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C:\Users\brayant.poveda\Documents\PROCESOS 2026 POVEDA\MENOR CUANTÍA\OBRA 2026\EVALUACIONES\EVALUACIÓN REVOCATORIA\"/>
    </mc:Choice>
  </mc:AlternateContent>
  <xr:revisionPtr revIDLastSave="0" documentId="13_ncr:1_{E6D5ECC3-5582-40C2-9E1F-254744B5669E}" xr6:coauthVersionLast="47" xr6:coauthVersionMax="47" xr10:uidLastSave="{00000000-0000-0000-0000-000000000000}"/>
  <bookViews>
    <workbookView xWindow="-120" yWindow="-120" windowWidth="29040" windowHeight="15840" activeTab="6" xr2:uid="{00000000-000D-0000-FFFF-FFFF00000000}"/>
  </bookViews>
  <sheets>
    <sheet name="PROPUESTA ECONOMICA" sheetId="8" r:id="rId1"/>
    <sheet name="PEE" sheetId="5" r:id="rId2"/>
    <sheet name="ESPECIFICACIONES TÉCNICAS" sheetId="7" r:id="rId3"/>
    <sheet name="ADMIN MESOA" sheetId="9" r:id="rId4"/>
    <sheet name="POLIZAS MESOA" sheetId="10" r:id="rId5"/>
    <sheet name="APU" sheetId="12" r:id="rId6"/>
    <sheet name="ESPECIFICACIONES TÉCNICAS (2)" sheetId="13" r:id="rId7"/>
  </sheets>
  <externalReferences>
    <externalReference r:id="rId8"/>
    <externalReference r:id="rId9"/>
    <externalReference r:id="rId10"/>
    <externalReference r:id="rId11"/>
  </externalReferences>
  <definedNames>
    <definedName name="_xlnm.Print_Area" localSheetId="5">APU!$A$1:$H$16769</definedName>
    <definedName name="_xlnm.Print_Area" localSheetId="0">'PROPUESTA ECONOMICA'!$A$1:$Q$682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0148" i="13" l="1"/>
  <c r="B10148" i="13"/>
  <c r="A10148" i="13"/>
  <c r="C10079" i="13"/>
  <c r="B10079" i="13"/>
  <c r="A10079" i="13"/>
  <c r="B10012" i="13"/>
  <c r="A10012" i="13"/>
  <c r="C9953" i="13"/>
  <c r="B9953" i="13"/>
  <c r="A9953" i="13"/>
  <c r="C9943" i="13"/>
  <c r="B9943" i="13"/>
  <c r="A9943" i="13"/>
  <c r="C9933" i="13"/>
  <c r="B9933" i="13"/>
  <c r="A9933" i="13"/>
  <c r="B9920" i="13"/>
  <c r="A9920" i="13"/>
  <c r="B9904" i="13"/>
  <c r="A9904" i="13"/>
  <c r="B9894" i="13"/>
  <c r="A9894" i="13"/>
  <c r="B9877" i="13"/>
  <c r="A9877" i="13"/>
  <c r="C9854" i="13"/>
  <c r="B9854" i="13"/>
  <c r="A9854" i="13"/>
  <c r="C8274" i="13"/>
  <c r="H16767" i="12"/>
  <c r="H16768" i="12" s="1"/>
  <c r="H16763" i="12"/>
  <c r="H16764" i="12" s="1"/>
  <c r="G16763" i="12"/>
  <c r="H16759" i="12"/>
  <c r="H16758" i="12"/>
  <c r="H16760" i="12" s="1"/>
  <c r="G16758" i="12"/>
  <c r="H16754" i="12"/>
  <c r="H16753" i="12"/>
  <c r="H16755" i="12" s="1"/>
  <c r="H16745" i="12"/>
  <c r="H16744" i="12"/>
  <c r="G16740" i="12"/>
  <c r="H16740" i="12" s="1"/>
  <c r="H16741" i="12" s="1"/>
  <c r="H16737" i="12"/>
  <c r="H16736" i="12"/>
  <c r="G16736" i="12"/>
  <c r="H16732" i="12"/>
  <c r="H16733" i="12" s="1"/>
  <c r="F16746" i="12" s="1"/>
  <c r="H16724" i="12"/>
  <c r="H16723" i="12"/>
  <c r="G16723" i="12"/>
  <c r="G16719" i="12"/>
  <c r="H16719" i="12" s="1"/>
  <c r="H16720" i="12" s="1"/>
  <c r="H16716" i="12"/>
  <c r="H16715" i="12"/>
  <c r="G16715" i="12"/>
  <c r="H16711" i="12"/>
  <c r="H16712" i="12" s="1"/>
  <c r="H16703" i="12"/>
  <c r="H16702" i="12"/>
  <c r="G16702" i="12"/>
  <c r="G16698" i="12"/>
  <c r="H16698" i="12" s="1"/>
  <c r="H16699" i="12" s="1"/>
  <c r="H16695" i="12"/>
  <c r="H16694" i="12"/>
  <c r="H16693" i="12"/>
  <c r="G16693" i="12"/>
  <c r="H16689" i="12"/>
  <c r="H16690" i="12" s="1"/>
  <c r="H16681" i="12"/>
  <c r="H16680" i="12"/>
  <c r="G16676" i="12"/>
  <c r="H16676" i="12" s="1"/>
  <c r="H16677" i="12" s="1"/>
  <c r="H16673" i="12"/>
  <c r="H16672" i="12"/>
  <c r="G16672" i="12"/>
  <c r="H16668" i="12"/>
  <c r="H16667" i="12"/>
  <c r="H16666" i="12"/>
  <c r="H16665" i="12"/>
  <c r="H16669" i="12" s="1"/>
  <c r="F16682" i="12" s="1"/>
  <c r="H16656" i="12"/>
  <c r="H16657" i="12" s="1"/>
  <c r="H16652" i="12"/>
  <c r="H16653" i="12" s="1"/>
  <c r="G16652" i="12"/>
  <c r="H16649" i="12"/>
  <c r="H16648" i="12"/>
  <c r="H16644" i="12"/>
  <c r="H16645" i="12" s="1"/>
  <c r="F16658" i="12" s="1"/>
  <c r="H16636" i="12"/>
  <c r="H16635" i="12"/>
  <c r="G16631" i="12"/>
  <c r="H16631" i="12" s="1"/>
  <c r="H16632" i="12" s="1"/>
  <c r="H16627" i="12"/>
  <c r="H16626" i="12"/>
  <c r="H16625" i="12"/>
  <c r="H16624" i="12"/>
  <c r="H16623" i="12"/>
  <c r="H16622" i="12"/>
  <c r="H16628" i="12" s="1"/>
  <c r="H16621" i="12"/>
  <c r="G16621" i="12"/>
  <c r="H16617" i="12"/>
  <c r="H16616" i="12"/>
  <c r="H16618" i="12" s="1"/>
  <c r="H16608" i="12"/>
  <c r="H16607" i="12"/>
  <c r="H16603" i="12"/>
  <c r="H16604" i="12" s="1"/>
  <c r="H16599" i="12"/>
  <c r="H16600" i="12" s="1"/>
  <c r="F16609" i="12" s="1"/>
  <c r="G16599" i="12"/>
  <c r="H16596" i="12"/>
  <c r="H16595" i="12"/>
  <c r="H16586" i="12"/>
  <c r="H16587" i="12" s="1"/>
  <c r="G16586" i="12"/>
  <c r="H16583" i="12"/>
  <c r="H16582" i="12"/>
  <c r="G16578" i="12"/>
  <c r="H16578" i="12" s="1"/>
  <c r="H16579" i="12" s="1"/>
  <c r="H16575" i="12"/>
  <c r="H16574" i="12"/>
  <c r="D16569" i="12"/>
  <c r="H16565" i="12"/>
  <c r="H16566" i="12" s="1"/>
  <c r="G16565" i="12"/>
  <c r="H16562" i="12"/>
  <c r="H16561" i="12"/>
  <c r="G16557" i="12"/>
  <c r="H16557" i="12" s="1"/>
  <c r="H16558" i="12" s="1"/>
  <c r="H16554" i="12"/>
  <c r="H16553" i="12"/>
  <c r="D16548" i="12"/>
  <c r="H16544" i="12"/>
  <c r="H16545" i="12" s="1"/>
  <c r="H16541" i="12"/>
  <c r="H16540" i="12"/>
  <c r="H16537" i="12"/>
  <c r="H16536" i="12"/>
  <c r="H16532" i="12"/>
  <c r="H16533" i="12" s="1"/>
  <c r="F16546" i="12" s="1"/>
  <c r="H14044" i="12"/>
  <c r="H14045" i="12" s="1"/>
  <c r="F14062" i="12" s="1"/>
  <c r="I14" i="10"/>
  <c r="F14" i="10" s="1"/>
  <c r="G14" i="10"/>
  <c r="J14" i="10" s="1"/>
  <c r="G13" i="10"/>
  <c r="J12" i="10"/>
  <c r="I12" i="10"/>
  <c r="F12" i="10" s="1"/>
  <c r="G12" i="10"/>
  <c r="I11" i="10"/>
  <c r="F11" i="10" s="1"/>
  <c r="G11" i="10"/>
  <c r="J11" i="10" s="1"/>
  <c r="I10" i="10"/>
  <c r="G10" i="10"/>
  <c r="J10" i="10" s="1"/>
  <c r="F10" i="10"/>
  <c r="J30" i="9"/>
  <c r="N25" i="9"/>
  <c r="N24" i="9"/>
  <c r="N23" i="9"/>
  <c r="J23" i="9"/>
  <c r="N22" i="9"/>
  <c r="K31" i="9" s="1"/>
  <c r="J22" i="9"/>
  <c r="J19" i="9"/>
  <c r="J20" i="9" s="1"/>
  <c r="J18" i="9"/>
  <c r="J12" i="9"/>
  <c r="J11" i="9"/>
  <c r="J13" i="9" s="1"/>
  <c r="N660" i="8"/>
  <c r="O660" i="8" s="1"/>
  <c r="O659" i="8"/>
  <c r="N659" i="8"/>
  <c r="N658" i="8"/>
  <c r="O658" i="8" s="1"/>
  <c r="N657" i="8"/>
  <c r="O657" i="8" s="1"/>
  <c r="O656" i="8"/>
  <c r="N656" i="8"/>
  <c r="N655" i="8"/>
  <c r="O655" i="8" s="1"/>
  <c r="N654" i="8"/>
  <c r="O654" i="8" s="1"/>
  <c r="O653" i="8"/>
  <c r="N653" i="8"/>
  <c r="N652" i="8"/>
  <c r="O652" i="8" s="1"/>
  <c r="N651" i="8"/>
  <c r="O651" i="8" s="1"/>
  <c r="O650" i="8"/>
  <c r="N650" i="8"/>
  <c r="N649" i="8"/>
  <c r="O649" i="8" s="1"/>
  <c r="N648" i="8"/>
  <c r="O648" i="8" s="1"/>
  <c r="O647" i="8"/>
  <c r="N647" i="8"/>
  <c r="N646" i="8"/>
  <c r="O646" i="8" s="1"/>
  <c r="N645" i="8"/>
  <c r="O645" i="8" s="1"/>
  <c r="O644" i="8"/>
  <c r="N644" i="8"/>
  <c r="N643" i="8"/>
  <c r="O643" i="8" s="1"/>
  <c r="N642" i="8"/>
  <c r="O642" i="8" s="1"/>
  <c r="O641" i="8"/>
  <c r="N641" i="8"/>
  <c r="N640" i="8"/>
  <c r="O640" i="8" s="1"/>
  <c r="N639" i="8"/>
  <c r="O639" i="8" s="1"/>
  <c r="O638" i="8"/>
  <c r="N638" i="8"/>
  <c r="N637" i="8"/>
  <c r="O637" i="8" s="1"/>
  <c r="N636" i="8"/>
  <c r="O636" i="8" s="1"/>
  <c r="O635" i="8"/>
  <c r="N635" i="8"/>
  <c r="N634" i="8"/>
  <c r="O634" i="8" s="1"/>
  <c r="N633" i="8"/>
  <c r="O633" i="8" s="1"/>
  <c r="O632" i="8"/>
  <c r="N632" i="8"/>
  <c r="N631" i="8"/>
  <c r="O631" i="8" s="1"/>
  <c r="N630" i="8"/>
  <c r="O630" i="8" s="1"/>
  <c r="O629" i="8"/>
  <c r="N629" i="8"/>
  <c r="N628" i="8"/>
  <c r="O628" i="8" s="1"/>
  <c r="N627" i="8"/>
  <c r="O627" i="8" s="1"/>
  <c r="O626" i="8"/>
  <c r="N626" i="8"/>
  <c r="N625" i="8"/>
  <c r="O625" i="8" s="1"/>
  <c r="O624" i="8"/>
  <c r="N624" i="8"/>
  <c r="O623" i="8"/>
  <c r="N623" i="8"/>
  <c r="N622" i="8"/>
  <c r="O622" i="8" s="1"/>
  <c r="N621" i="8"/>
  <c r="O621" i="8" s="1"/>
  <c r="O620" i="8"/>
  <c r="N620" i="8"/>
  <c r="N619" i="8"/>
  <c r="O619" i="8" s="1"/>
  <c r="O618" i="8"/>
  <c r="N618" i="8"/>
  <c r="O617" i="8"/>
  <c r="N617" i="8"/>
  <c r="N616" i="8"/>
  <c r="O616" i="8" s="1"/>
  <c r="O615" i="8"/>
  <c r="N615" i="8"/>
  <c r="O614" i="8"/>
  <c r="N614" i="8"/>
  <c r="N613" i="8"/>
  <c r="O613" i="8" s="1"/>
  <c r="N612" i="8"/>
  <c r="O612" i="8" s="1"/>
  <c r="O611" i="8"/>
  <c r="N611" i="8"/>
  <c r="N610" i="8"/>
  <c r="O610" i="8" s="1"/>
  <c r="O609" i="8"/>
  <c r="N609" i="8"/>
  <c r="O608" i="8"/>
  <c r="N608" i="8"/>
  <c r="N607" i="8"/>
  <c r="O607" i="8" s="1"/>
  <c r="O606" i="8"/>
  <c r="N606" i="8"/>
  <c r="O605" i="8"/>
  <c r="N605" i="8"/>
  <c r="N604" i="8"/>
  <c r="O604" i="8" s="1"/>
  <c r="N603" i="8"/>
  <c r="O603" i="8" s="1"/>
  <c r="O602" i="8"/>
  <c r="N602" i="8"/>
  <c r="N601" i="8"/>
  <c r="O601" i="8" s="1"/>
  <c r="O600" i="8"/>
  <c r="N600" i="8"/>
  <c r="O599" i="8"/>
  <c r="N599" i="8"/>
  <c r="N598" i="8"/>
  <c r="O598" i="8" s="1"/>
  <c r="O597" i="8"/>
  <c r="N597" i="8"/>
  <c r="O596" i="8"/>
  <c r="N596" i="8"/>
  <c r="N595" i="8"/>
  <c r="O595" i="8" s="1"/>
  <c r="N594" i="8"/>
  <c r="O594" i="8" s="1"/>
  <c r="O593" i="8"/>
  <c r="N593" i="8"/>
  <c r="N592" i="8"/>
  <c r="O592" i="8" s="1"/>
  <c r="O591" i="8"/>
  <c r="N591" i="8"/>
  <c r="O590" i="8"/>
  <c r="N590" i="8"/>
  <c r="N589" i="8"/>
  <c r="O589" i="8" s="1"/>
  <c r="O588" i="8"/>
  <c r="N588" i="8"/>
  <c r="O587" i="8"/>
  <c r="N587" i="8"/>
  <c r="N586" i="8"/>
  <c r="O586" i="8" s="1"/>
  <c r="N585" i="8"/>
  <c r="O585" i="8" s="1"/>
  <c r="O584" i="8"/>
  <c r="N584" i="8"/>
  <c r="N583" i="8"/>
  <c r="O583" i="8" s="1"/>
  <c r="O582" i="8"/>
  <c r="N582" i="8"/>
  <c r="O581" i="8"/>
  <c r="N581" i="8"/>
  <c r="N580" i="8"/>
  <c r="O580" i="8" s="1"/>
  <c r="O579" i="8"/>
  <c r="N579" i="8"/>
  <c r="O578" i="8"/>
  <c r="N578" i="8"/>
  <c r="N577" i="8"/>
  <c r="O577" i="8" s="1"/>
  <c r="N576" i="8"/>
  <c r="O576" i="8" s="1"/>
  <c r="O575" i="8"/>
  <c r="N575" i="8"/>
  <c r="N574" i="8"/>
  <c r="O574" i="8" s="1"/>
  <c r="O573" i="8"/>
  <c r="N573" i="8"/>
  <c r="O572" i="8"/>
  <c r="N572" i="8"/>
  <c r="N571" i="8"/>
  <c r="O571" i="8" s="1"/>
  <c r="O570" i="8"/>
  <c r="N570" i="8"/>
  <c r="O569" i="8"/>
  <c r="N569" i="8"/>
  <c r="N568" i="8"/>
  <c r="O568" i="8" s="1"/>
  <c r="N567" i="8"/>
  <c r="O567" i="8" s="1"/>
  <c r="O566" i="8"/>
  <c r="N566" i="8"/>
  <c r="N565" i="8"/>
  <c r="O565" i="8" s="1"/>
  <c r="O564" i="8"/>
  <c r="N564" i="8"/>
  <c r="O563" i="8"/>
  <c r="N563" i="8"/>
  <c r="N562" i="8"/>
  <c r="O562" i="8" s="1"/>
  <c r="O561" i="8"/>
  <c r="N561" i="8"/>
  <c r="O560" i="8"/>
  <c r="N560" i="8"/>
  <c r="N559" i="8"/>
  <c r="O559" i="8" s="1"/>
  <c r="N558" i="8"/>
  <c r="O558" i="8" s="1"/>
  <c r="O557" i="8"/>
  <c r="N557" i="8"/>
  <c r="N556" i="8"/>
  <c r="O556" i="8" s="1"/>
  <c r="O555" i="8"/>
  <c r="N555" i="8"/>
  <c r="O554" i="8"/>
  <c r="N554" i="8"/>
  <c r="N553" i="8"/>
  <c r="O553" i="8" s="1"/>
  <c r="O552" i="8"/>
  <c r="N552" i="8"/>
  <c r="O551" i="8"/>
  <c r="N551" i="8"/>
  <c r="N550" i="8"/>
  <c r="O550" i="8" s="1"/>
  <c r="N549" i="8"/>
  <c r="O549" i="8" s="1"/>
  <c r="O548" i="8"/>
  <c r="N548" i="8"/>
  <c r="N547" i="8"/>
  <c r="O547" i="8" s="1"/>
  <c r="O546" i="8"/>
  <c r="N546" i="8"/>
  <c r="O545" i="8"/>
  <c r="N545" i="8"/>
  <c r="N544" i="8"/>
  <c r="O544" i="8" s="1"/>
  <c r="O543" i="8"/>
  <c r="N543" i="8"/>
  <c r="O542" i="8"/>
  <c r="N542" i="8"/>
  <c r="N541" i="8"/>
  <c r="O541" i="8" s="1"/>
  <c r="N540" i="8"/>
  <c r="O540" i="8" s="1"/>
  <c r="O539" i="8"/>
  <c r="N539" i="8"/>
  <c r="N538" i="8"/>
  <c r="O538" i="8" s="1"/>
  <c r="O537" i="8"/>
  <c r="N537" i="8"/>
  <c r="O536" i="8"/>
  <c r="N536" i="8"/>
  <c r="N535" i="8"/>
  <c r="O535" i="8" s="1"/>
  <c r="O534" i="8"/>
  <c r="N534" i="8"/>
  <c r="O533" i="8"/>
  <c r="N533" i="8"/>
  <c r="N532" i="8"/>
  <c r="O532" i="8" s="1"/>
  <c r="N531" i="8"/>
  <c r="O531" i="8" s="1"/>
  <c r="O530" i="8"/>
  <c r="N530" i="8"/>
  <c r="N529" i="8"/>
  <c r="O529" i="8" s="1"/>
  <c r="O528" i="8"/>
  <c r="N528" i="8"/>
  <c r="O527" i="8"/>
  <c r="N527" i="8"/>
  <c r="N526" i="8"/>
  <c r="O526" i="8" s="1"/>
  <c r="O525" i="8"/>
  <c r="N525" i="8"/>
  <c r="O524" i="8"/>
  <c r="N524" i="8"/>
  <c r="N523" i="8"/>
  <c r="O523" i="8" s="1"/>
  <c r="N522" i="8"/>
  <c r="O522" i="8" s="1"/>
  <c r="O521" i="8"/>
  <c r="N521" i="8"/>
  <c r="N520" i="8"/>
  <c r="O520" i="8" s="1"/>
  <c r="O519" i="8"/>
  <c r="N519" i="8"/>
  <c r="O518" i="8"/>
  <c r="N518" i="8"/>
  <c r="N517" i="8"/>
  <c r="O517" i="8" s="1"/>
  <c r="O516" i="8"/>
  <c r="N516" i="8"/>
  <c r="O515" i="8"/>
  <c r="N515" i="8"/>
  <c r="N514" i="8"/>
  <c r="O514" i="8" s="1"/>
  <c r="N513" i="8"/>
  <c r="O513" i="8" s="1"/>
  <c r="O512" i="8"/>
  <c r="N512" i="8"/>
  <c r="N511" i="8"/>
  <c r="O511" i="8" s="1"/>
  <c r="O510" i="8"/>
  <c r="N510" i="8"/>
  <c r="O509" i="8"/>
  <c r="N509" i="8"/>
  <c r="N508" i="8"/>
  <c r="O508" i="8" s="1"/>
  <c r="O507" i="8"/>
  <c r="N507" i="8"/>
  <c r="O506" i="8"/>
  <c r="N506" i="8"/>
  <c r="N505" i="8"/>
  <c r="O505" i="8" s="1"/>
  <c r="N504" i="8"/>
  <c r="O504" i="8" s="1"/>
  <c r="O503" i="8"/>
  <c r="N503" i="8"/>
  <c r="N502" i="8"/>
  <c r="O502" i="8" s="1"/>
  <c r="O501" i="8"/>
  <c r="N501" i="8"/>
  <c r="O500" i="8"/>
  <c r="N500" i="8"/>
  <c r="N499" i="8"/>
  <c r="O499" i="8" s="1"/>
  <c r="O498" i="8"/>
  <c r="N498" i="8"/>
  <c r="O497" i="8"/>
  <c r="N497" i="8"/>
  <c r="N496" i="8"/>
  <c r="O496" i="8" s="1"/>
  <c r="N495" i="8"/>
  <c r="O495" i="8" s="1"/>
  <c r="O494" i="8"/>
  <c r="N494" i="8"/>
  <c r="N493" i="8"/>
  <c r="O493" i="8" s="1"/>
  <c r="O492" i="8"/>
  <c r="N492" i="8"/>
  <c r="O491" i="8"/>
  <c r="N491" i="8"/>
  <c r="N490" i="8"/>
  <c r="O490" i="8" s="1"/>
  <c r="O489" i="8"/>
  <c r="N489" i="8"/>
  <c r="O488" i="8"/>
  <c r="N488" i="8"/>
  <c r="N487" i="8"/>
  <c r="O487" i="8" s="1"/>
  <c r="N486" i="8"/>
  <c r="O486" i="8" s="1"/>
  <c r="O485" i="8"/>
  <c r="N485" i="8"/>
  <c r="N484" i="8"/>
  <c r="O484" i="8" s="1"/>
  <c r="O483" i="8"/>
  <c r="N483" i="8"/>
  <c r="O482" i="8"/>
  <c r="N482" i="8"/>
  <c r="N481" i="8"/>
  <c r="O481" i="8" s="1"/>
  <c r="O480" i="8"/>
  <c r="N480" i="8"/>
  <c r="O479" i="8"/>
  <c r="N479" i="8"/>
  <c r="N478" i="8"/>
  <c r="O478" i="8" s="1"/>
  <c r="N477" i="8"/>
  <c r="O477" i="8" s="1"/>
  <c r="O476" i="8"/>
  <c r="N476" i="8"/>
  <c r="N475" i="8"/>
  <c r="O475" i="8" s="1"/>
  <c r="O474" i="8"/>
  <c r="N474" i="8"/>
  <c r="O473" i="8"/>
  <c r="N473" i="8"/>
  <c r="N472" i="8"/>
  <c r="O472" i="8" s="1"/>
  <c r="O471" i="8"/>
  <c r="N471" i="8"/>
  <c r="N470" i="8"/>
  <c r="O470" i="8" s="1"/>
  <c r="N469" i="8"/>
  <c r="O469" i="8" s="1"/>
  <c r="N468" i="8"/>
  <c r="O468" i="8" s="1"/>
  <c r="O467" i="8"/>
  <c r="N467" i="8"/>
  <c r="N466" i="8"/>
  <c r="O466" i="8" s="1"/>
  <c r="O465" i="8"/>
  <c r="N465" i="8"/>
  <c r="O464" i="8"/>
  <c r="N464" i="8"/>
  <c r="N463" i="8"/>
  <c r="O463" i="8" s="1"/>
  <c r="O462" i="8"/>
  <c r="N462" i="8"/>
  <c r="N461" i="8"/>
  <c r="O461" i="8" s="1"/>
  <c r="N460" i="8"/>
  <c r="O460" i="8" s="1"/>
  <c r="N459" i="8"/>
  <c r="O459" i="8" s="1"/>
  <c r="O458" i="8"/>
  <c r="N458" i="8"/>
  <c r="N457" i="8"/>
  <c r="O457" i="8" s="1"/>
  <c r="O456" i="8"/>
  <c r="N456" i="8"/>
  <c r="O455" i="8"/>
  <c r="N455" i="8"/>
  <c r="N454" i="8"/>
  <c r="O454" i="8" s="1"/>
  <c r="O453" i="8"/>
  <c r="N453" i="8"/>
  <c r="N452" i="8"/>
  <c r="O452" i="8" s="1"/>
  <c r="N451" i="8"/>
  <c r="O451" i="8" s="1"/>
  <c r="N450" i="8"/>
  <c r="O450" i="8" s="1"/>
  <c r="O449" i="8"/>
  <c r="N449" i="8"/>
  <c r="N448" i="8"/>
  <c r="O448" i="8" s="1"/>
  <c r="O447" i="8"/>
  <c r="N447" i="8"/>
  <c r="O446" i="8"/>
  <c r="N446" i="8"/>
  <c r="N445" i="8"/>
  <c r="O445" i="8" s="1"/>
  <c r="O444" i="8"/>
  <c r="N444" i="8"/>
  <c r="N443" i="8"/>
  <c r="O443" i="8" s="1"/>
  <c r="N442" i="8"/>
  <c r="O442" i="8" s="1"/>
  <c r="N441" i="8"/>
  <c r="O441" i="8" s="1"/>
  <c r="O440" i="8"/>
  <c r="N440" i="8"/>
  <c r="N439" i="8"/>
  <c r="O439" i="8" s="1"/>
  <c r="O438" i="8"/>
  <c r="N438" i="8"/>
  <c r="O437" i="8"/>
  <c r="N437" i="8"/>
  <c r="N436" i="8"/>
  <c r="O436" i="8" s="1"/>
  <c r="O435" i="8"/>
  <c r="N435" i="8"/>
  <c r="N434" i="8"/>
  <c r="O434" i="8" s="1"/>
  <c r="N433" i="8"/>
  <c r="O433" i="8" s="1"/>
  <c r="N432" i="8"/>
  <c r="O432" i="8" s="1"/>
  <c r="O431" i="8"/>
  <c r="N431" i="8"/>
  <c r="N430" i="8"/>
  <c r="O430" i="8" s="1"/>
  <c r="O429" i="8"/>
  <c r="N429" i="8"/>
  <c r="O428" i="8"/>
  <c r="N428" i="8"/>
  <c r="N427" i="8"/>
  <c r="O427" i="8" s="1"/>
  <c r="O426" i="8"/>
  <c r="N426" i="8"/>
  <c r="N425" i="8"/>
  <c r="O425" i="8" s="1"/>
  <c r="N424" i="8"/>
  <c r="O424" i="8" s="1"/>
  <c r="N423" i="8"/>
  <c r="O423" i="8" s="1"/>
  <c r="O422" i="8"/>
  <c r="N422" i="8"/>
  <c r="N421" i="8"/>
  <c r="O421" i="8" s="1"/>
  <c r="O420" i="8"/>
  <c r="N420" i="8"/>
  <c r="O419" i="8"/>
  <c r="N419" i="8"/>
  <c r="N418" i="8"/>
  <c r="O418" i="8" s="1"/>
  <c r="O417" i="8"/>
  <c r="N417" i="8"/>
  <c r="N416" i="8"/>
  <c r="O416" i="8" s="1"/>
  <c r="N415" i="8"/>
  <c r="O415" i="8" s="1"/>
  <c r="N414" i="8"/>
  <c r="O414" i="8" s="1"/>
  <c r="O413" i="8"/>
  <c r="N413" i="8"/>
  <c r="N412" i="8"/>
  <c r="O412" i="8" s="1"/>
  <c r="O411" i="8"/>
  <c r="N411" i="8"/>
  <c r="O410" i="8"/>
  <c r="N410" i="8"/>
  <c r="N409" i="8"/>
  <c r="O409" i="8" s="1"/>
  <c r="O408" i="8"/>
  <c r="N408" i="8"/>
  <c r="N407" i="8"/>
  <c r="O407" i="8" s="1"/>
  <c r="N406" i="8"/>
  <c r="O406" i="8" s="1"/>
  <c r="N405" i="8"/>
  <c r="O405" i="8" s="1"/>
  <c r="O404" i="8"/>
  <c r="N404" i="8"/>
  <c r="O403" i="8"/>
  <c r="N403" i="8"/>
  <c r="N402" i="8"/>
  <c r="O402" i="8" s="1"/>
  <c r="O401" i="8"/>
  <c r="N401" i="8"/>
  <c r="O400" i="8"/>
  <c r="N400" i="8"/>
  <c r="N399" i="8"/>
  <c r="O399" i="8" s="1"/>
  <c r="O398" i="8"/>
  <c r="N398" i="8"/>
  <c r="O397" i="8"/>
  <c r="N397" i="8"/>
  <c r="N396" i="8"/>
  <c r="O396" i="8" s="1"/>
  <c r="O395" i="8"/>
  <c r="N395" i="8"/>
  <c r="O394" i="8"/>
  <c r="N394" i="8"/>
  <c r="N393" i="8"/>
  <c r="O393" i="8" s="1"/>
  <c r="O392" i="8"/>
  <c r="N392" i="8"/>
  <c r="O391" i="8"/>
  <c r="N391" i="8"/>
  <c r="N390" i="8"/>
  <c r="O390" i="8" s="1"/>
  <c r="O389" i="8"/>
  <c r="N389" i="8"/>
  <c r="O388" i="8"/>
  <c r="N388" i="8"/>
  <c r="N387" i="8"/>
  <c r="O387" i="8" s="1"/>
  <c r="O386" i="8"/>
  <c r="N386" i="8"/>
  <c r="O385" i="8"/>
  <c r="N385" i="8"/>
  <c r="N384" i="8"/>
  <c r="O384" i="8" s="1"/>
  <c r="O383" i="8"/>
  <c r="N383" i="8"/>
  <c r="O382" i="8"/>
  <c r="N382" i="8"/>
  <c r="N381" i="8"/>
  <c r="O381" i="8" s="1"/>
  <c r="O380" i="8"/>
  <c r="N380" i="8"/>
  <c r="O379" i="8"/>
  <c r="N379" i="8"/>
  <c r="N378" i="8"/>
  <c r="O378" i="8" s="1"/>
  <c r="O377" i="8"/>
  <c r="N377" i="8"/>
  <c r="O376" i="8"/>
  <c r="N376" i="8"/>
  <c r="N375" i="8"/>
  <c r="O375" i="8" s="1"/>
  <c r="O374" i="8"/>
  <c r="N374" i="8"/>
  <c r="O373" i="8"/>
  <c r="N373" i="8"/>
  <c r="N372" i="8"/>
  <c r="O372" i="8" s="1"/>
  <c r="O371" i="8"/>
  <c r="N371" i="8"/>
  <c r="O370" i="8"/>
  <c r="N370" i="8"/>
  <c r="N369" i="8"/>
  <c r="O369" i="8" s="1"/>
  <c r="O368" i="8"/>
  <c r="N368" i="8"/>
  <c r="O367" i="8"/>
  <c r="N367" i="8"/>
  <c r="N366" i="8"/>
  <c r="O366" i="8" s="1"/>
  <c r="O365" i="8"/>
  <c r="N365" i="8"/>
  <c r="O364" i="8"/>
  <c r="N364" i="8"/>
  <c r="N363" i="8"/>
  <c r="O363" i="8" s="1"/>
  <c r="O362" i="8"/>
  <c r="N362" i="8"/>
  <c r="O361" i="8"/>
  <c r="N361" i="8"/>
  <c r="N360" i="8"/>
  <c r="O360" i="8" s="1"/>
  <c r="O359" i="8"/>
  <c r="N359" i="8"/>
  <c r="O358" i="8"/>
  <c r="N358" i="8"/>
  <c r="N357" i="8"/>
  <c r="O357" i="8" s="1"/>
  <c r="O356" i="8"/>
  <c r="N356" i="8"/>
  <c r="O355" i="8"/>
  <c r="N355" i="8"/>
  <c r="N354" i="8"/>
  <c r="O354" i="8" s="1"/>
  <c r="O353" i="8"/>
  <c r="N353" i="8"/>
  <c r="O352" i="8"/>
  <c r="N352" i="8"/>
  <c r="N351" i="8"/>
  <c r="O351" i="8" s="1"/>
  <c r="O350" i="8"/>
  <c r="N350" i="8"/>
  <c r="O349" i="8"/>
  <c r="N349" i="8"/>
  <c r="N348" i="8"/>
  <c r="O348" i="8" s="1"/>
  <c r="O347" i="8"/>
  <c r="N347" i="8"/>
  <c r="O346" i="8"/>
  <c r="N346" i="8"/>
  <c r="N345" i="8"/>
  <c r="O345" i="8" s="1"/>
  <c r="O344" i="8"/>
  <c r="N344" i="8"/>
  <c r="O343" i="8"/>
  <c r="N343" i="8"/>
  <c r="N342" i="8"/>
  <c r="O342" i="8" s="1"/>
  <c r="O341" i="8"/>
  <c r="N341" i="8"/>
  <c r="O340" i="8"/>
  <c r="N340" i="8"/>
  <c r="N339" i="8"/>
  <c r="O339" i="8" s="1"/>
  <c r="O338" i="8"/>
  <c r="N338" i="8"/>
  <c r="O337" i="8"/>
  <c r="N337" i="8"/>
  <c r="N336" i="8"/>
  <c r="O336" i="8" s="1"/>
  <c r="O335" i="8"/>
  <c r="N335" i="8"/>
  <c r="O334" i="8"/>
  <c r="N334" i="8"/>
  <c r="N333" i="8"/>
  <c r="O333" i="8" s="1"/>
  <c r="O332" i="8"/>
  <c r="N332" i="8"/>
  <c r="O331" i="8"/>
  <c r="N331" i="8"/>
  <c r="N330" i="8"/>
  <c r="O330" i="8" s="1"/>
  <c r="O329" i="8"/>
  <c r="N329" i="8"/>
  <c r="O328" i="8"/>
  <c r="N328" i="8"/>
  <c r="N327" i="8"/>
  <c r="O327" i="8" s="1"/>
  <c r="O326" i="8"/>
  <c r="N326" i="8"/>
  <c r="O325" i="8"/>
  <c r="N325" i="8"/>
  <c r="N324" i="8"/>
  <c r="O324" i="8" s="1"/>
  <c r="O323" i="8"/>
  <c r="N323" i="8"/>
  <c r="O322" i="8"/>
  <c r="N322" i="8"/>
  <c r="N321" i="8"/>
  <c r="O321" i="8" s="1"/>
  <c r="O320" i="8"/>
  <c r="N320" i="8"/>
  <c r="O319" i="8"/>
  <c r="N319" i="8"/>
  <c r="N318" i="8"/>
  <c r="O318" i="8" s="1"/>
  <c r="O317" i="8"/>
  <c r="N317" i="8"/>
  <c r="O316" i="8"/>
  <c r="N316" i="8"/>
  <c r="N315" i="8"/>
  <c r="O315" i="8" s="1"/>
  <c r="O314" i="8"/>
  <c r="N314" i="8"/>
  <c r="O313" i="8"/>
  <c r="N313" i="8"/>
  <c r="N312" i="8"/>
  <c r="O312" i="8" s="1"/>
  <c r="O311" i="8"/>
  <c r="N311" i="8"/>
  <c r="O310" i="8"/>
  <c r="N310" i="8"/>
  <c r="N309" i="8"/>
  <c r="O309" i="8" s="1"/>
  <c r="O308" i="8"/>
  <c r="N308" i="8"/>
  <c r="O307" i="8"/>
  <c r="N307" i="8"/>
  <c r="N306" i="8"/>
  <c r="O306" i="8" s="1"/>
  <c r="O305" i="8"/>
  <c r="N305" i="8"/>
  <c r="O304" i="8"/>
  <c r="N304" i="8"/>
  <c r="N303" i="8"/>
  <c r="O303" i="8" s="1"/>
  <c r="O302" i="8"/>
  <c r="N302" i="8"/>
  <c r="O301" i="8"/>
  <c r="N301" i="8"/>
  <c r="N300" i="8"/>
  <c r="O300" i="8" s="1"/>
  <c r="O299" i="8"/>
  <c r="N299" i="8"/>
  <c r="O298" i="8"/>
  <c r="N298" i="8"/>
  <c r="N297" i="8"/>
  <c r="O297" i="8" s="1"/>
  <c r="O296" i="8"/>
  <c r="N296" i="8"/>
  <c r="O295" i="8"/>
  <c r="N295" i="8"/>
  <c r="N294" i="8"/>
  <c r="O294" i="8" s="1"/>
  <c r="O293" i="8"/>
  <c r="N293" i="8"/>
  <c r="O292" i="8"/>
  <c r="N292" i="8"/>
  <c r="N291" i="8"/>
  <c r="O291" i="8" s="1"/>
  <c r="O290" i="8"/>
  <c r="N290" i="8"/>
  <c r="O289" i="8"/>
  <c r="N289" i="8"/>
  <c r="N288" i="8"/>
  <c r="O288" i="8" s="1"/>
  <c r="O287" i="8"/>
  <c r="N287" i="8"/>
  <c r="O286" i="8"/>
  <c r="N286" i="8"/>
  <c r="N285" i="8"/>
  <c r="O285" i="8" s="1"/>
  <c r="O284" i="8"/>
  <c r="N284" i="8"/>
  <c r="O283" i="8"/>
  <c r="N283" i="8"/>
  <c r="N282" i="8"/>
  <c r="O282" i="8" s="1"/>
  <c r="O281" i="8"/>
  <c r="N281" i="8"/>
  <c r="O280" i="8"/>
  <c r="N280" i="8"/>
  <c r="N279" i="8"/>
  <c r="O279" i="8" s="1"/>
  <c r="O278" i="8"/>
  <c r="N278" i="8"/>
  <c r="O277" i="8"/>
  <c r="N277" i="8"/>
  <c r="N276" i="8"/>
  <c r="O276" i="8" s="1"/>
  <c r="O275" i="8"/>
  <c r="N275" i="8"/>
  <c r="O274" i="8"/>
  <c r="N274" i="8"/>
  <c r="N273" i="8"/>
  <c r="O273" i="8" s="1"/>
  <c r="O272" i="8"/>
  <c r="N272" i="8"/>
  <c r="O271" i="8"/>
  <c r="N271" i="8"/>
  <c r="N270" i="8"/>
  <c r="O270" i="8" s="1"/>
  <c r="O269" i="8"/>
  <c r="N269" i="8"/>
  <c r="O268" i="8"/>
  <c r="N268" i="8"/>
  <c r="N267" i="8"/>
  <c r="O267" i="8" s="1"/>
  <c r="O266" i="8"/>
  <c r="N266" i="8"/>
  <c r="O265" i="8"/>
  <c r="N265" i="8"/>
  <c r="N264" i="8"/>
  <c r="O264" i="8" s="1"/>
  <c r="O263" i="8"/>
  <c r="N263" i="8"/>
  <c r="O262" i="8"/>
  <c r="N262" i="8"/>
  <c r="N261" i="8"/>
  <c r="O261" i="8" s="1"/>
  <c r="O260" i="8"/>
  <c r="N260" i="8"/>
  <c r="O259" i="8"/>
  <c r="N259" i="8"/>
  <c r="N258" i="8"/>
  <c r="O258" i="8" s="1"/>
  <c r="O257" i="8"/>
  <c r="N257" i="8"/>
  <c r="O256" i="8"/>
  <c r="N256" i="8"/>
  <c r="N255" i="8"/>
  <c r="O255" i="8" s="1"/>
  <c r="O254" i="8"/>
  <c r="N254" i="8"/>
  <c r="O253" i="8"/>
  <c r="N253" i="8"/>
  <c r="N252" i="8"/>
  <c r="O252" i="8" s="1"/>
  <c r="O251" i="8"/>
  <c r="N251" i="8"/>
  <c r="O250" i="8"/>
  <c r="N250" i="8"/>
  <c r="N249" i="8"/>
  <c r="O249" i="8" s="1"/>
  <c r="O248" i="8"/>
  <c r="N248" i="8"/>
  <c r="O247" i="8"/>
  <c r="N247" i="8"/>
  <c r="N246" i="8"/>
  <c r="O246" i="8" s="1"/>
  <c r="O245" i="8"/>
  <c r="N245" i="8"/>
  <c r="O244" i="8"/>
  <c r="N244" i="8"/>
  <c r="N243" i="8"/>
  <c r="O243" i="8" s="1"/>
  <c r="O242" i="8"/>
  <c r="N242" i="8"/>
  <c r="O241" i="8"/>
  <c r="N241" i="8"/>
  <c r="N240" i="8"/>
  <c r="O240" i="8" s="1"/>
  <c r="N239" i="8"/>
  <c r="O239" i="8" s="1"/>
  <c r="O238" i="8"/>
  <c r="N238" i="8"/>
  <c r="N237" i="8"/>
  <c r="O237" i="8" s="1"/>
  <c r="O236" i="8"/>
  <c r="N236" i="8"/>
  <c r="O235" i="8"/>
  <c r="N235" i="8"/>
  <c r="N234" i="8"/>
  <c r="O234" i="8" s="1"/>
  <c r="O233" i="8"/>
  <c r="N233" i="8"/>
  <c r="O232" i="8"/>
  <c r="N232" i="8"/>
  <c r="N231" i="8"/>
  <c r="O231" i="8" s="1"/>
  <c r="O230" i="8"/>
  <c r="N230" i="8"/>
  <c r="O229" i="8"/>
  <c r="N229" i="8"/>
  <c r="N228" i="8"/>
  <c r="O228" i="8" s="1"/>
  <c r="O227" i="8"/>
  <c r="N227" i="8"/>
  <c r="O226" i="8"/>
  <c r="N226" i="8"/>
  <c r="N225" i="8"/>
  <c r="O225" i="8" s="1"/>
  <c r="O224" i="8"/>
  <c r="N224" i="8"/>
  <c r="O223" i="8"/>
  <c r="N223" i="8"/>
  <c r="N222" i="8"/>
  <c r="O222" i="8" s="1"/>
  <c r="O221" i="8"/>
  <c r="N221" i="8"/>
  <c r="O220" i="8"/>
  <c r="N220" i="8"/>
  <c r="N219" i="8"/>
  <c r="O219" i="8" s="1"/>
  <c r="O218" i="8"/>
  <c r="N218" i="8"/>
  <c r="O217" i="8"/>
  <c r="N217" i="8"/>
  <c r="N216" i="8"/>
  <c r="O216" i="8" s="1"/>
  <c r="O215" i="8"/>
  <c r="N215" i="8"/>
  <c r="O214" i="8"/>
  <c r="N214" i="8"/>
  <c r="N213" i="8"/>
  <c r="O213" i="8" s="1"/>
  <c r="O212" i="8"/>
  <c r="N212" i="8"/>
  <c r="O211" i="8"/>
  <c r="N211" i="8"/>
  <c r="N210" i="8"/>
  <c r="O210" i="8" s="1"/>
  <c r="O209" i="8"/>
  <c r="N209" i="8"/>
  <c r="O208" i="8"/>
  <c r="N208" i="8"/>
  <c r="N207" i="8"/>
  <c r="O207" i="8" s="1"/>
  <c r="O206" i="8"/>
  <c r="N206" i="8"/>
  <c r="N205" i="8"/>
  <c r="O205" i="8" s="1"/>
  <c r="N204" i="8"/>
  <c r="O204" i="8" s="1"/>
  <c r="N203" i="8"/>
  <c r="O203" i="8" s="1"/>
  <c r="N202" i="8"/>
  <c r="O202" i="8" s="1"/>
  <c r="N201" i="8"/>
  <c r="O201" i="8" s="1"/>
  <c r="O200" i="8"/>
  <c r="N200" i="8"/>
  <c r="O199" i="8"/>
  <c r="N199" i="8"/>
  <c r="N198" i="8"/>
  <c r="O198" i="8" s="1"/>
  <c r="O197" i="8"/>
  <c r="N197" i="8"/>
  <c r="O196" i="8"/>
  <c r="N196" i="8"/>
  <c r="N195" i="8"/>
  <c r="O195" i="8" s="1"/>
  <c r="O194" i="8"/>
  <c r="N194" i="8"/>
  <c r="O193" i="8"/>
  <c r="N193" i="8"/>
  <c r="N192" i="8"/>
  <c r="O192" i="8" s="1"/>
  <c r="O191" i="8"/>
  <c r="N191" i="8"/>
  <c r="O190" i="8"/>
  <c r="N190" i="8"/>
  <c r="N189" i="8"/>
  <c r="O189" i="8" s="1"/>
  <c r="O188" i="8"/>
  <c r="N188" i="8"/>
  <c r="O187" i="8"/>
  <c r="N187" i="8"/>
  <c r="N186" i="8"/>
  <c r="O186" i="8" s="1"/>
  <c r="O185" i="8"/>
  <c r="N185" i="8"/>
  <c r="O184" i="8"/>
  <c r="N184" i="8"/>
  <c r="N183" i="8"/>
  <c r="O183" i="8" s="1"/>
  <c r="O182" i="8"/>
  <c r="N182" i="8"/>
  <c r="O181" i="8"/>
  <c r="N181" i="8"/>
  <c r="N180" i="8"/>
  <c r="O180" i="8" s="1"/>
  <c r="O179" i="8"/>
  <c r="N179" i="8"/>
  <c r="O178" i="8"/>
  <c r="N178" i="8"/>
  <c r="N177" i="8"/>
  <c r="O177" i="8" s="1"/>
  <c r="O176" i="8"/>
  <c r="N176" i="8"/>
  <c r="O175" i="8"/>
  <c r="N175" i="8"/>
  <c r="N174" i="8"/>
  <c r="O174" i="8" s="1"/>
  <c r="O173" i="8"/>
  <c r="N173" i="8"/>
  <c r="O172" i="8"/>
  <c r="N172" i="8"/>
  <c r="N171" i="8"/>
  <c r="O171" i="8" s="1"/>
  <c r="O170" i="8"/>
  <c r="N170" i="8"/>
  <c r="O169" i="8"/>
  <c r="N169" i="8"/>
  <c r="N168" i="8"/>
  <c r="O168" i="8" s="1"/>
  <c r="O167" i="8"/>
  <c r="N167" i="8"/>
  <c r="O166" i="8"/>
  <c r="N166" i="8"/>
  <c r="N165" i="8"/>
  <c r="O165" i="8" s="1"/>
  <c r="O164" i="8"/>
  <c r="N164" i="8"/>
  <c r="O163" i="8"/>
  <c r="N163" i="8"/>
  <c r="N162" i="8"/>
  <c r="O162" i="8" s="1"/>
  <c r="O161" i="8"/>
  <c r="N161" i="8"/>
  <c r="O160" i="8"/>
  <c r="N160" i="8"/>
  <c r="N159" i="8"/>
  <c r="O159" i="8" s="1"/>
  <c r="O158" i="8"/>
  <c r="N158" i="8"/>
  <c r="O157" i="8"/>
  <c r="N157" i="8"/>
  <c r="N156" i="8"/>
  <c r="O156" i="8" s="1"/>
  <c r="O155" i="8"/>
  <c r="N155" i="8"/>
  <c r="O154" i="8"/>
  <c r="N154" i="8"/>
  <c r="N153" i="8"/>
  <c r="O153" i="8" s="1"/>
  <c r="O152" i="8"/>
  <c r="N152" i="8"/>
  <c r="O151" i="8"/>
  <c r="N151" i="8"/>
  <c r="N150" i="8"/>
  <c r="O150" i="8" s="1"/>
  <c r="O149" i="8"/>
  <c r="N149" i="8"/>
  <c r="O148" i="8"/>
  <c r="N148" i="8"/>
  <c r="N147" i="8"/>
  <c r="O147" i="8" s="1"/>
  <c r="O146" i="8"/>
  <c r="N146" i="8"/>
  <c r="O145" i="8"/>
  <c r="N145" i="8"/>
  <c r="N144" i="8"/>
  <c r="O144" i="8" s="1"/>
  <c r="O143" i="8"/>
  <c r="N143" i="8"/>
  <c r="O142" i="8"/>
  <c r="N142" i="8"/>
  <c r="N141" i="8"/>
  <c r="O141" i="8" s="1"/>
  <c r="O140" i="8"/>
  <c r="N140" i="8"/>
  <c r="O139" i="8"/>
  <c r="N139" i="8"/>
  <c r="N138" i="8"/>
  <c r="O138" i="8" s="1"/>
  <c r="O137" i="8"/>
  <c r="N137" i="8"/>
  <c r="O136" i="8"/>
  <c r="N136" i="8"/>
  <c r="N135" i="8"/>
  <c r="O135" i="8" s="1"/>
  <c r="O134" i="8"/>
  <c r="N134" i="8"/>
  <c r="O133" i="8"/>
  <c r="N133" i="8"/>
  <c r="N132" i="8"/>
  <c r="O132" i="8" s="1"/>
  <c r="O131" i="8"/>
  <c r="N131" i="8"/>
  <c r="O130" i="8"/>
  <c r="N130" i="8"/>
  <c r="N129" i="8"/>
  <c r="O129" i="8" s="1"/>
  <c r="O128" i="8"/>
  <c r="N128" i="8"/>
  <c r="O127" i="8"/>
  <c r="N127" i="8"/>
  <c r="N126" i="8"/>
  <c r="O126" i="8" s="1"/>
  <c r="O125" i="8"/>
  <c r="N125" i="8"/>
  <c r="O124" i="8"/>
  <c r="N124" i="8"/>
  <c r="N123" i="8"/>
  <c r="O123" i="8" s="1"/>
  <c r="O122" i="8"/>
  <c r="N122" i="8"/>
  <c r="O121" i="8"/>
  <c r="N121" i="8"/>
  <c r="N120" i="8"/>
  <c r="O120" i="8" s="1"/>
  <c r="O119" i="8"/>
  <c r="N119" i="8"/>
  <c r="O118" i="8"/>
  <c r="N118" i="8"/>
  <c r="N117" i="8"/>
  <c r="O117" i="8" s="1"/>
  <c r="O116" i="8"/>
  <c r="N116" i="8"/>
  <c r="O115" i="8"/>
  <c r="N115" i="8"/>
  <c r="N114" i="8"/>
  <c r="O114" i="8" s="1"/>
  <c r="O113" i="8"/>
  <c r="N113" i="8"/>
  <c r="O112" i="8"/>
  <c r="N112" i="8"/>
  <c r="N111" i="8"/>
  <c r="O111" i="8" s="1"/>
  <c r="O110" i="8"/>
  <c r="N110" i="8"/>
  <c r="O109" i="8"/>
  <c r="N109" i="8"/>
  <c r="N108" i="8"/>
  <c r="O108" i="8" s="1"/>
  <c r="O107" i="8"/>
  <c r="N107" i="8"/>
  <c r="O106" i="8"/>
  <c r="N106" i="8"/>
  <c r="N105" i="8"/>
  <c r="O105" i="8" s="1"/>
  <c r="O104" i="8"/>
  <c r="N104" i="8"/>
  <c r="O103" i="8"/>
  <c r="N103" i="8"/>
  <c r="N102" i="8"/>
  <c r="O102" i="8" s="1"/>
  <c r="O101" i="8"/>
  <c r="N101" i="8"/>
  <c r="O100" i="8"/>
  <c r="N100" i="8"/>
  <c r="N99" i="8"/>
  <c r="O99" i="8" s="1"/>
  <c r="O98" i="8"/>
  <c r="N98" i="8"/>
  <c r="O97" i="8"/>
  <c r="N97" i="8"/>
  <c r="N96" i="8"/>
  <c r="O96" i="8" s="1"/>
  <c r="O95" i="8"/>
  <c r="N95" i="8"/>
  <c r="O94" i="8"/>
  <c r="N94" i="8"/>
  <c r="N93" i="8"/>
  <c r="O93" i="8" s="1"/>
  <c r="O92" i="8"/>
  <c r="N92" i="8"/>
  <c r="O91" i="8"/>
  <c r="N91" i="8"/>
  <c r="N90" i="8"/>
  <c r="O90" i="8" s="1"/>
  <c r="O89" i="8"/>
  <c r="N89" i="8"/>
  <c r="O88" i="8"/>
  <c r="N88" i="8"/>
  <c r="N87" i="8"/>
  <c r="O87" i="8" s="1"/>
  <c r="O86" i="8"/>
  <c r="N86" i="8"/>
  <c r="O85" i="8"/>
  <c r="N85" i="8"/>
  <c r="N84" i="8"/>
  <c r="O84" i="8" s="1"/>
  <c r="O83" i="8"/>
  <c r="N83" i="8"/>
  <c r="O82" i="8"/>
  <c r="N82" i="8"/>
  <c r="N81" i="8"/>
  <c r="O81" i="8" s="1"/>
  <c r="O80" i="8"/>
  <c r="N80" i="8"/>
  <c r="O79" i="8"/>
  <c r="N79" i="8"/>
  <c r="N78" i="8"/>
  <c r="O78" i="8" s="1"/>
  <c r="O77" i="8"/>
  <c r="N77" i="8"/>
  <c r="O76" i="8"/>
  <c r="N76" i="8"/>
  <c r="N75" i="8"/>
  <c r="O75" i="8" s="1"/>
  <c r="O74" i="8"/>
  <c r="N74" i="8"/>
  <c r="O73" i="8"/>
  <c r="N73" i="8"/>
  <c r="N72" i="8"/>
  <c r="O72" i="8" s="1"/>
  <c r="O71" i="8"/>
  <c r="N71" i="8"/>
  <c r="O70" i="8"/>
  <c r="N70" i="8"/>
  <c r="N69" i="8"/>
  <c r="O69" i="8" s="1"/>
  <c r="O68" i="8"/>
  <c r="N68" i="8"/>
  <c r="O67" i="8"/>
  <c r="N67" i="8"/>
  <c r="N66" i="8"/>
  <c r="O66" i="8" s="1"/>
  <c r="O65" i="8"/>
  <c r="N65" i="8"/>
  <c r="O64" i="8"/>
  <c r="N64" i="8"/>
  <c r="N63" i="8"/>
  <c r="O63" i="8" s="1"/>
  <c r="O62" i="8"/>
  <c r="N62" i="8"/>
  <c r="O61" i="8"/>
  <c r="N61" i="8"/>
  <c r="N60" i="8"/>
  <c r="O60" i="8" s="1"/>
  <c r="O59" i="8"/>
  <c r="N59" i="8"/>
  <c r="O58" i="8"/>
  <c r="N58" i="8"/>
  <c r="N57" i="8"/>
  <c r="O57" i="8" s="1"/>
  <c r="O56" i="8"/>
  <c r="N56" i="8"/>
  <c r="O55" i="8"/>
  <c r="N55" i="8"/>
  <c r="N54" i="8"/>
  <c r="O54" i="8" s="1"/>
  <c r="O53" i="8"/>
  <c r="N53" i="8"/>
  <c r="O52" i="8"/>
  <c r="N52" i="8"/>
  <c r="N51" i="8"/>
  <c r="O51" i="8" s="1"/>
  <c r="O50" i="8"/>
  <c r="N50" i="8"/>
  <c r="O49" i="8"/>
  <c r="N49" i="8"/>
  <c r="N48" i="8"/>
  <c r="O48" i="8" s="1"/>
  <c r="O47" i="8"/>
  <c r="N47" i="8"/>
  <c r="O46" i="8"/>
  <c r="N46" i="8"/>
  <c r="N45" i="8"/>
  <c r="O45" i="8" s="1"/>
  <c r="O44" i="8"/>
  <c r="N44" i="8"/>
  <c r="O43" i="8"/>
  <c r="N43" i="8"/>
  <c r="N42" i="8"/>
  <c r="O42" i="8" s="1"/>
  <c r="O41" i="8"/>
  <c r="N41" i="8"/>
  <c r="O40" i="8"/>
  <c r="N40" i="8"/>
  <c r="N39" i="8"/>
  <c r="O39" i="8" s="1"/>
  <c r="O38" i="8"/>
  <c r="N38" i="8"/>
  <c r="O37" i="8"/>
  <c r="N37" i="8"/>
  <c r="N36" i="8"/>
  <c r="O36" i="8" s="1"/>
  <c r="O35" i="8"/>
  <c r="N35" i="8"/>
  <c r="O34" i="8"/>
  <c r="N34" i="8"/>
  <c r="N33" i="8"/>
  <c r="O33" i="8" s="1"/>
  <c r="O32" i="8"/>
  <c r="N32" i="8"/>
  <c r="O31" i="8"/>
  <c r="N31" i="8"/>
  <c r="N30" i="8"/>
  <c r="O30" i="8" s="1"/>
  <c r="O29" i="8"/>
  <c r="N29" i="8"/>
  <c r="O28" i="8"/>
  <c r="N28" i="8"/>
  <c r="N27" i="8"/>
  <c r="O27" i="8" s="1"/>
  <c r="O26" i="8"/>
  <c r="N26" i="8"/>
  <c r="O25" i="8"/>
  <c r="N25" i="8"/>
  <c r="N24" i="8"/>
  <c r="O24" i="8" s="1"/>
  <c r="O23" i="8"/>
  <c r="N23" i="8"/>
  <c r="O22" i="8"/>
  <c r="N22" i="8"/>
  <c r="N21" i="8"/>
  <c r="O21" i="8" s="1"/>
  <c r="O20" i="8"/>
  <c r="N20" i="8"/>
  <c r="O19" i="8"/>
  <c r="N19" i="8"/>
  <c r="N18" i="8"/>
  <c r="O18" i="8" s="1"/>
  <c r="O17" i="8"/>
  <c r="N17" i="8"/>
  <c r="O16" i="8"/>
  <c r="N16" i="8"/>
  <c r="N15" i="8"/>
  <c r="O15" i="8" s="1"/>
  <c r="O14" i="8"/>
  <c r="N14" i="8"/>
  <c r="O13" i="8"/>
  <c r="N13" i="8"/>
  <c r="N12" i="8"/>
  <c r="O12" i="8" s="1"/>
  <c r="O11" i="8"/>
  <c r="N11" i="8"/>
  <c r="O10" i="8"/>
  <c r="N10" i="8"/>
  <c r="N9" i="8"/>
  <c r="O9" i="8" s="1"/>
  <c r="O8" i="8"/>
  <c r="N8" i="8"/>
  <c r="O7" i="8"/>
  <c r="N7" i="8"/>
  <c r="N6" i="8"/>
  <c r="O6" i="8" s="1"/>
  <c r="O5" i="8"/>
  <c r="N5" i="8"/>
  <c r="O4" i="8"/>
  <c r="N4" i="8"/>
  <c r="O3" i="8"/>
  <c r="N3" i="8"/>
  <c r="L4" i="8"/>
  <c r="M4" i="8" s="1"/>
  <c r="L5" i="8"/>
  <c r="M5" i="8"/>
  <c r="L6" i="8"/>
  <c r="M6" i="8"/>
  <c r="L7" i="8"/>
  <c r="M7" i="8"/>
  <c r="L8" i="8"/>
  <c r="M8" i="8"/>
  <c r="L9" i="8"/>
  <c r="M9" i="8"/>
  <c r="L10" i="8"/>
  <c r="M10" i="8"/>
  <c r="L11" i="8"/>
  <c r="M11" i="8"/>
  <c r="L12" i="8"/>
  <c r="M12" i="8"/>
  <c r="L13" i="8"/>
  <c r="M13" i="8"/>
  <c r="L14" i="8"/>
  <c r="M14" i="8"/>
  <c r="L15" i="8"/>
  <c r="M15" i="8"/>
  <c r="L16" i="8"/>
  <c r="M16" i="8"/>
  <c r="L17" i="8"/>
  <c r="M17" i="8"/>
  <c r="L18" i="8"/>
  <c r="M18" i="8"/>
  <c r="L19" i="8"/>
  <c r="M19" i="8"/>
  <c r="L20" i="8"/>
  <c r="M20" i="8"/>
  <c r="L21" i="8"/>
  <c r="M21" i="8"/>
  <c r="L22" i="8"/>
  <c r="M22" i="8"/>
  <c r="L23" i="8"/>
  <c r="M23" i="8"/>
  <c r="L24" i="8"/>
  <c r="M24" i="8"/>
  <c r="L25" i="8"/>
  <c r="M25" i="8"/>
  <c r="L26" i="8"/>
  <c r="M26" i="8"/>
  <c r="L27" i="8"/>
  <c r="M27" i="8"/>
  <c r="L28" i="8"/>
  <c r="M28" i="8"/>
  <c r="L29" i="8"/>
  <c r="M29" i="8"/>
  <c r="L30" i="8"/>
  <c r="M30" i="8"/>
  <c r="L31" i="8"/>
  <c r="M31" i="8"/>
  <c r="L32" i="8"/>
  <c r="M32" i="8"/>
  <c r="L33" i="8"/>
  <c r="M33" i="8"/>
  <c r="L34" i="8"/>
  <c r="M34" i="8"/>
  <c r="L35" i="8"/>
  <c r="M35" i="8"/>
  <c r="L36" i="8"/>
  <c r="M36" i="8"/>
  <c r="L37" i="8"/>
  <c r="M37" i="8"/>
  <c r="L38" i="8"/>
  <c r="M38" i="8"/>
  <c r="L39" i="8"/>
  <c r="M39" i="8"/>
  <c r="L40" i="8"/>
  <c r="M40" i="8"/>
  <c r="L41" i="8"/>
  <c r="M41" i="8"/>
  <c r="L42" i="8"/>
  <c r="M42" i="8"/>
  <c r="L43" i="8"/>
  <c r="M43" i="8"/>
  <c r="L46" i="8"/>
  <c r="M46" i="8"/>
  <c r="L47" i="8"/>
  <c r="M47" i="8"/>
  <c r="L48" i="8"/>
  <c r="M48" i="8"/>
  <c r="L49" i="8"/>
  <c r="M49" i="8"/>
  <c r="L50" i="8"/>
  <c r="M50" i="8"/>
  <c r="L51" i="8"/>
  <c r="M51" i="8"/>
  <c r="L52" i="8"/>
  <c r="M52" i="8"/>
  <c r="L53" i="8"/>
  <c r="M53" i="8"/>
  <c r="L54" i="8"/>
  <c r="M54" i="8"/>
  <c r="L55" i="8"/>
  <c r="M55" i="8"/>
  <c r="L56" i="8"/>
  <c r="M56" i="8" s="1"/>
  <c r="L57" i="8"/>
  <c r="M57" i="8"/>
  <c r="L58" i="8"/>
  <c r="M58" i="8"/>
  <c r="L59" i="8"/>
  <c r="M59" i="8" s="1"/>
  <c r="L60" i="8"/>
  <c r="M60" i="8"/>
  <c r="L61" i="8"/>
  <c r="M61" i="8"/>
  <c r="L62" i="8"/>
  <c r="M62" i="8" s="1"/>
  <c r="L63" i="8"/>
  <c r="M63" i="8"/>
  <c r="L64" i="8"/>
  <c r="M64" i="8"/>
  <c r="L65" i="8"/>
  <c r="M65" i="8" s="1"/>
  <c r="L66" i="8"/>
  <c r="M66" i="8" s="1"/>
  <c r="L67" i="8"/>
  <c r="M67" i="8"/>
  <c r="L68" i="8"/>
  <c r="M68" i="8"/>
  <c r="L69" i="8"/>
  <c r="M69" i="8"/>
  <c r="L70" i="8"/>
  <c r="M70" i="8" s="1"/>
  <c r="L71" i="8"/>
  <c r="M71" i="8" s="1"/>
  <c r="L72" i="8"/>
  <c r="M72" i="8" s="1"/>
  <c r="L73" i="8"/>
  <c r="M73" i="8" s="1"/>
  <c r="L74" i="8"/>
  <c r="M74" i="8" s="1"/>
  <c r="L75" i="8"/>
  <c r="M75" i="8" s="1"/>
  <c r="L76" i="8"/>
  <c r="M76" i="8"/>
  <c r="L77" i="8"/>
  <c r="M77" i="8" s="1"/>
  <c r="L78" i="8"/>
  <c r="M78" i="8"/>
  <c r="L79" i="8"/>
  <c r="M79" i="8" s="1"/>
  <c r="L80" i="8"/>
  <c r="M80" i="8" s="1"/>
  <c r="L81" i="8"/>
  <c r="M81" i="8"/>
  <c r="L82" i="8"/>
  <c r="M82" i="8" s="1"/>
  <c r="L83" i="8"/>
  <c r="M83" i="8" s="1"/>
  <c r="L84" i="8"/>
  <c r="M84" i="8"/>
  <c r="L85" i="8"/>
  <c r="M85" i="8" s="1"/>
  <c r="L86" i="8"/>
  <c r="M86" i="8" s="1"/>
  <c r="L87" i="8"/>
  <c r="M87" i="8" s="1"/>
  <c r="L88" i="8"/>
  <c r="M88" i="8"/>
  <c r="L89" i="8"/>
  <c r="M89" i="8" s="1"/>
  <c r="L90" i="8"/>
  <c r="M90" i="8"/>
  <c r="L91" i="8"/>
  <c r="M91" i="8" s="1"/>
  <c r="L92" i="8"/>
  <c r="M92" i="8" s="1"/>
  <c r="L93" i="8"/>
  <c r="M93" i="8"/>
  <c r="L94" i="8"/>
  <c r="M94" i="8" s="1"/>
  <c r="L95" i="8"/>
  <c r="M95" i="8"/>
  <c r="L96" i="8"/>
  <c r="M96" i="8" s="1"/>
  <c r="L97" i="8"/>
  <c r="M97" i="8"/>
  <c r="L98" i="8"/>
  <c r="M98" i="8" s="1"/>
  <c r="L99" i="8"/>
  <c r="M99" i="8" s="1"/>
  <c r="L100" i="8"/>
  <c r="M100" i="8" s="1"/>
  <c r="L101" i="8"/>
  <c r="M101" i="8" s="1"/>
  <c r="L102" i="8"/>
  <c r="M102" i="8" s="1"/>
  <c r="L103" i="8"/>
  <c r="M103" i="8"/>
  <c r="L104" i="8"/>
  <c r="M104" i="8" s="1"/>
  <c r="L105" i="8"/>
  <c r="M105" i="8" s="1"/>
  <c r="L106" i="8"/>
  <c r="M106" i="8" s="1"/>
  <c r="L107" i="8"/>
  <c r="M107" i="8" s="1"/>
  <c r="L108" i="8"/>
  <c r="M108" i="8"/>
  <c r="L109" i="8"/>
  <c r="M109" i="8"/>
  <c r="L110" i="8"/>
  <c r="M110" i="8"/>
  <c r="L111" i="8"/>
  <c r="M111" i="8"/>
  <c r="L112" i="8"/>
  <c r="M112" i="8"/>
  <c r="L113" i="8"/>
  <c r="M113" i="8" s="1"/>
  <c r="L114" i="8"/>
  <c r="M114" i="8"/>
  <c r="L115" i="8"/>
  <c r="M115" i="8"/>
  <c r="L116" i="8"/>
  <c r="M116" i="8"/>
  <c r="L117" i="8"/>
  <c r="M117" i="8"/>
  <c r="L118" i="8"/>
  <c r="M118" i="8"/>
  <c r="L119" i="8"/>
  <c r="M119" i="8"/>
  <c r="L120" i="8"/>
  <c r="M120" i="8" s="1"/>
  <c r="L121" i="8"/>
  <c r="M121" i="8"/>
  <c r="L122" i="8"/>
  <c r="M122" i="8"/>
  <c r="L123" i="8"/>
  <c r="M123" i="8" s="1"/>
  <c r="L124" i="8"/>
  <c r="M124" i="8" s="1"/>
  <c r="L125" i="8"/>
  <c r="M125" i="8" s="1"/>
  <c r="L126" i="8"/>
  <c r="M126" i="8"/>
  <c r="L127" i="8"/>
  <c r="M127" i="8"/>
  <c r="L128" i="8"/>
  <c r="M128" i="8"/>
  <c r="L129" i="8"/>
  <c r="M129" i="8"/>
  <c r="L130" i="8"/>
  <c r="M130" i="8"/>
  <c r="L131" i="8"/>
  <c r="M131" i="8"/>
  <c r="L132" i="8"/>
  <c r="M132" i="8"/>
  <c r="L133" i="8"/>
  <c r="M133" i="8"/>
  <c r="L134" i="8"/>
  <c r="M134" i="8"/>
  <c r="L135" i="8"/>
  <c r="M135" i="8"/>
  <c r="L136" i="8"/>
  <c r="M136" i="8"/>
  <c r="L137" i="8"/>
  <c r="M137" i="8"/>
  <c r="L138" i="8"/>
  <c r="M138" i="8"/>
  <c r="L139" i="8"/>
  <c r="M139" i="8" s="1"/>
  <c r="L140" i="8"/>
  <c r="M140" i="8" s="1"/>
  <c r="L141" i="8"/>
  <c r="M141" i="8" s="1"/>
  <c r="L142" i="8"/>
  <c r="M142" i="8" s="1"/>
  <c r="L143" i="8"/>
  <c r="M143" i="8" s="1"/>
  <c r="L144" i="8"/>
  <c r="M144" i="8" s="1"/>
  <c r="L145" i="8"/>
  <c r="M145" i="8" s="1"/>
  <c r="L146" i="8"/>
  <c r="M146" i="8" s="1"/>
  <c r="L147" i="8"/>
  <c r="M147" i="8" s="1"/>
  <c r="L148" i="8"/>
  <c r="M148" i="8" s="1"/>
  <c r="L149" i="8"/>
  <c r="M149" i="8" s="1"/>
  <c r="L150" i="8"/>
  <c r="M150" i="8" s="1"/>
  <c r="L151" i="8"/>
  <c r="M151" i="8" s="1"/>
  <c r="L152" i="8"/>
  <c r="M152" i="8" s="1"/>
  <c r="L153" i="8"/>
  <c r="M153" i="8" s="1"/>
  <c r="L154" i="8"/>
  <c r="M154" i="8" s="1"/>
  <c r="L155" i="8"/>
  <c r="M155" i="8" s="1"/>
  <c r="L156" i="8"/>
  <c r="M156" i="8"/>
  <c r="L157" i="8"/>
  <c r="M157" i="8"/>
  <c r="L158" i="8"/>
  <c r="M158" i="8"/>
  <c r="L159" i="8"/>
  <c r="M159" i="8"/>
  <c r="L160" i="8"/>
  <c r="M160" i="8"/>
  <c r="L161" i="8"/>
  <c r="M161" i="8"/>
  <c r="L162" i="8"/>
  <c r="M162" i="8"/>
  <c r="L163" i="8"/>
  <c r="M163" i="8"/>
  <c r="L164" i="8"/>
  <c r="M164" i="8"/>
  <c r="L165" i="8"/>
  <c r="M165" i="8"/>
  <c r="L166" i="8"/>
  <c r="M166" i="8"/>
  <c r="L167" i="8"/>
  <c r="M167" i="8"/>
  <c r="L168" i="8"/>
  <c r="M168" i="8"/>
  <c r="L169" i="8"/>
  <c r="M169" i="8"/>
  <c r="L170" i="8"/>
  <c r="M170" i="8"/>
  <c r="L171" i="8"/>
  <c r="M171" i="8"/>
  <c r="L172" i="8"/>
  <c r="M172" i="8"/>
  <c r="L173" i="8"/>
  <c r="M173" i="8"/>
  <c r="L174" i="8"/>
  <c r="M174" i="8"/>
  <c r="L175" i="8"/>
  <c r="M175" i="8"/>
  <c r="L176" i="8"/>
  <c r="M176" i="8"/>
  <c r="L177" i="8"/>
  <c r="M177" i="8"/>
  <c r="L178" i="8"/>
  <c r="M178" i="8"/>
  <c r="L179" i="8"/>
  <c r="M179" i="8"/>
  <c r="L180" i="8"/>
  <c r="M180" i="8"/>
  <c r="L181" i="8"/>
  <c r="M181" i="8"/>
  <c r="L182" i="8"/>
  <c r="M182" i="8"/>
  <c r="L183" i="8"/>
  <c r="M183" i="8"/>
  <c r="L184" i="8"/>
  <c r="M184" i="8"/>
  <c r="L185" i="8"/>
  <c r="M185" i="8"/>
  <c r="L186" i="8"/>
  <c r="M186" i="8"/>
  <c r="L187" i="8"/>
  <c r="M187" i="8"/>
  <c r="L188" i="8"/>
  <c r="M188" i="8"/>
  <c r="L189" i="8"/>
  <c r="M189" i="8"/>
  <c r="L190" i="8"/>
  <c r="M190" i="8"/>
  <c r="L191" i="8"/>
  <c r="M191" i="8"/>
  <c r="L192" i="8"/>
  <c r="M192" i="8"/>
  <c r="L193" i="8"/>
  <c r="M193" i="8"/>
  <c r="L194" i="8"/>
  <c r="M194" i="8"/>
  <c r="L195" i="8"/>
  <c r="M195" i="8"/>
  <c r="L196" i="8"/>
  <c r="M196" i="8"/>
  <c r="L197" i="8"/>
  <c r="M197" i="8"/>
  <c r="L198" i="8"/>
  <c r="M198" i="8"/>
  <c r="L199" i="8"/>
  <c r="M199" i="8"/>
  <c r="L200" i="8"/>
  <c r="M200" i="8"/>
  <c r="L201" i="8"/>
  <c r="M201" i="8"/>
  <c r="L202" i="8"/>
  <c r="M202" i="8"/>
  <c r="L203" i="8"/>
  <c r="M203" i="8"/>
  <c r="L204" i="8"/>
  <c r="M204" i="8"/>
  <c r="L205" i="8"/>
  <c r="M205" i="8"/>
  <c r="L206" i="8"/>
  <c r="M206" i="8"/>
  <c r="L207" i="8"/>
  <c r="M207" i="8"/>
  <c r="L208" i="8"/>
  <c r="M208" i="8"/>
  <c r="L209" i="8"/>
  <c r="M209" i="8"/>
  <c r="L210" i="8"/>
  <c r="M210" i="8"/>
  <c r="L211" i="8"/>
  <c r="M211" i="8"/>
  <c r="L212" i="8"/>
  <c r="M212" i="8"/>
  <c r="L213" i="8"/>
  <c r="M213" i="8"/>
  <c r="L214" i="8"/>
  <c r="M214" i="8"/>
  <c r="L215" i="8"/>
  <c r="M215" i="8"/>
  <c r="L216" i="8"/>
  <c r="M216" i="8"/>
  <c r="L217" i="8"/>
  <c r="M217" i="8"/>
  <c r="L218" i="8"/>
  <c r="M218" i="8"/>
  <c r="L219" i="8"/>
  <c r="M219" i="8"/>
  <c r="L220" i="8"/>
  <c r="M220" i="8"/>
  <c r="L221" i="8"/>
  <c r="M221" i="8"/>
  <c r="L222" i="8"/>
  <c r="M222" i="8" s="1"/>
  <c r="L223" i="8"/>
  <c r="M223" i="8"/>
  <c r="L224" i="8"/>
  <c r="M224" i="8"/>
  <c r="L225" i="8"/>
  <c r="M225" i="8" s="1"/>
  <c r="L226" i="8"/>
  <c r="M226" i="8"/>
  <c r="L227" i="8"/>
  <c r="M227" i="8"/>
  <c r="L228" i="8"/>
  <c r="M228" i="8"/>
  <c r="L229" i="8"/>
  <c r="M229" i="8"/>
  <c r="L230" i="8"/>
  <c r="M230" i="8"/>
  <c r="L231" i="8"/>
  <c r="M231" i="8"/>
  <c r="L232" i="8"/>
  <c r="M232" i="8"/>
  <c r="L233" i="8"/>
  <c r="M233" i="8"/>
  <c r="L234" i="8"/>
  <c r="M234" i="8"/>
  <c r="L235" i="8"/>
  <c r="M235" i="8"/>
  <c r="L236" i="8"/>
  <c r="M236" i="8"/>
  <c r="L237" i="8"/>
  <c r="M237" i="8"/>
  <c r="L238" i="8"/>
  <c r="M238" i="8"/>
  <c r="L239" i="8"/>
  <c r="M239" i="8"/>
  <c r="L240" i="8"/>
  <c r="M240" i="8"/>
  <c r="L241" i="8"/>
  <c r="M241" i="8"/>
  <c r="L242" i="8"/>
  <c r="M242" i="8"/>
  <c r="L243" i="8"/>
  <c r="M243" i="8"/>
  <c r="L244" i="8"/>
  <c r="M244" i="8"/>
  <c r="L245" i="8"/>
  <c r="M245" i="8"/>
  <c r="L246" i="8"/>
  <c r="M246" i="8"/>
  <c r="L247" i="8"/>
  <c r="M247" i="8"/>
  <c r="L248" i="8"/>
  <c r="M248" i="8"/>
  <c r="L249" i="8"/>
  <c r="M249" i="8"/>
  <c r="L250" i="8"/>
  <c r="M250" i="8"/>
  <c r="L251" i="8"/>
  <c r="M251" i="8"/>
  <c r="L252" i="8"/>
  <c r="M252" i="8"/>
  <c r="L253" i="8"/>
  <c r="M253" i="8"/>
  <c r="L254" i="8"/>
  <c r="M254" i="8"/>
  <c r="L255" i="8"/>
  <c r="M255" i="8"/>
  <c r="L256" i="8"/>
  <c r="M256" i="8"/>
  <c r="L257" i="8"/>
  <c r="M257" i="8"/>
  <c r="L258" i="8"/>
  <c r="M258" i="8"/>
  <c r="L259" i="8"/>
  <c r="M259" i="8"/>
  <c r="L260" i="8"/>
  <c r="M260" i="8"/>
  <c r="L261" i="8"/>
  <c r="M261" i="8"/>
  <c r="L262" i="8"/>
  <c r="M262" i="8"/>
  <c r="L263" i="8"/>
  <c r="M263" i="8"/>
  <c r="L264" i="8"/>
  <c r="M264" i="8"/>
  <c r="L265" i="8"/>
  <c r="M265" i="8"/>
  <c r="L266" i="8"/>
  <c r="M266" i="8"/>
  <c r="L267" i="8"/>
  <c r="M267" i="8"/>
  <c r="L268" i="8"/>
  <c r="M268" i="8"/>
  <c r="L269" i="8"/>
  <c r="M269" i="8"/>
  <c r="L270" i="8"/>
  <c r="M270" i="8"/>
  <c r="L271" i="8"/>
  <c r="M271" i="8"/>
  <c r="L272" i="8"/>
  <c r="M272" i="8"/>
  <c r="L273" i="8"/>
  <c r="M273" i="8"/>
  <c r="L274" i="8"/>
  <c r="M274" i="8"/>
  <c r="L275" i="8"/>
  <c r="M275" i="8"/>
  <c r="L276" i="8"/>
  <c r="M276" i="8"/>
  <c r="L277" i="8"/>
  <c r="M277" i="8"/>
  <c r="L278" i="8"/>
  <c r="M278" i="8"/>
  <c r="L279" i="8"/>
  <c r="M279" i="8"/>
  <c r="L280" i="8"/>
  <c r="M280" i="8"/>
  <c r="L281" i="8"/>
  <c r="M281" i="8"/>
  <c r="L282" i="8"/>
  <c r="M282" i="8"/>
  <c r="L283" i="8"/>
  <c r="M283" i="8"/>
  <c r="L284" i="8"/>
  <c r="M284" i="8"/>
  <c r="L285" i="8"/>
  <c r="M285" i="8"/>
  <c r="L286" i="8"/>
  <c r="M286" i="8"/>
  <c r="L287" i="8"/>
  <c r="M287" i="8"/>
  <c r="L288" i="8"/>
  <c r="M288" i="8"/>
  <c r="L289" i="8"/>
  <c r="M289" i="8"/>
  <c r="L290" i="8"/>
  <c r="M290" i="8"/>
  <c r="L291" i="8"/>
  <c r="M291" i="8"/>
  <c r="L292" i="8"/>
  <c r="M292" i="8"/>
  <c r="L293" i="8"/>
  <c r="M293" i="8"/>
  <c r="L294" i="8"/>
  <c r="M294" i="8"/>
  <c r="L295" i="8"/>
  <c r="M295" i="8"/>
  <c r="L296" i="8"/>
  <c r="M296" i="8"/>
  <c r="L297" i="8"/>
  <c r="M297" i="8"/>
  <c r="L298" i="8"/>
  <c r="M298" i="8"/>
  <c r="L299" i="8"/>
  <c r="M299" i="8"/>
  <c r="L300" i="8"/>
  <c r="M300" i="8" s="1"/>
  <c r="L301" i="8"/>
  <c r="M301" i="8"/>
  <c r="L302" i="8"/>
  <c r="M302" i="8"/>
  <c r="L303" i="8"/>
  <c r="M303" i="8" s="1"/>
  <c r="L304" i="8"/>
  <c r="M304" i="8"/>
  <c r="L305" i="8"/>
  <c r="M305" i="8" s="1"/>
  <c r="L306" i="8"/>
  <c r="M306" i="8" s="1"/>
  <c r="L307" i="8"/>
  <c r="M307" i="8" s="1"/>
  <c r="L308" i="8"/>
  <c r="M308" i="8" s="1"/>
  <c r="L309" i="8"/>
  <c r="M309" i="8" s="1"/>
  <c r="L310" i="8"/>
  <c r="M310" i="8" s="1"/>
  <c r="L311" i="8"/>
  <c r="M311" i="8" s="1"/>
  <c r="L312" i="8"/>
  <c r="M312" i="8" s="1"/>
  <c r="L313" i="8"/>
  <c r="M313" i="8"/>
  <c r="L314" i="8"/>
  <c r="M314" i="8"/>
  <c r="L315" i="8"/>
  <c r="M315" i="8"/>
  <c r="L316" i="8"/>
  <c r="M316" i="8"/>
  <c r="L317" i="8"/>
  <c r="M317" i="8" s="1"/>
  <c r="L318" i="8"/>
  <c r="M318" i="8" s="1"/>
  <c r="L319" i="8"/>
  <c r="M319" i="8" s="1"/>
  <c r="L320" i="8"/>
  <c r="M320" i="8"/>
  <c r="L321" i="8"/>
  <c r="M321" i="8"/>
  <c r="L322" i="8"/>
  <c r="M322" i="8"/>
  <c r="L323" i="8"/>
  <c r="M323" i="8" s="1"/>
  <c r="L324" i="8"/>
  <c r="M324" i="8"/>
  <c r="L325" i="8"/>
  <c r="M325" i="8"/>
  <c r="L326" i="8"/>
  <c r="M326" i="8"/>
  <c r="L327" i="8"/>
  <c r="M327" i="8"/>
  <c r="L328" i="8"/>
  <c r="M328" i="8"/>
  <c r="L329" i="8"/>
  <c r="M329" i="8"/>
  <c r="L330" i="8"/>
  <c r="M330" i="8"/>
  <c r="L331" i="8"/>
  <c r="M331" i="8"/>
  <c r="L332" i="8"/>
  <c r="M332" i="8"/>
  <c r="L333" i="8"/>
  <c r="M333" i="8" s="1"/>
  <c r="L334" i="8"/>
  <c r="M334" i="8" s="1"/>
  <c r="L335" i="8"/>
  <c r="M335" i="8" s="1"/>
  <c r="L336" i="8"/>
  <c r="M336" i="8" s="1"/>
  <c r="L337" i="8"/>
  <c r="M337" i="8" s="1"/>
  <c r="L338" i="8"/>
  <c r="M338" i="8" s="1"/>
  <c r="L339" i="8"/>
  <c r="M339" i="8" s="1"/>
  <c r="L340" i="8"/>
  <c r="M340" i="8"/>
  <c r="L341" i="8"/>
  <c r="M341" i="8"/>
  <c r="L342" i="8"/>
  <c r="M342" i="8"/>
  <c r="L343" i="8"/>
  <c r="M343" i="8"/>
  <c r="L344" i="8"/>
  <c r="M344" i="8"/>
  <c r="L345" i="8"/>
  <c r="M345" i="8"/>
  <c r="L346" i="8"/>
  <c r="M346" i="8"/>
  <c r="L347" i="8"/>
  <c r="M347" i="8"/>
  <c r="L348" i="8"/>
  <c r="M348" i="8"/>
  <c r="L349" i="8"/>
  <c r="M349" i="8"/>
  <c r="L350" i="8"/>
  <c r="M350" i="8"/>
  <c r="L351" i="8"/>
  <c r="M351" i="8"/>
  <c r="L352" i="8"/>
  <c r="M352" i="8"/>
  <c r="L353" i="8"/>
  <c r="M353" i="8"/>
  <c r="L354" i="8"/>
  <c r="M354" i="8"/>
  <c r="L355" i="8"/>
  <c r="M355" i="8"/>
  <c r="L356" i="8"/>
  <c r="M356" i="8"/>
  <c r="L357" i="8"/>
  <c r="M357" i="8"/>
  <c r="L358" i="8"/>
  <c r="M358" i="8"/>
  <c r="L359" i="8"/>
  <c r="M359" i="8"/>
  <c r="L360" i="8"/>
  <c r="M360" i="8"/>
  <c r="L361" i="8"/>
  <c r="M361" i="8"/>
  <c r="L362" i="8"/>
  <c r="M362" i="8"/>
  <c r="L363" i="8"/>
  <c r="M363" i="8"/>
  <c r="L364" i="8"/>
  <c r="M364" i="8"/>
  <c r="L365" i="8"/>
  <c r="M365" i="8"/>
  <c r="L366" i="8"/>
  <c r="M366" i="8"/>
  <c r="L367" i="8"/>
  <c r="M367" i="8"/>
  <c r="L368" i="8"/>
  <c r="M368" i="8"/>
  <c r="L369" i="8"/>
  <c r="M369" i="8"/>
  <c r="L370" i="8"/>
  <c r="M370" i="8"/>
  <c r="L371" i="8"/>
  <c r="M371" i="8"/>
  <c r="L372" i="8"/>
  <c r="M372" i="8"/>
  <c r="L373" i="8"/>
  <c r="M373" i="8"/>
  <c r="L374" i="8"/>
  <c r="M374" i="8"/>
  <c r="L375" i="8"/>
  <c r="M375" i="8"/>
  <c r="L376" i="8"/>
  <c r="M376" i="8"/>
  <c r="L377" i="8"/>
  <c r="M377" i="8"/>
  <c r="L378" i="8"/>
  <c r="M378" i="8"/>
  <c r="L379" i="8"/>
  <c r="M379" i="8"/>
  <c r="L380" i="8"/>
  <c r="M380" i="8"/>
  <c r="L381" i="8"/>
  <c r="M381" i="8"/>
  <c r="L382" i="8"/>
  <c r="M382" i="8"/>
  <c r="L383" i="8"/>
  <c r="M383" i="8"/>
  <c r="L384" i="8"/>
  <c r="M384" i="8"/>
  <c r="L385" i="8"/>
  <c r="M385" i="8"/>
  <c r="L386" i="8"/>
  <c r="M386" i="8"/>
  <c r="L387" i="8"/>
  <c r="M387" i="8"/>
  <c r="L388" i="8"/>
  <c r="M388" i="8"/>
  <c r="L389" i="8"/>
  <c r="M389" i="8"/>
  <c r="L390" i="8"/>
  <c r="M390" i="8"/>
  <c r="L391" i="8"/>
  <c r="M391" i="8"/>
  <c r="L392" i="8"/>
  <c r="M392" i="8"/>
  <c r="L393" i="8"/>
  <c r="M393" i="8"/>
  <c r="L394" i="8"/>
  <c r="M394" i="8"/>
  <c r="L395" i="8"/>
  <c r="M395" i="8"/>
  <c r="L396" i="8"/>
  <c r="M396" i="8"/>
  <c r="L397" i="8"/>
  <c r="M397" i="8"/>
  <c r="L398" i="8"/>
  <c r="M398" i="8"/>
  <c r="L399" i="8"/>
  <c r="M399" i="8"/>
  <c r="L400" i="8"/>
  <c r="M400" i="8"/>
  <c r="L401" i="8"/>
  <c r="M401" i="8"/>
  <c r="L402" i="8"/>
  <c r="M402" i="8"/>
  <c r="L403" i="8"/>
  <c r="M403" i="8"/>
  <c r="L404" i="8"/>
  <c r="M404" i="8"/>
  <c r="L405" i="8"/>
  <c r="M405" i="8"/>
  <c r="L406" i="8"/>
  <c r="M406" i="8"/>
  <c r="L407" i="8"/>
  <c r="M407" i="8"/>
  <c r="L408" i="8"/>
  <c r="M408" i="8"/>
  <c r="L409" i="8"/>
  <c r="M409" i="8"/>
  <c r="L410" i="8"/>
  <c r="M410" i="8"/>
  <c r="L411" i="8"/>
  <c r="M411" i="8"/>
  <c r="L412" i="8"/>
  <c r="M412" i="8"/>
  <c r="L413" i="8"/>
  <c r="M413" i="8"/>
  <c r="L414" i="8"/>
  <c r="M414" i="8"/>
  <c r="L415" i="8"/>
  <c r="M415" i="8"/>
  <c r="L416" i="8"/>
  <c r="M416" i="8"/>
  <c r="L417" i="8"/>
  <c r="M417" i="8"/>
  <c r="L418" i="8"/>
  <c r="M418" i="8"/>
  <c r="L419" i="8"/>
  <c r="M419" i="8"/>
  <c r="L420" i="8"/>
  <c r="M420" i="8"/>
  <c r="L421" i="8"/>
  <c r="M421" i="8"/>
  <c r="L422" i="8"/>
  <c r="M422" i="8"/>
  <c r="L423" i="8"/>
  <c r="M423" i="8"/>
  <c r="L424" i="8"/>
  <c r="M424" i="8"/>
  <c r="L425" i="8"/>
  <c r="M425" i="8"/>
  <c r="L426" i="8"/>
  <c r="M426" i="8"/>
  <c r="L427" i="8"/>
  <c r="M427" i="8"/>
  <c r="L428" i="8"/>
  <c r="M428" i="8"/>
  <c r="L429" i="8"/>
  <c r="M429" i="8"/>
  <c r="L430" i="8"/>
  <c r="M430" i="8"/>
  <c r="L431" i="8"/>
  <c r="M431" i="8"/>
  <c r="L432" i="8"/>
  <c r="M432" i="8"/>
  <c r="L433" i="8"/>
  <c r="M433" i="8"/>
  <c r="L434" i="8"/>
  <c r="M434" i="8"/>
  <c r="L435" i="8"/>
  <c r="M435" i="8"/>
  <c r="L436" i="8"/>
  <c r="M436" i="8"/>
  <c r="L437" i="8"/>
  <c r="M437" i="8"/>
  <c r="L438" i="8"/>
  <c r="M438" i="8"/>
  <c r="L439" i="8"/>
  <c r="M439" i="8"/>
  <c r="L440" i="8"/>
  <c r="M440" i="8"/>
  <c r="L441" i="8"/>
  <c r="M441" i="8"/>
  <c r="L442" i="8"/>
  <c r="M442" i="8"/>
  <c r="L443" i="8"/>
  <c r="M443" i="8"/>
  <c r="L444" i="8"/>
  <c r="M444" i="8"/>
  <c r="L445" i="8"/>
  <c r="M445" i="8"/>
  <c r="L446" i="8"/>
  <c r="M446" i="8"/>
  <c r="L447" i="8"/>
  <c r="M447" i="8"/>
  <c r="L448" i="8"/>
  <c r="M448" i="8"/>
  <c r="L449" i="8"/>
  <c r="M449" i="8"/>
  <c r="L450" i="8"/>
  <c r="M450" i="8"/>
  <c r="L451" i="8"/>
  <c r="M451" i="8"/>
  <c r="L452" i="8"/>
  <c r="M452" i="8"/>
  <c r="L453" i="8"/>
  <c r="M453" i="8"/>
  <c r="L454" i="8"/>
  <c r="M454" i="8"/>
  <c r="L455" i="8"/>
  <c r="M455" i="8"/>
  <c r="L456" i="8"/>
  <c r="M456" i="8"/>
  <c r="L457" i="8"/>
  <c r="M457" i="8"/>
  <c r="L458" i="8"/>
  <c r="M458" i="8"/>
  <c r="L459" i="8"/>
  <c r="M459" i="8"/>
  <c r="L460" i="8"/>
  <c r="M460" i="8"/>
  <c r="L461" i="8"/>
  <c r="M461" i="8"/>
  <c r="L462" i="8"/>
  <c r="M462" i="8"/>
  <c r="L463" i="8"/>
  <c r="M463" i="8"/>
  <c r="L464" i="8"/>
  <c r="M464" i="8"/>
  <c r="L465" i="8"/>
  <c r="M465" i="8"/>
  <c r="L466" i="8"/>
  <c r="M466" i="8"/>
  <c r="L467" i="8"/>
  <c r="M467" i="8"/>
  <c r="L468" i="8"/>
  <c r="M468" i="8"/>
  <c r="L469" i="8"/>
  <c r="M469" i="8"/>
  <c r="L470" i="8"/>
  <c r="M470" i="8"/>
  <c r="L471" i="8"/>
  <c r="M471" i="8"/>
  <c r="L472" i="8"/>
  <c r="M472" i="8"/>
  <c r="L473" i="8"/>
  <c r="M473" i="8" s="1"/>
  <c r="L474" i="8"/>
  <c r="M474" i="8" s="1"/>
  <c r="L475" i="8"/>
  <c r="M475" i="8"/>
  <c r="L476" i="8"/>
  <c r="M476" i="8" s="1"/>
  <c r="L477" i="8"/>
  <c r="M477" i="8" s="1"/>
  <c r="L478" i="8"/>
  <c r="M478" i="8" s="1"/>
  <c r="L479" i="8"/>
  <c r="M479" i="8" s="1"/>
  <c r="L480" i="8"/>
  <c r="M480" i="8" s="1"/>
  <c r="L481" i="8"/>
  <c r="M481" i="8" s="1"/>
  <c r="L482" i="8"/>
  <c r="M482" i="8" s="1"/>
  <c r="L483" i="8"/>
  <c r="M483" i="8" s="1"/>
  <c r="L484" i="8"/>
  <c r="M484" i="8" s="1"/>
  <c r="L485" i="8"/>
  <c r="M485" i="8" s="1"/>
  <c r="L486" i="8"/>
  <c r="M486" i="8" s="1"/>
  <c r="L487" i="8"/>
  <c r="M487" i="8" s="1"/>
  <c r="L488" i="8"/>
  <c r="M488" i="8" s="1"/>
  <c r="L489" i="8"/>
  <c r="M489" i="8"/>
  <c r="L490" i="8"/>
  <c r="M490" i="8" s="1"/>
  <c r="L491" i="8"/>
  <c r="M491" i="8" s="1"/>
  <c r="L492" i="8"/>
  <c r="M492" i="8" s="1"/>
  <c r="L493" i="8"/>
  <c r="M493" i="8"/>
  <c r="L494" i="8"/>
  <c r="M494" i="8" s="1"/>
  <c r="L495" i="8"/>
  <c r="M495" i="8" s="1"/>
  <c r="L496" i="8"/>
  <c r="M496" i="8" s="1"/>
  <c r="L497" i="8"/>
  <c r="M497" i="8" s="1"/>
  <c r="L498" i="8"/>
  <c r="M498" i="8"/>
  <c r="L499" i="8"/>
  <c r="M499" i="8" s="1"/>
  <c r="L500" i="8"/>
  <c r="M500" i="8" s="1"/>
  <c r="L501" i="8"/>
  <c r="M501" i="8" s="1"/>
  <c r="L502" i="8"/>
  <c r="M502" i="8" s="1"/>
  <c r="L503" i="8"/>
  <c r="M503" i="8"/>
  <c r="L504" i="8"/>
  <c r="M504" i="8" s="1"/>
  <c r="L505" i="8"/>
  <c r="M505" i="8"/>
  <c r="L506" i="8"/>
  <c r="M506" i="8" s="1"/>
  <c r="L507" i="8"/>
  <c r="M507" i="8" s="1"/>
  <c r="L508" i="8"/>
  <c r="M508" i="8"/>
  <c r="L509" i="8"/>
  <c r="M509" i="8" s="1"/>
  <c r="L510" i="8"/>
  <c r="M510" i="8"/>
  <c r="L511" i="8"/>
  <c r="M511" i="8" s="1"/>
  <c r="L512" i="8"/>
  <c r="M512" i="8"/>
  <c r="L513" i="8"/>
  <c r="M513" i="8" s="1"/>
  <c r="L514" i="8"/>
  <c r="M514" i="8" s="1"/>
  <c r="L515" i="8"/>
  <c r="M515" i="8"/>
  <c r="L516" i="8"/>
  <c r="M516" i="8" s="1"/>
  <c r="L517" i="8"/>
  <c r="M517" i="8"/>
  <c r="L518" i="8"/>
  <c r="M518" i="8" s="1"/>
  <c r="L519" i="8"/>
  <c r="M519" i="8"/>
  <c r="L520" i="8"/>
  <c r="M520" i="8" s="1"/>
  <c r="L521" i="8"/>
  <c r="M521" i="8" s="1"/>
  <c r="L522" i="8"/>
  <c r="M522" i="8" s="1"/>
  <c r="L523" i="8"/>
  <c r="M523" i="8"/>
  <c r="L524" i="8"/>
  <c r="M524" i="8"/>
  <c r="L525" i="8"/>
  <c r="M525" i="8"/>
  <c r="L526" i="8"/>
  <c r="M526" i="8"/>
  <c r="L527" i="8"/>
  <c r="M527" i="8"/>
  <c r="L528" i="8"/>
  <c r="M528" i="8"/>
  <c r="L529" i="8"/>
  <c r="M529" i="8"/>
  <c r="L530" i="8"/>
  <c r="M530" i="8"/>
  <c r="L531" i="8"/>
  <c r="M531" i="8"/>
  <c r="L532" i="8"/>
  <c r="M532" i="8"/>
  <c r="L533" i="8"/>
  <c r="M533" i="8"/>
  <c r="L534" i="8"/>
  <c r="M534" i="8"/>
  <c r="L535" i="8"/>
  <c r="M535" i="8"/>
  <c r="L536" i="8"/>
  <c r="M536" i="8"/>
  <c r="L537" i="8"/>
  <c r="M537" i="8"/>
  <c r="L538" i="8"/>
  <c r="M538" i="8"/>
  <c r="L539" i="8"/>
  <c r="M539" i="8"/>
  <c r="L540" i="8"/>
  <c r="M540" i="8"/>
  <c r="L541" i="8"/>
  <c r="M541" i="8"/>
  <c r="L542" i="8"/>
  <c r="M542" i="8"/>
  <c r="L543" i="8"/>
  <c r="M543" i="8"/>
  <c r="L544" i="8"/>
  <c r="M544" i="8"/>
  <c r="L545" i="8"/>
  <c r="M545" i="8"/>
  <c r="L546" i="8"/>
  <c r="M546" i="8"/>
  <c r="L547" i="8"/>
  <c r="M547" i="8"/>
  <c r="L548" i="8"/>
  <c r="M548" i="8"/>
  <c r="L549" i="8"/>
  <c r="M549" i="8"/>
  <c r="L550" i="8"/>
  <c r="M550" i="8"/>
  <c r="L551" i="8"/>
  <c r="M551" i="8"/>
  <c r="L552" i="8"/>
  <c r="M552" i="8"/>
  <c r="L553" i="8"/>
  <c r="M553" i="8"/>
  <c r="L554" i="8"/>
  <c r="M554" i="8"/>
  <c r="L555" i="8"/>
  <c r="M555" i="8"/>
  <c r="L556" i="8"/>
  <c r="M556" i="8"/>
  <c r="L557" i="8"/>
  <c r="M557" i="8"/>
  <c r="L558" i="8"/>
  <c r="M558" i="8"/>
  <c r="L559" i="8"/>
  <c r="M559" i="8"/>
  <c r="L560" i="8"/>
  <c r="M560" i="8"/>
  <c r="L561" i="8"/>
  <c r="M561" i="8"/>
  <c r="L562" i="8"/>
  <c r="M562" i="8"/>
  <c r="L563" i="8"/>
  <c r="M563" i="8"/>
  <c r="L564" i="8"/>
  <c r="M564" i="8"/>
  <c r="L565" i="8"/>
  <c r="M565" i="8"/>
  <c r="L566" i="8"/>
  <c r="M566" i="8"/>
  <c r="L567" i="8"/>
  <c r="M567" i="8"/>
  <c r="L568" i="8"/>
  <c r="M568" i="8"/>
  <c r="L569" i="8"/>
  <c r="M569" i="8"/>
  <c r="L570" i="8"/>
  <c r="M570" i="8"/>
  <c r="L571" i="8"/>
  <c r="M571" i="8"/>
  <c r="L572" i="8"/>
  <c r="M572" i="8"/>
  <c r="L573" i="8"/>
  <c r="M573" i="8"/>
  <c r="L574" i="8"/>
  <c r="M574" i="8"/>
  <c r="L575" i="8"/>
  <c r="M575" i="8"/>
  <c r="L576" i="8"/>
  <c r="M576" i="8"/>
  <c r="L577" i="8"/>
  <c r="M577" i="8"/>
  <c r="L578" i="8"/>
  <c r="M578" i="8"/>
  <c r="L579" i="8"/>
  <c r="M579" i="8"/>
  <c r="L580" i="8"/>
  <c r="M580" i="8"/>
  <c r="L581" i="8"/>
  <c r="M581" i="8"/>
  <c r="L582" i="8"/>
  <c r="M582" i="8"/>
  <c r="L583" i="8"/>
  <c r="M583" i="8"/>
  <c r="L584" i="8"/>
  <c r="M584" i="8"/>
  <c r="L585" i="8"/>
  <c r="M585" i="8"/>
  <c r="L586" i="8"/>
  <c r="M586" i="8"/>
  <c r="L587" i="8"/>
  <c r="M587" i="8"/>
  <c r="L588" i="8"/>
  <c r="M588" i="8"/>
  <c r="L589" i="8"/>
  <c r="M589" i="8"/>
  <c r="L590" i="8"/>
  <c r="M590" i="8"/>
  <c r="L591" i="8"/>
  <c r="M591" i="8"/>
  <c r="L592" i="8"/>
  <c r="M592" i="8"/>
  <c r="L593" i="8"/>
  <c r="M593" i="8"/>
  <c r="L594" i="8"/>
  <c r="M594" i="8"/>
  <c r="L595" i="8"/>
  <c r="M595" i="8"/>
  <c r="L596" i="8"/>
  <c r="M596" i="8"/>
  <c r="L597" i="8"/>
  <c r="M597" i="8"/>
  <c r="L598" i="8"/>
  <c r="M598" i="8"/>
  <c r="L599" i="8"/>
  <c r="M599" i="8"/>
  <c r="L600" i="8"/>
  <c r="M600" i="8"/>
  <c r="L601" i="8"/>
  <c r="M601" i="8"/>
  <c r="L602" i="8"/>
  <c r="M602" i="8"/>
  <c r="L603" i="8"/>
  <c r="M603" i="8"/>
  <c r="L604" i="8"/>
  <c r="M604" i="8"/>
  <c r="L605" i="8"/>
  <c r="M605" i="8"/>
  <c r="L606" i="8"/>
  <c r="M606" i="8"/>
  <c r="L607" i="8"/>
  <c r="M607" i="8"/>
  <c r="L608" i="8"/>
  <c r="M608" i="8"/>
  <c r="L609" i="8"/>
  <c r="M609" i="8"/>
  <c r="L610" i="8"/>
  <c r="M610" i="8"/>
  <c r="L611" i="8"/>
  <c r="M611" i="8"/>
  <c r="L612" i="8"/>
  <c r="M612" i="8"/>
  <c r="L613" i="8"/>
  <c r="M613" i="8"/>
  <c r="L614" i="8"/>
  <c r="M614" i="8"/>
  <c r="L615" i="8"/>
  <c r="M615" i="8"/>
  <c r="L616" i="8"/>
  <c r="M616" i="8"/>
  <c r="L617" i="8"/>
  <c r="M617" i="8"/>
  <c r="L618" i="8"/>
  <c r="M618" i="8"/>
  <c r="L619" i="8"/>
  <c r="M619" i="8"/>
  <c r="L620" i="8"/>
  <c r="M620" i="8"/>
  <c r="L621" i="8"/>
  <c r="M621" i="8"/>
  <c r="L622" i="8"/>
  <c r="M622" i="8"/>
  <c r="L623" i="8"/>
  <c r="M623" i="8"/>
  <c r="L624" i="8"/>
  <c r="M624" i="8"/>
  <c r="L625" i="8"/>
  <c r="M625" i="8"/>
  <c r="L626" i="8"/>
  <c r="M626" i="8"/>
  <c r="L627" i="8"/>
  <c r="M627" i="8"/>
  <c r="L628" i="8"/>
  <c r="M628" i="8"/>
  <c r="L629" i="8"/>
  <c r="M629" i="8"/>
  <c r="L630" i="8"/>
  <c r="M630" i="8"/>
  <c r="L631" i="8"/>
  <c r="M631" i="8"/>
  <c r="L632" i="8"/>
  <c r="M632" i="8"/>
  <c r="L633" i="8"/>
  <c r="M633" i="8"/>
  <c r="L634" i="8"/>
  <c r="M634" i="8"/>
  <c r="L635" i="8"/>
  <c r="M635" i="8"/>
  <c r="L636" i="8"/>
  <c r="M636" i="8"/>
  <c r="L637" i="8"/>
  <c r="M637" i="8"/>
  <c r="L638" i="8"/>
  <c r="M638" i="8"/>
  <c r="L639" i="8"/>
  <c r="M639" i="8"/>
  <c r="L640" i="8"/>
  <c r="M640" i="8"/>
  <c r="L641" i="8"/>
  <c r="M641" i="8"/>
  <c r="L642" i="8"/>
  <c r="M642" i="8"/>
  <c r="L643" i="8"/>
  <c r="M643" i="8"/>
  <c r="L644" i="8"/>
  <c r="M644" i="8"/>
  <c r="L645" i="8"/>
  <c r="M645" i="8"/>
  <c r="L646" i="8"/>
  <c r="M646" i="8"/>
  <c r="L647" i="8"/>
  <c r="M647" i="8"/>
  <c r="L648" i="8"/>
  <c r="M648" i="8"/>
  <c r="L649" i="8"/>
  <c r="M649" i="8"/>
  <c r="L650" i="8"/>
  <c r="M650" i="8"/>
  <c r="L651" i="8"/>
  <c r="M651" i="8"/>
  <c r="L652" i="8"/>
  <c r="M652" i="8"/>
  <c r="L653" i="8"/>
  <c r="M653" i="8"/>
  <c r="L654" i="8"/>
  <c r="M654" i="8"/>
  <c r="L655" i="8"/>
  <c r="M655" i="8"/>
  <c r="L656" i="8"/>
  <c r="M656" i="8"/>
  <c r="L657" i="8"/>
  <c r="M657" i="8"/>
  <c r="L658" i="8"/>
  <c r="M658" i="8"/>
  <c r="L659" i="8"/>
  <c r="M659" i="8"/>
  <c r="L660" i="8"/>
  <c r="M660" i="8"/>
  <c r="M3" i="8"/>
  <c r="L3" i="8"/>
  <c r="H3" i="8"/>
  <c r="H37" i="8"/>
  <c r="H36" i="8"/>
  <c r="H29" i="8"/>
  <c r="H28" i="8"/>
  <c r="H21" i="8"/>
  <c r="H20" i="8"/>
  <c r="H13" i="8"/>
  <c r="H12" i="8"/>
  <c r="H5" i="8"/>
  <c r="H4" i="8"/>
  <c r="E668" i="8"/>
  <c r="H651" i="8"/>
  <c r="H652" i="8"/>
  <c r="H653" i="8"/>
  <c r="H654" i="8"/>
  <c r="H655" i="8"/>
  <c r="H656" i="8"/>
  <c r="H657" i="8"/>
  <c r="H658" i="8"/>
  <c r="H659" i="8"/>
  <c r="H660" i="8"/>
  <c r="H650" i="8"/>
  <c r="H661" i="8" s="1"/>
  <c r="H602" i="8"/>
  <c r="H603" i="8"/>
  <c r="H604" i="8"/>
  <c r="H605" i="8"/>
  <c r="H606" i="8"/>
  <c r="H607" i="8"/>
  <c r="H608" i="8"/>
  <c r="H609" i="8"/>
  <c r="H610" i="8"/>
  <c r="H611" i="8"/>
  <c r="H612" i="8"/>
  <c r="H613" i="8"/>
  <c r="H614" i="8"/>
  <c r="H615" i="8"/>
  <c r="H616" i="8"/>
  <c r="H617" i="8"/>
  <c r="H618" i="8"/>
  <c r="H619" i="8"/>
  <c r="H620" i="8"/>
  <c r="H621" i="8"/>
  <c r="H622" i="8"/>
  <c r="H623" i="8"/>
  <c r="H624" i="8"/>
  <c r="H625" i="8"/>
  <c r="H626" i="8"/>
  <c r="H627" i="8"/>
  <c r="H628" i="8"/>
  <c r="H629" i="8"/>
  <c r="H630" i="8"/>
  <c r="H631" i="8"/>
  <c r="H632" i="8"/>
  <c r="H633" i="8"/>
  <c r="H634" i="8"/>
  <c r="H635" i="8"/>
  <c r="H636" i="8"/>
  <c r="H637" i="8"/>
  <c r="H638" i="8"/>
  <c r="H639" i="8"/>
  <c r="H640" i="8"/>
  <c r="H641" i="8"/>
  <c r="H642" i="8"/>
  <c r="H643" i="8"/>
  <c r="H646" i="8"/>
  <c r="H648" i="8" s="1"/>
  <c r="H647" i="8"/>
  <c r="H595" i="8"/>
  <c r="H596" i="8"/>
  <c r="H597" i="8"/>
  <c r="H598" i="8"/>
  <c r="H601" i="8"/>
  <c r="H577" i="8"/>
  <c r="H578" i="8"/>
  <c r="H579" i="8"/>
  <c r="H580" i="8"/>
  <c r="H581" i="8"/>
  <c r="H582" i="8"/>
  <c r="H583" i="8"/>
  <c r="H584" i="8"/>
  <c r="H585" i="8"/>
  <c r="H586" i="8"/>
  <c r="H587" i="8"/>
  <c r="H588" i="8"/>
  <c r="H589" i="8"/>
  <c r="H590" i="8"/>
  <c r="H591" i="8"/>
  <c r="H594" i="8"/>
  <c r="H524" i="8"/>
  <c r="H525" i="8"/>
  <c r="H526" i="8"/>
  <c r="H527" i="8"/>
  <c r="H560" i="8" s="1"/>
  <c r="H528" i="8"/>
  <c r="H529" i="8"/>
  <c r="H530" i="8"/>
  <c r="H531" i="8"/>
  <c r="H532" i="8"/>
  <c r="H533" i="8"/>
  <c r="H534" i="8"/>
  <c r="H535" i="8"/>
  <c r="H536" i="8"/>
  <c r="H537" i="8"/>
  <c r="H538" i="8"/>
  <c r="H539" i="8"/>
  <c r="H540" i="8"/>
  <c r="H541" i="8"/>
  <c r="H542" i="8"/>
  <c r="H543" i="8"/>
  <c r="H544" i="8"/>
  <c r="H545" i="8"/>
  <c r="H546" i="8"/>
  <c r="H547" i="8"/>
  <c r="H548" i="8"/>
  <c r="H549" i="8"/>
  <c r="H550" i="8"/>
  <c r="H551" i="8"/>
  <c r="H552" i="8"/>
  <c r="H553" i="8"/>
  <c r="H554" i="8"/>
  <c r="H555" i="8"/>
  <c r="H556" i="8"/>
  <c r="H557" i="8"/>
  <c r="H558" i="8"/>
  <c r="H559" i="8"/>
  <c r="H562" i="8"/>
  <c r="H563" i="8"/>
  <c r="H564" i="8"/>
  <c r="H565" i="8"/>
  <c r="H566" i="8"/>
  <c r="H567" i="8"/>
  <c r="H568" i="8"/>
  <c r="H569" i="8"/>
  <c r="H570" i="8"/>
  <c r="H571" i="8"/>
  <c r="H572" i="8"/>
  <c r="H573" i="8"/>
  <c r="H576" i="8"/>
  <c r="H499" i="8"/>
  <c r="H500" i="8"/>
  <c r="H501" i="8"/>
  <c r="H502" i="8"/>
  <c r="H503" i="8"/>
  <c r="H504" i="8"/>
  <c r="H505" i="8"/>
  <c r="H506" i="8"/>
  <c r="H507" i="8"/>
  <c r="H508" i="8"/>
  <c r="H509" i="8"/>
  <c r="H510" i="8"/>
  <c r="H511" i="8"/>
  <c r="H512" i="8"/>
  <c r="H513" i="8"/>
  <c r="H514" i="8"/>
  <c r="H515" i="8"/>
  <c r="H516" i="8"/>
  <c r="H517" i="8"/>
  <c r="H518" i="8"/>
  <c r="H519" i="8"/>
  <c r="H520" i="8"/>
  <c r="H523" i="8"/>
  <c r="H498" i="8"/>
  <c r="H476" i="8"/>
  <c r="H477" i="8"/>
  <c r="H478" i="8"/>
  <c r="H479" i="8"/>
  <c r="H480" i="8"/>
  <c r="H481" i="8"/>
  <c r="H482" i="8"/>
  <c r="H483" i="8"/>
  <c r="H484" i="8"/>
  <c r="H485" i="8"/>
  <c r="H486" i="8"/>
  <c r="H487" i="8"/>
  <c r="H488" i="8"/>
  <c r="H489" i="8"/>
  <c r="H490" i="8"/>
  <c r="H491" i="8"/>
  <c r="H492" i="8"/>
  <c r="H493" i="8"/>
  <c r="H494" i="8"/>
  <c r="H495" i="8"/>
  <c r="H392" i="8"/>
  <c r="H393" i="8"/>
  <c r="H394" i="8"/>
  <c r="H395" i="8"/>
  <c r="H396" i="8"/>
  <c r="H397" i="8"/>
  <c r="H398" i="8"/>
  <c r="H399" i="8"/>
  <c r="H400" i="8"/>
  <c r="H401" i="8"/>
  <c r="H402" i="8"/>
  <c r="H403" i="8"/>
  <c r="H404" i="8"/>
  <c r="H405" i="8"/>
  <c r="H406" i="8"/>
  <c r="H407" i="8"/>
  <c r="H408" i="8"/>
  <c r="H409" i="8"/>
  <c r="H410" i="8"/>
  <c r="H411" i="8"/>
  <c r="H412" i="8"/>
  <c r="H413" i="8"/>
  <c r="H414" i="8"/>
  <c r="H415" i="8"/>
  <c r="H416" i="8"/>
  <c r="H417" i="8"/>
  <c r="H418" i="8"/>
  <c r="H419" i="8"/>
  <c r="H420" i="8"/>
  <c r="H421" i="8"/>
  <c r="H422" i="8"/>
  <c r="H423" i="8"/>
  <c r="H424" i="8"/>
  <c r="H425" i="8"/>
  <c r="H426" i="8"/>
  <c r="H427" i="8"/>
  <c r="H428" i="8"/>
  <c r="H429" i="8"/>
  <c r="H430" i="8"/>
  <c r="H431" i="8"/>
  <c r="H432" i="8"/>
  <c r="H433" i="8"/>
  <c r="H434" i="8"/>
  <c r="H435" i="8"/>
  <c r="H436" i="8"/>
  <c r="H437" i="8"/>
  <c r="H438" i="8"/>
  <c r="H439" i="8"/>
  <c r="H440" i="8"/>
  <c r="H441" i="8"/>
  <c r="H442" i="8"/>
  <c r="H443" i="8"/>
  <c r="H444" i="8"/>
  <c r="H445" i="8"/>
  <c r="H446" i="8"/>
  <c r="H447" i="8"/>
  <c r="H448" i="8"/>
  <c r="H449" i="8"/>
  <c r="H450" i="8"/>
  <c r="H451" i="8"/>
  <c r="H452" i="8"/>
  <c r="H453" i="8"/>
  <c r="H454" i="8"/>
  <c r="H455" i="8"/>
  <c r="H456" i="8"/>
  <c r="H457" i="8"/>
  <c r="H458" i="8"/>
  <c r="H459" i="8"/>
  <c r="H460" i="8"/>
  <c r="H461" i="8"/>
  <c r="H462" i="8"/>
  <c r="H463" i="8"/>
  <c r="H464" i="8"/>
  <c r="H465" i="8"/>
  <c r="H466" i="8"/>
  <c r="H467" i="8"/>
  <c r="H468" i="8"/>
  <c r="H469" i="8"/>
  <c r="H470" i="8"/>
  <c r="H471" i="8"/>
  <c r="H472" i="8"/>
  <c r="H475" i="8"/>
  <c r="H342" i="8"/>
  <c r="H343" i="8"/>
  <c r="H344" i="8"/>
  <c r="H345" i="8"/>
  <c r="H346" i="8"/>
  <c r="H347" i="8"/>
  <c r="H348" i="8"/>
  <c r="H349" i="8"/>
  <c r="H350" i="8"/>
  <c r="H351" i="8"/>
  <c r="H352" i="8"/>
  <c r="H353" i="8"/>
  <c r="H354" i="8"/>
  <c r="H355" i="8"/>
  <c r="H356" i="8"/>
  <c r="H357" i="8"/>
  <c r="H358" i="8"/>
  <c r="H359" i="8"/>
  <c r="H360" i="8"/>
  <c r="H361" i="8"/>
  <c r="H362" i="8"/>
  <c r="H363" i="8"/>
  <c r="H364" i="8"/>
  <c r="H365" i="8"/>
  <c r="H366" i="8"/>
  <c r="H367" i="8"/>
  <c r="H368" i="8"/>
  <c r="H369" i="8"/>
  <c r="H370" i="8"/>
  <c r="H371" i="8"/>
  <c r="H372" i="8"/>
  <c r="H373" i="8"/>
  <c r="H374" i="8"/>
  <c r="H375" i="8"/>
  <c r="H376" i="8"/>
  <c r="H377" i="8"/>
  <c r="H378" i="8"/>
  <c r="H379" i="8"/>
  <c r="H380" i="8"/>
  <c r="H381" i="8"/>
  <c r="H382" i="8"/>
  <c r="H383" i="8"/>
  <c r="H384" i="8"/>
  <c r="H385" i="8"/>
  <c r="H386" i="8"/>
  <c r="H387" i="8"/>
  <c r="H388" i="8"/>
  <c r="H391" i="8"/>
  <c r="H313" i="8"/>
  <c r="H314" i="8"/>
  <c r="H315" i="8"/>
  <c r="H316" i="8"/>
  <c r="H317" i="8"/>
  <c r="H318" i="8"/>
  <c r="H319" i="8"/>
  <c r="H320" i="8"/>
  <c r="H321" i="8"/>
  <c r="H322" i="8"/>
  <c r="H323" i="8"/>
  <c r="H324" i="8"/>
  <c r="H325" i="8"/>
  <c r="H326" i="8"/>
  <c r="H327" i="8"/>
  <c r="H328" i="8"/>
  <c r="H329" i="8"/>
  <c r="H330" i="8"/>
  <c r="H331" i="8"/>
  <c r="H332" i="8"/>
  <c r="H333" i="8"/>
  <c r="H334" i="8"/>
  <c r="H335" i="8"/>
  <c r="H336" i="8"/>
  <c r="H337" i="8"/>
  <c r="H338" i="8"/>
  <c r="H341" i="8"/>
  <c r="H312" i="8"/>
  <c r="H286" i="8"/>
  <c r="H287" i="8"/>
  <c r="H288" i="8"/>
  <c r="H289" i="8"/>
  <c r="H290" i="8"/>
  <c r="H291" i="8"/>
  <c r="H292" i="8"/>
  <c r="H293" i="8"/>
  <c r="H294" i="8"/>
  <c r="H295" i="8"/>
  <c r="H296" i="8"/>
  <c r="H297" i="8"/>
  <c r="H298" i="8"/>
  <c r="H299" i="8"/>
  <c r="H300" i="8"/>
  <c r="H301" i="8"/>
  <c r="H302" i="8"/>
  <c r="H303" i="8"/>
  <c r="H304" i="8"/>
  <c r="H305" i="8"/>
  <c r="H306" i="8"/>
  <c r="H307" i="8"/>
  <c r="H308" i="8"/>
  <c r="H311" i="8"/>
  <c r="H285" i="8"/>
  <c r="H275" i="8"/>
  <c r="H276" i="8"/>
  <c r="H277" i="8"/>
  <c r="H278" i="8"/>
  <c r="H279" i="8"/>
  <c r="H280" i="8"/>
  <c r="H281" i="8"/>
  <c r="H282" i="8"/>
  <c r="H205" i="8"/>
  <c r="H206" i="8"/>
  <c r="H207" i="8"/>
  <c r="H208" i="8"/>
  <c r="H209" i="8"/>
  <c r="H210" i="8"/>
  <c r="H211" i="8"/>
  <c r="H212" i="8"/>
  <c r="H213" i="8"/>
  <c r="H214" i="8"/>
  <c r="H215" i="8"/>
  <c r="H216" i="8"/>
  <c r="H217" i="8"/>
  <c r="H218" i="8"/>
  <c r="H219" i="8"/>
  <c r="H220" i="8"/>
  <c r="H221" i="8"/>
  <c r="H222" i="8"/>
  <c r="H223" i="8"/>
  <c r="H224" i="8"/>
  <c r="H225" i="8"/>
  <c r="H226" i="8"/>
  <c r="H227" i="8"/>
  <c r="H228" i="8"/>
  <c r="H229" i="8"/>
  <c r="H230" i="8"/>
  <c r="H231" i="8"/>
  <c r="H232" i="8"/>
  <c r="H233" i="8"/>
  <c r="H234" i="8"/>
  <c r="H235" i="8"/>
  <c r="H236" i="8"/>
  <c r="H237" i="8"/>
  <c r="H238" i="8"/>
  <c r="H239" i="8"/>
  <c r="H240" i="8"/>
  <c r="H241" i="8"/>
  <c r="H242" i="8"/>
  <c r="H243" i="8"/>
  <c r="H244" i="8"/>
  <c r="H245" i="8"/>
  <c r="H246" i="8"/>
  <c r="H247" i="8"/>
  <c r="H248" i="8"/>
  <c r="H249" i="8"/>
  <c r="H250" i="8"/>
  <c r="H251" i="8"/>
  <c r="H252" i="8"/>
  <c r="H253" i="8"/>
  <c r="H254" i="8"/>
  <c r="H255" i="8"/>
  <c r="H256" i="8"/>
  <c r="H257" i="8"/>
  <c r="H258" i="8"/>
  <c r="H259" i="8"/>
  <c r="H260" i="8"/>
  <c r="H261" i="8"/>
  <c r="H262" i="8"/>
  <c r="H263" i="8"/>
  <c r="H264" i="8"/>
  <c r="H265" i="8"/>
  <c r="H266" i="8"/>
  <c r="H267" i="8"/>
  <c r="H268" i="8"/>
  <c r="H269" i="8"/>
  <c r="H270" i="8"/>
  <c r="H271" i="8"/>
  <c r="H272" i="8"/>
  <c r="H204"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108"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46" i="8"/>
  <c r="H6" i="8"/>
  <c r="H7" i="8"/>
  <c r="H8" i="8"/>
  <c r="H9" i="8"/>
  <c r="H10" i="8"/>
  <c r="H11" i="8"/>
  <c r="H14" i="8"/>
  <c r="H15" i="8"/>
  <c r="H16" i="8"/>
  <c r="H17" i="8"/>
  <c r="H18" i="8"/>
  <c r="H19" i="8"/>
  <c r="H22" i="8"/>
  <c r="H23" i="8"/>
  <c r="H24" i="8"/>
  <c r="H25" i="8"/>
  <c r="H26" i="8"/>
  <c r="H27" i="8"/>
  <c r="H30" i="8"/>
  <c r="H31" i="8"/>
  <c r="H32" i="8"/>
  <c r="H33" i="8"/>
  <c r="H34" i="8"/>
  <c r="H35" i="8"/>
  <c r="H38" i="8"/>
  <c r="H39" i="8"/>
  <c r="H40" i="8"/>
  <c r="H41" i="8"/>
  <c r="H42" i="8"/>
  <c r="H43" i="8"/>
  <c r="F16725" i="12" l="1"/>
  <c r="F16567" i="12"/>
  <c r="F16588" i="12"/>
  <c r="F16704" i="12"/>
  <c r="F16769" i="12"/>
  <c r="F16637" i="12"/>
  <c r="I13" i="10"/>
  <c r="F13" i="10" s="1"/>
  <c r="K33" i="9"/>
  <c r="N26" i="9"/>
  <c r="N27" i="9" s="1"/>
  <c r="H25" i="9" s="1"/>
  <c r="H644" i="8"/>
  <c r="H496" i="8"/>
  <c r="H521" i="8"/>
  <c r="H106" i="8"/>
  <c r="H202" i="8"/>
  <c r="H574" i="8"/>
  <c r="H473" i="8"/>
  <c r="H592" i="8"/>
  <c r="H599" i="8"/>
  <c r="H273" i="8"/>
  <c r="H339" i="8"/>
  <c r="H389" i="8"/>
  <c r="H283" i="8"/>
  <c r="H309" i="8"/>
  <c r="H44" i="8"/>
  <c r="F663" i="8" s="1"/>
  <c r="F666" i="8" s="1"/>
  <c r="F667" i="8" s="1"/>
  <c r="F660" i="8"/>
  <c r="C660" i="8"/>
  <c r="F659" i="8"/>
  <c r="C659" i="8"/>
  <c r="F658" i="8"/>
  <c r="F657" i="8"/>
  <c r="C657" i="8"/>
  <c r="F656" i="8"/>
  <c r="C656" i="8"/>
  <c r="F655" i="8"/>
  <c r="C655" i="8"/>
  <c r="F654" i="8"/>
  <c r="F653" i="8"/>
  <c r="F652" i="8"/>
  <c r="C652" i="8"/>
  <c r="F651" i="8"/>
  <c r="C651" i="8"/>
  <c r="F650" i="8"/>
  <c r="F545" i="8"/>
  <c r="C545" i="8"/>
  <c r="C10148" i="7"/>
  <c r="B10148" i="7"/>
  <c r="A10148" i="7"/>
  <c r="C10079" i="7"/>
  <c r="B10079" i="7"/>
  <c r="A10079" i="7"/>
  <c r="B10012" i="7"/>
  <c r="A10012" i="7"/>
  <c r="C9953" i="7"/>
  <c r="B9953" i="7"/>
  <c r="A9953" i="7"/>
  <c r="C9943" i="7"/>
  <c r="B9943" i="7"/>
  <c r="A9943" i="7"/>
  <c r="C9933" i="7"/>
  <c r="B9933" i="7"/>
  <c r="A9933" i="7"/>
  <c r="B9920" i="7"/>
  <c r="A9920" i="7"/>
  <c r="B9904" i="7"/>
  <c r="A9904" i="7"/>
  <c r="B9894" i="7"/>
  <c r="A9894" i="7"/>
  <c r="B9877" i="7"/>
  <c r="A9877" i="7"/>
  <c r="C9854" i="7"/>
  <c r="B9854" i="7"/>
  <c r="A9854" i="7"/>
  <c r="C8274" i="7"/>
  <c r="F666" i="5"/>
  <c r="G666" i="5" s="1"/>
  <c r="C666" i="5"/>
  <c r="F665" i="5"/>
  <c r="G665" i="5" s="1"/>
  <c r="C665" i="5"/>
  <c r="F664" i="5"/>
  <c r="G664" i="5" s="1"/>
  <c r="F663" i="5"/>
  <c r="G663" i="5" s="1"/>
  <c r="C663" i="5"/>
  <c r="F662" i="5"/>
  <c r="G662" i="5" s="1"/>
  <c r="C662" i="5"/>
  <c r="F661" i="5"/>
  <c r="G661" i="5" s="1"/>
  <c r="C661" i="5"/>
  <c r="F660" i="5"/>
  <c r="G660" i="5" s="1"/>
  <c r="F659" i="5"/>
  <c r="G659" i="5" s="1"/>
  <c r="F658" i="5"/>
  <c r="G658" i="5" s="1"/>
  <c r="C658" i="5"/>
  <c r="F657" i="5"/>
  <c r="G657" i="5" s="1"/>
  <c r="C657" i="5"/>
  <c r="F656" i="5"/>
  <c r="G656" i="5" s="1"/>
  <c r="G653" i="5"/>
  <c r="G652" i="5"/>
  <c r="G649" i="5"/>
  <c r="G648" i="5"/>
  <c r="G647" i="5"/>
  <c r="G646" i="5"/>
  <c r="G645" i="5"/>
  <c r="G644" i="5"/>
  <c r="G643" i="5"/>
  <c r="G642" i="5"/>
  <c r="G641" i="5"/>
  <c r="G640" i="5"/>
  <c r="G639" i="5"/>
  <c r="G638" i="5"/>
  <c r="G637" i="5"/>
  <c r="G636" i="5"/>
  <c r="G635" i="5"/>
  <c r="G634" i="5"/>
  <c r="G633" i="5"/>
  <c r="G632" i="5"/>
  <c r="G631" i="5"/>
  <c r="G630" i="5"/>
  <c r="G629" i="5"/>
  <c r="G628" i="5"/>
  <c r="G627" i="5"/>
  <c r="G626" i="5"/>
  <c r="G625" i="5"/>
  <c r="G624" i="5"/>
  <c r="G623" i="5"/>
  <c r="G622" i="5"/>
  <c r="G621" i="5"/>
  <c r="G620" i="5"/>
  <c r="G619" i="5"/>
  <c r="G618" i="5"/>
  <c r="G617" i="5"/>
  <c r="G616" i="5"/>
  <c r="G615" i="5"/>
  <c r="G614" i="5"/>
  <c r="G613" i="5"/>
  <c r="G612" i="5"/>
  <c r="G611" i="5"/>
  <c r="G610" i="5"/>
  <c r="G609" i="5"/>
  <c r="G608" i="5"/>
  <c r="G607" i="5"/>
  <c r="G604" i="5"/>
  <c r="G603" i="5"/>
  <c r="G602" i="5"/>
  <c r="G601" i="5"/>
  <c r="G600" i="5"/>
  <c r="G605" i="5" s="1"/>
  <c r="G597" i="5"/>
  <c r="G596" i="5"/>
  <c r="G595" i="5"/>
  <c r="G594" i="5"/>
  <c r="G593" i="5"/>
  <c r="G592" i="5"/>
  <c r="G591" i="5"/>
  <c r="G590" i="5"/>
  <c r="G589" i="5"/>
  <c r="G588" i="5"/>
  <c r="G587" i="5"/>
  <c r="G586" i="5"/>
  <c r="G585" i="5"/>
  <c r="G584" i="5"/>
  <c r="G583" i="5"/>
  <c r="G582" i="5"/>
  <c r="G579" i="5"/>
  <c r="G578" i="5"/>
  <c r="G577" i="5"/>
  <c r="G576" i="5"/>
  <c r="G575" i="5"/>
  <c r="G574" i="5"/>
  <c r="G573" i="5"/>
  <c r="G572" i="5"/>
  <c r="G571" i="5"/>
  <c r="G570" i="5"/>
  <c r="G569" i="5"/>
  <c r="G568" i="5"/>
  <c r="G580" i="5" s="1"/>
  <c r="G565" i="5"/>
  <c r="G564" i="5"/>
  <c r="G563" i="5"/>
  <c r="G562" i="5"/>
  <c r="G561" i="5"/>
  <c r="G560" i="5"/>
  <c r="G559" i="5"/>
  <c r="G558" i="5"/>
  <c r="G557" i="5"/>
  <c r="G556" i="5"/>
  <c r="G555" i="5"/>
  <c r="G554" i="5"/>
  <c r="G553" i="5"/>
  <c r="G552" i="5"/>
  <c r="F551" i="5"/>
  <c r="G551" i="5" s="1"/>
  <c r="C551" i="5"/>
  <c r="G550" i="5"/>
  <c r="G549" i="5"/>
  <c r="G548" i="5"/>
  <c r="G547" i="5"/>
  <c r="G546" i="5"/>
  <c r="G545" i="5"/>
  <c r="G544" i="5"/>
  <c r="G543" i="5"/>
  <c r="G542" i="5"/>
  <c r="G541" i="5"/>
  <c r="G540" i="5"/>
  <c r="G539" i="5"/>
  <c r="G538" i="5"/>
  <c r="G537" i="5"/>
  <c r="G536" i="5"/>
  <c r="G535" i="5"/>
  <c r="G534" i="5"/>
  <c r="G533" i="5"/>
  <c r="G532" i="5"/>
  <c r="G531" i="5"/>
  <c r="G530" i="5"/>
  <c r="G529" i="5"/>
  <c r="G526" i="5"/>
  <c r="G525" i="5"/>
  <c r="G524" i="5"/>
  <c r="G523" i="5"/>
  <c r="G522" i="5"/>
  <c r="G521" i="5"/>
  <c r="G520" i="5"/>
  <c r="G519" i="5"/>
  <c r="G518" i="5"/>
  <c r="G517" i="5"/>
  <c r="G516" i="5"/>
  <c r="G515" i="5"/>
  <c r="G514" i="5"/>
  <c r="G513" i="5"/>
  <c r="G512" i="5"/>
  <c r="G511" i="5"/>
  <c r="G510" i="5"/>
  <c r="G509" i="5"/>
  <c r="G508" i="5"/>
  <c r="G507" i="5"/>
  <c r="G506" i="5"/>
  <c r="G505" i="5"/>
  <c r="G504" i="5"/>
  <c r="G501" i="5"/>
  <c r="G500" i="5"/>
  <c r="G499" i="5"/>
  <c r="G498" i="5"/>
  <c r="G497" i="5"/>
  <c r="G496" i="5"/>
  <c r="G495" i="5"/>
  <c r="G494" i="5"/>
  <c r="G493" i="5"/>
  <c r="G492" i="5"/>
  <c r="G491" i="5"/>
  <c r="G490" i="5"/>
  <c r="G489" i="5"/>
  <c r="G488" i="5"/>
  <c r="G487" i="5"/>
  <c r="G486" i="5"/>
  <c r="G485" i="5"/>
  <c r="G484" i="5"/>
  <c r="G483" i="5"/>
  <c r="G502" i="5" s="1"/>
  <c r="G482" i="5"/>
  <c r="G481" i="5"/>
  <c r="G478" i="5"/>
  <c r="G477" i="5"/>
  <c r="G476" i="5"/>
  <c r="G475" i="5"/>
  <c r="G474" i="5"/>
  <c r="G473" i="5"/>
  <c r="G472" i="5"/>
  <c r="G471" i="5"/>
  <c r="G470" i="5"/>
  <c r="G469" i="5"/>
  <c r="G468" i="5"/>
  <c r="G467" i="5"/>
  <c r="G466" i="5"/>
  <c r="G465" i="5"/>
  <c r="G464" i="5"/>
  <c r="G463" i="5"/>
  <c r="G462" i="5"/>
  <c r="G461" i="5"/>
  <c r="G460" i="5"/>
  <c r="G459" i="5"/>
  <c r="G458" i="5"/>
  <c r="G457" i="5"/>
  <c r="G456" i="5"/>
  <c r="G455" i="5"/>
  <c r="G454" i="5"/>
  <c r="G453" i="5"/>
  <c r="G452" i="5"/>
  <c r="G451" i="5"/>
  <c r="G450" i="5"/>
  <c r="G449" i="5"/>
  <c r="G448" i="5"/>
  <c r="G447" i="5"/>
  <c r="G446" i="5"/>
  <c r="G445" i="5"/>
  <c r="G444" i="5"/>
  <c r="G443" i="5"/>
  <c r="G442" i="5"/>
  <c r="G441" i="5"/>
  <c r="G440" i="5"/>
  <c r="G439" i="5"/>
  <c r="G438" i="5"/>
  <c r="G437" i="5"/>
  <c r="G436" i="5"/>
  <c r="G435" i="5"/>
  <c r="G434" i="5"/>
  <c r="G433" i="5"/>
  <c r="G432" i="5"/>
  <c r="G431" i="5"/>
  <c r="G430" i="5"/>
  <c r="G429" i="5"/>
  <c r="G428" i="5"/>
  <c r="G427" i="5"/>
  <c r="G426" i="5"/>
  <c r="G425" i="5"/>
  <c r="G424" i="5"/>
  <c r="G423" i="5"/>
  <c r="G422" i="5"/>
  <c r="G421" i="5"/>
  <c r="G420" i="5"/>
  <c r="G419" i="5"/>
  <c r="G418" i="5"/>
  <c r="G417" i="5"/>
  <c r="G416" i="5"/>
  <c r="G415" i="5"/>
  <c r="G414" i="5"/>
  <c r="G413" i="5"/>
  <c r="G412" i="5"/>
  <c r="G411" i="5"/>
  <c r="G410" i="5"/>
  <c r="G409" i="5"/>
  <c r="G408" i="5"/>
  <c r="G407" i="5"/>
  <c r="G406" i="5"/>
  <c r="G405" i="5"/>
  <c r="G404" i="5"/>
  <c r="G403" i="5"/>
  <c r="G402" i="5"/>
  <c r="G401" i="5"/>
  <c r="G400" i="5"/>
  <c r="G399" i="5"/>
  <c r="G398" i="5"/>
  <c r="G397" i="5"/>
  <c r="G394" i="5"/>
  <c r="G393" i="5"/>
  <c r="G392" i="5"/>
  <c r="G391" i="5"/>
  <c r="G390" i="5"/>
  <c r="G389" i="5"/>
  <c r="G388" i="5"/>
  <c r="G387" i="5"/>
  <c r="G386" i="5"/>
  <c r="G385" i="5"/>
  <c r="G384" i="5"/>
  <c r="G383" i="5"/>
  <c r="G382" i="5"/>
  <c r="G381" i="5"/>
  <c r="G380" i="5"/>
  <c r="G379" i="5"/>
  <c r="G378" i="5"/>
  <c r="G377" i="5"/>
  <c r="G376" i="5"/>
  <c r="G375" i="5"/>
  <c r="G374" i="5"/>
  <c r="G373" i="5"/>
  <c r="G372" i="5"/>
  <c r="G371" i="5"/>
  <c r="G370" i="5"/>
  <c r="G369" i="5"/>
  <c r="G368" i="5"/>
  <c r="G367" i="5"/>
  <c r="G366" i="5"/>
  <c r="G365" i="5"/>
  <c r="G364" i="5"/>
  <c r="G363" i="5"/>
  <c r="G362" i="5"/>
  <c r="G361" i="5"/>
  <c r="G360" i="5"/>
  <c r="G359" i="5"/>
  <c r="G358" i="5"/>
  <c r="G357" i="5"/>
  <c r="G356" i="5"/>
  <c r="G355" i="5"/>
  <c r="G354" i="5"/>
  <c r="G353" i="5"/>
  <c r="G352" i="5"/>
  <c r="G351" i="5"/>
  <c r="G350" i="5"/>
  <c r="G349" i="5"/>
  <c r="G348" i="5"/>
  <c r="G347" i="5"/>
  <c r="G344" i="5"/>
  <c r="G343" i="5"/>
  <c r="G342" i="5"/>
  <c r="G341" i="5"/>
  <c r="G340" i="5"/>
  <c r="G339" i="5"/>
  <c r="G338" i="5"/>
  <c r="G337" i="5"/>
  <c r="G336" i="5"/>
  <c r="G335" i="5"/>
  <c r="G334" i="5"/>
  <c r="G333" i="5"/>
  <c r="G332" i="5"/>
  <c r="G331" i="5"/>
  <c r="G330" i="5"/>
  <c r="G329" i="5"/>
  <c r="G328" i="5"/>
  <c r="G327" i="5"/>
  <c r="G326" i="5"/>
  <c r="G325" i="5"/>
  <c r="G324" i="5"/>
  <c r="G323" i="5"/>
  <c r="G322" i="5"/>
  <c r="G321" i="5"/>
  <c r="G320" i="5"/>
  <c r="G319" i="5"/>
  <c r="G318" i="5"/>
  <c r="G317" i="5"/>
  <c r="G345" i="5" s="1"/>
  <c r="G314" i="5"/>
  <c r="G313" i="5"/>
  <c r="G312" i="5"/>
  <c r="G311" i="5"/>
  <c r="G310" i="5"/>
  <c r="G309" i="5"/>
  <c r="G308" i="5"/>
  <c r="G307" i="5"/>
  <c r="G306" i="5"/>
  <c r="G305" i="5"/>
  <c r="G304" i="5"/>
  <c r="G303" i="5"/>
  <c r="G302" i="5"/>
  <c r="G301" i="5"/>
  <c r="G300" i="5"/>
  <c r="G299" i="5"/>
  <c r="G298" i="5"/>
  <c r="G297" i="5"/>
  <c r="G296" i="5"/>
  <c r="G295" i="5"/>
  <c r="G294" i="5"/>
  <c r="G293" i="5"/>
  <c r="G292" i="5"/>
  <c r="G291" i="5"/>
  <c r="G288" i="5"/>
  <c r="G287" i="5"/>
  <c r="G286" i="5"/>
  <c r="G285" i="5"/>
  <c r="G284" i="5"/>
  <c r="G283" i="5"/>
  <c r="G282" i="5"/>
  <c r="G281" i="5"/>
  <c r="G289" i="5" s="1"/>
  <c r="G278" i="5"/>
  <c r="G277" i="5"/>
  <c r="G276" i="5"/>
  <c r="G275" i="5"/>
  <c r="G274" i="5"/>
  <c r="G273" i="5"/>
  <c r="G272" i="5"/>
  <c r="G271" i="5"/>
  <c r="G270" i="5"/>
  <c r="G269" i="5"/>
  <c r="G268" i="5"/>
  <c r="G267" i="5"/>
  <c r="G266" i="5"/>
  <c r="G265" i="5"/>
  <c r="G264" i="5"/>
  <c r="G263" i="5"/>
  <c r="G262" i="5"/>
  <c r="G261" i="5"/>
  <c r="G260" i="5"/>
  <c r="G259" i="5"/>
  <c r="G258" i="5"/>
  <c r="G257" i="5"/>
  <c r="G256" i="5"/>
  <c r="G255" i="5"/>
  <c r="G254" i="5"/>
  <c r="G253" i="5"/>
  <c r="G252" i="5"/>
  <c r="G251" i="5"/>
  <c r="G250" i="5"/>
  <c r="G249" i="5"/>
  <c r="G248" i="5"/>
  <c r="G247" i="5"/>
  <c r="G246" i="5"/>
  <c r="G245" i="5"/>
  <c r="G244" i="5"/>
  <c r="G243" i="5"/>
  <c r="G242" i="5"/>
  <c r="G241" i="5"/>
  <c r="G240" i="5"/>
  <c r="G239" i="5"/>
  <c r="G238" i="5"/>
  <c r="G237" i="5"/>
  <c r="G236" i="5"/>
  <c r="G235" i="5"/>
  <c r="G234" i="5"/>
  <c r="G233" i="5"/>
  <c r="G232" i="5"/>
  <c r="G231" i="5"/>
  <c r="G230" i="5"/>
  <c r="G229" i="5"/>
  <c r="G228" i="5"/>
  <c r="G227" i="5"/>
  <c r="G226" i="5"/>
  <c r="G225" i="5"/>
  <c r="G224" i="5"/>
  <c r="G223" i="5"/>
  <c r="G222" i="5"/>
  <c r="G221" i="5"/>
  <c r="G220" i="5"/>
  <c r="G219" i="5"/>
  <c r="G218" i="5"/>
  <c r="G217" i="5"/>
  <c r="G216" i="5"/>
  <c r="G215" i="5"/>
  <c r="G214" i="5"/>
  <c r="G213" i="5"/>
  <c r="G212" i="5"/>
  <c r="G211" i="5"/>
  <c r="G210" i="5"/>
  <c r="G207" i="5"/>
  <c r="G206" i="5"/>
  <c r="G205" i="5"/>
  <c r="G204" i="5"/>
  <c r="G203" i="5"/>
  <c r="G202" i="5"/>
  <c r="G201" i="5"/>
  <c r="G200" i="5"/>
  <c r="G199" i="5"/>
  <c r="G198" i="5"/>
  <c r="G197" i="5"/>
  <c r="G196" i="5"/>
  <c r="G195" i="5"/>
  <c r="G194" i="5"/>
  <c r="G193" i="5"/>
  <c r="G192" i="5"/>
  <c r="G191" i="5"/>
  <c r="G190" i="5"/>
  <c r="G189" i="5"/>
  <c r="G188" i="5"/>
  <c r="G187" i="5"/>
  <c r="G186" i="5"/>
  <c r="G185" i="5"/>
  <c r="G184" i="5"/>
  <c r="G183" i="5"/>
  <c r="G182" i="5"/>
  <c r="G181" i="5"/>
  <c r="G180" i="5"/>
  <c r="G179" i="5"/>
  <c r="G178" i="5"/>
  <c r="G177" i="5"/>
  <c r="G176" i="5"/>
  <c r="G175" i="5"/>
  <c r="G174" i="5"/>
  <c r="G173" i="5"/>
  <c r="G172" i="5"/>
  <c r="G171" i="5"/>
  <c r="G170" i="5"/>
  <c r="G169" i="5"/>
  <c r="G168" i="5"/>
  <c r="G167" i="5"/>
  <c r="G166" i="5"/>
  <c r="G165" i="5"/>
  <c r="G164" i="5"/>
  <c r="G163" i="5"/>
  <c r="G162" i="5"/>
  <c r="G161" i="5"/>
  <c r="G160" i="5"/>
  <c r="G159" i="5"/>
  <c r="G158" i="5"/>
  <c r="G157" i="5"/>
  <c r="G156" i="5"/>
  <c r="G155" i="5"/>
  <c r="G154" i="5"/>
  <c r="G153" i="5"/>
  <c r="G152" i="5"/>
  <c r="G151" i="5"/>
  <c r="G150" i="5"/>
  <c r="G149" i="5"/>
  <c r="G148" i="5"/>
  <c r="G147" i="5"/>
  <c r="G146" i="5"/>
  <c r="G145" i="5"/>
  <c r="G144" i="5"/>
  <c r="G143" i="5"/>
  <c r="G142" i="5"/>
  <c r="G141" i="5"/>
  <c r="G140" i="5"/>
  <c r="G139" i="5"/>
  <c r="G138" i="5"/>
  <c r="G137" i="5"/>
  <c r="G136" i="5"/>
  <c r="G135" i="5"/>
  <c r="G134" i="5"/>
  <c r="G133" i="5"/>
  <c r="G132" i="5"/>
  <c r="G131" i="5"/>
  <c r="G130" i="5"/>
  <c r="G129" i="5"/>
  <c r="G128" i="5"/>
  <c r="G127" i="5"/>
  <c r="G126" i="5"/>
  <c r="G125" i="5"/>
  <c r="G124" i="5"/>
  <c r="G123" i="5"/>
  <c r="G122" i="5"/>
  <c r="G121" i="5"/>
  <c r="G120" i="5"/>
  <c r="G119" i="5"/>
  <c r="G118" i="5"/>
  <c r="G117" i="5"/>
  <c r="G116" i="5"/>
  <c r="G115" i="5"/>
  <c r="G114" i="5"/>
  <c r="G111" i="5"/>
  <c r="G110" i="5"/>
  <c r="G109" i="5"/>
  <c r="G108" i="5"/>
  <c r="G107" i="5"/>
  <c r="G106" i="5"/>
  <c r="G105" i="5"/>
  <c r="G104" i="5"/>
  <c r="G103" i="5"/>
  <c r="G102" i="5"/>
  <c r="G101" i="5"/>
  <c r="G100" i="5"/>
  <c r="G99" i="5"/>
  <c r="G98" i="5"/>
  <c r="G97" i="5"/>
  <c r="G96" i="5"/>
  <c r="G95" i="5"/>
  <c r="G94" i="5"/>
  <c r="G93" i="5"/>
  <c r="G92" i="5"/>
  <c r="G91" i="5"/>
  <c r="G90" i="5"/>
  <c r="G89" i="5"/>
  <c r="G88" i="5"/>
  <c r="G87" i="5"/>
  <c r="G86" i="5"/>
  <c r="G85" i="5"/>
  <c r="G84" i="5"/>
  <c r="G83" i="5"/>
  <c r="G82" i="5"/>
  <c r="G81" i="5"/>
  <c r="G80" i="5"/>
  <c r="G79" i="5"/>
  <c r="G78" i="5"/>
  <c r="G77" i="5"/>
  <c r="G76" i="5"/>
  <c r="G75" i="5"/>
  <c r="G74" i="5"/>
  <c r="G73" i="5"/>
  <c r="G72" i="5"/>
  <c r="G71" i="5"/>
  <c r="G70" i="5"/>
  <c r="G69" i="5"/>
  <c r="G68" i="5"/>
  <c r="G67" i="5"/>
  <c r="G66" i="5"/>
  <c r="G65" i="5"/>
  <c r="G64" i="5"/>
  <c r="G63" i="5"/>
  <c r="G62" i="5"/>
  <c r="G61" i="5"/>
  <c r="G60" i="5"/>
  <c r="G59" i="5"/>
  <c r="G58" i="5"/>
  <c r="G57" i="5"/>
  <c r="G56" i="5"/>
  <c r="G55" i="5"/>
  <c r="G54" i="5"/>
  <c r="G53" i="5"/>
  <c r="G52" i="5"/>
  <c r="G49" i="5"/>
  <c r="G48" i="5"/>
  <c r="G47" i="5"/>
  <c r="G46" i="5"/>
  <c r="G45" i="5"/>
  <c r="G44" i="5"/>
  <c r="G43" i="5"/>
  <c r="G42" i="5"/>
  <c r="G41" i="5"/>
  <c r="G40" i="5"/>
  <c r="G39" i="5"/>
  <c r="G38" i="5"/>
  <c r="G37" i="5"/>
  <c r="G36" i="5"/>
  <c r="G35" i="5"/>
  <c r="G34" i="5"/>
  <c r="G33" i="5"/>
  <c r="G32" i="5"/>
  <c r="G31" i="5"/>
  <c r="G30" i="5"/>
  <c r="G29" i="5"/>
  <c r="G28" i="5"/>
  <c r="G27" i="5"/>
  <c r="G26" i="5"/>
  <c r="G25" i="5"/>
  <c r="G24" i="5"/>
  <c r="G23" i="5"/>
  <c r="G22" i="5"/>
  <c r="G21" i="5"/>
  <c r="G20" i="5"/>
  <c r="G19" i="5"/>
  <c r="G18" i="5"/>
  <c r="G17" i="5"/>
  <c r="G16" i="5"/>
  <c r="G15" i="5"/>
  <c r="G14" i="5"/>
  <c r="G13" i="5"/>
  <c r="G12" i="5"/>
  <c r="G11" i="5"/>
  <c r="G10" i="5"/>
  <c r="G9" i="5"/>
  <c r="J13" i="10" l="1"/>
  <c r="J16" i="10" s="1"/>
  <c r="J28" i="9"/>
  <c r="J25" i="9"/>
  <c r="J26" i="9"/>
  <c r="J27" i="9"/>
  <c r="G598" i="5"/>
  <c r="G50" i="5"/>
  <c r="G527" i="5"/>
  <c r="G315" i="5"/>
  <c r="G479" i="5"/>
  <c r="G654" i="5"/>
  <c r="G279" i="5"/>
  <c r="G112" i="5"/>
  <c r="G208" i="5"/>
  <c r="G395" i="5"/>
  <c r="G650" i="5"/>
  <c r="F664" i="8"/>
  <c r="F665" i="8"/>
  <c r="G566" i="5"/>
  <c r="G667" i="5"/>
  <c r="F669" i="5" s="1"/>
  <c r="J18" i="10" l="1"/>
  <c r="J19" i="10" s="1"/>
  <c r="J29" i="9"/>
  <c r="J31" i="9" s="1"/>
  <c r="F668" i="8"/>
  <c r="D670" i="8" s="1"/>
  <c r="F672" i="5"/>
  <c r="F673" i="5" s="1"/>
  <c r="F671" i="5"/>
  <c r="F670" i="5"/>
  <c r="O22" i="9" l="1"/>
  <c r="J33" i="9"/>
  <c r="K32" i="9"/>
  <c r="F674" i="5"/>
  <c r="D676"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MEBOG - LYDA MARLEN CORREDOR LUNA</author>
  </authors>
  <commentList>
    <comment ref="D664" authorId="0" shapeId="0" xr:uid="{00000000-0006-0000-0000-000001000000}">
      <text>
        <r>
          <rPr>
            <b/>
            <sz val="9"/>
            <color indexed="81"/>
            <rFont val="Tahoma"/>
            <family val="2"/>
          </rPr>
          <t>MEBOG - LYDA MARLEN CORREDOR LUNA:</t>
        </r>
        <r>
          <rPr>
            <sz val="9"/>
            <color indexed="81"/>
            <rFont val="Tahoma"/>
            <family val="2"/>
          </rPr>
          <t xml:space="preserve">
SE AJUSTA LA ADMINISTRACIÓN DE ACUERDO AL LOTE.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DIRAF - MARIO ANDRES GRISALES ROJAS</author>
  </authors>
  <commentList>
    <comment ref="I14" authorId="0" shapeId="0" xr:uid="{6AD07F90-215D-4FA5-9BA4-FB1DEE3C6DCF}">
      <text>
        <r>
          <rPr>
            <b/>
            <sz val="9"/>
            <color indexed="81"/>
            <rFont val="Tahoma"/>
            <family val="2"/>
          </rPr>
          <t>DIRAF - MARIO ANDRES GRISALES ROJAS:</t>
        </r>
        <r>
          <rPr>
            <sz val="9"/>
            <color indexed="81"/>
            <rFont val="Tahoma"/>
            <family val="2"/>
          </rPr>
          <t xml:space="preserve">
la responsabilidad es por la misma vigencia del contrato</t>
        </r>
      </text>
    </comment>
  </commentList>
</comments>
</file>

<file path=xl/sharedStrings.xml><?xml version="1.0" encoding="utf-8"?>
<sst xmlns="http://schemas.openxmlformats.org/spreadsheetml/2006/main" count="64107" uniqueCount="5658">
  <si>
    <t>ITEM</t>
  </si>
  <si>
    <t>SUBTOTAL</t>
  </si>
  <si>
    <t>UN</t>
  </si>
  <si>
    <t>PRESUPUESTO MANTENIMIENTO INSTALACIONES</t>
  </si>
  <si>
    <t>ÍTEM</t>
  </si>
  <si>
    <t>Profesión: INGENIERA CIVIL</t>
  </si>
  <si>
    <t>____________________________________________________________________</t>
  </si>
  <si>
    <t>FIRMA</t>
  </si>
  <si>
    <t xml:space="preserve">Página   de </t>
  </si>
  <si>
    <t>REALIZAR MANTENIMIENTO DE BIENES INMUEBLES EN LA POLICÍA NACIONAL</t>
  </si>
  <si>
    <t>Código:  1LF-FR-0127</t>
  </si>
  <si>
    <t>fecha:   22/12/2024</t>
  </si>
  <si>
    <t>POLICIA NACIONAL</t>
  </si>
  <si>
    <t>Versión: 3</t>
  </si>
  <si>
    <t>OBJETO</t>
  </si>
  <si>
    <t xml:space="preserve">“MANTENIMIENTO PREVENTIVO, CORRECTIVO Y/O MEJORAS LOCATIVAS DE LAS EDIFICACIONES DE USO POLICIAL DE LAS UNIDADES QUE CONFORMAN LA POLICIAMETROPOLITANA DE BOGOTÁ Y POLICÍA METROPOLITANA DE SOACHA, EJECUCIÓN POR TRACTO SUCESIVO, A PRECIOS UNITARIOS FIJOS SIN FÓRMULA DE REAJUSTE” </t>
  </si>
  <si>
    <t>CAP.</t>
  </si>
  <si>
    <t>ACTIVIDAD</t>
  </si>
  <si>
    <t>UND</t>
  </si>
  <si>
    <t>CANTIDAD</t>
  </si>
  <si>
    <t>VR. UNIT.</t>
  </si>
  <si>
    <t>VR. TOTAL</t>
  </si>
  <si>
    <t>ACTIVIDADES  PRELIMINARES</t>
  </si>
  <si>
    <t>1.01.</t>
  </si>
  <si>
    <t>Cerramiento en alambre de púas 5 Hilos H=2.50 m</t>
  </si>
  <si>
    <t>ML</t>
  </si>
  <si>
    <t>1.02.</t>
  </si>
  <si>
    <t>Cerca en tabla</t>
  </si>
  <si>
    <t>M2</t>
  </si>
  <si>
    <t>1.03.</t>
  </si>
  <si>
    <t>Cerca lamina base H: 2,25</t>
  </si>
  <si>
    <t>1.04.</t>
  </si>
  <si>
    <t>Excavación Mecánica</t>
  </si>
  <si>
    <t>M3</t>
  </si>
  <si>
    <t>1.05.</t>
  </si>
  <si>
    <t>Excavación Manual</t>
  </si>
  <si>
    <t>1.06.</t>
  </si>
  <si>
    <t>Explanación y Extendido</t>
  </si>
  <si>
    <t>1.07.</t>
  </si>
  <si>
    <t>Explanación y Retiro</t>
  </si>
  <si>
    <t>1.08.</t>
  </si>
  <si>
    <t>Relleno Material en Sitio (incluye selección, extendido, humedecimiento y compactación)</t>
  </si>
  <si>
    <t>1.09.</t>
  </si>
  <si>
    <t>Desmonte de Muros en ladrillo o bloque</t>
  </si>
  <si>
    <t>1.10.</t>
  </si>
  <si>
    <t>Desmonte de Muros en sistema liviano incluye estructura metálica</t>
  </si>
  <si>
    <t>1.11.</t>
  </si>
  <si>
    <t>Desmonte Placas Aligeradas</t>
  </si>
  <si>
    <t>1.12.</t>
  </si>
  <si>
    <t>Desmonte Placas Macizas</t>
  </si>
  <si>
    <t>1.13.</t>
  </si>
  <si>
    <t>Desmonte Alistado de Piso</t>
  </si>
  <si>
    <t>1.14.</t>
  </si>
  <si>
    <t>Desmonte de Enchape de Pared y/o Piso</t>
  </si>
  <si>
    <t>1.15.</t>
  </si>
  <si>
    <t>Desmonte de Guarda Escoba</t>
  </si>
  <si>
    <t>1.16.</t>
  </si>
  <si>
    <t>Desmonte Cubierta en cualquier material</t>
  </si>
  <si>
    <t>1.17.</t>
  </si>
  <si>
    <t>Desmonte de Estructura de Cubierta en cualquier material</t>
  </si>
  <si>
    <t>1.18.</t>
  </si>
  <si>
    <t>Retiro de manto asfaltico de impermeabilización de cubiertas</t>
  </si>
  <si>
    <t>1.19.</t>
  </si>
  <si>
    <t>Desmonte de cielo raso en cualquier material conservando la estructura portante</t>
  </si>
  <si>
    <t>1.20.</t>
  </si>
  <si>
    <t>Desmonte de cielo raso en cualquier material y estructura portante</t>
  </si>
  <si>
    <t>1.21.</t>
  </si>
  <si>
    <t>Desmonte de lámparas Iluminación largas, Cuadradas, Redondas, Reflectores</t>
  </si>
  <si>
    <t>1.22.</t>
  </si>
  <si>
    <t>Desmonte Puertas y Marcos</t>
  </si>
  <si>
    <t>1.23.</t>
  </si>
  <si>
    <t>Desmonte de ventanas</t>
  </si>
  <si>
    <t>1.24.</t>
  </si>
  <si>
    <t>Desmonte de Vidrios de Ventanas y Espejos</t>
  </si>
  <si>
    <t>1.25.</t>
  </si>
  <si>
    <t>Desmonte de Divisiones modulares, acrílicas o en vidrio</t>
  </si>
  <si>
    <t>1.26.</t>
  </si>
  <si>
    <t>Desmonte de Rejas Metálicas</t>
  </si>
  <si>
    <t>1.27.</t>
  </si>
  <si>
    <t>Desmonte Aparatos Sanitarios</t>
  </si>
  <si>
    <t>1.28.</t>
  </si>
  <si>
    <t>Desmonte de Grifería</t>
  </si>
  <si>
    <t>1.29.</t>
  </si>
  <si>
    <t>Desmonte de tanques elevados de agua</t>
  </si>
  <si>
    <t>1.30.</t>
  </si>
  <si>
    <t>Desmonte de puntos hidrosanitarios. Incluye retiro de red hidrosanitaria en una longitud hasta 1,5 m</t>
  </si>
  <si>
    <t>1.31.</t>
  </si>
  <si>
    <t>Desmonte de malla eslabonada incluye soportes metálicos</t>
  </si>
  <si>
    <t>1.32.</t>
  </si>
  <si>
    <t>Desmonte de extractor</t>
  </si>
  <si>
    <t>1.33.</t>
  </si>
  <si>
    <t>Desmonte de aire acondicionado incluye red de distribución</t>
  </si>
  <si>
    <t>1.34.</t>
  </si>
  <si>
    <t>Desmonte de muebles empotrados</t>
  </si>
  <si>
    <t>1.35.</t>
  </si>
  <si>
    <t>Desmonte y montaje de Cortinas, Velos, Persianas y Soportes</t>
  </si>
  <si>
    <t>1.36.</t>
  </si>
  <si>
    <t>Desmonte de pañete</t>
  </si>
  <si>
    <t>1.37.</t>
  </si>
  <si>
    <t>Desmonte de salida eléctrica. Incluye retiro de aparato, caja, tapa, tuberia y cableado hasta 1,5 m y regateo a que haya lugar</t>
  </si>
  <si>
    <t>1.38.</t>
  </si>
  <si>
    <t>Desmonte de Cableado Eléctrico. Incluye tuberia y demas accesorios eléctricos</t>
  </si>
  <si>
    <t>1.39.</t>
  </si>
  <si>
    <t>Corte en muro o piso con máquina, en material rígido con y sin acabado de enchape.</t>
  </si>
  <si>
    <t>1.40.</t>
  </si>
  <si>
    <t>Desmonte de canales y/o bajantes en cualquier material</t>
  </si>
  <si>
    <t>1.41.</t>
  </si>
  <si>
    <t>Desmonte de red de gas. Incluye tuberia y demás accesorios</t>
  </si>
  <si>
    <t>MANTENIMIENTO DE CUBIERTAS Y CIELO RASOS</t>
  </si>
  <si>
    <t>2.01.</t>
  </si>
  <si>
    <t>Recorrido de cubierta, ajuste, limpieza, sellamiento y suministro de secciones que falten para su normal funcionamiento</t>
  </si>
  <si>
    <t>2.02.</t>
  </si>
  <si>
    <t>Suministro e Instalación de Caballete Articulado Teja Fibrocemento</t>
  </si>
  <si>
    <t>2.03.</t>
  </si>
  <si>
    <t>Suministro e Instalación de Caballete Fijo Teja Fibrocemento</t>
  </si>
  <si>
    <t>2.04.</t>
  </si>
  <si>
    <t>Suministro e Instalación de Canaleta 90 Galvanizada (L=6.00M)</t>
  </si>
  <si>
    <t>2.05.</t>
  </si>
  <si>
    <t>Suministro e Instalación de Cubierta tipo sandwich con aislamiento acústico y térmico en poliuretano expandido</t>
  </si>
  <si>
    <t>2.06.</t>
  </si>
  <si>
    <t xml:space="preserve">Suministro e Instalación de Cubierta arquitectónica, Galvanizada y Prepintada, teja trapezoidal calibre 26 o superior </t>
  </si>
  <si>
    <t>2.07.</t>
  </si>
  <si>
    <t xml:space="preserve">Suministro e Instalación de Cubierta arquitectónica, Galvanizada, teja trapezoidal calibre 26 o superior </t>
  </si>
  <si>
    <t>2.08.</t>
  </si>
  <si>
    <t>Suministro e Instalación de Caballete fijo en lámina Galvanizada y prepintada</t>
  </si>
  <si>
    <t>2.09.</t>
  </si>
  <si>
    <t>Suministro e Instalación de Caballete fijo en lámina Galvanizada</t>
  </si>
  <si>
    <t>2.10.</t>
  </si>
  <si>
    <t>Suministro e Instalación de Cubierta de láminas corrugadas de aluminio separadas por un aislamiento de poliuretano rígido</t>
  </si>
  <si>
    <t>2.11.</t>
  </si>
  <si>
    <t>Suministro e Instalación de Cubierta Teja aclirica Duralum 240 - 2.5 MM</t>
  </si>
  <si>
    <t>2.12.</t>
  </si>
  <si>
    <t>Suministro e Instalación de Cubierta Teja de Barro</t>
  </si>
  <si>
    <t>2.13.</t>
  </si>
  <si>
    <t>Suministro e Instalación de Caballete en Teja Tipo Española o equivalente</t>
  </si>
  <si>
    <t>2.14.</t>
  </si>
  <si>
    <t>Suministro e Instalación de Cubierta en Teja Tipo Española o equivalente</t>
  </si>
  <si>
    <t>2.15.</t>
  </si>
  <si>
    <t>Suministro e Instalación de Cubierta en Fibrocemento Ondulada Nº 10</t>
  </si>
  <si>
    <t>2.16.</t>
  </si>
  <si>
    <t>Suministro e Instalación de Cubierta en Fibrocemento Ondulada Nº 8</t>
  </si>
  <si>
    <t>2.17.</t>
  </si>
  <si>
    <t xml:space="preserve">Suministro e Instalación de Cubierta en Fibrocemento Ondulada Nº 6  </t>
  </si>
  <si>
    <t>2.18.</t>
  </si>
  <si>
    <t xml:space="preserve">Suministro e Instalación de Cubierta en Fibrocemento Ondulada Nº 4  </t>
  </si>
  <si>
    <t>2.19.</t>
  </si>
  <si>
    <t>Suministro e Instalación de Cubierta en lámina de policarbonato cristal 4 mm</t>
  </si>
  <si>
    <t>2.20.</t>
  </si>
  <si>
    <t>Suministro e Instalación de Cubierta en lámina de policarbonato cristal 8 mm</t>
  </si>
  <si>
    <t>2.21.</t>
  </si>
  <si>
    <t>Suministro e Instalación de Cubierta en teja sin traslapo en acero laminado, galvanizado y prepintado</t>
  </si>
  <si>
    <t>2.22.</t>
  </si>
  <si>
    <t>Suministro e Instalación de Cubierta en teja traslucida sin traslapo en poliester reforzado con fibra de vidrio clase 7</t>
  </si>
  <si>
    <t>2.23.</t>
  </si>
  <si>
    <t xml:space="preserve">Suministro e Instalación de Teja asfáltica ondulada fabricadas con fibras </t>
  </si>
  <si>
    <t>2.24.</t>
  </si>
  <si>
    <t>Suministro e Instalación de Cubierta Traslucida Nº 5</t>
  </si>
  <si>
    <t>2.25.</t>
  </si>
  <si>
    <t>Suministro e Instalación de Cubierta Traslucida Nº 10</t>
  </si>
  <si>
    <t>2.26.</t>
  </si>
  <si>
    <t>Suministro e Instalación de Afinado Cubiertas (E=0.03)</t>
  </si>
  <si>
    <t>2.27.</t>
  </si>
  <si>
    <t>Suministro e Instalación de Estructura en Madera Para Teja de Barro</t>
  </si>
  <si>
    <t>2.28.</t>
  </si>
  <si>
    <t>Suministro e Instalación de Estructura en Madera para cubierta</t>
  </si>
  <si>
    <t>2.29.</t>
  </si>
  <si>
    <t>Suministro e Instalación de Estructura Metálica en perfil tipo C para cubierta</t>
  </si>
  <si>
    <t>2.30.</t>
  </si>
  <si>
    <t>Suministro e Instalación de Estructura Metálica en perfil tipo rectangular para cubierta</t>
  </si>
  <si>
    <t>2.31.</t>
  </si>
  <si>
    <t>Suministro e Instalación de manto autoprotegido con foil aluminio y alma central de polietileno de alta densidad de calibre igual o superior 3mm</t>
  </si>
  <si>
    <t>2.32.</t>
  </si>
  <si>
    <t>Suministro e Instalación de manto autoprotegido con foil aluminio y alma central en poliéster de alta capacidad de calibre igual o superior 3mm</t>
  </si>
  <si>
    <t>2.33.</t>
  </si>
  <si>
    <t>Suministro e Instalación de manto bituminoso impermeabilizante de superficies con acabado en piso duro de calibre igual o superior 4 mm</t>
  </si>
  <si>
    <t>2.34.</t>
  </si>
  <si>
    <t>Suministro e Instalación de manto bituminoso impermeabilizante con refuerzo en fibra de polyester de alta capacidad, antiadherente de polietileno en lado inferior, en mineral esmaltado en lado superior, cal. 3.5 mm o superior.</t>
  </si>
  <si>
    <t>2.35.</t>
  </si>
  <si>
    <t>Reposición e Instalación de aislamiento térmico y acústico en lana de vidrio</t>
  </si>
  <si>
    <t>2.36.</t>
  </si>
  <si>
    <t>Reposición e Instalación de moldura de yeso</t>
  </si>
  <si>
    <t>2.37.</t>
  </si>
  <si>
    <t>Suministro e Instalación de Cielo Raso Bóvedas DRY WALL</t>
  </si>
  <si>
    <t>2.38.</t>
  </si>
  <si>
    <t>Reposición e Instalación de Armadura Madera y Malla</t>
  </si>
  <si>
    <t>2.39.</t>
  </si>
  <si>
    <t>Suministro e Instalación de Cielorraso en Dry Wall, Adecuando Estructura Metálica Existente</t>
  </si>
  <si>
    <t>2.40.</t>
  </si>
  <si>
    <t>Mantenimiento, reposición, sustitución, desmonte e instalación de Láminas de Cielo Raso dañado o faltante en el mismo material existente. Incluye limpieza, reparación ajuste y reemplazo de piezas de la estructura metálica existente.</t>
  </si>
  <si>
    <t>2.41.</t>
  </si>
  <si>
    <t>Suministro e Instalación de Cielo Raso Plano en Dry Wall Incluye Estructura Metálica</t>
  </si>
  <si>
    <t>2.42.</t>
  </si>
  <si>
    <t>Suministro e Instalación de cielo raso con tablilla en PVC. Incluye estructura metálica.</t>
  </si>
  <si>
    <t>2.43.</t>
  </si>
  <si>
    <t>Reposición e Instalación de Voladizo en placa de fibrocemento Incluye Estructura Metálica</t>
  </si>
  <si>
    <t>2.44.</t>
  </si>
  <si>
    <t>Suministro e Instalación de Cielo Raso de lámina rígida de fibra de vidrio y recubierta por película de PVC</t>
  </si>
  <si>
    <t>2.45.</t>
  </si>
  <si>
    <t>Suministro e Instalación de Cielo Raso Plano en Dry Wall</t>
  </si>
  <si>
    <t>2.46.</t>
  </si>
  <si>
    <t>Suministro e Instalación de Cielo Raso tipo Triplex o equivalente</t>
  </si>
  <si>
    <t>2.47.</t>
  </si>
  <si>
    <t>Suministro e Instalación de Cielo Raso Yeso Oculto</t>
  </si>
  <si>
    <t>2.48.</t>
  </si>
  <si>
    <t>Suministro e Instalación de Cielo Raso Yeso Semi - Oculto</t>
  </si>
  <si>
    <t xml:space="preserve">M2 </t>
  </si>
  <si>
    <t>2.49.</t>
  </si>
  <si>
    <t>Reposición e Instalación de Cornisas Yeso</t>
  </si>
  <si>
    <t>2.50.</t>
  </si>
  <si>
    <t>Reposición e Instalación de Lamina Plana de fibrocemento</t>
  </si>
  <si>
    <t>2.51.</t>
  </si>
  <si>
    <t>Reposición e Instalación de Listón para Techo 8 X 1 CM - Pino</t>
  </si>
  <si>
    <t>2.52.</t>
  </si>
  <si>
    <t>Suministro e Instalación de cielo raso con lámina de icopor con acabados. Incluye estructura auto ensamblada en aluminio.</t>
  </si>
  <si>
    <t>2.53.</t>
  </si>
  <si>
    <t>Suministro e Instalación de lámina de icopor con acabados.</t>
  </si>
  <si>
    <t>2.54.</t>
  </si>
  <si>
    <t>Suministro e Instalación de flanches en lámina galvanizada calibre 22 de ancho 25 a 50 cm.</t>
  </si>
  <si>
    <t>2.55.</t>
  </si>
  <si>
    <t>Mantenimiento cubierta inclinada de tejas de gres tipo "S". Incluye sustituciones, restituciones y mejoramiento de materiales (tejas, caballete, elementos de fijación, accesorios, juntas, remates perimetrales, flanches). Incluye limpieza viga canal</t>
  </si>
  <si>
    <t>2.56.</t>
  </si>
  <si>
    <t>Mantenimiento cubierta inclinada de tejas plásticas. Incluye sustituciones, restituciones y mejoramiento de materiales (tejas, caballete, elementos de fijación, accesorios, juntas, remates perimetrales, flanches)</t>
  </si>
  <si>
    <t>2.57.</t>
  </si>
  <si>
    <t>Suministro e Instalación de impermeabilización con revestimiento en poliurea</t>
  </si>
  <si>
    <t>2.58.</t>
  </si>
  <si>
    <t>Suministro e Instalación de impermeabilización en viga canal con revestimiento en SIKAFILL POWER o equivalente</t>
  </si>
  <si>
    <t>2.59.</t>
  </si>
  <si>
    <t>Reposición e instalación de marco para luminarias de 1.20 x 30 de empotrar</t>
  </si>
  <si>
    <t>2.60.</t>
  </si>
  <si>
    <t>Reposición e instalación de marcos para inspección cielo raso 60x 60 en aluminio color por definir</t>
  </si>
  <si>
    <t>MANTENIMIENTO DE REDES HIDROSANITARIAS</t>
  </si>
  <si>
    <t>3.01.</t>
  </si>
  <si>
    <t>Ajuste, acondicionamiento y suministro de elementos faltantes en la red hidráulica de la edificación de 1/2" o mayor, necesarios para dejar estas redes en óptimas condiciones de funcionamiento y que cumpla con las especificaciones técnicas.</t>
  </si>
  <si>
    <t>3.02.</t>
  </si>
  <si>
    <t>Ajuste, acondicionamiento y suministro de elementos faltantes en la red hidráulica de la edificación de 1" o mayor, necesarios para dejar estas redes en óptimas condiciones de funcionamiento y que cumpla con las especificaciones técnicas.</t>
  </si>
  <si>
    <t>3.03.</t>
  </si>
  <si>
    <t>Ajuste, acondicionamiento y suministro de elementos faltantes en la red hidráulica de la edificación de 2" o mayor, necesarios para dejar estas redes en óptimas condiciones de funcionamiento y que cumpla con las especificaciones técnicas.</t>
  </si>
  <si>
    <t>3.04.</t>
  </si>
  <si>
    <t>Ajuste, acondicionamiento y suministro de elementos faltantes en la red hidráulica de la edificación de 1/2" agua caliente, necesarios para dejar estas redes en óptimas condiciones de funcionamiento y que cumpla con las especificaciones técnicas.</t>
  </si>
  <si>
    <t>3.05.</t>
  </si>
  <si>
    <t>Suministro e Instalación de Bajante PVC</t>
  </si>
  <si>
    <t>3.06.</t>
  </si>
  <si>
    <t xml:space="preserve">Suministro e Instalación de Canal de alta capacidad en PVC </t>
  </si>
  <si>
    <t>3.07.</t>
  </si>
  <si>
    <t>Suministro e Instalación de Canal en PVC</t>
  </si>
  <si>
    <t>3.08.</t>
  </si>
  <si>
    <t>Reposición e Instalación de Accesorios Para Drenaje 4"</t>
  </si>
  <si>
    <t>3.09.</t>
  </si>
  <si>
    <t>Reposición e Instalación de Accesorios Para Drenaje 6"</t>
  </si>
  <si>
    <t>3.10.</t>
  </si>
  <si>
    <t>Reposición e Instalación de Caja de Inspección 100 X 100 HMAX: 1.00</t>
  </si>
  <si>
    <t>3.11.</t>
  </si>
  <si>
    <t>Reposición e Instalación de Caja de Inspección 60 X 60</t>
  </si>
  <si>
    <t>3.12.</t>
  </si>
  <si>
    <t>Reposición e Instalación de Caja de Inspección 80 X 80</t>
  </si>
  <si>
    <t>3.13.</t>
  </si>
  <si>
    <t>Reposición e Instalación de Tubería sanitaria PVC 4" (incluye accesorios)</t>
  </si>
  <si>
    <t>3.14.</t>
  </si>
  <si>
    <t>Reposición e Instalación de Tubería sanitaria PVC 6" (incluye accesorios)</t>
  </si>
  <si>
    <t>3.15.</t>
  </si>
  <si>
    <t>Reposición e Instalación de Accesorio Cobre 1/2"</t>
  </si>
  <si>
    <t>3.16.</t>
  </si>
  <si>
    <t>Reposición e Instalación de Accesorio Cobre 1-1/2"</t>
  </si>
  <si>
    <t>3.17.</t>
  </si>
  <si>
    <t>Reposición e Instalación de Accesorio Cobre 1"</t>
  </si>
  <si>
    <t>3.18.</t>
  </si>
  <si>
    <t>Reposición e Instalación de Accesorio Galvanizado 1"</t>
  </si>
  <si>
    <t>3.19.</t>
  </si>
  <si>
    <t>Reposición e Instalación de Accesorio Galvanizado 1/2"</t>
  </si>
  <si>
    <t>3.20.</t>
  </si>
  <si>
    <t>Reposición e Instalación de Acometida Gas Unifamiliar</t>
  </si>
  <si>
    <t>3.21.</t>
  </si>
  <si>
    <t>Reposición e Instalación de Conducto Evacuación Gas 15 X 22</t>
  </si>
  <si>
    <t>3.22.</t>
  </si>
  <si>
    <t>Reposición e Instalación de Tubería Acero Galvanizada 1"</t>
  </si>
  <si>
    <t>3.23.</t>
  </si>
  <si>
    <t>Reposición e Instalación de Tubería Acero Galvanizada 1/2"</t>
  </si>
  <si>
    <t>3.24.</t>
  </si>
  <si>
    <t>Reposición e Instalación de Tubería Cobre 1/2"</t>
  </si>
  <si>
    <t>3.25.</t>
  </si>
  <si>
    <t>Reposición e Instalación de Tubería de Polietileno 1"</t>
  </si>
  <si>
    <t>3.26.</t>
  </si>
  <si>
    <t>Reposición e Instalación de Tubería de Polietileno 3/4"</t>
  </si>
  <si>
    <t>3.27.</t>
  </si>
  <si>
    <t>Reposición e Instalación de Punto Salida Calentador de Ambiente</t>
  </si>
  <si>
    <t>3.28.</t>
  </si>
  <si>
    <t>Reposición e Instalación de Punto Salida Calentador de Paso</t>
  </si>
  <si>
    <t>3.29.</t>
  </si>
  <si>
    <t>Reposición e Instalación de Salida Chimenea</t>
  </si>
  <si>
    <t>3.30.</t>
  </si>
  <si>
    <t>Suministro e Instalación de Punto Agua Fría</t>
  </si>
  <si>
    <t>3.31.</t>
  </si>
  <si>
    <t>Reposición e instalación de rejilla de ventilación</t>
  </si>
  <si>
    <t>3.32.</t>
  </si>
  <si>
    <t>Reposición e instalación de tapa de registro plástica</t>
  </si>
  <si>
    <t>3.33.</t>
  </si>
  <si>
    <t>Suministro e instalación de punto agua caliente</t>
  </si>
  <si>
    <t>3.34.</t>
  </si>
  <si>
    <t>Reposición e instalación de accesorios cerámicos para baños</t>
  </si>
  <si>
    <t>3.35.</t>
  </si>
  <si>
    <t>Reposición e instalación de accesorios cromados para baños</t>
  </si>
  <si>
    <t>3.36.</t>
  </si>
  <si>
    <t>Suministro e instalación de lavadero de flauta</t>
  </si>
  <si>
    <t>3.37.</t>
  </si>
  <si>
    <t>Suministro e instalación de lavadero fijo en granito pulido</t>
  </si>
  <si>
    <t>3.38.</t>
  </si>
  <si>
    <t>Suministro e instalación de lavamanos con grifería</t>
  </si>
  <si>
    <t>3.39.</t>
  </si>
  <si>
    <t>Suministro e instalación de lavaplatos con grifería</t>
  </si>
  <si>
    <t>3.40.</t>
  </si>
  <si>
    <t>Reposición e instalación de llave manguera</t>
  </si>
  <si>
    <t>3.41.</t>
  </si>
  <si>
    <t>Suministro e instalación de inodoro alongado o redondo de una pieza en porcelana y con descarga variable.</t>
  </si>
  <si>
    <t>3.42.</t>
  </si>
  <si>
    <t>Suministro e instalación de inodoro de dos piezas en porcelana y con descarga sencilla con boton superior.</t>
  </si>
  <si>
    <t>3.43.</t>
  </si>
  <si>
    <t>Reposición e instalación de drenaje en tubería drenaje 4" con filtro</t>
  </si>
  <si>
    <t>3.44.</t>
  </si>
  <si>
    <t>Reposición e instalación de drenaje en tubería drenaje 6" con filtro</t>
  </si>
  <si>
    <t>3.45.</t>
  </si>
  <si>
    <t>Suministro e instalación de salida sanitaria 2"</t>
  </si>
  <si>
    <t>3.46.</t>
  </si>
  <si>
    <t>Suministro e instalación de salida sanitaria 4"</t>
  </si>
  <si>
    <t>3.47.</t>
  </si>
  <si>
    <t>Suministro e instalación de salida sanitaria 3"</t>
  </si>
  <si>
    <t>3.48.</t>
  </si>
  <si>
    <t>Suministro e Instalación de Orinal de entrada superior con esmalte antibacterial y diseño ahorrador de agua.</t>
  </si>
  <si>
    <t>3.49.</t>
  </si>
  <si>
    <t>Suministro e Instalación de Lavamanos de pedestal con amplio pozo color por definir</t>
  </si>
  <si>
    <t>3.50.</t>
  </si>
  <si>
    <t>Reposición e Instalación de Ducha Eléctrica dirigible de 110V. Incluye Grifería.</t>
  </si>
  <si>
    <t>3.51.</t>
  </si>
  <si>
    <t>Impermeabilización tanque de agua de reserva</t>
  </si>
  <si>
    <t>3.52.</t>
  </si>
  <si>
    <t>Suministro e instalación de taza sanitaria alongada para uso de fluxometro</t>
  </si>
  <si>
    <t>3.53.</t>
  </si>
  <si>
    <t>Suministro e instalación de lavamanos de colgar color por definir</t>
  </si>
  <si>
    <t>3.54.</t>
  </si>
  <si>
    <t>Suministro e instalación de lavamanos de colgar con semi-pedestal color por definir</t>
  </si>
  <si>
    <t>3.55.</t>
  </si>
  <si>
    <t>Suministro e instalación de lavamanos de sobreponer color por definir</t>
  </si>
  <si>
    <t>3.56.</t>
  </si>
  <si>
    <t xml:space="preserve">Suministro e instalación de grifería monocontrol para lavamanos </t>
  </si>
  <si>
    <t>3.57.</t>
  </si>
  <si>
    <t xml:space="preserve">Suministro e instalación de grifería convencional individual para lavamanos </t>
  </si>
  <si>
    <t>3.58.</t>
  </si>
  <si>
    <t>Suministro e instalación de Grifería lavamanos doble 4 pulgadas convencional</t>
  </si>
  <si>
    <t>3.59.</t>
  </si>
  <si>
    <t xml:space="preserve">Suministro e instalación de Grifería lavamanos doble 8 pulgadas </t>
  </si>
  <si>
    <t>3.60.</t>
  </si>
  <si>
    <t xml:space="preserve">Suministro e instalación de Grifería lavamanos de mesa antivandálico </t>
  </si>
  <si>
    <t>3.61.</t>
  </si>
  <si>
    <t>Suministro e instalación de Grifería lavamanos pared 8 pulgadas</t>
  </si>
  <si>
    <t>3.62.</t>
  </si>
  <si>
    <t>Suministro e instalación de Grifería ducha mezclador 8 pulgadas</t>
  </si>
  <si>
    <t>3.63.</t>
  </si>
  <si>
    <t xml:space="preserve">Suministro e instalación de Grifería ducha sencilla de palanca </t>
  </si>
  <si>
    <t>3.64.</t>
  </si>
  <si>
    <t>Suministro e instalación de Grifería ducha mezclador tipo toledo cruz o equivalente</t>
  </si>
  <si>
    <t>3.65.</t>
  </si>
  <si>
    <t xml:space="preserve">Suministro e instalación de Grifería ducha sencilla </t>
  </si>
  <si>
    <t>3.66.</t>
  </si>
  <si>
    <t>Suministro e instalación de Grifería tipo ducha clásica decorativa 8 pulgadas cromo o equivalente</t>
  </si>
  <si>
    <t>3.67.</t>
  </si>
  <si>
    <t>Suministro e instalación de ducha con grifería tipo piscis o equivalente</t>
  </si>
  <si>
    <t>3.68.</t>
  </si>
  <si>
    <t>Suministro e instalación de Grifería lavaplatos sencillo tipo athenea o equivalente</t>
  </si>
  <si>
    <t>3.69.</t>
  </si>
  <si>
    <t>Suministro e instalación de Grifería lavaplatos 8 pulgadas</t>
  </si>
  <si>
    <t>3.70.</t>
  </si>
  <si>
    <t>Suministro e instalación de Grifería lavaplatos tipo burdeos cromo o equivalente</t>
  </si>
  <si>
    <t>3.71.</t>
  </si>
  <si>
    <t xml:space="preserve">Suministro e instalación de Grifería lavaplatos pared individual tipo S </t>
  </si>
  <si>
    <t>3.72.</t>
  </si>
  <si>
    <t>Suministro e instalación de Grifería tipo push antivandálica expuesta 3/4 para orinal</t>
  </si>
  <si>
    <t>3.73.</t>
  </si>
  <si>
    <t>Suministro e instalación de Grifería tipo push antivandálica para orinal o inodoro</t>
  </si>
  <si>
    <t>3.74.</t>
  </si>
  <si>
    <t>Suministro e instalación de Grifería tipo push antivandálica para lavamanos</t>
  </si>
  <si>
    <t>3.75.</t>
  </si>
  <si>
    <t>Suministro e instalación de Grifería con sensor para lavamanos</t>
  </si>
  <si>
    <t>3.76.</t>
  </si>
  <si>
    <t>Suministro e instalación de Grifería orinal tradicional cromo</t>
  </si>
  <si>
    <t>3.77.</t>
  </si>
  <si>
    <t>Suministro e instalación de Grifería sanitario tradicional</t>
  </si>
  <si>
    <t>3.78.</t>
  </si>
  <si>
    <t>Suministro e instalación de Grifería sanitaria hidrostática doble descarga</t>
  </si>
  <si>
    <t>3.79.</t>
  </si>
  <si>
    <t>Suministro e instalación de Grifería lavaplatos monocontrol</t>
  </si>
  <si>
    <t>3.80.</t>
  </si>
  <si>
    <t xml:space="preserve">Reposición e instalación de Manija tanque sanitario </t>
  </si>
  <si>
    <t>3.81.</t>
  </si>
  <si>
    <t xml:space="preserve">Reposición e instalación de Válvula regulación 1/2 sanitario cromo </t>
  </si>
  <si>
    <t>3.82.</t>
  </si>
  <si>
    <t>Reposición e instalación de Válvula compuerta de 1/2"</t>
  </si>
  <si>
    <t>3.83.</t>
  </si>
  <si>
    <t>Reposición e instalación de Válvula compuerta de 1"</t>
  </si>
  <si>
    <t>3.84.</t>
  </si>
  <si>
    <t>Reposición e instalación de Válvula compuerta de 2"</t>
  </si>
  <si>
    <t>3.85.</t>
  </si>
  <si>
    <t>Reposición e instalación de Acople metal sanitario 55 cm 1/2 x 7/8</t>
  </si>
  <si>
    <t>3.86.</t>
  </si>
  <si>
    <t>Reposición e instalación de Acople metal sanitario 40 cm 1/2 x 7/8</t>
  </si>
  <si>
    <t>3.87.</t>
  </si>
  <si>
    <t xml:space="preserve">Reposición e instalación de Acople plástico sanitario 55 cm 1/2 x 7/8 </t>
  </si>
  <si>
    <t>3.88.</t>
  </si>
  <si>
    <t>Reposición e instalación de ducha tipo elite o equivalente</t>
  </si>
  <si>
    <t>3.89.</t>
  </si>
  <si>
    <t>Reposición e instalación de ducha tipo fénix o equivalente</t>
  </si>
  <si>
    <t>3.90.</t>
  </si>
  <si>
    <t>Reposición e instalación de asiento sanitario (bizcocho)</t>
  </si>
  <si>
    <t>3.91.</t>
  </si>
  <si>
    <t>Reposición e instalación de rejilla cúpula o tragante 5" x 3" en aluminio</t>
  </si>
  <si>
    <t>3.92.</t>
  </si>
  <si>
    <t>Reinstalación de aparato sanitario existente</t>
  </si>
  <si>
    <t>3.93.</t>
  </si>
  <si>
    <t>Mantenimiento y limpieza interna de red sanitaria con sonda barrenadora metálica eléctrica para aparatos sanitarios</t>
  </si>
  <si>
    <t>3.94.</t>
  </si>
  <si>
    <t>Suministro e instalación de lavamanos Bajoponer Blanco Ovalado o similar</t>
  </si>
  <si>
    <t>MANTENIMIENTO DE REDES ELECTRICAS</t>
  </si>
  <si>
    <t>4.01.</t>
  </si>
  <si>
    <t>Reposición, suministro e instalación de la red eléctrica en tubería existente (incluye cableado y accesorios), y/o elementos necesarios para dejar estas redes en óptimas condiciones de funcionamiento.</t>
  </si>
  <si>
    <t>4.02.</t>
  </si>
  <si>
    <t>Reposición, suministro e instalación de la red eléctrica libre de halógeno en tubería existente (incluye cableado y accesorios), y/o elementos necesarios para dejar estas redes en óptimas condiciones de funcionamiento.</t>
  </si>
  <si>
    <t>4.03.</t>
  </si>
  <si>
    <t>Reposición, suministro e instalación de la red eléctrica en tubería PVC (incluye tubería, cableado y regateo), y/o elementos necesarios para dejar estas redes en óptimas condiciones de funcionamiento (solo para redes embebidas en muros).</t>
  </si>
  <si>
    <t>4.04.</t>
  </si>
  <si>
    <t>Reposición, suministro e instalación de la red eléctrica en tubería EMT (incluye tubería, cableado y anclaje), y/o elementos necesarios para dejar estas redes en óptimas condiciones de funcionamiento (para redes expuestas).</t>
  </si>
  <si>
    <t>4.05.</t>
  </si>
  <si>
    <t>Reposición, suministro e instalación de la red eléctrica libre de halógeno en tubería PVC (incluye tubería, cableado y regateo), y/o elementos necesarios para dejar estas redes en óptimas condiciones de funcionamiento (para RLH y embebidas en muros).</t>
  </si>
  <si>
    <t>4.06.</t>
  </si>
  <si>
    <t>Reposición, suministro e instalación de la red eléctrica libre de halógeno en tubería EMT (incluye tubería, cableado y anclaje), y/o elementos necesarios para dejar estas redes en óptimas condiciones de funcionamiento (para RLH y expuestas).</t>
  </si>
  <si>
    <t>4.07.</t>
  </si>
  <si>
    <t>Suministro e instalación de lámpara reflector LED 50W</t>
  </si>
  <si>
    <t>4.08.</t>
  </si>
  <si>
    <t>Suministro e instalación de lámpara reflector LED 100W</t>
  </si>
  <si>
    <t>4.09.</t>
  </si>
  <si>
    <t>Suministro e instalación de lámpara reflector LED 200W</t>
  </si>
  <si>
    <t>4.10.</t>
  </si>
  <si>
    <t>Suministro e instalación de lámpara tubo LED hermética sobreponer 1x24w luz blanca</t>
  </si>
  <si>
    <t>4.11.</t>
  </si>
  <si>
    <t>Suministro e instalación de lámpara dos tubos LED  hermética sobreponer</t>
  </si>
  <si>
    <t>4.12.</t>
  </si>
  <si>
    <t>Suministro e instalación de lámpara regleta LED 4x24cm 12w</t>
  </si>
  <si>
    <t>4.13.</t>
  </si>
  <si>
    <t>Suministro e instalación de lámpara panel LED 30 x 30 24w luz blanca</t>
  </si>
  <si>
    <t>4.14.</t>
  </si>
  <si>
    <t>Suministro e instalación de lámpara panel LED 30 x 60 25w luz blanca</t>
  </si>
  <si>
    <t>4.15.</t>
  </si>
  <si>
    <t>Suministro e instalación de lámpara panel LED 60 x 60 48w luz blanca</t>
  </si>
  <si>
    <t>4.16.</t>
  </si>
  <si>
    <t>Suministro e instalación de lámpara panel LED 30 x 120 48w luz blanca</t>
  </si>
  <si>
    <t>4.17.</t>
  </si>
  <si>
    <t>Reposición e instalación interruptor sencillo</t>
  </si>
  <si>
    <t>4.18.</t>
  </si>
  <si>
    <t>Reposición e instalación interruptor conmutable sencillo</t>
  </si>
  <si>
    <t>4.19.</t>
  </si>
  <si>
    <t>Reposición e instalación interruptor conmutable triple</t>
  </si>
  <si>
    <t>4.20.</t>
  </si>
  <si>
    <t>Reposición e instalación interruptor doble</t>
  </si>
  <si>
    <t>4.21.</t>
  </si>
  <si>
    <t>Reposición e instalación interruptor sencillo con toma doble</t>
  </si>
  <si>
    <t>4.22.</t>
  </si>
  <si>
    <t>Reposición e instalación interruptor triple</t>
  </si>
  <si>
    <t>4.23.</t>
  </si>
  <si>
    <t>Reposición e instalación de soporte para reflectores</t>
  </si>
  <si>
    <t>4.24.</t>
  </si>
  <si>
    <t>Mantenimiento y/o suministro e instalación de salida + toma bifásica</t>
  </si>
  <si>
    <t>4.25.</t>
  </si>
  <si>
    <t>Mantenimiento y/o suministro e instalación de salida en tubería PVC</t>
  </si>
  <si>
    <t>4.26.</t>
  </si>
  <si>
    <t>Mantenimiento y/o suministro e instalación de salida para conmutable en tubería PVC</t>
  </si>
  <si>
    <t>4.27.</t>
  </si>
  <si>
    <t>Mantenimiento y/o suministro e instalación de salida en tubería EMT</t>
  </si>
  <si>
    <t>4.28.</t>
  </si>
  <si>
    <t>Mantenimiento y/o suministro e instalación de salida + toma trifásica</t>
  </si>
  <si>
    <t>4.29.</t>
  </si>
  <si>
    <t xml:space="preserve">Mantenimiento y/o reposición e instalación de toma doble americana </t>
  </si>
  <si>
    <t>4.30.</t>
  </si>
  <si>
    <t xml:space="preserve">Mantenimiento y/o reposición e instalación de toma doble GFCI </t>
  </si>
  <si>
    <t>4.31.</t>
  </si>
  <si>
    <t>Mantenimiento y/o reposición e instalación de toma doble P.T.A. 15A 125V Naranja</t>
  </si>
  <si>
    <t>4.32.</t>
  </si>
  <si>
    <t>Mantenimiento y/o reposición e instalación de toma trifásica 20A</t>
  </si>
  <si>
    <t>4.33.</t>
  </si>
  <si>
    <t>Mantenimiento y/o reposición e instalación de toma bifásica 20A</t>
  </si>
  <si>
    <t>4.34.</t>
  </si>
  <si>
    <t>Mantenimiento y/o reposición e instalación de tierra en poste</t>
  </si>
  <si>
    <t>4.35.</t>
  </si>
  <si>
    <t>Mantenimiento y/o reposición e instalación de tierra tablero general distribución</t>
  </si>
  <si>
    <t>4.36.</t>
  </si>
  <si>
    <t>Mantenimiento y/o reposición e instalación de Caja derivación 10cm x10cm DEXSON</t>
  </si>
  <si>
    <t>4.37.</t>
  </si>
  <si>
    <t>Mantenimiento y/o reposición e instalación de Caja de paso 15 x 15 x 10 cm con chapa</t>
  </si>
  <si>
    <t>4.38.</t>
  </si>
  <si>
    <t>Mantenimiento y/o reposición e instalación de tablero MON.C/PUERTA ESP. TOTAL.8 CTOS</t>
  </si>
  <si>
    <t>4.39.</t>
  </si>
  <si>
    <t>Mantenimiento y/o reposición e instalación de tablero BIF.C/PUERTA ESP. TOTAL.12 CTOS</t>
  </si>
  <si>
    <t>4.40.</t>
  </si>
  <si>
    <t>Mantenimiento y/o reposición e instalación de tablero TRIF.C/PUERTA ESP. TOTAL.24 CTOS</t>
  </si>
  <si>
    <t>4.41.</t>
  </si>
  <si>
    <t>Mantenimiento y/o reposición e instalación de tablero TRIF.C/PUERTA ESP. TOTAL.36 CTOS</t>
  </si>
  <si>
    <t>4.42.</t>
  </si>
  <si>
    <t>Mantenimiento y/o suministro e instalación de Lámpara exterior blanca redonda rejilla 60w</t>
  </si>
  <si>
    <t>4.43.</t>
  </si>
  <si>
    <t>Mantenimiento y/o suministro e instalación de Lámpara de emergencia LED 2 focos</t>
  </si>
  <si>
    <t>4.44.</t>
  </si>
  <si>
    <t xml:space="preserve">Reposición e instalación de Señalizador de Salida Led </t>
  </si>
  <si>
    <t>4.45.</t>
  </si>
  <si>
    <t>Reposición e instalación de Sensor de movimiento infrarrojo de 180 o 360 grados</t>
  </si>
  <si>
    <t>4.46.</t>
  </si>
  <si>
    <t>Reposición e instalación de Driver regulable para Panel Led de 6w a 24w</t>
  </si>
  <si>
    <t>4.47.</t>
  </si>
  <si>
    <t>Suministro e instalación de Panel Led redondo 6w</t>
  </si>
  <si>
    <t>4.48.</t>
  </si>
  <si>
    <t>Suministro e instalación de Panel Led redondo 9w</t>
  </si>
  <si>
    <t>4.49.</t>
  </si>
  <si>
    <t>Suministro e instalación de Panel Led redondo 12w</t>
  </si>
  <si>
    <t>4.50.</t>
  </si>
  <si>
    <t>Suministro e instalación de Panel Led redondo 18w</t>
  </si>
  <si>
    <t>4.51.</t>
  </si>
  <si>
    <t>Suministro e instalación de Panel Led redondo 24w</t>
  </si>
  <si>
    <t>4.52.</t>
  </si>
  <si>
    <t>Reposición e instalación de Cinta de Led siliconada 24w</t>
  </si>
  <si>
    <t>4.53.</t>
  </si>
  <si>
    <t>Mantenimiento y/o reposición e instalación de Breakers 1 x 15A hasta 30 amperios</t>
  </si>
  <si>
    <t>4.54.</t>
  </si>
  <si>
    <t>Mantenimiento y/o reposición e instalación de Breakers 1 x 40 amperios</t>
  </si>
  <si>
    <t>4.55.</t>
  </si>
  <si>
    <t>Mantenimiento y/o reposición e instalación de Breakers 1X60 amperios</t>
  </si>
  <si>
    <t>4.56.</t>
  </si>
  <si>
    <t>Mantenimiento y/o reposición e instalación de Breakers 2X60 amperios</t>
  </si>
  <si>
    <t>4.57.</t>
  </si>
  <si>
    <t>Mantenimiento y/o reposición e instalación de Breakers 3X60 amperios</t>
  </si>
  <si>
    <t>4.58.</t>
  </si>
  <si>
    <t>Mantenimiento y/o reposición e instalación de Breakers 2X30 amperios</t>
  </si>
  <si>
    <t>4.59.</t>
  </si>
  <si>
    <t>Suministro e instalación de extractor de aire industrial de 16" con rejilla de protección</t>
  </si>
  <si>
    <t>4.60.</t>
  </si>
  <si>
    <t>Suministro e instalación de luminaria fluorescente a prueba de explosión 2 x 32W</t>
  </si>
  <si>
    <t>4.61.</t>
  </si>
  <si>
    <t>Suministro e instalación TUBO LED T8 DE 18W</t>
  </si>
  <si>
    <t>4.62.</t>
  </si>
  <si>
    <t>Suministro e instalación de Dicroico de LED de 5W</t>
  </si>
  <si>
    <t>4.63.</t>
  </si>
  <si>
    <t>Mantenimiento y/o reposicion de acometida en cable de cobre 3F No 4 +1N No 6  y/o elementos necesarios para dejar estas redes en optimas condiciones de funcionamiento y que cumpla con las especificaciones establecidas.</t>
  </si>
  <si>
    <t>4.64.</t>
  </si>
  <si>
    <t>Mantenimiento y/o reposicion de acometida en cable de cobre 3F No 6+1N No 6  + 1T No 8  y/o elementos necesarios para dejar estas redes en optimas condiciones de funcionamiento y que cumpla con las especificaciones establecidas.</t>
  </si>
  <si>
    <t>4.65.</t>
  </si>
  <si>
    <t>Mantenimiento y/o reposicion de acometida en cable de cobre 3F No 8+1N No 8  + 1T No 8  y/o elementos necesarios para dejar estas redes en optimas condiciones de funcionamiento y que cumpla con las especificaciones establecidas.</t>
  </si>
  <si>
    <t>4.66.</t>
  </si>
  <si>
    <t>Mantenimiento y/o reposicion de cable de cobre 1/0 desnudo para apantallamiento incluye  elementos necesarios para dejar estas redes en optimas condiciones de funcionamiento y que cumpla con las especificaciones establecidas.</t>
  </si>
  <si>
    <t>4.67.</t>
  </si>
  <si>
    <t>Mantenimiento y/o reposicion de cable de cobre 1/0 aislado para apantallamiento incluye  elementos necesarios para dejar estas redes en optimas condiciones de funcionamiento y que cumpla con las especificaciones establecidas.</t>
  </si>
  <si>
    <t>4.68.</t>
  </si>
  <si>
    <t>Mantenimiento y/o reposicion e instalacion de caja premoldeada tipo totalizador de 3x100</t>
  </si>
  <si>
    <t>4.69.</t>
  </si>
  <si>
    <t>Reposición e instalación de tapaciega eléctrica plástica</t>
  </si>
  <si>
    <t>MANTENIMIENTO DE REDES DE VOZ Y DATOS</t>
  </si>
  <si>
    <t>5.01.</t>
  </si>
  <si>
    <t>Reposición e instalación de Gabinetes metálicos para centralizar las redes de voz y datos</t>
  </si>
  <si>
    <t>5.02.</t>
  </si>
  <si>
    <t>Reposición e instalación de Bandeja tipo malla portacables para redes de energía regulada, normal y comunicaciones formato 60 x 300 mm o similar</t>
  </si>
  <si>
    <t>5.03.</t>
  </si>
  <si>
    <t>Reposición e instalación de Canaleta Metálica portacables con división para la instalación de salidas de voz, datos y energía regulada</t>
  </si>
  <si>
    <t>5.04.</t>
  </si>
  <si>
    <t>Reposición e instalación de Canaleta Plástica portacables con división para la instalación de salidas de voz, datos y energía regulada</t>
  </si>
  <si>
    <t>5.05.</t>
  </si>
  <si>
    <t>Reposición e instalación de Salida doble de voz y/o datos categoría 6A certificado</t>
  </si>
  <si>
    <t>5.06.</t>
  </si>
  <si>
    <t>Reposición e instalación de cableado UTP categoría 6A -100 % cobre</t>
  </si>
  <si>
    <t>5.07.</t>
  </si>
  <si>
    <t>Reposición e instalación de cableado HDMI</t>
  </si>
  <si>
    <t>5.08.</t>
  </si>
  <si>
    <t>Reposición e instalación de salida de incrustar para pared HDMI</t>
  </si>
  <si>
    <t>MANTENIMIENTO MUROS Y MAMPOSTERÍA</t>
  </si>
  <si>
    <t>6.01.</t>
  </si>
  <si>
    <t>Mantenimiento y/o reposición e instalación de Pintura ignifuga contra incendios</t>
  </si>
  <si>
    <t>6.02.</t>
  </si>
  <si>
    <t>Mantenimiento y/o suministro e instalación de muro madera pino ESP. 10CM doble cara</t>
  </si>
  <si>
    <t>6.03.</t>
  </si>
  <si>
    <t xml:space="preserve">Mantenimiento y/o reposición e instalación de fachada sistema tipo persiana aerolux o equivalente </t>
  </si>
  <si>
    <t>6.04.</t>
  </si>
  <si>
    <t>Mantenimiento y/o reposición e instalación de fachada sistema tipo persiana DVLUX o equivalente</t>
  </si>
  <si>
    <t>6.05.</t>
  </si>
  <si>
    <t>Mantenimiento y/o reposición e instalación de alfajía concreto prefabricada</t>
  </si>
  <si>
    <t>6.06.</t>
  </si>
  <si>
    <t>Mantenimiento y/o reposición e instalación de alfajía concreto 0.15 M</t>
  </si>
  <si>
    <t>6.07.</t>
  </si>
  <si>
    <t>Mantenimiento y/o reposición e instalación de alfajía concreto 0.25 M</t>
  </si>
  <si>
    <t>6.08.</t>
  </si>
  <si>
    <t>Mantenimiento y/o reposición e instalación de alfajía en tablón</t>
  </si>
  <si>
    <t>6.09.</t>
  </si>
  <si>
    <t>Mantenimiento y/o reposición e instalación de alfajía en ladrillo macizo prensado</t>
  </si>
  <si>
    <t>6.10.</t>
  </si>
  <si>
    <t>Mantenimiento y/o suministro e instalación de muro divisorio bloque estriado N°4 en los casos que se requiera</t>
  </si>
  <si>
    <t>6.11.</t>
  </si>
  <si>
    <t>Mantenimiento y/o suministro e instalación de muro divisorio bloque estriado N°5 en los casos que se requiera</t>
  </si>
  <si>
    <t>6.12.</t>
  </si>
  <si>
    <t>Mantenimiento y/o suministro e instalación de muro divisorio bloque liso N°5 en los casos que se requiera</t>
  </si>
  <si>
    <t>6.13.</t>
  </si>
  <si>
    <t>Mantenimiento y/o suministro e instalación de muro Dry wall doble cara E=12 en los casos que se requiera</t>
  </si>
  <si>
    <t>6.14.</t>
  </si>
  <si>
    <t>Mantenimiento y/o suministro e instalación de muro Dry wall doble cara E=10 en los casos que se requiera</t>
  </si>
  <si>
    <t>6.15.</t>
  </si>
  <si>
    <t>Mantenimiento y/o suministro e instalación de muro lamina fibrocemento 10mm en los casos que se requiera</t>
  </si>
  <si>
    <t>6.16.</t>
  </si>
  <si>
    <t>Mantenimiento y/o reposición e instalación de dintel en concreto 5 cm en los casos que se requiera</t>
  </si>
  <si>
    <t>6.17.</t>
  </si>
  <si>
    <t>Suministro e instalación de muros y fachadas en ladrillo macizo prensado a la vista</t>
  </si>
  <si>
    <t>6.18.</t>
  </si>
  <si>
    <t>Reposición e instalación de mesón en concreto</t>
  </si>
  <si>
    <t>6.19.</t>
  </si>
  <si>
    <t>Mantenimiento y/o reposición e instalación poyo ducha en los casos que se requiera</t>
  </si>
  <si>
    <t>6.20.</t>
  </si>
  <si>
    <t>Remates en muros en ladrillo macizo prensado</t>
  </si>
  <si>
    <t>6.21.</t>
  </si>
  <si>
    <t>Mantenimiento y/o reposición e instalación de soporte mesón en bloque de concreto 60cm x 90cm x 10cm en los casos que se requiera</t>
  </si>
  <si>
    <t>6.22.</t>
  </si>
  <si>
    <t>Reposición e instalación de viga de confinamiento y amarre muro de  0,15 x 0,25 mts. Incluye refuerzo</t>
  </si>
  <si>
    <t>6.23.</t>
  </si>
  <si>
    <t>Reposición e instalación de columna de forma regular de 3.500 PSI. incluye refuerzo</t>
  </si>
  <si>
    <t>6.24.</t>
  </si>
  <si>
    <t>Reposición, suministro e instalación de losa con lamina colaborante y concreto de 3.500 PSI. incluye refuerzo</t>
  </si>
  <si>
    <t xml:space="preserve">MANTENIMIENTO DE ACABADOS DE PINTURA </t>
  </si>
  <si>
    <t>7.01.</t>
  </si>
  <si>
    <t>Mantenimiento y/o reposición e instalación anti humedad fachada dos capas</t>
  </si>
  <si>
    <t>7.02.</t>
  </si>
  <si>
    <t>Mantenimiento y/o reposición e instalación de anticorrosivo sobre lamina lineal</t>
  </si>
  <si>
    <t>7.03.</t>
  </si>
  <si>
    <t>Mantenimiento y/o reposición e instalación de anticorrosivo sobre lamina llena</t>
  </si>
  <si>
    <t>7.04.</t>
  </si>
  <si>
    <t>Mantenimiento y/o reposición e instalación de barniz sobre muebles</t>
  </si>
  <si>
    <t>7.05.</t>
  </si>
  <si>
    <t>Demarcación con marmolina</t>
  </si>
  <si>
    <t>7.06.</t>
  </si>
  <si>
    <t>Mantenimiento y reposición e instalación de esmalte sobre lámina lineal</t>
  </si>
  <si>
    <t>7.07.</t>
  </si>
  <si>
    <t>Mantenimiento y reposición e instalación de esmalte sobre lámina llena</t>
  </si>
  <si>
    <t>7.08.</t>
  </si>
  <si>
    <t>Mantenimiento y reposición e instalación de esmalte sobre marcos lamina</t>
  </si>
  <si>
    <t>7.09.</t>
  </si>
  <si>
    <t>Mantenimiento y reposición e instalación de esmalte sobre marcos  madera</t>
  </si>
  <si>
    <t>7.10.</t>
  </si>
  <si>
    <t>Mantenimiento y reposición e instalación de esmalte sobre muebles</t>
  </si>
  <si>
    <t>7.11.</t>
  </si>
  <si>
    <t>Mantenimiento y reposición e instalación de estuco</t>
  </si>
  <si>
    <t>7.12.</t>
  </si>
  <si>
    <t>Mantenimiento y reposición e instalación de estuco veneciano</t>
  </si>
  <si>
    <t>7.13.</t>
  </si>
  <si>
    <t>Mantenimiento y reposición e instalación de estuco y vinilo 3 manos</t>
  </si>
  <si>
    <t>7.14.</t>
  </si>
  <si>
    <t>Mantenimiento y reposición e instalación de revestimiento plástico de acabado texturizado estilo rayado  tipo graniplast esgrafiado o equivalente</t>
  </si>
  <si>
    <t>7.15.</t>
  </si>
  <si>
    <t>Mantenimiento y reposición e instalación de marmolina sobre pañete</t>
  </si>
  <si>
    <t>7.16.</t>
  </si>
  <si>
    <t>Mantenimiento y reposición e instalación de revestimiento bajo placa tipo plaster o equivalente</t>
  </si>
  <si>
    <t>7.17.</t>
  </si>
  <si>
    <t>Mantenimiento y reposición e instalación de tintilla sobre madera lineal</t>
  </si>
  <si>
    <t>7.18.</t>
  </si>
  <si>
    <t>Mantenimiento y reposición e instalación de tintilla sobre madera llena</t>
  </si>
  <si>
    <t>7.19.</t>
  </si>
  <si>
    <t>Mantenimiento y reposición e instalación de vinilo sobre pañete o sobre estuco 3 manos</t>
  </si>
  <si>
    <t>7.20.</t>
  </si>
  <si>
    <t>Mantenimiento, reposición y aplicación pintura tipo vinilo 3 manos para exteriores de alta resistencia y máxima protección tres manos  color a definir en obra. Incluye alistamiento superficie.</t>
  </si>
  <si>
    <t>7.21.</t>
  </si>
  <si>
    <t>Mantenimiento, reposición y aplicación lineal de pintura tipo vinilo 3 manos para exteriores de alta resistencia y máxima protección tres manos  color a definir en obra, hasta 60 cm. Incluye alistamiento superficie.</t>
  </si>
  <si>
    <t>7.22.</t>
  </si>
  <si>
    <t>Mantenimiento y reposición e instalación de Wash Primer sobre aluminio</t>
  </si>
  <si>
    <t>7.23.</t>
  </si>
  <si>
    <t>Mantenimiento y reposición e instalación de Pintura epóxica tipo 1 poliamida</t>
  </si>
  <si>
    <t>7.24.</t>
  </si>
  <si>
    <t>Mantenimiento y reposición e instalación de Pintura hidrorepelente</t>
  </si>
  <si>
    <t>7.25.</t>
  </si>
  <si>
    <t>Mantenimiento y reposición e instalación de Pintura tipo Vinilo interior especial para paneles de yeso a dos manos</t>
  </si>
  <si>
    <t>7.26.</t>
  </si>
  <si>
    <t xml:space="preserve">Mantenimiento y reposición e instalación de Pintura Anti-Grafiti Transparente </t>
  </si>
  <si>
    <t>7.27.</t>
  </si>
  <si>
    <t>Mantenimiento y reposición e instalación de Pintura para canchas deportivas a dos manos</t>
  </si>
  <si>
    <t>7.28.</t>
  </si>
  <si>
    <t>Mantenimiento rejas. Incluye desmonte y montaje, mantenimiento bisagras, cerradura de seguridad, pasador, porta candado, aplicación anticorrosivo y esmalte tipo intemperie al duco 3 manos, color por definir en obra</t>
  </si>
  <si>
    <t xml:space="preserve">MANTENIMIENTO DE ACABADOS DE PISOS </t>
  </si>
  <si>
    <t>8.01.</t>
  </si>
  <si>
    <t>Suministro e instalación de alistado de piso 4cm, adhesivo de piso y enboquillado de fraguado rápido</t>
  </si>
  <si>
    <t>8.02.</t>
  </si>
  <si>
    <t>Suministro e instalación de alistado de piso 2cm</t>
  </si>
  <si>
    <t>8.03.</t>
  </si>
  <si>
    <t>Suministro e instalación de alistado de piso 4cm</t>
  </si>
  <si>
    <t>8.04.</t>
  </si>
  <si>
    <t>Suministro e instalación de alistado de piso 4cm endurecido</t>
  </si>
  <si>
    <t>8.05.</t>
  </si>
  <si>
    <t>Suministro e instalación de alistado de piso 4cm impermeabilizado</t>
  </si>
  <si>
    <t>8.06.</t>
  </si>
  <si>
    <t>Suministro e instalación de alistado de piso 8cm impermeabilizado</t>
  </si>
  <si>
    <t>8.07.</t>
  </si>
  <si>
    <t>Mantenimiento y reposición e instalación de piso en adoquín cuarto 26</t>
  </si>
  <si>
    <t>8.08.</t>
  </si>
  <si>
    <t>Mantenimiento y reposición e instalación de piso en adoquín español 6cm</t>
  </si>
  <si>
    <t>8.09.</t>
  </si>
  <si>
    <t>Mantenimiento y reposición e instalación de piso en adoquín español 8cm</t>
  </si>
  <si>
    <t>8.10.</t>
  </si>
  <si>
    <t>Mantenimiento y reposición e instalación de piso en adoquín rustico corbatín 5.0</t>
  </si>
  <si>
    <t>8.11.</t>
  </si>
  <si>
    <t>Mantenimiento y reposición e instalación de piso en adoquín concreto 6cm peatonal</t>
  </si>
  <si>
    <t>8.12.</t>
  </si>
  <si>
    <t>Mantenimiento y reposición e instalación de piso en adoquín concreto 8cm vehicular</t>
  </si>
  <si>
    <t>8.13.</t>
  </si>
  <si>
    <t>Mantenimiento y reposición e instalación de piso en alfombra argollada multinivel 650 GR</t>
  </si>
  <si>
    <t>8.14.</t>
  </si>
  <si>
    <t>Mantenimiento y reposición e instalación de piso en alfombra argollada multinivel 980 GR</t>
  </si>
  <si>
    <t>8.15.</t>
  </si>
  <si>
    <t>Mantenimiento y reposición e instalación de piso en alfombra recortada 800 GR</t>
  </si>
  <si>
    <t>8.16.</t>
  </si>
  <si>
    <t>Suministro e instalación de piso cerámico formato 20 x 20 o similar</t>
  </si>
  <si>
    <t>8.17.</t>
  </si>
  <si>
    <t>Suministro e instalación de piso natural tipo ARUBA ARENA 57.5 X 57.5 o equivalente</t>
  </si>
  <si>
    <t>8.18.</t>
  </si>
  <si>
    <t>Suministro e instalación de piso tipo duropiso 33.8 x 33.8 o equivalente</t>
  </si>
  <si>
    <t>8.19.</t>
  </si>
  <si>
    <t xml:space="preserve">Suministro e instalación de piso exterior tipo MURCIA 45.8 X 45.8 o equivalente </t>
  </si>
  <si>
    <t>8.20.</t>
  </si>
  <si>
    <t>Suministro e instalación de piso imitación madera 57.5 x 57.5</t>
  </si>
  <si>
    <t>8.21.</t>
  </si>
  <si>
    <t>Suministro e instalación de piso marmolizado tipo ELDA 55.2 x 55.2 o equivalente</t>
  </si>
  <si>
    <t>8.22.</t>
  </si>
  <si>
    <t>Suministro e instalación de piso ornamental tipo malta 33.8 x 33.8 o equivalente</t>
  </si>
  <si>
    <t>8.23.</t>
  </si>
  <si>
    <t>Suministro e instalación de piso tipo pizarra natural o equivalente</t>
  </si>
  <si>
    <t>8.24.</t>
  </si>
  <si>
    <t>Suministro e instalación de piso tipo terrazo Britania 42.5 x 42.5 o equivalente</t>
  </si>
  <si>
    <t>8.25.</t>
  </si>
  <si>
    <t>Suministro e instalación de piso cerámico tráfico moderado</t>
  </si>
  <si>
    <t>8.26.</t>
  </si>
  <si>
    <t>Suministro e instalación de piso en gres tablón tradicional rojo    30 x 30</t>
  </si>
  <si>
    <t>8.27.</t>
  </si>
  <si>
    <t>Suministro e instalación de piso en gres tipo tablón portal rojo 30 x 15 o equivalente</t>
  </si>
  <si>
    <t>8.28.</t>
  </si>
  <si>
    <t>Suministro e instalación de piso en gres tipo tableta etrusca roja    25X7 o equivalente</t>
  </si>
  <si>
    <t>8.29.</t>
  </si>
  <si>
    <t>Suministro e instalación de piso en porcelanato tipo piedra egipcia sandstone 27.2 x 55.4 o equivalente</t>
  </si>
  <si>
    <t>8.30.</t>
  </si>
  <si>
    <t>Suministro e instalación de piso en porcelanato color por definir en obra</t>
  </si>
  <si>
    <t>8.31.</t>
  </si>
  <si>
    <t>Suministro e instalación de guardaescoba en cerámica.</t>
  </si>
  <si>
    <t>8.32.</t>
  </si>
  <si>
    <t>Suministro e instalación de guardaescoba en porcelanato</t>
  </si>
  <si>
    <t>8.33.</t>
  </si>
  <si>
    <t>Suministro e instalación de guardaescoba en gres 18.5 x 9 cm</t>
  </si>
  <si>
    <t>8.34.</t>
  </si>
  <si>
    <t>Suministro e instalación de guardaescoba en MDF 8cm</t>
  </si>
  <si>
    <t>8.35.</t>
  </si>
  <si>
    <t>Suministro e instalación de guardaescoba PVC 6.8 cm</t>
  </si>
  <si>
    <t>8.36.</t>
  </si>
  <si>
    <t>Suministro e instalación de guardaescoba PVC rollo 8 cm</t>
  </si>
  <si>
    <t>8.37.</t>
  </si>
  <si>
    <t>Suministro e instalación de guardaescoba PVC rígido 7.5 cm</t>
  </si>
  <si>
    <t>8.38.</t>
  </si>
  <si>
    <t>Mantenimiento y reposición e instalación de contrahuella de escalera en PVC 20 CM</t>
  </si>
  <si>
    <t>8.39.</t>
  </si>
  <si>
    <t>Mantenimiento y reposición e instalación de mediacaña en PVC 6 cm</t>
  </si>
  <si>
    <t>8.40.</t>
  </si>
  <si>
    <t>Mantenimiento y reposición e instalación de mediacaña en PVC 9 cm</t>
  </si>
  <si>
    <t>8.41.</t>
  </si>
  <si>
    <t>Suministro e instalación de piso en baldosa de grano de mármol.</t>
  </si>
  <si>
    <t>8.42.</t>
  </si>
  <si>
    <t>Suministro e instalación de guardaescoba en baldosa de grano de mármol.</t>
  </si>
  <si>
    <t>8.43.</t>
  </si>
  <si>
    <t>Mantenimiento, reposición e instalación de piso técnico extruido monomasa</t>
  </si>
  <si>
    <t>8.44.</t>
  </si>
  <si>
    <t>Mantenimiento, reposición e instalación de guardaescoba para piso técnico extruido monomasa e:0.10 m</t>
  </si>
  <si>
    <t>8.45.</t>
  </si>
  <si>
    <t xml:space="preserve">Mantenimiento, reposición e instalación de huellas y contrahuellas de escalera para piso técnico extruido monomasa </t>
  </si>
  <si>
    <t>8.46.</t>
  </si>
  <si>
    <t>Mantenimiento, pulida y brillada de piso en baldosa grano de marmol con ácido oxálico y cera líquida 7 x 1</t>
  </si>
  <si>
    <t>8.47.</t>
  </si>
  <si>
    <t>Suministro e instalación de piso Laminado 8mm Oak. Incluye yumbolon 10 mm, Bocel, Perfiles de compensación y/o transición.</t>
  </si>
  <si>
    <t>8.48.</t>
  </si>
  <si>
    <t>Suministro e instalación de piso vinílico (PVC). Incluye perfil rinconera media caña.</t>
  </si>
  <si>
    <t>MANTENIMIENTO DE OTROS ACABADOS</t>
  </si>
  <si>
    <t>9.01.</t>
  </si>
  <si>
    <t>Suministro e instalación de enchape mármol piedra muñeca</t>
  </si>
  <si>
    <t>9.02.</t>
  </si>
  <si>
    <t>Suministro e instalación enchape de fachada cuarterón</t>
  </si>
  <si>
    <t>9.03.</t>
  </si>
  <si>
    <t>Suministro e instalación enchape pared tipo MARMOL AURORA 20X30 o equivalente</t>
  </si>
  <si>
    <t>9.04.</t>
  </si>
  <si>
    <t>Suministro e instalación enchape pared porcelanato, color por definir</t>
  </si>
  <si>
    <t>9.05.</t>
  </si>
  <si>
    <t>Suministro e instalación enchape pared cerámico, color por definir</t>
  </si>
  <si>
    <t>9.06.</t>
  </si>
  <si>
    <t>Suministro e instalación de división en vidrio templado 10 mm</t>
  </si>
  <si>
    <t>9.07.</t>
  </si>
  <si>
    <t>Suministro e instalación de división en aluminio y lámina plástica</t>
  </si>
  <si>
    <t>9.08.</t>
  </si>
  <si>
    <t>Suministro e instalación de división en aluminio anodizado</t>
  </si>
  <si>
    <t>9.09.</t>
  </si>
  <si>
    <t>Suministro e instalación de división en lámina de acero inoxidable AISI SAE 304</t>
  </si>
  <si>
    <t>9.10.</t>
  </si>
  <si>
    <t>Suministro e instalación Win en Aluminio</t>
  </si>
  <si>
    <t>9.11.</t>
  </si>
  <si>
    <t>Suministro e instalación esquinero plástico PVC</t>
  </si>
  <si>
    <t>9.12.</t>
  </si>
  <si>
    <t>Suministro e instalación de puerta en aluminio, incluye marco y todos los elementos para su correcto funcionamiento</t>
  </si>
  <si>
    <t>9.13.</t>
  </si>
  <si>
    <t>Suministro e instalación de PUERTA ARQUITECTONICA EN MADERA</t>
  </si>
  <si>
    <t>9.14.</t>
  </si>
  <si>
    <t>Suministro e instalación de PUERTA ARQUITECTONICA CLOSET EN MADERA</t>
  </si>
  <si>
    <t>9.15.</t>
  </si>
  <si>
    <t>Suministro e instalación de Puerta en Vidrio Templado Laminado 10mm</t>
  </si>
  <si>
    <t>9.16.</t>
  </si>
  <si>
    <t>Mantenimiento y PULIDA + LACADA PISO MADERA</t>
  </si>
  <si>
    <t>9.17.</t>
  </si>
  <si>
    <t>Mantenimiento y PULIDA PISO GRANITO AL PLOMO</t>
  </si>
  <si>
    <t>9.18.</t>
  </si>
  <si>
    <t>Mantenimiento y PULIDA PISO MARMOL</t>
  </si>
  <si>
    <t>9.19.</t>
  </si>
  <si>
    <t>Mantenimiento y reposición e instalación de GRAMA SINTETICA 500 GRS.</t>
  </si>
  <si>
    <t>9.20.</t>
  </si>
  <si>
    <t>Mantenimiento y reposición e instalación de GRAMA SINTETICA 700 GRS.</t>
  </si>
  <si>
    <t>9.21.</t>
  </si>
  <si>
    <t>Mantenimiento y reposición e instalación de PARARRAYOS tipo FRANKLIN  o equivalente</t>
  </si>
  <si>
    <t>9.22.</t>
  </si>
  <si>
    <t>Mantenimiento y reposición e instalación de PASAMANOS ANOLOK</t>
  </si>
  <si>
    <t>9.23.</t>
  </si>
  <si>
    <t>Mantenimiento y reposición e instalación de PASAMANOS BLANCO MATE</t>
  </si>
  <si>
    <t>9.24.</t>
  </si>
  <si>
    <t>Mantenimiento y reposición e instalación de PASAMANOS ESCALERA (.15x.02)</t>
  </si>
  <si>
    <t>9.25.</t>
  </si>
  <si>
    <t>Mantenimiento y reposición e instalación de PASAMANOS ESCALERA TABLaChp.25</t>
  </si>
  <si>
    <t>9.26.</t>
  </si>
  <si>
    <t>Mantenimiento y reposición e instalación de PERSIANA TOMA DE AIRE 40"x20"</t>
  </si>
  <si>
    <t>9.27.</t>
  </si>
  <si>
    <t>Mantenimiento y reposición e instalación de PINTURA BITUMINOSA Al. TEXSA o equivalente</t>
  </si>
  <si>
    <t>9.28.</t>
  </si>
  <si>
    <t>Mantenimiento y reposición e instalación de PINTURA BITUMINOSA SOLAR</t>
  </si>
  <si>
    <t>9.29.</t>
  </si>
  <si>
    <t>Mantenimiento y reposición e instalación de PRADIZACION JARDINES</t>
  </si>
  <si>
    <t>9.30.</t>
  </si>
  <si>
    <t>Mantenimiento y reposición e instalación de REJILLA ANTICUCARACHA 3"x2"</t>
  </si>
  <si>
    <t>9.31.</t>
  </si>
  <si>
    <t>Mantenimiento y reposición e instalación de REJILLA ANTICUCARACHA 6"x4" Al.</t>
  </si>
  <si>
    <t>9.32.</t>
  </si>
  <si>
    <t>Mantenimiento y RESANES GENERALES</t>
  </si>
  <si>
    <t>9.33.</t>
  </si>
  <si>
    <t>Mantenimiento y reposición e instalación de SALIDA CORDON TV BLANCO+TAPA</t>
  </si>
  <si>
    <t>9.34.</t>
  </si>
  <si>
    <t>Mantenimiento y reposición e instalación de SALIDA TV CN</t>
  </si>
  <si>
    <t>9.35.</t>
  </si>
  <si>
    <t>Mantenimiento y reposición e instalación de TANQUE PLASTICO 250 LT.</t>
  </si>
  <si>
    <t>9.36.</t>
  </si>
  <si>
    <t>Mantenimiento y reposición e instalación de TANQUE PLASTICO 500 LT.</t>
  </si>
  <si>
    <t>9.37.</t>
  </si>
  <si>
    <t>Mantenimiento y reposición e instalación de TANQUE PLASTICO 1000 LT.</t>
  </si>
  <si>
    <t>9.38.</t>
  </si>
  <si>
    <t>Mantenimiento y reposición e instalación de TANQUE PLASTICO 2000 LT.</t>
  </si>
  <si>
    <t>9.39.</t>
  </si>
  <si>
    <t>Mantenimiento y reposición e instalación de TOPE DE PISO PARA PUERTA</t>
  </si>
  <si>
    <t>9.40.</t>
  </si>
  <si>
    <t>Mantenimiento y reposición e instalación de TOPE DE RESORTE PARA PUERTA</t>
  </si>
  <si>
    <t>9.41.</t>
  </si>
  <si>
    <t>Suministro e instalación de VIDRIO BRONCE 244x330 4mm</t>
  </si>
  <si>
    <t>9.42.</t>
  </si>
  <si>
    <t>Suministro e instalación de VIDRIO CRISTAL CRUD.BRONC. 5mm</t>
  </si>
  <si>
    <t>9.43.</t>
  </si>
  <si>
    <t>Suministro e instalación de VIDRIO CRISTAL CRUD. BRONC. 10mm</t>
  </si>
  <si>
    <t>9.44.</t>
  </si>
  <si>
    <t>Suministro e instalación de VIDRIO CRISTAL CRUD. INCOLO. 10mm</t>
  </si>
  <si>
    <t>9.45.</t>
  </si>
  <si>
    <t>Suministro e instalación de VIDRIO CRISTAL Templ. BRONC. 5mm</t>
  </si>
  <si>
    <t>9.46.</t>
  </si>
  <si>
    <t>Suministro e instalación de VIDRIO CRISTAL Templ.CRISTAL AZUL</t>
  </si>
  <si>
    <t>9.47.</t>
  </si>
  <si>
    <t>Suministro e instalación de VIDRIO CRISTAL Templ.INCOL.10m</t>
  </si>
  <si>
    <t>9.48.</t>
  </si>
  <si>
    <t>Suministro e instalación de VIDRIO CRISTAL Templ. REFLECTIVO</t>
  </si>
  <si>
    <t>9.49.</t>
  </si>
  <si>
    <t>Suministro e instalación de VIDRIO GRABADO BRONCE BOREAL</t>
  </si>
  <si>
    <t>9.50.</t>
  </si>
  <si>
    <t>Suministro e instalación de VIDRIO GRABADO INCOLOR0 4mm.</t>
  </si>
  <si>
    <t>9.51.</t>
  </si>
  <si>
    <t>Suministro e instalación de VIDRIO ESMERILADO 5mm</t>
  </si>
  <si>
    <t>9.52.</t>
  </si>
  <si>
    <t>Suministro e instalación de DOMO CIRCULAR 1.10 DIAMETRO</t>
  </si>
  <si>
    <t>9.53.</t>
  </si>
  <si>
    <t>Suministro e instalación de DOMO Cuadr.BURBUJA 117x117 3mm</t>
  </si>
  <si>
    <t>9.54.</t>
  </si>
  <si>
    <t>Suministro e instalación de DOMO Cuadr.DIAMANT 117x117 3mm</t>
  </si>
  <si>
    <t>9.55.</t>
  </si>
  <si>
    <t>Suministro e instalación de DOMO Rect.DIAMANT 80x115 3mm.</t>
  </si>
  <si>
    <t>9.56.</t>
  </si>
  <si>
    <t>Suministro e instalación de DOMO RECTANGULAR BURBUJA (0.80x1.10)</t>
  </si>
  <si>
    <t>9.57.</t>
  </si>
  <si>
    <t>Suministro e instalación de teja acrílica sobre medida color por definir</t>
  </si>
  <si>
    <t>9.58.</t>
  </si>
  <si>
    <t>Mantenimiento mesón en concreto. Incluye alistamiento superficie y aplicación de granito con cemento blanco, acabado liso con juntas  de plastico. E= 5 mm y pasada de piedras para el acabado final</t>
  </si>
  <si>
    <t>9.59.</t>
  </si>
  <si>
    <t>Mantenimiento y reposición e instalación de Pintura fosforescente luminiscente para señalización nocturna y de emergencia</t>
  </si>
  <si>
    <t>9.60.</t>
  </si>
  <si>
    <t>Reposición e instalación de cinta fotoluminiscente de 5 cm de ancho, con protección peatonal y tiempo de atenuación de 10 horas para señalización nocturna y de emergencia</t>
  </si>
  <si>
    <t>9.61.</t>
  </si>
  <si>
    <t>Reposición e instalación de señalización de seguridad sobre placa fotoluminiscente para señalización nocturna y de emergencia</t>
  </si>
  <si>
    <t>9.62.</t>
  </si>
  <si>
    <t>Reposición e instalación de banda antideslizante fundida en sitio de 5 cm de ancho para tráfico alto con fotoluminiscente para señalización nocturna y de emergencia</t>
  </si>
  <si>
    <t>9.63.</t>
  </si>
  <si>
    <t>Reposición e instalación de señalización interna en acrílico cristal en tamaño 20 x 29 cm y sujetado con herrajes cilíndricos de aluminio y/o acero niquelado</t>
  </si>
  <si>
    <t>9.64.</t>
  </si>
  <si>
    <t>Reposición e instalación de señalización interna en acrílico cristal en tamaño de 30 cm de ancho y altura proporcional con lenguaje braille (1 a 20 caracteres), sujetado con herrajes cilíndricos de aluminio y/o acero niquelado.</t>
  </si>
  <si>
    <t>9.65.</t>
  </si>
  <si>
    <t>Reposición e instalación de señalización interna en acrílico cristal en tamaño de 30 cm de ancho y altura proporcional con lenguaje braille (1 a 20 caracteres), sujetado directamente a muro.</t>
  </si>
  <si>
    <t>9.66.</t>
  </si>
  <si>
    <t>Reposición e instalación de señalización interna en acrílico cristal en tamaño de 30 cm de ancho y altura proporcional con lenguaje braille (21 a 60 caracteres), sujetado con herrajes cilíndricos de aluminio y/o acero niquelado.</t>
  </si>
  <si>
    <t>9.67.</t>
  </si>
  <si>
    <t>Reposición e instalación de señalización interna en acrílico cristal en tamaño de 30 cm de ancho y altura proporcional con lenguaje braille (21 a 60 caracteres), sujetado directamente a muro.</t>
  </si>
  <si>
    <t>9.68.</t>
  </si>
  <si>
    <t>Reposición e instalación de barra de seguridad tipo C en tubo de acero inoxidable de 1 1/2" o 1 1/4" para brindar apoyo a personas con movilidad reducida</t>
  </si>
  <si>
    <t>9.69.</t>
  </si>
  <si>
    <t>Reposición e instalación de barra de seguridad tipo S en tubo de acero inoxidable de 1 1/2" o 1 1/4" para brindar apoyo a personas con movilidad reducida</t>
  </si>
  <si>
    <t>9.70.</t>
  </si>
  <si>
    <t>Reposición e instalación de barra de seguridad plegable tipo U en tubo de acero inoxidable SUS 304 satinado de 1 1/2" o 1 1/4", con capacidad de carga 150 KG, para brindar apoyo a personas con movilidad reducida</t>
  </si>
  <si>
    <t>9.71.</t>
  </si>
  <si>
    <t>Reposición e instalación de barra de seguridad tipo H en tubo de acero inoxidable SUS 304 satinado de 1 1/2" o 1 1/4", con capacidad de carga 150 KG, para brindar apoyo a personas con movilidad reducida</t>
  </si>
  <si>
    <t>9.72.</t>
  </si>
  <si>
    <t>Reposición e instalación de barra de seguridad tipo L en tubo de acero inoxidable SUS 304 satinado de 1 1/2" o 1 1/4", con capacidad de carga 150 KG, para brindar apoyo a personas con movilidad reducida</t>
  </si>
  <si>
    <t>9.73.</t>
  </si>
  <si>
    <t>Reposición e instalación de silla de seguridad plegable en acero inoxidable SUS 304 satinado, con capacidad de carga 300 KG y medidas 40 x 34 cm o superior, para brindar apoyo a personas con movilidad reducida</t>
  </si>
  <si>
    <t>9.74.</t>
  </si>
  <si>
    <t>Reposición e instalación de mesón en piedra natural con faldon 7cm. incluye estructura portante.</t>
  </si>
  <si>
    <t>9.75.</t>
  </si>
  <si>
    <t>Reposición e instalación de mesón en acero inoxidable. incluye poceta central.</t>
  </si>
  <si>
    <t>9.76.</t>
  </si>
  <si>
    <t>Mantenimiento y/o tratamiento para impermeabilización de muros con humedades, incluye aplicación de aditivos tipo sika impermur o equivalente, sika injectocream -100 o equivalente y la reposición del pañete impermeabilizado.</t>
  </si>
  <si>
    <t>9.77.</t>
  </si>
  <si>
    <t>Suministro e instalación de Vidrio Blindado Arquitectónico Nivel IV (E=42mm) compuesto por capas de vidrio monolítico flotado y PVB. Incluye desmonte del vidrio existente, instalación accesorios y certificación con prueba balística avalada por indumil.</t>
  </si>
  <si>
    <t>9.78.</t>
  </si>
  <si>
    <t>Suministro e instalación de Vidrio Blindado Arquitectónico Nivel V (E=50mm) compuesto por capas de vidrio monolítico flotado y PVB. Incluye desmonte del vidrio existente, instalación accesorios y certificación con prueba balística avalada por indumil.</t>
  </si>
  <si>
    <t>9.79.</t>
  </si>
  <si>
    <t>Reposición, suministro e instalación de bisagra hidráulica de piso para puerta de vidrio marca Speedy o equivalente</t>
  </si>
  <si>
    <t>9.80.</t>
  </si>
  <si>
    <t>Mantenimiento Mecánico con Pulidora y Grateado con copa de Acero entorchado para limpieza de elementos estructurales corroídos. Incluye todo lo necesario para su correcta realización.</t>
  </si>
  <si>
    <t>9.81.</t>
  </si>
  <si>
    <t>Suministro e Instalación de extractor de olores centrifugo para techo o pared de alta resistencia 20x20 cm</t>
  </si>
  <si>
    <t>9.82.</t>
  </si>
  <si>
    <t>Reposición e instalación de Gancho perchero en acero inoxidable</t>
  </si>
  <si>
    <t>MANTENIMIENTO DE CARPINTERÍA MADERA</t>
  </si>
  <si>
    <t>10.01.</t>
  </si>
  <si>
    <t>Reposición e instalación de Baranda en madera flormorado</t>
  </si>
  <si>
    <t>10.02.</t>
  </si>
  <si>
    <t>Suministro e instalación de Clóset flormorado</t>
  </si>
  <si>
    <t>10.03.</t>
  </si>
  <si>
    <t>Suministro e instalación de Clóset tipo madecor o equivalente</t>
  </si>
  <si>
    <t>10.04.</t>
  </si>
  <si>
    <t>Reposición e instalación de Difusor en madera</t>
  </si>
  <si>
    <t>10.05.</t>
  </si>
  <si>
    <t>Reposición e instalación de Difusores marco para vidrio</t>
  </si>
  <si>
    <t>10.06.</t>
  </si>
  <si>
    <t>Reposición e instalación de enchapes de muros en lámina tipo triplex o equivalente</t>
  </si>
  <si>
    <t>10.07.</t>
  </si>
  <si>
    <t>Reposición e instalación de Enchapes muros flormorado</t>
  </si>
  <si>
    <t>10.08.</t>
  </si>
  <si>
    <t>Suministro e instalación de hoja puerta flormorado o equivalente</t>
  </si>
  <si>
    <t>10.09.</t>
  </si>
  <si>
    <t>Suministro e instalación de hoja puerta tipo fortec o equivalente</t>
  </si>
  <si>
    <t>10.10.</t>
  </si>
  <si>
    <t>Suministro e instalación de mueble altura 0.80 flormorado</t>
  </si>
  <si>
    <t>10.11.</t>
  </si>
  <si>
    <t>Suministro e instalación de mueble bajo 0.80M-Sapan</t>
  </si>
  <si>
    <t>10.12.</t>
  </si>
  <si>
    <t>Suministro e instalación de mueble tipo linos</t>
  </si>
  <si>
    <t>10.13.</t>
  </si>
  <si>
    <t>Mantenimiento y reparación de muebles en madera, incluye limpieza, ajuste y reemplazo de piezas defectuosas o en mal estado del mueble existente en el mismo o mejor material</t>
  </si>
  <si>
    <t>10.14.</t>
  </si>
  <si>
    <t>Reposición e instalación de pasamanos flormorado</t>
  </si>
  <si>
    <t>10.15.</t>
  </si>
  <si>
    <t>Reposición e instalación de pirlan de madera 0.10 M</t>
  </si>
  <si>
    <t>10.16.</t>
  </si>
  <si>
    <t>Suministro e instalación de  Puerta marco y hoja flormorado o equivalente</t>
  </si>
  <si>
    <t>10.17.</t>
  </si>
  <si>
    <t>Suministro e instalación de  Puerta interés social 0.51 A 0.75M</t>
  </si>
  <si>
    <t>10.18.</t>
  </si>
  <si>
    <t>Suministro e instalación de  Puerta interés social 0.76 A 1.00M</t>
  </si>
  <si>
    <t>10.19.</t>
  </si>
  <si>
    <t>Suministro e instalación de Ventana en madera flormorado</t>
  </si>
  <si>
    <t>10.20.</t>
  </si>
  <si>
    <t>Suministro e instalación de Ventana Tipo Colonial en madera roble seco e inmunizado o similar con terminado en pintura color por definir</t>
  </si>
  <si>
    <t>10.21.</t>
  </si>
  <si>
    <t>Suministro e instalación de Puerta Tipo Colonial en madera teca seca e inmunizada o similar con terminado en pintura color por definir</t>
  </si>
  <si>
    <t>MANTENIMIENTO DE CARPINTERÍA METÁLICA</t>
  </si>
  <si>
    <t>11.01.</t>
  </si>
  <si>
    <t>Suministro e instalación de cerramiento en malla eslabonada</t>
  </si>
  <si>
    <t>11.02.</t>
  </si>
  <si>
    <t>Reposición e instalación de escalera de gato</t>
  </si>
  <si>
    <t>11.03.</t>
  </si>
  <si>
    <t>Reposición e instalación de tubería en acero laminado en caliente, con bajo contenido de carbono de espesor igual o superior 2.30 mm y diámetro 1”.</t>
  </si>
  <si>
    <t>11.04.</t>
  </si>
  <si>
    <t>Reposición e instalación de tubería en acero laminado en caliente, con bajo contenido de carbono de espesor igual o superior 2.30 mm y diámetro 2”.</t>
  </si>
  <si>
    <t>11.05.</t>
  </si>
  <si>
    <t>Suministro e instalación de marco puerta lamina 0.80M</t>
  </si>
  <si>
    <t>11.06.</t>
  </si>
  <si>
    <t>Suministro e instalación de marco puerta lamina 1.00M</t>
  </si>
  <si>
    <t>11.07.</t>
  </si>
  <si>
    <t>Reposición e instalación de marco tapas caja inspección</t>
  </si>
  <si>
    <t>11.08.</t>
  </si>
  <si>
    <t>Reposición e instalación de marquesinas lamina</t>
  </si>
  <si>
    <t>11.09.</t>
  </si>
  <si>
    <t>Suministro e instalación de puerta en lámina cold rolled cal.16</t>
  </si>
  <si>
    <t>11.10.</t>
  </si>
  <si>
    <t>Suministro e instalación de reja bancaria</t>
  </si>
  <si>
    <t>11.11.</t>
  </si>
  <si>
    <t>Suministro e instalación de rejas lamina</t>
  </si>
  <si>
    <t>11.12.</t>
  </si>
  <si>
    <t>Reposición e instalación de rejillas piso 0.30</t>
  </si>
  <si>
    <t>11.13.</t>
  </si>
  <si>
    <t>Reposición e instalación de sombrerete para chimenea tipo cilíndrico</t>
  </si>
  <si>
    <t>11.14.</t>
  </si>
  <si>
    <t>Reposición e instalación de tapas shut lamina</t>
  </si>
  <si>
    <t>11.15.</t>
  </si>
  <si>
    <t>Reposición e instalación de división en lámina cold rolled cal.16</t>
  </si>
  <si>
    <t>11.16.</t>
  </si>
  <si>
    <t>Reposición e Instalación de flanches en lámina galvanizada calibre 26 de ancho 20 a 50 cm de color similar a estructura de ventanería en aluminio. Incluye impermeabilización.</t>
  </si>
  <si>
    <t>11.17.</t>
  </si>
  <si>
    <t>Reposición e instalación de Escudo de la Policía Nacional fundido en bronce, detalles en alto relieve pulidos y brillados a color, tamaño de 80cm de diametro</t>
  </si>
  <si>
    <t>11.18.</t>
  </si>
  <si>
    <t>Reposición e instalación de Escudo de la Policía Nacional fundido en bronce, detalles en alto relieve pulidos y brillados a color, tamaño de 60cm de diametro</t>
  </si>
  <si>
    <t>11.19.</t>
  </si>
  <si>
    <t>Reposición e instalación de letra fundida en bronce de altura 20 cm y ancho proporcional, incluye anclajes</t>
  </si>
  <si>
    <t>11.20.</t>
  </si>
  <si>
    <t>Reposición e instalación de letra fundida en bronce de altura 15 cm y ancho proporcional, incluye anclajes</t>
  </si>
  <si>
    <t>11.21.</t>
  </si>
  <si>
    <t>Suministro e instalación canal metálica de aguas lluvias en lámina galvanizada calibre 22. Incluye anticorrosivo, pintura y anclajes. Desarrollo de A hasta 1,00m</t>
  </si>
  <si>
    <t>11.22.</t>
  </si>
  <si>
    <t>Reposición e instalación concertina sencilla diámetro 18” en acero inoxidable. Incluye accesorios de anclaje o fijación</t>
  </si>
  <si>
    <t>11.23.</t>
  </si>
  <si>
    <t>Reposición e instalación concertina doble diámetro 18” en acero inoxidable. Incluye accesorios de anclaje o fijación</t>
  </si>
  <si>
    <t>MANTENIMIENTO DE CONCRETOS, MORTEROS Y PAÑETES</t>
  </si>
  <si>
    <t>12.01.</t>
  </si>
  <si>
    <t>Suministro e instalación de concreto corriente grava común 1500 P.S.I</t>
  </si>
  <si>
    <t>12.02.</t>
  </si>
  <si>
    <t>Suministro e instalación de concreto corriente grava común 2000  P.S.I</t>
  </si>
  <si>
    <t>12.03.</t>
  </si>
  <si>
    <t>Suministro e instalación de concreto corriente grava común 2500 P.S.I</t>
  </si>
  <si>
    <t>12.04.</t>
  </si>
  <si>
    <t>Suministro e instalación de concreto corriente grava común 3000 P.S.I</t>
  </si>
  <si>
    <t>12.05.</t>
  </si>
  <si>
    <t>Suministro e instalación de concreto corriente grava común 3500 P.S.I</t>
  </si>
  <si>
    <t>12.06.</t>
  </si>
  <si>
    <t>Suministro e instalación de concreto corriente grava fina 2000 P.S.I</t>
  </si>
  <si>
    <t>12.07.</t>
  </si>
  <si>
    <t>Suministro e instalación de concreto corriente grava fina 3000 P.S.I</t>
  </si>
  <si>
    <t>12.08.</t>
  </si>
  <si>
    <t>Suministro e instalación de mortero 1:2</t>
  </si>
  <si>
    <t>12.09.</t>
  </si>
  <si>
    <t>Suministro e instalación de mortero 1:3</t>
  </si>
  <si>
    <t>12.10.</t>
  </si>
  <si>
    <t>Suministro e instalación de mortero 1:3 impermeabilizado</t>
  </si>
  <si>
    <t>12.11.</t>
  </si>
  <si>
    <t>Suministro e instalación de mortero 1:4</t>
  </si>
  <si>
    <t>12.12.</t>
  </si>
  <si>
    <t>Suministro e instalación de mortero 1:4 impermeabilizado</t>
  </si>
  <si>
    <t>12.13.</t>
  </si>
  <si>
    <t>Suministro e instalación de mortero 1:5</t>
  </si>
  <si>
    <t>12.14.</t>
  </si>
  <si>
    <t>Suministro e instalación de mortero 1:6</t>
  </si>
  <si>
    <t>12.15.</t>
  </si>
  <si>
    <t>Suministro e instalación de filos y dilataciones</t>
  </si>
  <si>
    <t>12.16.</t>
  </si>
  <si>
    <t>Suministro e instalación de malla con vena bajo entramado</t>
  </si>
  <si>
    <t>12.17.</t>
  </si>
  <si>
    <t>Suministro e instalación de esterilla de guadua bajo entramado</t>
  </si>
  <si>
    <t>12.18.</t>
  </si>
  <si>
    <t>Suministro e instalación de rampa de acceso</t>
  </si>
  <si>
    <t>12.19.</t>
  </si>
  <si>
    <t>Suministro e instalación de pañete bajo esterilla de guadua 1:5</t>
  </si>
  <si>
    <t>12.20.</t>
  </si>
  <si>
    <t>Suministro e instalación de pañete bajo malla 1:4</t>
  </si>
  <si>
    <t>12.21.</t>
  </si>
  <si>
    <t>Suministro e instalación de pañete bajo malla 1:5</t>
  </si>
  <si>
    <t>12.22.</t>
  </si>
  <si>
    <t>Suministro e instalación de pañete bajo malla 1:6</t>
  </si>
  <si>
    <t>12.23.</t>
  </si>
  <si>
    <t>12.24.</t>
  </si>
  <si>
    <t>Suministro e instalación de pañete impermeabilizado muros 1:4</t>
  </si>
  <si>
    <t>12.25.</t>
  </si>
  <si>
    <t>Suministro e instalación de pañete liso muros 1:3</t>
  </si>
  <si>
    <t>12.26.</t>
  </si>
  <si>
    <t>Suministro e instalación de pañete liso muros 1:4</t>
  </si>
  <si>
    <t>12.27.</t>
  </si>
  <si>
    <t>Suministro e instalación de pañete liso muros 1:5</t>
  </si>
  <si>
    <t>12.28.</t>
  </si>
  <si>
    <t>Suministro e instalación de pañete liso muros 1:6</t>
  </si>
  <si>
    <t>12.29.</t>
  </si>
  <si>
    <t>Suministro e instalación de pañete liso bajo placa 1:4</t>
  </si>
  <si>
    <t>12.30.</t>
  </si>
  <si>
    <t>Suministro e instalación de pañete liso bajo placa 1:5</t>
  </si>
  <si>
    <t>12.31.</t>
  </si>
  <si>
    <t>Suministro e instalación de pañete liso bajo placa 1:6</t>
  </si>
  <si>
    <t>12.32.</t>
  </si>
  <si>
    <t>Suministro e instalación de pañete rustico muros 1:5</t>
  </si>
  <si>
    <t>12.33.</t>
  </si>
  <si>
    <t>Suministro e instalación de pañete rustico bajo placa 1:5</t>
  </si>
  <si>
    <t>12.34.</t>
  </si>
  <si>
    <t>Suministro e instalación anden concreto 3000 psi e= 0.10m. acabado: escobiado</t>
  </si>
  <si>
    <t>12.35.</t>
  </si>
  <si>
    <t>Suministro e instalación de sardinel concreto prefabricado H=45CM</t>
  </si>
  <si>
    <t>12.36.</t>
  </si>
  <si>
    <t>Suministro e instalación de malla electrosoldada separación de 15x15 cm</t>
  </si>
  <si>
    <t>12.37.</t>
  </si>
  <si>
    <t>Suministro e instalación de anclaje epoxico hasta 1/2" y longitud 15 cm o superior</t>
  </si>
  <si>
    <t>MANTENIMIENTO DE VENTANAS</t>
  </si>
  <si>
    <t>13.01.</t>
  </si>
  <si>
    <t>Suministro e instalación de ventana corrediza en aluminio incluye vidrio</t>
  </si>
  <si>
    <t>13.02.</t>
  </si>
  <si>
    <t>Suministro e instalación de ventana aluminio fijas incluye vidrio</t>
  </si>
  <si>
    <t>13.03.</t>
  </si>
  <si>
    <t>Suministro e instalación de ventana aluminio guillotinas</t>
  </si>
  <si>
    <t>13.04.</t>
  </si>
  <si>
    <t>Suministro e instalación de ventana andina vidrio</t>
  </si>
  <si>
    <t>13.05.</t>
  </si>
  <si>
    <t>Suministro e instalación de ventana en cedro caquetaTab/bu</t>
  </si>
  <si>
    <t>13.06.</t>
  </si>
  <si>
    <t>Suministro e instalación de ventana en cedro caquetaTab/ch</t>
  </si>
  <si>
    <t>13.07.</t>
  </si>
  <si>
    <t>Suministro e instalación de ventana europa</t>
  </si>
  <si>
    <t>13.08.</t>
  </si>
  <si>
    <t>Suministro e instalación de ventana lamina</t>
  </si>
  <si>
    <t>13.09.</t>
  </si>
  <si>
    <t>Suministro e instalación de ventana proyectante en aluminio incluye vidrio</t>
  </si>
  <si>
    <t>13.10.</t>
  </si>
  <si>
    <t>Reposición e instalación de sistema de bisagras de fricción estilo universal para una ventana abatible</t>
  </si>
  <si>
    <t>13.11.</t>
  </si>
  <si>
    <t>Reposición e instalación de cierre con recibidor para una ventana abatible</t>
  </si>
  <si>
    <t>13.12.</t>
  </si>
  <si>
    <t>Recorrido de fachada, Ajuste, Adecuación, lavado, Sellamiento  e impermeabilización para su Normal Funcionamiento.</t>
  </si>
  <si>
    <t>MANTENIMIENTO DE CERRADURAS</t>
  </si>
  <si>
    <t>14.01.</t>
  </si>
  <si>
    <t>Suministro, cambio e instalación Cerraduras Cilíndricas de Pomo en madera y rosetas en aluminio anodinado y lacado  tipo Schlage Bell Wood o equivalente</t>
  </si>
  <si>
    <t>14.02.</t>
  </si>
  <si>
    <t>Suministro, cambio e instalación Cerraduras Cilíndricas de Pomo en aluminio lacado tipo Schlage Ball o equivalente</t>
  </si>
  <si>
    <t>14.03.</t>
  </si>
  <si>
    <t>Suministro, cambio e instalación Cerrojo de Seguridad de Cilindro y Volteador  tipo Schlage b360 o equivalente</t>
  </si>
  <si>
    <t>14.04.</t>
  </si>
  <si>
    <t>Suministro, cambio e instalación Cerrojo de Seguridad doble cilindro tipo Schlage b362 o equivalente</t>
  </si>
  <si>
    <t>14.05.</t>
  </si>
  <si>
    <t>Suministro, cambio e instalación Cerraduras Cilíndricas de manija en zamac latonado ó anticado y roseta en bronce tipo Schlage Flair o equivalente</t>
  </si>
  <si>
    <t>14.06.</t>
  </si>
  <si>
    <t>Suministro, cambio e instalación Cerraduras Cilíndricas reversible de manija metálica tipo Yale o equivalente</t>
  </si>
  <si>
    <t>14.07.</t>
  </si>
  <si>
    <t>Suministro, cambio e instalación Cerradura para muebles tipo Yale o equivalente</t>
  </si>
  <si>
    <t>14.08.</t>
  </si>
  <si>
    <t>Suministro, cambio e instalación Cerradura tipo Yale sobreponer ¼" o equivalente</t>
  </si>
  <si>
    <t>14.09.</t>
  </si>
  <si>
    <t>Suministro, cambio e instalación Cerradura de sobreponer tipo Inafer c-1000 o equivalente</t>
  </si>
  <si>
    <t>14.10.</t>
  </si>
  <si>
    <t>Suministro, cambio e instalación Cerradura de sobreponer tipo Inafer c-999 o equivalente</t>
  </si>
  <si>
    <t>14.11.</t>
  </si>
  <si>
    <t>Suministro, cambio e instalación Cerradura de sobreponer de tres pasadores cilíndricos en acero tipo Inafer Mega o equivalente</t>
  </si>
  <si>
    <t>14.12.</t>
  </si>
  <si>
    <t>Suministro, cambio e instalación Cerradura de doble seguridad de escudo, pomo y cerrojo para entrada principal o interiores tipo Schlage H Orbit o equivalente</t>
  </si>
  <si>
    <t>14.13.</t>
  </si>
  <si>
    <t>Suministro, cambio e instalación Conjunto Cerradura Entrada tipo Schlage Antique Elegance para entrada principal</t>
  </si>
  <si>
    <t>14.14.</t>
  </si>
  <si>
    <t>Suministro, cambio e instalación Cerradura de embutir Yale serie L370 para entrada principal o interiores o equivalente</t>
  </si>
  <si>
    <t>14.15.</t>
  </si>
  <si>
    <t>Suministro, cambio e instalación cierra puertas hidráulico para entrada principal o interiores</t>
  </si>
  <si>
    <t>14.16.</t>
  </si>
  <si>
    <t>Suministro, cambio e instalación Cerradura de embutir Yale pico de loro serie  854 para entrada principal o interiores o equivalente</t>
  </si>
  <si>
    <t>MANTENIMIENTO DE ESPEJOS</t>
  </si>
  <si>
    <t>15.01.</t>
  </si>
  <si>
    <t>Suministro e Instalación de Espejo incoloro 3mm</t>
  </si>
  <si>
    <t>15.02.</t>
  </si>
  <si>
    <t>Suministro e Instalación Espejo incoloro 4mm</t>
  </si>
  <si>
    <t>15.03.</t>
  </si>
  <si>
    <t>Suministro e Instalación Espejo bronce 4 mm</t>
  </si>
  <si>
    <t>15.04.</t>
  </si>
  <si>
    <t>Suministro e Instalación Espejo claro 3 mm</t>
  </si>
  <si>
    <t>15.05.</t>
  </si>
  <si>
    <t>Suministro e Instalación Espejo claro 4 mm</t>
  </si>
  <si>
    <t>MANTENIMIENTO DE VIAS, REDES, PARQUEADEROS, SEÑALIZACION</t>
  </si>
  <si>
    <t>16.01.</t>
  </si>
  <si>
    <t>Línea de demarcación con pintura en frío</t>
  </si>
  <si>
    <t>16.02.</t>
  </si>
  <si>
    <t>Línea de demarcación con resina termoplástica</t>
  </si>
  <si>
    <t>16.03.</t>
  </si>
  <si>
    <t>Marca vial con pintura en frío</t>
  </si>
  <si>
    <t>16.04.</t>
  </si>
  <si>
    <t>Marca vial con resina termoplástica</t>
  </si>
  <si>
    <t>16.05.</t>
  </si>
  <si>
    <t>Señal vertical de transito tipo 1 con lamina retrorreflectiva tipo III (75 x 75 ) cm</t>
  </si>
  <si>
    <t>16.06.</t>
  </si>
  <si>
    <t>Suministro cambio e instalación de topellantas</t>
  </si>
  <si>
    <t>16.07.</t>
  </si>
  <si>
    <t>Corte mecanizado de pavimento</t>
  </si>
  <si>
    <t>16.08.</t>
  </si>
  <si>
    <t>Localización y replanteo de vías (incluye eje de vía y laterales con andenes)</t>
  </si>
  <si>
    <t>16.09.</t>
  </si>
  <si>
    <t>Demolición de pavimento concreto asfaltico</t>
  </si>
  <si>
    <t>16.10.</t>
  </si>
  <si>
    <t xml:space="preserve">Demolición de concreto hidráulico con equipo mecánico </t>
  </si>
  <si>
    <t>16.11.</t>
  </si>
  <si>
    <t>Conformación de taludes con equipo mecánico</t>
  </si>
  <si>
    <t>16.12.</t>
  </si>
  <si>
    <t>Conformación taludes en tierra</t>
  </si>
  <si>
    <t>16.13.</t>
  </si>
  <si>
    <t>Conformación taludes en conglomerado</t>
  </si>
  <si>
    <t>16.14.</t>
  </si>
  <si>
    <t>Excavación en zanja - material común - 0.0 a 2.0 m</t>
  </si>
  <si>
    <t>16.15.</t>
  </si>
  <si>
    <t>Excavación en zanja - material común - 2.01 a 4.00 m</t>
  </si>
  <si>
    <t>16.16.</t>
  </si>
  <si>
    <t>Excavación en zanja - conglomerado - 0.0 a 2.0 m</t>
  </si>
  <si>
    <t>16.17.</t>
  </si>
  <si>
    <t>Excavación en zanja - conglomerado - 2.01 a 4.00 m</t>
  </si>
  <si>
    <t>16.18.</t>
  </si>
  <si>
    <t>Excavación para pilotes d=&lt; 35 cm de 0 a 6 m</t>
  </si>
  <si>
    <t>16.19.</t>
  </si>
  <si>
    <t>Suministro, transporte e instalación entibado horizontal o vertical</t>
  </si>
  <si>
    <t>16.20.</t>
  </si>
  <si>
    <t>Filtro en arena</t>
  </si>
  <si>
    <t>16.21.</t>
  </si>
  <si>
    <t>Filtro en piedra</t>
  </si>
  <si>
    <t>16.22.</t>
  </si>
  <si>
    <t>Relleno compactado con material de préstamo</t>
  </si>
  <si>
    <t>16.23.</t>
  </si>
  <si>
    <t>Repaleo mecánico</t>
  </si>
  <si>
    <t>16.24.</t>
  </si>
  <si>
    <t>Repaleo manual</t>
  </si>
  <si>
    <t>16.25.</t>
  </si>
  <si>
    <t>Relleno en material seleccionado proveniente de la excavación (Apisonado)</t>
  </si>
  <si>
    <t>16.26.</t>
  </si>
  <si>
    <t>Relleno en material seleccionado proveniente de la excavación (Canguro)</t>
  </si>
  <si>
    <t>16.27.</t>
  </si>
  <si>
    <t>Suministro, transporte e instalación geotextil no tejido 1600</t>
  </si>
  <si>
    <t>16.28.</t>
  </si>
  <si>
    <t>Suministro, transporte e instalación geotextil no tejido 3000</t>
  </si>
  <si>
    <t>16.29.</t>
  </si>
  <si>
    <t>Suministro, transporte e instalación tratamiento de suelo, cal hidratada E=0.02 Mts.</t>
  </si>
  <si>
    <t>16.30.</t>
  </si>
  <si>
    <t>Suministro, transporte e instalación imprimación con emulsión asfáltica según norma INVIAS.</t>
  </si>
  <si>
    <t>16.31.</t>
  </si>
  <si>
    <t>Suministro, transporte e instalación mezcla asfáltica tipo mdc-25 según norma INVIAS. Extendido y compactado</t>
  </si>
  <si>
    <t>16.32.</t>
  </si>
  <si>
    <t>Suministro, transporte e instalación afirmado para estructuras</t>
  </si>
  <si>
    <t>16.33.</t>
  </si>
  <si>
    <t>Suministro, transporte e instalación base compactada con cilindro área &gt;600 m2</t>
  </si>
  <si>
    <t>16.34.</t>
  </si>
  <si>
    <t>Suministro, transporte e instalación base compactada con rana (parcheo)</t>
  </si>
  <si>
    <t>16.35.</t>
  </si>
  <si>
    <t>Suministro, transporte e instalación sub base compactada con cilindro área &gt; 100 m2</t>
  </si>
  <si>
    <t>16.36.</t>
  </si>
  <si>
    <t>Suministro, transporte e instalación sub base compactada con rana</t>
  </si>
  <si>
    <t>16.37.</t>
  </si>
  <si>
    <t>Suministro, transporte e instalación tachas reflectivas</t>
  </si>
  <si>
    <t>16.38.</t>
  </si>
  <si>
    <t>Suministro, transporte e instalación en concreto MR 45 hecho en obra</t>
  </si>
  <si>
    <t>16.39.</t>
  </si>
  <si>
    <t>Suministro, transporte e instalación de dovelas de acero liso 60.000 psi para pavimentos</t>
  </si>
  <si>
    <t>KG</t>
  </si>
  <si>
    <t>16.40.</t>
  </si>
  <si>
    <t>Suministro, transporte e instalación tubería PVC corrugada de 315mm (12") para alcantarillado</t>
  </si>
  <si>
    <t>16.41.</t>
  </si>
  <si>
    <t>Suministro, transporte e instalación tubería PVC corrugada de 400mm (16") para alcantarillado</t>
  </si>
  <si>
    <t>16.42.</t>
  </si>
  <si>
    <t>Suministro, transporte e instalación tubería PVC corrugada de 500mm (20") para alcantarillado</t>
  </si>
  <si>
    <t>16.43.</t>
  </si>
  <si>
    <t>Aplicación de imprimante acrílico negro para líneas de demarcación con pintura en frío</t>
  </si>
  <si>
    <t>ASEO GENERAL Y RETIRO DE ESCOMBROS</t>
  </si>
  <si>
    <t>17.01.</t>
  </si>
  <si>
    <t>Aseo general permanente en las obras de mantenimiento</t>
  </si>
  <si>
    <t>17.02.</t>
  </si>
  <si>
    <t>Retiro de escombros a lugar autorizado por autoridades ambientales</t>
  </si>
  <si>
    <t>OTROS</t>
  </si>
  <si>
    <t>18.01</t>
  </si>
  <si>
    <t>Retiro de residuos solidos (teja, drywall, asbesto, vidrio, madera) de tratamientos especiales provenientes de las obras de mantenimiento  hasta  lugar autorizado por autoridades ambientales.</t>
  </si>
  <si>
    <t>18.02</t>
  </si>
  <si>
    <t>18.03</t>
  </si>
  <si>
    <t>18.04</t>
  </si>
  <si>
    <t>Desmonte suministro e instalacion de bisagras de cazoleta en puertas de muebles garantizando el correcto funcionamiento, alineación y fijación de las puertas</t>
  </si>
  <si>
    <t>18.05</t>
  </si>
  <si>
    <t>18.06</t>
  </si>
  <si>
    <t>18.07</t>
  </si>
  <si>
    <t>18.08</t>
  </si>
  <si>
    <t>18.09</t>
  </si>
  <si>
    <t xml:space="preserve">Suministro e instalación de película adhesiva  Frost para puertas con superficie  en vidrio, ventanas y divisiones de oficinas, según diseño </t>
  </si>
  <si>
    <t>18.10</t>
  </si>
  <si>
    <t>18.11</t>
  </si>
  <si>
    <t xml:space="preserve">TOTAL COSTO DIRECTO </t>
  </si>
  <si>
    <t>ADMINISTRACIÓN</t>
  </si>
  <si>
    <t>IMPREVISTOS</t>
  </si>
  <si>
    <t>UTILIDAD</t>
  </si>
  <si>
    <t>IVA SOBRE LA UTILIDAD</t>
  </si>
  <si>
    <t>TOTAL COSTO INDIRECTO</t>
  </si>
  <si>
    <t>COSTO TOTAL</t>
  </si>
  <si>
    <t>COSTO EN LETRAS</t>
  </si>
  <si>
    <t xml:space="preserve">CIENTO NOVENTA Y TRES MILLONES TRECIENTOS CINCUENTA  Y CUATRO MIL SETECIENTOS TREINTA Y SEIS PESOS CON CINCUENTA Y OCHO CENTAVOS </t>
  </si>
  <si>
    <t>Nombre Funcionario que elaboró el presupuesto: Mayor ANDREA CAROLINA CADENA LEMUS</t>
  </si>
  <si>
    <t>Cargo: JEFE GRUPO BIENES RAÍCES POLICIA METROPOLITANA DE BOGOTÁ</t>
  </si>
  <si>
    <t>Tarjeta y/o Matrícula profesional: 25202-123870</t>
  </si>
  <si>
    <t xml:space="preserve">Fecha: </t>
  </si>
  <si>
    <t>MATERIALES</t>
  </si>
  <si>
    <t xml:space="preserve">Las marcas y referencias que se indican en el presente estudio son una guía para la elaboración de las especificaciones técnicas, se toman como referencia tipo y en ningún caso se establece esto como una causal de exclusión o una afectación al principio de la libre concurrencia. Por esto, durante el presente proceso, el oferente podrá sugerir el empleo de otras marcas o referencias equivalentes en precio y especificaciones técnicas. No obstante lo anterior, cualquier cambio será revisado y aprobado por el supervisor.
Teniendo en cuenta que las accesibilidades de las actividades de mantenimiento contempladas en este proceso contractual no deben afectar la descripción, calidad y forma de las mismas, se procede a utilizar en este apéndice técnico una nomenclatura de las actividades que sea transversal a cada una de las accesibilidades para identificarlas.
</t>
  </si>
  <si>
    <t>UNIDAD DE MEDIDA</t>
  </si>
  <si>
    <t>ESPECIFICACIONES TÉCNICAS</t>
  </si>
  <si>
    <t>Esta especificación se refiere al suministro e instalación de cinco hilos de alambre de púas retorcido. Fijando los hilos paralelos, estirados y templados.</t>
  </si>
  <si>
    <t>En los postes terminales el alambre de púas se envolverá alrededor del poste y se fijará con los ganchos de los postes existentes, doblando, anudando y apretando las puntas sueltas.</t>
  </si>
  <si>
    <t>Materiales: Alambre de púas: Fabricado en alambre de acero calidad mínima SAE 1008 - 1010 galvanizado en caliente, con dos (02) hilos, cada hilo de diámetro mínimo 2.50 mm (calibre 12) y esfuerzo de rotura mínimo de 290 Kgf/mm2, el alambre debe ser galvanizado bajo la norma NTC2076 con una densidad mínima del recubrimiento de zinc de 60 gr/m2. Para las púas, el alambre debe tener grupos de cuatro (04) púas fabricadas con dos hilos de alambre entrelazado, distancia entre grupos de cuatro (04) púas debe ser de mínimo 95 mm y máximo 135 mm (Medido desde la última púa hasta la primer púa de grupos consecutivos), las púas deben tener una longitud mínima de 10 mm y máximo de 15 mm.</t>
  </si>
  <si>
    <t>Ejecución de cerramientos provisionales y perimetrales para facilitar el control del predio y las labores de obra. El cerramiento deberá ser fácilmente desmontable para facilitar el ingreso de materiales.</t>
  </si>
  <si>
    <t>Los materiales sobrantes al momento de retirarlo, serán propiedad de la ENTIDAD.</t>
  </si>
  <si>
    <t>PROCEDIMIENTO DE EJECUCIÓN</t>
  </si>
  <si>
    <t>· Estudiar y aplicar normas distritales sobre manejo del espacio público.</t>
  </si>
  <si>
    <t>· Prever zonas de excavación y taludes</t>
  </si>
  <si>
    <t>· Estudiar alternativas de accesos vehiculares y peatonales.</t>
  </si>
  <si>
    <t>· Localizar accesos vehiculares y peatonales.</t>
  </si>
  <si>
    <t>· Realizar excavación manual para cimientos.</t>
  </si>
  <si>
    <t>· Fundir cimientos, armar base en mampostería y empotrar vara de clavo cada 3 metros.</t>
  </si>
  <si>
    <t>· Arriostrar las varas de clavo con perfil estructural calibre 19 en caso de necesidad.</t>
  </si>
  <si>
    <t>· Colocar las láminas trapes.</t>
  </si>
  <si>
    <t>· Instalar puertas peatonales.</t>
  </si>
  <si>
    <t>· Instalar puertas vehiculares desmontables</t>
  </si>
  <si>
    <t>• Prever zonas de excavación y taludes</t>
  </si>
  <si>
    <t>• Estudiar alternativas de accesos vehiculares y peatonales.</t>
  </si>
  <si>
    <t>• Localizar accesos vehiculares y peatonales.</t>
  </si>
  <si>
    <t>• Realizar excavación manual para cimientos.</t>
  </si>
  <si>
    <t>• Fundir cimientos, armar base</t>
  </si>
  <si>
    <t>• Arriostrar perfil estructural</t>
  </si>
  <si>
    <t>• Colocar las láminas</t>
  </si>
  <si>
    <t>• Instalar puertas peatonales.</t>
  </si>
  <si>
    <t>• Instalar puertas vehiculares desmontables.</t>
  </si>
  <si>
    <t>Comprende el retiro de toda la capa orgánica y vegetal, así como escombros, residuos, mezcla, etc. de la zona a intervenir demarcada en la localización arquitectónica del proyecto que se va a intervenir. Incluye el corte, carga y retiro de sobrantes.</t>
  </si>
  <si>
    <t>• Determinar el tipo de equipos mecánicos a emplear.</t>
  </si>
  <si>
    <t>• Determinar el espesor del descapote.</t>
  </si>
  <si>
    <t>• Antes de iniciar los trabajos en el área a intervenir o de rellenos en material seleccionado, el terreno natural se despojara de todos los elementos extraños tales como escombros, residuos, mezcla, etc.</t>
  </si>
  <si>
    <t>• La operación de descapote no se limitará a la solo remoción de la capa superficial, sino que incluirá además la extracción de todas las raíces, troncos y demás cuerpos que a concepto de la interventoría perjudiquen o estorbe el desarrollo de la construcción.</t>
  </si>
  <si>
    <t>• El manejo del material sobrante o no utilizable del descapote se hará de acuerdo a las</t>
  </si>
  <si>
    <t>indicaciones que proporcione el supervisor del contrato, conforme al Plan de Manejo Ambiental.</t>
  </si>
  <si>
    <t>• El material proveniente del descapote no podrá ser utilizado como material de relleno, su retiro se hará en volqueta fuera del terreno de la obra, el contratista será el responsable ante el Banco y las autoridades de la localidad por depositar basuras, escombros o tierras en sitios no permitidos y que sean causales de sanción, la ENTIDAD no se hará cargo en ningún caso de sanciones, multas y daños a terceros.</t>
  </si>
  <si>
    <t>• Cargar y retirar los sobrantes a botaderos debidamente autorizados.</t>
  </si>
  <si>
    <t>Son movimiento de tierras en volúmenes pequeños y a poca profundidad, necesarios para la ejecución de zapatas, vigas de amarre, vigas de rigidez, muros de contención y otros. Por regla general, se realizan donde no es posible realizarlo por medios mecánicos. Incluye el corte, carga y retiro de sobrantes.</t>
  </si>
  <si>
    <t>• Determinar el tipo de herramientas a emplear.</t>
  </si>
  <si>
    <t>• El manejo del material sobrante o no utilizable del descapote se hará de acuerdo a las indicaciones que proporcione el supervisor del contrato, conforme al Plan de Manejo Ambiental.</t>
  </si>
  <si>
    <t>Este trabajo consiste en el conjunto de las actividades de excavar, remover, cargar, transportar hasta el límite de acarreo libre, colocar y disponer en forma adecuada en los sitios de disposición o desecho, los materiales provenientes de los cortes requeridos para la explanación y excavación, canales y prestamos, indicados en los</t>
  </si>
  <si>
    <t>planos y secciones transversales del proyecto, con las modificaciones que ordene el Interventor. Comprende, además, la excavación y remoción de la capa vegetal o descapote y de otros materiales blandos, orgánicos y objetables, en las áreas donde se hayan de realizar las excavaciones de la explanación y terraplenes.</t>
  </si>
  <si>
    <t xml:space="preserve">Explanación en material común: El material común estará formado principalmente por suelos orgánicos, limos, arcillas, arenas, gravas, una combinación de los anteriores y, en general, por todos los suelos que se encuentren y que puedan excavarse con los equipos adecuados para movimientos de tierra aprobados por la interventoría sin necesidad del uso de perforaciones y explosivos. Estos suelos se podrán encontrar con distinto grado de densidad y humedad. También se considerarán como material común los bloques de roca aislados con volumen menor de un metro cúbico.                                                                                                                                                                      Siempre que resulte posible, después de haber extendido y compactado una franja, la adyacente deberá ser extendida mientras el borde de la anterior aún se encuentre caliente y en condiciones de ser compactado, con el fin de evitar la ejecución de una junta longitudinal. </t>
  </si>
  <si>
    <t>Este trabajo consiste en la ejecución de todo el movimiento de tierra necesario para adecuar un área a los niveles previstos para la ENTIDAD; el corte de materiales de préstamo cuando éstos sean necesarios, la evacuación de materiales inadecuados que se encuentran en las áreas sobre las cuales se va a intervenir, la disposición final de los materiales explanados y la conformación y compactación de las áreas donde se realizará la obra.</t>
  </si>
  <si>
    <t>Estos trabajos se ejecutarán de conformidad con los detalles mostrados en los planos o con las órdenes dadas por la supervisión, utilizando el equipo apropiado para ello.</t>
  </si>
  <si>
    <t>La secuencia de las operaciones y métodos empleados en la obra, serán tales que permitan la eficiente utilización de los materiales cortados para la elaboración de terraplenes o llenos de excavaciones. De los volúmenes de los cortes que hayan de utilizarse para la obra de terraplenes, se retirará la capa vegetal, las basuras, y cualquier otro material inadecuado.</t>
  </si>
  <si>
    <t xml:space="preserve">Se refiere a la selección, transporte interno, disposición, conformación y compactación manual y mecánica por capas, de los Materiales autorizados por la supervisión para la realización del relleno de Zanjas y de excavaciones para Estructuras o también para la ejecución de terraplenes, entre otras, aprobadas por la Interventoría. </t>
  </si>
  <si>
    <t>Este ítem se refiere al desmonte total o parcial de muros en ladrillo o bloque objeto de la intervención, lo cual será realizado por el contratista de manera manual o mecánica de acuerdo con las indicaciones del supervisor del contrato o en su defecto según los parámetros de la Policía Nacional o según normas técnicas para la materia.</t>
  </si>
  <si>
    <t>ACTIVIDADES PREVIAS A CONSIDERAR PARA LA EJECUCIÓN DEL ÍTEM:</t>
  </si>
  <si>
    <t>• Consultar con el supervisor el sitio exacto a intervenir, definiendo las áreas objeto de la actividad; de lo contrario, las áreas que no se encuentren aprobadas dentro del plan de mantenimiento por el supervisor no se tendrán en cuenta para el pago y estarán por cuenta del contratista. Además, deberá ser reparada la zona afectada dejándola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</si>
  <si>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techos, tanques, piezas sanitarias, puertas, ventanas, canaleta perimetral, vidrios, etc.</t>
  </si>
  <si>
    <t>• En el caso de que hayan construcciones vecinas que puedan ser afectadas, solicitar una inspección ocular, dejando el acta de vecindad correspondiente.</t>
  </si>
  <si>
    <t>• Revisión del tipo de técnica a utilizar para ejecutar  la actividad descrita en el ítem, siempre conservando las medidas de seguridad y salud en el trabajo.</t>
  </si>
  <si>
    <t>• Consultar y verificar los elementos a desmontar.</t>
  </si>
  <si>
    <t>• Colocar protecciones adecuadas, avisos de peligro o vallas que impidan el tránsito, para aislar zonas de desmonte.</t>
  </si>
  <si>
    <t>• Desmontar las estructuras existentes de acuerdo con el plan de mantenimiento.</t>
  </si>
  <si>
    <t>• Retiro de escombros producto de la actividad.</t>
  </si>
  <si>
    <t>MEDIDA Y FORMA DE PAGO:</t>
  </si>
  <si>
    <t>Se medirá y pagará por metro cuadrado (M2) de muro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</si>
  <si>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NO CONFORMIDAD: </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</si>
  <si>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</si>
  <si>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Este ítem se refiere al desmonte total o parcial del muros en sistema liviano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</si>
  <si>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Consultar con el supervisor el sitio exacto a intervenir, definiendo los elementos objeto de la actividad; de lo contrario, los elementos que no se encuentren aprobados dentro del plan de mantenimiento por el supervisor no se tendrán en cuenta para el pago y estarán por cuenta del contratista. Además, deberán ser reinstalados dejándolos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</si>
  <si>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vecinas, tanques, piezas sanitarias, puertas, ventanas, canaleta perimetral, vidrios, etc.</t>
  </si>
  <si>
    <t>• Realizar el desmonte teniendo especial cuidado con aquellos elementos que deben ser desarmados o desmontados sin dañarlos.</t>
  </si>
  <si>
    <t>• Garantizar que no se presenten filtraciones y humedades durante el tiempo que se retire la cubierta que afecten zonas aledañas.</t>
  </si>
  <si>
    <t>• Guardar en un lugar seguro aquellos elementos que vayan a ser reutilizados con el fin de que no sufran daños.</t>
  </si>
  <si>
    <t xml:space="preserve">Se medirá y pagará por metro cuadrado (M2) de Muros en sistema liviano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</si>
  <si>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Este ítem se refiere al desmonte total o parcial de las placas aligeradas objeto de la intervención, lo cual será realizado por el contratista de manera manual o mecánica de acuerdo con las indicaciones del supervisor del contrato o en su defecto según los parámetros de la Policía Nacional o según normas técnicas para la materia.</t>
  </si>
  <si>
    <t>Se medirá y pagará por metro cuadrado (M2) de placa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</si>
  <si>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 las placas macizas objeto de la intervención, lo cual será realizado por el contratista de manera manual o mecánica de acuerdo con las indicaciones del supervisor del contrato o en su defecto según los parámetros de la Policía Nacional o según normas técnicas para la materia.</t>
  </si>
  <si>
    <t xml:space="preserve">Este ítem se refiere al desmonte total o parcial del alistado de piso objeto de la intervención, lo cual será realizado por el contratista de manera manual o mecánica de acuerdo con las indicaciones del supervisor del contrato o en su defecto según los parámetros de la Policía Nacional o según normas técnicas para la materia. </t>
  </si>
  <si>
    <t>Se medirá y pagará por metro cuadrado (M2) de alistado de piso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</si>
  <si>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del enchape de piso y/o pared objeto de la intervención, lo cual será realizado por el contratista de manera manual o mecánica de acuerdo con las indicaciones del supervisor del contrato o en su defecto según los parámetros de la Policía Nacional o según normas técnicas para la materia.</t>
  </si>
  <si>
    <t>• Desmontar los elementos de acuerdo con el plan de mantenimiento.</t>
  </si>
  <si>
    <t>Se medirá y pagará por metro cuadrado (M2) de enchape de piso y/o pared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</si>
  <si>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refiera a la ejecución de los trabajos necesarios para la demolición total o parcial de guarda escobas, que sea necesario eliminar para el correcto desarrollo de las obras.</t>
  </si>
  <si>
    <t>Contempla todos los trabajos necesarios para demoler guarda escobas. Dentro de esta actividad se debe tener especial cuidado en la remoción de elementos que deban ser desarmados y desmontados sin dañarlos, que no sean elementos de tipo estructural, que no afecten el estado de las construcciones vecinas (en caso necesario el Contratista solicitará una inspección ocular con intervención del Personero y/o de la entidad, lo cual se hará constar en el acta correspondiente) u obras ya ejecutadas, y que no atenten contra la seguridad del personal de obra y terceros; para ello se contemplarán todas las medidas de seguridad industrial y la previa aprobación por parte de la entidad.</t>
  </si>
  <si>
    <t>Los escombros dentro de la obra deben ser ubicados provisionalmente en el sitio que la entidad lo determine.</t>
  </si>
  <si>
    <t>• Los métodos que deberá utilizar el Contratista serán aquellos que él considere más convenientes para la ejecución de los trabajos de demolición especificados. Las demoliciones se las efectuarán hasta el nivel del piso terminado, debiendo dejarse el terreno correctamente nivelado y apisonado.</t>
  </si>
  <si>
    <t>• Los materiales que estime la entidad recuperable, serán transportados y almacenados en los lugares que éste determine.</t>
  </si>
  <si>
    <t>• No se permitirá utilizar materiales provenientes de la demolición en trabajos de la nueva edificación, salvo expresa autorización escrita la entidad.</t>
  </si>
  <si>
    <t>• El retiro de escombros deberá efectuarse antes de iniciarse la nueva edificación.</t>
  </si>
  <si>
    <t>Este ítem se refiere al desmonte total o parcial de la cubierta objeto de la intervención, incluyendo capotes, canales, bajadas de agua lluvias, cornisas, accesorios y aditamentos de amarre;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</si>
  <si>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tanques, piezas sanitarias, puertas, ventanas, canaleta perimetral, vidrios, etc.</t>
  </si>
  <si>
    <t>• Dependiendo del estado y de la naturaleza de los elementos a desmontar se establecerá el plan de trabajo, los medios a utilizar, el destino y localización de los mismos; así como la metodología de la entrega.</t>
  </si>
  <si>
    <t xml:space="preserve">Se medirá y pagará por metro cuadrado (M2)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</si>
  <si>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Este ítem se refiere al desmonte total o parcial de la estructura portante de cubierta objeto de la intervención, incluyendo sus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</si>
  <si>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xml:space="preserve">Se medirá y pagará por metro cuadrado (M2) en plano de estructura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</si>
  <si>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Consiste en el desmonte total o parcial de manto existente, que sea necesario retirar para la correcta ejecución de las obras de acuerdo con las indicaciones en las cantidades de obra o en su defecto según los parámetros del supervisor del contrato.</t>
  </si>
  <si>
    <t>• Determinar la ubicación exacta de la cubierta a desmontar.</t>
  </si>
  <si>
    <t>• Determinar los riesgos del procedimiento de desmonte de cubierta</t>
  </si>
  <si>
    <t>• Determinar y aprobar métodos de desmonte, especificando el tipo de equipos a utilizar de acuerdo con las condiciones de la edificación.</t>
  </si>
  <si>
    <t>• Garantizar que no se presenten filtraciones y humedades durante el tiempo que se retire la cubierta y proveer equipos eficientes para riego.</t>
  </si>
  <si>
    <t>PROCEDIMIENTO DE EJECUCIÓN:</t>
  </si>
  <si>
    <t>• Consultar y verificar los elementos a desmontar, de acuerdo al formulario de cantidades y a los planos.</t>
  </si>
  <si>
    <t xml:space="preserve">• Retiro de escombros producto del desmonte. </t>
  </si>
  <si>
    <t>Este ítem se refiere al desmonte total o parcial del cielo raso y panelería en en cualquier material objeto de la intervención conservando su estructura portante;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</si>
  <si>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xml:space="preserve">Se medirá y pagará por metro cuadrado (M2) de cielo raso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</si>
  <si>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Este ítem se refiere al desmonte total o parcial del cielo raso en cualquier material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</si>
  <si>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xml:space="preserve">Se medirá y pagará por metro cuadrado (M2) de cielo raso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</si>
  <si>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Esta especificación se refiere a la actividad de desmonte, retiro y almacenamiento de las lámparas, con todos sus accesorios, teniendo el debido cuidado y en condiciones óptimas de almacenamiento, para permitir la posterior reutilización de algunos de las unidades o elementos, al igual que evitar que se presenten accidentes en el interior de las oficinas y áreas aledañas.</t>
  </si>
  <si>
    <t>• En esta actividad es importante tener en cuenta que existen redes lógicas, eléctricas y telefónicas, las cuales no deben afectarse en su estado y servicio. Los sectores intervenidos con esta actividad serán aislados con el fin de evitar inconvenientes y provocar accidentes.                                                                                                                                                                                                    • Consultar y verificar los elementos a desmontar, de acuerdo al formulario de cantidades y a los planos.</t>
  </si>
  <si>
    <t>• Retiro de escombros producto del desmonte.</t>
  </si>
  <si>
    <t>Este ítem se refiere al desmonte de las puertas en cualquier material objeto de la intervención,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</si>
  <si>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Consultar con el supervisor el sitio exacto de intervención, definiendo las puertas y marcos objeto de la actividad; de lo contrario, las puertas que no se encuentren aprobadas dentro del plan de mantenimiento por el supervisor no se tendrán en cuenta para el pago y estarán por cuenta del contratista. Además, deberán ser reinstaladas dejándolos en las condiciones iniciales.</t>
  </si>
  <si>
    <t xml:space="preserve">• Previamente debe efectuarse un análisis de la estabilidad y consistencia de los muros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</si>
  <si>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 Revisión técnica de los pisos, las redes hidráulicas, sanitarias, eléctricas, gas y otras que se encuentren en el área de intervención con el fin de tomar medidas de precaución antes del inicio de la intervención y así evitar daños a los elementos.</t>
  </si>
  <si>
    <t>• Inventariar y almacenar los elementos desmontados.</t>
  </si>
  <si>
    <t>Se medirá y pagará por unidad (UN) de puerta y marco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</si>
  <si>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 las ventanas objeto de la intervención, en cualquier material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</si>
  <si>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Consultar con el supervisor el sitio exacto de intervención, definiendo las ventanas objeto de la actividad; de lo contrario, las ventanas que no se encuentren aprobadas dentro del plan de mantenimiento por el supervisor no se tendrán en cuenta para el pago y estarán por cuenta del contratista. </t>
  </si>
  <si>
    <t>• Revisión técnica de las redes hidráulicas, sanitarias, eléctricas, gas y otras que se encuentren en el área de intervención con el fin de tomar medidas de precaución antes del inicio de la intervención y así evitar daños a las mismas.</t>
  </si>
  <si>
    <t>Se medirá y pagará por metro cuadrado (M2) de ventana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</si>
  <si>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de los vidrios de ventanas y/o espejos objeto de la intervención, en cualquier material y sus respectivos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</si>
  <si>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Previamente debe efectuarse un análisis de la estabilidad y consistencia de los elementos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</si>
  <si>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Se medirá y pagará por metro cuadrado (M2) de vidrio de ventana o espejo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</si>
  <si>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total o parcial de divisiones modulares, acrílicas o en vidrio objeto de la intervención, y sus respectivos marcos, accesorios y anclajes,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 </t>
  </si>
  <si>
    <t>Se medirá y pagará por metro cuadrado (M2) de divisiones modulares, acrílicas o en vidrio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</si>
  <si>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refiere al desmonte y retiro de las rejas existentes. En cualquier otro sitio que se considere conveniente desmontar y retirar una reja, se debe contar con la aprobación del supervisor del contrato.</t>
  </si>
  <si>
    <t>Durante el desmontaje se debe tener especial cuidado, con los acabados de los muros donde estas se anclan,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</si>
  <si>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Este ítem se refiere al desmonte, retiro y almacenamiento en lugar coordinado con la supervisión de aparatos sanitarios objeto de la intervención (tanques, lavamanos, lavaplatos, lavaderos, sanitarios, orinales o similares), incluyendo sus griferías, accesorios, tuberías de conexión y de desagüe;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</si>
  <si>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Se medirá y pagará por unidad (UN) o elemento sanitario (tanques, lavamanos, lavaplatos, lavaderos, sanitarios, orinales o similares) debidamente desmontado, incluye sus griferías, accesorios, tuberías de conexión y de desagüe.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</si>
  <si>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aplica para el caso de desmonte de los aparatos y grifería para sustitución o reemplazo. El material desmontado será dispuesto como material de demolición o escombro.</t>
  </si>
  <si>
    <t>• Determinar la ubicación exacta de los aparatos sanitarios y grifería a desmontar.</t>
  </si>
  <si>
    <t>• Determinar los riesgos del procedimiento de los aparatos y grifería</t>
  </si>
  <si>
    <t>• Garantizar que no se presenten filtraciones y humedades durante el tiempo que se retire los aparatos y grifería, proveer equipos eficientes para riego.</t>
  </si>
  <si>
    <t>Este documento contempla el desmantelamiento y/o desmontaje, determinando las medidas previas que deben tomarse hasta el retiro y transporte de los tanques.</t>
  </si>
  <si>
    <t>• Retirada el agua contenida internamente a cada tanque.</t>
  </si>
  <si>
    <t xml:space="preserve">• Iniciar los trabajos de desmontaje del tanque, deben realizar la desconexión tubería de alimentación de agua.  </t>
  </si>
  <si>
    <t>• Con apoyo de una grúa retirar y acopiar los tanques de agua una vez desmontados, para su posterior retiro y traslado respectivamente.</t>
  </si>
  <si>
    <t>Este ítem comprende desmonte y/o suspensión definitiva de los puntos hidráulicos y/o sanitarios que se encuentren dentro de las áreas de trabajo utilizando material de primera calidad y conservando los diámetros de las redes afectadas. Incluye el retiro de la red en una longitud hasta 1,5 m.
Se debe consultar los planos de instalaciones hidráulicas y/o sanitarias o sino coordinar con el encargado de mantenimiento o la SUPERVISIÓN.</t>
  </si>
  <si>
    <t>Se inicia con el replanteo de los muro a cortar, demoler o realizar un pase con tubería (perforando con taladro donde el diámetro de la broca debe ser 1/8 de pulgada mayor de el de la tubería) para programar las suspensiones de suministro y así realizar las reparaciones necesarias o reubicaciones.
No se debe cortar o suspender los suministros de sin previa autorización por parte de la SUPERVISIÓN.
Establecer un programa de las reubicaciones hidráulicas y/o sanitarias y disponer de los materiales en obra.</t>
  </si>
  <si>
    <t>Materiales: No aplica
Equipo: Equipo mecánico para desmontes y/o retiros, Equipo manual para desmontes y/o retiros, Equipo para cargue y transporte.
Medida y forma de pago :Se medirá y se pagará por unidad (un) de punto hidráulico y/o sanitario suspendido y desmontado, y pase de muro debidamente ejecutado y retirado al lugar de acopio, de terminado por la SUPERVISIÓN .</t>
  </si>
  <si>
    <t xml:space="preserve">Esta actividad se refiere al desmonte de la posteria y cerramiento existente, que deberá realizarse para iniciar el proceso de construcción del nuevo cerramiento. Esta actividad incluye el transporte de los elementos desmontados hasta donde indique el supervisor del contrato. </t>
  </si>
  <si>
    <t>• Este ítem se refiere al desmonte de extractor de aire Tiro forzado de 10" y/o similares, con rejilla acerada de seguridad.</t>
  </si>
  <si>
    <t>• Ejecutar el desmonte del extractor hasta completar el retiro total de la unidad.</t>
  </si>
  <si>
    <t>• Verificar y controlar el grado de riesgo al estar expuesto el sistema eléctrico, con el fin de evitar que se produzcan sobrecargas en los circuitos y daños en los equipos de toda la edificación intervenida.</t>
  </si>
  <si>
    <t>• Efectuar correcciones, ajustes y modificaciones de los métodos, materiales en caso que se requieran.</t>
  </si>
  <si>
    <t>El trabajo a realizar consiste en el desmontaje de los equipos evaporadores de A/C. Incluye la desinstalación eléctrica y protecciones eléctricas que se ubiquen adyacentes a los aparatos, así como los bota aguas o elementos que previenen la filtración de agua. También incluye el traslado, ubicación y resguardo de los elementos desmontados en los lugares previamente establecidos por la Supervisión.</t>
  </si>
  <si>
    <t>En el desarrollo de esta actividad se deberá hacer una inspección previa, cuantificando los ductos y tuberías, para posteriormente proceder a desmontar y retirar, teniendo especial cuidado de no afectar los muros, pisos, escaleras y demás zonas contiguas a las áreas intervenidas. Se deberá tener la herramienta adecuada para este tipo de labor.</t>
  </si>
  <si>
    <t>Para el desmontaje primero se harán las desconexiones eléctricas necesarias, posteriormente se realizaran las desconexiones mecánicas y finalmente se procederá a hacer el desensamblaje de su actual ubicación para luego por medios mecánicos realizar su descenso y resguardo.</t>
  </si>
  <si>
    <t>El área deberá quedar limpia y libre de escombros. Además de la mano de obra especializada, el transporte de materiales hacia y fuera de la obra y los acarreos internos horizontales y verticales de materiales y escombros.</t>
  </si>
  <si>
    <t>Los sectores intervenidos con esta actividad serán aislados con el fin de evitar inconvenientes y accidentes en la prestación de los servicios de LA ENTIDAD.</t>
  </si>
  <si>
    <t xml:space="preserve">El Contratista deberá proveer mínimo de los siguientes elementos de seguridad industrial: guantes, casco, botas, overol, anteojos, tapabocas y tendrá en cuenta las demás precauciones de seguridad industrial requeridas para éste tipo de obras. </t>
  </si>
  <si>
    <t xml:space="preserve">Este ítem se refiere al desmonte, retiro, almacenamiento en lugar coordinado con la supervisión de todo tipo de muebles en madera o metálicos empotrados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</si>
  <si>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piezas sanitarias, puertas, ventanas, escaleras, vidrios, etc.</t>
  </si>
  <si>
    <t>• Si se requiere realizar el montaje de nuevo, previa consulta con el supervisor del sitio exacto de intervención.</t>
  </si>
  <si>
    <t>Se medirá y pagará por metro cuadrado (M2) de mueble empotrado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</si>
  <si>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retiro, almacenamiento en lugar coordinado con la supervisión y posterior montaje de Cortinas, Velos, Persianas y Soportes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</si>
  <si>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Realizar el montaje, previa consulta con el supervisor del sitio exacto de intervención.</t>
  </si>
  <si>
    <t>Se medirá y pagará por unidad (UN) de Cortina, Velo, Persiana y/o Soporte debidamente desmontado y 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</si>
  <si>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del pañete objeto de la intervención, lo cual será realizado por el contratista de manera manual o mecánica de acuerdo con las indicaciones del supervisor del contrato o en su defecto según los parámetros de la Policía Nacional o según normas técnicas para la materia.</t>
  </si>
  <si>
    <t>Se medirá y pagará por metro cuadrado (M2) de pañete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</si>
  <si>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total o parcial del punto eléctrico objeto (Incluye retiro de aparato, caja, tapa, tuberia y cableado hasta 1,5 m y regateo a que haya lugar) de la intervención, lo cual será realizado por el contratista de manera manual o mecánica de acuerdo con las indicaciones del supervisor del contrato o en su defecto según los parámetros de la Policía Nacional o según normas técnicas para la materia. </t>
  </si>
  <si>
    <t>Se medirá y pagará por unidad (UN) de salida eléctrica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</si>
  <si>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total o parcial del cableado eléctrico (Incluye retiro de tuberia y demas accesorios eléctricos de la red) de la intervención, lo cual será realizado por el contratista de manera manual o mecánica de acuerdo con las indicaciones del supervisor del contrato o en su defecto según los parámetros de la Policía Nacional o según normas técnicas para la materia. </t>
  </si>
  <si>
    <t>Se medirá y pagará por metro lineal (ML) de red eléctrica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</si>
  <si>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 a la realización de corte con medio mecánico (pulidora) sobre muros o pisos para mayor rapidez y precisión en las medidas del corte, con el espacio alistado para la ubicación de tubería u otros elementos, deben estar de acuerdo a las descripciones previamente indicadas en los planos arquitectónicos, en las especificaciones particulares o definidas por el supervisor del contrato o en su defecto según los parámetros de la Policía Nacional o según normas técnicas para la materia. Debe tenerse en cuenta en el momento de trámite de pago de este ítem, que no se encuentre con conjunto con ítems de mantenimiento que tenga incluido el regateo, para evitar un doble pago.</t>
  </si>
  <si>
    <t>• Consultar y verificar el espacio a intervenir.</t>
  </si>
  <si>
    <t>Se medirá y pagará por metro lineal (ML) de corte debidamente realizado.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</si>
  <si>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de canales y/o bajantes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Debe tenerse en cuenta en el momento de trámite de pago de este ítem, que no se encuentre con conjunto con ítems de mantenimiento que tenga incluido el retiro de accesorios y demás elementos que componen una cubierta, para evitar un doble pago.</t>
  </si>
  <si>
    <t>Se medirá y pagará por metro llineal (ML) de canal o bajante debidamente desmontado y 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</si>
  <si>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 la red de gas (Incluye retiro de tuberia y demas accesorios de la red) de la intervención, lo cual será realizado por el contratista de manera manual o mecánica de acuerdo con las indicaciones del supervisor del contrato o en su defecto según los parámetros de la Policía Nacional o según normas técnicas para la materia.</t>
  </si>
  <si>
    <t>Se medirá y pagará por metro lineal (ML) de red de gas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</si>
  <si>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la revisión técnica por parte de personal calificado con el correspondiente ajuste, limpieza, sellamiento y suministro de secciones o elementos que falten para el normal funcionamiento de la zona de cubierta intervenida. Se debe identificar si hay goteras o filtraciones, roturas del manto, rotura de las tejas. Incluye el retiro de la cubierta existente en mal estado de funcionamiento y el reemplazo y/o reparación de las mismas.</t>
  </si>
  <si>
    <t xml:space="preserve">Dentro de esta actividad se debe tener especial cuidado en la remoción de elementos que deban ser desarmados y desmontados sin dañarlos, que no sean elementos que afecten el estado de las construcciones vecinas u obras ya ejecutadas, y que no atenten contra la seguridad del personal de mantenimiento y terceros; para ello se contemplarán todas las medidas de seguridad industrial. </t>
  </si>
  <si>
    <t>• Consultar con el supervisor el sitio exacto a intervenir, definiendo el área objeto de la actividad; de lo contrario, la zona que no se encuentren aprobada dentro del plan de mantenimiento por el supervisor, no se tendrán en cuenta para el pago y estarán por cuenta del contratista.</t>
  </si>
  <si>
    <t>• Disposición del equipo y/o herramienta especial de trabajo en alturas (si se requiere).</t>
  </si>
  <si>
    <t>• Revisión del diseño arquitectónico de la edificación, materiales de cubierta y clima, para definir el tipo de intervención a realizar.</t>
  </si>
  <si>
    <t>• Consultar y verificar los elementos a desmontar, de acuerdo con el formulario de cantidades y a los planos.</t>
  </si>
  <si>
    <t>• Revisión, pruebas y aceptación.</t>
  </si>
  <si>
    <t>MATERIALES:</t>
  </si>
  <si>
    <t>• Tejas, caballetes y accesorios en los materiales que correspondan.</t>
  </si>
  <si>
    <t>• Selladores elásticos de alto desempeño, flanches, amarras, etc.</t>
  </si>
  <si>
    <t>• Mantos asfalticos, pintura bituminosa, etc.</t>
  </si>
  <si>
    <t>Se medirá y pagará por metro cuadrado (M2) debidamente ajustado, limpio, sellado y acondicionado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</si>
  <si>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NO CONFORMIDAD:</t>
  </si>
  <si>
    <t>Se refiere a la ejecución de techos con cubierta en material de fibra-cemento, empleando tejas onduladas según el tipo y numeración indicado en los planos, utilizando terminales superiores, inferiores y laterales según el caso, caballetes de ventilación, articulados y fijos según los requerimientos y las pendientes de la cubierta anotados en los proyectos.</t>
  </si>
  <si>
    <t>La madera que se utilizará para la estructura de la cubierta deberá ser inmunizada. Para la instalación de los caballetes, se debe impermeabilizar las uniones entre estos y la zona donde se ubicará cada uno con brea o un producto similar.</t>
  </si>
  <si>
    <t>La madera que se utilizará para la estructura de la cubierta deberá ser inmunizada. Para la instalación de los caballetes , se debe impermeabilizar las uniones entre estos y la zona donde se ubicará cada uno con brea o un producto similar</t>
  </si>
  <si>
    <t>Este Ítem se refiere al suministro y colocación de la cubierta en tejas TEJA CANALETA galvanizada 90 de acuerdo a las especificaciones y recomendaciones del fabricante, en las medidas y dimensiones consignadas en los planos de construcción.</t>
  </si>
  <si>
    <t>El contratista deberá tener especial cuidado en el corte de la teja en caso necesario, efectuándolo con sierra o segueta y aplicando posteriormente lija en el punto de corte.</t>
  </si>
  <si>
    <t>También se deberá tener especial cuidado de no pisar las tejas ni de sumirlas o pandearlas.</t>
  </si>
  <si>
    <t>Materiales y Equipos:</t>
  </si>
  <si>
    <t>Se utilizará teja CANALETA 90 galvanizada en las dimensiones consignadas en los planos, tornillos y tuercas de aluminio o galvanizadas y empaques de Neopreno.</t>
  </si>
  <si>
    <t xml:space="preserve">Para el corte se emplearán tijeras y seguetas </t>
  </si>
  <si>
    <t>Este ítem se refiere al suministro e instalación por parte de personal calificado de la cubierta tipo sandwich standig seam en aluzinc y/o galvanizada y prepintada en color definido por el supervisor,espesor igual o superior (0,46 mm), con aislamiento acustico y térmico en poliuretano expandido espesor 38 mm o superior y densidades de 38 kg/m3, incluye el kit de fijación, caballete y demás accesorios requeridos. Dicha cubierta debe ser fabricada bajo la norma NTC 4011 en el proceso de galvanización, todo el acero utilizado cumple con la sesión F.4.1.2 del reglamento colombiano de construcción.</t>
  </si>
  <si>
    <t>• Revisión del diseño arquitectónico y estructura de la edificación, pendientes y curvatura de cubierta,  materiales de cubierta y clima, para definir el tipo de intervención a realizar.</t>
  </si>
  <si>
    <t>• Instalación de cubierta de acuerdo a recomendaciones del fabricante.</t>
  </si>
  <si>
    <t>Se medirá y pagará por metro cuadrado (M2)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</si>
  <si>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al suministro e instalación por parte de personal calificado de la cubierta en teja arquitectónica, Galvanizada y prepintada en color definido por el supervisor, trapezoidal calibre 26 o superior (0,46 mm). Dicha cubierta debe ser fabricada bajo la norma NTC 4011 en el proceso de galvanización, todo el acero utilizado cumple con la sesión F.4.1.2 del reglamento colombiano de construcción. </t>
  </si>
  <si>
    <t>Este ítem se refiere al suministro e instalación por parte de personal calificado de la cubierta en teja arquitectónica, Galvanizada, trapezoidal calibre 26 o superior (0,46 mm). Dicha cubierta debe ser fabricada bajo la norma NTC 4011 en el proceso de galvanización, todo el acero utilizado cumple con la sesión F.4.1.2 del reglamento colombiano de construcción.</t>
  </si>
  <si>
    <t>Este ítem se refiere al suministro e instalación por parte de personal calificado del Caballete fijo en lámina Galvanizada y prepintada en color definido por el supervisor con ancho de desarrollo igual o superior a 60 cm. Dicha cubierta debe ser fabricada bajo la norma NTC 4011 en el proceso de galvanización, todo el acero utilizado cumple con la sesión F.4.1.2 del reglamento colombiano de construcción.</t>
  </si>
  <si>
    <t>Se medirá y pagará por metro lineal (ML)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</si>
  <si>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suministro e instalación por parte de personal calificado del Caballete fijo en lámina Galvanizada con ancho de desarrollo igual o superior a 60 cm. Dicha cubierta debe ser fabricada bajo la norma NTC 4011 en el proceso de galvanización, todo el acero utilizado cumple con la sesión F.4.1.2 del reglamento colombiano de construcción.</t>
  </si>
  <si>
    <t>Este Ítem se refiere al suministro y colocación de la cubierta de láminas corrugadas de aluminio separadas por un aislamiento de poliuretano rígido de acuerdo a las especificaciones y recomendaciones del fabricante, en las medidas y dimensiones consignadas en los planos de construcción.</t>
  </si>
  <si>
    <t>Se utilizará láminas corrugadas de aluminio separadas por un aislamiento de poliuretano rígido en las dimensiones consignadas en los planos, tornillos y tuercas de aluminio o galvanizadas y empaques de Neopreno.</t>
  </si>
  <si>
    <t>Para el corte se emplearán tijeras y seguetas</t>
  </si>
  <si>
    <t>Este ítem comprende el suministro e instalación de cubierta Teja aclirica Duralum 240 - 2.5 MM</t>
  </si>
  <si>
    <t>Teja aclirica Duralum 240 - 2.5 MM</t>
  </si>
  <si>
    <t>Son ideales para cubiertas industriales, agrícolas, parqueaderos, bodegas, viviendas y recubrimientos laterales.</t>
  </si>
  <si>
    <t>Ancho total: 88.5 cm</t>
  </si>
  <si>
    <t>Ancho útil: 81.2 cm</t>
  </si>
  <si>
    <t>Voladizo máximo: 81.2 cm</t>
  </si>
  <si>
    <t>Longitud de las láminas: 1 - 6 m</t>
  </si>
  <si>
    <t>Pendiente mayor: 5 %</t>
  </si>
  <si>
    <t>Además de la mano de obra especializada, el transporte de materiales hacia y fuera de la obra y los acarreos internos horizontales y verticales de materiales y escombros. Los sectores intervenidos con esta actividad serán aislados con el fin de evitar inconvenientes y accidentes en la prestación de los servicios de la Entidad.</t>
  </si>
  <si>
    <t>El Contratista deberá proveer mínimo de los siguientes elementos de seguridad industrial: guantes, casco, botas, overol, anteojos, tapabocas y tendrá en cuenta las demás precauciones de seguridad industrial requeridas para éste tipo de obras.</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</si>
  <si>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</si>
  <si>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CARACTERISTICAS DE LA CUBIERTA</t>
  </si>
  <si>
    <t>Las cubiertas en teja de barro dependiendo del fabricante tienen las siguientes características:</t>
  </si>
  <si>
    <t>Pendientes mínimas del 30% (18º).</t>
  </si>
  <si>
    <t>Peso teja 30 a 45 Kg/m2.</t>
  </si>
  <si>
    <t>Piezas por m2 de 10 a 15 unidades.</t>
  </si>
  <si>
    <t>Distancia entre apoyos 35 a 40 cm.</t>
  </si>
  <si>
    <t>Diseño del sistema colector: Debe tener en cuenta muchas variables: Situación geográfica y cantidad de agua lluvia en la zona, áreas a desaguar, pendiente abierta, diseño y pendientes de canales, geometría de las canales, diámetro de las bajantes, requerimientos de barras antivórtice.</t>
  </si>
  <si>
    <t>Tipos de manto a Utilizar de acuerdo a las condiciones climáticas y sistemas de instalación.</t>
  </si>
  <si>
    <t>SISTEMAS DE INSTALACION</t>
  </si>
  <si>
    <t>Tejas de encaje o imitaciones de tejas de barro en asbesto cemento u otros materiales:</t>
  </si>
  <si>
    <t>Este tipo de teja elaborada con moldes permite sistemas machihembrados para su instalación y sello y no siempre requieren de sistemas de impermeabilización previa de la estructura de soporte.</t>
  </si>
  <si>
    <t>(En zonas con fuertes vientos la teja se debe asegurar con alambre, tornillos o puntilla y por lo tanto se sugiere estudiar un sistema previo de instalación).</t>
  </si>
  <si>
    <t>Teja extruidas: Esta tejas pueden tener diferentes formas y pueden instalarse con estas alternativas</t>
  </si>
  <si>
    <t>Este ítem se refiere lal suministro e instalación por parte de personal calificado del Caballete en Teja Tipo Española o equivalente.  La Teja Española es una teja de fibrocemento moldeada a mano, que le imprime a la cubierta el aspecto de los techos en teja de barro tradicional. El cálculo de estructura sobre la cual se instalarán las tejas deben cumplir los requisitos del reglamento colombiano de construcción sismorresistente NSR 10 y son responsabilidad del contratista.</t>
  </si>
  <si>
    <t>Este ítem se refiere al suministro e instalación por parte de personal calificado de la Cubierta en Teja Tipo Española o equivalente. La Teja Española es una teja de fibrocemento moldeada a mano, que le imprime a la cubierta el aspecto de los techos en teja de barro tradicional. El cálculo de estructura sobre la cual se instalarán las tejas deben cumplir los requisitos del reglamento colombiano de construcción sismorresistente NSR 10 y son responsabilidad del contratista.</t>
  </si>
  <si>
    <t>Este ítem se refiere al suministro e instalación por parte de personal calificado de la Cubierta en Teja en fibrocemento ondulada. La teja ondulada Perfil 7 No. 10 (Longitud útil=2,91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</si>
  <si>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 Garantizar que no se presenten filtraciones y humedades durante el tiempo que se retire en la cubierta, proveer equipos eficientes para riego.</t>
  </si>
  <si>
    <t>• Deben alternarse las juntas de unión de las tejas.</t>
  </si>
  <si>
    <t>• Se debe asegurar que los bordes estén perfectamente a escuadra. Para ello hay que utilizar hilos, escuadras, etc.</t>
  </si>
  <si>
    <t>• No se debe alternar las juntas de unión en la línea de caballetes</t>
  </si>
  <si>
    <t>• Para su correcta instalación se tendrá en cuenta todas las recomendaciones técnicas del fabricante según catálogo del producto. Cada teja estará sujeta con dos ganchos calibre 12 para cercha metálica de 14 cms de longitud.</t>
  </si>
  <si>
    <t>• Los Caballetes serán de tipo fijo para 15º, instalados y asegurados cada uno 4 amarras  con tapa metálica calibre 18 y banda de caucho, puestas en los extremos de las aletas.</t>
  </si>
  <si>
    <t>• Como regla de seguridad, no se permite caminar directamente sobre las tejas; se debe utilizar tablones para circular y trabajar sobre la cubierta.</t>
  </si>
  <si>
    <t>• Se debe utilizar la herramienta adecuada (taladro, sierras, rayador con punta de carburo de tungsteno, tenazas, limas etc.) y evitar respirar el polvillo que desprenda el corte y manipulación de esta tejas; es obligatorio el uso de protector o máscaras.</t>
  </si>
  <si>
    <t>Este ítem se refiere al suministro e instalación por parte de personal calificado de la Cubierta en Teja en fibrocemento ondulada. La teja ondulada Perfil 7 No. 8 (Longitud útil=2,30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</si>
  <si>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Este ítem se refiere al suministro e instalación por parte de personal calificado de la Cubierta en Teja en fibrocemento ondulada. La teja ondulada Perfil 7 No. 6 (Longitud útil=1,69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</si>
  <si>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Este ítem se refiere al suministro e instalación por parte de personal calificado de la Cubierta en Teja en fibrocemento ondulada. La teja ondulada Perfil 7 No. 4 (Longitud útil=1,08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</si>
  <si>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El Ítem hace referencia al suministro e instalación de Cubierta en lámina de policarbonato cristal 4 mm o equivalente, como reemplazo al material de cubierta que se desmonte</t>
  </si>
  <si>
    <t>Se exige personal técnico calificado para elaborar esta actividad.</t>
  </si>
  <si>
    <t xml:space="preserve"> ACTIVIDADES PREVIAS A CONSIDERAR PARA LA EJECUCIÓN DEL ÍTEM:</t>
  </si>
  <si>
    <t>• Determinar la ubicación exacta de la cubierta a intervenir.</t>
  </si>
  <si>
    <t>• Determinar los riesgos del procedimiento de la cubierta</t>
  </si>
  <si>
    <t>• Se utilizarán láminas de policarbonato cristal de grosor 4 mm o superior de acuerdo con las distancias entre cerchas que ya están dadas en el edificio por tratarse de un reemplazo de tejas</t>
  </si>
  <si>
    <t>•Las láminas de policarbonato se cortan con cuchillo cartonero, y hay que distribuir las medidas en la superficie considerando que los alvéolos deben quedar en dirección de la pendiente.</t>
  </si>
  <si>
    <t>• Los cantos con los alveolos abiertos del techo hay que sellarlos para mantener limpios y secos. El del lado superior de la pendiente se sella con esta cinta de polietileno que es de color verde. Y el lado inferior se sella con una cinta permeable, que tiene perforaciones para que respire, además de un papel secante para evitar las condensaciones.</t>
  </si>
  <si>
    <t>•Las láminas de policarbonato van de canto dentro del perfil H. El perfil H, también es llamado “perfil clic” kit conector HCP, es el encargado de unir las planchas. Se trata de dos piezas, la inferior, que va sobre las vigas y la superior que se le ensambla.</t>
  </si>
  <si>
    <t>• Las láminas de policarbonato en ambas caras traen unas láminas protectoras autoadhesivas, que hay que sacar antes de la instalación. Es importante fijarse que la cara superior tiene un filtro UV, y se reconoce porque la lámina lo indica con una marca. Esa es la que se saca al final, para no perder la correcta posición de la plancha.</t>
  </si>
  <si>
    <t>• Para su correcta instalación se tendrá en cuenta todas las recomendaciones técnicas del fabricante según catálogo del producto. Cada lámina estará sujeta con tornillos autoperforante cabeza hexagonal ¼ x 1” y 8 x 1".</t>
  </si>
  <si>
    <t>• Se debe utilizar la herramienta adecuada (Llana, Cuchillo cartonero, Mascarilla, Pistola Calafatera, Guantes seguridad, Taladro inalámbrico, etc.) y evitar respirar el polvillo que desprenda el corte y manipulación de esta tejas; es obligatorio el uso de protector o máscaras.</t>
  </si>
  <si>
    <t>Se medirá y pagará por metro cuadrado (M2) debidamente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</si>
  <si>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El Ítem hace referencia al suministro e instalación de Cubierta en lámina de policarbonato cristal 8 mm o equivalente, como reemplazo al material de cubierta que se desmonte</t>
  </si>
  <si>
    <t>• Se utilizarán láminas de policarbonato cristal de grosor 8 mm o superior de acuerdo con las distancias entre cerchas que ya están dadas en el edificio por tratarse de un reemplazo de tejas</t>
  </si>
  <si>
    <t>Este ítem se refiere al suministro e instalación por parte de personal calificado de la cubierta en teja sin traslapo en acero laminado, galvanizado y prepintado con alto de cresta 38mm. Dicha cubierta debe cumplir con lo establecido en la norma NTC 4011 para el proceso de galvanización, para el proceso de pintura con la norma ASTM A755 y el acero utilizado debe cumplir con la norma NSR-10.</t>
  </si>
  <si>
    <t>Este ítem se refiere al suministro e instalación por parte de personal calificado de la cubierta en teja traslucida sin traslapo en poliester reforzado con fibra de vidrio clase 7 de espesor igual o mayor 1,3 mm, longitud máxima de 9 metros, alto de cresta 38mm y perfil standing seam.</t>
  </si>
  <si>
    <t>El Ítem hace referencia al suministro e instalación de  Teja asfáltica ondulada fabricadas con fibras, como reemplazo al material de cubierta que se desmonte, se exige personal técnico calificado para elaborar esta actividad.</t>
  </si>
  <si>
    <t>Con solamente 6.4 kg por Teja (3.36 kg/m2), las  Tejas asfálticas onduladas fabricadas con fibras son muy ligeras y fáciles de manejar,</t>
  </si>
  <si>
    <t>transportar e instalar con una reducción sensible de costos.</t>
  </si>
  <si>
    <t>Las tejas TECHOLINE pueden usarse y adaptarse a tipos y techos de formas muy diversos.</t>
  </si>
  <si>
    <t>• Dado que Techoline es un material flexible, es importante seguir la posición de los tornillos o de los clavos</t>
  </si>
  <si>
    <t>así como el esquema de colocación.</t>
  </si>
  <si>
    <t>• Fijar todos los traslapos longitudinales y transversales.</t>
  </si>
  <si>
    <t>• Las fijaciones deben ser siempre sobre los listones</t>
  </si>
  <si>
    <t>• La fijación debe ser siempre en la parte alta de la onda.</t>
  </si>
  <si>
    <t>• Largo (C): 2 m.</t>
  </si>
  <si>
    <t>• Ancho (L): 1.05 m.</t>
  </si>
  <si>
    <t>• Espesor (e): 3 mm.</t>
  </si>
  <si>
    <t>• Largo Útil (Ca): 1,86 m.</t>
  </si>
  <si>
    <t>• Ancho Útil (La): 0.95 m.</t>
  </si>
  <si>
    <t>• Área Útil: 1,76 m²</t>
  </si>
  <si>
    <t>• Num de Ondas (P1): 9 Un (95 mm)</t>
  </si>
  <si>
    <t>• Num de Planos (P2): 4 Un (65 mm)</t>
  </si>
  <si>
    <t>• Altura de Onda (h): 38 mm.</t>
  </si>
  <si>
    <t>• Longitud de Onda (P): 95 mm.</t>
  </si>
  <si>
    <t>• Rec Long (R): 14 0 17 Cm.</t>
  </si>
  <si>
    <t>• Rec Transv (R1): Una Onda (95 mm)</t>
  </si>
  <si>
    <t>• Peso Total por teja: 7,1 kg</t>
  </si>
  <si>
    <t>• Peso x u/área: 3.9 kg/m²</t>
  </si>
  <si>
    <t xml:space="preserve">• Colores: Marrón y Verde.           </t>
  </si>
  <si>
    <t>Esta especificación se refiere a la instalación de teja termo acústica traslucida, según detalles incluidos en los diseños y los planos del Proyecto.</t>
  </si>
  <si>
    <t>La instalación de las tejas deberá realizarse por el método de juntas alternadas, con un traslapo lateral, no inferior a una ondulación de la teja y un traslapo longitudinal en ambos extremos no inferior a 14 cm. Las tejas se fijarán con pernos autoperforantes (cuatro por unidad), dispuestos en las cimas de las ondulaciones de la teja, y deberán descansar sobre las correas metálicas de la estructura. El CONTRATISTA deberá seguir todas las recomendaciones técnicas para la instalación, suministradas por el fabricante.</t>
  </si>
  <si>
    <t>En caso de presentarse no conformidades en el proceso de instalación de la teja o en el producto terminado, evidenciadas por el supervisor del contrato, el CONTRATISTA, deberá realizar todas las acciones correctivas necesarias a plena satisfacción del supervisor del contrato; sin que por ello el CONTRATISTA tenga derecho a reconocimiento económico adicional.</t>
  </si>
  <si>
    <t>Será responsabilidad del CONTRATISTA, el transporte, almacenamiento y buena conservación de los materiales. No se aceptarán, para instalación, elementos defectuosos, fisurados, rotos, rayados, porosos, mal perforados, con alabeos o torceduras.</t>
  </si>
  <si>
    <t xml:space="preserve">Esta especificación se refiere a la instalación de teja termo acústica traslucida, según detalles incluidos en los diseños y los planos del Proyecto. </t>
  </si>
  <si>
    <t>DESCRIPCIÓN Y METODOLOGÍA: Esta especificación se refiere a la construcción de afinado de nivelación para las cubiertas. Se utilizará mortero húmedo en proporción cemento - arena según corresponda, se utilizará impermeabilizante integral tipo Sika 1 o equivalente, mezclado de acuerdo con las proporciones y procedimientos recomendados por el fabricante.</t>
  </si>
  <si>
    <t>La superficie de cubierta sobre la que se aplica el afinado debe estar limpia, libre de rebabas o material suelto y deberá humedecerse completamente. El espesor mínimo de la capa de mortero será de 0.03, el espesor promedio de la capa de afinado será de 0.03 cm. La superficie terminada del afinado tendrá las pendientes necesarias para asegurar el flujo rápido y directo del agua de cualquier punto hacia los desagües.</t>
  </si>
  <si>
    <t>Antes de iniciar se debe hacer estudio de niveles y se deben colocar guías maestras que garanticen las pendientes sugeridas por el supervisor del contrato.</t>
  </si>
  <si>
    <t>Cuando los entramados de cubierta se especifiquen en madera, se seguirán las siguientes indicaciones de carácter general: 1. Se utilizarán maderas perfectamente secas y libres de imperfecciones producidas por ataque de insectos, humedad o cortes defectuosos. Se recomienda adquirir las maderas con bastante anticipación, para almacenarlas en un sitio seco y bien ventilado, colocadas unas sobre otras de manera que no trabajen a flexión y procurando que el aire circule libremente entre ellas, con el fin de garantizar el periodo mínimo de reposos y secado. 2. Una vez reposada las maderas, se procederá a hacer los cortes y dimensionamientos definitivos con la mayor exactitud posible, descartando todas las piezas que no llenen los requisitos indicados arriba. Las secciones  que se van a dejar a la vista se cepillarán en todas sus caras.</t>
  </si>
  <si>
    <t>3. La protección de la madera contra el ataque de los insectos y eventualmente contra el fuego, se hará con productos patentados y de calidad reconocida y previamente aprobada por el interventor. Tanto las impregnaciones ignífugas como las antisépticas, deberán reunir las siguientes condiciones: Eficacia prolongada, solubilidad en agua, no tóxica para el hombre o animales y que no deterioren la estructura de las maderas. Como ejemplo de protectores contra el fuego se citarán: Barnices a base de óxido, calcio apagado en solución de cloruro de calcio y también soluciones saturadas de fosfato de amonio; también se pueden utilizar sistemas de impregnación a presión en calderas llenas de lechada de cal. Entre las protecciones antisépticas: Soluciones de sulfato de cobre (impregnación por 24 horas) huleina o productos similares para aplicación a brocha; pentaclorofenos o también naftol en solución al 2% en alcohol desnaturalizado. 4. Para ello se seguirán las especificaciones particulares y los planos en lo que se refiere a ubicación y dimensiones. En general y especialmente en sitios en donde la humedad del ambiente sea alta, las maderas se colocarán de tal manera que tengan ventilación constante, para evitar la formación de hongos. Se protegerán de manera especial, los apoyos sobre mampostería y los extremos de madera incrustados en el terreno. En este último caso es preferible utilizar dados de piedra o elementos metálicos especiales para recibir las maderas fuera del terreno. En ningún caso se admitirán maderas de secciones menores a las existentes o a las indicadas en los planos o en las especificaciones particulares. Todos los ensambles, empalmes y acopladuras, incluyendo la pendiente mínima de instalación de la teja, se harán de acuerdo con los planos, o recomendaciones del fabricante de la teja Arquitectónica trapezoidal a instalar y el Visto Bueno del interventor. Los barrotes o arriostramientos y refuerzos, se harán en las secciones y las distintas especificadas en los planos o los recomendados por el fabricante y el Visto Bueno del interventor. Las uniones entre distintas piezas se harán en lo posible utilizando cajas, espigas, etc. Evitando el usos de clavos. Donde sea necesario, se utilizarán tornillos de sección y tipo aprobados por el interventor. Una vez terminada la estructura de madera, el interventor la revisará en todo lo referente a niveles, pendientes, secciones, etc. Para dar el visto bueno a la colocación del material de cubrimiento, o sea la teja Arquitectónica trapezoidal.</t>
  </si>
  <si>
    <t xml:space="preserve">3. La protección de la madera contra el ataque de los insectos y eventualmente contra el fuego, se hará con productos patentados y de calidad reconocida y previamente aprobada por el interventor. Tanto las impregnaciones ignífugas como las antisépticas, deberán reunir las siguientes condiciones: Eficacia prolongada, solubilidad en agua, no tóxica para el hombre o animales y que no deterioren la estructura de las maderas. Como ejemplo de protectores contra el fuego se citarán: Barnices a base de óxido, calcio apagado en solución de cloruro de calcio y también soluciones saturadas de fosfato de amonio; también se pueden utilizar sistemas de impregnación a presión en calderas llenas de lechada de cal. Entre las protecciones antisépticas: Soluciones de sulfato de cobre (impregnación por 24 horas) huleina o productos similares para aplicación a brocha; pentaclorofenos o también naftol en solución al 2% en alcohol desnaturalizado. 4. Para ello se seguirán las especificaciones particulares y los planos en lo que se refiere a ubicación y dimensiones. </t>
  </si>
  <si>
    <t>En general y especialmente en sitios en donde la humedad del ambiente sea alta, las maderas se colocarán de tal manera que tengan ventilación constante, para evitar la formación de hongos. Se protegerán de manera especial, los apoyos sobre mampostería y los extremos de madera incrustados en el terreno. En este último caso es preferible utilizar dados de piedra o elementos metálicos especiales para recibir las maderas fuera del terreno. En ningún caso se admitirán maderas de secciones menores a las existentes o a las indicadas en los planos o en las especificaciones particulares. Todos los ensambles, empalmes y acopladuras, incluyendo la pendiente mínima de instalación de la teja, se harán de acuerdo con los planos, o recomendaciones del fabricante de la teja Arquitectónica trapezoidal a instalar y el Visto Bueno del interventor. Los barrotes o arriostramientos y refuerzos, se harán en las secciones y las distintas especificadas en los planos o los recomendados por el fabricante y el Visto Bueno del interventor. Las uniones entre distintas piezas se harán en lo posible utilizando cajas, espigas, etc. Evitando el usos de clavos. Donde sea necesario, se utilizarán tornillos de sección y tipo aprobados por el interventor. Una vez terminada la estructura de madera, el interventor la revisará en todo lo referente a niveles, pendientes, secciones, etc. Para dar el visto bueno a la colocación del material de cubrimiento, o sea la teja Arquitectónica trapezoidal.</t>
  </si>
  <si>
    <t>Esta especificación hace referencia al suministro e instalación de una estructura metálica para una cubierta previamente construida, con PERFIL METALICO TIPO C GR50 100 x 50 2mm Cold Rolled o de mejor especificación, de tal manera que queden con una pendiente mínima del 10% o la que requiera para así desaguar las aguas lluvias.</t>
  </si>
  <si>
    <t>La armadura de soporte de la cubierta debe obedecer a un cálculo estructural para cada caso en particular. El diseñador debe ceñirse a las Normas Colombianas de Diseño y Construcción Sismo Resistente NSR-10 o a las normas locales vigentes.</t>
  </si>
  <si>
    <t>Deben garantizarse elementos suficientemente rígidos, sólidamente ensamblados, que garanticen apoyos rectilíneos y continuos. Las tejas de fibrocemento, por su constitución y geometría, deben apoyarse correctamente formando una superficie plana.</t>
  </si>
  <si>
    <t>Debe tenerse en cuenta que factores como la ubicación geográfica del sitio donde se instalará la cubierta, la velocidad del viento, el ángulo de incidencia de éste con respecto a la construcción, la topografía circundante, la geometría de la edificación, la pendiente de la cubierta y la altura sobre el nivel del mar entre otros factores, son variables que hacen que cada proyecto sea distinto y que no existan tipologías de estructuras establecidas para cada teja.</t>
  </si>
  <si>
    <t>Debe garantizarse un perfecto alineamiento y escuadría entre las correas y las cerchas, con el fin de evitar que los productos de fibrocemento calquen las irregularidades de la estructura soporte.</t>
  </si>
  <si>
    <t>• Consultar con el supervisor el sitio exacto a intervenir, definiendo el área objeto de la actividad; de lo contrario, el área que no se encuentre aprobada dentro del plan de mantenimiento por el supervisor no se tendrán en cuenta para el pago y estará por cuenta del contratista.</t>
  </si>
  <si>
    <t>• Revisión técnica del área objeto de la intervención en el inmueble.</t>
  </si>
  <si>
    <t>• Revisar que la superficie se encuentre completamente firme, afinada y sin materiales sueltos. Igualmente, se debe verificar la calidad del material a instalar.</t>
  </si>
  <si>
    <t xml:space="preserve">• Disponer de zapatos planos de caucho para las personas que van a realizar la intervención y no dejar objetos afilados o con puntas en la superficie </t>
  </si>
  <si>
    <t>• Asegurarse que la cubierta cumple con la pendiente mínima</t>
  </si>
  <si>
    <t>• Lse debe realizar la instalación de los perfiles en términos del posicionamiento, fijación, diastancia entre elementos y ajustes.</t>
  </si>
  <si>
    <t>• Se debe revisar los soportes y refuerzos, confirmando que no haya movimientos ni deformaciones en la estructura.</t>
  </si>
  <si>
    <t>• Verificar tratamiento contra corrosión</t>
  </si>
  <si>
    <t>Se medirá y pagará por Metro Lineal (ML)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</si>
  <si>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Esta especificación hace referencia al suministro e instalación de una estructura metálica para una cubierta previamente construida, con PERFIL METALICO RECTANGULAR 90x50x2mm o de mejor especificación, de tal manera que queden con una pendiente mínima del 10% o la que requiera para así desaguar las aguas lluvias.</t>
  </si>
  <si>
    <t>Este ítem se refiere al suministro e instalación, por parte de personal calificado en la materia, de manto autoprotegido con foil aluminio y alma central de polietileno de alta densidad de calibre igual o superior 3mm. Los espacios recomendados por el fabricante para su instalación son cubiertas semitransitables expuestas directamente a la intemperie; Túneles, terrazas, muros de contención, juntas de dilatación y protector de ductos, tuberías y estructuras metálicas expuestas directamente a la intemperie.</t>
  </si>
  <si>
    <t>• Revisar que la superficie se encuentre completamente firme, afinada, limpia, seca, sin grasa, libre de disolventes y sin materiales sueltos. Además debe estar pendientada hacia bajantes, canales y desagües</t>
  </si>
  <si>
    <t>• Asegurarse que la superficie cumple con las características de aplicación</t>
  </si>
  <si>
    <t>• La superficie a impermeabilizar debe ser imprimada con una capa de emulsión asfáltica</t>
  </si>
  <si>
    <t>• Se debe empezar a instalar el manto por la parte inferior de la superficie</t>
  </si>
  <si>
    <t>• Fundir la capa inferior del manto con el calor de la llama del soplete a gas,  cuidando de no  llegar al alma central por demasiada llama. Al tiempo que se funde esta capa inferior, se debe desenrollar el manto y se debe presionar el mismo para garantizar su adherencia con la superficie. Se debe tener especial atención en la unión de los traslapos. Se debe usar rodillo pequeño  de caucho para dar firmeza y sellado a los traslapos.</t>
  </si>
  <si>
    <t>• Nunca deben coincidir 4 puntas de terminación del manto en un mismo punto.</t>
  </si>
  <si>
    <t>Se medirá y pagará por Metro Cuadrado (M2)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</si>
  <si>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al suministro e instalación, por parte de personal calificado en la materia, de manto autoprotegido con foil aluminio y alma central en poliéster de alta capacidad de calibre igual o superior 3mm. Los espacios recomendados por el fabricante para su instalación son cubiertas semitransitables expuestas directamente a la intemperie; cubiertas, vigas canales, tejas en fibrocemento, elaboración de flanches y protector de ductos, tuberías y estructuras metálicas expuestas directamente a la intemperie. Además, funciona como aislamiento térmico al interior de las construcciones reduciendo los efectos de los rayos solares. </t>
  </si>
  <si>
    <t>Este ítem se refiere al suministro e instalación, por parte de personal calificado en la materia, de manto bituminoso impermeabilizante de superficies con acabado en piso duro de calibre igual o superior 4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</si>
  <si>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Este ítem se refiere al suministro e instalación de manto bituminoso impermeabilizante con refuerzo en fibra de polyester de alta capacidad, película antiadherente de polietileno en lado inferior, acabado en mineral esmaltado al fuego en lado superior de color definido por el supervisor, por parte de personal calificado en la materia, de manto bituminoso impermeabilizante de superficies con acabado en piso duro de calibre igual o superior 3,5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</si>
  <si>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Este ítem se refiere a la reposición, suministro e instalación de aislamiento térmico y acústico Black Theater o equivalente, en lana mineral de vidrio recubierto con un refuerzo en fibra de vidrio de espesor 1" o mayor, que tiene como finalidad reducir la transferencia de calor y controlar la propagación de ruidos, mejorando las condiciones de confort y eficiencia energética en las edificaciones. Este aislamiento se aplicará en espacios destinados a cumplir con requerimientos específicos de temperatura y aislamiento acústico, como muros, techos y conductos de ventilación, según el diseño y las necesidades del mantenimiento. Incluye el desmonte y retiro del elemento existente.</t>
  </si>
  <si>
    <t>Dicho material deberá contemplar propiedades técnicas como: Límites de Operación: Norma: ASTM C411/ASTM C447, unidad: Temperatura Máx. 121°C (250°F). Desempeño térmico (Conductividad térmica): Norma: ASTM C518, unidad: 0.034 W/m.°C a 24°C Temperatura Media. Valor típico (0.23 BTU.in/hr.ft².°F a 75°F Temp. Media). Desempeño acústico (Coeficientes de reducción de ruido): Norma: ASTM 423 Montaje A, unidad: NRC: 0.7 (1 in) NRC: 1.00 (2 in). Absorción de vapor de agua: Norma: ASTM C1104/C 1104M, unidad: &lt;3% weight-120°F (49°C), 95% R.H. (*). Resistencia a la compresión: norma: ASTM C165, unidad: (3 lb./ft3) 25 lbf/ft2 min (10% deformación) (1197.01 Pa) y 90 lbf/ft2 min (25% deformación) (4309.22 Pa). Características de combustión de la superficie: Norma: ASTM E84 / UL723, unidad: Índice de propagación de llama &lt; 25 Índice de generación de humo &lt; 50.</t>
  </si>
  <si>
    <t>• Revisar que la superficie se encuentre completamente firme, afinada, limpia, seca, sin grasa, libre de disolventes y sin materiales sueltos. Además debe estar libre de bajantes, canales y desagües que generen humedades al elemento a instalar.</t>
  </si>
  <si>
    <t xml:space="preserve">• Verificación de material: Confirmar que la lana de vidrio cumpla con las especificaciones del proyecto y que no esté dañada. </t>
  </si>
  <si>
    <t>• Se debe empezar a instalar el elemento de conformidad con la ficha técnica del fabricante</t>
  </si>
  <si>
    <t>Este ítem comprende a la reposición, sumnistro e instalación de molduras en yeso debidamente instalados, según las recomendaciones del supervisor del contrato. Incluye el desmonte y retiro del elemento existente.</t>
  </si>
  <si>
    <t>Las perforaciones que pueden presentarse en los diversos productos se deben perfeccionar en la labor de instalación con el mismo producto (YESO) El color blanco grisáceo o amarillento es el color natural de la moldura para obtener un acabado optimo se deberá pintar.</t>
  </si>
  <si>
    <t>Las molduras y rosetones contienen en su interior fique o cabuya para que en caso de partirse se puedan instalar sin inconvenientes.</t>
  </si>
  <si>
    <t>Los empates de las molduras deberán pulirse adecuadamente con yeso y lija para obtener un mejor acabado.</t>
  </si>
  <si>
    <t>Al manipular las molduras es conveniente tomarlas por los laterales, y no del centro ya que pueden partirse con mayor probabilidad.</t>
  </si>
  <si>
    <t>El color más adecuado para pintar todos los artículos en yeso es blanco.</t>
  </si>
  <si>
    <t>El acabado final de los productos en mención, depende de la instalación óptima que debe realizar la persona que los instala.</t>
  </si>
  <si>
    <t>Cielo raso suspendido compuesto por entramado de perfiles canal y paral a los que se atornillan placas de yeso Gyplac o similar de 12.7 mm de espesor con tornillos autorroscantes de 1”. Las juntas se tratan con cinta y masilla, quedando un acabado similar a los cielos rasos de friso y estuco yeso.</t>
  </si>
  <si>
    <t>El procedimiento básicamente es: Armado de la estructura, colocación de las placas, tratamiento de juntas, masillado y pintura final a base de vinilo. Se deberá seguir a pie de letra las recomendaciones y las  especificaciones del fabricante tanto para el transporte, almacenamiento, manipulación, montaje y la aplicación del tratamiento final. No se aceptarán láminas dobladas, manchadas o afectadas por la humedad. Los cielos rasos instalados de acuerdo con las especificaciones y a satisfacción de la Interventoría, se medirán por metro cuadrado (m2), la ejecución de áreas menores a 1 m2 no tendrán evaluación especial y deben ser contempladas por el Contratista en el metro cuadrado.</t>
  </si>
  <si>
    <t xml:space="preserve">Los cielos rasos llamados abovedados, corresponden al cubrimiento de la cubierta en bóveda del auditorio, se utilizará las láminas del mismo tipo del indicado en esta especificación, se debe contemplar las actividades recomendadas por el fabricante para darle curvatura a las láminas, su unidad de medida será el metro cuadrado (m2), de superficie real del cielo raso, incluye la pintura final. </t>
  </si>
  <si>
    <t>Los trabajos incluidos en el presente ítem, consisten en la ejecución completa, provisión y colocación de todas las estructuras de carpintería de madera, metálica y herrería según tipos, cantidades y especificaciones particulares que se indican en los planos y planillas correspondientes. El total de las estructuras que constituyen las carpinterías metálicas y herrería, se ejecutarán según las reglas del arte, de acuerdo con los planos de conjunto y de detalles, planillas especiales y las órdenes que imparta el supervisor.                                  Con los muros alineados y plomeados, se procede a la colocación del panel en losa de azotea, estos pueden colocarse en lienzos de hasta 6 piezas, que deberán colocarse de forma cuatropeada y reforzada con mallas planas de 8” por ambas caras y en todas las uniones.</t>
  </si>
  <si>
    <t>Sobre la cimbra se colocará los lienzos de panel pre - ensamblados, con su acero de refuerzo si es requerido. Se levantarán los lienzos de panel de la losa por encima de los muros y la cimbra, cada lienzo se unirá con el lienzo contiguo por medio de malla plana de 8”.</t>
  </si>
  <si>
    <t>Se unirán los paneles de la losa a los paneles de los muros por medio de malla esquinero de 4”x4”x2.44m. en toda la unión muro-losa, en ambas caras del muro.</t>
  </si>
  <si>
    <t>Colocación de acero de refuerzo en el lecho alto, se instala el acero de refuerzo con var.#3, de acuerdo a planos de armado.</t>
  </si>
  <si>
    <t>Cielo raso plano en Dry-Wall anti-humedad, acabado final en Esmalte blanco mate 3 manos. Se construirá los cielos rasos de oficina con sistema Dry-Wall,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</si>
  <si>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 Determinar la ubicación exacta del cielo raso a intervenir.</t>
  </si>
  <si>
    <t>• Determinar los riesgos del procedimiento de Suministro e Instalación de Cielo Raso</t>
  </si>
  <si>
    <t>• Garantizar que no se presenten filtraciones y humedades durante el tiempo instale el cielo raso en dry wall, proveer equipos eficientes para riego.</t>
  </si>
  <si>
    <t>Se refiere esta actividad al Suministro, transporte e instalación de cielos raso en el mismo material existente, sea placa de tabla yeso ½” tipo Dry Wall, lámina de fibrocemento, machimbre u otros similares. Incluye: perfilería de aluminio o madera para soporte según el caso, chazos, cintas de unión o ensamble entre elementos, cortes y filetes. El acabado inferior será del color  y caracteristicas establecidas en el existente y debe ser aprobado por la Interventoría y/o supervisión. Incluye el retiro del elemento existente en mal estado de funcionamiento.</t>
  </si>
  <si>
    <t xml:space="preserve">Comprende el suministro e instalación de los cielo rasos, contra muros y columnas en el material existente, estos serán ejecutados en los ambientes señalados con las dimensiones y detalles mostrados en los planos, de conformidad con las instrucciones de la y acogiéndose en los casos que se indique, a las recomendaciones del fabricante y a las especificaciones aquí consignadas.  </t>
  </si>
  <si>
    <t>Únicamente se debe comenzar a instalar las láminas de cielo raso cuando todo el trabajo húmedo, tal como el concreto, mortero, yeso, estuco etc., se haya terminado y secado por completo.</t>
  </si>
  <si>
    <t>Se debe comenzar a instalar las láminas de cileo raso cuando el edificio se haya cerrado a las condiciones climáticas externas y se proporcione una ventilación mecánica adecuada para mantener los límites de las condiciones de 16 a 30 grados centígrados y máximo 70% de humedad relativa.</t>
  </si>
  <si>
    <t>Las láminas de cielo raso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</si>
  <si>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cinta masilla lijado y pintura final vinilo tipo 1, 2 manos.</t>
  </si>
  <si>
    <t xml:space="preserve">• La instalación del cielo raso en láminas lo debe efectuar personal calificado, este personal debe tener todas las herramientas y equipos mínimos necesarios para instalar adecuadamente las láminas. </t>
  </si>
  <si>
    <t>• Este cielo raso falso debe prever la instalación de las tuberías para las instalaciones eléctricas hidrosanitarias y de aire acondicionado según como se indica en los planos de dichas instalaciones.</t>
  </si>
  <si>
    <t>• El contratista deberá montar toda la perfilería metálica de acuerdo y en estricta conformidad con las especificaciones del fabricante.</t>
  </si>
  <si>
    <t>• Colocar los paños de cielo raso cuidadosamente y nivelar.</t>
  </si>
  <si>
    <t>• Realizar fijación del panel a la estructura metálica o madera según corresponda.</t>
  </si>
  <si>
    <t>• Realizar la operación anterior hasta cubrir la totalidad del área a intervenir.</t>
  </si>
  <si>
    <t>• Colocar las cintas en las uniones.</t>
  </si>
  <si>
    <t>• Aplicar la masilla multiusos.</t>
  </si>
  <si>
    <t>• Realizar resanes.</t>
  </si>
  <si>
    <t>• Aplicar Viniltex de Pintuco o equivalente color blanco, a dos (2) manos si corresponde a láminas de dry wall o fibrocemento. En el caso de madera se deberá utilizar una tintilla similar a la existente y barniz.</t>
  </si>
  <si>
    <t>• Verificar niveles, alineamientos y plomos para aceptación.</t>
  </si>
  <si>
    <t>Se refiere esta actividad al Suministro, transporte e instalación de cielos raso en placa de tabla yeso ½” tipo Dry Wall, Gyplac o equivalente, masillado y pintado color blanco. Incluye: perfilaría de aluminio para soporte, chazos, cintas de unión o ensamble entre elementos, cortes y filetes. El acabado inferior será color blanco y debe ser aprobado por la Interventoría.</t>
  </si>
  <si>
    <t>Comprende el suministro e instalación de los cielo rasos, contra muros y columnas en Dry Wall,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</si>
  <si>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Dry Wall cuando todo el trabajo húmedo, tal como el concreto, mortero, yeso, estuco etc., se haya terminado y secado por completo.</t>
  </si>
  <si>
    <t>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</si>
  <si>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Las láminas Dry Wall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</si>
  <si>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La instalación del cielo raso en láminas Dry Wall lo debe efectuar personal calificado, este personal debe tener todas las herramientas y equipos mínimos necesarios para instalar adecuadamente los paneles de Dry Wall.</t>
  </si>
  <si>
    <t>• Colocar los paños de Dry Wall cuidadosamente y nivelar.</t>
  </si>
  <si>
    <t>• Realizar fijación del panel a la estructura metálica.</t>
  </si>
  <si>
    <t>• Aplicar Viniltex de Pintuco o equivalente color blanco, a dos (2) manos.</t>
  </si>
  <si>
    <t>TOLERANCIAS PARA ACEPTACIÓN:</t>
  </si>
  <si>
    <t>• Cielos falsos en placa de tabla yeso ½” tipo Dry Wall, Gyplac o equivalente, masillado y pintado color blanco.</t>
  </si>
  <si>
    <t>• Terminado del cielo falso totalmente de color blanco, sin manchas, ni humedades, ni resaltos en las uniones de los panós.</t>
  </si>
  <si>
    <t>• Remates contramuros, vigas y columnas perfectos, sin aberturas y sin resaltos.</t>
  </si>
  <si>
    <t xml:space="preserve"> Se refiere esta actividad al Suministro e instalación de cielo raso con tablilla en pvc color blanco. Incluye: cornisas o molduras en pvc, perfilería de aluminio para soporte, chazos, tornillos, cintas de unión o ensamble entre elementos, cortes y filetes. El acabado inferior será color blanco y debe ser aprobado por la Interventoría.</t>
  </si>
  <si>
    <t>Comprende el suministro e instalación de los cielo rasos, contra muros y columnas , estos serán ejecutados en los ambientes señalados con las dimensiones y detalles mostrados en los planos, de conformidad con las instrucciones del supervisor y acogiéndose en los casos que se indique, a las recomendaciones del fabricante y a las especificaciones aquí consignadas.</t>
  </si>
  <si>
    <t>Únicamente se debe comenzar a instalar las tablillas en pvc cuando la zona de instalación  se encuentre en condiciones óptimas.</t>
  </si>
  <si>
    <t>La cornisa en PVC debe colocarse antes de instalar la tablilla.</t>
  </si>
  <si>
    <t>Las tablillas en pvc deberán estar en adecuadas condiciones para su instalación, no deben presentar fisuras, fracturas, abolladuras o manchas permanentes.</t>
  </si>
  <si>
    <t>• Su ejecución será de acuerdo con los diseños secciones, longitudes y espesores mostrados en los planos o con las instrucciones del supervisor.</t>
  </si>
  <si>
    <t>• La instalación del cielo raso  lo debe efectuar personal calificado, este personal debe tener todas las herramientas y equipos mínimos necesarios para instalar adecuadamente las tablillas en pvc.</t>
  </si>
  <si>
    <t>• Este cielo raso debe prever la instalación de las tuberías para las instalaciones eléctricas hidrosanitarias y de aire acondicionado según como se indica en los planos de dichas instalaciones.</t>
  </si>
  <si>
    <t>• Colocar las  tablillas en pvc cuidadosamente y nivelar.</t>
  </si>
  <si>
    <t>• Realizar fijación  tablillas en pvc a la estructura metálica y asegurar con los tornillos. Se debe velar porque los tornillos no queden instalados a la vista.</t>
  </si>
  <si>
    <t>• Colocar  uniones para acoplar dos tablillas en cuando hay un área que necesita hacer una extensión larga.</t>
  </si>
  <si>
    <t>• Cielos falsos en tablillas en pvc color blanco.</t>
  </si>
  <si>
    <t>• Terminado del cielo falso totalmente de color blanco, sin manchas permanentes o rayones, ni fisuras, ni fracturas o uniones defectuosas entre tablillas.</t>
  </si>
  <si>
    <t>Son cielos que se cuelgan con alambre galvanizado calibre 14 de manera que se reduce la altura entre la losa o cubierta de la cual se soporta el cielo. Sus juntas pueden ser tratadas con productos que las oculten (invisibles) o con sellantes flexibles que evidencien el formato de las placas (a la vista). Son soportados por estructura metálica (atornillados), utilizando placas de 4mm de espesor. Incluye el retiro y desmonte del elemento existente.</t>
  </si>
  <si>
    <t>· Primero, Consideraciones iniciales: Defina la manera en que armará la estructura considerando los sitios donde quedarán las juntas de dilatación..</t>
  </si>
  <si>
    <t>Revise la estructura de cubierta o la losa de entrepiso y planee la manera en que procederá a repartir y anclar las cuelgas. En caso de poseer cielos rasos descolgados del nivel principal, asegúrese de que los detalles constructivos que garantizan una correcta aplicación sean claros y que hayan sido entendidos por los instaladores.</t>
  </si>
  <si>
    <t>· Segundo, Replanteo: Defina los niveles a los cuales quedará el cielo raso, cimbrando o señalando con hilo marcador las paredes. Marque, de ser posible, los ejes que definen la instalación de las Vigas Principales o Párales 39 calibre 26 y los ejes que definen la instalación de las cuelgas. Para ello puede instalar un hiladero (composición de hilos fijos y tensos) que definan los niveles y la posición de las Vigas Principales y Perfiles Omega.</t>
  </si>
  <si>
    <t>· Tercero, Instalación de las cuelgas: Calcule la dimensión requerida de cuelga con el fin de alcanzar el nivel del cielo raso marcado en la cimbra. Se recomienda utilizar cuelgas flexibles, elaboradas con alambre galvanizado calibre 14. Teniendo en cuenta que es aconsejable instalar las placas de fibrocemento con su lado más largo paralelo a las ventanas, instale un entramado de cuelgas formando filas de 813 mm paralelas a las ventana y columnas de 915 mm perpendiculares a las filas.</t>
  </si>
  <si>
    <t>La idea fundamental es proveer la mayor cantidad de cuelgas de manera ordenada y que se ajusten a un patrón determinado. Las cuelgas de alambre galvanizado, amarrarán y soportarán las Vigas Principales, las cuales irán espaciadas cada 813 mm. Ancle los tensores a la losa de entrepiso, utilizando un ángulo de 1” x 1“ x ¼”, con una perforación de 3/16” y otra de ½”. La primera perforación permitirá anclar dicha aleta a la losa de entrepiso, utilizando un ancla de martillo o de impacto, el segundo, permitirá amarrar la cuelga de la aleta; para este fin, se recomienda entorchar el alambre dando tres vueltas sobre sí mismo. En los extremos puede dejar en voladizo las Vigas Principales, hasta 15 cm.</t>
  </si>
  <si>
    <t>· Cuarto, Instalación de los ángulos perimetrales: Apoyándose en las marcas que dejó en las paredes, instale ángulos de acero galvanizado calibre 20 de 1 ½” x 1 ½”. Fíjelos a la pared utilizando chazos con tornillo, anclas o clavos de impacto cada 61 cm.</t>
  </si>
  <si>
    <t>· Quinto, Instalación de las Vigas Principales: Como se mencionó en el punto anterior, las Vigas Principales van separadas cada 813 mm. Apoyándose en los hiladeros, amárrelas con las cuelgas. Hágalo de la manera que el alambre de doble vuelta a la viga y permita entorchar el alambre dando tres vueltas sobre sí mismo. Cerciórese de que todas las cuelgas quedan tensas al dejar las Vigas Principales al mismo nivel.</t>
  </si>
  <si>
    <t>· Sexto, Instalación de los Perfiles Omega: Con ayuda en los hiladeros, atornille los Perfiles Omega a la aleta inferior de las Vigas Principales utilizando dos tornillos de cabeza extraplana por cada aleta del Perfil Omega. Como podrá deducirse, las cuelgas están espaciadas de manera que cada 3 separaciones de los Perfiles Omega, coincidan con un nudo de cuelga, Perfil Omega y Viga Principal, cuando éste ha sido instalado cada 610 mm que es la máxima separación recomendada. Evite modificar este patrón ya que la simetría impuesta garantiza una adecuada repartición de las cargas. Revise que la perpendicularidad entre Vigas Principales y Perfiles Omega, sea perfecta. En caso de requerir instalar una barrera de vapor, hágalo una vez haya instalado todos los Perfiles Omega hayan sido atornillados a las Vigas Principales. Fíjela temporalmente utilizando delgados cordones de adhesivo elástico, ya que al atornillar la placa, ésta le proveerá un adecuado sustento.</t>
  </si>
  <si>
    <t>· Séptimo, Instalación de las placas de fibrocemento: Habiendo definido el tipo de junta y tratamiento entre las placas, proceda a instalarlas teniendo en cuenta dejar la separación requerida para ello. Atorníllelas a los Perfiles Omega, utilizando Tornillos Drywall No 6 x 1”, separándolos cada 300 mm</t>
  </si>
  <si>
    <t>Este ítem se refiere a la instalación de un  Cielo Raso de lámina rígida de fibra de vidrio y recubierta por película de PVC.</t>
  </si>
  <si>
    <t>Instalación:</t>
  </si>
  <si>
    <t>Su instalación se hará con cuelgas ancladas a las losas, o a la estructura metálica o de madera, cada 0.60 m., para la correcta suspensión y nivelación del cielo-raso. La perfilería a usar será de aluminio natural en T de 1"x1" y para el borde de los muros aluminio natural en Angulo de 1” x 1; la lámina será plana de e=4mm., con su respectivo acabado en estuco (tipo plástico) para resanar sus imperfecciones y pintura en vinilo (las manos necesarias a satisfacción de la Interventoría para su superficie exterior, la parte interior no requerirá de pintura. La modulación será de 0,60 x 1.20 m. Las cuelgas deben ser de alambre galvanizado, calibre 16. Los instaladores del cielo falso deberán cumplir con las normas de seguridad y las de trabajo en alturas lo que será constatado por la interventoría.</t>
  </si>
  <si>
    <t>Estructura de soporte:</t>
  </si>
  <si>
    <t>No se permitirán la suspensión del cielo-raso de la teja o de la canaleta, por lo cual se deberá considerar además la estructura de soporte, Las bases para la colocación del cielo-raso deben ser firmes y estar bien niveladas.</t>
  </si>
  <si>
    <t>Los entramados suspendidos con alambre se deben complementar con platinas metálicas rigidizadoras que eviten que el cielo-raso se desplace hacia arriba por efecto de corrientes de aire o por empujes accidentales.</t>
  </si>
  <si>
    <t>Fijación de la lámina:</t>
  </si>
  <si>
    <t>Las láminas se aseguran interiormente con pasadores metálicos (4 por cada placa), dejando una terminal sin asegurar para efectuar labores de mantenimiento.</t>
  </si>
  <si>
    <t>Distribución de la retícula La distribución se debe diseñar previamente y ser aprobada por la Interventoría.</t>
  </si>
  <si>
    <t xml:space="preserve">Este ítem contempla el suministro e instalación de los cielo rasos sencillos con sistema Dry Wall, los cuales estarán formados en pared sencilla de 1 CARA, ubicados en la parte alta de la mampostería convencional (nivel + 2.60 m.) construida en bloque de arcilla y viguetas de confinamiento.  </t>
  </si>
  <si>
    <t>Para la construcción de cielo rasos en Dry-Wall, se seguirán las mismas especificaciones, considerando que estos elementos se construirán con doble cara, con un espesor de 12 cms., con la forma geométrica y dimensiones señalada en planos.</t>
  </si>
  <si>
    <t>El contratista podrá subcontratar con Empresas especializadas en el suministro e instalación de cielos rasos con sistema Dry Wall por tratarse de una mano de obra muy especializada. Se observarán todas las normas y técnicas de construcción que recomiende la Firma especialista en este tipo de trabajo</t>
  </si>
  <si>
    <t>• Determinar la ubicación exacta de los muros en dry wall a desmontar.</t>
  </si>
  <si>
    <t>• Determinar los riesgos del procedimiento de los muros en dry wall</t>
  </si>
  <si>
    <t>• Garantizar que no se presenten filtraciones y humedades durante el tiempo que se retire los muros en dry wall, proveer equipos eficientes para riego.</t>
  </si>
  <si>
    <t>Este ítem comprende el suministro e instalación de Cielo Raso tipo Triplex o equivalente, según las recomendaciones del supervisor del contrato.</t>
  </si>
  <si>
    <t>El Cielo Raso tipo Triplex o equivalente es una lámina formada por un número impar de capas de madera superpuestas, de tal forma que la dirección de las fibras entre dos capas adyacentes formen un ángulo recto. Las capas de madera son unidas por un proceso de presión y temperatura, mediante un adhesivo, creando un ensamble integral con características de resistencia iguales o superiores a las de la misma madera, debe cumplir los requisitos de la Norma Técnica Colombiana NTC 698 - TIPO I</t>
  </si>
  <si>
    <t>Carpintería fina: Todo el trabajo de carpintería fina será en lámina de Triplex Pizano de primera calidad o similares, aprobado por el supervisor, y la hoja deberá llevar el sello de la fábrica. Se montará sobre esqueleto de cedro, a menos que se especifique</t>
  </si>
  <si>
    <t>otra madera. No deberá presentar nudos u otras imperfecciones, la madera deberá seleccionarse con especial cuidado.</t>
  </si>
  <si>
    <t>Las superficies y orillas expuestas de la madera fina deberán terminarse en forma uniforme, sin acusar señales de golpe, nudos u otras marcas causadas por el fabricante o sus operarios.</t>
  </si>
  <si>
    <t>Las juntas y empates se harán en forma nítida y precisa, fuertemente unidas de tal manera de evitar que las juntas se abran.</t>
  </si>
  <si>
    <t>La madera se deberá proteger contra la intemperie durante su viaje a la obra; al entregarse en la obra deberá cubrirse y protegerse inmediatamente.</t>
  </si>
  <si>
    <t>Las dimensiones de la madera serán las que fijen los planos o la supervisión del contrato.</t>
  </si>
  <si>
    <t>Este ítem comprende el suministro e instalación de cielo raso en yeso oculto, según las recomendaciones del supervisor del contrato.</t>
  </si>
  <si>
    <t>Cielo raso oculto en yeso, acabado final en Esmalte blanco mate 3 manos</t>
  </si>
  <si>
    <t>Se construirá los cielos rasos de oficina con sistema cielo raso yeso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</si>
  <si>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Este ítem comprende el suministro e instalación de cielo raso en yeso semi - oculto, según las recomendaciones del supervisor del contrato.</t>
  </si>
  <si>
    <t>Cielo raso semi - oculto en yeso, acabado final en Esmalte blanco mate 3 manos</t>
  </si>
  <si>
    <t>Se construirá los cielos rasos de oficina con sistema cielo raso yeso semi -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</si>
  <si>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Este ítem comprende a la reposición, suministro e instalación de cornisas en yeso, según las recomendaciones del supervisor del contrato.  Solo la mampostería interior, hormigón o paredes de ladrillo sobre nivel son sustratos de mampostería aceptables para la colocación directa con adhesivos. Incluye el retiro y desmonte del elemento existente.</t>
  </si>
  <si>
    <t>Las superficies de mampostería, hormigón o ladrillo a las que se vayan a pegar los paneles de yeso no deben tener materiales extraños, protuberancias ni depresiones que impidan la adhesión.</t>
  </si>
  <si>
    <t>A menos que el fabricante de los paneles de yeso especifique lo contrario, el adhesivo debe aplicarse ya sea en la superficie posterior del panel de yeso o en la pared, en cordones continuos o gotas con una separación máxima de 12” (305 mm). Los cordones deben tener, como mínimo, ⅜” (10 mm) de diámetro, y las gotas, 2” (50 mm) de diámetro por ½” (13 mm) de espesor, con una fila centrada en todas las juntas de los paneles de yeso verticales.</t>
  </si>
  <si>
    <t>Los paneles de yeso deben colocarse de manera que sus bordes o extremos se empalmen firmemente. No deslice los paneles. Se deben usar fijaciones mecánicas o soportes temporarios cuando sea necesario para sostener los paneles de yeso hasta que el adhesivo actúe.</t>
  </si>
  <si>
    <t xml:space="preserve">No se debe aplicar tratamiento de juntas hasta que el panel de yeso esté bien pegado. </t>
  </si>
  <si>
    <t>Este ítem comprende a la reposición, suministro e instalación de lámina plana de fibrocemento, según las recomendaciones del supervisor del contrato. Incluye el retiro y desmonte del elemento existente.</t>
  </si>
  <si>
    <t>Las planchas planas de fibrocemento forman parte del sistema constructivo en seco , también conocido como sistema “drywall”. Por ser un sistema liviano y en seco, aporta una serie de ventajas con respecto a la construcción tradicional con mampostería, como la resistencia al sismo, la rapidez de instalación, aislamiento, limpieza, versatilidad, sostenibilidad, etc.</t>
  </si>
  <si>
    <t xml:space="preserve"> -Incombustibles: Resistentes al fuego, no contribuyen a la propagación de llamas, ni emisión de humos en caso de una conflagración.</t>
  </si>
  <si>
    <t>-Uso eficiente del material: Gracias al despiece en módulos de gran formato que ofrece el sistema, se optimizan al máximo las cantidades de placas utilizadas, reduciendo los residuos resultantes.</t>
  </si>
  <si>
    <t>-Aislamiento térmico y acústico: Por sus propiedades físicas, la transmisión de calor y del ruido a través del fibrocemento es menor que en otros productos.</t>
  </si>
  <si>
    <t>- Rápida instalación.</t>
  </si>
  <si>
    <t xml:space="preserve">- Aptas para recibir todo tipo de acabados. </t>
  </si>
  <si>
    <t>- Fachadas:</t>
  </si>
  <si>
    <t>Por su ductilidad puede adaptarse a fachadas de distintas formas.</t>
  </si>
  <si>
    <t>Espesor recomendado:</t>
  </si>
  <si>
    <t>.- 10mm para las fachadas a junta continua se recomiendan las placas de fibrocemento de 10 mm</t>
  </si>
  <si>
    <t>- 14mm para fachadas a junta dilatada.</t>
  </si>
  <si>
    <t xml:space="preserve">Complementariamente se recomienda en la aplicación de fachadas estabilizar las placas por la contra cara y en las fachadas a junta continua, hacer juntas de control (flexibles) cada 24 m2 como máximo. </t>
  </si>
  <si>
    <t>- Cielos Rasos:</t>
  </si>
  <si>
    <t>Por su resistencia al fuego, a la humedad y versatilidad de acabados las placas planas de fibrocemento son ideales para las aplicaciones de cielos rasos suspendidos y de junta continua.</t>
  </si>
  <si>
    <t>Las placas planas de fibrocemento para los cielos rasos suspendidos son las de 4 mm de espesor y vienen en formato de 60,5 x 60,5cm y 121 por 60 cm.</t>
  </si>
  <si>
    <t>- 6mm para los cielos rasos a junta continúa (perdida o invisible)</t>
  </si>
  <si>
    <t>- 8 mm para cielos rasos de grandes dimensiones.</t>
  </si>
  <si>
    <t>Recomendaciones complementarias para los cielos rasos a junta continua:</t>
  </si>
  <si>
    <t>- Hacer juntas de dilatación cada 24 m2, y en todo el perímetro.</t>
  </si>
  <si>
    <t>.- Colocar perfiles (omega), como travesaños cada 1,22 m para permitir la fijación de las placas de fibrocemento en todo el perímetro.</t>
  </si>
  <si>
    <t>Muros:</t>
  </si>
  <si>
    <t>El sistema de cámara interna libre (tipo sándwich), facilita tanto la integración de aislamiento sin ensanchar el muro, como el paso de las instalaciones hidráulicas, eléctricas y sanitarias y su posterior mantenimiento.</t>
  </si>
  <si>
    <t>- 8 mm para acabados de muro livianos.</t>
  </si>
  <si>
    <t>- 10 mm para acabados de muro pesados, como los revestimientos cerámicos.</t>
  </si>
  <si>
    <t>- Entrepisos:</t>
  </si>
  <si>
    <t>Las placas planas de fibrocemento indicadas para entrepisos son las de 14, 17 y 20 mm de espesor, dependiendo del uso y de la separación entre las viguetas de apoyo.</t>
  </si>
  <si>
    <t xml:space="preserve"> -Bases de cubiertas:</t>
  </si>
  <si>
    <t>Su bajo peso y facilidad de instalación, simplifican esta aplicación para todo tipo de acabados, desde teja de barro tradicional hasta las más modernas membranas de PVC.</t>
  </si>
  <si>
    <t>Las placas planas de fibrocemento indicadas para las bases de cubiertas son:</t>
  </si>
  <si>
    <t>- 10mm cuando las cubiertas tienen alta pendiente (30° o más)</t>
  </si>
  <si>
    <t>- 14 mm de espesor cuando las cubiertas son tipo terraza o de baja pendiente (menos de 30°).</t>
  </si>
  <si>
    <t>Las bases de cubierta con láminas de fibrocemento, pueden cumplir la función de cielo raso cuando se dejan vistas al interior.</t>
  </si>
  <si>
    <t>En el nivel indicado en los planos o por el supervisor, se instalará listones para techo en pino o calidad reconocida, inmunizada e instalada.  El ancho de la tablilla será igual a la existente, unidas con Machimbre,  la tablilla irá clavada a listones de madera los cuales estarán clavados o colgados de la estructura de la cubierta.  La estructura de soporte deberá ser también inmunizada.  La madera en general, estará libre de nudos o deformaciones. Se dará acabado determinado por el supervisor.</t>
  </si>
  <si>
    <t>La medida y forma de pago será por metro cuadrado (m2) medidos en planta y el precio incluirá la tablilla, estructura de soporte, inmunización, barniz de acabado, andamios, mano de obra y demás actividades necesarias para la correcta ejecución de la actividad.</t>
  </si>
  <si>
    <t>Se refiere esta actividad al Suministro e instalación de cielos raso con lámina de icopor con acabados, dimensiones y color similares a los establecidos en el edificio. Incluye: perfilería de aluminio para soporte, chazos, cintas de unión o ensamble entre elementos, cortes y filetes. El acabado inferior será color por definir en obra y debe ser aprobado por la supervisión.</t>
  </si>
  <si>
    <t>Comprende el suministro e instalación de los cielo rasos, contra muros y columnas con lámina de icopor con acabados,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</si>
  <si>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de icopor cuando todo el trabajo húmedo, tal como el concreto, mortero, yeso, estuco etc., se haya terminado y secado por completo.</t>
  </si>
  <si>
    <t>Se debe comenzar a instalar las láminas de icopor cuando el edificio se haya cerrado a las condiciones climáticas externas y se proporcione una ventilación mecánica adecuada para mantener los límites de las condiciones de 16 a 30 grados centígrados y máximo 70% de humedad relativa.</t>
  </si>
  <si>
    <t>Las láminas icopor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</si>
  <si>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estructura autoesamblante de aluminio para generar un cielo falso modular.</t>
  </si>
  <si>
    <t>• La instalación del cielo raso en láminas de icopor lo debe efectuar personal calificado, este personal debe tener todas las herramientas y equipos mínimos necesarios para instalar adecuadamente las láminas.</t>
  </si>
  <si>
    <t>• Colocar las láminas de icopor cuidadosamente y nivelar.</t>
  </si>
  <si>
    <t>• Realizar fijación de la lámina a la estructura metálica, sin que se observe desajustes por exceso o por defecto en el tamaño.</t>
  </si>
  <si>
    <t>• Cielos falsos en láminas de icopor.</t>
  </si>
  <si>
    <t>• Terminado del cielo falso totalmente de color blanco, sin manchas, ni humedades, ni resaltos en las uniones de las láminas.</t>
  </si>
  <si>
    <t>Se refiere esta actividad al Suministro e instalación de cielos raso con lámina de icopor con acabados, dimensiones y color similares a los establecidos en el edificio.  El acabado inferior será color blanco y condiciones iguales o en su defecto similares a las del área intervenida y debe ser aprobado por la supervisión.</t>
  </si>
  <si>
    <t xml:space="preserve">• La instalación del cielo raso en láminas de icopor lo debe efectuar personal calificado, este personal debe tener todas las herramientas y equipos mínimos necesarios para instalar adecuadamente las láminas. </t>
  </si>
  <si>
    <t>Este ítem comprende la reposición, suministro e instalación de flanches en lámina galvanizada calibre 22 de ancho 25 a 50 cm. Los remates de las cubiertas con los muros, deberán protegerse contra las filtraciones de aguas lluvias, por medio de flanches metálicos, de 25 a 50 centímetros de ancho, en lámina galvanizada calibre 22 y tendrán la forma y desarrollo suficiente para garantizar una protección eficaz.</t>
  </si>
  <si>
    <t>Se deberá incrustar en el muro aproximadamente entre 5 centímetros y luego pegado con puntilla de acero y sobre el flanches se coloca mortero 1:3 impermeable o silicona, el material que se ajuste mejor según la superficie a pegar. Su cara superior deberá ir con 2 manos de anticorrosivo.</t>
  </si>
  <si>
    <t>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</si>
  <si>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MEDIDA Y FORMA DE PAGO</t>
  </si>
  <si>
    <t>La medida será el número de metros lineales (ML) de flanches, recibidos por el supervisor a entera satisfacción. El pago se hará al precio consignado en el Formulario de la Propuesta, valor que incluye: Costos de mano de obra, lámina para flanches, pinturas, andamios, herramientas y equipos para la instalación y regata, transporte externo e interno, horizontal y vertical y además que sean necesarios para su correcto funcionamiento y aceptación por el supervisor.</t>
  </si>
  <si>
    <t>El Ítem hace referencia al mantenimiento de la cubierta  de tejas de gres tipo "S". Incluye sustituciones y restituciones de tejas o demás elementos componentes de la cubierta deteriorados, fisurados o en mal estado de funcionamiento.  Incluye limpieza de la viga canal o las canales existentes.</t>
  </si>
  <si>
    <t xml:space="preserve">• Determinar y aprobar métodos de desmonte, especificando el tipo de equipos a utilizar de acuerdo con las condiciones de la edificación. </t>
  </si>
  <si>
    <t>• Se utilizarán tejas de gres tipo "S" o de la tipología existente en la cubierta.</t>
  </si>
  <si>
    <t>• Se debe asegurar que los bordes estén perfectamente a escuadra. Para ello hay que utilizar hilos, escuadras, etc</t>
  </si>
  <si>
    <t>• No se debe alternar las juntas de unión en la línea de caballetes.</t>
  </si>
  <si>
    <t>• Para su correcta instalación se tendrá en cuenta todas las recomendaciones técnicas del fabricante según catálogo del producto.</t>
  </si>
  <si>
    <t>• Los Caballetes serán de tipo ya instalado en la cubierta.</t>
  </si>
  <si>
    <t>El Ítem hace referencia al mantenimiento de la cubierta  de tejas plásticas. Incluye sustituciones y restituciones de tejas o demás elementos componentes de la cubierta deteriorados, fisurados o en mal estado de funcionamiento.  Incluye limpieza de la canal existente. Incluye el retiro del elemento existente en mal estado de funcionamiento.</t>
  </si>
  <si>
    <t>• Se utilizarán tejas plásticas de la tipología existente en la cubierta.</t>
  </si>
  <si>
    <t>El Ítem hace referencia al suministro e instalación impermeabilización de tanques de agua potable, muros, cubiertas o cualquier elemento constructivo con poliuria flexapoly prime 3042 y poliflexa 6500f o similar, para su aplicación se debe aplicar el producto flexapoly prime con el fin de generar una mejor adherencia a la superficie posteriormente se debe aplicar la poliflexa 6500f o similares, según las recomendaciones del fabricante, las superficies deben quedar libres o en su mayoría de grumos o burbujas que afecten la calidad del producto o estética visual.</t>
  </si>
  <si>
    <t>Cualquier actividad adicional que no se describa en los análisis de precios unitarios y que tengan relación directa con la actividad constructiva de este ítem será realizada por el contratista de obra, siendo este el que asuma los costos totales que eso conlleve.</t>
  </si>
  <si>
    <t>Se pagará por Metro Cuadrado (M2) de impermeabilización con poliuria, de acuerdo con el precio unitario establecido en el contrato. No habrá reconocimiento de obra adicional por la limpieza o desmonte de elementos que deba realizarse a otros elementos.</t>
  </si>
  <si>
    <t>Este ítem se refiere al  suministro e instalación impermeabilización en viga canal con revestimiento en SIKAFILL POWER o equivalente. Dicho producto corresponde a un  impermeabilizante acrílico en colores con tecnología DFX y fibras. La impermeabilización debe tener una cobertura por metro lineal de al menos 75 cm de viga canal o recorido superior. La durabilidad del producto se estima de 8 y 12 años, siempre y cuando se coloca la cantidad de producto/m2  (espesor de película seca de 0.5 mm) y se hacen los mantenimientos preventivos entre 4 y 5 años (repintes).</t>
  </si>
  <si>
    <t>• Se deberá tener especial cuidado en la remoción de aquellos elementos que deben ser desmontados sin dañarlos tales como estructuras metálicas, techos, tanques, piezas sanitarias, puertas, ventanas, canaleta perimetral, vidrios, etc.</t>
  </si>
  <si>
    <t>• Asegurarse que la superficie cumple con las características de instalación. La superficie debe estar limpia y seca. Las pendientes y bajantes deben ser las adecuadas para evitar empozamientos de agua.</t>
  </si>
  <si>
    <t>• Instalar elementos con los debidos acabados y detalles</t>
  </si>
  <si>
    <t>• Asegurarse que la superficie cumple con las características de instalación</t>
  </si>
  <si>
    <t>Se medirá y pagará por metro lineal (ML)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</si>
  <si>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 la reposición e instalación de marco para luminarias de 1.20 m x 30 cm de empotrar. Construido en perfiles y ángulos de aluminio que se incrustan tipo panel. Su diseño es de gran resistencia a la deformación y evita que se abra en la instalación. De fácil instalación en los cielos rasos, útil para aseguramiento de luminarias led de 120 cm x 30cm. Incluye el retiro del elemento existente en mal estado de funcionamiento.    </t>
  </si>
  <si>
    <t>Se medirá y pagará por unidad (UN)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</si>
  <si>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 la reposición e instalación de marcos para inspección cielo raso 60 cm x 60 cm en aluminio color por definir. Construido en perfiles y ángulos de aluminio y remaches pop. Su diseño es de gran resistencia a la deformación y evita que se abra en la instalación. De fácil instalación en los cielos rasos, útil para registros de inspección en placas de yeso, instalación de luminarias, difusores de aire acondicionado, rejillas de ventilación. Con pintura en polvo electrostática de larga duración. Los ángulos de ensamble de pueden instalar en la parte interior o exterior del marco a solicitud del cliente. Incluye el retiro del elemento existente en mal estado de funcionamiento.    </t>
  </si>
  <si>
    <t>Este ítem se refiere a la revisión técnica por parte de personal calificado con el correspondiente ajuste, acondicionamiento y suministro de elementos faltantes para el correcto funcionamiento de la red hidráulica de la edificación de 1/2",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</si>
  <si>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 Consultar con el supervisor el sitio exacto a intervenir, definiendo los tramos objeto de la actividad; de lo contrario, los tramos que no se encuentren aprobados dentro del plan de mantenimiento por el supervisor no se tendrán en cuenta para el pago y estarán por cuenta del contratista.</t>
  </si>
  <si>
    <t>• Revisión técnica de las redes hidráulicas y sanitarias objeto de la intervención en el inmueble.</t>
  </si>
  <si>
    <t>• Revisión del diseño de las redes hidráulicas y sanitarias existentes para su replanteo si es necesario. Se deberá consultar los planos hidrosanitarios (si existen).</t>
  </si>
  <si>
    <t>• Utilizar tubería y accesorios necesarios.</t>
  </si>
  <si>
    <t>• Instalar recámaras de aire en los puntos hidráulicos para el control de los golpes de ariete por sobrepresiones en las redes de distribución interior.</t>
  </si>
  <si>
    <t>• Verificar los diámetros de tuberías.</t>
  </si>
  <si>
    <t xml:space="preserve">• Tubería y accesorios en PVC presión. </t>
  </si>
  <si>
    <t>• Soldaduras, limpiadores, removedores, etc.</t>
  </si>
  <si>
    <t>• Válvulas y accesorios especificados.</t>
  </si>
  <si>
    <t>• Anclajes, abrazaderas, etc.</t>
  </si>
  <si>
    <t>Se medirá y pagará por metro lineal (ML)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</si>
  <si>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</si>
  <si>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refiere a la revisión técnica por parte de personal calificado con el correspondiente ajuste, acondicionamiento y suministro de elementos faltantes para el correcto funcionamiento de la red hidráulica de la edificación de 1",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</si>
  <si>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Este ítem se refiere a la revisión técnica por parte de personal calificado con el correspondiente ajuste, acondicionamiento y suministro de elementos faltantes para el correcto funcionamiento de la red hidráulica de la edificación de 2",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</si>
  <si>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Este ítem se refiere a la revisión técnica por parte de personal calificado con el correspondiente ajuste, acondicionamiento y suministro de elementos faltantes para el correcto funcionamiento de la red hidráulica de la edificación de 1/2" para agua caliente,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</si>
  <si>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</si>
  <si>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</si>
  <si>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Las pendientes mínimas para ramales horizontales hasta 4” serán del 1%.</t>
  </si>
  <si>
    <t>Las bocas de los desagües tanto para los aparatos como en las prolongaciones de los bajantes deberán permanecer debidamente taponadas en el tiempo de su instalación, ya sea con tapones de prueba o con niples aplanados en la parte superior.</t>
  </si>
  <si>
    <t>Este ítem se refiere al suministro e instalación de un canal con capacidad igual o superior de 90 m2 de cubierta por cada bajante. La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</si>
  <si>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Este ítem se refiere al suministro e instalación de un canal con capacidad igual o superior de 30 m2 de cubierta por cada bajante. 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</si>
  <si>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</si>
  <si>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 xml:space="preserve">Este ítem comprende la reposición, suministro e instalación de accesorios para drenaje 4", según las recomendaciones del supervisor del contrato. Incluye el retiro del elemento existente en mal estado de funcionamiento.      </t>
  </si>
  <si>
    <t>Esta sección incluye los requerimientos para suministrar tuberías, accesorios y piezas misceláneas enterradas de cloruro de polivinilo (PVC).</t>
  </si>
  <si>
    <t>1. Suministrar tuberías y accesorios de PVC fabricados bajo las Normas ISO y/o ASTM, con todas las instalaciones y materiales para uniones y otras piezas requeridas para la instalación en las tuberías.</t>
  </si>
  <si>
    <t>2. Suministrar empaquetaduras de extremo liso o de goma, para juntas de empuje o mecánicas,  de los tipos y clases mostradas o especificadas y recomendadas por el fabricante.</t>
  </si>
  <si>
    <t>B. Especificaciones relacionadas con el presente trabajo son las siguientes:</t>
  </si>
  <si>
    <t>1.  Tendido y Unión de Tuberías Enterradas</t>
  </si>
  <si>
    <t>2.  Pruebas de Fugas</t>
  </si>
  <si>
    <t xml:space="preserve">Este ítem comprende la reposición, suministro e instalación de accesorios para drenaje 6", según las recomendaciones del supervisor del contrato. Incluye el retiro del elemento existente en mal estado de funcionamiento.      </t>
  </si>
  <si>
    <t>Comprende la construcción en mampostería de todas las cajas de 100x100x100cm,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</si>
  <si>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ACTIVIDADES PREVIAS A CONSIDERAR PARA LA EJECUCIÓN DEL ÍTEM.</t>
  </si>
  <si>
    <t>Consultar Planos de Instalaciones Hidrosanitarias.</t>
  </si>
  <si>
    <t>Consultar y cumplir con especificaciones y reglamentos de la Empresa de</t>
  </si>
  <si>
    <t>Acueducto y Alcantarillado.</t>
  </si>
  <si>
    <t>PROCEDIMIENTO DE EJECUCION.</t>
  </si>
  <si>
    <t>Las cajas de inspección serán construidas en ladrillo recocido sobre una placa de fondo en concreto de f’c=3.000 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</si>
  <si>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t>
  </si>
  <si>
    <t>impermeabilizado integralmente, la profundidad de la misma no será menor a los 2/3 del diámetro del tubo de salida.</t>
  </si>
  <si>
    <t>Las tapas serán en concreto reforzado de f’c=3.000 PSI, de 8 centímetros de espesor con marco en ángulo de hierro de 2” x 2” x 1/8”, debidamente anclado con pernos. Las tapas deberán estar previstas con sello hermético en caucho, con el fin de evitar salida de malos olores.</t>
  </si>
  <si>
    <t>Consultar especificaciones y recomendaciones del fabricante.</t>
  </si>
  <si>
    <t>Revisión, pruebas y aceptación.</t>
  </si>
  <si>
    <t>Comprende la construcción en mampostería de todas las cajas de 60x60x60cm,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</si>
  <si>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Las cajas de inspección serán construidas en ladrillo recocido sobre una placa de fondo en concreto de f’c=3.000PSI,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</si>
  <si>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 impermeabilizado integralmente, la profundidad de la misma no será menor a los 2/3 del diámetro del tubo de salida.</t>
  </si>
  <si>
    <t>Las tapas serán en concreto reforzado f’c=3.000PSI, de 8 centímetros de espesor con marco en ángulo de hierro de 2” x 2” x 1/8”, debidamente anclado con pernos. Las tapas deberán estar previstas con sello hermético en caucho, con el fin de evitar salida de malos olores.</t>
  </si>
  <si>
    <t>Comprende la construcción en mampostería de todas las cajas de 80x80x80cm,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</si>
  <si>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Este ítem comprende a la reposición, suministro e instalación de tubería SANITARIA 4", según las recomendaciones del supervisor del contrato.</t>
  </si>
  <si>
    <t>Este ítem comprende a la reposición, suministro e instalación de tubería SANITARIA 6", según las recomendaciones del supervisor del contrato.</t>
  </si>
  <si>
    <t xml:space="preserve">Los materiales a emplearse deberán ser de calidad y tipo que aseguren la durabilidad y correcto funcionamiento de las instalaciones. Incluye el retiro del elemento existente en mal estado de funcionamiento.      </t>
  </si>
  <si>
    <t>Los accesorios a instalar, deberá ser compatible con la de las tuberías.</t>
  </si>
  <si>
    <t>Las llaves de paso deben ser de aleación altamente resistente a la corrosión con rosca interna (hembra) en ambos lados.</t>
  </si>
  <si>
    <t>En cuanto a su acabado debe presentar superficies lisas y aspecto uniforme, tanto externa como internamente, sin</t>
  </si>
  <si>
    <t>porosidades, rugosidades, rebabas o cualquier otro defecto de fabricación.</t>
  </si>
  <si>
    <t>El CONTRATISTA debe ser el responsable del transporte, manipuleo y almacenamiento del material, debiendo reemplazar</t>
  </si>
  <si>
    <t>antes de su utilización en obra todo aquel material que presentara daños o que no cumpla con las normas y especificaciones</t>
  </si>
  <si>
    <t>señaladas.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</si>
  <si>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</si>
  <si>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Este ítem comprende a la reposición, suministro e instalación de accesorios de cobre 1 - 1/2", según las recomendaciones del supervisor del contrato. Incluye el retiro del elemento existente en mal estado de funcionamiento.      </t>
  </si>
  <si>
    <t>Los materiales a emplearse deberán ser de calidad y tipo que aseguren la durabilidad y correcto funcionamiento de las instalaciones.</t>
  </si>
  <si>
    <t xml:space="preserve">Este ítem comprende a la reposición, suministro e instalación de accesorios de cobre 1", según las recomendaciones del supervisor del contrato. Incluye el retiro del elemento existente en mal estado de funcionamiento.      </t>
  </si>
  <si>
    <t>Los materiales a emplearse deberán ser de calidad y tipo que aseguren la durabilidad y correcto funcionamiento de las</t>
  </si>
  <si>
    <t>instalaciones.</t>
  </si>
  <si>
    <t xml:space="preserve">Este ítem comprende a la reposición, suministro e instalación de accesorios galvanizados de 1", según las recomendaciones del supervisor del contrato. Incluye el retiro del elemento existente en mal estado de funcionamiento.      </t>
  </si>
  <si>
    <t xml:space="preserve">Este ítem comprende a la reposición, suministro e instalación de accesorios galvanizados de 1/2", según las recomendaciones del supervisor del contrato. Incluye el retiro del elemento existente en mal estado de funcionamiento.      </t>
  </si>
  <si>
    <t xml:space="preserve">señaladas.  </t>
  </si>
  <si>
    <t xml:space="preserve">Este ítem comprende la reposición, suministro e instalación de acometida de gas unifamiliar en las edificaciones que el supervisor del contrato determine. Incluye el retiro del elemento existente en mal estado de funcionamiento.      </t>
  </si>
  <si>
    <t>La tubería de alimentación desde el medidor hasta la casa será ejecutada en cañería de cobre tipo K, de un desarrollo máximo de 6 mt. Los derechos de conexión y o del empalme son de cargo del propietario. Se excluye la conexión a la red pública y la provisión de medidor.</t>
  </si>
  <si>
    <t>Desde el punto de vista geométrico una red de gas no se diferencia mucho de cualquier red hidráulica, pero a diferencia de ésta, tiene una serie muy importante de requerimientos para garantizar la seguridad de las edificaciones y sus ocupantes, por   una parte, y el correcto funcionamiento de la combustión del gas.</t>
  </si>
  <si>
    <t>Por regla general, los proveedores locales de gas natural exigen conocer los proyectos de instalaciones antes de comprometerse con el suministro, y se reservan, además, el derecho de aprobar los materiales que se utilizarán en la red interna.</t>
  </si>
  <si>
    <t>Las tuberías no deben afectar los elementos estructurales de la edificación, tales como vigas, columnas y cimientos, ni tampoco soportar esfuerzos correspondientes a ellos.</t>
  </si>
  <si>
    <t>Las tuberías enterradas no deben atravesar cimientos o colocarse debajo de elementos estructurales de la edificación.</t>
  </si>
  <si>
    <t>Las tuberías enterradas que deban atravesar muros deben encamisarse para protegerlas de la acción cortante y del asentamiento del terreno.</t>
  </si>
  <si>
    <t>Las tuberías embebidas en muros deben recubrirse con un mortero de 25 mm de espesor, o con una pantalla en lámina calibre 16, o con una camisa en tubería metálica con espesor equivalente.</t>
  </si>
  <si>
    <t>Las tuberías embebidas en pisos deben recubrirse con una capa de mortero de 40 mm de espesor.</t>
  </si>
  <si>
    <t>Las tuberías embebidas no podrán estar en contacto físico con elementos metálicos tales como varillas de refuerzo, conductores eléctricos o tuberías de otros servicios.</t>
  </si>
  <si>
    <t>Las tuberías de cobre no deben atravesar cuartos de baño o zonas donde queden expuestas a la acción de compuestos amoniacales o aguas residuales.</t>
  </si>
  <si>
    <t>Las tuberías no deben pasar a través de conductos de aire, chimeneas, fosos de ascensores, ductos de basura, sótanos sin ventilación y similares.</t>
  </si>
  <si>
    <t>Debe evitarse el paso de tuberías a través de juntas de dilatación, dormitorios, baños y sótanos.</t>
  </si>
  <si>
    <t xml:space="preserve">Los cambios de dirección en redes con tuberías rígidas no deben hacerse mediante dobleces sino utilizando accesorios. </t>
  </si>
  <si>
    <t>Sin embargo, Alúmina asegura que sus tuberías de aluminio admiten dobleces hasta de 90°.</t>
  </si>
  <si>
    <t>Los anclajes metálicos para tuberías deben estar provistos de un material dieléctrico.</t>
  </si>
  <si>
    <t>Además de las consideraciones anteriores, para las tuberías en aleación de aluminio debe tenerse en cuenta lo siguiente:</t>
  </si>
  <si>
    <t>Deben conservarse en su empaque original hasta el momento de utilizarlas, para evitar daños al acabado de pintura</t>
  </si>
  <si>
    <t>No deben ponerse en contacto con soda cáustica ni estar próximas a productos químicos volátiles como hipoclorito de sodio o vapores de sustancias que puedan atacar al aluminio.</t>
  </si>
  <si>
    <t>La tubería en rollos debe almacenarse zunchada hasta que se vaya a utilizar</t>
  </si>
  <si>
    <t>La parte móvil del curvador de tubos que se utilice debe estar bien pulida, sin aristas que puedan dañar la pintura, y debe lubricarse con vaselina o grasa.</t>
  </si>
  <si>
    <t>Antes de cada gasodoméstico debe instalarse una válvula esférica para poder interrumpir el suministro de combustible cuando se requiera.</t>
  </si>
  <si>
    <t>Las válvulas de paso y las salidas para los gasodomésticos deben localizarse en sitios de fácil acceso y no detrás de puertas, neveras, muebles, etc.</t>
  </si>
  <si>
    <t>La válvula para una estufa debe colocarse por fuera de la zona de cocción, por lo menos a 30 cm. del borde de la cubierta.</t>
  </si>
  <si>
    <t>La posición de la válvula de paso se señalizará en forma permanente con las palabras "abierto" y "cerrado" grabados en forma indeleble.</t>
  </si>
  <si>
    <t>Las válvulas de paso para los gasodomésticos deben instalarse preferiblemente en posición horizontal, siempre cerrando cuando se mueva hacia abajo.</t>
  </si>
  <si>
    <t>Las tuberías y accesorios que estén en contacto con agentes o medios corrosivos deben revestirse con materiales resistentes a su acción.</t>
  </si>
  <si>
    <t>La pintura de protección contra la corrosión debe restituirse después de que la tubería haya sido sometida a acciones de corte y roscada.</t>
  </si>
  <si>
    <t>La tubería no se debe atracar antes de que se cumpla el tiempo de curado de la pintura.</t>
  </si>
  <si>
    <t>Las tuberías que conducen gas deben identificarse en color amarillo ocre, de acuerdo con la norma NTC 3458. Si las tuberías van ocultas (enterradas, empotradas, por buitrones, por ductos, por camisas) el color de identificación debe ir en toda la longitud del tubo. Para tuberías a la vista el color de identificación puede ser una banda de 15 cm que se aplica a ambos lados de los accesorios y las válvulas, en los dispositivos de servicio y en otros lugares que se considere necesario.</t>
  </si>
  <si>
    <t>La pintura debe acompañarse del nombre del gas escrito en mayúscula, a intervalos a lo largo del tubo, por lo menos en los siguientes puntos: accesorios, a ambos lados de cada válvula o de dispositivos de servicio, y en cualquier otro lugar donde sea necesario. Si el color de identificación se aplica en bandas, el nombre del gas ira sobre o al lado de ellas. Como paso previo para la certificación definitiva, las instalaciones se someterán a ensayos de hermeticidad para detectar posibles escapes en los puntos de unión. Los ensayos se harán con aire o gas inerte y agua jabonosa, pero nunca con oxígeno, agua o combustibles gaseosos.</t>
  </si>
  <si>
    <t>El ensayo de hermeticidad debe hacerse también en los centros de medición.</t>
  </si>
  <si>
    <t>Los ensayos deben repetirse siempre que se efectúe una modificación en la red.</t>
  </si>
  <si>
    <t>La conexión del artefacto a la red de gas puede ser en tubería metálica rígida o flexible. La primera se utiliza en calentadores de agua, neveras y otros tipos de aparatos que generalmente permanecen inmovilizados, mientas que la conexión flexible se recomienda para aparatos móviles, desplazables o accionados por motor como lavadoras, secadoras y lavaplatos.</t>
  </si>
  <si>
    <t>Los gasodomésticos no deben conectarse con mangueras plásticas u otros materiales sintéticos que sean permeables a los mercaptanos.</t>
  </si>
  <si>
    <t>No deben conectarse más de dos gasodomésticos a una salida de gas mediante tuberías flexibles.</t>
  </si>
  <si>
    <t>La parte superior de los calentadores de agua de paso directo estará a una altura de 1,80 metros sobre el nivel del piso y tendrán encima de ellos un espacio libre mínimo de 40 cm.</t>
  </si>
  <si>
    <t>Para evitar que los productos de la combustión o vapores procedentes de una cocina puedan afectar la buena combustión de un calentador próximo, la distancia entre las proyecciones verticales de los dos aparatos no puede ser inferior a 40 cm, a menos que estén separados entre sí por una pantalla incombustible.</t>
  </si>
  <si>
    <t xml:space="preserve">Este ítem comprende a la reposición, suministro e instalación de conductos de evacuación de gas de 15 x 22. Incluye el retiro del elemento existente en mal estado de funcionamiento.      </t>
  </si>
  <si>
    <t>Aberturas y orificios para ventilación directa o indirecta.</t>
  </si>
  <si>
    <t>Se presentan dos posibilidades:</t>
  </si>
  <si>
    <t>1) Si se tiene en el local un conducto de evacuación, la única restricción es que el ingreso de aire conecte con el exterior, pues la altura no tiene límite.</t>
  </si>
  <si>
    <t>2) Si la salida de los productos de la combustión, se realiza a través de una sección o abertura en la pared que dé al exterior (cumpliendo la reglamentación), el orificio de alimentación de aire debe estar ubicado a una altura máxima de 30 cm del nivel del piso (interior de la habitación).</t>
  </si>
  <si>
    <t>Las instalaciones en este material tendrán las siguientes características:</t>
  </si>
  <si>
    <t>Se utilizará tubería y accesorios de A.G. soldada con o sin costura que cumpla la norma ASTM A-53 grado A o B y a su vez la norma NTC 3470 vigente.</t>
  </si>
  <si>
    <t>Las tuberías deben estar identificadas como lo indica la norma ASTM A-53.</t>
  </si>
  <si>
    <t>Las uniones para diámetros menores o iguales a 1-1/2” serán de rosca y se sellarán con pegante eterna o similar.</t>
  </si>
  <si>
    <t>Las uniones para tuberías de 2” y superiores serán del tipo ranurado (Victaulic o similar).</t>
  </si>
  <si>
    <t>Durante la etapa constructiva todo extremo abierto debe permanecer taponado.</t>
  </si>
  <si>
    <t>Las pruebas para tubería y accesorios deben cumplir las normas ICONTEC NTC- 3470.</t>
  </si>
  <si>
    <t>Todas las tuberías y accesorios deben protegerse contra la corrosión.</t>
  </si>
  <si>
    <t>Las tuberías de acero al carbón Schedule 40 cumplen con esta especificación con la diferencia que no están galvanizadas.</t>
  </si>
  <si>
    <t>Este ítem comprende a la reposición, suministro e instalación de tubería de cobre 1/2", según las recomendaciones del supervisor del contrato.</t>
  </si>
  <si>
    <t>Este ítem comprende a la reposición, suministro e instalación de tubería de polietileno 1", según las recomendaciones del supervisor del contrato.    Como la Tubería de polietileno PAVCO GAS es muy lisa internamente, ofrece poca resistencia al flujo de gas.</t>
  </si>
  <si>
    <t>La fórmula de Muller es utilizada para calcular la velocidad del flujo de gas a través de la Tubería de Polietileno PAVCO GAS.</t>
  </si>
  <si>
    <t xml:space="preserve">Esta fórmula es utilizada para instalaciones con presiones superiores a 70 milibar o 1 psi: </t>
  </si>
  <si>
    <t>Materia Prima:</t>
  </si>
  <si>
    <t>Polietileno de media y alta densidad.</t>
  </si>
  <si>
    <t>La densidad de las resinas se rige por la Norma Técnica Colombiana 1746 y la Norma Internacional ASTM 1248, ASTM 3350 y cumple recomendaciones del Plastic Pipe Institute (P.P.I.).</t>
  </si>
  <si>
    <t>El CONTRATISTA debe ser el responsable del transporte, manipulación y almacenamiento del material, debiendo reemplazar</t>
  </si>
  <si>
    <t>antes de su utilización en obra todo aquel material que presentara daños o que no cumpla con las normas y especificaciones señaladas.</t>
  </si>
  <si>
    <t>Este ítem comprende a la reposición, suministro e instalación de tubería de polietileno 3/4", según las recomendaciones del supervisor del contrato.</t>
  </si>
  <si>
    <t>Como la Tubería de polietileno PAVCO GAS es muy lisa internamente, ofrece poca resistencia al flujo de gas.</t>
  </si>
  <si>
    <t xml:space="preserve">La densidad de las resinas se rige por la Norma Técnica Colombiana 1746 y la Norma Internacional ASTM 1248, ASTM 3350 y cumple recomendaciones del Plastic Pipe Institute (P.P.I.). </t>
  </si>
  <si>
    <t xml:space="preserve">señaladas. </t>
  </si>
  <si>
    <t xml:space="preserve">Este ítem comprende a la reposición, suministro e instalación de punto salida calentador de ambiente, según las recomendaciones del supervisor del contrato. Incluye el retiro del elemento existente en mal estado de funcionamiento.      </t>
  </si>
  <si>
    <t>Esta especificación hace referencia a todas las actividades necesarias para la adecuada e instalación de salidas de calentadores de ambiente, debiendo suministrar lo elementos necesarios para un correcto funcionamiento.</t>
  </si>
  <si>
    <t xml:space="preserve">Este ítem comprende a la reposición, suministro e instalación de punto salida calentador de paso, según las recomendaciones del supervisor del contrato. Incluye el retiro del elemento existente en mal estado de funcionamiento.      </t>
  </si>
  <si>
    <t xml:space="preserve">Esta especificación hace referencia a todas las actividades necesarias para la adecuada e instalación de salidas de calentadores de ambiente, debiendo suministrar lo elementos necesarios para un correcto funcionamiento. </t>
  </si>
  <si>
    <t>El CONTRATISTA debe ser el responsable del transporte, manipuleo y almacenamiento del material, debiendo reemplazar antes de su utilización en obra todo aquel material que presentara daños o que no cumpla con las normas y especificaciones señaladas.</t>
  </si>
  <si>
    <t xml:space="preserve">Este ítem comprende a la reposición, suministro e instalación de salida chimenea, según las recomendaciones del supervisor del contrato. Incluye el retiro del elemento existente en mal estado de funcionamiento.      </t>
  </si>
  <si>
    <t>señaladas</t>
  </si>
  <si>
    <t>Este ítem se refiere al suministro e instalación por parte de personal calificado de un punto hidráulico de agua fría.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del punto hidráulico existente.</t>
  </si>
  <si>
    <t>• Consultar con el supervisor el sitio exacto a intervenir, definiendo el punto objeto de la actividad; de lo contrario, los puntos que no se encuentren aprobados dentro del plan de mantenimiento por el supervisor no se tendrán en cuenta para el pago y estarán por cuenta del contratista.</t>
  </si>
  <si>
    <t>• Revisión técnica de las redes hidráulicas objeto de la intervención en el inmueble.</t>
  </si>
  <si>
    <t>• Revisión del diseño de las redes hidráulicas existentes para su replanteo si es necesario. Se deberá consultar los planos hidrosanitarios (si existen).</t>
  </si>
  <si>
    <t>Se medirá y pagará por Unidad (UN)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</si>
  <si>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Comprende este ítem la mano de obra, herramientas, accesorios, etc., necesarios para la reposición, sumnistro e instalación de rejilla de ventilación de 20 x 20. Incluye el retiro del elemento existente en mal estado de funcionamiento.      </t>
  </si>
  <si>
    <t xml:space="preserve">Comprende este ítem la mano de obra, herramientas, accesorios, etc., necesarios para la a la reposición, suministro e instalación de la tapa de registro plástica de 20 x 20. Incluye el retiro del elemento existente en mal estado de funcionamiento.      </t>
  </si>
  <si>
    <t>Este ítem se refiere al suministro e instalación por parte de personal calificado de un punto hidráulico de agua Caliente.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t>
  </si>
  <si>
    <t>Reposición, suministro e instalación de juego de accesorios ceramicos x 4, localización especificada dentro de los Planos Arquitectónicos y de Detalle.  Incluye el retiro del elemento existente en mal estado de funcionamiento.
En los sitios indicados en los planos y según la referencia de los aparatos sanitarios instalados se instalarán los accesorios siguiendo los procedimientos normales y aplicando las recomendaciones de los fabricantes. Todos los accesorios deberán ser instalados después de haberse preparado la superficie y protegerse hasta la entrega final de la obra, cualquier daño, ralladura, desboquete o vencidura en las piezas de cerámicos, obligará al CONTRATISTA a cambiarlas a su costo, sin ninguna contraprestación por parte de la SUPERVISION. Incluye el retiro del elemento existente en mal estado de funcionamiento.</t>
  </si>
  <si>
    <t>El juego de incrustaciones para el baño consta de cuatro piezas (jabonera, toallero, gancho y papelera).</t>
  </si>
  <si>
    <t xml:space="preserve"> El CONTRATISTA debe ser el responsable del transporte, manipuleo y almacenamiento del material, debiendo reemplazar antes de su utilización en obra todo aquel material que presentara daños o que no cumpla con las normas y especificaciones</t>
  </si>
  <si>
    <t>Reposición, suministro e instalación de juego de accesorios tipo palermo  x 6 cromo  o equivalente, localización especificada dentro de los Planos Arquitectónicos y de Detalle.  Incluye el retiro del elemento existente en mal estado de funcionamiento.</t>
  </si>
  <si>
    <t>• Localizar en lugares y alturas señalados en planos</t>
  </si>
  <si>
    <t>• Juego de accesorios palermo  x 6 cromo</t>
  </si>
  <si>
    <t>• Realizar instalación siguiendo todas las indicaciones del fabricante, colocados con chazos y tornillos apropiados dependiendo del tipo de muro.</t>
  </si>
  <si>
    <t>• Verificar niveles, plomos y acabados para aceptación.</t>
  </si>
  <si>
    <t>• Proteger hasta entregar obra</t>
  </si>
  <si>
    <t>La medida será el resultado de cálculos efectuados sobre Planos Arquitectónicos. Se medirán muros planos, curvos o quebrados, de cualquier altura y longitud, el precio unitario al que se pagará será el consignado en el contrato. El costo incluye:</t>
  </si>
  <si>
    <t>• Materiales descritos en el APU</t>
  </si>
  <si>
    <t>• Equipos descritos en el APU</t>
  </si>
  <si>
    <t>• Mano de Obra.</t>
  </si>
  <si>
    <t>• Transporte dentro y fuera de la obra.</t>
  </si>
  <si>
    <t>NO CONFORMIDAD: En caso de no conformidad con estas especificaciones, durante su ejecución o a su terminación, las obras se considerarán como mal ejecutadas. En este evento, el Contratista deberá reconstruirlas a su costo y sin que</t>
  </si>
  <si>
    <t>Implique modificaciones y/o adiciones en el plazo y en el valor del contrato.</t>
  </si>
  <si>
    <t xml:space="preserve">Este ítem comprende el Suministro e instalación de lavadero de flauta, según las recomendaciones del supervisor del contrato.  Lavadero de 75 x 60 cm, Ideal para espacios pequeños, su diseño de fregadero es exclusivo y tiene incorporado un dispensador de chorros de agua (flauta ahorradora) que te ayudará a economizar en el lavado de tus prendas. Disponible en acabados mate y brillante. </t>
  </si>
  <si>
    <t xml:space="preserve">El CONTRATISTA debe ser el responsable del transporte, manipuleo y almacenamiento del material, debiendo reemplazar antes de su utilización en obra todo aquel material que presentara daños o que no cumpla con las normas y especificaciones señaladas. </t>
  </si>
  <si>
    <t>Se medirá y pagará una vez sea recibido a satisfacción por el supervisor del contrato.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</si>
  <si>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t>
  </si>
  <si>
    <t>Este ítem comprende el Suministro e instalación de lavadero fijo en granito pulido, según las recomendaciones del supervisor del contrato.</t>
  </si>
  <si>
    <t>Suministro e Instalación de Lavamanos, Incluye Grifería, según localización especificada dentro del contrato.</t>
  </si>
  <si>
    <t>• Ejecutar base de cemento blanco completamente estanca Instalar aparatos nuevos, de primera calidad, instalar siguiendo todas las indicaciones del fabricante.</t>
  </si>
  <si>
    <t>Suministro e Instalación de Lavaplatos, Incluye Grifería, según localización especificada dentro del contrato.</t>
  </si>
  <si>
    <t>Se refiere a la reposición, suministro e Instalación de llave manguera, según localización especificada dentro del contrato. Incluye el retiro del elemento existente en mal estado de funcionamiento.</t>
  </si>
  <si>
    <t>Resistente a la corrosión, pelado y decoloración por agua</t>
  </si>
  <si>
    <t>Resistente al efecto de jabones y limpiadores de tocador</t>
  </si>
  <si>
    <t>Recubrimientos no tóxico</t>
  </si>
  <si>
    <t>Condición de servicio recomendada, uso doméstico</t>
  </si>
  <si>
    <t>Presión de trabajo manométrica máxima del agua 860 kPa (125 psi)</t>
  </si>
  <si>
    <t>Presión mínima recomendada 138 kPa (20 psi)</t>
  </si>
  <si>
    <t>Resistencia de la manija al torque superior a 5,1 N-m (45 Lb-pulg.)</t>
  </si>
  <si>
    <t>Capacidad de flujo o caudal, mínimo 15 L/min.(4,06 gpm) a 138 kPa (20 psi)</t>
  </si>
  <si>
    <t>Resistencia al torque de roscas metálicas (1/2"), mínimo 61 N-m (45 Lb-pie.)</t>
  </si>
  <si>
    <t xml:space="preserve">Vida útil del cartucho o unidad de cierre 150000 ciclos a 138 kPa (20 psi) </t>
  </si>
  <si>
    <t xml:space="preserve">• Transporte dentro y fuera de la obra. </t>
  </si>
  <si>
    <t>Este ítem se refiere al suministro e instalación de un inodoro alongado o redondo de una pieza en porcelana con control para 6 y 4 litros de agua por descarga, asiento de cierre suave, válvula de suministro hidrostática y de descarga tipo "torre" de 2" y botón push de accionamiento en la tapa. El aparato sanitario y adicionales deben cumplir con lo establecido en las normas ASME A112. 19.2-2008 / CSA B45.1-08 y la norma NTC 920 (ICONTEC). Incluye accesorios.</t>
  </si>
  <si>
    <t>• Consultar con el supervisor el modelo y estilo de aparato sanitario a instalar. También deberá consultarse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</si>
  <si>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redes hidrosanitarias necesarias para la instalación del elemento en el inmueble.</t>
  </si>
  <si>
    <t>• Verificar el estado de los elementos y accesorios a instalar.</t>
  </si>
  <si>
    <t>• Colocar protecciones adecuadas, avisos de peligro o vallas que impidan el tránsito, para aislar zonas de instalación.</t>
  </si>
  <si>
    <t>• Instalar los elementos de acuerdo con el plan de mantenimiento.</t>
  </si>
  <si>
    <t>• Proteger hasta la entrega final de la obra el elemento instalado de cualquier daño, ralladura, desboquete o vencidura en las piezas de porcelana. De lo contrario al presentarse un daño  obligará al CONTRATISTA a cambiarlas a su costo.</t>
  </si>
  <si>
    <t>Se medirá y pagará por unidad  (UN) debidamente instalada y acondicionada con materiales de primera calidad, y puesta en funcionamiento, incluyendo el desmonte y retiro del existente.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</si>
  <si>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Este ítem se refiere al suministro e instalación de un inodoro de dos piezas en porcelana y con descarga sencilla con boton superior. El aparato sanitario y adicionales deben cumplir con lo establecido en las normas ASME A112. 19.2-2008 / CSA B45.1-08 y la norma NTC 920 (ICONTEC). Incluye accesorios. Incluye el retiro del elemento existente en mal estado de funcionamiento.</t>
  </si>
  <si>
    <t xml:space="preserve">Este ítem corresponde a la reposición e instalación de un sistema de drenaje subterráneo compuesto por tubería de 4" de diámetro para drenaje, con un filtro de protección para asegurar la correcta evacuación de aguas pluviales o residuales, evitando el colapso o tapones en el sistema. La tubería se instalará bajo nivel del suelo y se rodeará con un filtro de geotextil y material granular (gravilla y arena) para asegurar la eficiencia del drenaje. EL KANANET es un tubo para drenaje flexible fabricado en PEAD (Polietileno de Alta Densidad ), con moderna tecnología japonesa. Es un tubo de desagüe con corrugación helicoidal, que se utiliza para la recolección de agua que se infiltra en el suelo, diseñado para soportar los esfuerzos mecánicos y ataque químico capturado y alrededores. Incluye el retiro del elemento existente en mal estado de funcionamiento.      </t>
  </si>
  <si>
    <t>Óptimo radio de curvatura que satisface plenamente las exigencias de las obras permitiendo su instalación aún en los drenajes curvos y/o con desniveles localizados. Posee una gran capacidad de captación de líquidos debido a que tiene un área de absorción mayor que otros tipos de tubos de drenaje y una excelente resistencia mecánica debido a su estructura corrugada, eliminando las quiebras o rajaduras luego de instalado y las reduce en el transporte y almacenamiento.</t>
  </si>
  <si>
    <t>El CONTRATISTA debe ser el responsable del transporte, manipuleo y almacenamiento del material, debiendo reemplazar antes de su utilización en obra todo aquel material que presentara daños o que no cumpla con las normas y especificaciones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</si>
  <si>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</si>
  <si>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Este ítem corresponde a la reposición e instalación de un sistema de drenaje subterráneo compuesto por tubería de 6" de diámetro para drenaje, con un filtro de protección para asegurar la correcta evacuación de aguas pluviales o residuales, evitando el colapso o tapones en el sistema. La tubería se instalará bajo nivel del suelo y se rodeará con un filtro de geotextil y material granular (gravilla y arena) para asegurar la eficiencia del drenaje. La tubería perforada para drenaje subterráneo en PVC, se fabrica bajo la extrusión de perfiles perforados y machihembrados los cuales se utilizan para conformar el tubo. Su estructura física es interna lisa y externa perfilada. Mantiene las características hidráulicas y estructurales de las tuberías que cumplen la norma NTC 4764 y en sus orificios cumple con los requisitos mínimos de la norma DIN 1187. Incluye el retiro del elemento existente en mal estado de funcionamiento.      </t>
  </si>
  <si>
    <t>Resiste a la intemperie, eliminando así el peligro de cristalización en su pared.</t>
  </si>
  <si>
    <t>Su excelente resistencia a productos químicos posibilita que sea instalado en diversos tipos de suelos.</t>
  </si>
  <si>
    <t>Su óptimo radio de curvatura satisface plenamente las exigencias de las obras, permitiendo su instalación aún en drenajes curvos y/o con desniveles localizados.</t>
  </si>
  <si>
    <t>Posee una gran capacidad de captación de líquidos debido a que tiene un área de absorción mayor que otros tubos de drenaje.</t>
  </si>
  <si>
    <t>Posee una excelente resistencia mecánica debido a su estructura corrugada, eliminando la posibilidad de falla durante el transporte, almacenamiento y luego de instalado.</t>
  </si>
  <si>
    <t>Es extremadamente liviano, lo que facilita su manipulación en el transporte, almacenamiento e instalación, reduciendo así los costos en mano de obra y tiempo de ejecución.</t>
  </si>
  <si>
    <t xml:space="preserve">Este ítem se refiere al suministro e instalación por parte de personal calificado de una salida sanitaria de 2”.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t>
  </si>
  <si>
    <t>• Revisión técnica de las redes sanitarias objeto de la intervención en el inmueble.</t>
  </si>
  <si>
    <t>• Revisión del diseño de las redes sanitarias existentes para su replanteo si es necesario. Se deberá consultar los planos hidrosanitarios (si existen).</t>
  </si>
  <si>
    <t xml:space="preserve">• Tubería y accesorios en PVC Sanitario. </t>
  </si>
  <si>
    <t>Este ítem se refiere al suministro e instalación por parte de personal calificado de una salida sanitaria de 4”.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t>
  </si>
  <si>
    <t>Este ítem se refiere al suministro e instalación por parte de personal calificado de una salida sanitaria de 3”.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t>
  </si>
  <si>
    <t>Este ítem se  refiere al suministro e instalación de Orinal de entrada superior con esmalte antibacterial y diseño ahorrador de agua (2 Litros por descarga o inferior), incluye la grifería acorde a lo establecido según localización especificada dentro del contrato. El aparato sanitario y adicionales deben cumplir con lo establecido en las normas ASME A112. 19.2-2008 / CSA B45.1-08 y la norma NTC 920 (ICONTEC).</t>
  </si>
  <si>
    <t xml:space="preserve">• Ejecutar base de cemento blanco completamente estanca Instalar aparatos nuevos, de primera calidad, instalar siguiendo todas las indicaciones del fabricante. </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</si>
  <si>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</si>
  <si>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Equipos y herramientas descritos en el APU</t>
  </si>
  <si>
    <t>• Mano de obra.</t>
  </si>
  <si>
    <t>• Transportes dentro y fuera de la obra.</t>
  </si>
  <si>
    <t>Suministro e Instalación de Lavamanos de pedestal con amplio pozo color por definir, incluye la grifería acorde a lo establecido según localización especificada dentro del contrato. El aparato sanitario y adicionales deben cumplir con lo establecido en las normas ASME A112. 19.2-2008 / CSA B45.1-08 y la norma NTC 920 (ICONTEC).</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</si>
  <si>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</si>
  <si>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 xml:space="preserve">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</si>
  <si>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</si>
  <si>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Suministro e Instalación de Ducha Eléctrica dirigible de 110V, incluye la grifería acorde a lo establecido según localización especificada dentro del contrato. Incluye el retiro del elemento existente en mal estado de funcionamiento.</t>
  </si>
  <si>
    <t>Instalar aparatos nuevos, de primera calidad y siguiendo todas las indicaciones del fabricante.</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</si>
  <si>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</si>
  <si>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Para el tanque se plantea la ejecución de cinta para juntas SIKA PVC – V22 o equivalente, Enchape Colores Claros Formato 15 X 22 corona o equivalente, La Cinta se coloca centrada perimetralmente y perpendicular a la junta de tal manera que la parte de cinta embebida en el concreto tanto de primera como de segunda etapa debe ser igual o menor que el recubrimiento de concreto. De esta manera el ancho de la cinta corresponde aproximadamente al espesor de la sección de concreto. Para juntas de construcción y juntas de dilatación con pequeños movimientos, use Cinta Sika PVC tipo PVC - V22 o equivalente. Para juntas de dilatación con movimientos moderados, use Cinta Sika PVC tipo V-22 o equivalente. Las cintas permiten hacer diferentes tipos de ensambles (en T, en cruz, en L etc.), para su utilización en diversidad de estructuras.</t>
  </si>
  <si>
    <t>• Consultar Planos Arquitectónicos.</t>
  </si>
  <si>
    <t>• Consultar Planos Estructurales.</t>
  </si>
  <si>
    <t>• Consultar NSR 10.</t>
  </si>
  <si>
    <t>• Consultar Planos Hidráulicos.</t>
  </si>
  <si>
    <t>• Coordinar localización de pases, inspecciones, ventilaciones y cimientos.</t>
  </si>
  <si>
    <t>• Verificar niveles de excavación y estabilidad taludes.</t>
  </si>
  <si>
    <t>• Limpiar superficies de apoyo losa inferior.</t>
  </si>
  <si>
    <t>• Incrustar y sellar pasa muros.</t>
  </si>
  <si>
    <t>• Verificar dimensiones plomos y secciones.</t>
  </si>
  <si>
    <t>• Vaciar mortero para paredes y piso del tanque.</t>
  </si>
  <si>
    <t>• Ejecutar medias cañas en los rincones.</t>
  </si>
  <si>
    <t>• Instalar ventilaciones en hierro galvanizado.</t>
  </si>
  <si>
    <t>• Instalar escalera de gato.</t>
  </si>
  <si>
    <t>• Prever vanos para inspección tanque.</t>
  </si>
  <si>
    <t>• Instalar cinta Sika PVC – V22 en juntas de construcción o equivalente.</t>
  </si>
  <si>
    <t>• Instalar enchape de muros y piso.</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</si>
  <si>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</si>
  <si>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El valor será el precio unitario estipulado dentro del contrato e incluye:</t>
  </si>
  <si>
    <t>Suministro e instalación de taza sanitaria alongada antibacterial con sistema de descarga por fluxometro y alta eficiencia en consumo de agua (5 litros o inferior por descarga), incluye la grifería acorde a lo establecido según localización especificada dentro del contrato. El aparato sanitario y adicionales deben cumplir con lo establecido en las normas ASME A112. 19.2-2008 / CSA B45.1-08 y la norma NTC 920 (ICONTEC).</t>
  </si>
  <si>
    <t>Ejecutar base de cemento blanco completamente estanca. Instalar aparatos nuevos, de primera calidad. instalar siguiendo todas las indicaciones del fabricante.</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</si>
  <si>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</si>
  <si>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Suministro e instalación de lavamanos de colgar color blanco, incluye la grifería acorde a lo establecido según localización especificada dentro del contrato. El aparato sanitario y adicionales deben cumplir con lo establecido en las normas ASME A112. 19.2-2008 / CSA B45.1-08 y la norma NTC 920 (ICONTEC).</t>
  </si>
  <si>
    <t xml:space="preserve">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</si>
  <si>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Suministro e instalación de lavamanos de colgar con semi-pedestal color blanco, incluye la grifería acorde a lo establecido según localización especificada dentro del contrato. El aparato sanitario y adicionales deben cumplir con lo establecido en las normas ASME A112. 19.2-2008 / CSA B45.1-08 y la norma NTC 920 (ICONTEC).</t>
  </si>
  <si>
    <t xml:space="preserve">Suministro e instalación de lavamanos de sobreponer color blanco, incluye la grifería acorde a lo establecido según localización especificada dentro del contrato. El aparato sanitario y adicionales deben cumplir con lo establecido en las normas ASME A112. 19.2-2008 y la norma NTC 920 (ICONTEC). Además debe cumplir con los requerimientos ADA para accesibilidad de personas en condición de discapacidad. </t>
  </si>
  <si>
    <t xml:space="preserve">Suministro e instalación de grifería monocontrol para lavamanos .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</si>
  <si>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Suministro e instalación de grifería convencional individual para lavamanos.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</si>
  <si>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lavamanos doble 4 pulgadas convencional.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</si>
  <si>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 MEDIDA Y FORMA DE PAGO</t>
  </si>
  <si>
    <t>NO CONFORMIDAD</t>
  </si>
  <si>
    <t>Suministro e instalación de Grifería lavamanos doble 8 pulgadas.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</si>
  <si>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Suministro e instalación de Grifería para lavamanos de mesón tipo push, accionamiento hidromecánico, cierre automático, conexión hidráulica 1/2",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</si>
  <si>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La grifería debe cumplir con las especificaciones exígidas por la norma NTC 1644 - 2005. El tipo de sistema de ahorro, formas, colores serán elegidos por el arquitecto diseñador según supervisión arquitectónica. Incluye válvula antivandálica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</si>
  <si>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lavamanos pared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</si>
  <si>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En el cual se exige que las griferías sean de bajo consumo cumpliendo con la norma ICONTEC NTC 920-1. </t>
  </si>
  <si>
    <t xml:space="preserve">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</si>
  <si>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</si>
  <si>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Suministro e instalación de Grifería ducha mezclador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</si>
  <si>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Suministro e instalación de Grifería ducha sencilla de palanca, acabado metálico cromado Incluye regulador de caudal y acople plástico. </t>
  </si>
  <si>
    <t>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</si>
  <si>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</si>
  <si>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 xml:space="preserve">Suministro e instalación de Grifería ducha mezclador tipo toledo cruz o equivalente, acabado metálico cromado Incluye regulador de caudal y acople plástico. </t>
  </si>
  <si>
    <t xml:space="preserve">Suministro e instalación de Grifería ducha sencilla, acabado metálico cromado Incluye regulador de caudal y acople plástico. </t>
  </si>
  <si>
    <t xml:space="preserve">NO CONFORMIDAD:En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</si>
  <si>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Suministro e instalación de Grifería tipo ducha clásica decorativa 8 pulgadas cromo o equivalente, acabado metálico cromado Incluye regulador de caudal y acople plástico.</t>
  </si>
  <si>
    <t>Suministro e instalación de ducha con grifería tipo piscis o equivalente, acabado metálico cromado Incluye regulador de caudal y acople plástico. Incluye el retiro del elemento existente en mal estado de funcionamiento.</t>
  </si>
  <si>
    <t>Serán fijados de acuerdo a las instrucciones del fabricante.</t>
  </si>
  <si>
    <t>Suministro e instalación de Grifería lavaplatos sencillo tipo athenea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</si>
  <si>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lavaplatos 8 pulgadas,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</si>
  <si>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lavaplatos tipo burdeos cromo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</si>
  <si>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lavaplatos pared individual tipo 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</si>
  <si>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orinal push antivandálica expuesta 3/4 será fijado de acuerdo a las instrucciones del fabricante.</t>
  </si>
  <si>
    <t>Se instalarán tipo push. Todas las griferías cumplirán con lo estipulado por en el decreto 3102 del 30 de diciembre de 1997, en cual se exige que las griferías sean de bajo consumo cumpliendo con la norma ICONTEC NTC 920-1 y norma ASME/ANSI A112.19.2. 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</si>
  <si>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tipo push antivandálica para orinal o inodoro será fijado de acuerdo a las instrucciones del fabricante.</t>
  </si>
  <si>
    <t>Se instalarán tipo push. Todas las griferías cumplirán con lo estipulado por en el decreto 3102 del 30 de diciembre de 1997, en cual se exige que las griferías sean de bajo consumo cumpliendo con la norma ICONTEC NTC 920-1 y norma ASME/ANSI A112.19.2. EEl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</si>
  <si>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tipo push antivandálica para lavamanos será fijado de acuerdo a las instrucciones del fabricante.</t>
  </si>
  <si>
    <t>Se instalarán tipo push. Todas las griferías cumplirán con lo estipulado por en el decreto 3102 del 30 de diciembre de 1997, en cual se exige que las griferías sean de bajo consumo cumpliendo con la norma NTC 1644 – 2011 (ASME 112.18.1). El tipo de sistema de ahorro, formas, colores deberán ser aprobados por la supervisión previo a su instalación. Incluye accesorios de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</si>
  <si>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orinal tradicional cromo será fijado de acuerdo a las instrucciones del fabricante.</t>
  </si>
  <si>
    <t>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previo a su instalación.El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</si>
  <si>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sanitario tradicional será fijado de acuerdo a las instrucciones del fabricante.</t>
  </si>
  <si>
    <t>El suministro e instalación de  Grifería sanitaria hidrostática doble descarga será fijado de acuerdo a las instrucciones del fabricante.</t>
  </si>
  <si>
    <t>El suministro e instalación de  Grifería lavaplatos monocontrol será fijado de acuerdo a las instrucciones del fabricante.</t>
  </si>
  <si>
    <t xml:space="preserve">Se refiere a la reposición, suministro e instalación de manija tanque sanitario negro o del color que determine el supervisor del contrato según corresponda en cada caso, estos elementos serán fijados de acuerdo a las instrucciones del fabricante.   Incluye el retiro del elemento existente en mal estado de funcionamiento.                                                                                                    </t>
  </si>
  <si>
    <t>Se refiere a la reposición, suministro e instalación de válvula regulación 1/2 sanitario cromo,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</si>
  <si>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válvula compuerta de 1/2" grival o equivalente, en material latón con presión de servicio mínima recomendada: 20 psi y máxima recomendada: 232 psi,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</si>
  <si>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válvula compuerta de 1" grival o equivalente, en material latón con presión de servicio mínima recomendada: 20 psi y máxima recomendada: 290 psi,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</si>
  <si>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válvula compuerta de 2", en material BRONCE CW617N o equivalente,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</si>
  <si>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los accesorios, de acople metal sanitario 55 cm 1/2 x 7/8,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</si>
  <si>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los accesorios, de acople metal sanitario 40 cm 1/2 x 7/8, que determine el supervisor del contrato según corresponda en cada caso, estos elementos serán fijados de acuerdo a las instrucciones del fabricante.  Incluye el retiro del elemento existente en mal estado de funcionamiento.</t>
  </si>
  <si>
    <t xml:space="preserve">Se refiere a la reposición, suministro e instalación de los accesorios, de acople plástico sanitario 55 cm 1/2 x 7/8, que determine el supervisor del contrato según corresponda en cada caso, estos elementos serán fijados de acuerdo a las instrucciones del fabricante. Incluye el retiro del elemento existente en mal estado de funcionamiento.                                                                                                                 </t>
  </si>
  <si>
    <t xml:space="preserve">Este ítem comprende la reposición, suministro e instalación de ducha elite grival o similar, Fabricado en aleaciones de cobre, acero, plata, níquel, cromo, aluminio, elastómeros y termoplásticos. Acompañada de manguera flexible 1,6 m, chorro manual y soporte para ducha manual con tornillos. 3 Temperaturas, deberá ir puesto en el lugar que sea necesario o el supervisor del contrato ordene conveniente  y se pondrán a sugerencia del  plano. Incluye el retiro del elemento existente en mal estado de funcionamiento.      </t>
  </si>
  <si>
    <t>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</si>
  <si>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En caso de no conformidad con estas especificaciones, durante su ejecución o a su terminación, las obras se considerarán como mal ejecutadas. En este evento, el supervisor deberá reconstruirlas a su costo y sin que implique modificaciones y/o adiciones en el plazo y en el valor del contrato.</t>
  </si>
  <si>
    <t xml:space="preserve">Este ítem comprende la la reposición, suministro e instalación de ducha fénix grival o similar, fabricado en aleaciones de cobre, acabado en cromo, material de  aluminio, acompañada de manguera flexible de 20 cm, tipo monocontrol, ducha mezclador y  manilla tipo palanca, deberá ir puesto en el lugar que sea necesario o el supervisor del contrato ordene conveniente  y se pondrán a sugerencia del  plano. Incluye el retiro del elemento existente en mal estado de funcionamiento.      </t>
  </si>
  <si>
    <t xml:space="preserve">Este ítem comprende la reposición, sumnistro e instalación de asiento sanitario en polipropileno de diseño ergonómico de aro cerrado redondo o alongado según necesidad, incluye herrajes reforzados, deberá ir puesto en el lugar que sea necesario o el supervisor del contrato ordene conveniente  y se pondrán a sugerencia del  plano. Incluye el retiro del elemento existente en mal estado de funcionamiento.      </t>
  </si>
  <si>
    <t xml:space="preserve">Este ítem se refiere a la reposición, suministro e instalación de rejilla cúpula o tragante 5" x 3" en aluminio, tipo sifón en forma de granada para desagues de cubiertas. Incluye el retiro del elemento existente en mal estado de funcionamiento.      </t>
  </si>
  <si>
    <t>• Revisión técnica de las redes hidrosanitarias objeto de la intervención en el inmueble.</t>
  </si>
  <si>
    <t>• Revisión del diseño de las redes hidrosanitarias existentes para su replanteo si es necesario. Se deberá consultar los planos hidrosanitarios (si existen).</t>
  </si>
  <si>
    <t>• Utilizar los elementos y los accesorios necesarios.</t>
  </si>
  <si>
    <t>• Las instalaciones se harán siempre revisando el debido funcionamiento del desague.</t>
  </si>
  <si>
    <t>• Verificar los materiales requeridos.</t>
  </si>
  <si>
    <t>Se medirá y pagará por unidad (UN) de rejilla debidamente instalado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</si>
  <si>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 la reinstalación de aparato sanitario existente, el cual debe quedar en perfecto estado de funcionamiento.</t>
  </si>
  <si>
    <t>• Verificar el estado del aparato sanitario existente, para determinar su grado de cumplimiento frente a una reinstalación, por funcionamiento y estética.</t>
  </si>
  <si>
    <t>• Utilizar los elementos y los accesorios necesarios para la reinstalación.</t>
  </si>
  <si>
    <t>• Las instalaciones se harán siempre revisando el debido funcionamiento.</t>
  </si>
  <si>
    <t>Se medirá y pagará por unidad (UN) de aparato sanitario debidamente reinstalado,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</si>
  <si>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mantenimiento y limpieza interna de red sanitaria con sonda barrenadora metálica eléctrica para aparatos sanitarios, el cual debe quedar en perfecto estado de funcionamiento.</t>
  </si>
  <si>
    <t>• Verificar el estado de funcionamiento del aparato sanitario existente, para determinar la técnica de intervención.</t>
  </si>
  <si>
    <t>• Se realizará desmonte del aparato sanitario (lavamanos, inodoro, ducha, lavaplatos, orinal etc.), con el fin de evitar daños, posterior a ello se debe utilizar sondas eléctricas las cuales se introducen por las cañerías aplicando la técnicas constructivas vigentes.</t>
  </si>
  <si>
    <t>• Utilizar los elementos y los accesorios necesarios para su mantenimiento y limpieza.</t>
  </si>
  <si>
    <t>Se medirá y pagará por unidad (UN) de red sanitaria debidamente intervenida, y puesta en funcionamiento del aparato sanitario.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</si>
  <si>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al suministro e instalación de lavamanos de bajoponer color blanco o similar, incluye la grifería acorde a lo establecido según localización especificada dentro del contrato. El aparato sanitario y adicionales deben cumplir con lo establecido en las normas ASME A112. 19.2-2008 y la norma NTC 920 (ICONTEC). Además debe cumplir con los requerimientos ADA para accesibilidad de personas en condición de discapacidad. </t>
  </si>
  <si>
    <t>• Utilizar los elementos y los accesorios necesarios para su instalación.</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</si>
  <si>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</si>
  <si>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en la tubería existente (incluye cableado con sus tres cables (fase-neutro y tierra) y accesorios), y/o elementos necesarios para dejar estas redes en óptimas condiciones de funcionamiento y que cumpla con las especificaciones establecidas. Incluye el cambio del cableado, adecuación de nuevos puntos eléctricos, sistema de protección, canalización,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</si>
  <si>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Revisión técnica de las redes eléctricas objeto de la intervención en el inmueble.</t>
  </si>
  <si>
    <t>• Revisión del diseño de las redes eléctricas existentes para su replanteo si es necesario. Se deberá consultar los planos eléctricos (si existen).</t>
  </si>
  <si>
    <t>• Utilizar los conductores y los accesorios necesarios.</t>
  </si>
  <si>
    <t>• Las instalaciones se harán siempre revisando la protección del sistema.</t>
  </si>
  <si>
    <t>• Verificar los calibres de los conductores (cableado) requeridos.</t>
  </si>
  <si>
    <t>• Tubería que cumpla con la norma ICONTEC 979.</t>
  </si>
  <si>
    <t>• Conductores, Cajas y accesorios especificados.</t>
  </si>
  <si>
    <t>Se medirá y pagará por metro lineal (ML) de red eléctrica (fase, neutro y tierra),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</si>
  <si>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con conductores libres de halógeno en la tubería existente (incluye cableado con sus tres cables (fase-neutro y tierra) y accesorios), y/o elementos necesarios para dejar estas redes en óptimas condiciones de funcionamiento y que cumpla con las especificaciones establecidas. Incluye el cambio del cableado, adecuación de nuevos puntos eléctricos, sistema de protección, canalización,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</si>
  <si>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Se medirá y pagará por metro lineal (ML) de red eléctrica libre de halógeno (fase, neutro y tierra),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</si>
  <si>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en tubería PVC (incluye tubería, cableado con sus tres cables (fase-neutro y tierra) y regateo en muro), y/o elementos necesarios para dejar estas redes en óptimas condiciones de funcionamiento y que cumpla con las especificaciones establecidas. Incluye el regateo en muro,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solo se debe utilizar para redes embebidas en muros, por su bajo nivel de resistencia o tolerancia al fuego, por lo cual la Policía Nacional restrige su uso en áreas abiertas o expuestas a eventos de potencial riesgo.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</si>
  <si>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Utilizar la tubería, conductores y los accesorios necesarios.</t>
  </si>
  <si>
    <t>• Verificar los calibres de los conductores (cableado) y diámetro de las tuberías.</t>
  </si>
  <si>
    <t>Se medirá y pagará por metro lineal (ML) de red eléctrica con su tubería pvc,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</si>
  <si>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en tubería EMT (incluye tubería, cableado (fase-neutro y tierra) y anclaje a muro), y/o elementos necesarios para dejar estas redes en óptimas condiciones de funcionamiento y que cumpla con las especificaciones establecidas. Incluye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se debe utilizar para redes expuestas o no protegidas por barreras físicas, por lo cual deben ir anclajas y/o fijadas a muros.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</si>
  <si>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Tubos de acero galvanizados según la norma UL 797; NTC–105; ANSI C 80.3</t>
  </si>
  <si>
    <t>Se medirá y pagará por metro lineal (ML) de red eléctrica con su tubería EMT,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</si>
  <si>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libre de halógeno en tubería PVC (incluye tubería, cableado con sus tres cables (fase-neutro y tierra) y regateo en muro), y/o elementos necesarios para dejar estas redes en óptimas condiciones de funcionamiento y que cumpla con las especificaciones establecidas. Incluye el regateo en muro,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solo se debe utilizar para redes embebidas en muros, por su bajo nivel de resistencia o tolerancia al fuego, por lo cual la Policía Nacional restrige su uso en áreas abiertas o expuestas a eventos de potencial riesgo.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</si>
  <si>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con la correspondiente Reposición, suministro e instalación de la red eléctrica libre de halógeno en tubería EMT (incluye tubería, cableado (fase-neutro y tierra) y anclaje a muro), y/o elementos necesarios para dejar estas redes en óptimas condiciones de funcionamiento y que cumpla con las especificaciones establecidas. Incluye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se debe utilizar para redes expuestas o no protegidas por barreras físicas, por lo cual deben ir anclajas y/o fijadas a muros.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</si>
  <si>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Este ítem se refiere al suministro e instalación de Reflector tipo LED de luz blanca con carcasa fabricada en aleación de aluminio fundido y vidrio templado claro, ideal para iluminar espacios abiertos, iluminación artificial. Revolucionarios Reflectores Led para exteriores con alcances de hasta 30 metros en parqueaderos, fachadas e iluminación decorativa. Con ahorros de hasta 80% en sustitución de MH, sodio y halógeno.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</si>
  <si>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los reflectores Led.</t>
  </si>
  <si>
    <t>• Ubicar el suministro de energía para alimentar los reflectores.</t>
  </si>
  <si>
    <t>• Tener en cuenta las normas técnicas y de seguridad para la instalación de redes eléctricas y as accesorios.</t>
  </si>
  <si>
    <t>• Se recomienda seguir las instrucciones de uso y seguridad dispuestas por el fabricante.</t>
  </si>
  <si>
    <t xml:space="preserve"> MATERIALES:</t>
  </si>
  <si>
    <t>• Reflector Led 50w</t>
  </si>
  <si>
    <t>• Cable.</t>
  </si>
  <si>
    <t>Este ítem se refiere al suministro e instalación de Reflector tipo LED de luz blanca con carcasa fabricada en aleación de aluminio fundido y vidrio templado claro, ideal para iluminar espacios abiertos, iluminación artificial. Revolucionarios Reflectores Led para exteriores con alcances de hasta 30 metros en parqueaderos, fachadas e iluminación decorativa. Con ahorros de hasta 80% en sustitución de MH, sodio y halógeno.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</si>
  <si>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Reflector Led 100w</t>
  </si>
  <si>
    <t>• Reflector Led 200w</t>
  </si>
  <si>
    <t>Este ítem se refiere al suministro e instalación de lámpara tubo tipo LED de luz blanca de sobreponer 1x24w, Multivoltaje, alto índice de protección contra la humedad y polvo, difusor en acrílico de alta resistencia, ideal en parqueaderos, 120 cm de largo.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</si>
  <si>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tubo Led 1x24w</t>
  </si>
  <si>
    <t>Este ítem se refiere al suministro e instalación de lámpara dos tubo tipo LED de luz blanca de sobreponer 24w, Multivoltaje, alto índice de protección contra la humedad y polvo, difusor en acrílico de alta resistencia, ideal en parqueaderos, 120 cm de largo.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</si>
  <si>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dos tubo Led 24w</t>
  </si>
  <si>
    <t>Este ítem se refiere al suministro e instalación de lámpara regleta led 4x24cm 12w, Multivoltaje, alto índice de protección contra la humedad y polvo, difusor en acrílico de alta resistencia, ideal en parqueaderos.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</si>
  <si>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regleta Led 12w</t>
  </si>
  <si>
    <t>Este ítem se refiere al suministro e instalación de lámpara panel LED cuadrado de 30x30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</si>
  <si>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Adicionalmente, los paneles LED  pueden ser instalados directamente en el cielo de la edificación, o colgados mediante cables metálicos ofreciendo así una presentación de vanguardia y arquitectónica.</t>
  </si>
  <si>
    <t>• Ubicación de las aéreas a instalar las Lámpara con estructura liviana</t>
  </si>
  <si>
    <t>• Ubicar el suministro de energía para alimentar luminarias.</t>
  </si>
  <si>
    <t>• Panel led cuadrado de las dimensiones especificadas</t>
  </si>
  <si>
    <t>Este ítem se refiere al suministro e instalación de lámpara panel LED cuadrado de 30x60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</si>
  <si>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lámpara panel LED cuadrado de 60x60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</si>
  <si>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lámpara panel LED cuadrado de 30x120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</si>
  <si>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</si>
  <si>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Los interruptores, bajo ninguna circunstancia, deben seccionar la línea neutra del circuito.</t>
  </si>
  <si>
    <t>Los conductores se llevaran entorchados en todo su recorrido para evitar interferencias electromagnéticas.</t>
  </si>
  <si>
    <t>Las derivaciones de los circuitos, se ejecutarán mediante conectores de desforre. En ningún caso se permitirá el uso de cinta aislante.</t>
  </si>
  <si>
    <t>La altura de montaje de las cajas para interruptores, será de 1.15 mts. Medidos al centro de la caja, sobre piso terminado.</t>
  </si>
  <si>
    <t xml:space="preserve"> Las cajas para salida de interruptor cerca a las puertas, se instalaran cerca al marco y al lado de la chapa, a una distancia no menor a 20 cms.</t>
  </si>
  <si>
    <t>En el análisis de precios unitarios el contratista eléctrico deberá tener en cuenta la canaleta plástica y el cableado necesario para ir desde el interruptor hasta las luminarias</t>
  </si>
  <si>
    <t xml:space="preserve">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</si>
  <si>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Se refiere a la reposición, suministro e instalación de de soporte para reflectores. Serán fijados de acuerdo a las instrucciones del fabricante. Incluye el retiro del elemento existente en mal estado de funcionamiento.      </t>
  </si>
  <si>
    <t>REFERENCIAS Y OTRAS NORMAS O ESPECIFICACIONES:</t>
  </si>
  <si>
    <t>• Reglamento Técnico de Instalaciones Eléctricas – RETIE.</t>
  </si>
  <si>
    <t>• Normas Técnicas IEC 60364-4-442, ANSI/IEEE 80, NTC 2050 y NTC 4552.</t>
  </si>
  <si>
    <t>• Norma ANSI/IEEE 80.</t>
  </si>
  <si>
    <t>• Normas IEC 62305-3, IEC 60364, BS 7430, AS 1768, UL 467, UNESA 6501F, NTC 4552, NTC 2206, NTC 2050, ASTM F 1136 y DIN ISO 10683.</t>
  </si>
  <si>
    <t>• Norma ASTM G 162 o la ASTM G 1.</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</si>
  <si>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</si>
  <si>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Comprende este ítem la mano de obra, herramientas y materiales necesarios para la instalación de tuberías, adaptador terminal, cajas de conexión, alambre y aparato para la salida de ½” para Toma Bifásico de 200V. Incluye 10 metros de red.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</si>
  <si>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Consultar Planos Arquitectónicos.</t>
  </si>
  <si>
    <t>Consultar Planos de Instalaciones Eléctricas</t>
  </si>
  <si>
    <t>Consultar y cumplir con especificaciones y reglamentos de la Empresa prestadora del servicio de energía.</t>
  </si>
  <si>
    <t>Utilizar la tubería y los accesorios especificados en los Planos Eléctricos y descritos en las cantidades de obra.</t>
  </si>
  <si>
    <t xml:space="preserve"> PROCEDIMIENTO DE EJECUCION.</t>
  </si>
  <si>
    <t>Instalar tuberías de acuerdo al diámetro y localización dada en planos aplicando limpiador y soldadura PVC y colocando adaptador terminal a llegada a cada caja.</t>
  </si>
  <si>
    <t>Instalar cajas de conexiones de acuerdo al tamaño requerido.</t>
  </si>
  <si>
    <t>Instalar alambres de acuerdo a la especificación y calibres mostrados en plano.</t>
  </si>
  <si>
    <t>Ejecutar empalmes de alambres utilizando los accesorios recomendados.</t>
  </si>
  <si>
    <t>Instalar el aparato requerido.</t>
  </si>
  <si>
    <t>Verificar los diámetros de tuberías estipulados en los Planos.</t>
  </si>
  <si>
    <t>TOLERANCIAS PARA ACEPTACION.</t>
  </si>
  <si>
    <t>Salida para toma Bifásica de ½” terminada con las características y accesorios indicados en los APU’S y en los planos de Instalaciones Eléctricas.</t>
  </si>
  <si>
    <t>REFERENCIAS Y OTRAS NORMAS O ESPECIFICACIONES.</t>
  </si>
  <si>
    <t>Normas de la Empresa prestadora del servicio de energía.</t>
  </si>
  <si>
    <t>Planos Eléctricos y de Comunicaciones.</t>
  </si>
  <si>
    <t>Catálogo del fabricante.</t>
  </si>
  <si>
    <t>Reglamento Técnico de Instalaciones Eléctricas – RETIE.</t>
  </si>
  <si>
    <t>Comprende este ítem la mano de obra, herramientas y materiales necesarios para la instalación de tuberías, adaptador terminal, cajas de conexión, alambre y aparato para la salida de cualquier aparato en tubo PVC.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ACTIVIDADES PREVIAS A CONSIDERAR PARA LA EJECUCIÓN DEL ÍTEM.</t>
  </si>
  <si>
    <t>Comprende este ítem la mano de obra, herramientas y materiales necesarios para la instalación de tuberías, adaptador terminal, cajas de conexión, alambre y aparato para la salida para lámpara conmutable en tubo PVC.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</si>
  <si>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Comprende este ítem la mano de obra, herramientas y materiales necesarios para la instalación de tuberías, adaptador terminal, cajas de conexión, alambre y aparato para la salida de cualquire aparato en tubo EMT.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</si>
  <si>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</si>
  <si>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Comprende este ítem la mano de obra, herramientas y materiales necesarios para la instalación de tuberías, adaptador terminal, cajas de conexión, alambre y aparato para la instalación de salida + toma trifásica con tubo PVC. Incluye 10 metros de red.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</si>
  <si>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Utilizar la tubería y los accesorios especificados en los Planos Eléctricos y descritos en las cantidades de obra. </t>
  </si>
  <si>
    <t>Normas de la Empresa prestadora del servicio de energía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</si>
  <si>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</si>
  <si>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Comprende este ítem la mano de obra, herramientas y materiales necesarios para la instalación de toma doble americana.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</si>
  <si>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Comprende este ítem la mano de obra, herramientas y materiales necesarios para la instalación de toma doble GFCI .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</si>
  <si>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</si>
  <si>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 Comprende este ítem la mano de obra, herramientas y materiales necesarios para la instalación de toma doble P.T.A. 15A 125V Naranja.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</si>
  <si>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Normas de la  Empresa prestadora del servicio de energía.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</si>
  <si>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</si>
  <si>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Comprende este ítem la mano de obra, herramientas y materiales necesarios para la instalación de toma trifásica 20A.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</si>
  <si>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</si>
  <si>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Comprende este ítem la mano de obra, herramientas y materiales necesarios para la instalación de toma bifásica 20A.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</si>
  <si>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Comprende los requisitos y criterios  para la adecuación, instalación y equipotencialización de la  puesta a tierra en los postes  y estructuras  metálicas que soportan las redes de distribución de energía en media  y  baja tensión,  así como la puesta a tierra de los  diferentes  equipos  de transformación, maniobra y protección instalados en el sistema.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</si>
  <si>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Establecer las configuraciones básicas de electrodos que garanticen un sistema de puesta a tierra seguro desde el  punto de vista de tensiones  de contacto y  de paso de acuerdo a las exigencias establecidas por el RETIE.</t>
  </si>
  <si>
    <t>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</si>
  <si>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</si>
  <si>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Esta norma aplica en el aterrizamiento de transformadores de distribución ubicados en poste, puesta a tierra de pararrayos, puesta a tierra de los diferentes equipos de maniobra y protección, así como la puesta a tierra de poste secundario y de acometidas a ser instalados en el sistema. También aplica</t>
  </si>
  <si>
    <t>para la equipotencialización de los conductores de vientos de postes y crucetas metálicas. </t>
  </si>
  <si>
    <t>Esta norma establece las configuraciones básicas de puesta a tierra a emplearse en el sistema con el  fin de cumplir las  exigencias  del  RETIE,  garantizar la  seguridad de las  personas  y  obtener la </t>
  </si>
  <si>
    <t>resistencia de puesta a tierra adecuada de acuerdo a la resistividad que posea el terreno.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</si>
  <si>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</si>
  <si>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Comprende Esta norma cubre los requisitos y criterios  para la adecuación, instalación y equipotencialización de la  puesta a tierra en los postes  y estructuras  metálicas que soportan las redes de distribución de energía en media  y  baja tensión,  así como la puesta a tierra de los  diferentes  equipos  de transformación, maniobra y protección instalados en el sistema. El sistema de puesta a teierra debe estar equipotenciada.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</si>
  <si>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Establecer las configuraciones básicas de electrodos que garanticen un sistema de puesta a tierra seguro desde el  punto de vista de tensiones  de contacto y  de paso de acuerdo a las  exigencias establecidas por el RETIE. </t>
  </si>
  <si>
    <t xml:space="preserve">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 </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</si>
  <si>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</si>
  <si>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para la equipotencialización de los conductores de vientos de postes y crucetas metálicas. </t>
  </si>
  <si>
    <t xml:space="preserve">Este ítem la mano de obra, herramientas y materiales necesarios para la instalación de Caja derivación 10cm x10cm DEXSON o equivalente.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</si>
  <si>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la mano de obra, herramientas y materiales necesarios para la instalación de  Caja de paso 15 x 15 x 10 cm con chapa en muro.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</si>
  <si>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Todas las tapas de cajas, así como los aparatos que se instalen, deberán ser niveladas y a ras con las paredes donde se instalen. En la prolongación de la tubería, estas cajas se dejaran a 0.01 m. sobresaliendo del ladrillo de tal forma que se dejarán finalmente  aras con la pared pañetada y estucada.</t>
  </si>
  <si>
    <t>Todas las cajas se instalarán unidas a las tuberías mediante adaptadores terminales o boquillas con contratuerca de tal forma que queden correctamente aseguradas garantizando una buena fijación mecánica.</t>
  </si>
  <si>
    <t>Toda caja metálica deberá tener un agujero para que el Contratista instale un tornillo de fijación galvanizado, al cual se arrollarán los conductores del sistema de tierra de protección contra contactos involuntarios.</t>
  </si>
  <si>
    <t>Las alturas a que se deben dejar cajas para los diferentes aparatos se hallan en las convenciones. Las alturas especiales se indican en los planos al lado de la salida correspondiente.</t>
  </si>
  <si>
    <t>En los casos en que se requieran cajas de empalme o de tiro, se utilizarán cajas cuyas dimensiones dependerán del calibre y número de tubos que recibe, así como el número de conductores que se vaya a empalmar.</t>
  </si>
  <si>
    <t>Cuando los conductos eléctricos estén terminados con tuercas de seguridad y pasa muros, alinear los conductos eléctricos, para que entren en escuadra, e instalarlos con la parte cóncava contra la caja. Cuando las terminaciones no queden firmes con una</t>
  </si>
  <si>
    <t>sola tuerca de seguridad, se deberá utilizar dos, una dentro y otra fuera de la caja.</t>
  </si>
  <si>
    <t xml:space="preserve">Comprende este ítem la mano de obra, herramientas y materiales necesarios para la instalación de Tablero de Distribución para las diferentes instalaciones Internas.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</si>
  <si>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</si>
  <si>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</si>
  <si>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refiere al suministro e instalación de Lámpara exterior blanca redonda rejilla 60w, los cuales se deberán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</si>
  <si>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Ubicar el suministro de energía para alimentar lámparas.</t>
  </si>
  <si>
    <t>Este ítem se refiere al suministro e instalación de Lámpara de emergencia tipo LED 2 focos, los cuales se deberán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</si>
  <si>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Este ítem se refiere al suministro e instalación de Señalizador doble cara de salida con tecnológia LED de alta luminosidad, cuerpo plástico inyectado en material ignifugo de dimensiones 180 x 290 x 45, la cual se deberá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</si>
  <si>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Ubicar el suministro de energía para alimentar el elemento.</t>
  </si>
  <si>
    <t xml:space="preserve">Este ítem se refiere a la mano de obra, herramientas y materiales necesarios para la instalación de Sensor de tecnología smd, rango de detección, retraso del tiempo ajustable, capacidad de sensor múltiple. Material  Plástico.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</si>
  <si>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Uso  Para uso de montajes de pared</t>
  </si>
  <si>
    <t>Tipo (alámbrico/inalámbrico)</t>
  </si>
  <si>
    <t>• Ubicar sobre muro en un espacio interior o exterior de la edificación  según necesidad.</t>
  </si>
  <si>
    <t>• tornillos</t>
  </si>
  <si>
    <t>• cableado en alambre #12 con sus respectivos conectores y aislantes y polo a tierra</t>
  </si>
  <si>
    <t xml:space="preserve">Este ítem se refiere a la reposición e instalación de Driver regulable para Panel Led de 6w a 24w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</si>
  <si>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Ubicación de las aéreas a instalar el elemento.</t>
  </si>
  <si>
    <t xml:space="preserve">• Ubicar en un espacio interior o exterior de la edificación  </t>
  </si>
  <si>
    <t>Este ítem se refiere al suministro e instalación de un panel led redondo de 6W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</si>
  <si>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las Lámpara con estructura liviana, voltaje 110 – 120 V.</t>
  </si>
  <si>
    <t>Este ítem se refiere al suministro e instalación de un panel led redondo de 9W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</si>
  <si>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un panel led redondo de 12W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</si>
  <si>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un panel led redondo de 18W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</si>
  <si>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un panel led redondo de 24W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</si>
  <si>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Este ítem se refiere a la reposición e instalación de de Cinta de Led siliconada 24w, encapsulada en una cahqueta de silicona y resistente al agua.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</si>
  <si>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</si>
  <si>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Este ítem se refiere a la mano de obra, herramientas y materiales necesarios para la instalación de Breakers de un (01) polo y un amperaje de 15 ó 20 ó 30 amperios según la necesidad del inmueble. Este documento especifica los requerimientos detallados para el diseño, fabricación, pruebas y suministro de interruptores automáticos de alta, media y baja tensión con mando monopolar.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</si>
  <si>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Los interruptores y sus accesorios deben cumplir con las características garantizadas requeridas en este documento, y deben ser diseñados de acuerdo con los requerimientos estipulados en los Capítulos de Información General Equipos Electromecánicos- y de Diseño Equipo Electromecánico. </t>
  </si>
  <si>
    <t>Los interruptores automáticos de potencia para el sistema de 220kV deben de accionamiento monopolar, de una cámara de interrupción por polo, libre de reencendido, aptos para recierres monopolar y tripolar rápidos en líneas de transmisión. Los interruptores automáticos serán del tipo autosoplado, con aislamiento y extinción en un ambiente de hexafluoruro de azufre (SF6).           REFERENCIAS Y OTRAS NORMAS O ESPECIFICACIONES:</t>
  </si>
  <si>
    <t xml:space="preserve">Este ítem se refiere a la mano de obra, herramientas y materiales necesarios para la instalación de Breakers de un (01) polo y un amperaje de 40 amperios o según la necesidad del inmueble. Este documento especifica los requerimientos detallados para el diseño, fabricación, pruebas y suministro de interruptores automáticos de alta, media y baja tensión con mando monopolar.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</si>
  <si>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mano de obra, herramientas y materiales necesarios para la instalación de Breakers de un (01) polo y un amperaje de 60 amperios o según la necesidad del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</si>
  <si>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mano de obra, herramientas y materiales necesarios para la instalación de Breakers de dos (02) polos y un amperaje de 60 amperios o según la necesidad del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</si>
  <si>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</si>
  <si>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r>
      <t>Este ítem se refiere a la mano de obra, herramientas y materiales necesarios para la instalación de Breakers de tres (03) polos y un amperaje de 60 amperios o según la necesidad del inmueble</t>
    </r>
    <r>
      <rPr>
        <b/>
        <sz val="11"/>
        <color theme="1"/>
        <rFont val="Calibri"/>
        <family val="2"/>
        <scheme val="minor"/>
      </rPr>
      <t>.</t>
    </r>
    <r>
      <rPr>
        <sz val="11"/>
        <color theme="1"/>
        <rFont val="Calibri"/>
        <family val="2"/>
        <scheme val="minor"/>
      </rPr>
      <t xml:space="preserv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r>
    <r>
      <rPr>
        <sz val="11"/>
        <color theme="1"/>
        <rFont val="Calibri"/>
        <family val="2"/>
        <scheme val="minor"/>
      </rPr>
      <t xml:space="preserve"> Incluye el retiro del elemento existente en mal estado de funcionamiento.      </t>
    </r>
  </si>
  <si>
    <t xml:space="preserve">Este ítem la mano de obra, herramientas y materiales necesarios para la instalación de Breakers 2X30 amperios.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</si>
  <si>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Este ítem se refiere al suministro, instalación y puesta en funcionamiento de de aire industrial de 16" con rejilla de protección totalmente metálica acero calibre 12 y cuatro puntos de sujeción. Posee Motor Pre - Lubricado en doble balinera, Marco redondo de fácil montaje, Totalmente Metálico, Caudal 68 M3/Min, Diámetro 16 Pulgadas y Motor con inversión de giro para inyectar ó extraer aire.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</si>
  <si>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Consultar con el supervisor el sitio exacto a intervenir, definiendo la zona objeto de la actividad; de lo contrario, la actividad que no se encuentren aprobada dentro del plan de mantenimiento por el supervisor no se tendrán en cuenta para el pago y estarán por cuenta del contratista. Además, deberá ser reparada la zona afectada dejándola en las condiciones iniciales.</t>
  </si>
  <si>
    <t>• Revisión técnica de las redes eléctricas necesarias para la instalación del elemento en el inmueble.</t>
  </si>
  <si>
    <t>• Verificar el estado de los elementos a instalar.</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</si>
  <si>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</si>
  <si>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al suministro, instalación y puesta en funcionamiento de e luminaria fluorescente para áreas clasificadas NEMA 7, 4 Y 4X con protección contra corrosión, ventarrones con polvareda, lluvia, salpique de agua a presión con manguera, explosión y combustión. Consta de dos bombillos fluorescentes protegidos dentro de tubos de vidrio Pyrex borosilicato o equivalente, reja galvanizada de protección contra golpes y pantalla reflectora en lámina, para aumentar su eficiencia.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</si>
  <si>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al suministro e instalación TUBO LED T8 DE 18W  diseñado con base de Aluminio y un sistema refrescante, que beneficia considerablemente el proceso de disipación de calor.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</si>
  <si>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al suministro e instalación Dicroico de LED de 5W  consistente en una gama de reflectoras compactas de características únicas gracias a la avanzada tecnología que incorporan, proporcionando un funcionamiento estable y fiable en todo tipo de aplicaciones donde sustituyen a las halógenas dicroicas. Esta reflectora cuenta con una óptica frontal consistente en una cubierta difusora que matiza el haz de luz mejorando la uniformidad de la distribución. Cuentan con protección del ambiente tipo IP20.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</si>
  <si>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4 aislado de cobre, 1 neutro en cable No 6 aislado de cobre)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</si>
  <si>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6 aislado de cobre, 1 neutro en cable No 6 aislado de cobre y una tierra en cable No 8 aislado de cobre )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</si>
  <si>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8 aislado de cobre, 1 neutro en cable No 8 aislado de cobre y una tierra en cable No 8 aislado de cobre )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</si>
  <si>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(cálculo de apantallamiento, dimensiones del mismo y o resistencia del terreno), con la correspondiente Reposición, suministro e instalación del sistema de apantallamiento, y/o elementos necesarios (cable de cobre 1/0 desnudo, pararrayos, grapas de conexión y las soldaduras pertinentes) para dejar estas redes en óptimas condiciones de funcionamiento y que cumpla con las especificaciones establecidas. Incluye instalación del cableado, adecuación sistema de apantallamiento, canalización, conductos, para dejar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</si>
  <si>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(cálculo de apantallamiento, dimensiones del mismo y o resistencia del terreno), con la correspondiente Reposición, suministro e instalación del sistema de apantallamiento, y/o elementos necesarios (cable de cobre 1/0 aislado, pararrayos, grapas de conexión y las soldaduras pertinentes) para dejar estas redes en óptimas condiciones de funcionamiento y que cumpla con las especificaciones establecidas. Incluye instalación del cableado, adecuación sistema de apantallamiento, canalización, conductos, para dejar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</si>
  <si>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instalación, conexionado, herramientas y materiales necesarios para la instalación de caja premoldeada tipo totalizador de 3x100A, la cual será la encargada de proteger en caso de sobre corriente el sistema sus instalaciones y/o el recurso humano existente dentro de las mismas.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</si>
  <si>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Se medirá y pagará por unidad (UN)  debidamente instalado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</si>
  <si>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al suministro e instalación tapaciega electrica plástica.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</si>
  <si>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Este ítem se refiere a la reposición e instalación de GABINETE RACK CERRADO 2,10 X 90 X 70 para centralizar las redes de voz y datos e instalar los elementos activos del sistema. Incluye anclajes y accesorios de montaje.</t>
  </si>
  <si>
    <t xml:space="preserve">Este gabinete deberá estar fabricados en estructura de tubería de 1 - 1/2” por 1 - 1/2”, en lámina CR y deberán poseer las siguientes especificaciones: Puerta frontal desmontable de instalación derecha o izquierda, fabricada en lámina CR calibre 18, con troqueles o perforada para ventilación, Puerta posterior lisa desmontable, de instalación derecha o izquierda, fabricada en lámina CR calibre 18, con troqueles o perforada para ventilación y cerradura importada tipo paletón, Dos tapas laterales removibles, fabricadas en lámina CR calibre 18, con cerradura rápida tipo paletón importada y Tapa superior con malla para ventilación y troquelados para instalar ventiladores. Debe tener cuatro (4) rieles para soporte de equipos o bandejas de posición ajustable a los costados, frontal y posterior, fabricados en lámina CR calibre 14, adicional bandeja deslizable de 19” por 0.70 m. de fondo para soporte de servidores fabricadas en lámina CR calibre 16 con correderas para 60 kilos de soporte y bandeja fija de 19” por 0.60 m. de fondo para soporte de servidores fabricadas en lámina CR calibre 16. También deberá tener ángulos para anclaje al piso, sistema antivuelco. Incluye el retiro del elemento existente en mal estado de funcionamiento.      </t>
  </si>
  <si>
    <t>• Revisión técnica de las redes eléctricas y datos necesarias para la instalación del elemento en el inmueble.</t>
  </si>
  <si>
    <t xml:space="preserve">Este ítem se refiere a la reposición e instalación de Bandeja tipo malla portacables para redes de energía regulada, normal y comunicaciones formato 60 x 300 mm o similar, suspendida de la placa o anclada a los muros, con elementos de fijación estructural debidamente coordinados con el diseño estructural correspondiente, de tal forma que permita la instalación posterior de un sistema de cableado estructurado. </t>
  </si>
  <si>
    <t xml:space="preserve">La bandeja portacables podrá ser tipo rejilla construida con una malla del formato espedificado, fabricada con hilos de acero soldados juntos de acuerdo a su forma final, en los sitios donde sea fácilmente accesible por el público general. Para juntar los diferentes tramos de bandejas portacables, se utilizarán únicamente los sistemas de unión rápida o sistemas con tornillos de tipo CE25/CE30 hechos, probados mecánicamente y proveídos por el fabricante de bandejas portacables. Incluye el retiro del elemento existente en mal estado de funcionamiento.      </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</si>
  <si>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</si>
  <si>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Canaleta Metálica portacables con división para la instalación de salidas de voz, datos y energía regulada.  Incluye el retiro del elemento existente en mal estado de funcionamiento.      </t>
  </si>
  <si>
    <t>Las canaletas son de sección 120 X 50mm y elaboradas en lámina Cold Rolled calibre 20 y 22, de acuerdo con las dimensiones especificadas con acabado en pintura electrostática en polvo con gran resistencia al golpe, doblez y rayado en colores almendra, negro mate y gris o acero pregalvanizado. Las tapas son a presión o atornilladas y todos los tramos rectos incluyen platinas de unión en lámina de 1.5 mm.  Cada platina incluye 6 tornillos cabeza redonda ranurada con su tuerca y arandela dentada.</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</si>
  <si>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</si>
  <si>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Canaleta plástica portacables con división para la instalación de salidas de voz, datos y energía regulada. Incluye el retiro del elemento existente en mal estado de funcionamiento.      </t>
  </si>
  <si>
    <t>Canaleta con división, resistente a la humedad, al calor y a la abrasión. Material Plástico Uso para enrutar cables Color Blanca de sección 60 x 40 mm</t>
  </si>
  <si>
    <t xml:space="preserve">Este ítem se refiere a la reposición e instalación de salida de voz y datos categoría 6. La configuración para la ubicación de salidas de voz y datos será por cada puesto de trabajo y estará compuesta por una salida doble, categoría 6, uno para la salida de datos y otro para la salida de voz. Toda salida debe estar debidamente marcada o numerada con elementos especialmente diseñados para este fin (stickers autoadhesivos de alta durabilidad). A menos que se indique lo contrario se marcará en la división correspondiente de la canaleta en su debido troquel.  Incluye el retiro del elemento existente en mal estado de funcionamiento.      </t>
  </si>
  <si>
    <t>Cuando por algún motivo no se habilite alguna de las salidas del faceplace, la salida quedará cubierta con un guardapolvo. Las tomas, salidas de voz y datos o faceplace, deben estar ubicadas sobre una la tapa troquelada en las canaletas o sobre una caja 2400 en muros que debe ser independiente a la salida eléctrica, para facilitar su mantenimiento y manipulación, en caso de reparaciones correctivas o preventivas; deben poderse retirar para realizar mantenimientos, sin necesidad de afectar los demás servicios.  Cada salida llevará sus correspondientes jacks que se conectarán al cable UTP Categoría 6. A cada puerto se le proporcionará un icono para indicar su función (voz o datos). La unidad de pago para salidas de voz y datos o faceplace será por unidad y estará compuesta por la caja 2400 galvanizada y suplemento, el faceplace de dos (2) posiciones, dos (2) jack RJ45, cinta de marcación y guardapolvos.</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</si>
  <si>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</si>
  <si>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cable UTP de cuatro (4) pares, conformado por conductores de cobre sólido, debidamente aislados, trenzados en pares. El cable estará cubierto en chaqueta tipo PVC retardante al fuego, tipo CMR según NTC 2050; debe proporcionar características de rendimiento mayores que los indicados en los boletines de categoría 6, en todos los parámetros solicitados por la norma TIA/EIA 568-B.2-1.  Incluye el retiro del elemento existente en mal estado de funcionamiento.      </t>
  </si>
  <si>
    <t>Las características de transmisión de los cables entorchados, se pueden ver afectadas por técnicas inadecuadas de instalación, lo cual se va a reflejar cuando se necesite transmitir a altas velocidades; por esto se recomienda observar los siguientes puntos en el tendido del cable. El cable clasificado como categoría 6 de cuatro (4) pares tiene un alcance de 90 m., por lo que los diseños de rutas de cableado deben estar dentro de este rango de distancias, sin considerar la utilización de distribuidores secundarios.  El cable no se puede ni debe someterse a tensiones excesivas ni a curvas que puedan provocar ruptura de los conductores o variación del trenzado de los dos (2) conductores que conforman el par o de los pares entre sí.</t>
  </si>
  <si>
    <t xml:space="preserve">Este ítem se refiere a la reposición e instalación de Cable HDMI version, soporta transmisión de video Full-HD y 3D sobre HDMI y retorno de canal de audio, Compatible Dolby - HD y DTS-HD master audio. Contactos chapados en oro, libre de oxigeno asegura una alta conductividad. Compatible con computadores, televisores, laptops.  Incluye el retiro del elemento existente en mal estado de funcionamiento.      </t>
  </si>
  <si>
    <t xml:space="preserve">Este ítem se refiere a la reposición e instalación de placa para pared puerto HDMI. La configuración para la ubicación de salidas HDMI será dispuesta por el supervisor del contrato. Toda salida debe estar debidamente conectada. Incluye el retiro del elemento existente en mal estado de funcionamiento.      </t>
  </si>
  <si>
    <t>Este ítem se refiere al suministro e instalación de Pintura ignifuga contra incendios.</t>
  </si>
  <si>
    <t xml:space="preserve">Se llama protección contra incendios al conjunto de medidas que se disponen para proteger contra la acción del fuego. </t>
  </si>
  <si>
    <t>Las medidas fundamentales contra incendios pueden clasificarse en dos tipos:</t>
  </si>
  <si>
    <t>· La Protección Pasiva contra incendios comprende todos aquellos materiales, sistemas y técnicas diseñados para prevenir la aparición de un incendio, impedir o retrasar su propagación, y por último, facilitar su extinción.</t>
  </si>
  <si>
    <t>· La Protección Activa contra incendios es el conjunto de medios, equipos y sistemas instalados para alertar sobre un incendio e impedir que éste se propague evitando las pérdidas y daños producidos por el fuego Mientras que la seguridad activa trata de luchar contra el incendio mediante la detección y extinción del fuego, la protección pasiva lo que pretende es evitar el inicio de éste y su propagación, limitando sus consecuencias.</t>
  </si>
  <si>
    <t>El grado de reacción al fuego de los productos utilizados como revestimientos o acabado superficial debe ser:</t>
  </si>
  <si>
    <t>Los productos que constituyan una capa de pared, suelo o techo, deben ser al menos de clasificación Ds3 d0 (M3). Los productos situados en el interior de los falsos suelos o techos (bandejas eléctricas, tubos de alumbrado…) deben ser de clase C-s3 d0 (M1) o más favorable.</t>
  </si>
  <si>
    <t>Los cables que discurran por el interior de falsos suelos y techos, deben ser no propagadores de incendio y con emisión de humo y opacidad reducida. Aquellos cables que discurran por el interior de los falsos suelos y techos y que no cumplan con este requisito, deberán recubrirse en esos tramos con pintura intumescente tipo PROMASTOP (o similar). La capa de pintura será como mínimo de 2.000 micras en aplicación húmeda y de 1.000 micras en aplicación ya seca.</t>
  </si>
  <si>
    <t>Los productos de construcción pétreos, cerámicos y metálicos, así como los vidrios, morteros, hormigones o yesos, se considerarán de clase A1 (M0).</t>
  </si>
  <si>
    <t xml:space="preserve">En el caso de que se empleen materiales de construcción diferentes de los indicados en el párrafo anterior, se justificará que un producto alcanza la clase de reacción al fuego exigida aportando la ficha técnica donde aparezca su clase de reacción al fuego.  </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</si>
  <si>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</si>
  <si>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Este ítem se refiere al suministro e instalación de muro madera pino ESP. 10CM doble cara.</t>
  </si>
  <si>
    <t>Se refiere a la construcción de los muros del proyecto de acuerdo con la distribución arquitectónica suministrada en planos  y en</t>
  </si>
  <si>
    <t>aquellos lugares que a criterio del supervisor del contrato se requieran para el correcto funcionamiento del edificio. Para la ejecución de esta actividad se deberán considerar todas las especificaciones generales anotadas para muros livianos, las definiciones descritas en planos y las recomendaciones del fabricante.</t>
  </si>
  <si>
    <t>Antes de dar el acabado final a los muros el contratista deberá tener en cuenta la disposición y referencias de color indicadas en planos.</t>
  </si>
  <si>
    <t xml:space="preserve">Si los muros se localizan sobre la fachada deben quedar totalmente acabados y terminados con pintura y o barniz para protegerlo de la humedad y otros agentes que puedan deteriorar la madera, es de anotar que esta deberá estar debidamente inmunizada   </t>
  </si>
  <si>
    <t xml:space="preserve">Este ítem se refiere a la reposición, suministro e instalación de fachada sistema tipo persiana aerolux o equivalente.  Las Persianas tipo Aerolux  o equivalentes proporcionan mayor luminosidad y ventilación interna en instalaciones industriales o comerciales. Sistema de fachadas y cerramientos, con las características, ventajas y la tecnología del policarbonato. Incluye el retiro del elemento existente en mal estado de funcionamiento.      </t>
  </si>
  <si>
    <t>APLICACIONES</t>
  </si>
  <si>
    <t>- Patios y terrazas</t>
  </si>
  <si>
    <t>- Gimnasios</t>
  </si>
  <si>
    <t>- Bodegas y fábricas</t>
  </si>
  <si>
    <t>- Centros comerciales</t>
  </si>
  <si>
    <t>- Fachadas y cerramientos</t>
  </si>
  <si>
    <t>- Instalaciones educativas</t>
  </si>
  <si>
    <t>- Centro de convenciones</t>
  </si>
  <si>
    <t>- Garajes y parqueaderos</t>
  </si>
  <si>
    <t>CARACTERÍSTICAS</t>
  </si>
  <si>
    <t>- Alta transmisión de luz</t>
  </si>
  <si>
    <t>- Auto extinguible</t>
  </si>
  <si>
    <t>- Ventilación permanente</t>
  </si>
  <si>
    <t>- Larga duración</t>
  </si>
  <si>
    <t>- Prácticamente irrompible</t>
  </si>
  <si>
    <t>- Protección UV</t>
  </si>
  <si>
    <t>- Fácil y rápida instalación</t>
  </si>
  <si>
    <t>- Amigable con el medio ambiente</t>
  </si>
  <si>
    <t xml:space="preserve">- Protección agentes climáticos   </t>
  </si>
  <si>
    <t>Las Persianas tipo Aerolux o equivalentes son fáciles de manejar y transportar. Proporcionan una iluminación constante de luz natural en aplicaciones verticales. Son prácticamente irrompibles con una excepcional resistencia al impacto, 200 veces más resistente que el vidrio y otras persianas plásticas. Tienen un filtro por ambas caras para absorber los rayos UV, asegurando una eficiente barrera contra los efectos del sol, evitando su envejecimiento.</t>
  </si>
  <si>
    <t>Posee un ajuste perfecto a cualquier modulación, se adapta a diversos anchos mediante un plegado manual de los bordes.</t>
  </si>
  <si>
    <t>Gracias a su bajo peso, las persianas se convierten en una gran solución tanto en los costos como en el aprovechamiento de ventilación constante y de luz natural.</t>
  </si>
  <si>
    <t>Colores y texturas:</t>
  </si>
  <si>
    <t xml:space="preserve">Humo, cristal, azul, Verde, Bronce y Blanco </t>
  </si>
  <si>
    <t>El sistema consiste en módulos de 1.10m de largo, que se distribuyen a lo largo de la estructura metálica en C. Las persianas poseen dos pliegues que facilitan su adecuación en cualquier montaje.</t>
  </si>
  <si>
    <t xml:space="preserve">Este ítem se refiere al a la reposición, suministro e instalación de fachada sistema tipo persiana  DVLUX o equivalente.   Los quiebravista tipo DVLUX son un elemento regulador de luz y ventilación para muros y cielos en PVC. Elementos que controlan el paso de los rayos solares a los espacios, generando mayor confort con una estética singular para cada proyecto. Están disponibles en blanco, beige y gris. Incluye el retiro del elemento existente en mal estado de funcionamiento.      </t>
  </si>
  <si>
    <t>USOS</t>
  </si>
  <si>
    <t>- Oculto escaleras y loggias</t>
  </si>
  <si>
    <t>- Revestimiento de muros y cielos</t>
  </si>
  <si>
    <t>- Ventilación para galpones industriales</t>
  </si>
  <si>
    <t>- Falso muro</t>
  </si>
  <si>
    <t>- Cercas divisorias</t>
  </si>
  <si>
    <t>- Control del paso de luz</t>
  </si>
  <si>
    <t>- Fácil de instalar</t>
  </si>
  <si>
    <t>- Quiebravista en PVC de gran solidez</t>
  </si>
  <si>
    <t>- Alta resistencia</t>
  </si>
  <si>
    <t>- Bajo mantenimiento</t>
  </si>
  <si>
    <t>- Excelente apariencia y diseño</t>
  </si>
  <si>
    <t>- Bajo costo</t>
  </si>
  <si>
    <t>El Quiebravistas DVLUX o equivalente rígido tipo "Z" con filtro UV, coloreado en masa sin plastificante y autoestinguible, posee un sistema de seguridad de doble enganche al soporte sin necesidad de tornillos, que facilita su instalación. (1)</t>
  </si>
  <si>
    <t>Los perfiles van montados sobre soportes de acero pintado de blanco, troquelados, con perno de expansión 6x3" para anclaje frontal (2), o con ángulo metálico superior o inferior de 70x70mm (3), y protegidos por galvanización, garantizando de esta forma una máxima protección contra la corrosión.</t>
  </si>
  <si>
    <t xml:space="preserve">Se refiere a la reposición,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 Incluye el retiro del elemento existente en mal estado de funcionamiento.                                                                                                                                                               </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</si>
  <si>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</si>
  <si>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Se refiere a la reposición, suministro e instalación de Alfajía de remate muro, en concreto arquitectónico color blanco con agregados grises, de sección 15 x 10 cm, según localización y dimensiones expresadas en los Planos Arquitectónicos. La formaleta a utilizar debe ser en listón amarillo o equivalente. Incluye el retiro del elemento existente en mal estado de funcionamiento.                                                                                                                                                              </t>
  </si>
  <si>
    <t xml:space="preserve">Se refiere a la reposición,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 Incluye el retiro del elemento existente en mal estado de funcionamiento.      </t>
  </si>
  <si>
    <t xml:space="preserve">Fabricación, suministro e instalación de Alfajía en tablón de remate muro, este se deberá instalar de acuerdo a lo solicitado por el supervisor del contrato, en las edificaciones que este determine según su criterio y donde estas sean necesarias, para que la obra no presente traumatismos. Incluye el retiro del elemento existente en mal estado de funcionamiento.                                                                                                                </t>
  </si>
  <si>
    <t>Se refiere a la reposición, suministro e instalación de alfajía en ladrillo macizo prensado de remate muro, este se deberá instalar de acuerdo a lo solicitado por el supervisor del contrato, en las edificaciones que este determine según su criterio y donde estas sean necesarias, para que la obra no presente traumatismos. Incluye el retiro del elemento existente en mal estado de funcionamiento.                                                                                                                                     El Contratista debe tener en consideración:</t>
  </si>
  <si>
    <t>Suministro e instalación de las unidades de mampostería.</t>
  </si>
  <si>
    <t>Suministro e instalación del mortero de pega.</t>
  </si>
  <si>
    <t>Localización y replanteo.</t>
  </si>
  <si>
    <t>Mano de obra.</t>
  </si>
  <si>
    <t>Equipos y herramientas.</t>
  </si>
  <si>
    <t>Limpieza del muro.</t>
  </si>
  <si>
    <t>Limpieza y retiro del material sobrante (unidades de mampostería y mortero de pega) de la obra.</t>
  </si>
  <si>
    <t>Consultar planos arquitectónicos.</t>
  </si>
  <si>
    <t>Consultar planos estructurales.</t>
  </si>
  <si>
    <t>Estudiar dimensiones y peso para facilitar transporte y manipulación.</t>
  </si>
  <si>
    <t>Determinar equipos requeridos para transporte y montaje de elementos en su localización definitiva.</t>
  </si>
  <si>
    <t>Verificar refuerzos, traslapos y recubrimientos.</t>
  </si>
  <si>
    <t>Verificar dimensiones, plomos y secciones.</t>
  </si>
  <si>
    <t>Almacenar elementos sobre un piso limpio y nivelado.</t>
  </si>
  <si>
    <t>Almacenar elementos en la misma posición de fabricación.</t>
  </si>
  <si>
    <t>Evitar esfuerzos de los elementos durante el almacenamiento.</t>
  </si>
  <si>
    <t>Colocar alfajías empotradas sobre la mampostería.</t>
  </si>
  <si>
    <t>Fijar la alfajía al muro con mortero de pega 1:4 con arena lavada.</t>
  </si>
  <si>
    <t>Adherir la alfajía en los extremos al elemento siguiente con mortero.</t>
  </si>
  <si>
    <t>Verificar plomos y alineamientos de las alfajías.</t>
  </si>
  <si>
    <t xml:space="preserve">Resanar y aplicar acabado exterior.                                                                                                                    </t>
  </si>
  <si>
    <t>Los muros en mampostería serán construidos en los sitios indicados en los planos y/o por el supervisor del contrato con los espesores, aparejos y con las caras visitas, indicadas en los planos arquitectónicos, de mampostería y acabados, según correspondan a las edificaciones a intervenir.</t>
  </si>
  <si>
    <t>Alcance:</t>
  </si>
  <si>
    <t>El Contratista debe tener en consideración.</t>
  </si>
  <si>
    <t>Especificación:</t>
  </si>
  <si>
    <t>Mampostería interior que se ejecutará con ladrillo hueco de las dimensiones estándar número 3, 4, 5 y 6 distribuido de acuerdo a las dimensiones totales indicadas en los planos generales y de detalle. El bloque debe ser prensado y cortado a máquina, sólido, bien cocido, de forma regular y de las dimensiones correctas. Incluye la ejecución de uniones entre elementos estructurales y no estructurales.</t>
  </si>
  <si>
    <t>Consultar norma NSR 10 (D 4.5.10).</t>
  </si>
  <si>
    <t>Consultar planos de detalle y cortes de fachada.</t>
  </si>
  <si>
    <t>Consultar Planos Estructurales y verificar refuerzos y anclajes.</t>
  </si>
  <si>
    <t>Estudiar y definir trabas y anclajes de los muros a otros elementos.</t>
  </si>
  <si>
    <t>Sentar los bloques con traba en soga a media pieza.</t>
  </si>
  <si>
    <t>Humedecer las piezas de ladrillo antes de colocarlas.</t>
  </si>
  <si>
    <t>Limpiar bases y losas y verificar niveles.</t>
  </si>
  <si>
    <t>Replantear muros.</t>
  </si>
  <si>
    <t>Prever retrocesos para incrustaciones, cajas e instalaciones técnicas.</t>
  </si>
  <si>
    <t>Instalar boquilleras y guías.</t>
  </si>
  <si>
    <t>Preparar morteros de pega y humedecer yacimientos.</t>
  </si>
  <si>
    <t>Esparcir morteros en áreas de pega.</t>
  </si>
  <si>
    <t>Sentar bloques, retirar sobrantes de la mezcla antes de su fraguado.</t>
  </si>
  <si>
    <t xml:space="preserve">Instalar anclajes, chazos, etc. </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</si>
  <si>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</si>
  <si>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Instalar anclajes, chazos, etc.</t>
  </si>
  <si>
    <t xml:space="preserve">Instalar anclajes, chazos, etc.    </t>
  </si>
  <si>
    <t>Comprende el suministro e instalación de los muros y contra muros en Dry Wall de 12.7mm-doble cara, espesor de 0.10mts, estos serán ejecutados en los ambientes señalados con las dimensiones y detalles mostrados en el contrato y los planos, de conformidad con las instrucciones de la supervisión y acogiéndose en los casos que se indique, a las recomendaciones del fabricante y a las especificaciones consignadas. Incluye todo lo necesario para su correcta instalación y acabado estético.</t>
  </si>
  <si>
    <t>• Consultar norma NSR 10 (D 4.5.10).</t>
  </si>
  <si>
    <t>• Consultar Planos Arquitectónicos y verificar localización.</t>
  </si>
  <si>
    <t>• Consultar Planos Estructurales y verificar refuerzos y anclajes.</t>
  </si>
  <si>
    <t>• Verificar lotes de fabricación para garantizar texturas y colores uniformes.</t>
  </si>
  <si>
    <t>Su ejecución será de acuerdo con los diseños secciones, longitudes y espesores mostrados en los planos o con las instrucciones del supervisor del contrato. Incluye cinta masilla, lijado y pintura final vinilo tipo 1, 2 manos.</t>
  </si>
  <si>
    <t>La instalación de los muros en láminas Dry Wall lo debe efectuar personal calificado, este personal debe tener todas las herramientas y equipos mínimos necesarios para instalar adecuadamente los paños de Dry Wall. Estos muros deben prever la instalación de las tuberías para las instalaciones eléctricas hidrosanitarias y de aire acondicionado según como se indica en los planos dichas instalaciones.</t>
  </si>
  <si>
    <t>El contratista deberá montar toda la perfilaría metálica de acuerdo y en estricta conformidad con las especificaciones del fabricante. Únicamente se debe comenzar a instalar las láminas Dry Wall cuando todo el</t>
  </si>
  <si>
    <t>Trabajo húmedo, tal como el concreto, mortero, yeso, estuco etc., se haya terminado y secado por completo.</t>
  </si>
  <si>
    <t>Únicamente 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</si>
  <si>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Se refiere a la instalación y/o mantenimiento de los muros exteriores e interiores con lamina fibrocemento 10mm ubicados donde determine el supervisor del contrato.</t>
  </si>
  <si>
    <t>Se debe tener en cuenta que sobre estos muros se instalaran muebles de almacenamiento, por lo que se hará necesario la ubicación de elementos de refuerzo, tales como vigas y columnas en madera chanul inmunizada dispuestas a 2mts de altura y a los extremos de los muebles de acuerdo a los planos arquitectónicos y recomendación del fabricante; para dicha instalación se deberá contar con la aprobación previa por parte de la interventoría.</t>
  </si>
  <si>
    <t>Los muros tendrán 0.20m de espesor y se instalarán siguiendo las especificaciones generales anotadas para muros livianos, las definiciones descritas en planos y las recomendaciones del fabricante.</t>
  </si>
  <si>
    <t>La pintura en general se recibirá de manera definitiva únicamente hasta la entrega total de la obra, por lo tanto el contratista deberá velar por la conservación de esta hasta el final.</t>
  </si>
  <si>
    <t>Todos los muros deben quedar totalmente resanados y terminados con pintura tipo vinilo de alta calidadterminada mínimo 3 manos o capas por ambas caras (teniendo en cuenta que todas las capas serán con el mismo vinilo tipo aplicadas sobre una base de estuco plástico acrílico para interiores. La pintura en general se recibirá de manera definitiva únicamente hasta la entrega total de la obra, por lo tanto el contratista deberá velar por la conservación de esta hasta el final.</t>
  </si>
  <si>
    <t>La medida será el metro cuadrado (m2) de muro instalado de 0.20m de espesor, producto del ancho del muro por su altura, descontando todos los vanos de ventanas, puertas y vacíos. En la elaboración del precio unitario se deberán incluir las áreas de todas las carteras o fajas que conforman las ventanas, puertas y vacíos. El precio debe incluir el suministro y montaje de todos los materiales para los muros, de acuerdo con las especificaciones y recomendaciones técnicas del fabricante, aislamiento acústico,</t>
  </si>
  <si>
    <t>tratamiento de juntas, estuco plástico, pintura mínimo 3 manos, elementos adicionales de estructura metálica para el soporte del muro, las placas de 10 mm de espesor, los andamios, la mano de obra, herramientas, equipos y demás elementos necesarios para su correcta instalación. No se incluirán en la medida las áreas de muros que no figuren en los planos y que se ejecuten sin orden del interventor.  El valor será el precio unitario estipulado dentro del contrato e incluye:</t>
  </si>
  <si>
    <t xml:space="preserve">Se construirán o repararan según corresponda, en los sitios señalados por el supervisor del contrato, con una sección de 5cm. Incluye el retiro del elemento existente en mal estado de funcionamiento.      </t>
  </si>
  <si>
    <t>Se empleará concreto de 2000 psi, y su refuerzo con 4 varillas de 3/8” y flejes de ¼” cada 0.10m. El concreto como el hierro de refuerzo, deben cumplir con las normas vigentes. El contratista suministrará todos los equipos necesarios para la ejecución de esta actividad.</t>
  </si>
  <si>
    <t>Este ítem se refiere a la instalación de enchape en ladrillo prensado, de acuerdo al diseño o especificación, en fachadas, interiores, tabiques o trabajos similares en diferentes pisos, sitios y dimensiones mostrados en los planos y dinteles, los cuales deben ser de excelente calidad, así como de la mano de obra para su correcta ejecución.</t>
  </si>
  <si>
    <t>La colocación del ladrillo prensado deberá adelantarse por hiladas horizontales o verticales, completas, de acuerdo al diseño y criterio del supervisor del contrato haciendo posteriormente las trabas que fueren necesarias, conservando la verticalidad perfecta del enchape mediante plomada y nivel. El ladrillo debe ser cortado a máquina.</t>
  </si>
  <si>
    <t>En la instalación se debe tener especial cuidado al momento de la aplicación de la pega o mezcla, toda vez que las caras expuestas se deben retirar antes que esta se endurezca.</t>
  </si>
  <si>
    <t>El enchape se asentara de acuerdo a los planos. Se deberá tener especial cuidado en las hiladas, estas deberán quedar con una perfecta traba y dicha traba podrá variarse cuando los planos indiquen un aparejo especial.</t>
  </si>
  <si>
    <t>El mortero de las juntas horizontales y verticales se deberá repartir uniformemente de tal forma que quede perfectamente nivelado. Antes de colocar el enchape, este deberá ser adecuadamente humedecido para garantizar la permanencia de la humedad en el mortero.</t>
  </si>
  <si>
    <t>Los ladrillos de las dimensiones mostradas en los planos, deberán ser sólidos, bien prensados, de forma y dimensiones regulares, textura de terrones, hendiduras, grietas y resquebrajaduras.</t>
  </si>
  <si>
    <t>Los ladrillos deberán cumplir con las Normas Técnicas Colombianas NTC respectivas. El espesor de la pega deberá ser entre 8 y 10 mm.</t>
  </si>
  <si>
    <t xml:space="preserve">Los ladrillos no deberán presentar grietas, manchas, sobre tamaños o desbordes. </t>
  </si>
  <si>
    <t xml:space="preserve">Ejecución de mesones en concreto y granito pulido según localización y dimensiones expresadas en los planos arquitectónicos de diseño o planos de detalles constructivos empleando concreto de 2500 psi con gravilla fina. Deberá incluir el salpicadero en concreto y el mismo tipo de acabado. Incluye el retiro del elemento existente en mal estado de funcionamiento.      </t>
  </si>
  <si>
    <t>Se empleará arena lavada, cemento blanco, marmolina, dilataciones plásticas, y grano travertinos Nº 2; se hará fundición en sitio, respetando las secciones determinadas en los planos de detalles constructivos; incluye dilatación en bronce.</t>
  </si>
  <si>
    <t xml:space="preserve">Se deberá pulir hasta dar un acabado totalmente liso; se dilatará en longitudes mayores a 1 m. con varilla de plástico, con el objeto de controlar la dilatación del material. Este trabajo deberá ser realizado por graniteros especializados. </t>
  </si>
  <si>
    <t>Proceso de ejecución:</t>
  </si>
  <si>
    <t>Consultar la norma NSR-10.</t>
  </si>
  <si>
    <t>Estudiar y definir formaletas a emplear.</t>
  </si>
  <si>
    <t>Estudiar y definir método de vibrado mecánico.</t>
  </si>
  <si>
    <t>Limpiar formaletas y preparar moldes.</t>
  </si>
  <si>
    <t>Aplicar desmoldantes</t>
  </si>
  <si>
    <t>Colocar refuerzos de acero para cada elemento.</t>
  </si>
  <si>
    <t>Verificar refuerzos, traslapos y recubrimiento.</t>
  </si>
  <si>
    <t>Estudiar y definir dilataciones y modulaciones.</t>
  </si>
  <si>
    <t>Prever negativos dentro de la formaleta para la incrustación de aparatos según dimensiones suministradas por el fabricante, y dejar descolgado 5 cm.</t>
  </si>
  <si>
    <t>Realizar pases de instalaciones.</t>
  </si>
  <si>
    <t>Prever el sistema de anclaje y suspensión.</t>
  </si>
  <si>
    <t>Preparar el concreto con arena lavada y gravilla de 1/2” (12 mm.).</t>
  </si>
  <si>
    <t>Vaciar el concreto sobre los moldes.</t>
  </si>
  <si>
    <t>Vibrar concreto mecánicamente.</t>
  </si>
  <si>
    <t>Curar elementos prefabricados.</t>
  </si>
  <si>
    <t>Consultar tiempos mínimos de remoción de encofrados.</t>
  </si>
  <si>
    <t>Desencofrar elementos prefabricados.</t>
  </si>
  <si>
    <t>Extender una capa base en mortero 1:3 (cemento y arena de pozo) con un espesor no menor a 3 cm. (alistado).</t>
  </si>
  <si>
    <t>Afinar con plantilla.</t>
  </si>
  <si>
    <t>Humedecer la superficie por un periodo de 8 días hasta que la mezcla haya fraguado.</t>
  </si>
  <si>
    <t>Realizar las actividades relacionadas con granito pulido.</t>
  </si>
  <si>
    <t>Podrán combinarse diferentes granitos para un diseño diferente, sujeto a previa autorización por la Interventoría o quien haga sus veces.</t>
  </si>
  <si>
    <t xml:space="preserve"> El mesón deberá estar perfectamente nivelado y comprobado por la Interventoría o quien haga sus veces para la aceptación.</t>
  </si>
  <si>
    <t>No deberá presentar sobresaltos en la superficie o en los lugares donde deba estar pulido.</t>
  </si>
  <si>
    <t>Las dilataciones serán máximo a un 1 m.</t>
  </si>
  <si>
    <t xml:space="preserve">Ejecución de poyos en concreto para muebles de baños, según detalles específicos, según localización y dimensiones expresadas en los Planos Arquitectónicos y criterio del supervisor del contrato. La formaleta a utilizar debe ser de tablero liso aglomerado tipo Tablemac Súper T. Incluye: Diseño de mezclas, preparación, ensayos, transporte interno, obra falsa, colocación, protección, curado y todos los aditivos que se consideren necesarios para garantizar la correcta manejabilidad y resistencia de diseño.                               Con formaletería en Súper T para acabado a la vista, molduras, alambre quemado para amarrar, clavos, vibradores y todo lo necesario para garantizar el correcto armado de la obra falsa y vaciado de la mezcla, según diseño. No incluye refuerzo.     Incluye el retiro del elemento existente en mal estado de funcionamiento.                         </t>
  </si>
  <si>
    <t>Este ítem corresponde a todos los trabajos que sean necesarios, para dar un acabado uniforme y estético a los muros en ladrillo macizo prensado, debiendo observar en todo momento las normas técnicas para este tipo de obras.   Los ladrillos de las dimensiones mostradas en los planos, deberán ser sólidos, bien prensados, de forma y dimensiones regulares, textura de terrones, hendiduras, grietas y resquebrajaduras.</t>
  </si>
  <si>
    <t xml:space="preserve">Los ladrillos deberán cumplir con las Normas Técnicas Colombianas NTC respectivas.    El espesor de la pega deberá ser entre 8 y 10 mm. </t>
  </si>
  <si>
    <t xml:space="preserve">Este ítem corresponde a todos los trabajos que sean necesarios, para dar un acabado uniforme y estético a los soportes de mesón en bloque de concreto con dimensiones 60cm x 90cm x 10cm , debiendo observar en todo momento las normas técnicas para este tipo de obras. Incluye el retiro del elemento existente en mal estado de funcionamiento.      </t>
  </si>
  <si>
    <t xml:space="preserve">Los  bloques de concreto, deberán ser sólidos, bien prensados, de forma y dimensiones regulares, textura de terrones, hendiduras, grietas y resquebrajaduras.  </t>
  </si>
  <si>
    <t>Los bloques de concreto deberán cumplir con las Normas Técnicas Colombianas NTC respectivas. El espesor de la pega deberá ser entre 8 y 10 mm.</t>
  </si>
  <si>
    <t>Los bloques de concreto no deberán presentar grietas, manchas, sobre tamaños o desbordes.</t>
  </si>
  <si>
    <t>Se medirá y pagará por unidad (UN) de muro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</si>
  <si>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se refiere a la reposición, suministro e instalación de vigas de amarre de sección rectangular de 0,15 x 0,25 mts. en concreto reforzado gris claro a la vista, con acabado liso, según localización y dimensiones expresadas en los planos Arquitectónicos y Estructurales. El concreto premezclado será de f'c=3.500 PSI (24.5 MPa).  Incluye el retiro del elemento existente en mal estado de funcionamiento.      
Para su construcción se rectificara la localización y la dimensión de las vigas en cada uno de las niveles de la estructura para lo cual se replanteara nuevamente el cruce de los ejes correspondiente, así como su dimensión. 
Las formaletas para esta actividad serán en super T, siguiendo las dimensiones, secciones y detalles señalados en los planos estructurales, cuidando que antes de cada vaciado se encuentren perfectamente limpias, engrasadas, rectas y firmemente aseguradas y tacadas. Serán revisadas y aprobadas por la Interventoría y/o supervisión antes de cada vaciado. 
Esta actividad en su valoración incluye el refuerzo. </t>
  </si>
  <si>
    <t xml:space="preserve">ACTIVIDADES PREVIAS A CONSIDERAR PARA LA EJECUCION DEL ITEM 
• Consultar Planos Arquitectónicos. 
• Consultar Planos Estructurales. 
• Colocar refuerzo según despiece (ver planos estructurales). 
• Verificar el refuerzo vertical y sus respectivos traslapos. </t>
  </si>
  <si>
    <t xml:space="preserve">PROCEDIMIENTO DE EJECUCION 
• Verificar la distribución de refuerzo y la longitud de traslapo. 
• Replantear ejes, verificar niveles y localizar vigas. 
• Preparar formaletas verificando que esté limpia y libre de material suelto. 
• Aplicación desmoldantes. 
• Levantar y acodalar formaletas. </t>
  </si>
  <si>
    <t xml:space="preserve">• Verificar plomos y dimensiones. 
• Vaciar y vibrar el concreto. 
• Desencofrar vigas. 
• Curar concreto. 
• Verificar plomos y niveles para aceptación. </t>
  </si>
  <si>
    <t xml:space="preserve">ENSAYOS A REALIZAR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t>
  </si>
  <si>
    <t>Se medirá y pagará por unidad (ML) de viga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</si>
  <si>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se refiere a la reposición, suministroinstalación de columnas de sección regular de dimensiones iguales o superiores a las establecidas en la NSR 10 para el tipo de estructura a implementar, en concreto reforzado gris claro a la vista, con acabado liso, según localización y dimensiones expresadas en los planos Arquitectónicos y Estructurales. El concreto premezclado será de f'c=3.500 PSI (24.5 MPa).  Incluye el retiro del elemento existente en mal estado de funcionamiento.      
Para su construcción se rectificara la localización y la dimensión de las columnas en cada una de las losas de la estructura para lo cual se replanteara nuevamente el cruce de los ejes correspondiente, así como su dimensión en el elemento estructural precedente. La altura de las columnas será la longitud entre el piso y la parte inferior de la placa o viga, sin tener en cuenta el espesor de los acabados. 
Las formaletas para esta actividad serán metálicas siguiendo las dimensiones, secciones y detalles señalados en los planos estructurales, cuidando que antes de cada vaciado se encuentren perfectamente limpias, engrasadas, rectas y firmemente aseguradas y apuntaladas. Serán revisadas y aprobadas por la Interventoría antes de cada vaciado. 
Esta actividad en su valoración incluye el refuerzo. </t>
  </si>
  <si>
    <t xml:space="preserve">PROCEDIMIENTO DE EJECUCION 
• Verificar la distribución de refuerzo y la longitud de traslapo. 
• Replantear ejes, verificar niveles y localizar columnas. 
• Preparar formaletas verificando que esté limpia y libre de material suelto. 
• Aplicación desmoldantes. 
• Levantar y acodalar formaletas. </t>
  </si>
  <si>
    <t xml:space="preserve">• Verificar plomos y dimensiones. 
• Vaciar y vibrar el concreto. 
• Desencofrar columnas. 
• Curar concreto. 
• Verificar plomos y niveles para aceptación. </t>
  </si>
  <si>
    <t>Se medirá y pagará por unidad (M3) de columna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</si>
  <si>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comprende la reposición, suministro instalación de losas aéreas de 15 cm de espesor con lámina colaborante y refuerzo de acero, sobre vigas ya constituidas o fundida monolíticamente con las vigas aéreas, según indicaciones de los planos estructurales y planos arquitectónicos. Incluye obra falsa, formaleteado, colocación, curado, desencofrado, retiro de obra falsa. El acabado de la losa será a la vista. El concreto será premezclado de 3.500 PSI (24.5 MPa) bombeado. 
Los acabados para los bordes de losa y corta goteras se construirán conforme a los detalles que se muestran en los planos, y su costo será incluido en el valor por metro cuadrado (m2) de la losa; por lo tanto no habrá lugar a pago adicional por este concepto.  
Esta actividad en su valoración incluye el refuerzo.  Incluye el retiro del elemento existente en mal estado de funcionamiento.      </t>
  </si>
  <si>
    <t xml:space="preserve">ACTIVIDADES PREVIAS A CONSIDERAR PARA LA EJECUCION DEL ITEM 
• Consultar Planos Arquitectónicos. 
• Consultar Planos Estructurales. 
•Consulta NSR 10. 
•Verificar niveles y pendientes. </t>
  </si>
  <si>
    <t>PROCEDIMIENTO DE EJECUCION 
1. VIGAS DE CONCRETO Y LÁMINA COLABORANTE FUNDIDAS EN DOS ETAPAS
• Replantear ejes, verificar niveles y localizar elementos. 
• Instale o funda las vigas hasta la altura de la colocación de la lámina colaborante.
• Proceda a instalar la lámina colaborante dejando un apoyo mínimo sobre la viga de 2.5cm.
• Instale, si se requiere, el apuntalamiento temporal.</t>
  </si>
  <si>
    <t xml:space="preserve">• Realice la fijación lateral.
• Coloque posteriormente las instalaciones eléctricas, hidráulicas
y sanitarias.
• • Instale el acero de retracción una vez instalados los tubos que
van embebidos en el concreto.
• Coloque el concreto para terminar la fundición de la viga y la losa.
• Curar concreto. 
• Verificar plomos y niveles para aceptación. </t>
  </si>
  <si>
    <t>PROCEDIMIENTO DE EJECUCION 
2.  VIGAS DE CONCRETO Y LÁMINA COLABORANTE FUNDIDAS MONOLÍTICAMENTE
• Replantear ejes, verificar niveles y localizar elementos. 
• Apoye la lámina colaborante sobre los testeros de la viga.
• Instale la lámina colaborante sobre los testeros de la viga con un recubrimiento de al menos 2.5 cm.
• Instale, si se requiere, el apuntalamiento temporal.</t>
  </si>
  <si>
    <t xml:space="preserve">• Realice la fijación lateral.
• Coloque posteriormente las instalaciones eléctricas, hidráulicas
y sanitarias.
• Coloque el acero de retracción una vez instalados los tubos que van embebidos en el concreto.
• Coloque el concreto teniendo en cuenta que inicialmente se deben llenar las vigas y posteriormente continuar con la placa.
• Curar concreto. 
• Verificar plomos y niveles para aceptación. </t>
  </si>
  <si>
    <t>NORMAS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Las láminas colaborantes deben ser fabricadas siguiendo los lineamientos de la norma ASTM A653 SS grado 40 y las normas ICONTEC NTC 4011 y ASTM A653.</t>
  </si>
  <si>
    <t>Se medirá y pagará por unidad (M2) de Llosa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</si>
  <si>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Sobre la superficie de ladrillo, concreto u otra especificación,  ya limpia con ácido y después de esperar que el muro esté completamente seco, libre de fisuras, grietas y polvo, se aplicará con fumigadora o brocha dos capas de Sika transparente o similar, que saturen completamente. La segunda capa se aplicará cuando haya secado la primera.</t>
  </si>
  <si>
    <t>El supervisor exigirá al final de la segunda capa y una vez ésta se encuentre seca, una prueba hidráulica consistente en mojar uniformemente la superficie de muro tratada por un tiempo mínimo de 15 minutos, donde se comprobará que no aparezcan manchas de humedad. En tal caso, éstas se tratarán hasta que haya una total aceptación por el supervisor del contrato. El Contratista deberá suministrar todos los elementos necesarios para que dicha prueba pueda efectuarse.  Incluye el alistamiento de la superficie.</t>
  </si>
  <si>
    <t xml:space="preserve">Este ítem comprende el suministro e instalación de anticorrosivo sobre estructuras metálicas.  Incluye el alistamiento de la superficie.    </t>
  </si>
  <si>
    <t>El Contratista deberá tener en consideración:</t>
  </si>
  <si>
    <t>Lineamientos generales y particulares.</t>
  </si>
  <si>
    <t>Localización y replanteo</t>
  </si>
  <si>
    <t>Limpieza.</t>
  </si>
  <si>
    <t>Preparación de la superficie a pintar.</t>
  </si>
  <si>
    <t>Suministro e instalación de materiales.</t>
  </si>
  <si>
    <t>Aplicación de la pintura para tráfico vehicular.</t>
  </si>
  <si>
    <t>Suministro e instalación de micro esferas.</t>
  </si>
  <si>
    <t xml:space="preserve">Equipos y herramientas. </t>
  </si>
  <si>
    <t>Para las pinturas se debe tener en cuenta:</t>
  </si>
  <si>
    <t>Consultar planos arquitectónicos y verificar localización.</t>
  </si>
  <si>
    <t>Consultar planos de detalles.</t>
  </si>
  <si>
    <t>Remover cerraduras y herrajes de hojas antes de iniciar aplicación.</t>
  </si>
  <si>
    <t>Preparar superficie con desoxidantes o equipos mecánicos para eliminar óxido suelto.</t>
  </si>
  <si>
    <t>Limpieza manual con grata metálica (para anticorrosivo de cromato de zinc).</t>
  </si>
  <si>
    <t>Tratamiento con chorro de arena grado metal blanco.</t>
  </si>
  <si>
    <t>Resanar el anticorrosivo y corregir defectos de masilla pulida con lija de agua.</t>
  </si>
  <si>
    <t>Aplicar capa adherente.</t>
  </si>
  <si>
    <t>Aplicar pintura anticorrosiva con pistola, según especificación del fabricante.</t>
  </si>
  <si>
    <t>Utilizar esmaltes sintéticos anticorrosivo Rojo 310, 1504 Ico o similar (óxido de hierro), Rojo 500 (cromato de zinc) o Gris 507, gris protección 1308 Ico (hidrocarburo óxido de zinc) en climas fríos o templados sin contaminación industrial.</t>
  </si>
  <si>
    <t>Diluir esmalte semibrillante con varsol en proporciones especificadas por el fabricante.</t>
  </si>
  <si>
    <t>Aplicar esmalte 3 ml.</t>
  </si>
  <si>
    <t>Dejar secar entre capas de pintura por 15 horas aproximadamente</t>
  </si>
  <si>
    <t>Espesores de pintura</t>
  </si>
  <si>
    <t>Se exigirá un espesor de pintura de 3 ml. correspondiente a 75 micras para el anticorrosivo.</t>
  </si>
  <si>
    <t>Se exigirá un espesor de pintura de 3 ml. correspondiente a 75 micras para el esmalte.</t>
  </si>
  <si>
    <t>Dichos espesores se medirán en lámina seca.</t>
  </si>
  <si>
    <t>Anticorrosivos</t>
  </si>
  <si>
    <t>Anticorrosivo Rojo 310, Rojo 500 o Gris 507 en climas fríos o templados sin contaminación industrial.</t>
  </si>
  <si>
    <t>Anticorrosivo Anaranjado 504 o Amarilla 505 en áreas tropicales, ambientes marinos, o expuestos a contaminación industrial.   Esmaltes</t>
  </si>
  <si>
    <t>Pinturas coloreadas de acabados brillantes, semibrillantes o mates sobre bases alquídicas según se especifique, secado por oxidación con el oxígeno del aire, tipo esmalte acabado brillante norma NTC 1283, esmalte tipo 1 grado A.</t>
  </si>
  <si>
    <t>Este ítem comprende el suministro e instalación de anticorrosivo sobre estructuras metálicas.  Incluye el alistamiento de la superficie.  El Contratista deberá tener en consideración:</t>
  </si>
  <si>
    <t xml:space="preserve"> Para las pinturas se debe tener en cuenta:</t>
  </si>
  <si>
    <t>Dejar secar entre capas de pintura por 15 horas aproximadamente.</t>
  </si>
  <si>
    <t xml:space="preserve"> Espesores de pintura</t>
  </si>
  <si>
    <t>Anticorrosivo Anaranjado 504 o Amarilla 505 en áreas tropicales, ambientes marinos, o expuestos a contaminación industrial. Esmaltes</t>
  </si>
  <si>
    <t>Este ítem comprende el suministro e instalación de barniz sobre muebles.  Incluye el alistamiento de la superficie.  El Contratista deberá tener en consideración:</t>
  </si>
  <si>
    <t>Aplicación de pintura en áreas de madera acabadas en barnices transparentes brillantes, mates o semi-mates en el proyecto, de acuerdo con la localización y las especificaciones establecidas dentro de los planos arquitectónicos y de detalle.</t>
  </si>
  <si>
    <t>Limpiar y lijar con lija Nº300 y Nº320.</t>
  </si>
  <si>
    <t>Aplicar primera capa de sellador lijable y dejar secar.</t>
  </si>
  <si>
    <t>Pulir con lija fina.</t>
  </si>
  <si>
    <t>Cubrir con dos o tres manos de barniz de buena calidad en dilución recomendada por el fabricante.</t>
  </si>
  <si>
    <t>Aplicar laca, según los dos sistemas comunes de uso.</t>
  </si>
  <si>
    <t>Aplicar una mano de base acrílica sobre la superficie limpia, dando acabado final con textura de poro abierto con dos o tres capas de barniz final.</t>
  </si>
  <si>
    <t>Duco para madera: limpiar superficie, aplicar un tapa-poro para laca, puliéndolo con lija fina de forma que se tape el poro de la madera; aplicar una mano de sellador lijable y pulir con papel de lija de agua fino después de 30 minutos, dando acabado fino liso, de poro cerrado, con dos o tres capas de barniz final.</t>
  </si>
  <si>
    <t>Comprende este ítem las actividades necesarias para la aplicación de pintura en acabado transparente o a color, sobre madera según lo indiquen los planos y/o la Interventoría, utilizando lacas especiales y acogiéndose a las instrucciones del fabricante o a las indicaciones del Interventor.</t>
  </si>
  <si>
    <t xml:space="preserve">Para la ejecución de este ítem se debe preparar la superficie limpiándola de cualquier elemento extraño como grasa, polvo, etc. Posteriormente se debe lijar completamente con una lijadora eléctrica, hasta obtener una superficie libre de imperfecciones. Una vez obtenida esta superficie se aplicará la pintura indicada por el Contratante y /o Interventor, hasta obtener el acabado deseado.            </t>
  </si>
  <si>
    <t>Este ítem comprende el suministro e instalación de marmolina.</t>
  </si>
  <si>
    <t>Es un revestimiento plástico, base agua, que posee granos de cuarzo fino, con una medida de calibre de entre 1.0 – 2.0 mm. Es de una excelente calidad por lo que se utiliza para interiores y exteriores. Es un producto preparado en base a una emulsión acuosa de una resina estireno acrílica, deja una capa dura, pero al mismo tiempo elástica, lo que asegura una gran durabilidad. Se caracteriza por su excelente resistencia al agua y detergente. Se obtiene, con este revestimiento, una textura de tamaño medio. Posee fungicidas y bactericidas muy eficientes que protegen al producto de ataques de hongos y bacterias. Es un producto formulado en base acuosa, libre de plomo, metales pesados. Color: Blanco y blanco invierno.</t>
  </si>
  <si>
    <t>Se realiza en términos generales con brocha o rodillo. Debe aplicarse una primera mano de Base para Marmolina en el mismo color del revestimiento. La Marmolina Rodillo R-1 si se aplica con llana, se le debe dar 4 o 5 minutos de secado, luego se le da textura con rodillo de lana. El tiempo de secado es de 12 horas aproximadamente. Secado total 7 días. La textura que se obtiene permite ocultar fallas en muros.</t>
  </si>
  <si>
    <t>Preparación Superficie:</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</si>
  <si>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                                                                                                                                  MEDIDA Y FORMA DE PAGO:</t>
  </si>
  <si>
    <t>Este ítem comprende el suministro e instalación de esmalte sobre lámina lineal color por definir en obra, previa aporbación del supervisor.  Incluye el alistamiento de la superficie.</t>
  </si>
  <si>
    <t>Son Pinturas con base en aceite cuyas propiedades son: lavabilidad, acabado brillante y muy buena adherencia. Se pueden aplicar sobre madera, metal o muros tanto en ambientes interiores como exteriores según el tipo de esmalte.</t>
  </si>
  <si>
    <t>Los esmaltes deben cumplir con la norma ICONTEC No 1283 para esmaltes alquídicos de secamiento al aire Tipo 1 Grado A</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</si>
  <si>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Para efectos de medición, el metro lineal (ML) de pintura esmalte corresponde al recubrimiento completo del elemento en todas sus caras visibles, independientemente de su geometría (sección rectangular, triangular u otra forma regular), siempre que su desarrollo perimetral no supere los 0,60 m.
Cuando el elemento a intervenir supere los 0,60 m de desarrollo o ancho total a pintar, la medición y pago se realizará por metro cuadrado (m²), incluyendo igualmente todas las caras expuestas, previa aprobación de la supervisión.
El valor será el precio unitario estipulado dentro del contrato e incluye:</t>
  </si>
  <si>
    <t>Este ítem comprende el suministro e instalación de esmalte sobre lámina llena color por definir en obra, previa aprobación del supervisor. Incluye alistamiento de superficie, lijada, rasqueteada y pintada.</t>
  </si>
  <si>
    <t xml:space="preserve">Los esmaltes deben cumplir con la norma ICONTEC No 1283 para esmaltes alquídicos de secamiento al aire Tipo 1 Grado A </t>
  </si>
  <si>
    <t>Este ítem comprende el suministro e instalación de esmalte sobre marcos lamina color por definir en obra, previa aprobación del supervisor.  Incluye alistamiento de superficie, lijada, rasqueteada y pintada.</t>
  </si>
  <si>
    <t>Este ítem comprende el suministro e instalación de esmalte sobre marcos  madera.    Incluye el alistamiento de la superficie.</t>
  </si>
  <si>
    <t>Este ítem comprende el suministro e instalación de esmalte sobre muebles.  Incluye el alistamiento de la superficie. Son Pinturas con base en aceite cuyas propiedades son: lavabilidad, acabado brillante y muy buena adherencia. Se pueden aplicar sobre madera, metal o muros tanto en ambientes interiores como exteriores según el tipo de esmalte.</t>
  </si>
  <si>
    <t>Se refiere al suministro y aplicación de estuco sobre pañete en los muros interiores.  Incluye el alistamiento de la superficie.</t>
  </si>
  <si>
    <t>El estuco tradicional es una mezcla de yeso, caolín, cemento y eventualmente PVA aplicado directamente sobre el pañete una vez ha fraguado. Incluye alistamiento de superficie.</t>
  </si>
  <si>
    <t>El Contratista podrá presentar otra alternativa pero solamente se podrá aplicar previa autorización del Interventor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Finalmente se pulirá el</t>
  </si>
  <si>
    <t>estuco con lija para agua No. 240 o 280, para obtener una superficie lista para pintar.</t>
  </si>
  <si>
    <t>Normas Aplicables:</t>
  </si>
  <si>
    <t>NSR-10</t>
  </si>
  <si>
    <t xml:space="preserve">ASTM C-207-49 </t>
  </si>
  <si>
    <t>Se refiere al suministro y aplicación de estuco veneciano sobre pañete en los muros interiores. Incluye alistamiento de superficie.</t>
  </si>
  <si>
    <t>El estuco veneciano es un revestimiento elaborado con copolimeros acrílicos, partículas finas de carbonatos y aditivos específicos de su naturaleza, que le dan gran resistencia para su uso interior y exterior, y disponibilidad en una amplia gama de colores, facilitando su aspecto netamente decorativo, reproducción de mármol.</t>
  </si>
  <si>
    <t>El Contratista podrá presentar otra alternativa pero solamente se podrá aplicar previa autorización del supervisor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La cantidad idónea de manos aplicadas es 4, de forma vertical y horizontal intercaladas. Para lograr un brillo duradero del producto es necesario, haber realizado</t>
  </si>
  <si>
    <t>una fricción adecuada del estuco en su fase de veteado. Se debe frotar con un dulce abrigo seco y limpio.</t>
  </si>
  <si>
    <t>Normas Aplicables: NSR-10, ASTM C-207-49</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</si>
  <si>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</si>
  <si>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refiere a todos los trabajos de aplicación de estuco y vinilo tipo 1 a tres manos sobre las superficies pañetadas en muros interiores.  Incluye el alistamiento de la superficie.</t>
  </si>
  <si>
    <t>El Contratista suministrará al Interventor un catálogo de colores, para que éste seleccione los que deban emplearse.</t>
  </si>
  <si>
    <t>Todos los muros y áreas que se vayan a estucar y pintar se limpiarán cuidadosamente con trapo seco, eliminando la grasa y el mortero que puedan tener y resanando los huecos y desportilladuras; se aplicarán luego una o dos capas de estuco con llana metálica; finalmente se lijará hasta obtener una superficie uniforme y tersa.</t>
  </si>
  <si>
    <t>Después de que se haya secado el pulimento se aplicarán tres manos de pintura, extendida en forma pareja y ordenadas sin rayas, goteras o huellas de brocha.</t>
  </si>
  <si>
    <t>Nunca se aplicará pintura sobre superficies húmedas o antes de que la mano anterior esté completamente seca y haya transcurrido por lo menos una hora desde su aplicación.</t>
  </si>
  <si>
    <t>Este procedimiento se realizará en las zonas protegidas, bajo las superficies de cubierta visible y placa de entrepiso con las características antes mencionadas. Los materiales que se entreguen en la obra deben ir en sus envases y recipientes de origen, deberán almacenarse hasta su utilización; la Interventoría rechazará los materiales que se hayan alterado o estropeado, los cuales deberán retirarse de la obra.</t>
  </si>
  <si>
    <t>Pintura sobre muros exteriores o en los sitios indicados en los planos o por el interventor. Se utilizará pintura acrílica para exteriores tipo koraza.</t>
  </si>
  <si>
    <t>Se deben seguir todas las recomendaciones e instrucciones de los fabricantes de los productos a emplear, de igual forma, se deberá tener especial cuidado con elementos previamente arreglados.</t>
  </si>
  <si>
    <t xml:space="preserve">La superficie estucada será verificada con la prueba del bombillo encendido de tal forma que se comprueba que no haya ondulaciones que dañen la presentación de la misma.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</si>
  <si>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</si>
  <si>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refeiere a la instalación de un revestimiento plástico de acabado texturizado tipo rayado, elaborado con ligantes acrílicos base agua y granos de cuarzo de granulometría controlada, que forma una barrera impermeable a la lluvia con un poderoso bloqueador solar que la protege de los rayos del sol ofreciendo máxima protección, resistencia y durabilidad de hasta 5 años en exterior.  Incluye el alistamiento de la superficie.</t>
  </si>
  <si>
    <t>Usos</t>
  </si>
  <si>
    <t>Para la protección y decoración de fachadas en interiores y exteriores. Tiene excelente adherencia sobre superficies en pañete, concreto, piedra y paneles de Dry-Wall y fibrocemento. No se debe aplicar sobre superficies metálicas.                                                  Preparación de la Superficie.</t>
  </si>
  <si>
    <t>La superficie debe estar libre de polvo, grasas, pinturas degradadas, humedades, grietas, revoques inestables o desprendidos y contaminantes que afecten la adherencia del producto. En caso de superficies poco consistentes o inestables, con deficientes tratamientos de dilataciones, ondulaciones o protuberancias prepare el sustrato con REVOQUE PLASTICO PROFESIONAL o MASILLA DE RELLENO. Trate las grietas, fisuras o juntas de dilatación conSELLADOR ACRÍLICO. La superficie debe estar bien nivelada y modulada en cuadros que permitan realizar el trabajo sin interrupción ni cortes. Proteja vidrios, ventanas, domos, jardineras y otros elementos decorativos o de paisajismo durante la aplicación para evitar su deterioro o daño con el producto.</t>
  </si>
  <si>
    <t>En caso de no estar modulada se deben realizar falsas dilataciones con cinta de enmascarar para aplicar en áreas completas sin interrupción. Para aplicación en colores claros sobre superficies oscuras (pañete, concreto) se</t>
  </si>
  <si>
    <t>recomienda la aplicación de una mano de Pintuobra PRO Fachada diluida al 15% -20% con agua.</t>
  </si>
  <si>
    <t>Preparación del Producto y Aplicación</t>
  </si>
  <si>
    <t>La aplicación del producto exige destreza por parte del aplicador. No diluya el producto, pero de ser necesario hágalo con un 3 a 5% de agua potable. No mezcle el producto con otros materiales que puedan alterar sus</t>
  </si>
  <si>
    <t>propiedades y desempeño.</t>
  </si>
  <si>
    <t>Extienda el producto con una llana metálica en una capa delgada, ajuste el ángulo de aplicación de la llana a 30° para recuperar el exceso de material y dejar expuesto el cuarzo.</t>
  </si>
  <si>
    <t>Deje secar al tacto y frote la superficie con llana metálica o plástica, en  sentido vertical hasta lograr la textura deseada. También puede frotar en forma circular (caracoleado) o en horizontal y vertical cruzada (damascado) para lograr otros efectos estéticos.</t>
  </si>
  <si>
    <t>Debe realizar cortes completos de aplicación con un mismo lote, si aplica lotes diferentes de producto debe entremezclarlos para evitar diferencias de color. Proteja del agua lluvia durante las primeras 4 horas después de la</t>
  </si>
  <si>
    <t>aplicación. En zonas climáticas con humedad relativa (HR) superior al 60% se requiere proteger de la lluvia con plásticos hasta por 12 horas después de la aplicación.</t>
  </si>
  <si>
    <t>Lave con agua los equipos de aplicación.</t>
  </si>
  <si>
    <t>Es un revestimiento plástico, base agua, que posee granos de cuarzo con una medida de calibre de 2 a 3 mm. Es de una excelente calidad, especialmente diseñado para uso en interior y exterior. Es un producto preparado en base a una emulsión acuosa de una resina estireno acrílica, deja una capa dura, pero al mismo tiempo elástica, lo que asegura una gran durabilidad. Se caracteriza por su excelente resistencia al agua y detergente. Es un revestimiento que deja una textura media. Con este producto se puede lograr una textura del tipo “Letra China” u otros efectos deseados. Posee fungicidas y bactericidas muy eficientes que protegen al producto de ataques de hongos y bacterias. Es un producto formulado en base acuosa, libre de plomo, metales pesados. Color: Blanco, blanco invierno.  Incluye el alistamiento de la superficie.</t>
  </si>
  <si>
    <t xml:space="preserve">Para ser aplicada en interior. Se adhiere tenazmente sobre muros lisos, ladrillos, planchas de fibrocemento, yeso, maderas impregnadas, y tratadas, poliestireno expandido y muchos otros materiales que tengan superficies neutras, limpias y firmes. </t>
  </si>
  <si>
    <t>Aplicación:</t>
  </si>
  <si>
    <t>Se realiza con molinete o llana, si es con llana metálica se extiende el material sobre la superficie, luego se le da la textura con platacho de madera, ésta también puede darse con peine o rodillo. Se debe aplicar una primera mano de Base para Marmolina del mismo color de terminación. El tiempo de secado es de 24 horas. Secado final 7 días. La textura que se obtiene permite ocultar fallas en muros.</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</si>
  <si>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</si>
  <si>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</si>
  <si>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Entiéndase como revestimiento bajo placa con plaster, el revestimiento de las superficies con mortero, mezcla o argamasa de cemento y arena de peña.  Incluye el alistamiento de la superficie.</t>
  </si>
  <si>
    <t>Su aplicación se hará de la siguiente forma:</t>
  </si>
  <si>
    <t>La mampostería se limpiará de todos los residuos dejados durante su ejecución.</t>
  </si>
  <si>
    <t>Se humedece convenientemente y se procederá a fijar las líneas maestras, las cuales servirán de guía para el plomo y la superficie plana.</t>
  </si>
  <si>
    <t>Se colocará en forma continua una primera capa de plaster con un espesor máximo de un (1) centímetro, apoyándose en las maestras y se dejará fraguar o secar de acuerdo a las recomendaciones del fabricante.</t>
  </si>
  <si>
    <t>Se procederá a dar una segunda mano de afinado, con plaster líquido y alisado por medio de una llana de madera.</t>
  </si>
  <si>
    <t>La cantidad de plaster que se mezcla debe ser calculada para ser gastada en su totalidad.</t>
  </si>
  <si>
    <t>El Contratista deberá inmunizar debidamente la madera con productos químicos transparentes como merulex o similar. Además deberá proveer de los sistemas de fijación a la mampostería, dichos sistemas deberán quedar totalmente mimetizados.  Incluye el alistamiento de la superficie.</t>
  </si>
  <si>
    <t xml:space="preserve">Por último tintillará y pintará el mesón siguiendo las indicaciones del Interventor y/o supervisor. </t>
  </si>
  <si>
    <t>Verificar material para garantizar uniformidad.</t>
  </si>
  <si>
    <t>Verificación e instalación de anclajes.</t>
  </si>
  <si>
    <t>Verificación e instalación de puntos hidráulicos.</t>
  </si>
  <si>
    <t>Realizar instalación siguiendo los parámetros del fabricante.</t>
  </si>
  <si>
    <t>Resanar juntas y uniones si lo requiere.</t>
  </si>
  <si>
    <t>Realizar acabados de pintura final si lo requiere.</t>
  </si>
  <si>
    <t>Detallar especialmente juntas y uniones.</t>
  </si>
  <si>
    <t>Siliconar en las orillas y esquinas si lo requiere.</t>
  </si>
  <si>
    <t>Limpiar superficies.</t>
  </si>
  <si>
    <t>Empapelar para conservar el acabado y evitar daños por la ejecución de la obra.</t>
  </si>
  <si>
    <t>Verificar acabado para entrega final.</t>
  </si>
  <si>
    <t>Producto químico similar al marulex para inmunizar la madera.</t>
  </si>
  <si>
    <t>Dilatación entre los muros máximo de 3 mm.</t>
  </si>
  <si>
    <t xml:space="preserve">Por último tintillará y pintará el mesón siguiendo las indicaciones del Interventor y/o supervisor.  </t>
  </si>
  <si>
    <t>Este ítem se refiere al mantenimiento y reposición e instalación de vinilo  sobre pañete o estuco 3 manos, incluye alistamiento de la superficie, limpiada, lijada y rasqueteada. El tipo de vinilo a utilizar debe ser de alta calidad, uso interior y lavable. El procedimiento de ejecución de la pintura sobre pañete es el siguiente:</t>
  </si>
  <si>
    <t>Aprobación por Interventoría de pintura a usar.</t>
  </si>
  <si>
    <t>Garantizar colores y acabados de alta calidad.</t>
  </si>
  <si>
    <t>Diluir y mezclar pintura siguiendo instrucciones del fabricante.</t>
  </si>
  <si>
    <t>Limpiar superficie a pintar, liberarla de todo tipo de residuos de materia orgánica y grasas.</t>
  </si>
  <si>
    <t>Humedecer previamente con imprimante, según especificación del fabricante.</t>
  </si>
  <si>
    <t>Aplicar de dos a cuatro manos de pintura según recubrimiento, solución usada y equipo de aplicación.</t>
  </si>
  <si>
    <t>Dejar secar entre manos de acuerdo con las recomendaciones del fabricante.</t>
  </si>
  <si>
    <t>Ejecutar y conservar dilataciones exigidas por Interventoría.</t>
  </si>
  <si>
    <t xml:space="preserve">Verificar acabados para aceptación. </t>
  </si>
  <si>
    <t>Aplicación de pintura en vinilo en áreas interiores en el proyecto, de acuerdo con la localización y las indicaciones del Interventor; así mismo el procedimiento para la protección de pintura con vinilo a tres manos es el siguiente:</t>
  </si>
  <si>
    <t>Consultar planos de detalles o indicaciones del Interventor.</t>
  </si>
  <si>
    <t>Aprobación por interventoría de pintura acrílica a usar.</t>
  </si>
  <si>
    <t>Limpiar superficies a pintar, liberarlas de todo tipo de residuos de materia orgánica y grasas.</t>
  </si>
  <si>
    <t>Verificar acabados para aceptación.</t>
  </si>
  <si>
    <t>El procedimiento de ejecución de la pintura sobre pañete o superficie es el siguiente.  Incluye el alistamiento de la superficie.</t>
  </si>
  <si>
    <t>Aprobación por el supervisor de la pintura a usar.</t>
  </si>
  <si>
    <t>Aplicar de tres manos de pintura según recubrimiento, solución usada y equipo de aplicación.</t>
  </si>
  <si>
    <t>Ejecutar y conservar dilataciones exigidas por la supervisión.</t>
  </si>
  <si>
    <t>Aplicación de pintura en vinilo en áreas exteriores en el proyectoa cualquier altura, de acuerdo con la localización y las indicaciones del Interventor y/o supervisor; así mismo el procedimiento para la protección de pintura con vinilo en exterior a tres manos es el siguiente:</t>
  </si>
  <si>
    <t>Aprobación por el supervisor de la pintura a usar antes de aplicarla.</t>
  </si>
  <si>
    <t>CONDICIONES DEL PRODUCTO A UTILIZAR</t>
  </si>
  <si>
    <t>Pintura acrílica diluible con agua, de acabado mate, máxima protección contra el ataque de hongos y alta resistencia a la suciedad.</t>
  </si>
  <si>
    <t>Dicho producto a usar debe garantizar que forme una barrera plástica que  proteja la superficie de la lluvia y de los rayos del sol.</t>
  </si>
  <si>
    <t>Debe ser de uso exterior de alta resistencia para superficies expuestas a la intemperie.</t>
  </si>
  <si>
    <t>La pintura debe cumplir con la Norma Técnica Colombiana 5828.                                                                                                                                                                                                                                                                                         MEDIDA Y FORMA DE PAGO:</t>
  </si>
  <si>
    <t>Aplicación de pintura en vinilo en áreas exteriores en el proyecto en franjas lineales de máximo 60 cm y a cualquier altura, de acuerdo con la localización y las indicaciones del Interventor y/o supervisor. Si el área a intervenir tiene una altura o franja superior a los 60 cm, deberá ser atendida por el ítem anterior establecido en metros cuadrados. Así mismo el procedimiento para la protección de pintura con vinilo en exterior a tres manos es el siguiente:</t>
  </si>
  <si>
    <t>Wash Primer no es una pintura, es un acondicionador de superficies metálicas. Su principal objetivo es proporcionar una base que dé buena adherencia a la capa de pintura que se va a aplicar.  Incluye el alistamiento de la superficie.</t>
  </si>
  <si>
    <t>En ningún caso excluye la utilización de pinturas y es sólo un complemento de este sistema.</t>
  </si>
  <si>
    <t>Su uso está exclusivamente indicado para superficies metálicas de cualquier tipo, tales como hierro, acero, aleaciones, aluminio, bronce, cobre, zinc y otros.</t>
  </si>
  <si>
    <t>Cuando se aplica sobre hierro o acero, el Wash Primer actúa como fosfatizante e inhibidor de la oxidación, debido a la acción del ácido fosfórico y del tetroxi cromato de zinc que son componentes principales de su fórmula, teniendo como vehículo resinas vinílicas modificadas.</t>
  </si>
  <si>
    <t>En metales no ferrosos, es recomendable su uso para mejorar la adherencia de la pintura.</t>
  </si>
  <si>
    <t>USOS:</t>
  </si>
  <si>
    <t xml:space="preserve">En metales no ferrosos, es recomendable su uso para mejorar la adherencia de la pintura.  </t>
  </si>
  <si>
    <t>PRESENTACIÓN DEL ESMALTE - RELACIÓN DE MEZCLA:</t>
  </si>
  <si>
    <t>Wash Primer consta de dos componentes que se suministran en envases separados:</t>
  </si>
  <si>
    <t>Parte "A": Base color</t>
  </si>
  <si>
    <t>Parte "B": Convertidor</t>
  </si>
  <si>
    <t>Para preparar el producto a aplicar, agitar bien la Parte "A" (base) luego mezclar 1 volumen de ésta con 1 volumen de Parte "B" (convertidor) y dejar reaccionar la mezcla durante 30 minutos.</t>
  </si>
  <si>
    <t>La mezcla tiene una vida útil de 8 horas.</t>
  </si>
  <si>
    <t>Para dilución y limpieza utilizar el Diluyente para Wash Primer.</t>
  </si>
  <si>
    <t>APLICACIÓN:</t>
  </si>
  <si>
    <t>Se aplica en capas muy delgadas tratando de conseguir un espesor de película seca no</t>
  </si>
  <si>
    <t>mayor a 10 µ de aspecto amarillento verdoso.</t>
  </si>
  <si>
    <t>Dar un Fondo Antióxido dentro de las dos horas de aplicado el Wash Primer.</t>
  </si>
  <si>
    <t>PREPARACIÓN DE LA SUPERFICIE:</t>
  </si>
  <si>
    <t>Debe limpiarse toda materia grasa mediante solvente o detergente, especialmente en el caso del hierro galvanizado.</t>
  </si>
  <si>
    <t>En el caso de aplicarlo sobre hierro o acero, éste debe ser totalmente delaminado por arenado o por otros sistemas mecánicos.</t>
  </si>
  <si>
    <t>PRECAUCIONES:</t>
  </si>
  <si>
    <t>No aplicar el primer sobre superficies húmedas o calientes.</t>
  </si>
  <si>
    <t>Mezclar bien el material previo a su uso hasta homogeneizar el color.</t>
  </si>
  <si>
    <t>ESPECIFICACIONES - Características técnicas típicas</t>
  </si>
  <si>
    <t>Peso específico: mínimo 0,900 g/cm³ - Método IRAM 1109 A2</t>
  </si>
  <si>
    <t>Viscosidad: mínimo 25" - Método Copa Ford N°4 IRAM 1109 A14</t>
  </si>
  <si>
    <t>Sólidos en peso: 30% mínimo - Método IRAM 1109 A8</t>
  </si>
  <si>
    <t>Tiempos de secado: - Método IRAM 1109 B4</t>
  </si>
  <si>
    <t>Tacto: 5 minutos</t>
  </si>
  <si>
    <t xml:space="preserve">Duro: 2 horas  </t>
  </si>
  <si>
    <t>Recubrimiento epóxico de 2 componentes, base solvente, para proteger y decorar paredes y pisos en ambientes interiores, que van a ser sometidos a asepsia rutinaria.  Incluye el alistamiento de la superficie.</t>
  </si>
  <si>
    <t>Usos:</t>
  </si>
  <si>
    <t>Especial para la protección y decoración de paredes y pisos en interiores de hospitales, laboratorios, restaurantes, plantas de bebidas y/o alimentos, etc. que requieran condiciones de alta asepsia.</t>
  </si>
  <si>
    <t xml:space="preserve">También para pisos expuestos a tráfico frecuente y productos químicos y para recubrimiento interior de tanques de almacenamiento de agua potable.  </t>
  </si>
  <si>
    <t>Preparación de la Superficie:</t>
  </si>
  <si>
    <t>Antes de aplicar verifique que la superficie esté seca, libre de polvo, mugre, grasa y/o pintura deteriorada. Para repintes sobre pinturas epóxicas en buenas condiciones, se debe lijar en seco para eliminarles el brillo y promover perfil de anclaje. Tener especial cuidado al aplicar sobre pinturas no epóxicas ya que pueden removerse o ablandarse. Las pinturas deterioradas se deben eliminar por medios mecánicos. Pisos en concretos viejos sin pintar, para evitar la posterior aparición de manchas y/o eflorescencias se debe humedecer con agua la superficie y lavar con solución de soda cáustica al 5% en agua, se deja reaccionar por 15 minutos y luego se lava con CONSTRUCLEANER MANTENIMIENTO DE FACHADAS, agua y medios mecánicos como cepillo, dejando secar</t>
  </si>
  <si>
    <t>posteriormente bien la superficie antes de aplicar la pintura. Si la superficie se encuentra pulida o presenta acabado con endurecedores, se debe lograr rugosidad por medios mecánicos con escareadores o raspadores para generar perfil de anclaje. Se deben resanar grietas, agujeros y otros defectos que puedan afectar el acabado con PINTUCO FIX PROFESSIONAL y MORTERO IMPERMEABLE Pintuco Construcción o equivalente. La humedad del sustrato debe ser inferior al 4% (equivalente a una lectura entre el rango 85-95 en la escala #2) medida con medidor de humedad Elcolmeter. Si no se dispone de este equipo se recomienda utilizar un plástico de 50x50 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Es necesario retirar las lechadas. El concreto debe tener mínimo una resistencia a la compresión de 3000psi (210kg/cm2). Se debe aplicar cuando la temperatura ambiental sea mayor a</t>
  </si>
  <si>
    <t>5ºC y la temperatura de la superficie menor a 25ºC.</t>
  </si>
  <si>
    <t>Preparación del Producto y Aplicación:</t>
  </si>
  <si>
    <t>Mezcle por separado cada uno de los componentes de la PINTURA EPÓXICA PARA CONCRETO en sus envases originales con una espátula limpia, mezcle luego ambos componentes en un mismo recipiente hasta obtener una consistencia uniforme y deje en reposo 15 minutos como tiempo de inducción.</t>
  </si>
  <si>
    <t>Sobre pisos en concreto nuevo se recomienda aplicar la primera mano diluida al 10% en volumen con ajustador Pintuco ref. 21135 y aplicar luego dos manos del producto sin diluir.</t>
  </si>
  <si>
    <t>Sobre pisos en concreto viejo no pintado (previa preparación de superficie descrita anteriormente), se aplican 3 manos del producto, diluyendo la primera mano al 10% en volumen.                                                                                                                               En superficies pintadas (previa preparación de superficie descrita anteriormente) repintar con 2 manos de producto sin</t>
  </si>
  <si>
    <t>diluir.</t>
  </si>
  <si>
    <t>En superficies en madera se limpia, seca bien y sella con la primera mano diluida con un 20% por volumen con ajustador ref. 21135 de Pintuco o equivalente, luego se aplican dos manos del producto sin diluir.</t>
  </si>
  <si>
    <t>Para aplicación con pistola, diluya la mezcla con un 10% por volumen de ajustador Pintuco Ref. El secado entre manos es de 2 a 4 horas según las condiciones ambientales. Después de 12 horas es necesario lijar suavemente, en seco, hasta eliminar el brillo para obtener buena adherencia entre manos. Inmediatamente se termine la aplicación se lava el equipo aplicador con Ajustador Pintuco ref. 21135 o equivalente. Deje secar por espacio de 7 días después de la aplicación antes de realizar la limpieza con hipoclorito o jabones de yodo y cuando se aplique en pisos mínimo 72 horas antes de dar uso.</t>
  </si>
  <si>
    <t>Rendimiento teórico aproximado: 10 m2/gal, a 3 manos.</t>
  </si>
  <si>
    <t>El rendimiento práctico puede variar dependiendo de la calidad del sustrato, las condiciones atmosféricas y la</t>
  </si>
  <si>
    <t>experiencia del aplicador.</t>
  </si>
  <si>
    <t>PRESENTACIONES</t>
  </si>
  <si>
    <t>Kit de 2 componentes, 1 galón de componente A en colores blanco y gris y ¼ de galón de componente B (catalizador) incoloro.</t>
  </si>
  <si>
    <t>ESTABILIDAD DEL PRODUCTO</t>
  </si>
  <si>
    <t>La estabilidad del producto en el envase es de 12 meses contados a partir de la fecha de fabricación indicada en el código de barras. Una vez abierto el envase, el producto debe ser utilizado en el menor tiempo posible siguiendo las recomendaciones de almacenamiento para evitar la formación de natas.                                                                                                                                         MEDIDA Y FORMA DE PAGO:</t>
  </si>
  <si>
    <t>DESCRIPCIÓN Y USOS</t>
  </si>
  <si>
    <t>Este ítem se refiere a la aplicación de una pintura hidrorepelente de alta protección, base agua, compuesta de resina tipo acrílica, que provee protección duradera, cargas, pigmentos y aditivos. No contiene plomo ni mercurio. Al secar, forma una película lisa y sólida de excelente adherencia. Está especialmente formulado para aplicaciones en ambientes interiores y exteriores, con excelente resistencia a la intemperie, óptima lavabilidad, alto poder de cubrimiento y retención del color. Esta pintura es un recubrimiento que satisface las necesidades de protección y decoración de muros, fachadas, puertas, ventanas. Se puede aplicar sobre estuco, vinilo, yeso, madera y mampostería en ambientes en interiores y especialmente en fachadas para repeler el agua y proveer protección contra las adversas condiciones atmosféricas en exterior.  Incluye el alistamiento de la superficie.</t>
  </si>
  <si>
    <t>APLICACIÓN</t>
  </si>
  <si>
    <t>Agite la pintura con una espátula hasta lograr una mezcla uniforme. Aplique de una a tres capas de pintura según lo requerido. Dilución: aplicación con brocha o rodillo: 80% del producto y 20% de agua; aplicación con pistola convencional: 70% de producto y 30% de agua; equipo airless: 85% de producto y 15% de agua.</t>
  </si>
  <si>
    <t>RENDIMIENTO</t>
  </si>
  <si>
    <t>Depende del medio de aplicación, el color a cubrir, la porosidad de la superficie y el espesor final de la película:</t>
  </si>
  <si>
    <t>10-15 m2/galón sobre pañete o revoque  2 capas</t>
  </si>
  <si>
    <t>17-20 m2/galón sobre ladrillo o bloque a la vista  2 capas</t>
  </si>
  <si>
    <t>20-30 m2/galón en repinte sobre color diferente 2 capas</t>
  </si>
  <si>
    <t xml:space="preserve">30-40 m2/galón en repinte sobre superficie lisa de color similar 2 capas </t>
  </si>
  <si>
    <t>Pintura fabricada a partir de copolímeros acrílicos diluible con agua, de acabado mate, de alto cubrimiento y rendimiento.</t>
  </si>
  <si>
    <t>Incluye el alistamiento de la superficie.</t>
  </si>
  <si>
    <t>Recomendada como base y acabado de superficies en sistemas constructivos livianos de panel de yeso (drywall)</t>
  </si>
  <si>
    <t>INSTRUCCIONES DE USO:</t>
  </si>
  <si>
    <t>Preparación de la Superficie</t>
  </si>
  <si>
    <t>Antes de aplicar verifique que la superficie esté seca y libre de polvo, mugre, grasa y pintura deteriorada. Elimine los acabados deteriorados y humedades con rasqueta o lija. Utilice masilla plástica para el tratamiento de juntas, nivelación y preparación de las placas de yeso antes de pintar. Resane las grietas, agujeros y otros defectos que puedan afectar el acabado final de la superficie con Estuco.</t>
  </si>
  <si>
    <t>Lije suavemente las superficies con pintura brillante en buen estado para suprimir el brillo. Limpie y seque bien las superficies mate (sin brillo).</t>
  </si>
  <si>
    <t>Aplique 2 a 3 manos de pintura, para obtener un buen acabado. En el momento de la aplicación, la temperatura ambiental debe ser mayor a 5°C y la temperatura de la superficie no debe ser mayor a 40°C. Deje transcurrir 1 hora de secado aproximadamente entre cada mano (Secamiento a 25°C y 60% de Humedad Relativa). Lave con agua los equipos de aplicación. Para evitar el deterioro prematuro de la superficie pintada, evite lavarla con agua y jabón antes de transcurridos 30 días después de la aplicación.</t>
  </si>
  <si>
    <t>RENDIMIENTO:</t>
  </si>
  <si>
    <t>Sobre panel de yeso (Drywall)- acabado nivel 3 30 m2/gal a 35 m2/gal a 1 mano</t>
  </si>
  <si>
    <t>Sobre panel de yeso (Drywall)- acabado nivel 3 25 m2/gal a 30 m2/gal a 2 manos</t>
  </si>
  <si>
    <t>Sobre Construmastic Juntas Interior- acabado nivel 5 35 m2/gal a 40 m2/gal a 1 mano</t>
  </si>
  <si>
    <t xml:space="preserve">Sobre Construmastic Juntas Interior- acabado nivel 5 30 m2/gal a 35 m2/gal a 2 manos  </t>
  </si>
  <si>
    <t>El rendimiento práctico puede variar dependiendo de la calidad del sustrato (nivel exigido), las condiciones</t>
  </si>
  <si>
    <t>atmosféricas y la experiencia del aplicador.</t>
  </si>
  <si>
    <t>PRESENTACIONES:</t>
  </si>
  <si>
    <t>Cuñete de 5 galones</t>
  </si>
  <si>
    <t>ESTABILIDAD DEL PRODUCTO:</t>
  </si>
  <si>
    <t>La estabilidad del producto en el envase es de 24 meses contados a partir de la fecha de fabricación indicada en el</t>
  </si>
  <si>
    <t>código de barras. Una vez abierto el envase, el producto debe ser utilizado en el menor tiempo posible siguiendo las</t>
  </si>
  <si>
    <t>recomendaciones de almacenamiento para evitar la formación de natas.                                                                                                                    MEDIDA Y FORMA DE PAGO:</t>
  </si>
  <si>
    <t>Pintura permanente de un solo componente, listo para su uso, para superficies de hormigón nuevo o previamente recubierto con pintura, superficies metálicas, ladrillo o paredes pintadas con anterioridad y no requiere imprimante. Al aplicarse el Anti-Grafiti da un acabado transparente, semibrillante, que permite muchas lavadas del grafiti sin requerir la repintada de la superficie. Incluye el alistamiento de la superficie.</t>
  </si>
  <si>
    <t>Es un recubrimiento elastomérico siloxano para sustratos de hormigón nuevos o previamente recubiertos con pintura y superficies metálicas. No decolora la pintura anterior ni la deteriora, por el contrario le da una excelente protección porque el recubrimiento Anti grafiti protege las superficies contra los rayos UV. Para limpiar el grafiti exige sólo agua y si desea, un jabón hogareño de limpieza o también limpiarlo con una lavadora a presión para remover el grafiti (agua solamente). El nuevo recubrimiento se destina a proteger a los puentes, vallas de concreto, ladrillo, carros de ferrocarril, edificios comerciales, escuelas, estaciones de tránsito, puentes peatonales de la desfiguración por la pintura de aerosol y marcadores permanentes.</t>
  </si>
  <si>
    <t>El producto tiene una duración de más de 20 años sin desprenderse de la superficie; aplicable con brocha, rodillo o pistola con bomba sin aire.</t>
  </si>
  <si>
    <t xml:space="preserve">En caso que haya grafiti sobre la superficie que ya tiene aplicado el producto, basta con lavar con hidrolavadora a presión o manguera con agua corriente, cepillo de cerda suave y jabón. </t>
  </si>
  <si>
    <t xml:space="preserve">Esmalte Poliuretano base agua de dos componentes, terminación transparente y satinada, con excelentes propiedades Anti-Grafiti, utilizable en superficies exteriores e interiores, excelente retención de brillo y estabilidad a los rayos UV. Buena resistencia química y dureza. Bajo contenido de VOC. Formulación amigable con el medio ambiente. Formación de película con poro abierto (Tecnología de formación de película respirable).  La superficie debe estar libre de partículas sueltas, aceite, grasa, hongos, moho o cualquier otro tipo de suciedad. En el caso de aplicar sobre pintura con color de fondo, se recomienda el uso de Esmalte al agua Kem Pro o Látex Cubriente Total, las capas de pintura deben estar completamente homogéneas y secas, al menos con 24 horas.  Secado al tacto 4 a 5 horas Repintado: 4 hrs min. - 24 hrs. max.Curado Total: 7 días </t>
  </si>
  <si>
    <t>DESCRIPCIÓN:</t>
  </si>
  <si>
    <t>Recubrimiento acrílico base agua para demarcación, decoración y protección de diferentes escenarios deportivos. Incluye el alistamiento de la superficie.</t>
  </si>
  <si>
    <t>Para proteger y decorar canchas, escenarios deportivos, senderos peatonales y ciclo rutas, en diferentes sustratos como</t>
  </si>
  <si>
    <t>concreto, madera, asfalto en interior y exterior.</t>
  </si>
  <si>
    <t>VENTAJAS Y BENEFICIOS:</t>
  </si>
  <si>
    <t>Acabado antideslizante.</t>
  </si>
  <si>
    <t>Alta resistencia al desgaste.</t>
  </si>
  <si>
    <t>Lista para usar, fácil de aplicar.</t>
  </si>
  <si>
    <t>Excelente durabilidad de los colores en exterior.</t>
  </si>
  <si>
    <t>Producto base agua, amigable con el usuario y el medio ambiente.</t>
  </si>
  <si>
    <t>Disponible en más de 200 colores por Sistema de Colores Pintuco.                                                                                                              Preparación de la superficie</t>
  </si>
  <si>
    <t>Antes de aplicar verifique que la superficie esté seca y libre de polvo, mugre, grasa y pintura deteriorada. Las pinturas deterioradas deben ser eliminadas mecánicamente. Si la superficie se encuentra pulida o presenta acabado con endurecedores, se debe lograr rugosidad por medios mecánicos con escareadores o raspadores para generar perfil de anclaje y para eliminar lechadas superficiales. Se deben resanar grietas, agujeros y otros defectos que puedan afectar el acabado con PINTUCO FIX PROFESSIONAL y MORTERO IMPERMEABLE Pintuco Construcción. La humedad del sustrato debe ser inferior al 4% (equivalente a una lectura entre el rango de 85-95 en la escala #2) medida con un medidor de humedad Elcometer. Si no se dispone de este equipo, se recomienda utilizar un plástico de 50x50cm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El sustrato debe tener</t>
  </si>
  <si>
    <t>una pendiente adecuada para evitar empozamientos de agua.</t>
  </si>
  <si>
    <t>Se debe tener especial cuidado en el estado de la superficie, garantizando grado compactación, concretos con 28 días mínimo de curado, resistencia a compresión superior a 3000psi (210Kg/cm2), perfil de rugosidad adecuado, presencia de aguas subterráneas o niveles freáticos altos. Adicional se debe tener cuidado con la temperatura del sustrato la cual no debe ser superior a 25ºC con el fin de evitar un secado prematuro de la pintura sin la adecuada penetración al sustrato, generando mala adherencia y fácil desprendimiento. Se recomienda aplicar el producto en horas de la mañana y con ambiente seco.</t>
  </si>
  <si>
    <t>Al concreto nuevo se le debe neutralizar el pH previamente, lavando con una solución de ácido muriático (clorhídrico) al 10% por volumen en agua, dejando actuar por 15 minutos. Enjuagar con abundante agua dos o tres veces y dejar secar completamente. Ya seco, medir con papel o lápiz de pH para verificar que el valor de la lectura sea entre 6-8.</t>
  </si>
  <si>
    <t>Aplicar como imprimante una mano de PINTURA EPÓXICA PARA CONCRETO Ref. 13580 o 13582 diluida al 15% con ajustador Pintuco® Ref. 121135 siguiendo las indicaciones descritas en la ficha técnica del producto. Dejar secar mínimo 4 horas y máximo 12 horas antes de la aplicación de Pintura Para Canchas. Después de este tiempo deberá lijarse con lija #180 para promover adherencia de la capa siguiente.</t>
  </si>
  <si>
    <t>En caso de que la superficie en concreto se encuentre con pintura en buen estado, no es necesario aplicar el imprimante epóxico, solo se debe realizar un lavado con Construcleaner® Mantenimiento de Fachadas para eliminar grasas y otros contaminantes y lijar para eliminar el brillo de la pintura. Si tiene pintura con problemas de adherencia esta debe retirarse por medios mecánicos hasta dejar la superficie completamente limpia.</t>
  </si>
  <si>
    <t>Revuelva el producto en su envase original con una espátula limpia hasta obtener una consistencia uniforme. Aplique dos manos de PINTURA PARA CANCHAS sin diluir garantizando un espesor de película seca de 7 mils. El tiempo de secado entre manos es de 2 horas. Si se prevén lluvias en las próximas 4 horas, se deben suspender las aplicaciones y proteger las áreas ya aplicadas. Se debe dar al uso a los 4 días después de aplicada la última mano.</t>
  </si>
  <si>
    <t>Para el mantenimiento preventivo se recomiendan lavados con limpiador CONSTRUCLEANER MANTENIMIENTO FACHADAS diluyendo 1 parte de limpiador con 5 a 10 partes de agua, cada año dependiendo del tráfico y la exposición a intemperie. Lave con agua los equipos de aplicación. No mezcle PINTURA PARA CANCHAS con otros productos que puedan alterar sus propiedades.</t>
  </si>
  <si>
    <t>Para repinte aplique 1 mano sin diluir de Pintura para canchas sobre la superficie previamente lavada con limpiador</t>
  </si>
  <si>
    <t>Construcleaner Mantenimiento Fachadas. El tiempo para realizar el repinte dependerá de la frecuencia de uso. Preparación de la superficie</t>
  </si>
  <si>
    <t>Las superficies en asfalto deben tener mínimo 28 días de instaladas. La limpieza de asfaltos envejecidos debe</t>
  </si>
  <si>
    <t>realizarse lavando con Construcleaner® Mantenimiento de Fachadas para eliminar grasas y otros contaminantes y</t>
  </si>
  <si>
    <t>dejar secar completamente.</t>
  </si>
  <si>
    <t>Las superficies en madera con barnices o lacas deben ser lijadas hasta eliminar el brillo y la limpieza debe realizarse</t>
  </si>
  <si>
    <t>con escobas, cepillos o aire a presión.</t>
  </si>
  <si>
    <t>Revuelva el producto en su envase original con una espátula limpia hasta obtener una consistencia uniforme. Aplique una primera mano de PINTURA PARA CANCHAS diluida al 30% en agua para garantizar que penetre bien en la superficie y luego aplique dos manos sin diluir. El tiempo de secado entre manos es de 2 horas. Si se prevén lluvias en las próximas 4 horas, se deben suspender las aplicaciones y proteger las áreas ya aplicadas. Se debe dar al uso a los 4 días después de aplicada la última mano.</t>
  </si>
  <si>
    <t>Este ítem comprende el suministro e instalación de anticorrosivo y esmalte sobre las rejas de la sala temporal del capturado. Incluye el alistamiento de la superficie.</t>
  </si>
  <si>
    <t>Reposición e instalación de bisagras, cerraduras, portacandado, soldaduras a elementos sueltos o defectuosos.</t>
  </si>
  <si>
    <t>Aplicar pintura anticorrosiva y esmalte con pistola, según especificación del fabricante. El esmalte se deberá aplicar previa aprobación del supervisor.</t>
  </si>
  <si>
    <t xml:space="preserve">Dejar secar entre capas de pintura por 15 horas aproximadamente.   </t>
  </si>
  <si>
    <t xml:space="preserve">Pinturas coloreadas de acabados brillantes, semibrillantes o mates sobre bases alquídicas según se especifique, secado por oxidación con el oxígeno del aire, tipo esmalte acabado brillante norma NTC 1283, esmalte tipo 1 grado A. </t>
  </si>
  <si>
    <t xml:space="preserve"> MEDIDA Y FORMA DE PAGO:</t>
  </si>
  <si>
    <t>Este ítem se refiere a la instalación de alistado de piso 4 cm nivelado e instalación de piso suministrado por el ente contratante, si incluye el adhesivo de piso y el aditivo de enboquillado de fraguado rápido.</t>
  </si>
  <si>
    <t>• Lineamientos generales y particulares.</t>
  </si>
  <si>
    <t>• Localización y replanteo.</t>
  </si>
  <si>
    <t>• Limpieza.</t>
  </si>
  <si>
    <t>• Preparación de la superficie.</t>
  </si>
  <si>
    <t>• Cimbrado de niveletas con mineral rojo en las paredes para verificación de alturas en cualquier momento de la fundida.</t>
  </si>
  <si>
    <t>• Suministró e instalación de materiales.</t>
  </si>
  <si>
    <t>• Equipos y herramientas.</t>
  </si>
  <si>
    <t>El Contratista garantizará la horizontalidad del piso sobre el que se va a instalar el acabado, alistándolo con mortero en proporción 1:3 (cemento Portland tipo 1: arena lavada pozo) amasada con agua, y si fuera el caso y es exigido por la Interventoría o quien haga sus veces, el amasado se hará con una mezcla de agua y aditivo líquido, para mejorar la adherencia y aumentar la resistencia del mortero que cumpla con la norma ASTM C-1059 del 86 o similar en proporción 3:1 respectivamente, en volumen.</t>
  </si>
  <si>
    <t>La superficie resanada o realistada debe estar sana estructuralmente y completamente libre de polvo, mugre, grasa o elementos extraños; por lo que antes del vaciado del mortero se hará la limpieza de toda la superficie con la herramienta exigida por la Interventoría o quien haga sus veces, para retirar residuos de otros morteros, suciedad, tierra, etc. Posteriormente se humedecerá la superficie sin dejar apozamientos.</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</si>
  <si>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</si>
  <si>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Definir y localizar en los planos constructivos los pisos a alistar.</t>
  </si>
  <si>
    <t>Iniciar la actividad una vez estén completas las ducterías eléctricas, de suministro o desagües sobre la losa y terminado y detallado el pañete sobre muros perimetrales.</t>
  </si>
  <si>
    <t>Limpiar la superficie.</t>
  </si>
  <si>
    <t>Verificar niveles de estructura y acabados y cimbrar con mineral rojo en muros.</t>
  </si>
  <si>
    <t>Humedecer el área a afinar.</t>
  </si>
  <si>
    <t>Ejecutar maestras horizontales a distancias convenientes para que las reglas queden apoyadas en sus extremos.</t>
  </si>
  <si>
    <t>Revisar la nivelación contra los niveles generales de la placa, compensando acabados de diferente espesor.</t>
  </si>
  <si>
    <t>Llenar entre los niveles de las maestras con mortero 1:3 afinado de arena lavada, de 3 cm mínimo de espesor.</t>
  </si>
  <si>
    <t>Esperar hasta que se inicie el fraguado del mortero.</t>
  </si>
  <si>
    <t>Enrasar la superficie del piso con llana metálica hasta quedar completamente lisa.</t>
  </si>
  <si>
    <t>Verificar puntos fijos de nivel y si hay desagües que las pendientes desemboquen hacia estos.</t>
  </si>
  <si>
    <t>Dejar secar.</t>
  </si>
  <si>
    <t>Verificar niveles finales para aceptación.</t>
  </si>
  <si>
    <t>Alistado con mortero en porción 1:3.</t>
  </si>
  <si>
    <t xml:space="preserve">Afinado de arena lavada, con espesor mínimo de 2 cm.   </t>
  </si>
  <si>
    <t>Tolerancias:</t>
  </si>
  <si>
    <t>Se aceptará la entrega del piso unas vez se haya verificado la horizontalidad del piso o inclinación, según sea el caso, indicado en los planos arquitectónicos.</t>
  </si>
  <si>
    <t>El desfase máximo de grados con respecto a la inclinación será de 1 grado o pendiente más o menos, de acuerdo a lo indicado en los planos.</t>
  </si>
  <si>
    <t xml:space="preserve">No se aceptará la terminación del piso si presenta deformaciones, grietas o elementos que sobre salgan de éste (tubería, varillas estructurales, etc.), que no correspondan a la presentación indicada en los planos. </t>
  </si>
  <si>
    <t xml:space="preserve">• Equipos y herramientas. </t>
  </si>
  <si>
    <t>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Proceso de ejecución:</t>
  </si>
  <si>
    <t xml:space="preserve">Afinado de arena lavada, con espesor mínimo de 2 cm. </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</si>
  <si>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</si>
  <si>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Afinado de arena lavada, con espesor mínimo de 2 cm. Tolerancias:</t>
  </si>
  <si>
    <t xml:space="preserve">No se aceptará la terminación del piso si presenta deformaciones, grietas o elementos que sobre salgan de éste (tubería, varillas estructurales, etc.), que no correspondan a la presentación indicada en los planos.  </t>
  </si>
  <si>
    <t xml:space="preserve">Afinado de arena lavada, con espesor mínimo de 2 cm.  </t>
  </si>
  <si>
    <t xml:space="preserve">No se aceptará la terminación del piso si presenta deformaciones, grietas o elementos que sobre salgan de éste (tubería, varillas estructurales, etc.), que no correspondan a la presentación indicada en los planos.     </t>
  </si>
  <si>
    <t>Afinado de arena lavada, con espesor mínimo de 2 cm.</t>
  </si>
  <si>
    <t>No se aceptará la terminación del piso si presenta deformaciones, grietas o elementos que sobre salgan de éste (tubería, varillas estructurales, etc.), que no correspondan a la presentación indicada en los planos.</t>
  </si>
  <si>
    <t xml:space="preserve">Esta especificación se refiere a la construcción del piso con acabado en adoquín en la zona de acceso principal del edificio, se utilizará adoquín rectangular de Ladrillos y tubos o equivalente. Incluye el retiro del elemento existente en mal estado de funcionamiento.      </t>
  </si>
  <si>
    <t>Este adoquín ira sentado sobre una capa de arena fina de 6 cm de espesor, libre de impurezas y con una humedad natural alrededor del 5%, la cama de arena se extenderá en toda la superficie en dos capas en un espesor de 4 cm, para permitir que esta se compacte 1 cm. Se mantendrán los niveles por medio de tablones o guías, el rasado de la arena se efectuará mediante una regla con un movimiento progresivo recto.</t>
  </si>
  <si>
    <t>Es importante tener perfectamente demarcada la partida de los adoquines, pues serán estas las líneas que se respectaran en las sucesivas hiladas de adoquines. Para lograr esto se recomienda el uso de lienzas o hilos guía. Los adoquines se colocarán directamente sobre la cama de arena en forma suave sin compactarlos puntualmente, se mantendrá una separación no mayor a 5 mm entre ellos.</t>
  </si>
  <si>
    <t>En los bordes en que no se disponga del espacio suficiente para que se coloque un adoquín entero se procederá a partir los adoquines con maquina cortadora y si el espacio es muy pequeño se rellenara este espacio con mortero en proporción 1:3.</t>
  </si>
  <si>
    <t>La compactación de los adoquines se realizará con una placa compactadora, tipo rana, y se efectuará lo antes posible después de terminar la colocación, serán dos o tres pasadas en diferentes direcciones cuidando de no llegar a menos de un metro del borde.</t>
  </si>
  <si>
    <t>Inmediatamente después de compactados los adoquines se procederán a esparcir la arena fina sobre los adoquines con una escoba, posteriormente se pasaran dos o tres pasadas de la placa  compactadora nuevamente retirando el exceso de arena y los adoquines rotos.                                                                                                                                                                                            MEDIDA Y FORMA DE PAGO:</t>
  </si>
  <si>
    <t>Inmediatamente después de compactados los adoquines se procederán a esparcir la arena fina sobre los adoquines con una escoba, posteriormente se pasaran dos o tres pasadas de la placa  compactadora nuevamente retirando el exceso de arena y los adoquines rotos.</t>
  </si>
  <si>
    <t xml:space="preserve">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t>
  </si>
  <si>
    <t xml:space="preserve">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t>
  </si>
  <si>
    <t xml:space="preserve">Inmediatamente después de compactados los adoquines se procederán a esparcir la arena fina sobre los adoquines con una escoba, posteriormente se pasaran dos o tres pasadas de la placa  compactadora nuevamente retirando el exceso de arena y los adoquines rotos. </t>
  </si>
  <si>
    <t>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El Adoquín es un elemento macizo prefabricado, que se usa para conformar la rodadura de pavimentos. Dado que nunca van unidos por ningún tipo de pega o cementante, sino apoyados sobre una capa de arena gruesa y limpia, funcionan como una rodadura segmentada. Su forma (en planta) debe ser tal que, en conjunto, conformen una superficie completa, quedando separados por una junta, la cual va llena con arena fina.</t>
  </si>
  <si>
    <t>La resistencia a flexión de los adoquines de concreto no será inferior a 4.2 MPa, y ninguno de los resultados individuales será inferior a 2,9 MPa.</t>
  </si>
  <si>
    <t>El concreto utilizado para la fabricación de estos prefabricados deberá tener una resistencia mínima de 3.500 psi a la compresión y un módulo de rotura mínimo de 4.2 MPa (42 Kg/cm2) Coeficiente de absorción: CA 6,0% El desgaste será D 23 mm en promedio y no será superior a 25 mm en ninguno de los adoquines individuales de la muestra según prueba NTC de desgaste.</t>
  </si>
  <si>
    <t>ICONTEC 2017</t>
  </si>
  <si>
    <t>INV-510-07</t>
  </si>
  <si>
    <t>Ensayos a Realizar:</t>
  </si>
  <si>
    <t>INV-E-123,1 INV-E-25, INV-E-126, INV-E-133 para verificar calidades de arena de soporte y sello</t>
  </si>
  <si>
    <t>NTC-2017 Rotura por flexión de ladrillos y adoquines en concreto</t>
  </si>
  <si>
    <t xml:space="preserve">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El Adoquín es un elemento macizo prefabricado, que se usa para conformar la rodadura de pavimentos. Dado que nunca van unidos por ningún tipo de pega o cementante, sino apoyados sobre una capa de arena gruesa y limpia, funcionan como una rodadura segmentada. Su forma (en planta) debe ser tal que, en conjunto, conformen una superficie completa, quedando separados por una junta, la cual va llena con arena fina.  </t>
  </si>
  <si>
    <t xml:space="preserve">NTC-2017 Rotura por flexión de ladrillos y adoquines en concreto  </t>
  </si>
  <si>
    <t xml:space="preserve">Este ítem comprende la reposición, suministro e instalación de alfombra argollada multinivel 650 GR. Los acabados de los pisos de los apartamentos en la zona social son laminado color melow cherry, y las zonas privada son en alfombra argollada multinivel tipo berber without limits, de 650 gr/m2, 100% polipropileno. Incluye el retiro del elemento existente en mal estado de funcionamiento.      </t>
  </si>
  <si>
    <t>• Los materiales de fabricación son sintéticos y resisten altos grados de humedad, sin causar deterioro en la misma, siempre y cuando no sea permanente. En casos excepcionales se puede acudir al lavado profesional y corregir la adherencia con el piso.</t>
  </si>
  <si>
    <t>RECOMENDACIONES</t>
  </si>
  <si>
    <t>• La alfombra se debe aspirar periódicamente ya que el polvo y la mugre son los que dañan la alfombra más que cualquier otra cosa, además así se conservará limpia y se disminuirá su desgaste.</t>
  </si>
  <si>
    <t xml:space="preserve">• Se recomienda colocar limpia pies en todas las entradas a las áreas alfombradas, así mismo se recomienda el uso de camino de recubrimiento suficientemente adherido en las partes alfombradas con el fin de alargar la vida útil de su piso.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</si>
  <si>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</si>
  <si>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comprende la reposición, suministro e instalación de alfombra argollada multinivel 980 GR.</t>
  </si>
  <si>
    <t>Los acabados de los pisos de los apartamentos en la zona social son laminado color melow cherry, y las zonas privada son en alfombra argollada multinivel tipo berber without limits, de 650 gr/m2, 100% polipropileno. Incluye el retiro del elemento existente en mal estado de funcionamiento.      
• Los materiales de fabricación son sintéticos y resisten altos grados de humedad, sin causar deterioro en la misma, siempre y cuando no sea permanente. En casos excepcionales se puede acudir al lavado profesional y corregir la adherencia con el piso.</t>
  </si>
  <si>
    <t>• Se recomienda colocar limpia pies en todas las entradas a las áreas alfombradas, así mismo se</t>
  </si>
  <si>
    <t>recomienda el uso de camino de recubrimiento suficientemente adherido en las partes</t>
  </si>
  <si>
    <t>alfombradas con el fin de alargar la vida útil de su piso.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</si>
  <si>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</si>
  <si>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Se refiere este ítem a la reposición, suministro de todos los materiales, mano de obra, equipos, herramientas y todo cuanto sea necesario para la instalación de alfombra de polipropileno de 800 gr/m2 en los sitios indicados en los planos o donde lo indique el interventor. Se considera que la aceptación de la alfombra estará determinada por su estado, empates y terminaciones. Incluye el retiro del elemento existente en mal estado de funcionamiento.      </t>
  </si>
  <si>
    <t>• La alfombra se debe aspirar periódicamente ya que el polvo y la mugre son los que dañan la</t>
  </si>
  <si>
    <t>alfombra más que cualquier otra cosa, además así se conservará limpia y se disminuirá su</t>
  </si>
  <si>
    <t>desgaste.</t>
  </si>
  <si>
    <t>alfombradas con el fin de alargar la vida útil de su piso.                                                                                                                                MEDIDA Y FORMA DE PAGO:</t>
  </si>
  <si>
    <t>Se refiere este ítem al suministro de todos los materiales, mano de obra, equipos, herramientas y todo cuanto sea necesario para la instalación de piso en cerámica  color por definir en obra. El tipo de cerámica a instalar debe contar con la autorización de la supervisión, previo a su instalación.</t>
  </si>
  <si>
    <t>Una vez revisado el alistado y comprobado por la Interventoría o quien haga sus veces, que los desniveles hacia los sifones de piso que estén estipulados en los planos cumplan con su perfecta horizontalidad y función, se procederá al estampillado del piso.</t>
  </si>
  <si>
    <t>El arranque del enchape será determinado por el Interventor o quien haga sus veces, el cual buscará en lo posible que todas las colillas queden detrás de la puerta y sitios ocultos.</t>
  </si>
  <si>
    <t>Se utilizará la cerámica estipulada en los APU, planos arquitectónicos o planos de detalle; enchape que será aprobado por la Interventoría o quien haga sus veces, antes de iniciar su instalación.</t>
  </si>
  <si>
    <t>El Contratista garantizará que todas las baldosas tengan una perfecta adherencia con el piso por lo que toda baldosa que quede “coca” después de estampillada, deberá ser retirada y cambiada hasta lograr el objetivo de esta especificación.</t>
  </si>
  <si>
    <t>El Contratista garantizará que todas las dilataciones entre baldosas, sean exactamente de dos (2 mm), hecho que la Interventoría o quien haga sus veces, verificará con plantillas en todas las superficies.</t>
  </si>
  <si>
    <t>Comprobado todo lo anterior se podrá dar autorización a la emboquillada del enchape, el cual se hará con cemento blanco o boquilla especial para este fin.</t>
  </si>
  <si>
    <t>Antes que endurezca el cemento blanco o la boquilla, todas las juntas serán estriadas de tal forma que den a la superficie una apariencia limpia.</t>
  </si>
  <si>
    <t>Para la aceptación del enchape, el Interventor o quien haga sus veces, exigirá además una prueba hidráulica que consistirá en verificar que no haya apozamiento de agua y que éstas estén encausadas correctamente hacia los sifones de piso.</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</si>
  <si>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</si>
  <si>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Verificar lotes de fabricación para garantizar texturas y colores uniformes.</t>
  </si>
  <si>
    <t>Las referencias y colores específicos a utilizar, deberán ser aprobados previamente por la Interventoría o quien haga sus veces.</t>
  </si>
  <si>
    <t>Rectificar niveles y pendientes, liberando el polvo que pueda afectar el proceso de pega.</t>
  </si>
  <si>
    <t>Definir orden de colocación del piso en cerámica, dejando las piezas cortadas (si se requieren) en el lugar menos visible.</t>
  </si>
  <si>
    <t>Preparar el mortero de nivelación de piso.</t>
  </si>
  <si>
    <t>Preparar el mortero de pega.</t>
  </si>
  <si>
    <t>Humedecer la superficie a enchapar, si se requiere, evitando encharcamiento.</t>
  </si>
  <si>
    <t>Según referencia de tableta, dejar en remojo durante una hora mínimo en agua limpia mezclando tabletas de varias cajas dentro del recipiente.</t>
  </si>
  <si>
    <t>Hilar juntas en ambas direcciones.</t>
  </si>
  <si>
    <t>Extender el pegacor blanco con espesor mínimo de 2 cm.</t>
  </si>
  <si>
    <t>Colocar la cerámica tráfico 1, 2, 3, 4, 5 en hiladas transversales sucesivas, asentarla bien con golpes suaves dejando un piso uniforme y continuo en ambas direcciones.</t>
  </si>
  <si>
    <t>Dejar juntas entre cerámicas de 2 mm si su superficie es lisa, y de 4 mm si su superficie es estructurada o texturizada.</t>
  </si>
  <si>
    <t>Una vez instalada la tableta, golpear suavemente con un mazo de caucho hasta que la mezcla aparezca por los lados sin que esta rebose la superficie de la tableta.</t>
  </si>
  <si>
    <t>Detallar especialmente el área contra rejillas y sifones.</t>
  </si>
  <si>
    <t>Sellar juntas de hasta 2 mm con lechada de cemento, con colorante mineral de igual color al baldosín u otro material que cumpla esta función, antes del fragüe del mortero de pega.</t>
  </si>
  <si>
    <t>Realizar la limpieza del baldosín con una esponja húmeda antes que el emboquillado se endurezca.</t>
  </si>
  <si>
    <t>Ejecute segunda limpieza después de 24 horas de haber realizado la primera.</t>
  </si>
  <si>
    <t>Verificar niveles, pendientes y alineamientos para aceptación.</t>
  </si>
  <si>
    <t>Proteger el piso para conservar durante la construcción.</t>
  </si>
  <si>
    <t>Ejecutar limpieza final y encerar para la entrega final.</t>
  </si>
  <si>
    <t>Pegacor con espesor máximo de 3 cm.</t>
  </si>
  <si>
    <t>Juntas entre piezas máximo de 2 mm.</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</si>
  <si>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</si>
  <si>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Se refiere este ítem al suministro de todos los materiales, mano de obra, equipos, herramientas y todo cuanto sea necesario para la instalación de piso natural tipo ARUBA ARENA 57.5 X 57.5 o equivalente</t>
  </si>
  <si>
    <t>Cuando haya necesidad de instalar piezas menores a las dimensiones de una tableta, éstas se cortarán con el uso de máquina cortadora; de tal forma que queden aristas bien definidas y alineadas. No se aceptarán cortes con alicates, pinzas o pulidoras.</t>
  </si>
  <si>
    <t xml:space="preserve"> Proceso de ejecución:</t>
  </si>
  <si>
    <t>Sellar juntas de hasta 2 mm con lechada de cemento, con colorante mineral de igual color al baldosín u otro material que cumpla esta función, antes del fragüe del mortero de pega. Realizar la limpieza del baldosín con una esponja húmeda antes que el emboquillado se endurezca.</t>
  </si>
  <si>
    <t xml:space="preserve">Juntas entre piezas máximo de 2 mm.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</si>
  <si>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</si>
  <si>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Se refiere este ítem al suministro de todos los materiales, mano de obra, equipos, herramientas y todo cuanto sea necesario para la instalación de piso tipo duropiso 33.8 x 33.8 o equivalente</t>
  </si>
  <si>
    <t>Cuando haya necesidad de instalar piezas menores a las dimensiones de una tableta, éstas se cortarán con el uso de máquina cortadora; de tal forma que queden aristas bien definidas y alineadas. No se aceptarán cortes con alicates, pinzas o pulidoras.                 Proceso de ejecución:</t>
  </si>
  <si>
    <t>Colocar la cerámica tráfico 1, 2, 3, 4, 5  en hiladas transversales sucesivas, asentarla bien con golpes suaves dejando un piso uniforme y continuo en ambas direcciones.</t>
  </si>
  <si>
    <t xml:space="preserve">Se refiere este ítem al suministro de todos los materiales, mano de obra, equipos, herramientas y todo cuanto sea necesario para la instalación de piso exterior tipo MURCIA 45.8 X 45.8 o equivalente </t>
  </si>
  <si>
    <t xml:space="preserve">Una vez revisado el alistado y comprobado por la Interventoría o quien haga sus veces, que los desniveles hacia los sifones de piso que estén estipulados en los planos cumplan con su perfecta horizontalidad y función, se procederá al estampillado del piso. </t>
  </si>
  <si>
    <t xml:space="preserve">El Contratista garantizará que todas las baldosas tengan una perfecta adherencia con el piso por lo que toda baldosa que quede “coca” después de estampillada, deberá ser retirada y cambiada hasta lograr el objetivo de esta especificación. </t>
  </si>
  <si>
    <t xml:space="preserve">El Contratista garantizará que todas las dilataciones entre baldosas, sean exactamente de dos (2 mm), hecho que la Interventoría o quien haga sus veces, verificará con plantillas en todas las superficies. </t>
  </si>
  <si>
    <t xml:space="preserve">Para la aceptación del enchape, el Interventor o quien haga sus veces, exigirá además una prueba hidráulica que consistirá en verificar que no haya apozamiento de agua y que éstas estén encausadas correctamente hacia los sifones de piso. </t>
  </si>
  <si>
    <t>Se refiere este ítem al suministro de todos los materiales, mano de obra, equipos, herramientas y todo cuanto sea necesario para la instalación de piso imitación madera 57.5 x 57.5. Una vez revisado el alistado y comprobado por la Interventoría o quien haga sus veces, que los desniveles hacia los sifones de piso que estén estipulados en los planos cumplan con su perfecta horizontalidad y función, se procederá al estampillado del piso.</t>
  </si>
  <si>
    <t>Dejar juntas entre cerámicas de 2 mm si su superficie es lisa, y de 4 mm. si su superficie es estructurada o texturizada.</t>
  </si>
  <si>
    <t xml:space="preserve">Juntas entre piezas máximo de 2 mm.   </t>
  </si>
  <si>
    <t>Se refiere este ítem al suministro de todos los materiales, mano de obra, equipos, herramientas y todo cuanto sea necesario para la instalación de  piso marmolizado tipo ELDA 55.2 x 55.2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</si>
  <si>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</si>
  <si>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Se refiere este ítem al suministro de todos los materiales, mano de obra, equipos, herramientas y todo cuanto sea necesario para la instalación de piso ornamental tipo malta 33.8 x 33.8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</si>
  <si>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</si>
  <si>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Se refiere este ítem al suministro de todos los materiales, mano de obra, equipos, herramientas y todo cuanto sea necesario para la instalación de piso tipo pizarra natural 45.8 x 45.8 o equivalente</t>
  </si>
  <si>
    <t xml:space="preserve">Comprobado todo lo anterior se podrá dar autorización a la emboquillada del enchape, el cual se hará con cemento blanco o boquilla especial para este fin. </t>
  </si>
  <si>
    <t>Se refiere este ítem al suministro de todos los materiales, mano de obra, equipos, herramientas y todo cuanto sea necesario para la instalación de iso tipo terrazo Britania 42.5 x 42.5 o equivalente</t>
  </si>
  <si>
    <t xml:space="preserve">Se refiere este ítem al suministro de todos los materiales, mano de obra, equipos, herramientas y todo cuanto sea necesario para la instalación de piso cerámico tráfico moderado en formato comercial de especificaciones iguales o en su defectos similares establecidos en la actualidad. </t>
  </si>
  <si>
    <t>Una vez revisado el alistado y comprobado por la supervisión o quien haga sus veces, que los desniveles hacia los sifones de piso que estén estipulados en los planos cumplan con su perfecta horizontalidad y función, se procederá al estampillado del piso.</t>
  </si>
  <si>
    <t>El arranque del enchape será determinado por el supervisor o quien haga sus veces, el cual buscará en lo posible que todas las colillas queden detrás de la puerta y sitios ocultos.</t>
  </si>
  <si>
    <t>Se utilizará la cerámica previamente aprobada por la supervisión, planos arquitectónicos o planos de detalle; enchape que será aprobado por la Interventoría o quien haga sus veces, antes de iniciar su instalación.</t>
  </si>
  <si>
    <t>Se refiere este ítem al suministro de todos los materiales, mano de obra, equipos, herramientas y todo cuanto sea necesario para la instalación de piso en gres tablón tradicional rojo 30 x 30. El tablón de gres es un producto diseñado para pisos exteriores e interiores sometidos a tráfico peatonal o vehicular, puede ser colocado en instalaciones de tipo residencial, institucional, comercial e industrial.</t>
  </si>
  <si>
    <t>El tablón de Gres no es un elemento estructural, su comportamiento depende del elemento estructural que lo soporta.</t>
  </si>
  <si>
    <t>En caso de ser utilizado en ambientes químicamente agresivos se requerirá de juntas epóxicas.</t>
  </si>
  <si>
    <t>El Tablón Empacado es el producto terminado que ha pasado por un proceso de apertura automática en el que se separan las caras para luego clasificarlas y empacarlas en las cajas según su destino: exportación, primera o segunda.</t>
  </si>
  <si>
    <t xml:space="preserve">El tablón Cerrado es el producto terminado que no pasa por un proceso de apertura y su presentación es con las caras adheridas a las venas, para que posteriormente se haga la separación manual por parte de los encargados de instalarlo. </t>
  </si>
  <si>
    <t>PROCEDIMIENTO DE EJECUCION</t>
  </si>
  <si>
    <t>• Verifique que la superficie se encuentre bien afinada y nivelada.</t>
  </si>
  <si>
    <t>• Humedezca la superficie a instalar</t>
  </si>
  <si>
    <t>• El tablón alfa no necesita remojarse antes de su instalación.</t>
  </si>
  <si>
    <t>• Instale el tablón dejando una junta de dilatación de por lo menos 6 mm de espesor, y a un ángulo de 90º o el indicado en el proyecto</t>
  </si>
  <si>
    <t>• Una vez instalado el tablón golpee con un mazo de caucho hasta que la mezcla aparezca por los lados sin que rebose la superficie del tablón.</t>
  </si>
  <si>
    <t>• Después de instalado el tablón limpie con una esponja húmeda para retirar los sobrantes de la mezcla.</t>
  </si>
  <si>
    <t>• Después de 24 horas emboquille con Alfacolor siguiendo las instrucciones del fabricante.</t>
  </si>
  <si>
    <t>• Para remover residuos de mortero use solución removedora alfa o similar.                                                                                          MEDIDA Y FORMA DE PAGO:</t>
  </si>
  <si>
    <t>Se refiere este ítem al suministro de todos los materiales, mano de obra, equipos, herramientas y todo cuanto sea necesario para la instalación de piso en gres tipo tablón portal rojo 30 x 15 o equivalente</t>
  </si>
  <si>
    <t>El tablón de gres es un producto diseñado para pisos exteriores e interiores sometidos a tráfico peatonal o vehicular, puede ser colocado en instalaciones de tipo residencial, institucional, comercial e industrial.</t>
  </si>
  <si>
    <t xml:space="preserve">• Para remover residuos de mortero use solución removedora alfa o similar.   </t>
  </si>
  <si>
    <t xml:space="preserve">Se refiere al suministro e instalación de piso en gres tipo tableta etrusca roja    25X7 o equivalente. La tableta de gres es un producto diseñado como revestimiento de paredes, pisos interiores y exteriores en unidades de vivienda familiar, locales comerciales y obras institucionales (colegios, alcaldías, bibliotecas),  Medidas: 25 cm x 7 cm. </t>
  </si>
  <si>
    <t>La tableta no requiere de un mantenimiento especial, su limpieza diaria se debe realizar solamente con agua y cualquier tipo de detergente neutro o limpiador multiusos Alfa.</t>
  </si>
  <si>
    <t>Para un correcto mantenimiento favor revisar las instrucciones descritas al final de éste catálogo.</t>
  </si>
  <si>
    <t xml:space="preserve">Los formatos, colores y texturas que se ofrecen en las tabletas de gres permiten una gran variedad de diseños en la instalación.  </t>
  </si>
  <si>
    <t>• Instale de la tableta dejando una junta de dilatación de por lo menos 6 mm de espesor, y a un ángulo de 90º o el indicado en el proyecto</t>
  </si>
  <si>
    <t>• Una vez instalada la tableta golpee con un mazo de caucho hasta que la mezcla aparezca por los lados sin que rebose la superficie de la tableta.</t>
  </si>
  <si>
    <t>Se refiere este ítem al suministro de todos los materiales, mano de obra, equipos, herramientas y todo cuanto sea necesario para la instalación de piso en porcelanato tipo piedra egipcia sandstone 27.2 x 55.4 o equivalente</t>
  </si>
  <si>
    <t>El porcelanato es un recubrimiento de alta dureza y durabilidad, con una muy alta resistencia a la flexión y a la compresión. Es resistente al impacto y sus colores no cambian significativamente con el paso del tiempo.</t>
  </si>
  <si>
    <t xml:space="preserve">Es obtenido a partir de materias primas de gran fortaleza, sometidas a tratamiento térmico y presiones de compactación superiores a las utilizadas en la producción de placas de cerámicas convencionales.     </t>
  </si>
  <si>
    <t>Características físicas del porcelanato:</t>
  </si>
  <si>
    <t>• Absorción de agua.</t>
  </si>
  <si>
    <t>• El porcelanato posee bajísima absorción de agua (0,1%), cuanto menor la absorción de agua (porosidad) mayor la resistencia a la flexión (carga de ruptura) de la placa cerámica.</t>
  </si>
  <si>
    <t>• Resistencia mecánica a la flexión y carga de ruptura.</t>
  </si>
  <si>
    <t>• Resistencia a la abrasión profunda.</t>
  </si>
  <si>
    <t>• Resistencia a abrasión (PEI) y resistencia al arañado.</t>
  </si>
  <si>
    <t>• Resistencia al choque térmico.</t>
  </si>
  <si>
    <t>• Resistencia al congelamiento</t>
  </si>
  <si>
    <t>• La expansión por la hidratación del porcelanato es muy baja.</t>
  </si>
  <si>
    <t>• Resistencia al ataque térmico.</t>
  </si>
  <si>
    <t>• Resistencia a la fricción.</t>
  </si>
  <si>
    <t>ISO 13006</t>
  </si>
  <si>
    <t>Longitud de aristas</t>
  </si>
  <si>
    <t xml:space="preserve"> Angulosidad</t>
  </si>
  <si>
    <t xml:space="preserve"> Flexión</t>
  </si>
  <si>
    <t>Impacto</t>
  </si>
  <si>
    <t xml:space="preserve">Abrasión </t>
  </si>
  <si>
    <t>• Remojar el material en agua durante 24 horas antes de pegarlo.</t>
  </si>
  <si>
    <t>• Humedecer el pañete.</t>
  </si>
  <si>
    <t>• Plomar y nivelar.</t>
  </si>
  <si>
    <t>• Estampillar con lechada de Pegacor color blanco, cubriendo el 100% de la superficie de la baldosa.</t>
  </si>
  <si>
    <t>• Iniciar colocación por la hilada inferior.</t>
  </si>
  <si>
    <t>• Plomar y nivelar hilada por hilada.</t>
  </si>
  <si>
    <t>• Emboquillar con Concolor - blanco.</t>
  </si>
  <si>
    <t>• Limpiar con trapo limpio</t>
  </si>
  <si>
    <t>• Dar brillo, pasando estopa</t>
  </si>
  <si>
    <t>• Proteger filos con perfiles o Wing de aluminio.</t>
  </si>
  <si>
    <t>• No aceptar tabletas y/o baldosas con deformaciones o aristas en mal estado y diferente tonalidad.</t>
  </si>
  <si>
    <t>• Dejar remates en rincones o sectores menos visibles.</t>
  </si>
  <si>
    <t xml:space="preserve">• Verificar plomos, alineamientos y niveles para aceptación. </t>
  </si>
  <si>
    <t xml:space="preserve">Se refiere este ítem al suministro de todos los materiales, mano de obra, equipos, herramientas y todo cuanto sea necesario para la instalación de piso en porcelanato pampas 56.6X56.6 o equivalente.     </t>
  </si>
  <si>
    <t>AREAS DE USO: Locales comerciales con acceso directo al exterior, bancos, autoservicios, instituciones educativas, hoteleras, hospitalarias, sociales, religiosas, concesionarios y áreas de atención al público.</t>
  </si>
  <si>
    <t>RECOMENDACION DE INSTALACION: Si el piso se desea instalar trabado, es decir,  con la junta tipo ladrillo, la separación de la junta vertical entre una y otra fila debe ser menor al 50% de distancia, no se recomienda que la separación sea a la mitad porque visualmente se distorsiona la instalación, recomendamos  hacerlo al 25% de distancia como máximo.  Los formatos rectangulares también pueden ser instalados con juntas de dilatación alineadas.</t>
  </si>
  <si>
    <t xml:space="preserve">RECOMENDACIONES: Para áreas expuestas a tráficos superiores como terminales de transporte, industrias, aeropuertos y pasillos de establecimientos comerciales, es aconsejable recibir asesoría técnica de parte de Corona para asegurar que la especificación sea la correcta. </t>
  </si>
  <si>
    <t xml:space="preserve">Es obtenido a partir de materias primas de gran fortaleza, sometidas a tratamiento térmico y presiones de compactación superiores a las utilizadas en la producción de placas de cerámicas convencionales.   </t>
  </si>
  <si>
    <t>Angulosidad</t>
  </si>
  <si>
    <t>Flexión</t>
  </si>
  <si>
    <t>• Verificar plomos, alineamientos y niveles para aceptación.</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</si>
  <si>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</si>
  <si>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Este ítem comprende la provisión e instalación de guardaescoba en cerámica de la referencia especificada por el supervisor o similar a la ya instalada en la zona de trabajo.</t>
  </si>
  <si>
    <t>• Suministro y corte e instalación del guarda escoba.</t>
  </si>
  <si>
    <t>Seguirá todos los parámetro determinados en el ítem de enchape de muros.</t>
  </si>
  <si>
    <t>Todos los cortes necesarios deberán ser ejecutados con máquina. Los trabajos se verificarán utilizando un hilo para comprobar el remate superior del guarda escoba al igual que su linealidad. No podrá existir ningún tipo de curva, lo que deberá ser corregido por el contratista a su costo.</t>
  </si>
  <si>
    <t>Se emplearán morteros de pega de composición 1:4 con color mineral o pegacor blanco y baldosas según las especificaciones de los planos arquitectónicos o planos de detalles constructivos.                                                                                                                                   Proceso de ejecución:</t>
  </si>
  <si>
    <t>Verificar el material para garantizar texturas y colores uniformes.</t>
  </si>
  <si>
    <t>Seleccionar material para garantizar uniformidad.</t>
  </si>
  <si>
    <t>Para su ejecución se utilizarán baldosas de primera calidad, con su arista superior redondeada o moldurada en los colores y dimensiones mostradas en los planos o las señaladas por el Interventor o quien haga las veces.</t>
  </si>
  <si>
    <t>Antes de su colocación, se picará y humedecerá convenientemente el revoque, se cortarán debidamente los ángulos y empates en los esquineros y se colocarán los guarda escobas, pegándolos con mortero de cemento 1:4 con color mineral o pegacor blanco, golpeando las baldosas suavemente, observando un alineamiento recto a nivel en la parte superior y que los baldosines queden ligeramente incrustados en la superficie del revoque.</t>
  </si>
  <si>
    <t>Se resanarán las juntas con pasta de cemento y color mineral, antes del fraguado.</t>
  </si>
  <si>
    <t>Se limpiarán con agua y esponja y se protegerá debidamente hasta la entrega de la obra.</t>
  </si>
  <si>
    <t>En las esquinas y en las uniones con los marcos de las puertas, se acolillarán las piezas y se resanarán los empates, cuidando que los empalmes queden estéticamente aceptables, sin que se perciban uniones de mortero.</t>
  </si>
  <si>
    <t>Limpiar la superficie en concreto, retirando desperdicios y resaltos.</t>
  </si>
  <si>
    <t>Verificar nuevamente el acabado para entrega.</t>
  </si>
  <si>
    <t>Mortero de pega 1:3 mínimo o pegacor.</t>
  </si>
  <si>
    <t xml:space="preserve">Juntas no mayores a 1.5 mm.     </t>
  </si>
  <si>
    <t>No se aceptará con desportilladuras, fisuras, manchones, etc.</t>
  </si>
  <si>
    <t>Juntas no mayores a 1.5 mm.</t>
  </si>
  <si>
    <t>Lineamiento recto con respecto a la parte superior.</t>
  </si>
  <si>
    <t>Empalmes en esquinas se verificara su verticalidad y buen empalme(no deben quedar algún indicio que representen algún peligro para el paso peatonal, mal empalmadas o más selladas, desalineadas o de forma tal que represente una mala imagen).                              MEDIDA Y FORMA DE PAGO:</t>
  </si>
  <si>
    <t>• Materiales descritos en el APU o equivalentes.</t>
  </si>
  <si>
    <t>Este ítem comprende la provisión e instalación de guardaescoba en porcelanato de la referencia especificada por el supervisor o similar a la ya instalada en la zona de trabajo.</t>
  </si>
  <si>
    <t xml:space="preserve">Se refiere este ítem al suministro de todos los materiales, mano de obra, equipos, herramientas y todo cuanto sea necesario para la instalación de guardaescoba en gres 18.5 x 9 cm.     </t>
  </si>
  <si>
    <t xml:space="preserve">Instalación de pisos en tablón Gres de primera calidad, tablón de 18.5 x 9, Su instalación debe ser sentada sobre el alistado del muro, utilizando cemento gris para su pega, y cemento blanco, recubrir o proteger dicha tableta para evitar el deterioro.                           </t>
  </si>
  <si>
    <t>Consultar Planos Arquitectónicos y verificar localización.</t>
  </si>
  <si>
    <t>Estudiar y determinar niveles y pendientes.</t>
  </si>
  <si>
    <t>Definir despieces y orden de colocación del baldosín, dejando las piezas cortadas (si se requieren) en lugar menos visible.</t>
  </si>
  <si>
    <t>Extender el mortero de pega 1:4 con espesor mínimo de 3 cm.</t>
  </si>
  <si>
    <t>Colocar el baldosín en hiladas transversales sucesivas, asentarla bien con golpes suaves dejando un piso uniforme y continuo en ambas direcciones.</t>
  </si>
  <si>
    <t>Dejar juntas entre las piezas entre 2 y 7 mm.</t>
  </si>
  <si>
    <t>Sellar juntas de hasta 2 mm, con lechada de cemento con colorante mineral de igual color al baldosín, antes del fraguado del mortero de pega.</t>
  </si>
  <si>
    <t>Realizar la limpieza del tablón antes que el emboquillado se endurezca.</t>
  </si>
  <si>
    <t>Destroncar, pulir y brillar el piso con esmeriles y a máquina.</t>
  </si>
  <si>
    <t>Limpiar con trapo impregnado con ACPM.</t>
  </si>
  <si>
    <t>Proteger el piso para conservar durante construcción.</t>
  </si>
  <si>
    <t xml:space="preserve">Verificar niveles, alineamientos y pendientes para aceptación.     </t>
  </si>
  <si>
    <t>Se refiere este ítem al suministro de todos los materiales, mano de obra, equipos, herramientas y todo cuanto sea necesario para la instalación de guardaescoba en MDF 8cm.</t>
  </si>
  <si>
    <t xml:space="preserve">Verificar que la superficie de la pared sobre la cual se va a instalar, este limpia de polvo, aceite, ceras o cualquier elemento que impida la adherencia de los pegantes. La superficie debe ser totalmente lisa y  firme, libre de irregularidades como protuberancias de cemento u otros materiales; los huecos deben ser reparados con anterioridad; los rincones y remate contra el piso deben formar un ángulo de 90 grados. </t>
  </si>
  <si>
    <t>Con ayuda de una guía, marque ligeramente una línea como limitante al regado del pegante. Utilice pegante de contacto aplicándolo en la pared y guardaescoba. Tenga cuidado de no manchar las baldosas, recuerde que el pegante es altamente  amable. La instalación se debe iniciar desde un rincón, marco de puerta o cualquier otro punto de remate. La parte superior del guardaescoba debe quedar nivelada.</t>
  </si>
  <si>
    <t>Asegúrese que mientras va pegando, la pestaña presione contra el piso. Las uniones deben quedar completamente selladas, utilice un rodillo para presionar y obtener óptimos resultados. Para dar forma a las esquinas utilice un secador.</t>
  </si>
  <si>
    <t xml:space="preserve">Se refiere este ítem al suministro de todos los materiales, mano de obra, equipos, herramientas y todo cuanto sea necesario para la instalación de guardaescoba pvc 6.8 cm. </t>
  </si>
  <si>
    <t>Consisten en una mezcla de composición homogénea fabricada a partir de Policloruro de Vinilo (PVC) debidamente plastificado y estabilizado; contiene lubricantes, material de relleno y pigmentos. Pertenece a la categoría de perfiles plásticos.</t>
  </si>
  <si>
    <t xml:space="preserve"> 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</si>
  <si>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Información Técnica</t>
  </si>
  <si>
    <t>Material: PVC rígido extruido</t>
  </si>
  <si>
    <t>Sistema: 260gr por ml</t>
  </si>
  <si>
    <t xml:space="preserve">Longitud: 1 metro    </t>
  </si>
  <si>
    <t>Montaje:</t>
  </si>
  <si>
    <t>Con chazos al muro, pegante sika flex o pego cerámico, según su preferencia.</t>
  </si>
  <si>
    <t>Mantenimiento:</t>
  </si>
  <si>
    <t>No necesita mantenimiento.  Se recomienda, lavar  una vez al año, con agua y jabón, opcionalmente pasar un paño impregnado de suavizante, para repeler mejor el polvo.</t>
  </si>
  <si>
    <t xml:space="preserve">Es perfecto para climas calientes y para áreas de alta asepsia ya que se puede lavar diariamente y tampoco cultiva hongos o animales.  </t>
  </si>
  <si>
    <t>Se refiere este ítem al suministro de todos los materiales, mano de obra, equipos, herramientas y todo cuanto sea necesario para la instalación de guardaescoba PVC rollo 8 cm.</t>
  </si>
  <si>
    <t>Consisten en una mezcla de composición homogénea fabricada a partir de Policloruro de Vinilo (PVC) debidamente plasticado y estabilizado; contiene lubricantes, material de relleno y pigmentos. Pertenece a la categoría de per les plásticos. Los guardescobas</t>
  </si>
  <si>
    <t xml:space="preserve">son el remate ideal para alfombras, pisos y murales; son fáciles de instalar y se adaptan fácilmente a esquinas y columnas.                  </t>
  </si>
  <si>
    <t xml:space="preserve">Características:  </t>
  </si>
  <si>
    <t>Los guardescobas poseen las siguientes características:</t>
  </si>
  <si>
    <t>- Son fáciles de instalar</t>
  </si>
  <si>
    <t>- Tienen bajo peso por metro lineal.</t>
  </si>
  <si>
    <t>- Gran variedad de colores</t>
  </si>
  <si>
    <t>- Excelente estabilidad dimensional.</t>
  </si>
  <si>
    <t xml:space="preserve">Instalación y precauciones:      </t>
  </si>
  <si>
    <t>-La instalación la debe realizar un técnico especializado.</t>
  </si>
  <si>
    <t>- Para instalar este tipo de productos generalmente se utilizan pegantes de contacto o con solventes.</t>
  </si>
  <si>
    <t>- Leer cuidadosamente las instrucciones de estos pegantes.</t>
  </si>
  <si>
    <t>- Evitar estar en contacto con los vapores emanados por estos pegantes y no trabajar cerca de una fuente de ignición.</t>
  </si>
  <si>
    <t xml:space="preserve">- Trabajar en áreas bien ventiladas.    </t>
  </si>
  <si>
    <t xml:space="preserve">Se refiere este ítem al suministro de todos los materiales, mano de obra, equipos, herramientas y todo cuanto sea necesario para la instalación de guardaescoba PVC rígido 7.5 cm. </t>
  </si>
  <si>
    <t>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</si>
  <si>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 xml:space="preserve">Longitud: 1 metro   </t>
  </si>
  <si>
    <t xml:space="preserve">Es perfecto para climas calientes y para áreas de alta asepsia ya que se puede lavar diariamente y tampoco cultiva hongos o animales.   </t>
  </si>
  <si>
    <t xml:space="preserve">Se refiere este ítem a la reposición, suministro e instalación de todos los materiales, mano de obra, equipos, herramientas y todo cuanto sea necesario para la instalación de contrahuella de escalera en PVC 20 CM. Incluye el retiro del elemento existente en mal estado de funcionamiento.      </t>
  </si>
  <si>
    <t>Colocación de las Huellas</t>
  </si>
  <si>
    <t>Corte el material del tramo horizontal del escalón más ancho y más largo de lo que vaya a necesitar. Copie y ajústelo a los tramos verticales. Deje algo que sobre para que suba por los rodapiés, y, mediante marcas y el copiador, trace hasta los rodapiés. Corte y ajuste a los rodapiés antes de adherirlo.</t>
  </si>
  <si>
    <t xml:space="preserve">Se refiere este ítem a la reposición, suministro e instalación de todos los materiales, mano de obra, equipos, herramientas y todo cuanto sea necesario para la instalación de mediacaña en PVC 6 cm.  Incluye el retiro del elemento existente en mal estado de funcionamiento.      </t>
  </si>
  <si>
    <t xml:space="preserve">MEDIA CAÑA con SELLOFLEX. 6cm. Perfil de lado cóncavo para juntas en el área de paredes y suelos, que cumple los requerimientos especiales de higiene o limpieza.  </t>
  </si>
  <si>
    <t xml:space="preserve">Está diseñado para cubrir espacios muro-piso, muro-techo y muro-muro en áreas donde sea necesario mantener total asepsia, como cuartos fríos, cocinas, zona de empaque y almacenaje de alimentos, laboratorios entre otros.                                                       </t>
  </si>
  <si>
    <t xml:space="preserve">Se refiere este ítem a la reposición, suministro e instalación de todos los materiales, mano de obra, equipos, herramientas y todo cuanto sea necesario para la instalación de mediacaña en PVC 9 cm.  Incluye el retiro del elemento existente en mal estado de funcionamiento.      </t>
  </si>
  <si>
    <t>MEDIA CAÑA con SELLOFLEX. 9cm. Perfil de lado cóncavo para juntas en el área de paredes y suelos, que cumple los requerimientos especiales de higiene o limpieza.</t>
  </si>
  <si>
    <t>Está diseñado para cubrir espacios muro-piso, muro-techo y muro-muro en áreas donde sea necesario mantener total asepsia, como cuartos fríos, cocinas, zona de empaque y almacenaje de alimentos, laboratorios entre otros.</t>
  </si>
  <si>
    <t>Suministro e instalación de piso en baldosa de grano de mármol., color a definir en obra, material que deberá prever el contratista con anticipación, teniendo en cuenta que este material debe  fabricarse con el debido tiempo para conseguir tamaño y  color  de un mismo lote,  el ítem incluye destronque, pulida, brillado, sellado y cristalizado  de piso (área a intervenir), incluye dilataciones con cintas de pvc en áreas de 2.5 x 2.5m (1.6m/m2).</t>
  </si>
  <si>
    <t xml:space="preserve">Sobre la placa de concreto, se aplicará una mezcla de mortero 1:3 de cemento y arena semilavada en un espesor promedio de 2.5 cms., sobre la cual se sentará y ajustará perfectamente el baldosín, cuyas uniones serán paralelas y coincidentes, procurando que no queden bordes resaltados. Seguidamente se emboquillarán las uniones del baldosín con una lechada del color especificado. Una vez haya fraguado la mezcla de pega con un tiempo mínimo de 7 días, se pulirá el baldosín utilizando primero piedra de carborundum #60 a 80 y finalmente con #120. Terminada la pulida se lavará la superficie con solución de ácido oxálico al 10% y se pulirá con agua pura. Una vez seca, a la superficie limpia se le aplicará cera transparente con carnauba y se brillará a máquina hasta obtener el lustre requerido.  </t>
  </si>
  <si>
    <t>Cubre esta especificación la ejecución de pisos, enchapes, antepechos, mesones, etc, en baldosa de grano de mármol., en los sitios indicados en planos o especificaciones particulares.</t>
  </si>
  <si>
    <t>Suministro e instalación guarda escoba en baldosa de grano de mármol  h=8 cms  l= 0,33 m con borde redondeado, chaflán y/o punta diamante en aquellos lugares donde autorice el SUPERVISOR del contrato su colocación. Incluye pega</t>
  </si>
  <si>
    <t>Consiste en realizar un corte de la baldosa de grano de mármol  a una altura de h=8 cms  l= 0,33 m con borde redondeado, chaflán y/o punta diamante la cual se efectúa con pulidora. En aquellos lugares donde autorice el supervisor del contrato su colocación.                                                                                                                                                                        MEDIDA Y FORMA DE PAGO:</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</si>
  <si>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</si>
  <si>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consiste en la reposición, suministro e instalación de piso técnico extruido monomasa natural, rectificado por ambas longitudes, antigrafiti, antideslizante, resistente a la abrasión, mayor o igual a 8 en la escala de MOHS,  Tipo R11 color, tamaño y forma a definir en obra por el supervisor y se instalará en áreas determinadas en los planos o por el supervisor, se empleara un piso técnico extruido con un espesor de mínimo 1.2 cm, Se pegará con material de pegue especial (mortero estándar HD o similar que sea de mejor calidad). Incluye el retiro del elemento existente en mal estado de funcionamiento.      </t>
  </si>
  <si>
    <t>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t>
  </si>
  <si>
    <t>Se debe realizar una demarcación previa de cada una de las áreas a intervenir con el fin de guardar la uniformidad y el diseño propio del piso, cuando sea necesario recortar la baldosa en dimensiones especiales, se colocarán estas en los sitios menos visibles del ambiente. Las juntas de baldosas se sellarán con un mezcla de boquilla en latex HD ceniza o similar, del mismo color del enchape. Esto deberá hacerse antes de que el mortero de pega tenga el fraguado final. Antes de que la boquilla se endurezca, deberá limpiarse convenientemente la superficie utilizado trapo seco, a fin de evitar las manchas del piso.</t>
  </si>
  <si>
    <t>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t>
  </si>
  <si>
    <t xml:space="preserve">La superficie terminada debe quedar libre de resaltos y salientes en sus uniones, que sea uniforme y continua permitiendo correr fácilmente el agua. </t>
  </si>
  <si>
    <t xml:space="preserve">NOTA: Se prohíbe la aplicación de productos abrasivos o detergentes, así como ceras a base de petróleos, ceras rojas, varsol, thinner, cloros, ácidos u otras sustancias que dañan irreparablemente el piso extruido. </t>
  </si>
  <si>
    <t>Se pagará por Metro Cuadrado (M2) de piso instalado, de acuerdo con el precio unitario establecido en el contrato. No habrá reconocimiento de obra adicional por la limpieza o desmonte de elementos que deba realizarse a otros elementos.</t>
  </si>
  <si>
    <t xml:space="preserve">Este ítem hace referencia al suministro de todos los materiales, mano de obra y equipos necesarios para la ejecución de los guarda escobas en los sitios y formas indicadas por el supervisor, para esta actividad se utilizara un guarda escobas h=  0.10 m en piso técnico extruido monomasa natural color a definir en obra, rectificado por ambas longitudes, antigrafiti, antideslizante, resistente a la abrasión, mayor o igual a 8 en la escala de MOHS,  Tipo R11. 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 Incluye el retiro del elemento existente en mal estado de funcionamiento.      </t>
  </si>
  <si>
    <t>Medida y forma de pago</t>
  </si>
  <si>
    <t>Se pagará por Metro Lineal (ML) de guardaescoba instalado, de acuerdo con el precio unitario establecido en el contrato. No habrá reconocimiento de obra adicional por la limpieza o desmonte de elementos que deba realizarse a otros elementos.</t>
  </si>
  <si>
    <t xml:space="preserve">Esta actividad consiste en la reposición, suministro e instalación de huellas y contrahuellas de escaleras en  piso técnico extruido monomasa, rectificado por ambas longitudes, antigrafiti, antideslizante, resistente a la abrasión, mayor o igual a 8 en la escala de MOHS, Tipo R11. color a definir en obra 1.2 mm, se empleara un piso técnico extruido, cuyo formato será definido en obra y un espesor de mínimo 1.2cm, Se pegará con material de pegue especial (mortero estándar HD o similar que sea de mejor calidad)., el color del piso será decisión del supervisor del contrato. Incluye el retiro del elemento existente en mal estado de funcionamiento.      </t>
  </si>
  <si>
    <t xml:space="preserve">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 La superficie terminada debe quedar libre de resaltos y salientes en sus uniones, que sea uniforme y continua permitiendo correr fácilmente el agua. </t>
  </si>
  <si>
    <t>Se pagará por Metro Lineales (ML) de piso instalado, de acuerdo con el precio unitario establecido en el contrato. No habrá reconocimiento de obra adicional por la limpieza o desmonte de elementos que deba realizarse a otros elementos.</t>
  </si>
  <si>
    <t xml:space="preserve">Se refiere este ítem al suministro de todos los materiales, mano de obra, equipos, herramientas y todo cuanto sea necesario para el Mantenimiento, pulida y brillada de piso en baldosa grano de marmol, de acuerdo a las consideraciones del supervisor del contrato. Se debe utilizar ácido oxálico, cera líquida 7 x 1 y herramientas menores y brilladora, felpas y lijas diamantadas para lograr un acabado brillante. Se debe observar de no ocasionar manchas o quemaduras al piso, de lo contrario el contratista asumirá los costos de la reposición del piso deteriorado en igualers o superiores condiciones. </t>
  </si>
  <si>
    <t xml:space="preserve">· Verificar acabados para aceptación. </t>
  </si>
  <si>
    <t>Este ítem se refiere al suministro e instalación de piso laminado por lo cual se debe verificar visualmente que no haya sedimentos de yeso, humedad, sales alcalinas, carbonización, polvo o moho.</t>
  </si>
  <si>
    <t>• Revisión del diseño de la estructura existente para su replanteo si es necesario. Se deberá consultar los planos (si existen).</t>
  </si>
  <si>
    <t>• Disponer de los elementos logisticos y de seguridad necesarios para la realización del trabajo.</t>
  </si>
  <si>
    <t>• Verificar los elementos a instalar.</t>
  </si>
  <si>
    <t>• Instalar de acuerdo al plan de mantenimiento y especificaciones del fabricante.</t>
  </si>
  <si>
    <t>Se medirá y pagará por metro cuadrado (M2)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</si>
  <si>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hace referencia al suministro e instalación de piso vinilico por lo cual se debe verificar visualmente que no haya sedimentos de yeso, humedad, sales alcalinas, carbonización, polvo o moho.</t>
  </si>
  <si>
    <t xml:space="preserve">Se refiere este ítem al suministro de todos los materiales, mano de obra, equipos, herramientas y todo cuanto sea necesario para la instalación de enchape mármol piedra muñeca.  </t>
  </si>
  <si>
    <t>1.- Cuando en las fachadas de piedra muñeca, sea necesario realizar la restitución de zonas y/o piezas, debe hacerse una selección previa, buscando las mismas calidades de material, textura y color, que al instalarse permita una lectura homogénea de la intervención. 2.- Cada fachada cuenta con distintos materiales de acabado, por lo que las intervenciones deben ser específicas para cada material, de tal manera que no afecten sus características físicas. 3.- Los materiales y las áreas a intervenir deben ser aprobadas previamente por el supervisor del contrato.                                                                                                                          
MEDIDA Y FORMA DE PAGO:</t>
  </si>
  <si>
    <t>Se refiere este ítem al suministro de todos los materiales, mano de obra, equipos, herramientas y todo cuanto sea necesario para la  instalación enchape de fachada cuarteron.</t>
  </si>
  <si>
    <t>Se refiere este ítem a la ejecución de enchapados de los muros. El enchape a usar será Cerámica o similar. El Contratista deberá tener especial precaución en la adquisición de este material al hacer el pedido con el objeto de garantizar igual tamaño e idéntico lote de color.</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</si>
  <si>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MEDIDA Y FORMA DE PAGO:</t>
  </si>
  <si>
    <t>Se refiere este ítem al suministro de todos los materiales, mano de obra, equipos, herramientas y todo cuanto sea necesario para la  instalación enchape pared tipo MARMOL AURORA 20X30 o equivalente</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</si>
  <si>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t>
  </si>
  <si>
    <t>Se refiere este ítem al suministro de todos los materiales, mano de obra, equipos, herramientas y todo cuanto sea necesario para la  instalación pared porcelanato, referencia y color a definir por el supervisor.</t>
  </si>
  <si>
    <t>Se refiere este ítem a la ejecución de enchapados de los muros. El Contratista deberá tener especial precaución en la adquisición de este material al hacer el pedido con el objeto de garantizar igual tamaño e idéntico lote de color. Este enchape deberá contar con la aprobación del supervisor antes de ser instalado.</t>
  </si>
  <si>
    <t xml:space="preserve">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t>
  </si>
  <si>
    <t>Se refiere este ítem al suministro de todos los materiales, mano de obra, equipos, herramientas y todo cuanto sea necesario para la  instalación pared cerámico, referencia y color a definir por el supervisor.</t>
  </si>
  <si>
    <t xml:space="preserve">Se refiere este ítem al suministro de todos los materiales, mano de obra, equipos, herramientas y todo cuanto sea necesario para la  instalación de DIVISION  en VIDRIO TEMPLADO DE SEGURIDAD 10mm de espesor, incoloro, calidad cristal pulido y brillado, con o sin marco en aluminio anodizado plateado, con las dimensiones y forma requeridas por la supervisión, incluye anclajes y demás accesorios requeridos para colocar en funcionamiento la división. </t>
  </si>
  <si>
    <t xml:space="preserve">Se refiere este ítem al suministro de todos los materiales, mano de obra, equipos, herramientas y todo cuanto sea necesario para la  instalación de DIVISION con marco en aluminio anodizado y en color por definir, con LAMINA PLASTICA o multienchape, con las dimensiones y forma requeridas por la supervisión, incluye anclajes y demás accesorios requeridos para colocar en funcionamiento la división. </t>
  </si>
  <si>
    <t>Se instalara la división en lámina plástica para baño, zócalo en aluminio anodizado plateado, tanto para los zócalos superior e inferior, herrajes y demás elementos para el montaje.</t>
  </si>
  <si>
    <t>Se refiere este ítem al suministro de todos los materiales, mano de obra, equipos, herramientas y todo cuanto sea necesario para la  instalación de DIVISION  en aluminio anodizado plateado, con LAMINA en aluminio de la misma calidad, con las dimensiones y forma requeridas por la supervisión, incluye anclajes y demás accesorios requeridos para colocar en funcionamiento la división.</t>
  </si>
  <si>
    <t>Este ítem se refiere al suministro e instalación de división en lámina de acero inoxidable AISI SAE 304 calibre 20, con la forma y dimensiones especificadas por la Entidad Contratante y en concordancia con las normas técnicas de la materia. Debe tener su estructura interna en polímero de alta densidad o poliuretano inyectado. Todas las piezas van con acabado externo satinado # 4. Los anclajes y accesorios o herrajes compuestos por un pasador, un perchero y bisagras, son elaborados en lámina de acero inoxidable AISI SAE 304.</t>
  </si>
  <si>
    <t>• Instalar de acuerdo al plan de mantenimiento.</t>
  </si>
  <si>
    <t>Este ítem se refiere al suministro e instalación de win en alumunio como protector esquinero para enchape, con el color, forma y dimensiones especificadas por la Entidad Contratante y en concordancia con las normas técnicas de la materia.</t>
  </si>
  <si>
    <t>Se medirá y pagará por metro lineal (ML)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</si>
  <si>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suministro e instalación de Esquinero en PVC blanco, con estrías a lo largo para mejorar su adherencia y resistencia una vez pegado funcione como protector esquinero para muros, con el color, forma y dimensiones especificadas por la Entidad Contratante y en concordancia con las normas técnicas de la materia.</t>
  </si>
  <si>
    <t>Este ítem se refiere al suministro e instalación de puerta en aluminio, incluye accesiorios, marco, chapa tipo YALE L370 o equivalente, con la forma y dimensiones especificadas por la Entidad Contratante y en concordancia con las normas técnicas de la materia. Dicha puerta deber ser en material referencia 3831 de Alúmina ó equivalente. La lámina de aluminio debe ser de 1,2 mm o superior, marco de 120mm en aluminio según se indique por parte de la supervisión.</t>
  </si>
  <si>
    <t>Se refiere este ítem al suministro de todos los materiales, mano de obra, equipos, herramientas y todo cuanto sea necesario para la  instalación de PUERTA ARQUITECTONICA en madera.</t>
  </si>
  <si>
    <t>PUERTA ZONAS DE EVACUACION NO CORTAFUEGO</t>
  </si>
  <si>
    <t>Puerta abatible pivotada en edificios públicos , como por ejemplo:</t>
  </si>
  <si>
    <t>escenarios deportivos, donde se personalizan los diseños según los patrones de la fachada, para armonizar todo el conjunto.</t>
  </si>
  <si>
    <t>Dispositivo antipánico de fácil expulsión para cualquier tipo de persona, con sistema de autocierre hidráulico ajustable..</t>
  </si>
  <si>
    <t>Zonas de evacuación de alto tráfico, que no requieren una puerta certificada                                                                                                                                                                                                                   MEDIDA Y FORMA DE PAGO:</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</si>
  <si>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</si>
  <si>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Se refiere este ítem al suministro de todos los materiales, mano de obra, equipos, herramientas y todo cuanto sea necesario para la  instalación de PUERTA ARQUITECTONICA CLOSET EN MADERA, de acuerdo a las características y recomendaciones del supervisor del contrato.  </t>
  </si>
  <si>
    <t>Se refiere este ítem al suministro de todos los materiales, mano de obra, equipos, herramientas y todo cuanto sea necesario para la  instalación de en Vidrio Templado Laminado 10mm</t>
  </si>
  <si>
    <t>Se instalará la puerta en vidrio templado laminado de 5+ 5 e 10 mm, con polivinilo de control solar, película de seguridad y reflectivo,  conformada por una nave de 10mm de espesor con logo de la entidad; incluye además una bisagra hidráulica de piso tipo Speedy para una nave, pasadores de piso y techo , zócalo en aluminio anodizado plateado para una (1)  nave, tanto superior como inferior dos (2) cerraduras  tipo yale o  similar para los zócalos superior e inferior , dos (2) manijas en vidrio templado de 10 mm de 0.10 x 0.40 herrajes y demás elementos para el montaje.</t>
  </si>
  <si>
    <t>Se refiere este ítem al suministro de todos los materiales, mano de obra, equipos, herramientas y todo cuanto sea necesario para el PULIDA + LACADA PISO MADERA, de acuerdo a las consideraciones del supervisor del contrato.                                                                                                                                                                                                                                                                                                                                                                        MEDIDA Y FORMA DE PAGO:</t>
  </si>
  <si>
    <t>Se refiere este ítem al suministro de todos los materiales, mano de obra, equipos, herramientas y todo cuanto sea necesario para el PULIDA PISO GRANITO AL PLOMO, de acuerdo a las consideraciones del supervisor del contrato. · Pulir con piedra No.60 a No.80 para eliminar la huella de la máquina.</t>
  </si>
  <si>
    <t>· Brillar con piedra No.120.</t>
  </si>
  <si>
    <t>· Lavar con solución de ácido muriático y agua en proporción 1:10.</t>
  </si>
  <si>
    <t>· Realizar la limpieza posterior únicamente con agua.</t>
  </si>
  <si>
    <t xml:space="preserve">Se refiere este ítem al suministro de todos los materiales, mano de obra, equipos, herramientas y todo cuanto sea necesario para el Mantenimiento y PULIDA PISO MARMOL, de acuerdo a las consideraciones del supervisor del contrato. </t>
  </si>
  <si>
    <t>Un sistema más avanzado es el pulido con una pasta de bajo contenido de oxalatos y partículas de cuarzo utilizando una máquina de baja velocidad y una fibra de malla de acero. Al final se cristaliza el piso con máquina de alta velocidad (1,500 a 2,000 rpm) usando un disco abrasivo rojo con un producto químico cristalizador. Es importante hacer notar que esté acabado le da más resistencia a los pisos, un excelente brillo y una protección contra derrames que dañarían el piso si éste no estuviera terminado.        Pulido: Distribuir de modo uniforme sobre la superficie del piso, de 15 a 20 g. por mt2 del producto químico seleccionado para pulir. Si el piso presenta rayas profundas, será necesario usar "diamantes" más agresivos y después otro más fino. Vamos a llamarles "diamantes" a los abrasivos, puesto que en este medio hemos encontrado que los fabricantes utilizan diferentes graduaciones para designar los distintos grados de agresividad para desbastar. En algunos casos es necesario resanar con pasta epóxica o cemento, teniendo cuidado de igualar el color del piso. En seguida añadimos agua según las instrucciones de la etiqueta -generalmente son 125 mm por una parte de producto químico. Trabaje áreas de aproximadamente 2 x 3 mts2 y empiece a utilizar su máquina de 20" y 175 rpm con movimientos horizontales, pasándola más o menos de 2 a 4 minutos por mt2. Vigile el tiempo de pulido, ya que si se excede puede "quemar" el piso.</t>
  </si>
  <si>
    <t xml:space="preserve">Es aconsejable tener a mano un jalador para "jalar" el producto químico y monitorear si el piso se encuentra pulido con la calidad de brillo deseado. Con la misma máquina debe empujarse el producto químico para ir avanzando. Una vez que la efectividad del producto químico se ha agotado (empieza a hacer burbujas y el proceso de pulido es más tardado), hay que recoger la sustancia con la aspiradora y utilizar producto químico nuevo.                                                                                                                                      Abrillantado: Generalmente se hace con una máquina de alta velocidad provista de disco blanco o pelo natural suave, y con algún "gel" para abrillantar. Si se usa este paso con la frecuencia requerida, el piso no se deja "caer" y no hay que estar restaurándolo siempre, sino solamente manteniéndolo con un costo y esfuerzo realmente bajo. Una vez que el piso está brillando, se puede trapear o mopear, para recoger completamente los residuos.    </t>
  </si>
  <si>
    <t xml:space="preserve">Se refiere este ítem a la reposición, suministro de todos los materiales, mano de obra, equipos, herramientas y todo cuanto sea necesario para el Mantenimiento y reposición e instalación de GRAMA SINTETICA 500 GRS, de acuerdo a las consideraciones del supervisor del contrato. Incluye el retiro del elemento existente en mal estado de funcionamiento.      </t>
  </si>
  <si>
    <t>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</si>
  <si>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 xml:space="preserve">mínimas: </t>
  </si>
  <si>
    <t>Permitir un mayor deslizamiento del jugador sobre la superficie y mayor libertad de pegar el balón, independientemente del calzado utilizado para el juego.</t>
  </si>
  <si>
    <t>La naturaleza de la fibra será 100% Polietileno (P.E.) garantizando una mayor vida útil y más resistencia a la luz ultravioleta.</t>
  </si>
  <si>
    <t>Homogeneidad de la superficie manteniendo siempre lisa la superficie posibilidades de lesiones a nivel de ligamentos en tobillos y rodillas.</t>
  </si>
  <si>
    <t>Uso en cualquier circunstancia climatológica.</t>
  </si>
  <si>
    <t>Mantenimiento muy bajo y de poca laboriosidad.</t>
  </si>
  <si>
    <t>RELLENO: El relleno a aplicar deberá tener arena sílice y caucho molido. (Tipo pulverizar) sobre la que se extiende una capa de caucho pulverizado. No se permitirán rellenos con arena de río. La proporción de la arena será menor que 21 KG/M2.La proporción del caucho no podrá será menor que 9 KG/M2 para un total de relleno de 30 KGS /M2.</t>
  </si>
  <si>
    <t>CARACTERÍSTICAS TÉCNICAS:</t>
  </si>
  <si>
    <t>Para los efectos de garantizar el origen del producto y el posterior mantenimiento del campo, el contratista, adicionalmente a los certificados originales y/o autenticados del cumplimiento de las normas de aprobación de FIFA (Federación Internacional de Futbol Amateur) y las constancias excelencia en el Servicio de Atención al Cliente, deberá cumplir con:</t>
  </si>
  <si>
    <t>• Hilado: Fibrilado de Polietileno de 11.000 dtx. Tratamiento U.V. garantizando su duración</t>
  </si>
  <si>
    <t>por 8 (ocho) años mínimo.</t>
  </si>
  <si>
    <t>Altura total: 50 mm.</t>
  </si>
  <si>
    <t>Puntadas por m2: 8400.</t>
  </si>
  <si>
    <t>Peso (del hilado): 1150 grs/m2.</t>
  </si>
  <si>
    <t>Peso total: 2400 gr/m2.</t>
  </si>
  <si>
    <t>• Base: Tejido de poliéster y polipropileno + no tejido de poliéster + tela agujada o no, de fibra de polipropileno. Peso: 250 gr/m2 (mínimo) Tratamiento U.V</t>
  </si>
  <si>
    <t>• Sellado inferior: Deberá ser de LATEX ESTIRENO BUTADIENO CARBOXILADO de formulación especial para intemperie Peso: 1000 gr/m2 (mínimo).</t>
  </si>
  <si>
    <t>• Arena: Malla 40/45 mm. o Granulometría 0,4 -0,8 mm.</t>
  </si>
  <si>
    <t>Seca u Horneada, para garantizar 0 % de contenido de humedad.</t>
  </si>
  <si>
    <t>Tamizada y libre de impurezas.</t>
  </si>
  <si>
    <t>La carga de arena especial será la que indique el fabricante del césped sintético con mínimo de 15 kgs/m2   • Caucho: Granulometría será 0,7 2,00 mm. Composición SBR copolímero-styrenebutadiene.</t>
  </si>
  <si>
    <t>No podrá ser producido como resultado de la molienda de sobrantes de recapado/recauchado de neumáticos. En el caso de resultar del reciclado, deberá surgir de la molienda de neumáticos enteros. Contar con un certificado emitido por un laboratorio internacional, en donde indique la ausencia de substancias tóxicas y volátiles e inexistencia de riesgo al ser humano durante el manipuleo y /o exposición. La carga de caucho molido será la que indique el fabricante del césped sintético con mínimo de 15</t>
  </si>
  <si>
    <t>kgs/m2</t>
  </si>
  <si>
    <t>• Sistema de uniones: Podrán ser cosidas, pegadas o la combinación de ambos sistemas.</t>
  </si>
  <si>
    <t>En el caso de uniones cosidas se deberá garantizar la resistencia UV del hilado a utilizar en las costuras y en el caso de uniones pegadas la cinta de unión deberá ser de reconocida marca internacional y cumplir con las siguientes exigencias y características:</t>
  </si>
  <si>
    <t>Estar compuesta de Poliolefina no tejida con capa de polietileno.</t>
  </si>
  <si>
    <t>Tendrá un peso de 170 gr/m2 +-10%.</t>
  </si>
  <si>
    <t>Resistencia mínima a la tracción (MD) de 380 N/5cm + -10%.</t>
  </si>
  <si>
    <t>Resistencia máxima a la tracción (CD): 350 N/5cm + -10%.</t>
  </si>
  <si>
    <t>Elongación máxima de resistencia a la tracción (MD): ca 25%.</t>
  </si>
  <si>
    <t>Elongación máxima de resistencia a la tracción (CD): ca 23%</t>
  </si>
  <si>
    <t>El Adhesivo deberá ser compatible con las cintas de unión y de reconocida marca internacional.</t>
  </si>
  <si>
    <t>Se refiere este ítem a la reposición, suministro de todos los materiales, mano de obra, equipos, herramientas y todo cuanto sea necesario para el Mantenimiento y reposición e instalación de GRAMA SINTETICA 700 GRS, de acuerdo a las consideraciones del supervisor del contrato.  Incluye el retiro del elemento existente en mal estado de funcionamiento.                                                                                                                                                                                                  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</si>
  <si>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mínimas:                                                                                                                                                                                                    Permitir un mayor deslizamiento del jugador sobre la superficie y mayor libertad de pegar el balón, independientemente del calzado utilizado para el juego.</t>
  </si>
  <si>
    <t xml:space="preserve">Se refiere este ítem a la reposición, suministro de todos los materiales, mano de obra, equipos, herramientas y todo cuanto sea necesario para el Mantenimiento y reposición e instalación de PARARRAYOS tipo FRANKLIN  o equivalente, de acuerdo a las consideraciones del supervisor.  Incluye el retiro del elemento existente en mal estado de funcionamiento.      </t>
  </si>
  <si>
    <t xml:space="preserve">Fabricados íntegramente de acero inoxidable grado eléctrico con la norma AISI 304, que garantiza una excelente conducción y evita el mantenimiento en sitios de difícil acceso.        </t>
  </si>
  <si>
    <t>Sus partes constitutivas están unidas mediante soldadura de acero inoxidable.</t>
  </si>
  <si>
    <t>Las puntas se han fabricado desmontable para facilitar el ensamblaje y transporte de los pararrayos.</t>
  </si>
  <si>
    <t>Todas las puntas han sido aguzadas el máximo para conseguir que se formen los trazadores deseados.</t>
  </si>
  <si>
    <t>Corriente típica de descarga 10kA durante 200 μs.</t>
  </si>
  <si>
    <t>Número de trazadores 4.</t>
  </si>
  <si>
    <t>Número de puntas auxiliares: 3 o más</t>
  </si>
  <si>
    <t>Ángulo interno de protección:</t>
  </si>
  <si>
    <t>Áreas críticas: 45</t>
  </si>
  <si>
    <t>Otros: 60</t>
  </si>
  <si>
    <t>Dimensiones:</t>
  </si>
  <si>
    <t>Altura total 60 cm</t>
  </si>
  <si>
    <t>Diámetro:</t>
  </si>
  <si>
    <t>Punta principal: 25 mm.</t>
  </si>
  <si>
    <t xml:space="preserve">Puntos accesorios: 13 mm.    </t>
  </si>
  <si>
    <t>Tanto la medición como el pago se harán por Unidad (UN)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</si>
  <si>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</si>
  <si>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Se refiere este ítem a la reposición, suministro de todos los materiales, mano de obra, equipos, herramientas y todo cuanto sea necesario para el Mantenimiento y reposición e instalación de PASAMANOS ANOLOK X 6M, de acuerdo a las consideraciones del supervisor.  Incluye el retiro del elemento existente en mal estado de funcionamiento.       </t>
  </si>
  <si>
    <t>Fabricación, suministro e instalación de pasamanos con marco y parales verticales intermedios en tubería metálica cuadrada calibre 14, 2”x1”; barrotes verticales en tubería metálica de sección circular calibre 14, Ø3/4”, + soldadura + pintura anticorrosiva negra</t>
  </si>
  <si>
    <t>dos manos y acabado en pintura epoxica para estructura color negro mate. Incluye platinas de anclaje; ver detalles en planos arquitectónicos. Su instalación se realizaran en los sitios donde indiquen en los planos arquitectónicos y su instalación será de</t>
  </si>
  <si>
    <t xml:space="preserve">acuerdo con los detalles de los planos constructivos. </t>
  </si>
  <si>
    <t>Consultar planos arquitectónicos y verificar localización y detalle.</t>
  </si>
  <si>
    <t>Acordar medidas finales en obra o tomarlas en sitio antes de ejecución.</t>
  </si>
  <si>
    <t>Elaborar y presentar una muestra de elementos tipo al interventor para eventual evaluación y aprobación.</t>
  </si>
  <si>
    <t>Fabricar, proteger con el anticorrosivo e instalar.</t>
  </si>
  <si>
    <t>Repasar la protección en posibles daños sufridos en la instalación.</t>
  </si>
  <si>
    <t>Verificar niveles plomos y acabados para aceptación.</t>
  </si>
  <si>
    <t xml:space="preserve">Proteger hasta entregar obra.   </t>
  </si>
  <si>
    <t>ENSAYOS A REALIZAR</t>
  </si>
  <si>
    <t>Verificar las dimensiones de los elementos así como la calidad de los materiales y especificaciones recomendadas del fabricante.</t>
  </si>
  <si>
    <t>Ver especificaciones generales sobre elementos metálicos.</t>
  </si>
  <si>
    <t>TOLERANCIAS DE ACEPTACION</t>
  </si>
  <si>
    <t>Verificación de medidas y detalles según lo indicado en planos arquitectónicos.</t>
  </si>
  <si>
    <t xml:space="preserve">Verificación de la calidad y el estado de los materiales, los cuales no deben presentar abolladuras o doblamientos en caso de elementos en aluminio o grietas en el caso de los elementos de vidrio. </t>
  </si>
  <si>
    <t>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</si>
  <si>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</si>
  <si>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</si>
  <si>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Se refiere este ítem a la reposición, suministro de todos los materiales, mano de obra, equipos, herramientas y todo cuanto sea necesario para el Mantenimiento y reposición e instalación de PASAMANOS BLANCO MATE, de acuerdo a las consideraciones del supervisor.  Incluye el retiro del elemento existente en mal estado de funcionamiento.        Fabricación, suministro e instalación de pasamanos con marco y parales verticales intermedios en tubería metálica cuadrada calibre 14, 2”x1”; barrotes verticales en tubería metálica de sección circular calibre 14, Ø3/4”, + soldadura + pintura anticorrosiva negra</t>
  </si>
  <si>
    <t xml:space="preserve">acuerdo con los detalles de los planos constructivos.   </t>
  </si>
  <si>
    <t>Verificación de la calidad y el estado de los materiales, los cuales no deben presentar abolladuras o doblamientos en caso de elementos en aluminio o grietas en el caso de los elementos de vidrio.                                                                                                      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</si>
  <si>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</si>
  <si>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 xml:space="preserve">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t>
  </si>
  <si>
    <t xml:space="preserve">Se refiere este ítem a la reposición, suministro de todos los materiales, mano de obra, equipos, herramientas y todo cuanto sea necesario para el Mantenimiento y reposición e instalación de PASAMANOS ESCALERA (.15x.02), de acuerdo a las consideraciones del supervisor.       Incluye el retiro del elemento existente en mal estado de funcionamiento.                    </t>
  </si>
  <si>
    <t xml:space="preserve">acuerdo con los detalles de los planos constructivos.     </t>
  </si>
  <si>
    <t xml:space="preserve">Proteger hasta entregar obra.  </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</si>
  <si>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</si>
  <si>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 xml:space="preserve">Se refiere este ítem a la reposición, suministro  de todos los materiales, mano de obra, equipos, herramientas y todo cuanto sea necesario para el Mantenimiento y reposición e instalación de PASAMANOS ESCALERA TABLaChp.25, de acuerdo a las consideraciones del supervisor, acabado en laca mate. La madera debe ir debidamente inmunizada. Así mismo el mantenimiento de los pasamanos en madera existente, con raspada lijada y laca mate. Incluye el retiro del elemento existente en mal estado de funcionamiento.      </t>
  </si>
  <si>
    <t>.PROCEDIMIENTO DE EJECUCION:</t>
  </si>
  <si>
    <t xml:space="preserve">  Consultar Planos Arquitectónicos y verificar localización.</t>
  </si>
  <si>
    <t xml:space="preserve">  Tomar medidas</t>
  </si>
  <si>
    <t xml:space="preserve">  Realizar planos de taller</t>
  </si>
  <si>
    <t xml:space="preserve">  Aprobación de planos de taller por parte de interventoría</t>
  </si>
  <si>
    <t xml:space="preserve">  Aprobación acabados por parte de interventoría</t>
  </si>
  <si>
    <t xml:space="preserve">  Seguir procedimiento para pasamanos</t>
  </si>
  <si>
    <t xml:space="preserve">  Acordar las medidas finales en obra o tomarlas en sitio antes de ejecución</t>
  </si>
  <si>
    <t xml:space="preserve">  Verificar plomo y niveles finales   </t>
  </si>
  <si>
    <t xml:space="preserve">Se refiere este ítem a la reposición, suministro de todos los materiales, mano de obra, equipos, herramientas y todo cuanto sea necesario para el Mantenimiento y reposición e instalación de PERSIANA TOMA DE AIRE 40"x20", de acuerdo a las consideraciones del supervisor.     Las persianas de descarga y toma de aire que se instalen serán construidas en perfiles de aluminio extruido, iguales o similares a las modelo OAL-4-F con malla protectora fabricadas por Metal Aire. Incluye el retiro del elemento existente en mal estado de funcionamiento.      </t>
  </si>
  <si>
    <t xml:space="preserve">Cada elemento de distribución de aire estará equipado con un control de volumen del tipo de aletas múltiples opuestas, operadas por sistema de piñón para regular los caudales de aire.  </t>
  </si>
  <si>
    <t>Se refiere este ítem al suministro de todos los materiales, mano de obra, equipos, herramientas y todo cuanto sea necesario para el Mantenimiento y reposición e instalación de PINTURA BITUMINOSA Al. TEXSA, de acuerdo a las consideraciones del supervisor. Incluye el alistamiento de la superficie.      DEFINICIÓN:</t>
  </si>
  <si>
    <t>Pintura Bituminosa (base asfáltica) de aluminio, impermeable de tipo LEAFING</t>
  </si>
  <si>
    <t>USOS Y PROPIEDADES:</t>
  </si>
  <si>
    <t>• Protección de impermeabilizaciones asfálticas.</t>
  </si>
  <si>
    <t>• Acabado reflectivo para todo tipo de superficies.</t>
  </si>
  <si>
    <t>• Acabado anticorrosivo e impermeable de superficies metálicas.</t>
  </si>
  <si>
    <t>• Más brillante, por su gran contenido de aluminio que lo hace más resistente a la intemperie.</t>
  </si>
  <si>
    <t>• Reduce la temperatura al interior de las edificaciones</t>
  </si>
  <si>
    <t>• Mejor precio.</t>
  </si>
  <si>
    <t>• Proteger las impermeabilizaciones de los rayos ultravioleta e infrarrojos del sol.</t>
  </si>
  <si>
    <t>• Refleja el 85% de los rayos ultravioleta, alargando la vida de la cubierta</t>
  </si>
  <si>
    <t>• Protege cubiertas planas, superficies de madera, láminas de fibrocemento, zinc y concreto entre otras.</t>
  </si>
  <si>
    <t>PRESENTACIÓN:</t>
  </si>
  <si>
    <t>Envase de 0.8 Kg., 3.0 Kg., 16 Kg. y 160Kg.</t>
  </si>
  <si>
    <t>25 – 30 m2 / Gal.  (a una mano)</t>
  </si>
  <si>
    <t>MODO DE EMPLEO:</t>
  </si>
  <si>
    <t>1. Agitar vigorosamente el producto hasta obtener una mezcla homogénea (antes y durante su aplicación).</t>
  </si>
  <si>
    <t>2. Aplicar la pintura directamente sobre la superficie seca, limpia y uniforme en lugares con adecuada ventilación.</t>
  </si>
  <si>
    <t>3. Si se aplica sobre emulsiones a base asfáltica, seguir las siguientes recomendaciones:</t>
  </si>
  <si>
    <t>a. La emulsión debe estar completamente seca (ver ficha técnica respectiva)</t>
  </si>
  <si>
    <t>b. Aplicar a primera hora de la mañana con el objetivo que la superficie esté lo más fría posible</t>
  </si>
  <si>
    <t>c. Aplicar superficialmente con trapero y no con brocha para evitar que el disolvente de la pintura remueva la emulsión asfáltica.</t>
  </si>
  <si>
    <t>VENTAJAS:</t>
  </si>
  <si>
    <t>• Evita el deterioro prematuro de las impermeabilizaciones asfálticas.</t>
  </si>
  <si>
    <t>• Genera doble protección contra la humedad a las impermeabilizaciones: la protección del asfalto y la protección del aluminio.</t>
  </si>
  <si>
    <t>• Producto ecológico.</t>
  </si>
  <si>
    <t>ALMACENAMIENTO:</t>
  </si>
  <si>
    <t>• 1 año protegido de la intemperie y en su envase original</t>
  </si>
  <si>
    <t>• Usar gafas y mascarilla de protección evitando inhalar sus vapores.</t>
  </si>
  <si>
    <t>• En contacto con los ojos, se deberán lavar con abundante agua limpia durante 10 minutos y acudir de inmediato al médico.</t>
  </si>
  <si>
    <t>• Para su almacenamiento debe permanecer cerrado y en su envase original.</t>
  </si>
  <si>
    <t xml:space="preserve">• En contacto con la piel, antes de secarse el producto se debe lavar con agua y jabón.  </t>
  </si>
  <si>
    <t>• Conservar precauciones de higiene.</t>
  </si>
  <si>
    <t>• Manténgase fuera del alcance de los niños.                                                                                                                                                MEDIDA Y FORMA DE PAGO:</t>
  </si>
  <si>
    <t>Tanto la medición como el pago se harán por Metro cuadrado (M2)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</si>
  <si>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DESCRIPCIÓN: Pintura bituminosa de alto espesor y de secaje físico. Es flexible, resistente al agua y con buenas propiedades</t>
  </si>
  <si>
    <t xml:space="preserve">anticorrosivas, manteniendo su flexibilidad hasta temperaturas de unos 16 ºC bajo cero.  Incluye el alistamiento de la superficie.      </t>
  </si>
  <si>
    <t>FINALIDAD: Como producto para la protección de superficies de acero en ambientes moderadamente corrosivos, tanto en interiores como en exteriores que no estén directamente expuestas a la luz solar. No resistente a los roces mecánicos continuados o a las</t>
  </si>
  <si>
    <t xml:space="preserve">aguas polucionadas en aceites, Muy indicado para acero bajo embonos. No se recomienda para inmersión continua.                            </t>
  </si>
  <si>
    <t xml:space="preserve">ACABADO: Negro semibrillante.    </t>
  </si>
  <si>
    <t xml:space="preserve">SECADO: Mínimo 15 horas aproximadamente a 20 ºC.   </t>
  </si>
  <si>
    <t>SOLIDOS: 48 %.</t>
  </si>
  <si>
    <t>PESO ESPECIFICO: 0.960 - 0.965 Kg / litro.</t>
  </si>
  <si>
    <t>APLICACIÓN: Brocha (previa dilución entre un 5 - 8 %)</t>
  </si>
  <si>
    <t>Pistola aerográfica (previa dilución entre un 10 - 15)</t>
  </si>
  <si>
    <t>DILUYENTE: DISOLVENTE BITUMINOSA.</t>
  </si>
  <si>
    <t>INTERVALO DE</t>
  </si>
  <si>
    <t>REPINTEDO: Mínimo: cuando esté seco.</t>
  </si>
  <si>
    <t>Máximo: no tiene.</t>
  </si>
  <si>
    <t>PREPARACION DE</t>
  </si>
  <si>
    <t>SUPERFICIES: Eliminar contaminantes como aceite, grasa, polvo u otras sustancias mediante limpieza con productos adecuados, si esto no es suficiente, proceder a un chorreado abrasivo o limpieza mecánica.</t>
  </si>
  <si>
    <t>CONDICIONES DE</t>
  </si>
  <si>
    <t>APLICACIÓN: De acuerdo con la práctica normal de un buen pintado. En espacios cerrados, facilitar la adecuada ventilación durante la aplicación y el secaje.</t>
  </si>
  <si>
    <t xml:space="preserve">El producto puede especificarse en diferentes espesores, lo cual puede alterar el tiempo de secaje y el intervalo de repintado, modificando además el rendimiento.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</si>
  <si>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</si>
  <si>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Se refiere este ítem a la reposición, suministro de todos los materiales, mano de obra, equipos, herramientas y todo cuanto sea necesario para el Mantenimiento y reposición e instalación de PRADIZACION JARDINES, de acuerdo a las consideraciones del supervisor. Incluye el retiro del elemento existente en mal estado de funcionamiento.    </t>
  </si>
  <si>
    <t>Esta especificación contempla el suministro y la colocación de grama (pasto común), perfiladas según cotas y niveles requeridos de acuerdo con los planos generales del proyecto o bajo el criterio del supervisor del contrato.                                                                   PROCEDIMIENTO DE EJECUCION</t>
  </si>
  <si>
    <t>Consultar Planos arquitectónicos y verificar localización.</t>
  </si>
  <si>
    <t>Iniciar la actividad después de ejecutadas las obras de drenajes y desagües requeridas.</t>
  </si>
  <si>
    <t>Nivelar y emparejar las zonas a intervenir.</t>
  </si>
  <si>
    <t>Verificar niveles del terreno y niveles finales a alcanzar.</t>
  </si>
  <si>
    <t>Colocar los cespedones o tapetes de grama.</t>
  </si>
  <si>
    <t>Rellenar con tierra vegetal debidamente nivelada y apisonada los espacios libres entre cespedones o tapetes de grama.</t>
  </si>
  <si>
    <t>Cuidar y proteger la grama sembrada, deberá ser sometida a riego hasta el recibo final de las obras objeto del concreto.</t>
  </si>
  <si>
    <t xml:space="preserve">Verificar niveles finales y acabados para aceptación.   </t>
  </si>
  <si>
    <t xml:space="preserve">Se refiere este ítem a la reposición, suministro de todos los materiales, mano de obra, equipos, herramientas y todo cuanto sea necesario para el Mantenimiento y reposición e instalación de REJILLA ANTICUCARACHA 3"x2", de acuerdo a las consideraciones del supervisor. Incluye el retiro del elemento existente en mal estado de funcionamiento.    </t>
  </si>
  <si>
    <t xml:space="preserve">Condición de servicio recomendada, uso doméstico   </t>
  </si>
  <si>
    <t>Se refiere este ítem a la reposición, suministro de todos los materiales, mano de obra, equipos, herramientas y todo cuanto sea necesario para el Mantenimiento y reposición e instalación de REJILLA ANTICUCARACHA 6"x4" Al., de acuerdo a las consideraciones del supervisor.  Incluye el retiro del elemento existente en mal estado de funcionamiento.       Resistente a la corrosión, pelado y decoloración por agua</t>
  </si>
  <si>
    <t xml:space="preserve">Condición de servicio recomendada, uso doméstico     </t>
  </si>
  <si>
    <t xml:space="preserve">Se refiere este ítem al suministro de todos los materiales, mano de obra, equipos, herramientas y todo cuanto sea necesario para el Mantenimiento y RESANES GENERALES, de acuerdo a las consideraciones del supervisor.  </t>
  </si>
  <si>
    <t xml:space="preserve">Se refiere este ítem a la reposición, suministro de todos los materiales, mano de obra, equipos, herramientas y todo cuanto sea necesario para el Mantenimiento y reposición e instalación de SALIDA CORDON TV BLANCO+TAPA, de acuerdo a las consideraciones del supervisor.    Las tomas de TV se instalarán a una altura de 0.4 M y tendrán conectores de 1 (una) entrada 2 (dos) salidas, redondas, conector macho sobre tapa toma, condensador de bloqueo, atenuador, impedancia 75 ohmnios, frecuencia 5-1000 MHZ, aislamiento 20 db y polo a tierra. El conductor para señal de TV será en cobre duro o blando tipo RG, con aislamiento PE sólido RG59; pantalla : malla de cobre; chaqueta PVC. La ductería para este conductor será de diámetro 3/4 de pulgada, para las instalaciones internas. Incluye el retiro del elemento existente en mal estado de funcionamiento.    </t>
  </si>
  <si>
    <t xml:space="preserve">Todos los accesorios deben cumplir con las normas vigentes nacionales e internacionales a fin de evitar que este elemento afecte o distorsione la señal de televisión.  </t>
  </si>
  <si>
    <t xml:space="preserve">Se refiere este ítem a la reposición, suministro de todos los materiales, mano de obra, equipos, herramientas y todo cuanto sea necesario para el Mantenimiento y reposición e instalación de SALIDA TV CN, de acuerdo a las consideraciones del supervisor.    Comprende este ítem la mano de obra, herramientas y materiales necesarios para la instalación de tuberías, adaptador terminal, cajas de conexión, alambre y aparato requerido para salidas de televisión. Incluye el retiro del elemento existente en mal estado de funcionamiento.    </t>
  </si>
  <si>
    <t>PROCEDIMIENTO DE EJECUCIÓN.</t>
  </si>
  <si>
    <t>Instalar tuberías de acuerdo al diámetro y localización dada en planos aplicando limpiador y soldadura PVC y colocando adaptador terminal a llegada a cada caja   Instalar cajas de conexiones de acuerdo al tamaño requerido.</t>
  </si>
  <si>
    <t>Instalar cables requeridos de acuerdo a calibres mostrados en planos.</t>
  </si>
  <si>
    <t>Ejecutar empalmes de cables utilizando los accesorios recomendados.</t>
  </si>
  <si>
    <t>Instalar la toma de TV requerida.</t>
  </si>
  <si>
    <t xml:space="preserve">Revisión, pruebas y aceptación.          </t>
  </si>
  <si>
    <t xml:space="preserve">Se refiere este ítem a la reposición, suministro de todos los materiales, mano de obra, equipos, herramientas y todo cuanto sea necesario para el Mantenimiento y reposición e instalación de TANQUE CONICO 250 LT., de acuerdo a las consideraciones del supervisor.                      · Colaminado. Capa interior virgen, recomendado para alimentos. Aprobada por la F.D.A. (Federación de Drogas y Alimentos de los Estados Unidos). Incluye el retiro del elemento existente en mal estado de funcionamiento.    </t>
  </si>
  <si>
    <t>· No sueltan color.</t>
  </si>
  <si>
    <t>· Evitan la producción de algas y bacterias debido a su color negro.</t>
  </si>
  <si>
    <t>· No se corroen.</t>
  </si>
  <si>
    <t>· No tienen partes metálicas que se oxiden.</t>
  </si>
  <si>
    <t>· No sueltan sedimento.</t>
  </si>
  <si>
    <t xml:space="preserve">· No producen cáncer.  </t>
  </si>
  <si>
    <t>· De fácil manejo para su instalación, transporte y almacenamiento.</t>
  </si>
  <si>
    <t>· Con aletas que permiten que la tapa permanezca fija.</t>
  </si>
  <si>
    <t xml:space="preserve">· Con aditivo U.V. que bloquea los rayos ultravioleta, haciéndole resistente a la intemperie.   </t>
  </si>
  <si>
    <t xml:space="preserve">Se refiere este ítem a la reposición, suministro de todos los materiales, mano de obra, equipos, herramientas y todo cuanto sea necesario para el Mantenimiento y reposición e instalación de TANQUE CONICO 500 LT., de acuerdo a las consideraciones del supervisor.                      · Colaminado. Capa interior virgen, recomendado para alimentos. Aprobada por la F.D.A. (Federación de Drogas y Alimentos de los Estados Unidos). Incluye el retiro del elemento existente en mal estado de funcionamiento.    </t>
  </si>
  <si>
    <t xml:space="preserve">Se refiere este ítem a la reposición, suministro de todos los materiales, mano de obra, equipos, herramientas y todo cuanto sea necesario para el Mantenimiento y reposición e instalación de TANQUE CONICO 1000 LT., de acuerdo a las consideraciones del supervisor.                      · Colaminado. Capa interior virgen, recomendado para alimentos. Aprobada por la F.D.A. (Federación de Drogas y Alimentos de los Estados Unidos). Incluye el retiro del elemento existente en mal estado de funcionamiento.    </t>
  </si>
  <si>
    <t xml:space="preserve">Se refiere este ítem a la reposición, suministro de todos los materiales, mano de obra, equipos, herramientas y todo cuanto sea necesario para el Mantenimiento y reposición e instalación de TANQUE CONICO 2000 LT., de acuerdo a las consideraciones del supervisor.  Colaminado. Capa interior virgen, recomendado para alimentos. Aprobada por la F.D.A. (Federación de Drogas y Alimentos de los Estados Unidos). Incluye el retiro del elemento existente en mal estado de funcionamiento.    </t>
  </si>
  <si>
    <t>· No producen cáncer.                                                                                                                                                  · · De fácil manejo para su instalación, transporte y almacenamiento.</t>
  </si>
  <si>
    <t xml:space="preserve">· Con aditivo U.V. que bloquea los rayos ultravioleta, haciéndole resistente a la intemperie.                                                                        </t>
  </si>
  <si>
    <t xml:space="preserve">Se refiere este ítem a la reposición, suministro de todos los materiales, mano de obra, equipos, herramientas y todo cuanto sea necesario para el Mantenimiento y reposición e instalación de TOPE DE PISO PARA PUERTA, de acuerdo a las consideraciones del supervisor, además cada puerta debe llevar al piso un tope  - puerta para proteger los muros o divisiones precisamente de las mismas puertas.    Incluye el retiro del elemento existente en mal estado de funcionamiento.    </t>
  </si>
  <si>
    <t xml:space="preserve">Se refiere este ítem a la reposición, suministro de todos los materiales, mano de obra, equipos, herramientas y todo cuanto sea necesario para el Mantenimiento y reposición e instalación de TOPE DE RESORTE PARA PUERTA, de acuerdo a las consideraciones del supervisor, además cada puerta debe llevar  tope para puerta (caucho resorte), para proteger los muros o divisiones precisamente de las mismas puertas.    </t>
  </si>
  <si>
    <t>• Materiales descritos en el APU• Equipos descritos en el APU• Mano de Obra.• Transporte dentro y fuera de la obra.</t>
  </si>
  <si>
    <t xml:space="preserve">Se refiere este ítem al suministro de todos los materiales, mano de obra, equipos, herramientas y todo cuanto sea necesario para el Mantenimiento y reposición e instalación de VIDRIO BRONCE 244x330 4mm, de acuerdo a las consideraciones del supervisor. </t>
  </si>
  <si>
    <t>Consultar norma NSR 10.</t>
  </si>
  <si>
    <t>Acordar las medidas finales en obra o tomarlas en sitio antes de ejecución.</t>
  </si>
  <si>
    <t>Cumplir con los diseños, perfiles y dimensiones contenidas en los detalles..</t>
  </si>
  <si>
    <t>Reforzar esquinas previendo torsiones o arqueos en las piezas.</t>
  </si>
  <si>
    <t>Ejecutar esquinas expuestas libres de contracciones, ondulaciones o rizos.</t>
  </si>
  <si>
    <t>Maquinar, limar y ajustar en conexiones limpias y claras en los empates expuestos.</t>
  </si>
  <si>
    <t>Ocultar los soportes (uniones, pernos, tuercas y tornillos) según especificación.</t>
  </si>
  <si>
    <r>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11"/>
        <color theme="1"/>
        <rFont val="Calibri"/>
        <family val="2"/>
        <scheme val="minor"/>
      </rPr>
      <t xml:space="preserve">  </t>
    </r>
  </si>
  <si>
    <t>Se refiere este ítem al suministro de todos los materiales, mano de obra, equipos, herramientas y todo cuanto sea necesario para el Mantenimiento y reposición e instalación de VIDRIO CRISTAL CRUD.BRONC. 5mm, de acuerdo a las consideraciones del supervisor.</t>
  </si>
  <si>
    <t xml:space="preserve">Ocultar la soportería (uniones, pernos, tuercas y tornillos) según especificación. </t>
  </si>
  <si>
    <t xml:space="preserve">Se refiere este ítem al suministro de todos los materiales, mano de obra, equipos, herramientas y todo cuanto sea necesario para el Mantenimiento y reposición e instalación de VIDRIO CRISTAL CRUD.BRONC.10mm, de acuerdo a las consideraciones del supervisor.                     </t>
  </si>
  <si>
    <t xml:space="preserve">Ocultar la soportería (uniones, pernos, tuercas y tornillos) según especificación.   </t>
  </si>
  <si>
    <t>Se refiere este ítem al suministro de todos los materiales, mano de obra, equipos, herramientas y todo cuanto sea necesario para el Mantenimiento y reposición e instalación de VIDRIO CRISTAL CRUD. INCOLO. 10mm, de acuerdo a las consideraciones del supervisor.</t>
  </si>
  <si>
    <t>Ocultar la soportería (uniones, pernos, tuercas y tornillos) según especificación.</t>
  </si>
  <si>
    <r>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11"/>
        <color theme="1"/>
        <rFont val="Calibri"/>
        <family val="2"/>
        <scheme val="minor"/>
      </rPr>
      <t xml:space="preserve">  </t>
    </r>
  </si>
  <si>
    <t xml:space="preserve">Se refiere este ítem al suministro de todos los materiales, mano de obra, equipos, herramientas y todo cuanto sea necesario para el Mantenimiento y reposición e instalación de VIDRIO CRISTAL Templ. BRONC. 5mm, de acuerdo a las consideraciones del supervisor. </t>
  </si>
  <si>
    <t xml:space="preserve">Se refiere este ítem al suministro de todos los materiales, mano de obra, equipos, herramientas y todo cuanto sea necesario para el Mantenimiento y reposición e instalación de VIDRIO CRISTAL Templ.CRISTAL AZUL, de acuerdo a las consideraciones del supervisor.                     </t>
  </si>
  <si>
    <t xml:space="preserve">Ocultar la soportería (uniones, pernos, tuercas y tornillos) según especificación.            </t>
  </si>
  <si>
    <t xml:space="preserve">Se refiere este ítem al suministro de todos los materiales, mano de obra, equipos, herramientas y todo cuanto sea necesario para el Mantenimiento y reposición e instalación de VIDRIO CRISTAL Templ.INCOL.10m, de acuerdo a las consideraciones del supervisor.                    </t>
  </si>
  <si>
    <t xml:space="preserve"> PROCEDIMIENTO DE EJECUCION</t>
  </si>
  <si>
    <t xml:space="preserve">Ocultar la soportería (uniones, pernos, tuercas y tornillos) según especificación.           </t>
  </si>
  <si>
    <t xml:space="preserve">Se refiere este ítem al suministro de todos los materiales, mano de obra, equipos, herramientas y todo cuanto sea necesario para el Mantenimiento y reposición e instalación de vidrio laminado crudo de 4 +3 con película intermedia de polivinil de control solar y reflectivo, incluye empaque de cuña de caucho para vidrios fijos, tornillos autoroscantes, de acuerdo a las consideraciones del supervisor. </t>
  </si>
  <si>
    <t xml:space="preserve">Se refiere este ítem al suministro de todos los materiales, mano de obra, equipos, herramientas y todo cuanto sea necesario para el Mantenimiento y reposición e instalación de VIDRIO GRABADO BRONCE BOREAL, de acuerdo a las consideraciones del supervisor.  </t>
  </si>
  <si>
    <t xml:space="preserve">Ocultar la soportería (uniones, pernos, tuercas y tornillos) según especificación.  </t>
  </si>
  <si>
    <t>Se refiere este ítem al suministro de todos los materiales, mano de obra, equipos, herramientas y todo cuanto sea necesario para el Mantenimiento y reposición e instalación de VIDRIO GRABADO INCOLOR0 4mm., de acuerdo a las consideraciones del supervisor.</t>
  </si>
  <si>
    <t xml:space="preserve">Se refiere este ítem al suministro de todos los materiales, mano de obra, equipos, herramientas y todo cuanto sea necesario para el Mantenimiento y reposición e instalación de VIDRIO PELDAR ESMERILADO 5mm., de acuerdo a las consideraciones del supervisor.                     </t>
  </si>
  <si>
    <t>Ocultar la soportería (uniones, pernos, tuercas y tornillos) según especificación.                                                                                                                                                                                                                                                                                                              MEDIDA Y FORMA DE PAGO:</t>
  </si>
  <si>
    <t xml:space="preserve">Se refiere este ítem al suministro de todos los materiales, mano de obra, equipos, herramientas y todo cuanto sea necesario para el Mantenimiento y reposición e instalación de DOMO CIRCULAR 1.10 DIAMETRO, de acuerdo a las consideraciones del supervisor.  </t>
  </si>
  <si>
    <t>Descripción: Se refiere al suministro e instalación de. Se construirá en policarbonato con una diámetro de 1.10.</t>
  </si>
  <si>
    <t>Para su fabricación se tendrán en cuenta las características de diseño de los domos existentes.</t>
  </si>
  <si>
    <t>Después de fijar el domo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</si>
  <si>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policarbonato no se encuentre estrellada o astillada.</t>
  </si>
  <si>
    <t>El domo deberá cumplir con las dimensiones y modelo indicados por el proyecto y antes de su instalación se verificarán las medidas sobre terreno.</t>
  </si>
  <si>
    <t xml:space="preserve">El trabajo deberá efectuarse en tal forma, que produzcan la menor molestia posible a los habitantes y usuarios de las zonas próximas a la obra.    </t>
  </si>
  <si>
    <t>Láminas acrílicas, cúpulas, bóvedas y domos.</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</si>
  <si>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</si>
  <si>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</si>
  <si>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 xml:space="preserve">Se refiere este ítem al suministro de todos los materiales, mano de obra, equipos, herramientas y todo cuanto sea necesario para el Mantenimiento y reposición e instalación de DOMO Cuadr.BURBUJA 117x117 3mm, de acuerdo a las consideraciones del supervisor.       </t>
  </si>
  <si>
    <t>Descripción: Se refiere al suministro e instalación de domo. Se construirá en policarbonato con una dimensión de 117x1173mm.</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</si>
  <si>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</si>
  <si>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</si>
  <si>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</si>
  <si>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 xml:space="preserve">Se refiere este ítem al suministro de todos los materiales, mano de obra, equipos, herramientas y todo cuanto sea necesario para el Mantenimiento y reposición e instalación de DOMO Cuadr.DIAMANT 117x117 3mm, de acuerdo a las consideraciones del supervisor.   </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</si>
  <si>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</si>
  <si>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</si>
  <si>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</si>
  <si>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 xml:space="preserve">refiere este ítem al suministro de todos los materiales, mano de obra, equipos, herramientas y todo cuanto sea necesario para el Mantenimiento y reposición e instalación de DOMO Rect.DIAMANT 80x115 3mm, de acuerdo a las consideraciones del supervisor. </t>
  </si>
  <si>
    <t>Descripción: Se refiere al suministro e instalación de domo. Se construirá en policarbonato con una dimensión de 80X1153mm.</t>
  </si>
  <si>
    <t xml:space="preserve">Se refiere este ítem al suministro de todos los materiales, mano de obra, equipos, herramientas y todo cuanto sea necesario para el Mantenimiento y reposición e instalación de DOMO RECTANGULAR BURBUJA (0.80x1.10), de acuerdo a las consideraciones del supervisor.  </t>
  </si>
  <si>
    <t>Descripción: Se refiere al suministro e instalación de domo. Se construirá en policarbonato con una dimensión de (0.80x1.10).</t>
  </si>
  <si>
    <t>Los domos tienen una pestaña horizontal y vertical para la fijación sobre cuello de claraboya con platinas de acero o aluminio.</t>
  </si>
  <si>
    <t xml:space="preserve">Se refiere este ítem al suministro de todos los materiales, mano de obra, equipos, herramientas y todo cuanto sea necesario para el Mantenimiento y reposición e instalación de teja acrílica triplana color bronce , de acuerdo a las especificaciones en la cubierta ya existente.  Se debe contar con la aprobación del supervisor sobre el material a utilizar antes de instalar en domo.   </t>
  </si>
  <si>
    <t>Descripción: Se refiere al suministro e instalación de teja acrílica triplana color bronce. Se construirá en acrílico  con las dimensiones según correspondan en campo.</t>
  </si>
  <si>
    <t>Para la fabricación de la teja acrílica sobre medida se tendrán en cuenta las características de diseño de los domos existentes.</t>
  </si>
  <si>
    <t>Después de fijar la teja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</si>
  <si>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acrílica no se encuentre estrellada o astillada.</t>
  </si>
  <si>
    <t xml:space="preserve">El trabajo deberá efectuarse en tal forma, que produzcan la menor molestia posible a los  usuarios de las zonas próximas a la obra.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</si>
  <si>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</si>
  <si>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comprende alistamiento de superficie de mesón en concreto y enchape en granito pulido, ya sean fundidos en el sitio de acuerdo con la localización y las especificaciones contenidas dentro de los Planos Arquitectónicos y de Detalle. Grano No.1 fondo blanco color matiz blanco cristal de diferentes secciones.
ACTIVIDADES PREVIAS A CONSIDERAR PARA LA EJECUCION Y PROCEDIMIENTO DE EJECUCION
• Consultar Planos Arquitectónicos y verificar localización.
• Limpiar y nivelar completamente los mesones en concreto.
• Extender capa de mortero en proporción 1:3 con espesor variable.
• Definir forma del mesón con plantilla de madera.
• Colocar dilataciones en material especificado o equivalente.
• Llenar cada espacio en capa de 1.5 cm de espesor para granos No.1 fondo blanco color matiz blanco cristal.</t>
  </si>
  <si>
    <t>• Apisonar bien hasta formar superficie homogénea y compacta.
• Humedecer y mantener por 8 días más después de su aplicación.
• Pulir con piedra de Carborundum No.36 hasta obtener superficie lisa y continua con el grano abierto a punto de aprobación de la interventoría y/o supervisión.
• Tapar los defectos con cemento blanco.
• Pulir por segunda vez con piedra No.60 a 80 eliminando huella de la máquina.
• Pulir por tercera vez con piedra No.120 para brillar.
• Lavar la superficie con solución de ácido muriático y agua en proporción 1:10.
• Limpiar posteriormente sólo con agua.
• Verificar niveles, plomos y alineamientos para aceptación.</t>
  </si>
  <si>
    <t>La medida y pago se hará por metros cuadrados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</si>
  <si>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se refiere a la aplicación de pintura fotoluminiscente de base epóxica para la señalización nocturna y de emergencia, es una pintura de tráfico alto. Es una pintura epóxica bicomponente ( base + activador) que acumula la luz en un corto espacio de tiempo y la emite en plena oscuridad durante un largo periodo de tiempo. Esta pintura puede activarse un número ilimitado de veces. Los productos aplicados deber ser libres  de aditivos radioactivos, fósforo o plomo. Incluye el alistamiento de la superficie.      </t>
  </si>
  <si>
    <t>• Consultar con el supervisor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</si>
  <si>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superficies para la aplicación del elemento en el inmueble.</t>
  </si>
  <si>
    <t>• Consultar y verificar las áreas a intervenir.</t>
  </si>
  <si>
    <t>• Verificar el estado de los elementos y accesorios circundantes a la aplicación.</t>
  </si>
  <si>
    <t>• Colocar protecciones adecuadas, avisos de peligro o vallas que impidan el tránsito, para aislar zonas de aplicación.</t>
  </si>
  <si>
    <t>• Preparar la superficie para permitir mejor adherencia de la pintura epóxica. Se recomienda aplicar una capa blanca previa.</t>
  </si>
  <si>
    <t>• Aplicar de acuerdo con el plan de mantenimiento. Tener en cuenta un tiempo de secado al tacto 30 minutos y a resistencia peatonal a las 8 horas.</t>
  </si>
  <si>
    <t>Se medirá y pagará por metro cuadrado  (M2) debidamente aplicada y acondicionada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</si>
  <si>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vinilo autoadhesivo fotoluminiscente de 5 cm de ancho, con protección peatonal y tiempo de atenuación de 10 horas para señalización nocturna y de emergencia. Incluye el retiro del elemento existente en mal estado de funcionamiento.    </t>
  </si>
  <si>
    <t>• Revisión técnica de las superficies para la instalación del elemento en el inmueble.</t>
  </si>
  <si>
    <t>• Preparar la superficie para permitir mejor adherencia.</t>
  </si>
  <si>
    <t>• Instalar de acuerdo con el plan de mantenimiento.</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</si>
  <si>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</si>
  <si>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señalización fotoluminiscente en poliestireno 2 mm con adhesivo fotoluniscente tiempo de atenuación 600 minutos (10 horas) en tamaño 30 x 15 cm para señalización nocturna y de emergencia, indicando salidas de emergencia y rutas de evacuación. Incluye el retiro del elemento existente en mal estado de funcionamiento.    </t>
  </si>
  <si>
    <t>• Preparar la superficie.</t>
  </si>
  <si>
    <t>Se medirá y pagará por Unidad (UN)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</si>
  <si>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banda antideslizante fundida en sitio de 5 cm de ancho para tráfico alto con fotoluminiscente para señalización nocturna y de emergencia. Es una banda antideslizante en resina epóxica con carburo de silicio grano 46 con fotoluminiscente de 1600 minutos de tiempo de atenuación en lámina de PVC. Incluye el retiro del elemento existente en mal estado de funcionamiento.    </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</si>
  <si>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</si>
  <si>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señalización interna en acrílico cristal en tamaño 20 x 29 cm y sujetado con herrajes cilíndricos de aluminio y/o acero niquelado, indicando dependencias, índices de piso con los servicios, entre otros, de conformidad con lo establecido en el Reglamento de Identidad, Imagen y Comunicación de la Policía Nacional vigente. Incluye el retiro del elemento existente en mal estado de funcionamiento.    </t>
  </si>
  <si>
    <t xml:space="preserve">Este ítem se refiere a la reposición e instalación de señalización interna en acrílico cristal en tamaño de 30 cm de ancho y altura proporcional con lenguaje braille (1 a 20 caracteres), sujetado con herrajes cilíndricos de aluminio y/o acero niquelado, indicando dependencias, índices de piso con los servicios,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</si>
  <si>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 Revisión del tipo de técnica a utilizar para ejecutar la actividad descrita en el ítem, siempre conservando las medidas de seguridad y salud en el trabajo. Para ello se deberá revisar lo dispuesto en la NTC 4144 vigente, determinando el tipo de señal a utilizar (orientadora, direccional, funcional), los acabados no lacerantes de la señalética por ser táctil, la ubicación de altura de la señalética entre 0,7 a 1,20 metros, preferiblemente a 1,20 metros. En los casos que se requiera una orientación especial para personas con discapacidad visual, se recomienda acompañar este tipo de señalética con pasamanos o en líneas de referencia, por lo cual se solicitará al supervisor contemplar dicha actividad adicional. Las señales táctiles que indiquen la proximidad de desnivel, deberán acompañarse mediante un cambio de textura del pavimento en todo el ancho del desnivel o del recorrido, por lo cual se solicitará al supervisor contemplar dicha actividad adicional.   Para las personas con discapacidad visual, se recomienda el empleo de letras de 1,5 cm a 4,0 cm de altura y 0,1 cm de relieve. Cualquier actividad que no cumpla las especificaciones técnicas establecidas en la NTC 4144 vigente será considerada como una no conformidad. </t>
  </si>
  <si>
    <t xml:space="preserve">Este ítem se refiere a la reposición e instalación de señalización interna en acrílico cristal en tamaño de 30 cm de ancho y altura proporcional con lenguaje braille (1 a 20 caracteres), sujetado directamente a muro, indicando dependencias, índices de piso con los servicios, señalización de emergencia,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</si>
  <si>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Este ítem se refiere a la reposición e instalación de señalización interna en acrílico cristal en tamaño de 30 cm de ancho y altura proporcional con lenguaje braille (21 a 60 caracteres), sujetado con herrajes cilíndricos de aluminio y/o acero niquelado, indicando dependencias, índices de piso con los servicios,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</si>
  <si>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Este ítem se refiere a la reposición e instalación de señalización interna en acrílico cristal en tamaño de 30 cm de ancho y altura proporcional con lenguaje braille (21 a 60 caracteres), sujetado directamente a muro, indicando dependencias, índices de piso con los servicios, señalización de emergencia,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</si>
  <si>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Este ítem se refiere a la reposición, suministro e instalación de barra de seguridad tipo C en tubo de acero inoxidable AISI SAE 304  de 1 1/2" o 1 1/4" para brindar apoyo a personas con movilidad reducida. Incluye anclajes y accesorios, longitud 45 cm. Incluye el retiro del elemento existente en mal estado de funcionamiento.    </t>
  </si>
  <si>
    <t>Se medirá y pagará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</si>
  <si>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reposición, suministro e instalación de de barra de seguridad tipo S en tubo de acero inoxidable AISI SAE 304  de 1 1/2" o 1 1/4" para brindar apoyo a personas con movilidad reducida. Incluye anclajes y accesorios. Incluye el retiro del elemento existente en mal estado de funcionamiento.    </t>
  </si>
  <si>
    <t xml:space="preserve">Barra de seguridad plegable tipo U marca corona o equivalente en tubo de acero inoxidable SUS 304 satinado de 1 1/2" o 1 1/4", con capacidad de carga 150 KG. Incluye anclajes y accesorios. Incluye el retiro del elemento existente en mal estado de funcionamiento.    </t>
  </si>
  <si>
    <t xml:space="preserve">Barra de seguridad sanitaria tipo H marca corona o equivalente en tubo de acero inoxidable SUS 304 satinado de 1 1/2" o 1 1/4", con capacidad de carga 150 KG. Incluye anclajes y accesorios. Incluye el retiro del elemento existente en mal estado de funcionamiento.    </t>
  </si>
  <si>
    <t xml:space="preserve">Este ítem se refiere a la reposición, suministro e instalación de Barra de seguridad tipo L marca corona o equivalente en tubo de acero inoxidable SUS 304 satinado de 1 1/2" o 1 1/4", con capacidad de carga 150 KG. Incluye anclajes y accesorios. Incluye el retiro del elemento existente en mal estado de funcionamiento.    </t>
  </si>
  <si>
    <t xml:space="preserve">Este ítem se refiere a la reposición, suministro e instalación de Silla de seguridad plegable para ducha marca corona o equivalente en acero inoxidable SUS 304 satinado, con capacidad de carga 300 KG y medidas 40 x 34 cm o superior. Incluye anclajes y accesorios. Incluye el retiro del elemento existente en mal estado de funcionamiento.    </t>
  </si>
  <si>
    <t>Este ítem se refiere a la reposición, suministro e instalación de mesón en piedra natural,  longitud específicada por el supervisor, 60 cm de anchura, 2 cm de espesor, canto simple recto, con los bordes ligeramente biselados, formación de 1 hueco con sus cantos pulidos, y copete perimetral de7 cm de altura y 2 cm de espesor, con el borde recto. Incluso parte proporcional de replanteo; soportes y anclajes de acero galvanizado; resolución de esquinas; ángulos, cantos y remates; uniones entre piezas y encuentros con paramentos, sellados con silicona; nivelado y acuñado; eliminación de restos y limpieza. Incluye estructura, anclajes y accesorios. Se debe comprobar que el soporte está nivelado y que es estable, sólido y resistente a la compresión. La fijacióndebe ser adecuada. Tendrá planeidad y no presentará grietas, roturas, manchas ni desportillamientos, de lo contrario se tomará como una no conformidad.</t>
  </si>
  <si>
    <t xml:space="preserve">Este ítem se refiere a la reposición, suministro e instalación de mesón en piedra natural,  longitud específicada por el supervisor, 50 a 60 cm de anchura,  canto simple recto, con los bordes ligeramente biselados, fincluye poceta en mismo material.  Incluye estructura, anclajes y accesorios. Se debe comprobar que el soporte está nivelado y que es estable, sólido y resistente a la compresión. La fijacióndebe ser adecuada. Tendrá planeidad y no presentará grietas, roturas, manchas ni desportillamientos, de lo contrario se tomará como una no conformidad. Incluye el retiro del elemento existente en mal estado de funcionamiento.    </t>
  </si>
  <si>
    <t xml:space="preserve">Se refiere este ítem al suministro de todos los materiales, mano de obra, equipos, herramientas y todo cuanto sea necesario para el Mantenimiento y/o tratamiento para impermeabilización de muros con humedades, de acuerdo a las consideraciones del supervisor.  Se debe aplicar aditivos tipo sika impermur o equivalente, sika injectocream -100 o equivalente y la reposición del pañete impermeabilizado con SIKA1 o equivalente. Cualquier nuevo afloramiento de la humedad en el sitio intervenido debe ser reparado y/o solucionado por el contratista a su costo. Incluye el alistamiento de la superficie.      </t>
  </si>
  <si>
    <t>Se medirá y pagará por por Metro cuadrado (M2)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</si>
  <si>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Se refiere este ítem a la suministro e instalación del Vidrio Blindado Arquitectónico Nivel IV (E=42mm o superior) compuesto por capas de vidrio monolítico flotado y PVB. Incluye desmonte del vidrio existente, instalación accesorios y certificación con prueba balística avalada por indumil. 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 Las Dimensiones máximas serán: 2000 x 2500 mm; las opciones de color: Incoloro, gris translucido, bronce translucido, verde arquitectónico, blanco hielo entre otros. y este estará compuesto por: Vidrio flotado monolítico + PVB 0,76 + vidrio monolítico flotado + PVB 0,76  +  vidrio monolítico flotado + PVB 0,76  + vidrio monolítico flotado + PVB 0,76  +  vidrio monolítico flotado. El vidrio blindado debe estar balísticamente certificado según los estándares: UL752 y NIJ0108,01.</t>
  </si>
  <si>
    <t>Se refiere este ítem a la suministro e instalación del Vidrio Blindado Arquitectónico Nivel V (E=50mm o superior) compuesto por capas de vidrio monolítico flotado y PVB. Incluye desmonte del vidrio existente, instalación accesorios y certificación con prueba balística avalada por indumil. 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 Las Dimensiones máximas serán: 2000 x 2500 mm; las opciones de color: Incoloro, gris translucido, bronce translucido, verde arquitectónico, blanco hielo entre otros. y este estará compuesto por: Vidrio flotado monolítico + PVB 0,76 + vidrio monolítico flotado + PVB 0,76  +  vidrio monolítico flotado + PVB 0,76  + vidrio monolítico flotado + PVB 0,76  +  vidrio monolítico flotado. El vidrio blindado debe estar balísticamente certificado según los estándares: UL752 y NIJ0108,01.</t>
  </si>
  <si>
    <t xml:space="preserve">Se refiere este ítem a la reposición, suministro e instalación del bisagra hidráulica de piso para puerta de vidrio marca Speedy o equivalente, instalación accesorios y demás elementos para su funcionamiento. Incluye el retiro del elemento existente en mal estado de funcionamiento.      </t>
  </si>
  <si>
    <t>Se medirá y pagará por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</si>
  <si>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mantenimiento mecánico con pulidora y la utilización de gratas con copa de acero entorchado o equivalente para la limpieza de elementos estructurales en todo sus lados o perimetro por la longitud que se requiera, y que tengan fenómenos de oxidación. Dentro del alcance de la actividada se debe hacer la remoción de oxidación, residuos de rebabas de soldadura, remoción de pintura y residuos, garantizando el pulido, desbarbado, eliminación de la rugosidad de la superficie. Se deberá remover la totalidad del óxido y suciedad con ayuda de gratas, lijas y con solventes. Se tratará la superficie con compuestos fosfatados asegurando una máxima adherencia de la pintura.</t>
  </si>
  <si>
    <t>• Consultar con el supervisor el sitio exacto a intervenir; de lo contrario, los puntos que no se encuentren aprobados dentro del plan de mantenimiento por el supervisor no se tendrán en cuenta para el pago y estarán por cuenta del contratista.</t>
  </si>
  <si>
    <t>Se medirá y pagará por metro lineal (ML) debidamente efectuado en condiciones de primera calidad, y puesta en funcionamiento, sin retorno de la problemática.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</si>
  <si>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suministro, instalación y puesta en funcionamiento de extractor de olores centrifugo para techo 20x20 y cuatro puntos de sujeción. Viene con damper o compuerta mecánica antirretorno que impide la devolución de olores y/o vapores. Para el trámite de pago de este ítem se requiere el diligenciamiento de la declaración de cumplimiento del Reglamento Técnico de Instalaciones Eléctricas RETIE firmado por el instalador y el contratista. Adicionalmente, el instalador debe ser debidamente matriculado en el consejo profesional de su competencia (CONTE y el Consejo profesional de Ingenieros Electricistas).</t>
  </si>
  <si>
    <t>Se medirá y pagará por unidad (UN) debidamente instalado en condiciones de primera calidad, y puesta en funcionamiento, sin retorno de la problemática.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</si>
  <si>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al suministro, instalación de gancho perchero en acero inoxidable. El gancho perchero en acero inoxidable de 5x5x5 cm, es una solución elegante y funcional para organizar toallas, batas y otros accesorios de baño con estilo y durabilidad. Este gancho es fabricado con metal inoxidable de alta calidad, este gancho para baño es resistente a la corrosión y garantiza una larga vida útil. Incluye el retiro del elemento existente en mal estado de funcionamiento.    </t>
  </si>
  <si>
    <t xml:space="preserve">Este ítem comprende la reposición e instalación de Baranda en madera flormorado o similar, instalación en lugar que sea necesario o el supervisor del contrato ordene conveniente, se considera la instalación de baranda, según detalles entregados por el supervisor del contrato, la madera de primera calidad cepillada e inmunizada. Los elementos en madera serán acabados con una mano de sellador lijable, tapaporos y tres manos de laca semimate. Incluye el retiro del elemento existente en mal estado de funcionamiento.      </t>
  </si>
  <si>
    <t>Este ítem comprende la instalación de closet flormorado o similar, instalación en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</si>
  <si>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</si>
  <si>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 xml:space="preserve">Este ítem comprende la instalación de Clóset 15MM tipo madecor o equivalente, esta misma  deberá ir instalada en el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 </t>
  </si>
  <si>
    <t xml:space="preserve">Este ítem comprende la reposición e instalación de Difusor -Flormorado o similar, esta misma  deberá ir instalada en el lugar que sea necesario o el supervisor del contrato ordene conveniente, se considera la instalación de difusores, según detalles entregados por el supervisor del contrato, estos elementos están compuestos por módulos de madera que pueden presentarse en medidas estándar de 60 cm x 60 cm, divididos en secciones que, dependiendo a la frecuencias al cual se someterán, determinará cuál será la profundidad, la cantidad, el tamaño y la altura de cada uno de los elementos que componen el sistema, y con ellos, obtener un difusor que cubra rango determinado. Estanterías, tendrán como mínimo una sección de 2 x 30cm, a no ser que se indiquen otras a sugerencia del supervisor del contrato y se fabricaran a sugerencia del  plano.  Las orillas expuestas se mantendrán con modulares de cedro o abarco  y adheridas con pegante a prueba de agua, los sistemas de anclaje de los antepaños serán convenidos y aprobados por el supervisor del contrato. Incluye el retiro del elemento existente en mal estado de funcionamiento.    </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</si>
  <si>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</si>
  <si>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Este ítem comprende la reposición e  instalación de difusores marco para vidrio o similar, esta misma  deberá ir instalada en el lugar que sea necesario  o el supervisor del contrato ordene  conveniente, se considera la instalación de difusores marco para vidrio contenga un cuerpo en madera con madera del marco, difusor  de vidrio y serigrafía, reflector  en aluminio metalizado a la alta representación, cableado con alimentación 220-240V  50/60Hz con protección térmica,+C20 Cable rígido de una sección de 0,50 mm2 y vaina de PVC-HT resistente a 90°C. Equipamiento: Incluyen resortes de acero que brindan una adherencia perfecta al cielo raso. Apertura del anillo con vidrio tipo bisagra para u+C17n fácil mantenimiento,  fabricados en conformidad a las normas , aparato instalable sobre superficies normalmente inflamables, grado de protección: v.i. IP20 , v.e. IP43. Incluye el retiro del elemento existente en mal estado de funcionamiento.</t>
  </si>
  <si>
    <t>La medida y pago se hará por metro cuadrado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</si>
  <si>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comprende la reposición e instalación de enchapes de muros en lámina tipo triplex o equivalente, esta misma  deberá ir instalada en el lugar que sea necesario o el supervisor del contrato ordene conveniente, se considera la instalación de enchape de muros en triplex,  los cuales se impermeabilizaran con fibra de vidrio  y asfalto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 Incluye el retiro del elemento existente en mal estado de funcionamiento.    </t>
  </si>
  <si>
    <t xml:space="preserve">Este ítem comprende la reposición e instalación de enchape de muros flormorado o similar, esta misma  deberá ir instalada en el lugar que sea necesario o el supervisor del contrato ordene conveniente, se considera la instalación de enchape de muros  flormorado,   se impermeabilizaran con fibra de vidrio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 Incluye el retiro del elemento existente en mal estado de funcionamiento.    </t>
  </si>
  <si>
    <t>Este ítem comprende el suministro y la instalación de hoja puerta flormorado o similar, esta misma  deberá ir instalada en el lugar que sea necesario o el supervisor del contrato ordene conveniente. El ancho de la hoja de la batiente será de de acuerdo al espacio disponible. Tener marco de madera dura de 2”x3” como máximo,</t>
  </si>
  <si>
    <t>Las puertas,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t>
  </si>
  <si>
    <t>Este ítem comprende el suministro y la instalación de hoja puerta fortec o equivalente, esta misma  deberá ir instalada en el lugar que sea necesario o el supervisor del contrato ordene conveniente.  El ancho de la hoja de la batiente será de de acuerdo al espacio disponible. la puerta entamborada de Fortec está formada por dos caras Madeflex, laminado con foil. Como relleno interno honeycomb, bastidor perimetral y refuerzo en un lado para la cerradura en madera sólida.</t>
  </si>
  <si>
    <t>Las puertas, los marcos y todos los elementos que componen el Ítem (Bastidores, travesaños, parantes, montantes, etc.) Se considera la instalación   según detalles entregados por el supervisor del contrato,  a no ser que se indiquen otras a sugerencia del supervisor  y se fabricaran a sugerencia del  plano.</t>
  </si>
  <si>
    <t>Este ítem comprende el suministro y la instalación de mueble altura 0,80 o similar, esta misma  deberá ir instalada en el lugar que sea necesario o el supervisor del contrato ordene conveniente,  está fabricada con un material flormorado,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Se considera la instalación   según detalles entregados por el supervisor del contrato,  a no ser que se indiquen otras a sugerencia del supervisor  y se fabricaran a sugerencia del  plano.</t>
  </si>
  <si>
    <t>La medida y pago se hará por metro lineal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</si>
  <si>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comprende el suministro y la instalación de mueble bajo 0,80M-sapan o similar, esta misma  deberá ir instalada en el lugar que sea necesario o el supervisor del contrato ordene conveniente, a no ser que se indiquen otras a sugerencia del supervisor  y se fabricaran a sugerencia del  plano,  está fabricada con un material sapan,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t>
  </si>
  <si>
    <t xml:space="preserve">Este ítem comprende el suministro y la instalación de mueble tipo linos o similar, esta misma  deberá ir instalada en el lugar que sea necesario o el supervisor del contrato ordene conveniente, a no ser que se indiquen otras a sugerencia del supervisor  y se fabricaran a sugerencia del  plano,  está fabricada con un material tipo lino,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t>
  </si>
  <si>
    <t xml:space="preserve">Este ítem comprende el mantenimiento y reparación de muebles en madera, incluye la limpieza, preparación de la superficie, ajuste de elementos, reemplazo de piezas defectuosas o en mal estado del mueble existente en el mismo o mejor material, y la aplicación de tintilla y barniz. Esta actividad deberá ser realizada en el lugar que sea necesario o el supervisor del contrato ordene conveniente, a no ser que se indiquen otras a sugerencia del supervisor  y se fabricaran a sugerencia del  plano. El contratista suministrará, además todos los materiales de madera y ferretería necesarios como tiraderas, tornillos, tuercas, pernos, bisagras, pasadores, guías cajoneras, picaportes, clavos, puntillas, de primera calidad y en las cantidades y tamaños que sean requeridos para la correcta ejecución.                         </t>
  </si>
  <si>
    <t xml:space="preserve">Este ítem comprende la reposición e instalación de pasamanos flormorado 15cmX2cm o similar, esta misma  deberá ir instalada en el lugar que sea necesario o el supervisor del contrato ordene conveniente, a no ser que se indiquen otras a sugerencia del supervisor  y se fabricaran a sugerencia del  plano,  está fabricada con un material flor morado, con las medidas de 15cmX2cm o similar;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Incluye el retiro del elemento existente en mal estado de funcionamiento.    </t>
  </si>
  <si>
    <t xml:space="preserve">Este ítem comprende la reposición e instalación de pirlan de madera 0.10 M o similar, esta misma  deberá ir instalada en el lugar que sea necesario o el supervisor del contrato ordene conveniente, a no ser que se indiquen otras a sugerencia del supervisor  y se fabricaran a sugerencia del  plano,  está fabricada de una madera fina, antes de su colocación, se limpiara la superficie;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Incluye el retiro del elemento existente en mal estado de funcionamiento.                             </t>
  </si>
  <si>
    <t>Este ítem comprende el suministro y la instalación de Puerta marco y hoja en madera flormorado o equivalente en precio y calidad, esta misma  deberá ir instalada en el lugar que sea necesario o el supervisor del contrato ordene conveniente,  El espesor de la hoja de la batiente será de acuerdo al espacio disponible en la bocapuerta, tener marco de madera dura de 2”x3” como máximo.</t>
  </si>
  <si>
    <t>Este ítem comprende el suministro y la instalación de Puerta interés social 0,51 a 0,75M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</si>
  <si>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Este ítem comprende el suministro y la instalación de Puerta interés social 0.76 A 1.00M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</si>
  <si>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 xml:space="preserve">Este ítem comprende el suministro y la instalación de Ventana en madera flormorado marco y batientes , esta misma  deberá ir instalada en el lugar que sea necesario o el supervisor del contrato ordene conveniente,  El espesor de la hoja de la batiente será de 4 cm, tener marco de madera dura de 2”x3” como máximo. Las ventanas,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 </t>
  </si>
  <si>
    <t>Este ítem comprende el suministro y la instalación de ventana tipo colonial en madera roble seco o similar e inmunizado en marcos, hojas batientes y detalles, esta misma  deberá ir instalada en el lugar que sea necesario o el supervisor del contrato ordene conveniente,  El espesor de la hoja será de 4 cm. Las ventanas, los marcos y todos los elementos que componen el Ítem (Bastidores, travesaños, parantes, montantes, etc.) serán de madera  roble. Los acabados serán en pintura para madera de alta calidad con protección a la humedad y color por definir en obra. Incluye vidrios y cerraduras requeridas.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</si>
  <si>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Este ítem comprende el suministro y la instalación de puerta tipo colonial en madera teca seca o similar e inmunizada en marcos, hojas batientes y detalles, esta misma  deberá ir instalada en el lugar que sea necesario o el supervisor del contrato ordene conveniente.  El espesor de la hoja será mínimo de 5 cm. Las puertas, los marcos y todos los elementos que componen el Ítem (Bastidores, travesaños, parantes, montantes, etc.) serán de madera  teca. Los acabados serán en pintura para madera de alta calidad con protección a la humedad y color por definir en obra. Incluye vidrios, cerraduras requeridas y fijación con bisagras de seguridad antipalanca de 150 mm o superior ubicadas a una distancia calculada para el peso de la puerta.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</si>
  <si>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Este ítem comprende el suministro y la instalación de cerramiento en malla eslabonada o similar, esta misma  deberá ir instalada en el lugar que sea necesario o el supervisor del contrato ordene conveniente  y se pondrán a sugerencia del  plano, el cerramiento se compone de parales y paneles frontales, para los módulos o paneles superiores de la malla contra impacto de altura 5.0 m, varillas ¾” módulos contra impacto.</t>
  </si>
  <si>
    <t xml:space="preserve">Este ítem comprende la reposición y la instalación de  escalera de gato o similar, esta misma  deberá ir instalada en el lugar que sea necesario o el supervisor del contrato ordene conveniente  y se pondrán a sugerencia del  plano, este diseño de escalera tipo gato con protección guarda hombre está emplazada en el piso superior de una edificación, Íntegramente trabajada en hierro con tratamiento anticorrosión por galvanizado en caliente, esta escalera de servicio posee una estructura firme y resiste. La misma se encuentra sujeta por medio de soportes metálicos y pernos remachados en acero a la superficie de la pared. La escalera está conformada por peldaños cilíndricos soldados a los largueros laterales y reja de protección con sobre altura para evitar la caída de los usuarios. Incluye el retiro del elemento existente en mal estado de funcionamiento.    </t>
  </si>
  <si>
    <t xml:space="preserve">Este ítem se refiere a la reposición e instalación de tubería en acero laminado en caliente, con bajo contenido de carbono de espesor igual o superior 2.30 mm y diámetro 1”. Esta tubería es fabricada de acuerdo a la norma ASTM A1011 y NTC 1920. Incluye accesorios y elementos necesarios para su instalación tales como soldadura, anticorrosivo y esmalte. Incluye el retiro del elemento existente en mal estado de funcionamiento.    </t>
  </si>
  <si>
    <t xml:space="preserve">• Tubería y accesorios. </t>
  </si>
  <si>
    <t>• Soldaduras, etc.</t>
  </si>
  <si>
    <t>• Platinas, anclajes, etc.</t>
  </si>
  <si>
    <t>Se medirá y pagará por metro lineal (ML)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</si>
  <si>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reposición e instalación de tubería en acero laminado en caliente, con bajo contenido de carbono de espesor igual o superior 2.30 mm y diámetro 2”.. Esta tubería es fabricada de acuerdo a la norma ASTM A1011 y NTC 1920. Incluye accesorios y elementos necesarios para su instalación tales como soldadura, anticorrosivo y esmalte. Incluye el retiro del elemento existente en mal estado de funcionamiento.    </t>
  </si>
  <si>
    <t>Este ítem comprende el suministro y la instalación de  marco puerta lamina 0.80M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</si>
  <si>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Este ítem comprende la instalación de  marco puerta lamina 1.00M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</si>
  <si>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 xml:space="preserve">Este ítem comprende la reposición y la instalación de  marco tapas caja inspección o similar, esta misma  deberá ir instalada en el lugar que sea necesario o el supervisor del contrato ordene conveniente  y se pondrán a sugerencia del  plano, Las tapas y marcos deben ser auto soportables, rígidos y no debe presentar desajustes durante su transporte e instalación. Incluye el retiro del elemento existente en mal estado de funcionamiento.    </t>
  </si>
  <si>
    <t xml:space="preserve">Este ítem comprende la reposición y la instalación de  marquesinas lamina o similar, esta misma  deberá ir instalada en el lugar que sea necesario o el supervisor del contrato ordene conveniente  y se pondrán a sugerencia del  plano,  las marquesinas de lámina deben ser de  buena calidad la cual aguante  la exposición del sol y  lluvia. Incluye el retiro del elemento existente en mal estado de funcionamiento.    </t>
  </si>
  <si>
    <t>Este ítem comprende el suministro y la instalación de puerta en lámina cold rolled cal.16 o similar, esta misma  deberá ir instalada en el lugar que sea necesario o el supervisor del contrato ordene conveniente  y se pondrán a sugerencia del  plano, las puertas son entamborada, con acabado en pintura en polvo de aplicación electroestática tipo epoxi poliéster gris texturizado de 65  m (mínimo), En caso que el terminado final de la pintura de las puertas no se haga en fábrica sino en sitio, será en anticorrosivo a</t>
  </si>
  <si>
    <t xml:space="preserve">2 manos con acabado final en esmalte a 2 manos, éste deberá ser parejo y la aplicación deberá hacerse con aspersor que garantice la fijación, apariencia y calidad. </t>
  </si>
  <si>
    <t xml:space="preserve">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   </t>
  </si>
  <si>
    <t>Este ítem comprende el suministro y la instalación de reja bancaria o similar, esta misma  deberá ir instalada en el lugar que sea necesario o el supervisor del contrato ordene conveniente  y se pondrán a sugerencia del  plano, además la  puerta en reja construida en varilla cuadrada de 1/2” deberá ser instalada en cada puerta con separación horizontal de máximo 0,10m y separación vertical de máximo 0.20m. En el centro se dejará un hueco horizontal con el fin de instalar un mueble abatible de 0.30 m x 0.75 m. Esta reja debe tener cerrojo a piso y en la parte superior para colocar candados, la puerta será instalada en la parte interior de la puerta de entrada del contenedor. Esta reja debe contar con cerradura de sobreponer, calibre 16 con cilindro.</t>
  </si>
  <si>
    <t>Este ítem comprende el suministro y la instalación de rejas lamina o similar, esta misma  deberá ir instalada en el lugar que sea necesario o el supervisor del contrato ordene conveniente  y se pondrán a sugerencia del  plano, esta misma tiene bloqueo de la visión, sus puntales se inclinan en 45°, bloqueando la visión y previniendo así cualquier persona que ve adentro del exterior, o de otra característica dependiendo del supervisor.</t>
  </si>
  <si>
    <t xml:space="preserve">Este ítem comprende la reposición y la instalación de rejillas piso 0.30 o similar, esta misma  deberá ir instalada en el lugar que sea necesario o el supervisor del contrato ordene conveniente  y se pondrán a sugerencia del  plano, el piso es de reja electro soldada fabricada con chapa de acero al carbono, la reja se conforma por un entramado metálico compuesto por planchuelas de 25mm o 32mm de altura x 2/3mm de espesor, cada 25/50mm, y por hierros redondos de cruce de 4,2mm de diámetro, cada 50/100mm, enmarcado con planchuela de 25,4mm o 32mm de altura x 3,17mm de espesor, soldada en puntos de unión, con proceso de galvanizado por inmersión en caliente, según norma ASTM A 123, que evita su oxidación. Incluye el retiro del elemento existente en mal estado de funcionamiento.    </t>
  </si>
  <si>
    <t xml:space="preserve">Este ítem comprende la reposición e instalación de   sombrerete para chimenea tipo cilíndrico o similar, el extractor eólico Eolivent de 17 " de rotor , cuello de 13" está construido en aluminio H12 - Incluye campana base capacidad de extracción de 900 a 1200 m3, su vida útil es de más de 40 años, es ideal para liberar calor, humos, vapores y gases en suspensión, en; almacenes, naves industriales, áticos, bodegas, talleres, etc., además de permitir la salida de aire en sistemas donde la inyección de aire es positiva, esta misma  deberá ir instalada en el lugar que sea necesario o el supervisor del contrato ordene conveniente  y se pondrán a sugerencia del  plano. Incluye el retiro del elemento existente en mal estado de funcionamiento.    </t>
  </si>
  <si>
    <t xml:space="preserve">Este ítem comprende la reposición e instalación de   tapas shut lamina o similar, están hechas  en acero inoxidable ref. 430 C- 20 y Campanas en lámina galvanizada C- 20 para chimeneas; su marco es en calibre 20 y troquelado para darle uniformidad a la pieza, esta misma  deberá ir instalada en el lugar que sea necesario o el supervisor del contrato ordene conveniente  y se pondrán a sugerencia del  plano. Incluye el retiro del elemento existente en mal estado de funcionamiento.    </t>
  </si>
  <si>
    <t xml:space="preserve">Este ítem comprende la reposición e instalación de división en lámina cold rolled cal.16 o similar, las puertas son entamborada, con acabado en pintura en polvo de aplicación electroestática tipo epoxi poliéster gris texturizado de 65  m (mínimo), En caso que el terminado final de la pintura de las puertas no se haga en fábrica sino en sitio, será en anticorrosivo a 2 manos con acabado final en esmalte a 2 manos, éste deberá ser parejo y la aplicación deberá hacerse con aspersor que garantice la fijación, apariencia y calidad.  Esta misma  deberá ir instalada en el lugar que sea necesario o el supervisor del contrato ordene conveniente  y se pondrán a sugerencia del  plano. Incluye el retiro del elemento existente en mal estado de funcionamiento.    </t>
  </si>
  <si>
    <t xml:space="preserve">Este ítem comprende los remates de las ventanas  con el muro de fachada, deberán protegerse contra las filtraciones de aguas lluvias, por medio de la reposición e instalación flanches metálicos de 20 a  50 centímetros de ancho, en lámina galvanizada calibre 24 o 26 y tendrán la forma y desarrollo suficiente para garantizar una protección eficaz y estar en armonía con la arquitectura de la edificación. Además deberá aplicarse un aditivo impermeabilizante para evitar filtraciones por estos elementos. Incluye el retiro del elemento existente en mal estado de funcionamiento.    </t>
  </si>
  <si>
    <t>Se deberá incrustar en el muro y luego pegado con tornillos que garanticen su debida fijación.  El flanches deberá ir pintado con pintura electrostática de color en concordancia con el resto del material fijado en la ventanería de la edificación.</t>
  </si>
  <si>
    <t>Dentro de esta actividad se debe tener especial cuidado con el vidrio y demás elementos de la ventanería existente para no afectarlos en la remoción de elementos que deban ser desarmados y desmontados, además que no afecten el estado de las construcciones vecinas u obras ya ejecutadas, y que no atenten contra la seguridad del personal de obra y terceros; para ello se contemplarán todas las medidas de seguridad industrial y la previa aprobación por parte del supervisor del contrato.  Cualquier daño colateral debe ser asumido por el contratista en su reparación y costo.</t>
  </si>
  <si>
    <t>Este ítem se refiere a la reposición e instalación de un Escudo de la Policía Nacional fundido en bronce, detalles en alto relieve pulidos y brillados a color, tamaño de 80cm de diámetro o superior y 1,5cm de espesor o superior, con tornillos para anclaje a pared. Incluye el retiro del elemento existente. Incluye el retiro del elemento existente en mal estado de funcionamiento</t>
  </si>
  <si>
    <t>Se medirá y pagará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</si>
  <si>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 la reposición e instalación de un Escudo de la Policía Nacional fundido en bronce, detalles en alto relieve pulidos y brillados a color, tamaño de 60cm de diámetro o superior y 1,5cm de espesor o superior, con tornillos para anclaje a pared. Incluye el retiro del elemento existente. Incluye el retiro del elemento existente en mal estado de funcionamiento</t>
  </si>
  <si>
    <t>Este ítem se refiere a la reposición e instalación del número de letras establecidas en el presupuesto del ítem referido fundidas en bronce, pulidas y brilladas, doradas, tamaño: 20 cm de alto X ancho proporcional en tipo de letra Gill Sans Bond, con tornillo para anclaje a pared. Incluye el retiro del elemento existente. Incluye el retiro del elemento existente en mal estado de funcionamiento</t>
  </si>
  <si>
    <t>Este ítem se refiere a la reposición e instalación del número de letras establecidas en el presupuesto del ítem referido fundidas en bronce, pulidas y brilladas, doradas, tamaño: 15cm de alto X ancho proporcional en tipo de letra Gill Sans Bond, con tornillo para anclaje a pared. Incluye el retiro del elemento existente. Incluye el retiro del elemento existente en mal estado de funcionamiento</t>
  </si>
  <si>
    <t>Este ítem se refiere al suministro e instalación de canales para recolección de aguas lluvias, en lámina galvanizada calibre 22, con la forma, dimensiones y pendientes especificadas por la Entidad Contratante y en concordancia con las normas técnicas de la materia. El desarrollo máximo del canal será de un (01) metro en lámina. El canal construido será fijado a las correas de la estructura de la cubierta, mediante la utilización de soportes fabricados en platina de acero A36, con la forma y dimensiones definidas para el mantenimiento, soldadas a las correas cada metro. El canal construido deberá ser lo suficientemente rígido para evitar deformaciones ante las condiciones normales de funcionamiento, y deberá cumplir estrictamente con todas las condiciones de estanqueidad, inclusive en los sitios de empalme con los bajantes de aguas lluvias. Todas las uniones longitudinales que sean necesarias y las uniones en los vértices de las caras para la conformación del canal, deberán ser soldados con soldadura de estaño, garantizando su absoluta estanqueidad. Así mismo, deberá ser aplicado el producto anticorrosivo y la pintura en esmalte sintético a base de aceite de acabado brillante.</t>
  </si>
  <si>
    <t>Este ítem se refiere a la reposición e instalación de Concertina sencilla de 18 " de diámetro, tipo razor con refuerzo de alambre galvanizado 1070 calibre 12 en material Acero inoxidable 430, espesor de lámina Calibre 24 y con longitud de cuchilla: 65mm / Ancho cinta: 23mm. La concertina estará montada firmemente sobre un alambre tensor, de refuerzo de acero tipo super gx de 1/8”. Incluye accesorios de anclaje o fijación. Incluye el retiro del elemento existente en mal estado de funcionamiento</t>
  </si>
  <si>
    <t>Este ítem se refiere a la reposición e instalación de Concertina doble de 18 " de diámetro, tipo razor con refuerzo de alambre galvanizado 1070 calibre 12 en material Acero inoxidable 430, espesor de lámina Calibre 24 y con longitud de cuchilla: 65mm / Ancho cinta: 23mm. La concertina estará montada firmemente sobre un alambre tensor, de refuerzo de acero tipo super gx de 1/8”. Incluye accesorios de anclaje o fijación. Incluye el retiro del elemento existente en mal estado de funcionamiento</t>
  </si>
  <si>
    <t>Este ítem comprende el suministro y la instalación de concreto corriente grava común 1500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</si>
  <si>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 xml:space="preserve"> La medida será el número de metros cúbicos (M3), con aproximación a</t>
  </si>
  <si>
    <t>dos decimales, de concreto de 1500 psi resultantes de las medidas obtenidas en los planos estructurales y en la obra. El pago se hará a los precios establecidos en el Formulario de la Propuesta, valor que incluye: Costos de mano de obra, concreto de 1500 psi, equipos y herramientas, transporte interno y externo, retiro de sobrantes al botadero autorizado y todos los costos que sean necesarios para la ejecución de la actividad.</t>
  </si>
  <si>
    <t>Este ítem comprende el suministro y la instalación de concreto corriente grava común 2000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</si>
  <si>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2000 psi resultantes de las medidas obtenidas en los planos estructurales y en la obra. El pago se hará a los precios establecidos en el Formulario de la Propuesta, valor que incluye: Costos de mano de obra, concreto de 2000 psi, equipos y herramientas, transporte interno y externo, retiro de sobrantes al botadero autorizado y todos los costos que sean necesarios para la ejecución de la actividad.</t>
  </si>
  <si>
    <t>Este ítem comprende el suministro y la instalación de concreto corriente grava común 2500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</si>
  <si>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2500 psi resultantes de las medidas obtenidas en los planos estructurales y en la obra. El pago se hará a los precios establecidos en el Formulario de la Propuesta, valor que incluye: Costos de mano de obra, concreto de 2500 psi, equipos y herramientas, transporte interno y externo, retiro de sobrantes al botadero autorizado y todos los costos que sean necesarios para la ejecución de la actividad.</t>
  </si>
  <si>
    <t>Este ítem comprende el suministro y la instalación de concreto corriente grava común 3000 P.S.I o similar, el concreto corriente se instalara en la superficie protectora entre el suelo y los hierros de las estructuras en contacto con él, sobre el solado se colocaran cubos de concreto prevaciados de resistencia igual al  solado, tolerancia elemento en concreto – NSR 2010. Los cubos de concreto prevaciados, se deberán utilizar con el fin de mantener constante el recubrimiento del acero especificado en los planos, con una capa de 10 a 12 cm, esta misma  deberá ir instalada en el lugar que sea necesario o el supervisor del contrato ordene conveniente  y se pondrán a sugerencia del  plano.</t>
  </si>
  <si>
    <t>dos decimales, de concreto de 3000 psi resultantes de las medidas obtenidas en los planos estructurales y en la obra. El pago se hará a los precios establecidos en el Formulario de la Propuesta, valor que incluye: Costos de mano de obra, concreto de 3000 psi, equipos y herramientas, transporte interno y externo, retiro de sobrantes al botadero autorizado y todos los costos que sean necesarios para la ejecución de la actividad.</t>
  </si>
  <si>
    <t>Este ítem comprende el suministro y la instalación de concreto corriente grava común 3500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</si>
  <si>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dos decimales, de concreto de 3500 psi resultantes de las medidas obtenidas en los planos estructurales y en la obra. El pago se hará a los precios establecidos en el Formulario de la Propuesta, valor que incluye: Costos de mano de obra, concreto de 3500 psi, equipos y herramientas, transporte interno y externo, retiro de sobrantes al botadero autorizado y todos los costos que sean necesarios para la ejecución de la actividad.</t>
  </si>
  <si>
    <t>Este ítem comprende el suministro y la instalación de concreto corriente grava fina 2000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</si>
  <si>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Este ítem comprende el suministro y la instalación de concreto corriente grava fina 3000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</si>
  <si>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Este ítem comprende la instalación de mortero 1:2, sobre una superficie de placa de entrepisos o muro perfectamente limpia y curada o  donde se requiera, con un espesor promedio de 0.04 m con arena de río o de peña, perfectamente nivelado y reglado, que servirá de nivelación, listo para proceder a la instalación de otros elementos.</t>
  </si>
  <si>
    <t>CONSIDERACIONES</t>
  </si>
  <si>
    <t>No debe aplicarse en superficies donde el agua pueda quedar estancada, ni en soportes saturados de agua, ni en superficies en las que puedan preverse filtraciones o pasos de humedad por capilaridad, ni en zonas en las que exista la posibilidad de inmersión del revestimiento en agua. Tampoco debe aplicarse en superficies horizontales o inclinadas menos de 45° expuestas a la acción directa del agua de lluvia, ni en superficies hidrofugadas superficialmente, metálicas o de plástico, sobre yeso o pintura, ni sobre aislamientos o materiales de poca resistencia mecánica.</t>
  </si>
  <si>
    <t>La medida será el número de metros cúbicos (M3), con aproximación a dos decimales, de mortero 1:2 resultantes de las medidas obtenidas en los planos estructurales y en la obra. El pago se hará a los precios establecidos en el Formulario de la Propuesta, valor que incluye: Costos de mano de obra, de mortero 1:2, equipos y herramientas, transporte interno y externo, retiro de sobrantes al botadero autorizado y todos los costos que sean necesarios para la ejecución de la actividad.</t>
  </si>
  <si>
    <t>Este ítem comprende el suministro y la instalación de mortero 1:3,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</si>
  <si>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1:3 resultantes de las medidas obtenidas en los planos estructurales y en la obra. El pago se hará a los precios establecidos en el Formulario de la Propuesta, valor que incluye: Costos de mano de obra, de mortero 1:3, equipos y herramientas, transporte interno y externo, retiro de sobrantes al botadero autorizado y todos los costos que sean necesarios para la ejecución de la actividad.</t>
  </si>
  <si>
    <t>Este ítem comprende el suministro y la instalación de mortero 1:3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</si>
  <si>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Este ítem comprende el suministro y la instalación de mortero 1:4,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</si>
  <si>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</si>
  <si>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Este ítem comprende el suministro y la instalación de mortero 1:4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</si>
  <si>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Este ítem comprende el suministro y la instalación de mortero 1:5,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</si>
  <si>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1:5 resultantes de las medidas obtenidas en los planos estructurales y en la obra. El pago se hará a los precios establecidos en el Formulario de la Propuesta, valor que incluye: Costos de mano de obra, de mortero 1:5, equipos y herramientas, transporte interno y externo, retiro de sobrantes al botadero autorizado y todos los costos que sean necesarios para la ejecución de la actividad.</t>
  </si>
  <si>
    <t>Este ítem comprende el suministro y la instalación de mortero 1:6,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</si>
  <si>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1:6 resultantes de las medidas obtenidas en los planos estructurales y en la obra. El pago se hará a los precios establecidos en el Formulario de la Propuesta, valor que incluye: Costos de mano de obra, de mortero 1:6, equipos y herramientas, transporte interno y externo, retiro de sobrantes al botadero autorizado y todos los costos que sean necesarios para la ejecución de la actividad.</t>
  </si>
  <si>
    <t>Este ítem comprende el suministro y la instalación de mortero 1:4 con arena de río o de peña, sobre filos o dilataciones, con un espesor y geometría concordante, perfectamente nivelado y reglado, listo para proceder a la instalación de otros elementos.</t>
  </si>
  <si>
    <t>TOLERANCIAS</t>
  </si>
  <si>
    <t>En alineamiento no se permitirá desviaciones mayores a 2 mm. medidos con regla de 1 m.</t>
  </si>
  <si>
    <t>Debe estar aplomado.</t>
  </si>
  <si>
    <t>No debe tener fisuras, grietas, elementos ajenos, etc.</t>
  </si>
  <si>
    <t>Los filos deben estar en perfecto estado.</t>
  </si>
  <si>
    <t>La medida será el número de metro lineal (ML)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</si>
  <si>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Este ítem comprende el suministro y la instalación de una malla electrosoldada para forrar una superficie bajo entramado que no tienen adherencia como tubería en pvc y luego pañetar</t>
  </si>
  <si>
    <t>La medida será el número de metro cuadrado (M2)  de malla resultantes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</si>
  <si>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Este ítem comprende el suministro y la instalación de esterilla de guadua para forrar una superficie bajo entramado que no tienen adherencia como tubería en pvc y luego pañetar. Se coloca un emparrillado de esterilla de guadua, con la cara rigurosa hacia arriba y fijada con alambre No. 18 y puntillas de 2”.</t>
  </si>
  <si>
    <t>La medida será el número de metro cuadrado (M2)  de esterilla de guadua resultante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</si>
  <si>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Este ítem se refiere al suministro y la instalación de rampa en concreto simple de 3000 PSI para acceso de personas con movilidad reducida con un ancho mínimo de 0.90 m y una pendiente máxima de 12.5%, alambre de amarre, madera, clavos de 2" arenilla, utilizando materiales con textura áspera para dar un acabado rugoso, lo suficientemente adherente para incrementar la tracción de los aparatos que usan las personas en condición de discapacidad.  Deberá ir instalada en el lugar que sea necesario o el supervisor del contrato ordene conveniente  y se pondrán a sugerencia del  plano.</t>
  </si>
  <si>
    <t xml:space="preserve">La medida será por M2 y la forma de pago la acordada en el contrato.   </t>
  </si>
  <si>
    <t>El contratista deberá contemplar los siguientes lineamientos generales, la localización y ubicación, preparación de la superficie a pañetar, suministro e instalación de materiales,  mano de obra, equipos y herramientas a utilizar.</t>
  </si>
  <si>
    <t>ESPECIFICACIÓN Y DOSIFICACIÓN (La indicada en el respectivo ítem. Revisar cuadro)</t>
  </si>
  <si>
    <t>Todos los pañetes exteriores serán impermeabilizados con un aditivo impermeabilizante integral que tapone poros y capilares en morteros.</t>
  </si>
  <si>
    <t>PREPARACIÓN:</t>
  </si>
  <si>
    <t>Mezclado manual: Debe practicarse sobre una superficie de hormigón endurecido o un recipiente impermeable para evitar la pérdida de la lechada de cemento. Para la mezcla manual, se debe tantos botes como sean necesarios para que la mezcla quede perfectamente homogénea hasta que no se distinga la arena del cemento.</t>
  </si>
  <si>
    <t>Mezclado con mezcladora mecánica: El mezclado debe durar por lo menos 1 1/2 minutos.</t>
  </si>
  <si>
    <t>No deberá utilizarse mortero que haya estado humedecido por más de una hora.</t>
  </si>
  <si>
    <t>No deberá utilizarse mortero que haya estado mezclado en seco con más de cuatro (4) horas de anticipación. Si la arena está húmeda, no se permitirá una anticipación mayor de dos (2) horas.</t>
  </si>
  <si>
    <t>No se permitirá agregar a una mezcla ya preparada ningún componente, con el fin de rejuvenecerla.</t>
  </si>
  <si>
    <t>PROCESO DE EJECUCIÓN</t>
  </si>
  <si>
    <t>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t>
  </si>
  <si>
    <t>Arena de peña, Cemento, Agua</t>
  </si>
  <si>
    <t>EQUIPO</t>
  </si>
  <si>
    <t>Equipo menor de albañilería, Equipo para transporte vertical y horizontal, Equipo para mezcla de morteros.</t>
  </si>
  <si>
    <t>En superficie no se permitirá hundimientos o sobre saltos mayores a dos (2 mm.) medidos con regla de 1.00 m colocada en todas las direcciones.</t>
  </si>
  <si>
    <t>Debe tener de espesor como mínimo de 1.5 cm.</t>
  </si>
  <si>
    <t>Debe estar correctamente aplomado.</t>
  </si>
  <si>
    <t>No debe tener  fisuras, grietas, elementos ajenos, etc.</t>
  </si>
  <si>
    <t>No se hará pañete a medios muros, solo a muros completos, para evitar el curado diferente del material.</t>
  </si>
  <si>
    <t>La medida será el número de metros cuadrados (M2), del material instalado resultante de las medidas obtenidas en los planos estructurales y en la obra. El pago se hará a los precios establecidos en el Formulario de la Propuesta, valor que incluye: Costos de mano de obra, materiales, equipos y herramientas, transporte interno y externo, retiro de sobrantes al botadero autorizado y todos los costos que sean necesarios para la ejecución de la actividad.</t>
  </si>
  <si>
    <t>Para el pago la actividad debe estar aceptada por la supervisión previa y aceptación de los requisitos mínimos de acabados.</t>
  </si>
  <si>
    <t>El contratista deberá contemplar los siguientes lineamientos generales, localización y ubicación, preparación de la superficie a pañetar, suministro e instalación de materiales,  Suministro de impermeabilizante para morteros,  mano de obra, equipos y herramientas a utilizar.</t>
  </si>
  <si>
    <t>ESPECIFICACIÓN Y DOSIFICACIÓN</t>
  </si>
  <si>
    <t>(La indicada en el respectivo ítem. Revisar cuadro)</t>
  </si>
  <si>
    <t xml:space="preserve">Todos los pañetes exteriores serán impermeabilizados con un aditivo impermeabilizante integral que tapone poros y capilares en morteros. </t>
  </si>
  <si>
    <t xml:space="preserve">No deberá utilizarse mortero que haya estado mezclado en seco con más de cuatro (4) horas de anticipación. Si la arena está húmeda, no se permitirá una anticipación mayor de dos (2) horas. </t>
  </si>
  <si>
    <t xml:space="preserve">PROCESO DE EJECUCIÓN </t>
  </si>
  <si>
    <t xml:space="preserve">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Impermeabilizar la mezcla con un impermeabilizante integral líquido o en polvo siguiendo las especificaciones del fabricante,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 </t>
  </si>
  <si>
    <t>Cal, Cemento, Impermeabilizante Integral para mortero (Sika de pega-1, Masterseal 501, Toxement 1A, Omicron, Toxement Polvo), SIKA IMPER MUR 2kg o similares.</t>
  </si>
  <si>
    <t xml:space="preserve">TOLERANCIAS </t>
  </si>
  <si>
    <t>Cal, Cemento, Impermeabilizante Integral para mortero (Sika de pega-1, Masterseal 501, Toxement 1A, Omicron, Toxement Polvo), o similares.</t>
  </si>
  <si>
    <t>El contratista deberá contemplar los siguientes lineamientos generales, localización y ubicación, preparación de la superficie a pañetar, suministro e instalación de materiales,  mano de obra, equipos y herramientas a utilizar.</t>
  </si>
  <si>
    <t xml:space="preserve">Este ítem se refiere al suministro, transporte e instalación anden concreto 3000 psi e= 0.10m. acabado: escobiado, con la forma y dimensiones especificadas por la Entidad Contratante y en concordancia con las normas técnicas de la materia.  Se instalará una malla electro-soldada de 5mm de 0,15x0, 15 con un recubrimiento mínimo de 2cm. Verificados los niveles y pendientes se procederá al vaciado de una capa de concreto simple con espesor de 10 centímetros y una resistencia de 3.000 psi o 210 kg/cm2.
El acabado será acolillado en forma de recuadro entre dilatación y dilatación, las cuales
serán máximo cada 5.00 m. Finalmente y cuando el concreto haya templado, se deberá
escobiar en sentido transversal para darle una apariencia rayada y antideslizante.  El
vaciado del concreto se deberá hacer en forma alternada al llenar los cuadros, dejarlo en
reposo al menos 48 horas para proceder al retiro de la formaleta. El slump del concreto
será máximo de 3”. La formaleta que se utilice deberá ser muy rígida, presentar cantos
rectos y formar cuadros de 3x3 como dimensiones máximas. </t>
  </si>
  <si>
    <t>Este ítem se refiere al suministro e instalación de sardinel concreto prefabricado H=45CM, con la forma y dimensiones especificadas por la Entidad Contratante y en concordancia con las normas técnicas de la materia.  Se construirán sardineles o bordillos prefabricados de acuerdo con los diseños y alineaciones que aparecen en los planos y donde lo indique el supervisor. No se permite que la subrasante esté constituida por suelos expansivos, dispersivos o colapsables. Se debe verificar que la subrasante se encuentre bien drenada. Se debe retirar todas las raíces y materia orgánica y realizar los rellenos necesarios para obtener la cota de proyecto definida en los estudios previos. Es necesario retirar las zonas blandas y sustituirlas por material adecuado.  Los sardineles o bordillos se colocarán sobre un concreto pobre con resistencia de (1500 psi) de 4 cm de espesor, previa colocación de un cimiento formado por una capa de material granular tipo SBG-1 de 15 cm de espesor compactada al 95% de la densidad seca máxima del ensayo Proctor modificado. La profundidad de anclaje es la longitud de la porción de un sardinel o bordillo que va por debajo del nivel de referencia (plano o superficie que queda al frente de la cara frontal del bordillo o cuneta), necesaria para considerar el sardinel o bordillo debidamente anclado al terreno, la cual debe ser de acuerdo NTC 4109.</t>
  </si>
  <si>
    <t>• Los sardineles o bordillos prefabricados se sentarán sobre un lecho de mortero de cemento y arena de río en proporción 1:3 respectivamente, siguiendo el alineamiento previsto, una vez haya fraguado la capa de concreto pobre. El bordillo se colocará manualmente a nivel, manteniendo el operario una leve presión sobre el mismo. Se debe tener la precaución de dejar un espacio de aproximadamente 10 mm para la junta entre bordillos. La junta entre piezas será de 10 mm como máximo y se rellenará con mortero de cemento y arena de río en proporción 1:3, respectivamente.</t>
  </si>
  <si>
    <t xml:space="preserve">Este ítem se refiere al suministro, transporte e instalación de malla electrosoldada separación de 15x15 cm diametro 5.0mm o superior, con la forma y dimensiones especificadas por la Entidad Contratante y en concordancia con las normas técnicas de la materia. </t>
  </si>
  <si>
    <t>Este ítem se refiere al suministro e instalación de anclaje epoxico hasta 1/2" y longitud 15 cm o superior, con la forma y dimensiones especificadas por la Entidad Contratante y en concordancia con las normas técnicas de la materia. El producto a aplicar es un adhesivo de alto desempeño de curado rápido para anclaje de pernos y barras corrugadas, compuesto por dos componentes a base de resina de epoxi-acrilato, libre de estireno y solventes.</t>
  </si>
  <si>
    <t>• Verificar los elementos a instalar, verificando la proporción de la Mezcla Componente A: componente B = 10 : 1 por volumen; y conespesor de capa 3 mm max.</t>
  </si>
  <si>
    <t>• Instalar de acuerdo a la ficha técnica del producto.</t>
  </si>
  <si>
    <t>Se medirá y pagará por unidad (UN) debidamente ejecutada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</si>
  <si>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comprende el suministro y la instalación de ventana alcoba cal. 20 o similar, esta ventana tiene espesores normales de 1.4 mm. en el marco y 1.3 mm. en los perfiles de las naves lo que permite fabricarlas con dimensiones máximas de 1.50 Mt. de altura y 0.90 Mt. de ancho en las naves, elaboradas con un material de aluminio, con dimensiones que garantizan un excelente funcionamiento y resistencia mecánica.</t>
  </si>
  <si>
    <t>Este ítem comprende el suministro y  la instalación de ventana aluminio fijas o similar, está elaborada  con un cristal sencillo, el material del marco es de aluminio,  armada a 90º con tornillos, sistema de desagüe, candado que impide desmontar desde el exterior.</t>
  </si>
  <si>
    <t>Este ítem comprende la instalación de ventana aluminio guillotinas o similar, las ventanas 65 RPT de aluminio lacado blanco, es siempre mediante la hoja inferior móvil con bloqueo en su movimiento vertical, posicionamiento de la hoja en múltiples puntos de su deslizamiento vertical, permitiendo su apertura total o parcial, pero únicamente de esa hoja inferior que desliza sobre la hoja fija superior, tiene una capacidad para vidrio de hasta 49 mm.</t>
  </si>
  <si>
    <t>Este ítem comprende el suministro y  la instalación de ventana aluminio andina vidrio o similar, las ventanas son de tipo 3mm, espesor de 3cm, acabado brillante, medidas de 120X120cm .</t>
  </si>
  <si>
    <t>Este ítem comprende el suministro y  la instalación de ventana en cedro caqueta Tab/bu o similar, el marco es de cedro madera dura de 3" de espesor, la hoja es de espesor de 2", y ranurado posterior en aluminio anodizado, sus medidas  son de 180X110 o lo que el supervisor ordene conveniente.</t>
  </si>
  <si>
    <t xml:space="preserve">Este ítem comprende el suministro y la instalación de ventana en cedro caqueta Tab/ch o similar, el marco es de cedro madera dura de 3" de espesor, la hoja es de espesor de 2", y ranurado posterior en aluminio anodizado, sus medidas  son de 180X110 o lo que el supervisor ordene conveniente.  </t>
  </si>
  <si>
    <t xml:space="preserve">Este ítem comprende el suministro y la instalación de ventana europa o similar, el marco es de 60mm con acoples, tipo madera o laminado, acristalamiento desde 4mm a 28mm de espesor para aislamiento acústico, herrajes atornillados al refuerzo de acero, altura máxima de 1.50mts y ancho mínimo de 0,75   o lo que el  supervisor ordene conveniente.         </t>
  </si>
  <si>
    <t xml:space="preserve">Este ítem comprende el suministro y  la instalación de ventana lamina, con un vidrio de 4mm, blanco mate, espesor de 3cm, acabado brillante, medidas de 1.20X1.40, lamina de aluminio o lo que el  supervisor ordene conveniente.   </t>
  </si>
  <si>
    <t>Este ítem comprende el suministro y  la instalación de  ventana proyectante o similar de aproximadamente 1 m2, en vidrio laminado crudo de 4 +3 con película intermedia de polivinil de control solar y reflectivo, incluye empaque de cuña de caucho para vidrios fijos, tornillos autoroscantes. Incluye Estructura de marco en aluminio similar al existente y bisagras de fricción estilo universal (PAR) para una ventana abatible o proyectante, en acero inoxidable que permita un máximo de apertura para la ventana. Esta deberá ir instalada en el lugar que sea necesario o el supervisor del contrato ordene conveniente  y se pondrán a sugerencia del  plano.</t>
  </si>
  <si>
    <t>Este ítem comprende la reposición y la instalación de unidad de sistema de bisagras de fricción estilo universal (PAR) para una ventana abatible o proyectante tamaño concordante con la ventana a soportar, en acero inoxidable que permita un máximo de apertura para la ventana. Deberá contar con la aprobación del supervisor antes de ser instalado. Para un mejor desempeño podrá complementarse el sistema con elementos tipo amortiguadores universales y la bisagra tipo universal ya establecida anteriormente. Incluye el retiro del elemento existente en mal estado de funcionamiento.</t>
  </si>
  <si>
    <t>La medida y pago se hará por unidad de sistema completamente instalado para una ventana abatible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</si>
  <si>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comprende la reposición y instalación  de un cierre con recibidor para una ventana abatible o proyectante, en color similar al establecido en el sistema de ventanas. Deberá contar con la aprobación del supervisor antes de ser instalado. Incluye el retiro del elemento existente en mal estado de funcionamiento.    </t>
  </si>
  <si>
    <t>Este ítem comprende la revisión general de fachada de las edificaciones objeto del contrato y las cantidades de obra, con el fin de evaluar el estado. Al igual identificar si hay fisuras, roturas de la ventanería y filtraciones.   Así mismo, el servicio comprende Hidrofugación de fachadas y paramentos, lavado de ventanas, desmonte y reinstalación ventanas, reposición de empaques perimetrales de ventanas, tratamiento con aditivos impermeabilizantes en muros y ventanas a la vista, tratamiento de filtraciones y sellamientos de aperturas.                                                                                                                                                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</si>
  <si>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 Consultar y verificar las áreas a intervenir, de acuerdo al formulario de cantidades y a los planos. Debe contar con el aval del supervisor antes de dar inicio a las actividades.</t>
  </si>
  <si>
    <t>• Utilizar herramientas y materiales de acuerdo a especificaciones técnicas de los elementos a intervenir con el fin de evitar daños.</t>
  </si>
  <si>
    <t>La medida será el número de metros cuadrados (M2) de área intervenida, recibidos por el supervisor a entera satisfacción. El pago se hará al precio consignado en el Formulario de la Propuesta, valor que incluye: Costos de mano de obra, materiales, andamios, herramientas y equipos para la instalación y regata, transporte externo e interno, horizontal y vertical y además que sean necesarios para su correcto funcionamiento y aceptación por el supervisor.</t>
  </si>
  <si>
    <t xml:space="preserve">Este ítem consiste en suministrar, cambiar e instalar una cerradura de la referencia expuesta o equivalente. Deberá ser un elemento nuevo y de primera calidad. Se debe contar con la aprobación del supervisor antes de ser instalada la cerradura.  Incluye el retiro del elemento existente en mal estado de funcionamiento.    </t>
  </si>
  <si>
    <t>Proceso de ejecución</t>
  </si>
  <si>
    <t>Consultar 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</si>
  <si>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t>Equipo</t>
  </si>
  <si>
    <t>Equipo menor de carpintería metálica o madera.</t>
  </si>
  <si>
    <t>Sistema de medida y pago</t>
  </si>
  <si>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11"/>
        <color theme="1"/>
        <rFont val="Calibri"/>
        <family val="2"/>
        <scheme val="minor"/>
      </rPr>
      <t xml:space="preserve">        </t>
    </r>
  </si>
  <si>
    <t xml:space="preserve">Este ítem consiste en suministrar, cambiar e instalar una cerradura de la referencia expuesta o equivalente. Deberá ser un elemento nuevo y de primera calidad. Se debe contar con la aprobación del supervisor antes de ser instalada la cerradura. Incluye el retiro del elemento existente en mal estado de funcionamiento.    </t>
  </si>
  <si>
    <t xml:space="preserve">Sistema de medida y pago </t>
  </si>
  <si>
    <t>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</si>
  <si>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11"/>
        <color theme="1"/>
        <rFont val="Calibri"/>
        <family val="2"/>
        <scheme val="minor"/>
      </rPr>
      <t xml:space="preserve">                                              </t>
    </r>
  </si>
  <si>
    <t xml:space="preserve">Consiste en el suministro e instalación de un cierra puertas hidráulico para entrada principal o interiores de un rango de puertas de 45 a 85 kg y ancho de 70 a 120 cm según corresponda. Se debe contar con la aprobación del supervisor antes de ser instalado elemento. Incluye el retiro del elemento existente en mal estado de funcionamiento.    </t>
  </si>
  <si>
    <t>Consultar las recomendaciones realizadas por el supervisor del contrato, con el fin de llevar a cabo el suministro y la instalación de la cierra puertas hidráulico,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</si>
  <si>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r>
      <t xml:space="preserve">La unidad de medida será la unidad (Un) de cierrapuertas instalado y recibido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        </t>
    </r>
    <r>
      <rPr>
        <b/>
        <sz val="11"/>
        <color theme="1"/>
        <rFont val="Calibri"/>
        <family val="2"/>
        <scheme val="minor"/>
      </rPr>
      <t xml:space="preserve">                                         </t>
    </r>
  </si>
  <si>
    <t>Se suministrarán e instalarán espejos de la referencia expuesta, las medidas de los espejos serán tomados por el Contratista en la obra, por lo que no se aceptarán, reclamos por espejos rechazados que queden pequeños o grandes, la instalación de los espejos se hará con una capa de silicona esparcida al revés del mismo, lo que permitirá la adherencia entre el espejo y el muro.</t>
  </si>
  <si>
    <t>Verificar localización, dilataciones y dimensiones de los espejos en los planos de detalle, se debe  colocar listones de madera, icopor o tablex contra el muro para aislar la pared y el espejo, luego  fijar espejos corridos con cinta doble faz, fijar espejos pequeños con chapetas, verificar nivelación y fijación, la aprobación de instalación y presentación por parte de la supervisión o quien la represente y proteger hasta la entrega final.</t>
  </si>
  <si>
    <t>Recomendaciones y observaciones</t>
  </si>
  <si>
    <t>El Contratista garantizará que los materiales y elementos suministrados por él, serán de óptima calidad y certificados por el lugar donde fueron adquiridos, cumpliendo con los estándares de calidad nacional y acogiendo las normas respectivas.</t>
  </si>
  <si>
    <t>Tolerancias</t>
  </si>
  <si>
    <t>No se aceptarán espejos con defectos como desportilladuras, malos rebordes y ondulaciones que generan malas imágenes o distorsiones en las mismas. Aprobación por parte de la Interventoría y/o quien la represente.</t>
  </si>
  <si>
    <t>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t>
  </si>
  <si>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11"/>
        <color theme="1"/>
        <rFont val="Calibri"/>
        <family val="2"/>
        <scheme val="minor"/>
      </rPr>
      <t xml:space="preserve"> </t>
    </r>
  </si>
  <si>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11"/>
        <color theme="1"/>
        <rFont val="Calibri"/>
        <family val="2"/>
        <scheme val="minor"/>
      </rPr>
      <t xml:space="preserve">    </t>
    </r>
  </si>
  <si>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</si>
  <si>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</si>
  <si>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Línea de demarcación con pintura en frío para parqueaderos e infraestructura vial de los complejos policiales</t>
  </si>
  <si>
    <t xml:space="preserve"> 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</si>
  <si>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</si>
  <si>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Libre de plomo y mercurio.
• Secado rápido.
• Resistencia a la intemperie y humedad.
• Cumple con Normativa Federal TTP-115E tipo III
• Alta resistencia a abrasión de llantas de autos.
• Puede ser usado en carreteras de hormigón. </t>
  </si>
  <si>
    <t xml:space="preserve">SUPERFICIES NUEVAS.
En el caso especifico en que la capa de asfalto sea nueva debe de permitírsele el tiempo que sea necesario para que la carpeta asfáltica cure adecuadamente.
SUPERFICIES PREVIAMENTE PINTADAS
Superficies en buen estado no requiere de mayor preparación, la PINTUCO PARA PINTURA TRAFICO Y DEMARCACION posee excelente adherencia que le permite adherirse fácilmente sobre el señalamiento previo.
Superficies en mal estado, eliminar toda la capa de pintura y tratarse como asfalto nuevo.
La superficie debe estar limpia y seca; previamente, se resanan bien los defectos que puedan dañar las señales de tránsito.
La limpieza se hace con: agua a presión dejando secar muy bien la superficie, con escobas manuales o mecánicas, cepillos o aire a presión.
El concreto se lava con una solución por volumen, de una parte de ácido muriático en nueve de agua, se deja actuar durante 15 minutos, se enjuaga y se seca bien. </t>
  </si>
  <si>
    <t>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</si>
  <si>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Se medirá y pagará por Metro lineal (M)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</si>
  <si>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Línea de demarcación con resina termoplástica para parqueaderos e infraestructura vial de los complejos policiales</t>
  </si>
  <si>
    <t xml:space="preserve">Es una pintura a base de resinas acrílicas, pigmentos y cargas especialmente formulados para obtener un producto con excelentes propiedades de adherencia, secado, resistencia a la abrasión, agua e intemperie.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</si>
  <si>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</si>
  <si>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Buena retención de color.
• Buena resistencia a la abrasión.
• Rápido secado.
• Buena resistencia a la humedad y la intemperie.
• Buena adherencia al concreto y al asfalto. </t>
  </si>
  <si>
    <t xml:space="preserve">DILUCION:
La dilución de la pintura se debe hacer solo si el equipo de aplicación o las condiciones
ambientales lo requieren, diluya con xilol máximo hasta en un 25 % del volumen. </t>
  </si>
  <si>
    <t>APLICACIÓN
• Mezclar bien la pintura con una espátula limpia para lograr su completa
homogeneización.
• Con maquinas especializadas, consultar con el fabricante del equipo.
• Con brocha o pistola, aplicar 2 a 3 capas hasta lograr el espesor deseado, dejar secar
mínimo 15 minutos entre manos. Dejar como mínimo una hora antes de circular sobre
la aplicación.
• Se recomienda aplicar la RESINA TERMOPLASTICA  a temperaturas entre 10 - 35° C y a una humedad r elativa máxima del 95%, la lluvia y la humedad elevada retardan el secado y disminuyen su adherencia.
• Todos los equipos utilizados durante la aplicación se pueden lavar con xilol. 
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</si>
  <si>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Demarcación con pintura en frío para parqueaderos e infraestructura vial de los complejos policiales</t>
  </si>
  <si>
    <t xml:space="preserve">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</si>
  <si>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Demarcación con resina termoplástica para parqueaderos e infraestructura vial de los complejos policiales</t>
  </si>
  <si>
    <t>Demarcación con Señal vertical de transito tipo 1 con lamina retrorreflectiva tipo III (75 x 75 ) cm para parqueaderos e infraestructura vial de los complejos policiales</t>
  </si>
  <si>
    <t xml:space="preserve">El material reflectivo para las señales verticales, delineadores y demás dispositivos citados , deberán cumplir con las especificaciones contenidas en la Norma Técnica Colombiana NTC- 4739. Las señales verticalesdeberán elaborarse en lámina reflectiva Tipo I o de características superiores.
</t>
  </si>
  <si>
    <t>Los tableros para todas las señales y delineadores, deberán estar constituidos por lámina de aluminio, acero galvanizado o poliester reforzado con fibra de vidrio modificada con acrílico y estabilizador ultravioleta. 
Se recomienda la utilización de los diferentes tipos de materiales, de acuerdo con las siguientes consideraciones:
• En lámina de poliester reforzado con fibra de vidrio o aluminio, para lugares en zonas aledañas a áreas marinas o con problemas de oxidación.
• En lámina de poliester reforzado con fibra de vidrio, galvanizada o aluminio, para lugares cuya altura sobre el nivel del mar sea inferior a mil metros (1000 m).
• En lámina galvanizada o aluminio, para lugares cuya altura sobre el nivel del mar sea superior o igual a mil metros (1000m).</t>
  </si>
  <si>
    <r>
      <rPr>
        <sz val="11"/>
        <color theme="1"/>
        <rFont val="Calibri"/>
        <family val="2"/>
        <scheme val="minor"/>
      </rPr>
      <t xml:space="preserve">La estructura de soporte o postes para señales verticales, deberán ser elaborados en perfil en angulo de hierro de dos pulgadas (2") por dos pulgadas (2") por cuarto de pulgada (1/4") el cual sera de primera clase, no permitiendose hormigueo en ninguna parte de su longitud, no se aceptaran añadidras ni traslapos, deben ser recubiertos con anticorrosivo y esmalte dos manos de color blanco.
</t>
    </r>
    <r>
      <rPr>
        <b/>
        <sz val="11"/>
        <color theme="1"/>
        <rFont val="Calibri"/>
        <family val="2"/>
        <scheme val="minor"/>
      </rPr>
      <t xml:space="preserve">
Anclaje de las señales al terreno</t>
    </r>
    <r>
      <rPr>
        <sz val="11"/>
        <color theme="1"/>
        <rFont val="Calibri"/>
        <family val="2"/>
        <scheme val="minor"/>
      </rPr>
      <t xml:space="preserve">
Las señales se instalarán en el piso en un anclaje de concreto simple cuya resistencia a compresión a 2 veintiocho (28) días sea, como mínimo, ciento cuarenta kilogramos por centímetro cuadrado (140 kg/cm ).
Dentro del anclaje se acepta la inclusión de dos (2) capas de cantos de diez centímetros (10 cm) de tamaño máximo, una superior y otra inferior, con el fin de dar rigidez a la señal instalada, mientras fragua el concreto.
</t>
    </r>
    <r>
      <rPr>
        <b/>
        <sz val="11"/>
        <color theme="1"/>
        <rFont val="Calibri"/>
        <family val="2"/>
        <scheme val="minor"/>
      </rPr>
      <t>Equipo mínimo para la instalación de las señales verticales</t>
    </r>
    <r>
      <rPr>
        <sz val="11"/>
        <color theme="1"/>
        <rFont val="Calibri"/>
        <family val="2"/>
        <scheme val="minor"/>
      </rPr>
      <t xml:space="preserve">
Se deberá disponer de los equipos necesarios para la correcta ejecución de los trabajos de instalación de las señales, el cual deberá incluir como mínimo los siguientes elementos:
• Hoyadoras agrícolas, barras de acero y palas
• Llaves fijas o de expansión para tornillos
• Martillo de tamaño tal, que permita doblar los tornillos una vez apretadas las tuercas
• Remachadora</t>
    </r>
  </si>
  <si>
    <t>El tablero deberá fijarse al poste mediante tornillos de dimensiones mínimas de cinco dieciseisavos de pulgada (5/16”) por una pulgada (1”), rosca ordinaria, arandelas y tuercas, todo galvanizado, a los cuales se les deberá dar golpes para dañar su rosca y evitar que puedan ser retirados fácilmente. Además, se deberán instalar cuatro (4) remaches a diez centímetros (10 cm) de distancia, medidos desde los tornillos hacia el centro de la cruceta. También podrán utilizarse otros sistemas de aseguramiento que impidan el retiro del tornillo o elemento de fijación.</t>
  </si>
  <si>
    <r>
      <rPr>
        <b/>
        <sz val="11"/>
        <color theme="1"/>
        <rFont val="Calibri"/>
        <family val="2"/>
        <scheme val="minor"/>
      </rPr>
      <t>Condiciones para el recibo de los trabajos</t>
    </r>
    <r>
      <rPr>
        <sz val="11"/>
        <color theme="1"/>
        <rFont val="Calibri"/>
        <family val="2"/>
        <scheme val="minor"/>
      </rPr>
      <t xml:space="preserve">
Durante la ejecución de los trabajos, el supervisor adelantará los siguientes controles principales:
•  Verificar el estado y funcionamiento de todo el equipo empleado por el Constructor.
•  Comprobar que todos los materiales cumplan los requisitos exigidos en este Manual.
•  Efectuar mediciones de reflectividad con un retrorreflectometro que mida directamente los valores en las unidades candela/candela-pie/pie² indicadas la norma técnica colombiana NTC - 4739.
•  Comprobar la correcta instalación de las señales, de acuerdo con los diseños suministrados.
•  Contar y medir, para efectos de pago, las señales correctamente elaboradas e instaladas.</t>
    </r>
  </si>
  <si>
    <t>Se medirá y pagará por unidad (Un)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</si>
  <si>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Este ítem se refiere al suministro e instalación Topellantas de caucho uso en parqueaderos para automóviles (dos unidades) o motocicletas (unidad). Esta compuesto por una sola pieza de caucho con elementos reflectivos de color amarillo y dos perforaciones para pernos, su base es de color negro.</t>
  </si>
  <si>
    <t>• Revisión técnica para la instalación del elemento en el parqueadero.</t>
  </si>
  <si>
    <t xml:space="preserve">Se ejecutará esta actividad en los sitios indicados en los planos y en los que señale el Supervisor. Se tendrá en cuenta las normas vigentes locales Procedimiento para el Corte. </t>
  </si>
  <si>
    <t>El pavimento existente, debe cortarse de acuerdo con los límites especificados y sólo podrán excederse cuando existan razones técnicas para ello y con autorización expresa de la Supervisión.</t>
  </si>
  <si>
    <t xml:space="preserve">Comprende este numeral, las actividades necesarias para la demolición de pavimentos, en los casos en que el desarrollo de la obra así lo exija </t>
  </si>
  <si>
    <t>El corte deberá cumplir los siguientes requisitos:</t>
  </si>
  <si>
    <t>- La superficie deberá quedar vertical.</t>
  </si>
  <si>
    <t>- Se hará según líneas rectas y figuras geométricas definidas.</t>
  </si>
  <si>
    <t>- Se utilizará equipo especial de corte aprobado previamente por la Supervisión. En lo posible, se evitará la utilización de equipos que presenten frecuencias de vibración que puedan ocasionar daños o perjuicios en estructuras adyacentes.</t>
  </si>
  <si>
    <t>- Los daños en el pavimento por fuera de los límites del corte especificado por causa de procedimientos de corte inadecuados, a juicio del Interventor, serán reparados por cuenta del Contratista</t>
  </si>
  <si>
    <t>• Consultar y verificar los lugares a intervenir.</t>
  </si>
  <si>
    <t>Se medirá y pagará por metro lineal (ML) de placa debidamente cortada.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</si>
  <si>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trabajo consiste en la ejecución de las labores de topografía necesarias para la localización, trazado y replanteo. El contratista localizara los mojones de referencia de la poligonal base utilizada para el diseño; para establecer los mojones BM para el control altimétrico; y todos los levantamientos necesarios para el establecimiento de los ejes de las obras, el control de la construcción y la medición periódica de las cantidades de obra.</t>
  </si>
  <si>
    <t>El contratista localizara los mojones de referencia de la poligonal base utilizada para el diseño; para establecer los mojones BM para el control altimétrico; y todos los levantamientos necesarios para el establecimiento de los ejes de las obras, el control de la construcción y la medición periódica de las cantidades de obra</t>
  </si>
  <si>
    <t>Se medirá y pagará por metro lineal, aproximado a la centésima de unidad (ML) debidamente ejecutado y recibidos a satisfacción por la Interventoría, se pagará únicamente una vez al inicio de los trabajos de construcción. La medida será obtenida de los planos de diseño geométrico o carteras de diseño</t>
  </si>
  <si>
    <t>Se ejecutará esta actividad en los sitios indicados en los planos y en los que señale el Supervisor.</t>
  </si>
  <si>
    <t xml:space="preserve"> En la demolición de zonas de lindero con pavimentos existentes que no serán objeto de intervención, el CONTRATISTA deberá tomar las precauciones necesarias y suficientes que impidan fisuramientos y/o fracturamientos de estos pavimentos existentes y para ello ejecutará primero el corte mecánico del pavimento lindero a una profundidad mínima de 0.07 m. y seguidamente iniciará la demolición mecánica dejando una franja de protección de al menos 0.30 m., la cual será demolida manualmente con maceta y cincel y de forma muy controlada para evitar daños al pavimento existente que no será objeto de intervención. Cuando se produzcan daños en los pavimentos existentes que a juicio de la Interventoría son responsabilidad del CONTRATISTA, ésta le ordenará cortar, demoler y reconstruir, a su costo, la franja que ella considere necesaria para garantizar el correcto funcionamiento de la Junta de Expansión que se formará entre el pavimento nuevo y el existente. La demolición de las franjas lindero resultante se hará de manera manual con maceta y cincel y con las precauciones debidas. El CONTRATISTA será el responsable de coordinar el avance de las demoliciones de manera que siempre se garantice que los escombros serán retirados de la Obra dentro de las 48 horas siguientes a su producción. Cuando a juicio de la Interventoría, por causas imputables al CONTRATISTA se presenten cortes irregulares, desalineados, defectuosos y/o por fuera de los Linderos o alineamientos autorizados, ésta ordenará las reparaciones, reposiciones y/o reconstrucciones a que haya lugar, las cuales el CONTRATISTA deberá ejecutar adecuadamente, en la oportunidad solicitada y a su entero costo, sin que por ello tenga derecho a pagos adicionales o a ampliaciones de los plazos del Contrato</t>
  </si>
  <si>
    <t>Se medirá y pagará por metro cubico (M3) de pavimento demolido y apilado.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</si>
  <si>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Todas las demoliciones se deberán ejecutar evitando que esquirlas de concreto golpeen carros o personas. Para evitar estos riesgos, se deberá delimitar el área de protección. Si no se siguen estas recomendaciones y se presenta algún accidente, este correrá por cuenta del contratista. Los escombros resultantes de estas demoliciones, se deberán retirar cada día de las zonas por donde circulen vehículos o peatones. El sitio de almacenaje de escombros, se deberá coordinar con el interventor. Bajo ningún motivo, se podrán dejar en forma definitiva los escombros resultantes. Se podrán almacenar en forma parcial y temporal, hasta completar viajes, momento en el cual deberán ser retirados de la unidad</t>
  </si>
  <si>
    <t>Se medirá y pagará por metro cubico (M3) de concreto demolido y apilado.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</si>
  <si>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trabajo consiste en las operaciones necesarias para mejorar geométricamente superficies irregulares o deterioradas de taludes  de excavaciones, terraplenes y pedraplenes que así lo requieran, de acuerdo con los documentos del proyecto</t>
  </si>
  <si>
    <t>El Constructor propondrá, laconformacion de los taludes, con equipos mecanicos para las operaciones por realizar; los equipos y procedimientos constructivos deberán garantizar la conservación de obras elaboradas previamente, árboles u otros elementos existentes; y garantizarán el avance físico de ejecución, según el programa de trabajo</t>
  </si>
  <si>
    <t>Las obras de conformación de taludes se ejecutarán con posterioridad a la construcción de los drenes y obras de arte que puedan impedir o dificultar su realización. Se eliminará de la superficie de los taludes cualquier material blando, inadecuado o inestable que no se pueda compactar debidamente o que el Supervisor considere que no sirva a los fines previstos. Los huecos resultantes se rellenarán con materiales adecuados provenientes de la misma explanación, de acuerdo con las indicaciones del Supervisor. En caso de que se produzca un deslizamiento o un proceso de inestabilidad en el talud de un terraplén, se deberá retirar y sustituir el material afectado por el mismo, y reparar el daño producido en la obra. El contacto entre el material sustituido y el remanente en el talud se deberá escalonar para asegurar la estabilidad del primero. A continuación, la superficie final del talud se deberá perfilar de acuerdo con los criterios definidos. Los taludes deberán quedar conformados de acuerdo con el proyecto y las órdenes complementarias del Supervisor, debiendo mantenerse en perfecto estado hasta el recibo definitivo de las obras, tanto en lo que se refiere a los aspectos funcionales como a los estéticos. El perfilado de taludes que se efectúe para armonizar con el paisaje circundante se deberá hacer con una transición gradual entre taludes de distinta inclinación. En los tramos de paso de excavación a terraplén y viceversa, los taludes se alabearán para unirlos sin discontinuidades visibles. El acabado de los taludes será suave, uniforme y acorde con la superficie del terreno y la vía.</t>
  </si>
  <si>
    <t>• Consultar y verificar los sitios para la ejecucion de las actividades.</t>
  </si>
  <si>
    <t>Se medirá y pagará por M3 debidamente ejecutado.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</si>
  <si>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Las obras de conformación de taludes se ejecutarán con posterioridad a la construcción de los drenes y obras de arte que puedan impedir o dificultar su realización. Se eliminará de la superficie de los taludes cualquier material blando, inadecuado o inestable que no se pueda compactar debidamente o que el Supervisor considere que no sirva a los fines previstos. Los huecos resultantes se rellenarán con materiales adecuados provenientes de la misma explanación, de acuerdo con las indicaciones del Supervisor. En caso de que se produzca un deslizamiento o un proceso de inestabilidad en el talud de un terraplén, se deberá retirar y sustituir el material afectado por el mismo, y reparar el daño producido en la obra. El contacto entre el material sustituido y el remanente en el talud se deberá escalonar para asegurar la estabilidad del primero. A continuación, la superficie final del talud se deberá perfilar de acuerdo con los criterios definidos. Los taludes deberán quedar conformados de acuerdo con el proyecto y las órdenes</t>
  </si>
  <si>
    <t>Esta actividad comprende toda remoción de materiales térreos o pétreos in situ, con el fin de permitir la cimentación de estructuras, o la adecuación del terreno según los diseños arquitectónicos y técnicos.</t>
  </si>
  <si>
    <t>El material de las excavaciones deberá depositarse evitando obstaculizar la entrada a la obra o de la vía pública, mientras es cargado en las volquetas para su retiro</t>
  </si>
  <si>
    <t>En los casos en que el material excavado y seleccionado pueda ser utilizado en la configuración y nivelación del terreno, la Interventoría permitirá al Contratista dejar el material necesario cerca del sitio del relleno. No obstante, el Contratista deberá cumplir con los parámetros indicados por el Supervisor.</t>
  </si>
  <si>
    <t>El movimiento de este material no representará sobre acarreos, por consiguiente el IDRD no aceptará ningún tipo de cobro por este concepto.</t>
  </si>
  <si>
    <t>El perfilado del fondo y las paredes de la excavación se hará manualmente, respetando las cotas y dimensiones indicadas en los planos y detalles, o según las indicaciones del estudio de suelos.</t>
  </si>
  <si>
    <t>En los casos en los que la profundidad de las excavaciones sea mayor a 1.00 m, se deberán instalar protecciones del tipo que indique el estudio de suelos o el área técnica. Dichas protecciones se pagarán por aparte y el sistema de medida y pago se determinará en el formulario de cantidades.</t>
  </si>
  <si>
    <t>Se medirá y pagará por metro cubico (M3) de material excavado.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</si>
  <si>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Consiste en la excavación, perforación en el terreno existente en díametro y profundidad especificadas en los planos estructurales, necesarios para la ejecución de pilotes en</t>
  </si>
  <si>
    <t>concreto para el mejoramiento del terreno. Por regla general, se realizan manualmente donde no es posible realizarlo por medios mecánicos. Incluye cargue y retiro de sobrantes</t>
  </si>
  <si>
    <t>Estructura utilizada para proveer soporte lateral generalmente temporal, a las paredes de las excavaciones. El sistema estructural consiste en un conjunto de elementos: largueros, codales y puntales, que reciben, distribuyen, transmiten y soportan las cargas. La función del entibado consiste en aislar y prevenir el colapso local o general del suelo adyacente a la excavación y evitar el desplazamiento lateral del terreno Para la conformación de entibados se debe hacer uso de maderas densas y secas de buena calidad, obtenidas de procesos de aserrado o labrado.</t>
  </si>
  <si>
    <t xml:space="preserve"> Resistente con peso unitario anhidro densidad básica mayor a 500 kg/m3</t>
  </si>
  <si>
    <t>El Constructor debe suministrar todos los elementos para los entibados como largueros, puntales, codales y láminas así como para la instalación de tablestacas, accesorios y empalmes con las dimensiones y las características físicas señaladas en los planos del proyecto. Las labores de protección de taludes deberán realizarse con las herramientas, equipo y elementos de seguridad apropiados de acuerdo con la legislación y las normas de seguridad industrial vigentes. El contratista debe disponer de todos los equipos necesarios para la instalación, transporte, izado, hincado y retiro de los entibados, tablestacas o cortinas de pilotes en obra. La aprobación de los entibados, tablestacas y/o cortinas de pilotes por parte de la Supervisión  "no exime al Contratista de la responsabilidad de tener una excavación segura y de tomar todas las precauciones para evitar asentamientos de las construcciones vecinas"; así mismo los problemas que puedan generarse por la remoción del entibado o tablestacado no le darán al Contratista derecho a ningún tipo de reclamo, pago adicional o extensión del plazo. El contratista deberá garantizar la calidad de los elementos que hacen parte del sistema de protección temporal, si dichos elementos no cumplen con lo establecido, la Supervisión, a su juicio, podrá exigir el reemplazo de los elementos defectuosos.</t>
  </si>
  <si>
    <t>• Consultar y verificar los materiales a colocar .</t>
  </si>
  <si>
    <t>• Colocar protecciones adecuadas, avisos de peligro o vallas que impidan el tránsito, para aislar zonas de trabajo.</t>
  </si>
  <si>
    <t>Se medirá y pagará por metro cuadrado (M2) de material colocado.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</si>
  <si>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Para el control y manejo de las aguas subterráneas se utilizarán filtros de arena  con tuberías colectoras. Estos drenajes se construirán en los sitios indicados en los planos según los diseños que en ellos aparezcan o donde lo exija la Interventoría (ver esquema 1 para tuberías con diámetros menores o iguales a 200 mm). La colocación de los materiales se hará por capas de acuerdo con lo establecido para cada caso. El Contratista tomará las precauciones necesarias para mantener los sistemas de drenaje y filtros libres de obstrucciones, basuras y materiales extraños durante la construcción de las obras hasta hacer la entrega definitiva de las mismas. Si cualquier drenaje se obstruye o pierde parcial o totalmente su capacidad antes de que la Interventoría haga el recibo final de la obra, el Contratista deberá limpiarlo o construirlo de nuevo, por su cuenta</t>
  </si>
  <si>
    <t>Materiales. Todos los materiales que se utilicen para la conformación de filtros, deben cumplir las especificaciones establecidas en los planos de cada proyecto y deben estar aprobados por la Supervisión  con anterioridad al inicio de su construcción. Ésta podrá en cualquier momento solicitar al Contratista los resultados de los ensayos de laboratorio que considere indispensables para garantizar que los materiales se ajusten a los planos y especificaciones.</t>
  </si>
  <si>
    <t xml:space="preserve"> 1. Arena. La arena que se use como material de filtro estará compuesta por materiales durables, libres de partículas en proceso de meteorización y con una gradación tal que esté comprendida dentro de los siguientes límites</t>
  </si>
  <si>
    <t>Se medirá y pagará por metro cúbico (M3).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</si>
  <si>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Para el control y manejo de las aguas subterráneas se utilizarán filtros de arena y de grava con tuberías colectoras. Estos drenajes se construirán en los sitios indicados en los planos según los diseños que en ellos aparezcan o donde lo exija la Interventoría (ver esquema 1 para tuberías con diámetros menores o iguales a 200 mm). La colocación de los materiales se hará por capas de acuerdo con lo establecido para cada caso. El Contratista tomará las precauciones necesarias para mantener los sistemas de drenaje y filtros libres de obstrucciones, basuras y materiales extraños durante la construcción de las obras hasta hacer la entrega definitiva de las mismas. Si cualquier drenaje se obstruye o pierde parcial o totalmente su capacidad antes de que la Interventoría haga el recibo final de la obra, el Contratista deberá limpiarlo o construirlo de nuevo, por su cuenta</t>
  </si>
  <si>
    <t xml:space="preserve"> 2. Grava. La grava, ya sea en forma de canto rodado o como producto de la trituración de roca, que se emplee como material de filtro estará conformada por materiales durables, libres de partículas descompuestas y con una granulometría que esté comprendida dentro de los siguientes límites de gradación para filtros sin geotextil</t>
  </si>
  <si>
    <t>Este trabajo consiste en la colocación en capas, humedecimiento o secamiento, conformación y compactación de los materiales adecuados provenientes del mezclado de material de préstamo y material aluvial de fuentes autorizadas, para rellenos a lo largo de estructuras de concreto y alcantarillas, previa la ejecución de las obras de drenaje y subdrenaje contempladas en el proyecto o autorizadas por el Interventor, con las dimensiones señalados en los planos del proyecto o indicados por el Interventor, en aquellos casos en los cuales dichas operaciones no formen parte de otra actividad de la presente especificación particular</t>
  </si>
  <si>
    <t>Se medirá y pagará por metro cubico (M3) de material colocado y compactado.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</si>
  <si>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refiere este ítem a la ejecución de todas las excavaciones y retiro a máquina del material del terreno, requerido para la construcción parcial de la cimentación, según las actividades indicadas en planos o por el Contratante y/o el Interventor; entendiéndose por material, cualquiera de los siguientes materiales: • Rellenos en material granular tipo recebo • Relleno en tierras varias • Rellenos arenosos con escombros • Carpeta Asfáltica • Sardinel • Bordillos • Escombros en general • Roca • Placas en concreto existentes.</t>
  </si>
  <si>
    <t>Todas las excavaciones deberán realizarse por medio del uso de retroexcavadoras o equipos mecánicos a motor, salvo aquellos sitios donde por interferencias de estructuras construidas, deba excavarse a mano. El material excavado no podrá almacenarse en la parte superior de la excavación. Deberá cargarse directamente en volquetas para ser transportado y botado en un sitio donde las autoridades Ambientales lo permitan</t>
  </si>
  <si>
    <t>El fondo de la excavación debe quedar nivelado y completamente liso. El Contratista solo podrá utilizar botaderos debidamente autorizados por la Secretaria Distrital de Ambiente (SDA) y demás instituciones competentes, así como toda la normatividad vigente relativa al traslado de materiales de construcción y escombros</t>
  </si>
  <si>
    <t>Se medirá y pagará por metro cubico (M3) de material excabado.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</si>
  <si>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entiende como material común o tierra, todos aquellos materiales para cuya remoción sólo sea necesario utilizar picas, palas o equipo normal de excavación no siendo indispensable el uso de explosivos. En dichos suelos se clasifican las arenas, los limos, arcillas, capa vegetal o cualquiera de sus mezclas formadas por agregación natural, con piedras sueltas de diámetro no mayor de 25 centímetros. También se considerará dentro de esta clasificación, cualquier material que no pueda clasificarse como conglomerado o roca</t>
  </si>
  <si>
    <t>se refiere este numeral a llenos con materiales compactados por métodos manuales, en zanjas y apiques para construcción o mantenimiento de redes de acueducto y alcantarillado, canalizaciones de energía y teléfonos, drenajes o en aquellas excavaciones cuyas condiciones se asimilen a las ya descritas, a criterio del Supervisor. Se tendrán en cuenta las siguientes consideraciones:</t>
  </si>
  <si>
    <t xml:space="preserve"> Materiales para lleno. Podrá utilizarse para el lleno material proveniente de la excavación, siempre que a juicio del Supervisor y previos análisis de laboratorio, presente propiedades físicas y mecánicas para lograr una compactación que garantice la resistencia adecuada y el mínimo asentamiento.</t>
  </si>
  <si>
    <t xml:space="preserve"> De acuerdo con el tipo de trabajo, la Interventoría podrá ordenar los ensayos necesarios (Límites de Atterberg, humedad natural, Proctor Modificado, CBR, y otros.) para determinar su aceptación como material de lleno</t>
  </si>
  <si>
    <t>Los apisonadores manuales para compactación deben tener una superficie de</t>
  </si>
  <si>
    <t>apisonamiento no mayor de 15 cm. x 15 cm</t>
  </si>
  <si>
    <t>Este material deberá ser seleccionado del tal forma que se retiren todas las raíces, cenizas, césped, barro, lodo, arcillas expansivas y en términos generales desechos, materias orgánicas y vegetales. El material de relleno para zanjas de tuberías, además, deberá estar libre de piedras y elementos extraños y angulosos</t>
  </si>
  <si>
    <t>Los rellenos deberán compactarse mecánicamente en capas que no sobrepasen los 20 cm. Para zanjas de tuberías la compactación se deberá realizar en dos etapas, en la primera se compactará en capas de 10 cm hasta una altura mínima de 30 cm por encima de la tubería, en esta etapa las uniones de la tubería se dejarán destapadas para detectar fugas o escapes según la comprobación de la prueba hidráulica realizada por la Interventoría</t>
  </si>
  <si>
    <t>La segunda etapa del relleno se ejecutará una vez se hayan realizado las pruebas hidráulicas, se utilizará material seleccionado libre de piedras y escombros en capas de 10 cm de espesor y su compactación será mecánica con apisonador tipo canguro, hasta llegar a la rasante especificada en los planos</t>
  </si>
  <si>
    <t>El trabajo consiste en el suministro, transporte e instalación de Geotextil NT 1600, de acuerdo con las dimensiones dadas y demás elementos necesarios para su debida instalación, en un todo de acuerdo con las especificaciones que para este fin tengan los fabricantes, debidamente supervisada y probada por el interventor, incluye el alistamiento de la superficie donde se colocará este elemento y transporte y disposición de los materiales producto de esta actividad</t>
  </si>
  <si>
    <t>Los materiales deberán ser nuevos. Los diferentes fabricantes deberán proveer las especificaciones técnicas de los diferentes componentes del conjunto en sus catálogos de productos y el tipo de materiales con los cuales son elaborados los elementos; el cual debe indicar la marca de fábrica y la garantía de la Firma Fabricante y su permanencia en el mercado</t>
  </si>
  <si>
    <t>El contratista deberá efectuar todas las actividades necesarias para la correcta instalación de acuerdo con esta especificación y las indicaciones de Interventoría. Una vez instalado el Geotextil, deberá probarse desde el punto de vista de estanqueidad y resistencia, así como de cubrimiento total, de acuerdo con las especificaciones de los fabricantes, bajo la supervisión del interventor y con el visto bueno de éste. Cuando se presenten desperfectos de tipo constructivo o de funcionamiento de algún componente, el CONTRATISTA a su cargo deberá inmediatamente subsanarlos</t>
  </si>
  <si>
    <t>El trabajo consiste en el suministro, transporte e instalación de Geotextil NT 3000, de acuerdo con las dimensiones dadas y demás elementos necesarios para su debida instalación, en un todo de acuerdo con las especificaciones que para este fin tengan los fabricantes, debidamente supervisada y probada por el interventor, incluye el alistamiento de la superficie donde se colocará este elemento y transporte y disposición de los materiales producto de esta actividad</t>
  </si>
  <si>
    <t>Este trabajo consiste en el mejoramiento de suelos de subrasante, subbases o bases con</t>
  </si>
  <si>
    <t>cal, la determinación de las características que deben cumplir los materiales involucrados</t>
  </si>
  <si>
    <t>y el proceso constructivo de acuerdo con las cotas de diseño. La cal se puede aplicar</t>
  </si>
  <si>
    <t>para mejorar suelos demasiado húmedos, mejorar la plasticidad de un “suelo no</t>
  </si>
  <si>
    <t>tolerable” y convertirlo en un “suelo adecuado”, aumentar la resistencia mecánica del</t>
  </si>
  <si>
    <t>mismo, aumentar la trabajabilidad del suelo y reducir su potencial de hinchamiento.</t>
  </si>
  <si>
    <t>La cal recomendada para procesos de estabilización es la Cal hidratada (Hidróxido de</t>
  </si>
  <si>
    <t>calcio- Ca[OH]2 que se puede adicionar como lechada de cal o en forma granulada.La</t>
  </si>
  <si>
    <t>cal hidratada reacciona con las partículas de arcilla del suelo o material y desarrolla una</t>
  </si>
  <si>
    <t>condición cementante en esta mezcla. En los suelos finos la cal disminuye la</t>
  </si>
  <si>
    <t xml:space="preserve">susceptibilidad al agua. </t>
  </si>
  <si>
    <t>Son riegos de tipo asfáltico que proceden de materiales de tipo bituminoso sobre una superficie de pavimento existente, una base estabilizada o granular o un suelo. Según su función pueden clasificarse como antipolvo, sello negro, imprimación, riego de liga o membrana de curado. La imprimación, consiste en un riego de material bituminoso de baja viscosidad sobre una base estabilizada o granular sobre la cual se procederá a colocar un a capa asfáltica o tratamiento de tipo superficial. Este riego tiene como funciones primordiales el sellado de la superficie del terreno induciendo en él un alto grado de impermeabilidad proporcionando cohesión a las partículas sueltas en la superficie de la base, reduciendo los vacíos capilares y al mismo tiempo brindar una capa de curado a la estructura granular mientras permite la adhesión de los materiales de la carpeta asfáltica a colocar. Para la ejecución de esta actividad, la base debe estar adecuadamente perfilada y compactada antes de la aplicación del riego. El material suelto debe estar barrido de la superficie la cual debe encontrarse con el menor contenido de humedad. La dosificación se efectúa mediante el empleo de un carrotanque irrigador. El ligante bituminoso a emplear es un asfalto líquido de curado medio, que puede variar de acuerdo a la textura y superficie de la base a tratar. Y la cantidad en su dosificación, estará en función de la capacidad de absorción de los materiales empleados, las condiciones climáticas de la zona del proyecto, la granulometría del agregado y el porcentaje de vacíos, por lo general, se emplea una cantidad de ligante que sea absorbida por la base en un período de veinticuatro horas. El tiempo de curado de este tipo de material, permite la precolación hasta espesores cercanos a los 2 cm antes de que se produzca su curado final, momento en el cual se termina la penetración dejando en la superficie una membrana de ligante con el espesor necesario. La aplicación del riego de imprimación deberá estar coordinada con la puesta en obra de la capa superpuesta a él, de manera que el ligante no haya perdido su efectividad como elemento de unión. Cuando el Interventor lo estime necesario, se aplicará otro riego de imprimación, cuyo costo será asumido por el Constructor si la pérdida de efectividad del riego anterior es imputable a éste.</t>
  </si>
  <si>
    <t>Este trabajo consiste en la elaboración, transporte, colocación y compactación, de una o más capas de mezcla asfáltica de tipo denso, preparada en caliente, de acuerdo con esta especificación en un espesor de 5cm minimo y de conformidad con los alineamientos, cotas, secciones y espesores indicados en los planos o determinados por el Supervisor. La extensión y terminación de concretos asfálticos producidos en planta se hará con pavimentadoras autopropulsadas, de las mismas características que las descritas por INVIAS. Se deberán utilizar compactadores autopropulsados de cilindros metálicos, estáticos o vibratorios, triciclos o tándem, de neumáticos o mixtos. El equipo de compactación será aprobado por el Supervisor, a la vista de los resultados obtenidos en la fase de experimentación. Todos los compactadores deberán ser autopropulsados y estar dotados de inversores de marcha suaves; además estarán dotados de dispositivos para la limpieza de las llantas o neumáticos durante la compactación y para mantenerlos húmedos en caso necesario. Los compactadores de rodillos no deberán presentar surcos ni irregularidades. Los compactadores vibratorios dispondrán de dispositivos para eliminar la vibración al invertir la marcha, siendo aconsejable que el dispositivo sea automático. Los de neumáticos tendrán ruedas lisas, en número, tamaño y disposición tales, que permitan el traslapo de las huellas delanteras y traseras y en caso necesario, faldones de lona protectora contra el enfriamiento de los neumáticos. Las presiones lineales estáticas o dinámicas y las presiones de contacto de los diversos compactadores, serán las necesarias para conseguir la compactación adecuada y homogénea de la mezcla en todo su espesor, pero sin producir roturas del agregado ni arrollamiento de la mezcla a las temperaturas de compactación. Estará constituido por elementos para limpieza, preferiblemente barredora o sopladora mecánica. Así mismo, se requieren herramientas menores para efectuar correcciones localizadas durante la extensión de la mezcla. La mezcla no se extenderá hasta que se compruebe que la superficie sobre la cual se va a colocar tenga la densidad apropiada y las cotas indicadas en los planos o definidas por el Interventor. Todas las irregularidades que excedan de las tolerancias establecidas en la especificación respectiva, deberán ser corregidas de acuerdo con lo establecido en ella</t>
  </si>
  <si>
    <t>Consiste en lleno con material clasificado, deberá ser conformado con las pendientes establecidas en los diseños y deberá ser compactado en forma mecánica cumpliendo con una densidad relativa del noventa y cinco por ciento (95%) del producto modificado con un espesor de 0.20 m., para los andenes. El material de afirmado deberá estar libre de materia vegetal, terrones de arcilla, tierra, sustancias deletéreas o cualquier elemento objetable y deberá tener una naturaleza tal que al esparcirse y compactarse, produzca una superficie firme y bien unida. Además, deberá estar compuesta de partículas duras o fragmentos de piedra o grava, con un llenante de arena u otro material mineral finamente dividido, de manera que pueda obtenerse una capa firme y compactada. No podrá contener exceso de finos que lo hagan demasiado plástico, pero tampoco deberá ser tan limpio que carezca totalmente de plasticidad. La superficie del afirmado deberá quedar perfilada de acuerdo con el proyecto y uniformemente compactada. Las cotas de la superficie terminada no podrán diferir en más de 2 centímetros con relación a las cotas de la superficie teórica proyectada y el espesor del afirmado no podrá ser menor que el proyectado. Después de terminado cualquier tramo de afirmado, el contratista deberá efectuar su conservación hasta la entrega final y definitiva de las obras. No se permitirá la colocación de material con exceso de humedad, ni en zonas inundadas.</t>
  </si>
  <si>
    <t>Todos los factores de compactación, expansión etc. deberán ser tenidos en cuenta por el contratista en su análisis unitario. El equipo, herramienta y demás implementos usados en la construcción deberán ser aprobados previamente por el Interventor el cual podrá solicitar el cambio de las que a su juicio no sean aceptables ni convenientes. Todos los implementos deberán ser suministrados en número suficiente para poder completar el trabajo dentro del plazo contractual debiendo conservarse en buenas condiciones de uso dentro del tiempo de su empleo en la obra. Si durante el desarrollo del trabajo se observan deficiencias o mal funcionamiento del equipo la Supervision podrán ordenar su sustitución por otro más conveniente o adecuado. En todos los casos, sin excepción, deberá compactarse el fondo de la excavación antes de empezar el relleno. No se debe colocar ningún relleno sobre terreno que no se haya descapotado. Dependiendo de la accesibilidad al sitio de la obra y el espacio de maniobrabilidad para la maquinaria el Contratista de común acuerdo con el Interventor, elegirán el tipo más adecuado para realizar los trabajos. Aún así se deberá cumplir en todo momento con las densidades que obtengan un CBR máximo (dichas densidades no serán menores al 90% del Proctor modificado) exigido en el estudio de suelos o según se indique en las especificaciones particulares. En todo momento se preferirá la utilización de equipos vibratorios para la compactación de los rellenos</t>
  </si>
  <si>
    <t>Se refiere este numeral a llenos con materiales compactados por métodos mecánicos, en zanjas y apiques para construcción o mantenimiento de redes de alcantarillado, drenajes o en aquellas excavaciones cuyas condiciones se asimilen a las ya descritas, a criterio del Supervisor. Se tendrán en cuenta las siguientes consideraciones</t>
  </si>
  <si>
    <t>Materiales para Relleno. Podrá utilizarse para el relleno material proveniente de la excavación, siempre que a juicio de la interventoría y previos análisis de laboratorio, presente propiedades físicas y mecánicas para lograr una compactación que garantice la resistencia adecuada y el mínimo asentamiento. De acuerdo con el tipo de trabajo, la interventoría podrá ordenar los ensayos necesarios (límites de atterberg, humedad natural, proctor modificado, CBR, y otros.) para determinar su aceptación como material de lleno. Si se van a utilizar materiales obtenidos por fuera del área de la obra, (o de préstamo) el contratista presentará los resultados de los ensayos necesarios (compactación, CBR, y otros que se consideren necesarios) con base en los cuales la interventoría podrá autorizar su utilización. Se rechazan como materiales de relleno: la materia orgánica, arcillas expansivas, material granular mayor de 100 mm, escombros, basuras y los suelos con el límite líquido mayor de 50 y humedad natural que por su exceso no permita obtener el mínimo porcentaje de compactación especificado</t>
  </si>
  <si>
    <t xml:space="preserve"> Este trabajo consiste en el suministro, transporte, colocación y compactación de material de subbase granular aprobada, en una o varias capas, conforme con las dimensiones, alineamientos y pendientes señalados en los planos del proyecto u ordenados por el Interventor. El espesor de la capa será de 20cms. o el espesor que tenga la sub-base del pavimento existente. La superficie de la sub-base deberá quedar perfilada y pendientada de acuerdo con las cotas proyectadas para los sardineles y cunetas y uniformemente compactada. Las cotas de la superficie terminada no podrán diferir en más de 2cms. con relación a las cotas de la superficie teórica proyectada y el espesor del material no podrá ser menor que el proyectado (0.20). Después de terminado cualquier tramo de la sub-base, el contratista deberá efectuar su conservación hasta la entrega final y definitiva de las obras. La conservación deberá incluir la escarificación, reconformación y compactación de las áreas que hayan sido deformadas o destruidas por cualquier causa. La conservación incluye también la colocación del material adicional que sea necesario y el mantenimiento hasta su entrega final. La superficie de la base granular debe quedar completamente nivelada y uniforme para garantizar que las placas de concreto tengan un espesor y un apoyo uniformes.</t>
  </si>
  <si>
    <t>La sub-base granular triturada, tendrá un espesor de 20 cms. compactada con cilindro vibratorio que garantice una compactación del 95% del proctor modificado.</t>
  </si>
  <si>
    <t>Después de terminado cualquier tramo de la base, el Contratista deberá efectuar su conservación hasta la entrega final y definitiva de las obras. La conservación deberá incluir la escarificación, reconformación y compactación de las áreas que hayan sido deformadas o destruidas por cualquier causa. La conservación incluye también la colocación del material adicional que sea necesario y el mantenimiento hasta su entrega final. Si después de aceptada la sub-base granular, el Constructor demorare la construcción de la capa inmediatamente superior, por conveniencia o negligencia, deberá reparar a su costa, todos los daños y restablecer el mismo estado en que se aceptó.</t>
  </si>
  <si>
    <t>Se refiere este numeral a llenos con materiales compactados por métodos mecánicos, (canguro) en zanjas y apiques para construcción o mantenimiento de redes de alcantarillado, drenajes parcheo de vias o en aquellas excavaciones cuyas condiciones se asimilen a las ya descritas, a criterio del Supervisor. Se tendrán en cuenta las siguientes consideraciones</t>
  </si>
  <si>
    <t>Las tachas delineadoras serán fabricadas con materiales metálicos, plásticos, epóxicos o similares de alta resistencia. El lente estará constituido por un material retroreflector prismático.</t>
  </si>
  <si>
    <t>(a) Dimensiones</t>
  </si>
  <si>
    <t>Las tachas tendrán una altura máxima de veinte milímetros y tres décimos de milímetro (20.3 mm) y el área de contacto con la superficie del pavimento será cuando menos de ochenta centímetros cuadrados (80 cm²). El área del material retroreflectivo proyectado deberá ser como mínimo trece y medio centímetros cuadrados (13,5 cm²) medido con respecto a un plano normal a la superficie de apoyo.</t>
  </si>
  <si>
    <t>(b) Resistencia a la compresión</t>
  </si>
  <si>
    <t>Se determinará sobre tachas con dimensiones en largo ó ancho menor a diez centímetros (10 cm.)</t>
  </si>
  <si>
    <t>La tacha probada deberá resistir una carga de dos mil setecientos veintisiete kilogramos (2 727 kg), sin romperse o tener una deformación superior a tres milímetros con tres décimas (3,3 mm.).</t>
  </si>
  <si>
    <t>(c) Resistencia a la Flexión</t>
  </si>
  <si>
    <t>Se determinará sobre tachas con dimensión en largo y ancho, ambos mayores o iguales a diez centímetros (10 cm).</t>
  </si>
  <si>
    <t>Una tacha deberá soportar una carga de novecientos nueve kilogramos (909 kg), sin romperse o presentar una deformación mayor de tres milímetros con tres décimas (3,3 mm)</t>
  </si>
  <si>
    <r>
      <t>(</t>
    </r>
    <r>
      <rPr>
        <b/>
        <sz val="10"/>
        <color theme="1"/>
        <rFont val="Arial"/>
        <family val="2"/>
      </rPr>
      <t>d) Color</t>
    </r>
  </si>
  <si>
    <t>Los documentos del proyecto indicarán el color por emplear, el cual deberá ser el mismo de la línea de demarcación, del pavimento (blanco o amarillo) según su ubicación.</t>
  </si>
  <si>
    <t>(e) Retroreflectividad</t>
  </si>
  <si>
    <t>La tacha deberá ofrecer retroreflectividad o brillantez óptima por ambas caras, con los valores mínimos establecidos</t>
  </si>
  <si>
    <t>Adhesivo</t>
  </si>
  <si>
    <t>El material destinado a adherir la tacha con el pavimento, deberá presentar unas características generales garantizadas por el fabricante. Este, además, deberá indicar la dosificación con la cual ha de aplicarse el producto. Se podrá emplear material bituminoso o adhesivo époxico de dos (2) o más componentes. El adhesivo no se podrá emplear sin la aprobación del Supervisor.</t>
  </si>
  <si>
    <t xml:space="preserve"> Se deberá disponer del equipo necesario para preparar la superficie del pavimento y para el transporte y colocación de las tachas, así como para la limpieza de la superficie luego de terminados los trabajos.</t>
  </si>
  <si>
    <t>Colocación</t>
  </si>
  <si>
    <t>Los sitios elegidos para la colocación de las tachas se deberán limpiar de polvo, barro, suciedad y cualquier otro elemento extraño cuya presencia atente contra la correcta adhesión de la tacha al pavimento.Para ello, se podrá emplear cualquier. Procedimiento que resulte satisfactorio para el Supervisor.Las tachas se colocarán en los sitios previamente localizados fijándolas con el adhesivo indicado</t>
  </si>
  <si>
    <t xml:space="preserve">Limitaciones en la ejecución </t>
  </si>
  <si>
    <t>No se permitirá la colocación de tachas en instantes de lluvia. Además, deberán atenderse todas las limitaciones atmosféricas adicionales que establezcan los fabricantes del adhesivo y de las tachas.</t>
  </si>
  <si>
    <t xml:space="preserve"> Aceptación de los Trabajos</t>
  </si>
  <si>
    <t>(a)Controles</t>
  </si>
  <si>
    <t>Durante la ejecución de los trabajos, el Supervisor efectuará los siguientes controles principales:</t>
  </si>
  <si>
    <t>• Verificar el estado y funcionamiento del equipo empleado por el Contratista.</t>
  </si>
  <si>
    <t>• Impedir que las tachas se coloquen con anterioridad a la aplicación de las líneas de demarcación del pavimento.</t>
  </si>
  <si>
    <t>• Verificar que las tachas queden correctamente colocadas.</t>
  </si>
  <si>
    <t>El Supervisor sólo aceptará el trabajo, si los delineadores (postes y tachas) han sido colocados de acuerdo con los planos, la presente especificación y sus instrucciones.</t>
  </si>
  <si>
    <t>Todas las deficiencias que presenten los trabajos deberán ser corregidas por el Contratista, a su costo, y a plena satisfacción del Supervisor.</t>
  </si>
  <si>
    <t>Se medirá y pagará por Unidad (UN) de material colocado .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</si>
  <si>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consiste en la elaboración, transporte, colocación y vibrado de una mezcla de concreto hidráulico para pavimento rígido con una resistencia de 3500 psi y un módulo de ruptura de 45 kg/cm2, colocada formando losas como rodadura de la estructura de un pavimento, con o sin refuerzo; la ejecución de juntas entre losas, el acabado, el curado y demás actividades necesarias para la correcta construcción del pavimento, de acuerdo con esta especificación y de conformidad con los alineamientos, cotas, secciones y espesores indicados en los planos del proyecto o determinados por el supervisor. El concreto estará conformado por una mezcla homogénea de cemento, agua, agregados finos, gruesos y adiciones, cuando estos últimos se requieran, materiales que deberán cumplir con las especificaciones técnicas establecidas en el país para este tipo de actividades.
El cemento utilizado será del tipo Pórtland. Si los documentos del proyecto o una especificación particular no señalan algo diferente, se podrán emplear los denominados Tipo I, 1M ó 3, de acuerdo con la nomenclatura establecida en la norma NTC-30. El Constructor deberá seleccionar y utilizar un mismo tipo de cemento, tanto en calidad como en marca. Cualquier cambio de estas condiciones exigirá un nuevo diseño de la mezcla. Deberá cumplir lo especificado en las normas NTC 121 (especificaciones físicas y mecánicas) y NTC 321 (especificaciones químicas). Se deben realizar registros de las fechas de fabricación y de almacenamiento. No se podrá emplear cemento recién fabricado ya que por su temperatura puede afectar la mezcla. Para determinar la resistencia del concreto se deberán realizar la pruebas y estudios técnicos necsarios y establecidos en la norma técnica, a costas del contratista. El agua que se emplee para la mezcla o para el curado del pavimento deberá cumplir con los requisitos de la norma NTC 3459. En todos los casos, deberá ser limpia y libre de aceites, ácidos, azúcar, materia orgánica y cualquier otra sustancia perjudicial al pavimento terminado. En general, se considera adecuada el agua que sea potable. En los documentos del proyecto se indicará el acero necesario para la construcción del pavimento, bien sea como elementos de enlace o transferencia en las juntas o como refuerzo de las losas. Las barras de acero deben cumplir con la norma NTC 248 (ASTM A615).
El material de sello podrá ser de silicona o de aplicación en caliente de acuerdo con las disposiciones de diseño y construcción de las juntas, presentada por el constructor y aprobadas por el supervisor.</t>
  </si>
  <si>
    <t>• Se debe verificar la calidad del concreto, la calidad de los equipos, su eficiencia y la idoneidad de las cuadrillas que se utilizarán en el proyecto, además se debe revisar que los medios de vibración disponibles son capaces de compactar adecuadamente el concreto en todo el espesor del pavimento. Se debe controlar el proceso de curado y protección del concreto.  También, se debe verificar que las juntas se realizan correctamente y que en ellas se logre el grado de transferencia de carga establecido en los documentos del proyecto. Finalmente, se debe definir las temperaturas máximas de llegada del concreto a la obra para evitar fenómenos de fisuración.</t>
  </si>
  <si>
    <t>Se medirá y pagará por metro cúbico (M3) de  obra terminada.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</si>
  <si>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refiere al suministro, transporte, fabricación, instalación y fijación de dovelas de acero liso 60.000 psi para pavimentos, incluye las Canastillas metálicas que se utilizarán para soportar, separar, alinear y fijar las Dovelas de Refuerzo de las Juntas de los Pavimentos construidos en Concreto Hidráulico. En los documentos del proyecto se indicará el acero necesario para la construcción, bien sea como elementos de enlace o transferencia en las juntas. Las barras de acero deben cumplir con la norma NTC 248 (ASTM A615).
Las Canastillas se construirán en varilla redonda corrugada de 1/4 de pulgada (1/4") en cuantía aproximada de 3.0 Kg/ml, según configuración y dimensiones definidas por los Diseños, Planos, Especificaciones Particulares o por la Interventoría. Dentro del control de calidad de
estas Canastillas metálicas, se deben tener en cuenta los siguientes aspectos:
• Revisar que las Dovelas tengan el diámetro, longitud y separación especificados.
• Revisar que el eje de las Dovelas coincidirá con la mitad del espesor de la Losa.
• Revisar el paralelismo entre Dovelas y de éstas con la superficie del Concreto Hidráulico y con sus paredes laterales.</t>
  </si>
  <si>
    <t>Se medirá y pagará por kilogramo (KG) de elemento debidamente instalado.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</si>
  <si>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comprende el suministro e instalación de tubería PVC corrugada de 315mm (12") para alcantarillado, según las recomendaciones del supervisor del contrato.</t>
  </si>
  <si>
    <t>Esta sección incluye los requerimientos para suministrar tuberías, accesorios y piezas misceláneas enterradas de cloruro de polivinilo (NOVAFORT PAVCO). Estas deben ser tuberías  de pared estructural, fabricada en un proceso de doble extrusión, pared interior lisa y pared exterior corrugada con sistema de unión mecánico, campana-espigo e hidrosello de caucho. Fabricadas bajo la Norma Técnica Colombiana NTC 3722-3: Sistemas de tuberías plásticas para uso sin presión en drenajes y alcantarillados enterrados (o bajo tierra)</t>
  </si>
  <si>
    <t>Se medirá y pagará por metro lineal (ML) de elemento debidamente instalado.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</si>
  <si>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comprende el suministro e instalación de tubería PVC corrugada de 400mm (16") para alcantarillado, según las recomendaciones del supervisor del contrato.</t>
  </si>
  <si>
    <t>Este ítem comprende el suministro e instalación de tubería PVC corrugada de 500mm (20") para alcantarillado, según las recomendaciones del supervisor del contrato.</t>
  </si>
  <si>
    <t>Línea de demarcación con pintura en frío para parqueaderos e infraestructura vial de los complejos policiales. Se usa como primer elemento para pinturas base agua, base solvente, plástico en frio y termoplásticas con el fin de mejorar su adherencia.</t>
  </si>
  <si>
    <t>• Preparación de la Superficie: -  Asegurar que la superficie está seca y libre de polvo, grasa y suciedad. - Remover pintura anterior en caso de que tenga mala adherencia. - El proceso de señalización no se debe realizar cuando se prevean o se presenten lluvias. - En concretos nuevos se hace necesaria la imprimación, debido a álcalis y porosidad del mismo. - Homogenizar antes de su uso. Aplicar entre 8 y 10 mils húmedos. - La limpieza de los equipos se realiza con thinner 21219 o ajustador 2112.</t>
  </si>
  <si>
    <t>Se medirá y pagará por metro lineal (ML) debidamente instalado y acondicionada con materiales de primera calidad, y puesta en funcionamiento, incluyendo el desmonte y retiro del existente.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</si>
  <si>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Comprende este ítem Suministro de la totalidad de los materiales, equipos y mano de obra necesarios para ejecutar el aseo final  y permanente de las áreas objeto de intervención.</t>
  </si>
  <si>
    <t>Presentar al Supervisor del contrato para aprobación previa los métodos a utilizar, la periodicidad con la cual se ejecutará el aseo permanente y la secuencia en que se ejecutará el aseo final.</t>
  </si>
  <si>
    <t>• Verificar que todas las actividades programadas en un espacio o sector del Edificio se encuentren totalmente terminadas antes de iniciar el aseo final</t>
  </si>
  <si>
    <t>• Ejecutar la limpieza de todas las superficies con agua potable, jabones, detergentes, disolventes y ácido muriático y/o ácido oxálico adecuadamente rebajados con agua, de manera que se garantice que no se deteriorarán las superficies, los elementos fijos ni sus acabados finales.</t>
  </si>
  <si>
    <t>• Verificar la ejecución a fondo y total del aseo</t>
  </si>
  <si>
    <t>• Proteger y mantener hasta entregar obra.</t>
  </si>
  <si>
    <t>• Agua potable, jabones, detergentes, disolventes apropiados, ácido muriático, ácido oxálico.</t>
  </si>
  <si>
    <t>EQUIPOS Y HERRAMIENTAS:</t>
  </si>
  <si>
    <t>• Herramientas menores de aseo.</t>
  </si>
  <si>
    <t>Se medirá y pagará Metro cuadrado (M2) recibido a satisfacción por el supervisor del contrato. El valor será el precio unitario estipulado dentro del contrato e incluye:</t>
  </si>
  <si>
    <t>Comprende este ítem suministro de la totalidad de los materiales, equipos, herramientas, mano de obra y transporte necesarios para ejecutar el retiro de escombros producto de las obras de mantenimiento y su disposición final en lugar autorizado por autoridad ambiental.</t>
  </si>
  <si>
    <t>Presentar al Supervisor del contrato para aprobación previa los métodos a utilizar y la periodicidad con la cual se ejecutará el retiro de escombros.</t>
  </si>
  <si>
    <t>• Cargar y retirar los escombros a botaderos debidamente autorizados.</t>
  </si>
  <si>
    <t>• Debe garantizarse que la obra permanecerá siempre libre de escombros</t>
  </si>
  <si>
    <t>• Equipos mecánicos para cargue y retiro de escombros tales como retroexcavadoras, volquetas, etc. Los equipos deberán ser aprobados por el supervisor del contrato.</t>
  </si>
  <si>
    <t xml:space="preserve"> EQUIPOS Y HERRAMIENTAS:</t>
  </si>
  <si>
    <t>• Herramientas menores de albañilería.</t>
  </si>
  <si>
    <t>• El contratista hara entrega al supervisor del contrato del certificado de disposición final de los residuos donde referencie puntualmente la obra de donde provienen estos .</t>
  </si>
  <si>
    <t>Se medirá y pagará por Metro cubico  (M3) cuantificado y aprobado por el supervisor del contrato y certificado por empresa autorizada por el ministerio del medio ambiente. El valor será cancelado una vez se presente dicho certificado el precio unitario estipulado dentro del contrato e incluye:</t>
  </si>
  <si>
    <t>• Certificado de disposición final.</t>
  </si>
  <si>
    <t>Esta especificación hace referencia al sobre acarreo interno, almacenamiento en lonas, cargue, transporte y disposición final de residuos sólidos, los cuales necesitan un tratamiento y disposición final especial en cumplimiento al Decreto Único Ambiental 1076 del 2015-Titulo VI, Decreto Único 1079 del 2015 Reglamentario del Sector Transporte</t>
  </si>
  <si>
    <t xml:space="preserve">•	Trasegar el residuo del punto de desmonte al punto de acopio  </t>
  </si>
  <si>
    <t xml:space="preserve">•	Acopiar los residuos dependiendo su clase </t>
  </si>
  <si>
    <t xml:space="preserve">•	Almacenar en lonas los residuos especiales (si se requiere) de no ser el caso acopiar </t>
  </si>
  <si>
    <t xml:space="preserve">•	Transportar los residuos al transporte del operador competente autorizado por las entidades ambientales </t>
  </si>
  <si>
    <t xml:space="preserve">•	Una vez cargados los residuos Realizar el proceso de pesaje </t>
  </si>
  <si>
    <t>•	Entrega de manifiesto como soporte del proceso.</t>
  </si>
  <si>
    <t>•	Transporte cumpliendo la normatividad legal vigente.</t>
  </si>
  <si>
    <t>•	Entrega de informe con registro fotográfico del proceso.</t>
  </si>
  <si>
    <t>•	Entrega de certificado de todos los residuos recogidos y gestionados.</t>
  </si>
  <si>
    <t>MATERIAL Y EQUIPO</t>
  </si>
  <si>
    <t xml:space="preserve">•	Herramienta menor 
•	Carretilla 
•	pala redonda
•	lonas (de ser necesario) 
	</t>
  </si>
  <si>
    <t xml:space="preserve">La unidad de medida para este ítem será Kilogramo  (kg).
El pago se efectuará de acuerdo con los precios unitarios acordados en el respectivo contrato.
Se aclara expresamente que dentro de esta modalidad de pago se incluyen todas las actividades que se tengan que realizar en la instalación y cualquier otro elemento o actividad exigida por la supervisión que a su concepto sean necesarios para la correcta ejecución de la obra. 
Incluye desperdicios. </t>
  </si>
  <si>
    <t>En caso de no conformidad con estas especificaciones, durante su ejecución o a su terminación, las actividades se considerarán como mal ejecutadas. En este evento, el Contratista deberá reconstruirlas a su costo y sin que implique modificaciones y/o adiciones en el plazo y en el valor del contrato.</t>
  </si>
  <si>
    <t xml:space="preserve">Desmonte técnico de alfombra instalada (modulares o rollo), incluye: levantamiento manual controlado, retiro de adhesivo superficial con espátula, acopio interno, cargue y preparación para su retiro </t>
  </si>
  <si>
    <t>Esta especificación hace referencia al desmonte de alfombras existentes de diferente tipología, formatos y materiales
Esta actividad comprende el desmonte, retiro y disposición temporal de alfombra existente instalada sobre pisos interiores, incluyendo el retiro de adhesivos, grapas, listones de sujeción, bases o espumas (underlay) y cualquier otro elemento asociado a su instalación, dejando la superficie base limpia y lista para la ejecución de nuevos acabados o intervenciones posteriores.
El desmonte deberá realizarse de forma manual o con herramientas menores, evitando daños en la superficie del piso existente (concreto, mortero, madera, cerámica u otro).</t>
  </si>
  <si>
    <t>ALCANCE</t>
  </si>
  <si>
    <t>La actividad incluye:
Corte y levantamiento de la alfombra existente.
Retiro de espumas o bases amortiguadoras.
Retiro de grapas, clavos, cintas adhesivas o perfiles metálicos de sujeción.
Limpieza básica de residuos de pegantes o adhesivos.
Recolección, acopio y cargue del material desmontado.
Transporte interno hasta el sitio de almacenamiento temporal autorizado dentro de la obra.
Disposición final conforme a las normas ambientales vigentes cuando aplique.</t>
  </si>
  <si>
    <r>
      <rPr>
        <b/>
        <sz val="11"/>
        <rFont val="Calibri"/>
        <family val="2"/>
        <scheme val="minor"/>
      </rPr>
      <t>MATERIALES</t>
    </r>
    <r>
      <rPr>
        <sz val="11"/>
        <rFont val="Calibri"/>
        <family val="2"/>
        <scheme val="minor"/>
      </rPr>
      <t xml:space="preserve">
Para esta actividad generalmente no se requieren materiales nuevos, sin embargo se podrán emplear:
Bolsas o costales para recolección de residuos.
Cinta de señalización.
Elementos de protección para pisos o muros cercanos si se requiere.</t>
    </r>
  </si>
  <si>
    <t>EQUIPOS Y HERRAMIENTAS</t>
  </si>
  <si>
    <t xml:space="preserve">
Espátulas metálicas.
Cuchilla industrial o bisturí.
Martillo.
Barra o palanca.
Alicates para retiro de grapas.
Raspadores de piso.
Carretillas o coches de transporte.</t>
  </si>
  <si>
    <t>Inspección previa
Verificar el tipo de instalación de la alfombra (pegada, tensada o modular).
Revisar el estado del piso base para evitar deterioros durante el retiro.
Aislamiento del área
Señalizar el área de trabajo.
Proteger elementos cercanos como muros, puertas o mobiliario.
Corte de la alfombra
Realizar cortes en franjas manejables (aprox. 1–2 m de ancho).
Levantamiento
Desprender la alfombra manualmente o con espátulas.
Retirar la espuma o base si existe.
Retiro de fijaciones
Quitar grapas, puntillas, perfiles o listones perimetrales.
Limpieza del piso base
Retirar restos de pegantes o adhesivos superficiales.
Recolección y transporte
Enrollar o plegar la alfombra desmontada.
Trasladar los residuos al sitio de acopio temporal.</t>
  </si>
  <si>
    <t>CONTROL DE CALIDAD</t>
  </si>
  <si>
    <t xml:space="preserve">
Se verificará que:
Toda la alfombra haya sido retirada completamente de acuerdo a lo solicitado por el Supervisor Tesnico del contrato
No queden grapas, clavos o elementos cortopunzantes.
La superficie base quede libre de residuos sueltos.
No existan daños en el piso base o elementos constructivos cercanos.</t>
  </si>
  <si>
    <t>Unidad de medida: Metro cuadrado (m²)
La medición se realizará tomando el área real de alfombra desmontada aprobada por la interventoría o supervisión.
El pago incluye:
Mano de obra
Herramientas y equipos menores
Retiro de fijaciones
Limpieza básica
Recolección y transporte interno de residuos</t>
  </si>
  <si>
    <t>NORMATIVIDAD Y SEGURIDAD</t>
  </si>
  <si>
    <t xml:space="preserve">
El contratista deberá cumplir con:
Normativa de seguridad y salud en el trabajo (SST) vigente en Colombia.
Uso obligatorio de EPP: guantes, gafas de seguridad, botas y tapabocas si se genera polvo.</t>
  </si>
  <si>
    <t>Reemboquillado (relleno y sellado de juntas) en enchapes existentes de muros y pisos, con el fin de mejorar la estanqueidad, estética y durabilidad del revestimiento</t>
  </si>
  <si>
    <t>Esta especificacion hace referencia al suminsitro e instalacion de boquilla para enchapes exitentes, en los coloroes y tonos requeridos por la supervisión y de acuerdo al tipo de enchape (caracteristicas generales) a intervenir</t>
  </si>
  <si>
    <t xml:space="preserve">•	Boquilla con latex  
•	Herramienta menor 
•	valde 
•	Espatula plastica </t>
  </si>
  <si>
    <t>La unidad de medida para este ítem será metro cuadrado  (m2).
El pago se efectuará de acuerdo con los precios unitarios acordados en el respectivo contrato.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</si>
  <si>
    <t xml:space="preserve">En caso de no conformidad con estas especificaciones, durante su ejecución o a su terminación, las actividades se considerarán como mal ejecutadas. En este evento, el Contratista deberá reconstruirlas a su costo y sin que implique modificaciones y/o adiciones en el plazo y en el valor del contrato.  Se deberá efectuar la actividad preservando el enchape existente, en caso de averias, rupturas y daños al mismo, el congratista deberá efectuar el reemplazo de las piezas averiadas.  
</t>
  </si>
  <si>
    <t>Esta actividad comprende el desmonte de bisagras de cazoleta existentes y el suministro e instalación de nuevas bisagras de cazoleta en puertas de muebles, garantizando el correcto funcionamiento, alineación y fijación de las puertas.
El trabajo incluye el retiro de herrajes deteriorados, limpieza del área de fijación, ajuste o adecuación de perforaciones si es necesario y la instalación de nuevas bisagras con sus respectivos tornillos y elementos de fijación, asegurando la correcta apertura, cierre y nivelación de la puerta del mueble.</t>
  </si>
  <si>
    <t>La actividad incluye:
•Inspección de las bisagras existentes.
•Desmonte de bisagras de cazoleta deterioradas o defectuosas.
•Retiro de tornillos y herrajes existentes.
•Limpieza de perforaciones y superficies de fijación.
•Suministro de nuevas bisagras de cazoleta.
•Instalación y fijación de las bisagras en puerta y estructura del mueble.
•Ajuste y calibración para garantizar alineación y correcto funcionamiento.
•Pruebas de apertura y cierre.</t>
  </si>
  <si>
    <t>•Definir y localizar los elementos a retirar y/o reinstalar
•Verificar el estado de las bisagras existentes.
•Revisar la alineación de la puerta del mueble.
•Confirmar el tipo y dimensiones de la bisagra requerida.
•Desmontar las bisagras  y verifircar elementos en condiciones para su reinstalación y elementos que requieren el reemplazo total
•Retirar los tornillos que fijan la bisagra al mueble y a la puerta.
•Desmontar cuidadosamente la bisagra para evitar daños en el mueble.
•Retirar completamente los herrajes deteriorados.
•Almacenar en punto definido por la supervisión 
•Entregar material desmontado a la supervisión del contrato
•Reinstalar elementos retirados que se encuentren en condiciones de uso e Instalar nuevas bisagras en areas faltantes 
•La verificación de elementos para reinstalación deberá evaluarse en conjunto con la supervisión del contrato</t>
  </si>
  <si>
    <t>Preparación de la superficie:
•Limpiar las perforaciones y zonas de fijación.
•Verificar el estado de los orificios existentes.
En caso necesario, realizar ajustes en la perforación de la cazoleta.
Instalación:
•Colocar la cazoleta de la bisagra en la perforación correspondiente.
•Fijar la bisagra a la puerta mediante tornillos.
•Instalar el brazo de la bisagra en el costado del mueble.
•Ajustar la posición para lograr correcta alineación.
Ajuste y calibración:
•Regular la bisagra para garantizar:
•Alineación vertical y horizontal.
•Correcto cierre de la puerta.
•Apertura sin interferencias.
Verificación final
•Realizar pruebas de apertura y cierre.
•Confirmar que la puerta quede nivelada y firme.</t>
  </si>
  <si>
    <t xml:space="preserve">
Se verificará que:
•Las bisagras queden correctamente fijadas.
•La puerta abra y cierre suavemente.
•No existan desalineaciones o roces con el mueble.
•Los tornillos estén correctamente ajustados.</t>
  </si>
  <si>
    <t xml:space="preserve">
•	Herramienta menor , bisagras </t>
  </si>
  <si>
    <t>Unidad de medida: Unidad (Und)
La medición se realizará por cada bisagra desmontada e instalada correctamente, aprobada por la supervisión o interventoría.
El precio unitario incluye:
•Desmonte de bisagras existentes.
•Suministro de bisagras nuevas.
•Tornillos y elementos de fijación.
•Mano de obra.
•Herramientas y equipos menores.
•Ajuste y calibración final.</t>
  </si>
  <si>
    <t>Esta especificación hace referencia al  Suministro e instalación de cocina Integral Berlín 1.80 Metros Vienes Incluye Mesón Poceta 4 Fogones A Gas Just Home Collection o similar la cual tiene las siguientes caracteristicas Cocina Berlin 180 cm Izquierda color Vienes, contiene Mueble Superior de 120 cm con Locero y Vasero de 56 cm, y nicho para microondas y especiero, 2 puertas Batientes , manijas en Acero. Mueble campana 60cm con 2 puertas ideal para almacenamiento. Mueble Inferior de 179.4 cm con entrepaño Móvil, 2 cajones olleros, 1 cajón Cubiertero, 1 puerta baja y 2 puertas altas, riel de extención de 40 cm, manijas en Acero, patas niveladoras. Mesón de 180 x 52 cm en acero Inox 4 Gas
Voltaje de funcionamiento: 110 V, 120 V
Color: a definir en obra
Alimentación: Gas natural
La actividad comprende el suministro, transporte, armado e instalación de una cocina integral anteriormente descrita, garantizando su correcta fijación, nivelación, funcionamiento y conexión a los puntos existentes de agua, desagüe y gas.
La instalación deberá realizarse conforme a las especificaciones del fabricante, garantizando la adecuada alineación, estabilidad, hermeticidad de conexiones y acabado final.</t>
  </si>
  <si>
    <t xml:space="preserve"> ALCANCE</t>
  </si>
  <si>
    <t>La actividad incluye:
•Verificación de medidas del espacio disponible.
•Suministro de muebles de cocina integral de 1,80 m.
•Suministro e instalación de mesón.
•Instalación de poceta o lavaplatos.
•Instalación de grifería.
•Instalación de estufa a gas de cuatro fogones.
•Perforaciones y adecuaciones menores para instalaciones.
•Conexión a redes existentes de agua, desagüe, electricas y gas.
•Nivelación, fijación y ajuste de los muebles.
•Sellado de juntas entre mesón y muro.
•Limpieza final del área intervenida.</t>
  </si>
  <si>
    <t xml:space="preserve">•	Definir y localizar la cocina a instalar  
•	Fabricar la cocina con las especiaciones descritas 
•	Verificación e inventario de redes de servicios publicos, con el fin de establecer la disponibilidad de los mismos y su ubicación: gas natural, punto sanitario, punto electrico, punto hidraulico; en caso de presentarse alguna debilidad técnica frente al tema deberá informarse de manera inmediata a la supervisión para definir la ruta a seguir previo al montaje del mobiliario
•	Realizar el proceso de instalación con personal óptimo para su ejecución
•Ubicar y nivelar los módulos inferiores.
•Fijar los muebles al muro mediante chazos y tornillos.
•Instalar los módulos superiores
</t>
  </si>
  <si>
    <t xml:space="preserve">Instalación del mesón
•Colocar el mesón sobre los módulos inferiores.
•Verificar nivelación y alineación.
•Sellar la unión entre mesón y muro con silicona.
• Instalación de la poceta
•Realizar perforación o corte en el mesón cuando sea necesario.
•Instalar la poceta con su respectivo sistema de fijación.
•Sellar los bordes con silicona sanitaria.
•Instalación de grifería y desagüe
•Instalar la grifería.
•Conectar sifón y tubería al desagüe existente.
Verificar que no existan fugas.
•Instalación de estufa
•Instalar la estufa en el espacio del mesón.
•Conectar a la red de gas mediante manguera certificada.
•Verificar hermeticidad de la conexión.
•Pruebas de funcionamiento
•Verificar funcionamiento de grifería y drenaje.
•Realizar prueba de encendido de la estufa.
•Ajustar puertas, bisagras y herrajes del mueble.
•	Verificaciòn del funcionamiento de todos sus elementos   </t>
  </si>
  <si>
    <t>•Tipo : Cocina con mesón
•Incluye : Mueble inferior, Mueble superior y Meson Acero Inox 180 cm 4 gas Mesón acero inox4 ptos, Cat I 2H Clase3, eficiencia(A) Consumo 7.3KW, Encendido Elec. Gas Nat,(Pg5)
•Características : Cocina Berlin 180 cm Izquierda color Vienes, contiene Mueble Superior de 120 cm con Locero y Vasero de 56 cm, y nicho para microondas y especiero, 2 puertas Batientes , manijas en Acero. Mueble campana 60cm con 2 puertas ideal para almacenamiento. Mueble Inferior de 179.4 cm con entrepaño Móvil, 2 cajones olleros, 1 cajón Cubiertero, 1 puerta baja y 2 puertas altas, riel de extención de 40 cm, manijas en Acero, patas niveladoras. Mesón de 180 x 52 cm en acero Inox 4 Gas,
•Limite inferior MSNM : 300
•Material del mesón : Acero Inoxidable
Alimentación: Gas natural
• Herramientas menores
• Otros equipos suministrados por el proveedor para un optimo proceso de montaje
•Taladro eléctrico.
•Destornilladores.
•Nivel de burbuja o nivel láser.
•Llaves de plomería.
•Sierra o caladora.
•Pistola para silicona.
•Herramientas menores de carpintería e instalación.</t>
  </si>
  <si>
    <t>Unidad de medida: Unidad (Und)
La medición se realizará por cada cocina integral completamente instalada y en funcionamiento, aprobada por la supervisión o interventoría.
El precio unitario incluye:
•Suministro de muebles
•Mesón
•Poceta
•Grifería
•Estufa a gas de cuatro fogones
•Materiales de instalación
•Mano de obra
•Equipos y herramientas
•Transporte e instalación completa</t>
  </si>
  <si>
    <t>Esta especificación hace referencia al Suministro e instalación técnica calificada de punto de anclaje tipo Argolla en D en acero inoxidable 316L certificados bajo procedimiento de norma europea EN795-2012 para anclajes tipo A, con perno sencillo de 1/2" en acero inoxidable 304, fijados en concreto con epóxido de alta resistencia HILTI RE500</t>
  </si>
  <si>
    <t xml:space="preserve">•	Preparación del área de trabajo. Previamente a la instalación, se debe preparar el área de trabajo para garantizar la seguridad de los trabajadores. Para esto, se deben colocar señalización adecuadas para alertar a otros trabajadores y peatones sobre la presencia del trabajo en alturas. 
•	Perforación del agujero , se debe perforar un agujero en la estructura en el lugar seleccionado. En este proceso, se debe utilizar una broca del tamaño adecuado para garantizar que el punto de anclaje se ajuste de forma segura. 
•	Instalación del punto de anclaje. Una vez que se ha perforado el agujero, se debe insertar el punto de anclaje en la estructura. Al ejecutar esto, es importante seguir las instrucciones del fabricante para asegurarse de que la instalación es segura y que se ajusta de forma correcta en el agujero, luego se llena con epoxico la perforación una vez sea abierta la perforación 
•	 Prueba de carga. Se realizara pruebas de carga para asegurarse de que es seguro y de que puede soportar la carga prevista. Además, se debe comprobar que no se produce ninguna deformación o fallo. </t>
  </si>
  <si>
    <t xml:space="preserve">•	Punto de anclaje tipo Argolla en D en acero inoxidable 316L certificados bajo procedimiento de norma europea EN795-2012 para anclajes tipo A, con perno sencillo de 1/2" en acero inoxidable 304, fijados en concreto con: 
•	Epóxico de alta resistencia HILTI RE500
•	Taladro percutor 
•	Otros materiales y herramientas necesarias para su correcta instalación </t>
  </si>
  <si>
    <t>La unidad de medida para este ítem será  unidad  (UND).
El pago se efectuará de acuerdo con los precios unitarios acordados en el respectivo contrato.
Se aclara expresamente que dentro de esta modalidad de pago se incluyen todas las actividades que se tengan que realizar en la instalación y cualquier otro elemento o actividad exigida por la supervisión que a su concepto sean necesarios para la correcta ejecución de la obra, asì como la entrega de la certificaciòn bajo la norma europea EN795-2012</t>
  </si>
  <si>
    <t xml:space="preserve">Esta especificación hace referencia al Suministro e instalación de cerramiento provisional en polisombra verde Hmax= 2,10m incluye desmonte </t>
  </si>
  <si>
    <t xml:space="preserve">•	Despejar el área de trabajo de escombros u obstáculos. 
•	Marcar  el perímetro del cerramiento y los puntos donde se colocarán los postes, separándolos típicamente entre 3 metros  y 5 metros.
•	Realizar la colocación de postes ya sean embebidos en el terreno o a presión entre piso y techo 
•	Instalar el poste 
•	Asegurar la tela en los postes y ajustar con puntilla acerada 
•	Instalar la tela o polisombra a lo largo de la estructura 
•	Asegurar con alambre 
•	Tensionar la tela 
•	Luego de haber realizado los trabajos realizar el desmonte del cerramiento provisional </t>
  </si>
  <si>
    <t xml:space="preserve">•	Polisombra verde 
•	Postes en madera rolliza
•	Puntillas 
•	Todo lo necesario para su correcta ejecución </t>
  </si>
  <si>
    <t>La unidad de medida para este ítem será metro lineal  (ML).
El pago se efectuará de acuerdo con los precios unitarios acordados en el respectivo contrato.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</si>
  <si>
    <t>Comprende:</t>
  </si>
  <si>
    <t>Verificación de condiciones del frente de trabajo.</t>
  </si>
  <si>
    <t>Limpieza y preparación de extremos de tubería.</t>
  </si>
  <si>
    <t>Suministro (si aplica) de unión Dresser de 3”.</t>
  </si>
  <si>
    <t>Instalación, alineación y ajuste mecánico.</t>
  </si>
  <si>
    <t>Prueba de estanqueidad.</t>
  </si>
  <si>
    <t>Limpieza final del área intervenida.</t>
  </si>
  <si>
    <t>Unión Dresser de 3” para tubería HD.</t>
  </si>
  <si>
    <t>Empaques de caucho grado potable (si aplica).</t>
  </si>
  <si>
    <t>Pernos y tuercas galvanizados o acero inoxidable.</t>
  </si>
  <si>
    <t>Lubricante recomendado por el fabricante.</t>
  </si>
  <si>
    <t>Elementos de protección anticorrosiva (si aplica).</t>
  </si>
  <si>
    <t>Nota: La unión debe ser compatible con el diámetro exterior real de la tubería existente.</t>
  </si>
  <si>
    <t>EQUIPO Y HERRAMIENTA</t>
  </si>
  <si>
    <t>Llaves de torque calibradas.</t>
  </si>
  <si>
    <t>Llaves de expansión o combinadas.</t>
  </si>
  <si>
    <t>Cepillo metálico.</t>
  </si>
  <si>
    <t>Nivel.</t>
  </si>
  <si>
    <t>Elementos de izaje (si aplica).</t>
  </si>
  <si>
    <t>Equipo de seguridad industrial.</t>
  </si>
  <si>
    <t>Verificación previa</t>
  </si>
  <si>
    <t>Confirmar diámetro y estado de la tubería.</t>
  </si>
  <si>
    <t>Revisar alineación y soporte del tramo.</t>
  </si>
  <si>
    <t>Preparación de superficies</t>
  </si>
  <si>
    <t>Limpiar extremos de tubería eliminando óxido, pintura, grasa o partículas sueltas.</t>
  </si>
  <si>
    <t>Verificar que los extremos estén libres de deformaciones.</t>
  </si>
  <si>
    <t>Instalación</t>
  </si>
  <si>
    <t>Colocar la unión Dresser centrada respecto a los extremos.</t>
  </si>
  <si>
    <t>Insertar empaques según instrucciones del fabricante.</t>
  </si>
  <si>
    <t>Ajustar pernos manualmente en forma cruzada.</t>
  </si>
  <si>
    <t>Aplicar torque uniforme en secuencia alternada hasta alcanzar el valor recomendado por fabricante.</t>
  </si>
  <si>
    <t>Verificación</t>
  </si>
  <si>
    <t>Confirmar alineación.</t>
  </si>
  <si>
    <t>Realizar prueba de presión o estanqueidad si el sistema lo requiere.</t>
  </si>
  <si>
    <t>Acabado</t>
  </si>
  <si>
    <t>Aplicar protección anticorrosiva en pernos si aplica.</t>
  </si>
  <si>
    <t>Limpiar el área de trabajo.</t>
  </si>
  <si>
    <t>Revisión de torque aplicado.</t>
  </si>
  <si>
    <t>Inspección visual de alineación.</t>
  </si>
  <si>
    <t>Verificación de ausencia de fugas.</t>
  </si>
  <si>
    <t>Registro fotográfico antes y después.</t>
  </si>
  <si>
    <t>La unidad de medida será Unidad (Und) de unión Dresser de 3” instalada y aprobada.</t>
  </si>
  <si>
    <t>El precio unitario deberá incluir:</t>
  </si>
  <si>
    <t>Herramienta.</t>
  </si>
  <si>
    <t>Equipos.</t>
  </si>
  <si>
    <t>Materiales (si el ítem es suministro e instalación).</t>
  </si>
  <si>
    <t>Ensayos y pruebas.</t>
  </si>
  <si>
    <t>Transporte interno.</t>
  </si>
  <si>
    <t>Seguridad industrial.</t>
  </si>
  <si>
    <t>Administración, imprevistos y utilidad (AIU).</t>
  </si>
  <si>
    <t xml:space="preserve">Suministro e instalación de película adhesiva  Frost para puertas con superficie en vidrio, ventanas y divisiones de oficinas, según diseño </t>
  </si>
  <si>
    <t xml:space="preserve">Esta actividad corresponde al suministro e instalación de película adhesiva tipo frost (acabado esmerilado translúcido) sobre superficies vidriadas existentes, con el fin de proporcionar privacidad, control visual y acabado estético, según diseños y dimensiones indicadas en planos o por la interventoría.
</t>
  </si>
  <si>
    <t>La actividad incluye:</t>
  </si>
  <si>
    <t>Suministro de película adhesiva tipo frost.</t>
  </si>
  <si>
    <t>Corte a medida según dimensiones reales en obra.</t>
  </si>
  <si>
    <t>Limpieza y preparación de la superficie.</t>
  </si>
  <si>
    <t>Instalación técnica de la película.</t>
  </si>
  <si>
    <t>Retiro de residuos y limpieza final del área intervenida.</t>
  </si>
  <si>
    <t>Película adhesiva tipo frost translúcida, acabado mate.</t>
  </si>
  <si>
    <t>Espátula plástica o herramienta especializada para instalación.</t>
  </si>
  <si>
    <t>Solución jabonosa o líquido instalador recomendado por fabricante.</t>
  </si>
  <si>
    <t>Cinta métrica, bisturí o cortador de precisión.</t>
  </si>
  <si>
    <t>Paños de microfibra libres de pelusa.</t>
  </si>
  <si>
    <t>Alcohol isopropílico (mínimo al 70%) para limpieza final.</t>
  </si>
  <si>
    <t>Características mínimas de la película:</t>
  </si>
  <si>
    <t>Espesor: mínimo 2 mil (50 micras).</t>
  </si>
  <si>
    <t>Adhesivo sensible a la presión.</t>
  </si>
  <si>
    <t>Protección UV.</t>
  </si>
  <si>
    <t>Uso interior (o exterior si se especifica).</t>
  </si>
  <si>
    <t>Garantía mínima de 1 año contra desprendimiento o decoloración.</t>
  </si>
  <si>
    <t>Escalera certificada (si aplica).</t>
  </si>
  <si>
    <t>Pulverizador manual.</t>
  </si>
  <si>
    <t>Espátulas profesionales.</t>
  </si>
  <si>
    <t>Cutter de precisión.</t>
  </si>
  <si>
    <t>Elementos de protección personal (guantes, gafas, casco si aplica).</t>
  </si>
  <si>
    <t>1. Verificación previa</t>
  </si>
  <si>
    <t>Confirmar dimensiones y estado del vidrio.</t>
  </si>
  <si>
    <t>Validar que la superficie esté lisa, sin fisuras ni humedad.</t>
  </si>
  <si>
    <t>2. Preparación de superficie</t>
  </si>
  <si>
    <t>Limpiar completamente el vidrio retirando polvo, grasa y residuos.</t>
  </si>
  <si>
    <t>Aplicar alcohol isopropílico para garantizar adherencia.</t>
  </si>
  <si>
    <t>Secar con paño limpio sin dejar pelusas.</t>
  </si>
  <si>
    <t>3. Corte del material</t>
  </si>
  <si>
    <t>Tomar medidas reales en sitio.</t>
  </si>
  <si>
    <t>Cortar la película dejando un excedente aproximado de 1 a 2 mm para ajuste final.</t>
  </si>
  <si>
    <t>4. Instalación</t>
  </si>
  <si>
    <t>Humedecer ligeramente el vidrio con solución jabonosa.</t>
  </si>
  <si>
    <t>Retirar el liner protector de la película.</t>
  </si>
  <si>
    <t>Colocar cuidadosamente sobre el vidrio.</t>
  </si>
  <si>
    <t>Ajustar alineación.</t>
  </si>
  <si>
    <t>Retirar burbujas con espátula desde el centro hacia los bordes.</t>
  </si>
  <si>
    <t>5. Acabado</t>
  </si>
  <si>
    <t>Realizar corte perimetral de precisión.</t>
  </si>
  <si>
    <t>Revisar ausencia de burbujas, arrugas o desprendimientos.</t>
  </si>
  <si>
    <t>Limpiar área intervenida.</t>
  </si>
  <si>
    <t>Se verificará:</t>
  </si>
  <si>
    <t>Correcta alineación y nivelación.</t>
  </si>
  <si>
    <t>Ausencia de burbujas visibles mayores a 2 mm.</t>
  </si>
  <si>
    <t>No presencia de arrugas.</t>
  </si>
  <si>
    <t>Bordes rectos y bien definidos.</t>
  </si>
  <si>
    <t>Adhesión uniforme.</t>
  </si>
  <si>
    <r>
      <t>La unidad de medida será el </t>
    </r>
    <r>
      <rPr>
        <sz val="12"/>
        <color rgb="FF0D0D0D"/>
        <rFont val="Segoe UI"/>
        <family val="2"/>
      </rPr>
      <t>metro cuadrado (m²)</t>
    </r>
    <r>
      <rPr>
        <sz val="12"/>
        <color rgb="FF0D0D0D"/>
        <rFont val="Segoe UI"/>
        <family val="2"/>
      </rPr>
      <t> de película efectivamente instalada y recibida a satisfacción por la interventoría.</t>
    </r>
  </si>
  <si>
    <t>El precio unitario incluye:</t>
  </si>
  <si>
    <t>Suministro del material.</t>
  </si>
  <si>
    <t>Transporte.</t>
  </si>
  <si>
    <t>Limpieza final.</t>
  </si>
  <si>
    <t>Costos indirectos y utilidad.</t>
  </si>
  <si>
    <t>Esta actividad corresponde a los requisitos técnicos, materiales, procedimientos y condiciones de calidad para la fabricación y/o instalación de domos circulares de 100 mm de diámetro en acrílico original de 3 mm de espesor, según planos y especificaciones del proyecto.</t>
  </si>
  <si>
    <t>Suministro del domo circular en acrílico original.</t>
  </si>
  <si>
    <t>Transporte hasta el sitio de instalación.</t>
  </si>
  <si>
    <t>Preparación de la superficie de soporte.</t>
  </si>
  <si>
    <t>Instalación, fijación y sellado.</t>
  </si>
  <si>
    <t>Limpieza y entrega final del elemento instalado.</t>
  </si>
  <si>
    <t>Incluye mano de obra, herramientas, equipos, accesorios y consumibles necesarios para la correcta ejecución de la actividad.</t>
  </si>
  <si>
    <t>Domo:</t>
  </si>
  <si>
    <t>Material: Acrílico (PMMA) original, no reciclado.</t>
  </si>
  <si>
    <t>Diámetro: 100 mm.</t>
  </si>
  <si>
    <t>Espesor: 3 mm.</t>
  </si>
  <si>
    <t>Tipo: Termoformado o prefabricado.</t>
  </si>
  <si>
    <t>Transparencia: ≥ 90%.</t>
  </si>
  <si>
    <t>Sin burbujas, fisuras, rayones profundos ni deformaciones</t>
  </si>
  <si>
    <t>Sellantes y fijaciones</t>
  </si>
  <si>
    <t>Sellante de silicona neutra transparente (grado arquitectónico).</t>
  </si>
  <si>
    <t>Tornillería en acero inoxidable (si aplica).</t>
  </si>
  <si>
    <t>Empaques o juntas de neopreno (si aplica).</t>
  </si>
  <si>
    <t>Todos los materiales deberán ser nuevos y cumplir con normas técnicas vigentes (ICONTEC o equivalentes).</t>
  </si>
  <si>
    <t>Taladro eléctrico.</t>
  </si>
  <si>
    <t>Brocas para acrílico.</t>
  </si>
  <si>
    <t>Cinta métrica.</t>
  </si>
  <si>
    <t>Pistola para silicona.</t>
  </si>
  <si>
    <t>Elementos de protección personal (EPP).</t>
  </si>
  <si>
    <t>Revisión previa:</t>
  </si>
  <si>
    <t>Verificar medidas y ubicación según planos.</t>
  </si>
  <si>
    <t>Confirmar estado del soporte (superficie firme, limpia y seca).</t>
  </si>
  <si>
    <t>Revisar que el domo no presente defectos visibles.</t>
  </si>
  <si>
    <t>Preparación:</t>
  </si>
  <si>
    <t>Limpiar el área de instalación.</t>
  </si>
  <si>
    <t>Marcar el eje y centro del punto de instalación.</t>
  </si>
  <si>
    <t>Realizar perforaciones (si aplica), evitando fisuración del acrílico.</t>
  </si>
  <si>
    <t>Colocar junta o empaque si está especificado.</t>
  </si>
  <si>
    <t>Fijar el domo mediante:</t>
  </si>
  <si>
    <t>Tornillería inoxidable con arandela plástica, o</t>
  </si>
  <si>
    <t>Sellante estructural, según diseño.</t>
  </si>
  <si>
    <t>Aplicar cordón continuo de silicona neutra para garantizar estanqueidad.</t>
  </si>
  <si>
    <t>Verificar nivelación y correcta alineación.</t>
  </si>
  <si>
    <t>Acabados:</t>
  </si>
  <si>
    <t>Retirar excesos de sellante.</t>
  </si>
  <si>
    <t>Limpiar con paño suave y solución no abrasiva.</t>
  </si>
  <si>
    <t>Proteger el elemento hasta la entrega final.</t>
  </si>
  <si>
    <t>Diámetro y espesor conforme a especificación.</t>
  </si>
  <si>
    <t>Correcta fijación y sellado.</t>
  </si>
  <si>
    <t>Ausencia de filtraciones (si aplica).</t>
  </si>
  <si>
    <t>Alineación y acabado estético.</t>
  </si>
  <si>
    <t>No presencia de fisuras o rayaduras posteriores a la instalación.</t>
  </si>
  <si>
    <t>La unidad de medida será:</t>
  </si>
  <si>
    <r>
      <t>Unidad (UND):</t>
    </r>
    <r>
      <rPr>
        <sz val="12"/>
        <color rgb="FF0D0D0D"/>
        <rFont val="Segoe UI"/>
        <family val="2"/>
      </rPr>
      <t> Domo circular de 100 mm de diámetro instalado y aprobado.</t>
    </r>
  </si>
  <si>
    <t>El precio unitario incluirá:</t>
  </si>
  <si>
    <t>Suministro del domo.</t>
  </si>
  <si>
    <t>Fijaciones y sellantes.</t>
  </si>
  <si>
    <t>Limpieza y disposición de residuos.</t>
  </si>
  <si>
    <t>DESCRIPCIÓN DE LA ACTIVIDAD</t>
  </si>
  <si>
    <t>Esta actividad comprende el suministro, transporte e instalación de cañuelas prefabricadas en concreto con resistencia mínima de 21 MPa y ancho máximo de 0,30 m, destinadas a la conducción superficial de aguas lluvias en andenes, patios, zonas duras o áreas institucionales.
La actividad incluye la preparación de la base, nivelación, colocación de las piezas prefabricadas, sellado de juntas y conformación de pendientes, garantizando el adecuado drenaje de las aguas lluvias hacia los puntos de evacuación existentes del sistema pluvial.</t>
  </si>
  <si>
    <t>Replanteo y localización del eje de la cañuela.</t>
  </si>
  <si>
    <t>Excavación manual o mecánica para alojamiento de la cañuela.</t>
  </si>
  <si>
    <t>Conformación y compactación de la base de apoyo.</t>
  </si>
  <si>
    <t>Suministro y transporte de cañuelas prefabricadas en concreto.</t>
  </si>
  <si>
    <t>Instalación y alineación de las piezas prefabricadas.</t>
  </si>
  <si>
    <t>Ajuste de niveles y pendientes para garantizar el flujo hidráulico.</t>
  </si>
  <si>
    <t>Sellado de juntas entre piezas.</t>
  </si>
  <si>
    <t>Relleno lateral y compactación.</t>
  </si>
  <si>
    <t>Cañuela prefabricada: Material: Concreto prefabricado, Resistencia mínima: 21 MPa., Ancho máximo: 0,30 m, Acabado interior liso para facilitar el flujo del agua, Piezas prefabricadas con geometría uniforme.</t>
  </si>
  <si>
    <t>Arena o recebo compactado.</t>
  </si>
  <si>
    <t>Mortero de cemento y arena en proporción 1:3, o sellador hidráulico cuando aplique</t>
  </si>
  <si>
    <t>Material de relleno lateral seleccionado</t>
  </si>
  <si>
    <t>Agua limpia para mezcla.</t>
  </si>
  <si>
    <t>Herramienta menor (palas, picas, carretillas).</t>
  </si>
  <si>
    <t>Nivel de burbuja o nivel láser.</t>
  </si>
  <si>
    <t>Cuerda de replanteo.</t>
  </si>
  <si>
    <t>Llana y espátulas.</t>
  </si>
  <si>
    <t>Compactador manual o pisón.</t>
  </si>
  <si>
    <t>Herramientas menores de construcción.</t>
  </si>
  <si>
    <t>PROCEDIMIENTO CONSTRUCTIVO</t>
  </si>
  <si>
    <t>Replanteo</t>
  </si>
  <si>
    <t>Definir la ubicación de la cañuela según planos o indicaciones de la supervisión.
Marcar alineación y niveles.</t>
  </si>
  <si>
    <t>Excavación</t>
  </si>
  <si>
    <t>Realizar excavación para alojar la cañuela considerando ancho y profundidad necesarios.
Retirar material suelto o inadecuado.</t>
  </si>
  <si>
    <t>Preparación de la base</t>
  </si>
  <si>
    <t>Colocar una capa de arena o material seleccionado.
Compactar y nivelar la superficie de apoyo.</t>
  </si>
  <si>
    <t>Instalación de las cañuelas</t>
  </si>
  <si>
    <t>Colocar las piezas prefabricadas sobre la base preparada.
Alinear longitudinalmente las cañuelas.
Verificar pendiente adecuada para conducción del agua.</t>
  </si>
  <si>
    <t>Sellado de juntas</t>
  </si>
  <si>
    <t>Rellenar las juntas entre piezas con mortero de cemento y arena.
Garantizar continuidad hidráulica del canal.</t>
  </si>
  <si>
    <t>Relleno lateral</t>
  </si>
  <si>
    <t>Rellenar los espacios laterales con material seleccionado.
Compactar adecuadamente para garantizar estabilidad.</t>
  </si>
  <si>
    <t xml:space="preserve"> Limpieza final</t>
  </si>
  <si>
    <t>Retirar sobrantes de mortero y residuos de obra.
Verificar que la cañuela esté libre de obstrucciones.</t>
  </si>
  <si>
    <t>Se verificará que:</t>
  </si>
  <si>
    <t>Las cañuelas estén correctamente alineadas.
La pendiente permita el flujo adecuado del agua.
Las juntas estén completamente selladas.
Las piezas no presenten fisuras o daños.
El acabado interior permita el adecuado escurrimiento del agua.</t>
  </si>
  <si>
    <t>Unidad de medida:</t>
  </si>
  <si>
    <t>Unidad de medida: Metro lineal (ml)
La medición se realizará tomando la longitud real de cañuela instalada, debidamente aprobada por la supervisión o interventoría.</t>
  </si>
  <si>
    <t>Suministro de cañuelas prefabricadas.
Excavación y preparación de la base.
Material de sello de juntas.
Relleno lateral.
Mano de obra.
Equipos y herramientas menores.
Limpieza del área de trabajo.</t>
  </si>
  <si>
    <r>
      <t xml:space="preserve">Nombre Funcionario que elaboró las especificaciones: </t>
    </r>
    <r>
      <rPr>
        <b/>
        <sz val="11"/>
        <color theme="1"/>
        <rFont val="Calibri"/>
        <family val="2"/>
        <scheme val="minor"/>
      </rPr>
      <t>Mayor ANDREA CAROLINA CADENA LEMUS</t>
    </r>
  </si>
  <si>
    <r>
      <t>Profesión:</t>
    </r>
    <r>
      <rPr>
        <b/>
        <sz val="11"/>
        <color theme="1"/>
        <rFont val="Calibri"/>
        <family val="2"/>
        <scheme val="minor"/>
      </rPr>
      <t xml:space="preserve"> INGENIERA CIVIL</t>
    </r>
  </si>
  <si>
    <r>
      <t xml:space="preserve">Cargo: </t>
    </r>
    <r>
      <rPr>
        <b/>
        <sz val="11"/>
        <color theme="1"/>
        <rFont val="Calibri"/>
        <family val="2"/>
        <scheme val="minor"/>
      </rPr>
      <t>JEFE GRUPO BIENES RAÍCES POLICIA METROPOLITANA DE BOGOTÁ</t>
    </r>
  </si>
  <si>
    <r>
      <t xml:space="preserve">Tarjeta y/o Matrícula profesional: </t>
    </r>
    <r>
      <rPr>
        <b/>
        <sz val="11"/>
        <color theme="1"/>
        <rFont val="Calibri"/>
        <family val="2"/>
        <scheme val="minor"/>
      </rPr>
      <t>25202-123870</t>
    </r>
  </si>
  <si>
    <t>_________________________________</t>
  </si>
  <si>
    <r>
      <t xml:space="preserve">(Firma del representante legal del </t>
    </r>
    <r>
      <rPr>
        <b/>
        <sz val="10"/>
        <color theme="1"/>
        <rFont val="Arial"/>
        <family val="2"/>
      </rPr>
      <t>OFERENTE</t>
    </r>
    <r>
      <rPr>
        <sz val="10"/>
        <color theme="1"/>
        <rFont val="Arial"/>
        <family val="2"/>
      </rPr>
      <t>)</t>
    </r>
  </si>
  <si>
    <r>
      <t>Nota 1</t>
    </r>
    <r>
      <rPr>
        <sz val="10"/>
        <color theme="1"/>
        <rFont val="Arial"/>
        <family val="2"/>
      </rPr>
      <t>: El diligenciamiento, aceptación, cumplimiento, suscripción y entrega del presente anexo ES OBLIGATORIO, de no hacerse se considera que la propuesta será RECHAZADA.</t>
    </r>
  </si>
  <si>
    <r>
      <t>Nota 2:</t>
    </r>
    <r>
      <rPr>
        <sz val="10"/>
        <color theme="1"/>
        <rFont val="Arial"/>
        <family val="2"/>
      </rPr>
      <t xml:space="preserve"> La no revisión de las especificaciones técnicas de construcción, no exime al adjudicatario de desconocimientos de las mismas.</t>
    </r>
  </si>
  <si>
    <t>V/UNIT LIMITE</t>
  </si>
  <si>
    <t xml:space="preserve"> V/R UNIT OFERTADO</t>
  </si>
  <si>
    <t>V/R PARCIAL OFERTADO</t>
  </si>
  <si>
    <t>CUMPLE</t>
  </si>
  <si>
    <t>SI</t>
  </si>
  <si>
    <t>NO</t>
  </si>
  <si>
    <t xml:space="preserve">Nombre Funcionario que elaboró el presupuesto: </t>
  </si>
  <si>
    <t xml:space="preserve">Tarjeta y/o Matrícula profesional: </t>
  </si>
  <si>
    <t>____________________________________________________________________________
                                                FIRMA</t>
  </si>
  <si>
    <t>•	Retiro de boquilla existente empleando las herramientas menores para efectuar correcto desmonte
•	limpieza de juntas con productos quimicos y retiro total de material sobrante (residuos de desmonte)
•	llenado de juntas con boquilla 
•	limpieza de material sobrante
•Cualquier requerimiento adicional que se evidencie durante la ejecución de la actividad, deberá informarse de manera oportuna a la supervisión y evaluación técnica</t>
  </si>
  <si>
    <t xml:space="preserve">Suministro e instalación de cocina Integral tipo Berlín y/o similar 1.80 Metros Incluye Mesón Poceta 4 Fogones A Gas Just Home Collection o similar </t>
  </si>
  <si>
    <t>Suministro e instalación de cocina Integral tipo Berlín y/o similar 1.80 Metros Incluye Mesón Poceta 4 Fogones A Gas Just Home Collection o similar</t>
  </si>
  <si>
    <t>NOMBRE O RAZÓN SOCIAL DEL OFERENTE: V&amp;C ARQUITECTOS Y COMUNICACIONES S.A.S</t>
  </si>
  <si>
    <t>NOMBRE REPRESENTANTE LEGAL DEL OFERENTE: GUSTAVO ADOLFO CASTRO LOPEZ</t>
  </si>
  <si>
    <t>DOCUMENTO DE IDENTIFICACIÓN (CÉDULA DE CIUDADANÍA O NIT.) 78.715.094</t>
  </si>
  <si>
    <t>DIRECCIÓN: CALLE 34 # 8A - 01</t>
  </si>
  <si>
    <t>TELÉFONO: 3014398705</t>
  </si>
  <si>
    <t>CIENTO NOVENTA Y DOS MILLONES TREINTA Y NUEVE MIL NOVECIENTOS VEINTICUATRO PESOS CON CUARENTA CENTAVOS</t>
  </si>
  <si>
    <t>X</t>
  </si>
  <si>
    <t xml:space="preserve">Página            de </t>
  </si>
  <si>
    <t>PROCEDIMIENTO:  REALIZAR  MANTENIMIENTO A INSTALACIONES POLICIALES
PRESUPUESTO MANTENIMIENTO INSTALACIONES</t>
  </si>
  <si>
    <t>POLICÍA NACIONAL</t>
  </si>
  <si>
    <t>Código:  2BS-FR-0057</t>
  </si>
  <si>
    <t>fecha:   21-11-2015</t>
  </si>
  <si>
    <t>Versión: 0</t>
  </si>
  <si>
    <t>OBRA</t>
  </si>
  <si>
    <t>LOTE 2:  MANTENIMIENTO PREVENTIVO Y/O CORRECTIVO Y/O MEJORAS LOCATIVAS DE LAS EDIFICACIONES DE USO POLICIAL QUE DEPENDEN DE LA POLICÍA METROPOLITANA DE SOACHA, CON EJECUCIÓN POR TRACTO SUCESIVO, A PRECIOS UNITARIOS FIJOS SIN FÓRMULA DE REAJUSTE</t>
  </si>
  <si>
    <t>DESCRIPCION</t>
  </si>
  <si>
    <t>CANTIDAD JORNADA</t>
  </si>
  <si>
    <t>% DEDICACION</t>
  </si>
  <si>
    <t>TIEMPO (MESES)</t>
  </si>
  <si>
    <t>ASIGNACION BASICA ACTUALIZADA</t>
  </si>
  <si>
    <t>FACTOR PRESTACIONAL</t>
  </si>
  <si>
    <t>VALOR</t>
  </si>
  <si>
    <t>D</t>
  </si>
  <si>
    <t>N</t>
  </si>
  <si>
    <t>PERSONAL PROFESIONAL Y TECNICO  ADMINISTRATIVO</t>
  </si>
  <si>
    <t>RESIDENTE DE OBRA</t>
  </si>
  <si>
    <t>Profesional I</t>
  </si>
  <si>
    <t>RESIDENTE HSEQ</t>
  </si>
  <si>
    <t>OTROS GASTOS</t>
  </si>
  <si>
    <t>BOTIQUIN, CAMILLA RIGIDA, EXTINTORES,SEÑALIZACION DE OBRA)</t>
  </si>
  <si>
    <t>MES</t>
  </si>
  <si>
    <t>GASTOS OFICINA (PAPELERIA, FOTOCOPIAS Y OTROS)</t>
  </si>
  <si>
    <t>GASTOS LEGALES OBRA</t>
  </si>
  <si>
    <t>COSTO DIRECTO</t>
  </si>
  <si>
    <t>POLIZA OBRA</t>
  </si>
  <si>
    <t>A</t>
  </si>
  <si>
    <t>I</t>
  </si>
  <si>
    <t>IMPUESTOS</t>
  </si>
  <si>
    <t>U</t>
  </si>
  <si>
    <r>
      <t xml:space="preserve">RETENCION EN LA FUENTE </t>
    </r>
    <r>
      <rPr>
        <b/>
        <sz val="8"/>
        <rFont val="Arial"/>
        <family val="2"/>
      </rPr>
      <t>(2%</t>
    </r>
    <r>
      <rPr>
        <sz val="8"/>
        <rFont val="Arial"/>
        <family val="2"/>
      </rPr>
      <t xml:space="preserve"> SOBRE EL VALOR GRAVABLE DEL CONTRATO)</t>
    </r>
  </si>
  <si>
    <t>VALOR GRAVABLE 
(VALOR TOTAL DEL CONTRATO - IVA SOBRE UTILIDAD)</t>
  </si>
  <si>
    <t>IVA (U)</t>
  </si>
  <si>
    <t>CONTRIBUCION ESPECIAL PARA CONTRATOS DE OBRA PUBLICA (5% SOBRE EL VALOR GRAVABLE DEL CONTRATO)</t>
  </si>
  <si>
    <t>COsTO TOTAL</t>
  </si>
  <si>
    <t>INDUSTRIA Y COMERCIO (7,6/1000 SOBRE EL VALOR GRAVABLE DEL CONTRATO).</t>
  </si>
  <si>
    <t>VLOR  GRAVABLE</t>
  </si>
  <si>
    <t xml:space="preserve">CONTRIBUCION PRO-UNAL (Estampilla) </t>
  </si>
  <si>
    <t>SUBTOTAL VALOR DE LA ADMINISTRACIÓN</t>
  </si>
  <si>
    <t>PORCENTAJE ADMINISTRACIÓN</t>
  </si>
  <si>
    <t>“MANTENIMIENTO PREVENTIVO Y/O CORRECTIVO Y/O MEJORAS LOCATIVAS DE LAS EDIFICACIONES UBICADAS EN LA JURISDICCIÓN DEL COMANDO ESPACIAL DE POLICÍA SABANA NORTE Y OCCIDENTE, CON EJECUCIÓN POR TRACTO SUCESIVO, A PRECIOS UNITARIOS FIJOS SIN FÓRMULA DE REAJUSTE”.</t>
  </si>
  <si>
    <t>POLIZAS DE OBRA</t>
  </si>
  <si>
    <t>Valor Total</t>
  </si>
  <si>
    <t>Plazo de ejecución (días):</t>
  </si>
  <si>
    <t>Porcentaje Anticipo</t>
  </si>
  <si>
    <t xml:space="preserve">Valor del anticipo: </t>
  </si>
  <si>
    <t>%</t>
  </si>
  <si>
    <t>AMPARO</t>
  </si>
  <si>
    <t>VIGENCIA</t>
  </si>
  <si>
    <t xml:space="preserve">VALOR ASEGURADO </t>
  </si>
  <si>
    <t>TASA</t>
  </si>
  <si>
    <t># TOTAL DIAS</t>
  </si>
  <si>
    <t>PRIMA</t>
  </si>
  <si>
    <t>INICIAL</t>
  </si>
  <si>
    <t>FINAL</t>
  </si>
  <si>
    <t>CUMPLIMIENTO</t>
  </si>
  <si>
    <t>CALIDAD DEL SERVICIO</t>
  </si>
  <si>
    <t>ESTABILIDAD Y CALIDAD DE LA OBRA</t>
  </si>
  <si>
    <t>PAGO DE SALARIOS, PRESTACIONES SOCIALES LEGALES E INDEMNIZACIONES LABORALES</t>
  </si>
  <si>
    <t>RESPONSABILIDAD EXTRACONTRACTUAL</t>
  </si>
  <si>
    <t>Total  Prima Neta:</t>
  </si>
  <si>
    <t>Gastos de Expedición:</t>
  </si>
  <si>
    <t>I.V.A.</t>
  </si>
  <si>
    <t>Total Prima:</t>
  </si>
  <si>
    <t>“MANTENIMIENTO PREVENTIVO, CORRECTIVO Y/O MEJORAS LOCATIVAS DE LAS EDIFICACIONES DE USO POLICIAL DE LAS UNIDADES QUE CONFORMAN LA POLICIAMETROPOLITANA DE BOGOTÁ Y POLICÍA METROPOLITANA DE SOACHA, EJECUCIÓN POR TRACTO SUCESIVO, A PRECIOS UNITARIOS FIJOS SIN FÓRMULA DE REAJUSTE”  PARA UNA ACCESIBILIDAD A1</t>
  </si>
  <si>
    <t>Las marcas y referencias que se indican en el presente estudio son una guía para la elaboración del análisis de precios unitarios, se toman como referencia tipo y en ningún caso se establece esto como una causal de exclusión o una afectación al principio de la libre concurrencia. Por esto, durante el presente proceso, el oferente podrá sugerir el empleo de otras marcas o referencias equivalentes en precio y especificaciones técnicas. No obstante lo anterior, cualquier cambio será revisado y aprobado por el supervisor.
Los valores incluidos en este análisis de precios unitarios están afectados por un multiplicador para una accesibilidad A1 según lo establecido por la Dirección de Infraestructura de la Policía Nacional para la vigencia 2026.</t>
  </si>
  <si>
    <t xml:space="preserve">POLICÍA NACIONAL </t>
  </si>
  <si>
    <t>Código:  1LF-FR-0206</t>
  </si>
  <si>
    <t>Fecha: 22/12/2024</t>
  </si>
  <si>
    <t>ANÁLISIS DE PRECIOS UNITARIOS</t>
  </si>
  <si>
    <t>Versión: 1</t>
  </si>
  <si>
    <t>DESCRIPCIÓN</t>
  </si>
  <si>
    <t>UNIDAD</t>
  </si>
  <si>
    <t>A1-1.01.</t>
  </si>
  <si>
    <t>CANTID.</t>
  </si>
  <si>
    <t>VR UNIT</t>
  </si>
  <si>
    <t>VR TOTAL</t>
  </si>
  <si>
    <t>ALAMBRE DE PUA Cal. 12½</t>
  </si>
  <si>
    <t>m</t>
  </si>
  <si>
    <t>POSTE PARA CERCA 2.50 M.</t>
  </si>
  <si>
    <t>Un</t>
  </si>
  <si>
    <t>RELLENOS EN TIERRA</t>
  </si>
  <si>
    <t>m3</t>
  </si>
  <si>
    <t/>
  </si>
  <si>
    <t>SUBTOTAL MATERIALES</t>
  </si>
  <si>
    <t>HERRAMIENTAS Y/O EQUIPOS</t>
  </si>
  <si>
    <t>RENDIM.</t>
  </si>
  <si>
    <t>HERRAMIENTA MENOR</t>
  </si>
  <si>
    <t>h</t>
  </si>
  <si>
    <t>SUBTOTAL HERRAMIENTAS Y/O EQUIPOS</t>
  </si>
  <si>
    <t>TRANSPORTE</t>
  </si>
  <si>
    <t>Transporte carga por m3</t>
  </si>
  <si>
    <t>SUBTOTAL TRANSPORTE</t>
  </si>
  <si>
    <t>MANO DE OBRA</t>
  </si>
  <si>
    <t>CUADRILLA III (oficial + 2 ayudantes)</t>
  </si>
  <si>
    <t>SUBTOTAL MANO DE OBRA</t>
  </si>
  <si>
    <t>PRECIO UNITARIO</t>
  </si>
  <si>
    <t>A1-1.02.</t>
  </si>
  <si>
    <t>PUNTILLA 2" CON CABEZA</t>
  </si>
  <si>
    <t>lb</t>
  </si>
  <si>
    <t>TABLA CHAPA .30x.025x3 ORDINAR</t>
  </si>
  <si>
    <t>VARA DE CORREDOR 6 M.</t>
  </si>
  <si>
    <t>VARA DE CLAVO 6 METROS.</t>
  </si>
  <si>
    <t>A1-1.03.</t>
  </si>
  <si>
    <t>MORTERO 1 : 4 ARENA PEÑA   (M3)</t>
  </si>
  <si>
    <t>TEJA DE ZINC ONDULADA C34</t>
  </si>
  <si>
    <t>m2</t>
  </si>
  <si>
    <t>LADRILLO COMUN _ 26x12.5x6</t>
  </si>
  <si>
    <t>PERFIL METALICO RECTANGULAR 90x50x2mm x 6 m</t>
  </si>
  <si>
    <t>TORNILLO PARA MADERA 8 x 2"</t>
  </si>
  <si>
    <t>A1-1.04.</t>
  </si>
  <si>
    <t>CARGADOR AE-60OPERARIO + COMBUSTIBLE</t>
  </si>
  <si>
    <t>AYUDANTE</t>
  </si>
  <si>
    <t>A1-1.05.</t>
  </si>
  <si>
    <t>A1-1.06.</t>
  </si>
  <si>
    <t>TRACTOR D5K</t>
  </si>
  <si>
    <t>A1-1.07.</t>
  </si>
  <si>
    <t>A1-1.08.</t>
  </si>
  <si>
    <t>AGUA</t>
  </si>
  <si>
    <t>L</t>
  </si>
  <si>
    <t xml:space="preserve">VIBROCOMPACTADOR RD - 11 PARA 2.7 TON </t>
  </si>
  <si>
    <t>A1-1.09.</t>
  </si>
  <si>
    <t>JUEGO DE RODACHINES PARA ANDAMIO</t>
  </si>
  <si>
    <t>SECCIÓN ANDAMIO CERTIFICADO</t>
  </si>
  <si>
    <t>A1-1.10.</t>
  </si>
  <si>
    <t>A1-1.11.</t>
  </si>
  <si>
    <t>A1-1.12.</t>
  </si>
  <si>
    <t>COMPRESOR</t>
  </si>
  <si>
    <t>ROTOMARTILLO</t>
  </si>
  <si>
    <t>A1-1.13.</t>
  </si>
  <si>
    <t>A1-1.14.</t>
  </si>
  <si>
    <t>CUADRILLA II (técnico + ayudante)</t>
  </si>
  <si>
    <t>A1-1.15.</t>
  </si>
  <si>
    <t>A1-1.16.</t>
  </si>
  <si>
    <t>A1-1.17.</t>
  </si>
  <si>
    <t>A1-1.18.</t>
  </si>
  <si>
    <t>A1-1.19.</t>
  </si>
  <si>
    <t>CUADRILLA I (oficial + ayudante)</t>
  </si>
  <si>
    <t>A1-1.20.</t>
  </si>
  <si>
    <t>A1-1.21.</t>
  </si>
  <si>
    <t>TECNICO (en redes eléctricas, gas, hidrosanitarios, contraincendios, aire, carpintería, acabados, etc.)</t>
  </si>
  <si>
    <t>A1-1.22.</t>
  </si>
  <si>
    <t>A1-1.23.</t>
  </si>
  <si>
    <t>A1-1.24.</t>
  </si>
  <si>
    <t>A1-1.25.</t>
  </si>
  <si>
    <t>A1-1.26.</t>
  </si>
  <si>
    <t>A1-1.27.</t>
  </si>
  <si>
    <t>A1-1.28.</t>
  </si>
  <si>
    <t>A1-1.29.</t>
  </si>
  <si>
    <t>A1-1.30.</t>
  </si>
  <si>
    <t>A1-1.31.</t>
  </si>
  <si>
    <t>A1-1.32.</t>
  </si>
  <si>
    <t>ESCALERA TIJERA 10 PASOS</t>
  </si>
  <si>
    <t>A1-1.33.</t>
  </si>
  <si>
    <t>A1-1.34.</t>
  </si>
  <si>
    <t>A1-1.35.</t>
  </si>
  <si>
    <t>A1-1.36.</t>
  </si>
  <si>
    <t>A1-1.37.</t>
  </si>
  <si>
    <t>PULIDORA</t>
  </si>
  <si>
    <t>A1-1.38.</t>
  </si>
  <si>
    <t>A1-1.39.</t>
  </si>
  <si>
    <t>DISCO DIAMANTADO CONCRETO</t>
  </si>
  <si>
    <t>DISCO DIAMANTADO LADRILLO</t>
  </si>
  <si>
    <t>A1-1.40.</t>
  </si>
  <si>
    <t>A1-1.41.</t>
  </si>
  <si>
    <t>CORTADORA DE LADRILLO ELECTRICA</t>
  </si>
  <si>
    <t>A1-2.01.</t>
  </si>
  <si>
    <t>TORNILLO PAN TAMAÑO 10-16 x ¾”</t>
  </si>
  <si>
    <t xml:space="preserve">AMARRAS </t>
  </si>
  <si>
    <t>SIKAFILL POWER IMPERMEABILIZANTE PARA CUBIERTAS Y TERRAZAS, CON TECNOLOGÍA DFX Y FIBRAS</t>
  </si>
  <si>
    <t>gal</t>
  </si>
  <si>
    <t>Suministro e instalación de Caballete Articulado Teja Fibrocemento</t>
  </si>
  <si>
    <t>A1-2.02.</t>
  </si>
  <si>
    <t>CABALLETE ETERNIT ONDULADO SUP-INF</t>
  </si>
  <si>
    <t xml:space="preserve">TORNILLO FIJADOR DE ALA </t>
  </si>
  <si>
    <t>Suministro e instalación de Caballete Fijo Teja Fibrocemento</t>
  </si>
  <si>
    <t>A1-2.03.</t>
  </si>
  <si>
    <t>CABALLETE FIJO T.ONDULADA</t>
  </si>
  <si>
    <t>A1-2.04.</t>
  </si>
  <si>
    <t>CANALETA GALVANIZADA 0.90 X 6.00 M CAL 24</t>
  </si>
  <si>
    <t>TORNILLO PARA CANALETA 90</t>
  </si>
  <si>
    <t>A1-2.05.</t>
  </si>
  <si>
    <t>CUBIERTA SANDWICH STANDING SEAM CON POLIURETANO 38 MM, INCLUYE CABALLETES Y  DEMAS ACCESORIOS</t>
  </si>
  <si>
    <t>TORNILLO AUTOPERFORADOR SELLO NEOPRENO</t>
  </si>
  <si>
    <t>A1-2.06.</t>
  </si>
  <si>
    <t xml:space="preserve">CUBIERTA TRAPEZOIDAL GALVANIZADA Y PREPINTADA CAL 26 </t>
  </si>
  <si>
    <t>A1-2.07.</t>
  </si>
  <si>
    <t xml:space="preserve">CUBIERTA TRAPEZOIDAL GALVANIZADA CAL 26 </t>
  </si>
  <si>
    <t>A1-2.08.</t>
  </si>
  <si>
    <t>CABALLETE GALVANIZADA Y PREPINTADA ANCHO 60 CM</t>
  </si>
  <si>
    <t>A1-2.09.</t>
  </si>
  <si>
    <t>CABALLETE GALVANIZADA ANCHO 60 CM</t>
  </si>
  <si>
    <t>A1-2.10.</t>
  </si>
  <si>
    <t xml:space="preserve">TEJA CALIFORNIA PINTURA DOS CARAS ESP.1" </t>
  </si>
  <si>
    <t>A1-2.11.</t>
  </si>
  <si>
    <t>TEJA ACRILICA DURALUM 240 - 2.5 MM</t>
  </si>
  <si>
    <t>A1-2.12.</t>
  </si>
  <si>
    <t>TEJA DE BARRO "S"</t>
  </si>
  <si>
    <t>GANCHO GALVANIZADO</t>
  </si>
  <si>
    <t>A1-2.13.</t>
  </si>
  <si>
    <t>CABALLETE ART SUP-INF TEJA ESPAÑOLA</t>
  </si>
  <si>
    <t>AMARRE CABALLETE _</t>
  </si>
  <si>
    <t>A1-2.14.</t>
  </si>
  <si>
    <t>TEJA ESPAÑOLA 1.34 M. X 1.06 ETERNIT</t>
  </si>
  <si>
    <t>SIKA TECHO E X 18 KG</t>
  </si>
  <si>
    <t>kg</t>
  </si>
  <si>
    <t>CUADRILLA V (oficial + 3 ayudantes)</t>
  </si>
  <si>
    <t>A1-2.15.</t>
  </si>
  <si>
    <t>TEJA FIBROCEMENTO ONDULADA P7 ETERNIT Nº 10</t>
  </si>
  <si>
    <t>A1-2.16.</t>
  </si>
  <si>
    <t>TEJA FIBROCEMENTO ONDULADA P7 ETERNIT Nº 8</t>
  </si>
  <si>
    <t>A1-2.17.</t>
  </si>
  <si>
    <t>TEJA FIBROCEMENTO ONDULADA P7 ETERNIT Nº 6</t>
  </si>
  <si>
    <t>A1-2.18.</t>
  </si>
  <si>
    <t>TEJA FIBROCEMENTO ONDULADA P7 COLOMBIT Nº 4</t>
  </si>
  <si>
    <t>A1-2.19.</t>
  </si>
  <si>
    <t>LÁMINA POLICARBONATO ALVEOLAR 4MM CRISTAL</t>
  </si>
  <si>
    <t>KIT CONECTOR HCP</t>
  </si>
  <si>
    <t>PERFIL U</t>
  </si>
  <si>
    <t>CINTA ANTIDUST 25mm X 11M</t>
  </si>
  <si>
    <t>SILICONA PARA POLICARBONATO</t>
  </si>
  <si>
    <t>A1-2.20.</t>
  </si>
  <si>
    <t>LÁMINA POLICARBONATO ALVEOLAR 8MM CRISTAL</t>
  </si>
  <si>
    <t>A1-2.21.</t>
  </si>
  <si>
    <t>TEJA LAMINA C26 EN LAMINA PREPINTADA A=0,50M</t>
  </si>
  <si>
    <t>Suministro e instalación de Cubierta en teja traslucida sin traslapo en poliester reforzado con fibra de vidrio clase 7</t>
  </si>
  <si>
    <t>A1-2.22.</t>
  </si>
  <si>
    <t>TEJA EN POLIESTER REFORZADO CON FIBRA DE VIDRIO TRASLUCIDA CLASE 7</t>
  </si>
  <si>
    <t>CORDON DE BUTILO</t>
  </si>
  <si>
    <t>A1-2.23.</t>
  </si>
  <si>
    <t xml:space="preserve">FIJACION DE CUBIERTA TERMOACUSTICA AJOVER </t>
  </si>
  <si>
    <t xml:space="preserve">TEJA TECHOLINE 0.95 X 2 M </t>
  </si>
  <si>
    <t>A1-2.24.</t>
  </si>
  <si>
    <t xml:space="preserve">GANCHO TEJA ETERNIT 55 MM </t>
  </si>
  <si>
    <t xml:space="preserve">TEJA TRASLUCIDA P 1000PREMIUM  Nº 5 </t>
  </si>
  <si>
    <t>A1-2.25.</t>
  </si>
  <si>
    <t xml:space="preserve">TEJA TRASLUCIDA PREMIUM  Nº 10 </t>
  </si>
  <si>
    <t>A1-2.26.</t>
  </si>
  <si>
    <t>MORTERO 1:3 IMPERMEABILIZADO</t>
  </si>
  <si>
    <t>A1-2.27.</t>
  </si>
  <si>
    <t>DURMIENTE ORDINARIO 4 x 4 x 2.80 M.</t>
  </si>
  <si>
    <t>A1-2.28.</t>
  </si>
  <si>
    <t>PLANCHON EUCALIPTUS 18 x 4 x2.90</t>
  </si>
  <si>
    <t>A1-2.29.</t>
  </si>
  <si>
    <t>BARRA G-60 3/8 6M</t>
  </si>
  <si>
    <t>PERFIL METALICO TIPO C GR50 100 x 50 2mm x 6 m CR</t>
  </si>
  <si>
    <t>SOLDADURA ELECTRICA 3/32" KG</t>
  </si>
  <si>
    <t>SOLDADOR</t>
  </si>
  <si>
    <t>A1-2.30.</t>
  </si>
  <si>
    <t>Suministro e instalación de manto autoprotegido con foil aluminio y alma central de polietileno de alta densidad de calibre igual o superior 3mm</t>
  </si>
  <si>
    <t>A1-2.31.</t>
  </si>
  <si>
    <t>MANTO MORTERPLAS AL 300 3 mm.</t>
  </si>
  <si>
    <t>PEGANTE DENSO FIBRATEX</t>
  </si>
  <si>
    <t>SOPLADOR INDUSTRIAL</t>
  </si>
  <si>
    <t>Suministro e instalación de manto autoprotegido con foil aluminio y alma central en poliéster de alta capacidad de calibre igual o superior 3mm</t>
  </si>
  <si>
    <t>A1-2.32.</t>
  </si>
  <si>
    <t>MANTO MORTER-PLAS AL80 TEXSA</t>
  </si>
  <si>
    <t>EMULSION ASFALTICA 18 KILOS</t>
  </si>
  <si>
    <t>Suministro e instalación de manto bituminoso impermeabilizante de superficies con acabado en piso duro de calibre igual o superior 4 mm</t>
  </si>
  <si>
    <t>A1-2.33.</t>
  </si>
  <si>
    <t>MANTO MORTER-PLAS N4 TEXSA</t>
  </si>
  <si>
    <t>Suministro e instalación de manto bituminoso impermeabilizante con refuerzo en fibra de polyester de alta capacidad, antiadherente de polietileno en lado inferior, en mineral esmaltado en lado superior, cal. 3.5 mm o superior.</t>
  </si>
  <si>
    <t>A1-2.34.</t>
  </si>
  <si>
    <t>Manto Elastoply Mineral Verde FV 3.5mm 1X10mt texsa</t>
  </si>
  <si>
    <t>A1-2.35.</t>
  </si>
  <si>
    <t>BLACK THEATER 1"</t>
  </si>
  <si>
    <t>rl</t>
  </si>
  <si>
    <t>A1-2.36.</t>
  </si>
  <si>
    <t>INSTALACION MOLDURAS YESO</t>
  </si>
  <si>
    <t>A1-2.37.</t>
  </si>
  <si>
    <t>CIELO RASO DRY WALL BÓVEDA</t>
  </si>
  <si>
    <t xml:space="preserve">INTERVINIL PRO CIELOS </t>
  </si>
  <si>
    <t>A1-2.38.</t>
  </si>
  <si>
    <t>MALLA CON VENA 0.60M X 2.00M</t>
  </si>
  <si>
    <t>REPISA 8x4x2.90 ORDINARIO</t>
  </si>
  <si>
    <t>A1-2.39.</t>
  </si>
  <si>
    <t xml:space="preserve">PLACA DE YESO DE ESPESOR 1/2" , 1,22 x 2,44 m </t>
  </si>
  <si>
    <t>CINTA DE PAPEL TOPEX DE 75 m</t>
  </si>
  <si>
    <t>MASILLA SUPERMASTICK PR 1 GALON</t>
  </si>
  <si>
    <t>A1-2.40.</t>
  </si>
  <si>
    <t xml:space="preserve">LAMINA DE CIELO RASO </t>
  </si>
  <si>
    <t>A1-2.41.</t>
  </si>
  <si>
    <t>ANGULO 60.3 mm 2.3/8" ESPESOR 0.46 mm LARGO 2.4 m</t>
  </si>
  <si>
    <t>OMEGA 60,3 mm 2.3/8" ESPESOR 0,46 mm. LARGO 2,44m</t>
  </si>
  <si>
    <t xml:space="preserve">VIGUETA  41,3 mm ESPESOR 0,46 mm, LARGO 2,4m </t>
  </si>
  <si>
    <t>Suministro e instalación de cielo raso con tablilla en PVC. Incluye estructura metálica.</t>
  </si>
  <si>
    <t>A1-2.42.</t>
  </si>
  <si>
    <t>LAMINA EN PVC BLANCO E=1cm</t>
  </si>
  <si>
    <t>TORNILLO 7/16</t>
  </si>
  <si>
    <t>PUNTILLA 1" CON CABEZA</t>
  </si>
  <si>
    <t>PERIMETRAL PVC</t>
  </si>
  <si>
    <t>A1-2.43.</t>
  </si>
  <si>
    <t>LAMINA PLANA FIBROCEMENTO 244x122x6</t>
  </si>
  <si>
    <t xml:space="preserve">CINTA DE PAPEL  TOPEX  DE 75 M </t>
  </si>
  <si>
    <t xml:space="preserve">ANGULO 29 MM  DE ESPESOR 0,46 MM, LARGO 2,4 M </t>
  </si>
  <si>
    <t>OMEGA 60,3 MM 2.3/8" ESPESOR 0,46 MM. LARGO 2,44M</t>
  </si>
  <si>
    <t xml:space="preserve">VIGUETA  41,3 MM ESPESOR 0,46 MM, LARGO 2,4M </t>
  </si>
  <si>
    <t>A1-2.44.</t>
  </si>
  <si>
    <t>DURACUSTIC 2' X 4' 5/8" S.W.CIROCCO</t>
  </si>
  <si>
    <t>A1-2.45.</t>
  </si>
  <si>
    <t>A1-2.46.</t>
  </si>
  <si>
    <t>MERULEX I.F.S. Transparente 3 KILOS</t>
  </si>
  <si>
    <t>TRIPLEX PIZANO 15 MM 1.22 X 2.44</t>
  </si>
  <si>
    <t>A1-2.47.</t>
  </si>
  <si>
    <t>CIELO RASO CARRIL OCULTO</t>
  </si>
  <si>
    <t>A1-2.48.</t>
  </si>
  <si>
    <t>CIELO RASO CARRIL SEMI-OCULTO</t>
  </si>
  <si>
    <t>A1-2.49.</t>
  </si>
  <si>
    <t>CORNISA 16 (CORTINERO)</t>
  </si>
  <si>
    <t>A1-2.50.</t>
  </si>
  <si>
    <t>LIJA 120 PLIEGO</t>
  </si>
  <si>
    <t>MASILLA MASTICK PR 5 GAL</t>
  </si>
  <si>
    <t>OMEGA CALIBRE 26 ROLADO X2.44</t>
  </si>
  <si>
    <t>VIGUETA CIELO RASO CALIBRE 26</t>
  </si>
  <si>
    <t>INTERVINILO PINTUCO</t>
  </si>
  <si>
    <t>CINTA PAPEL</t>
  </si>
  <si>
    <t>CUADRILLA IV (técnico + 2 ayudantes)</t>
  </si>
  <si>
    <t>A1-2.51.</t>
  </si>
  <si>
    <t>LISTÓN PARA TECHO 8 X 1 CM - PINO</t>
  </si>
  <si>
    <t>MEDIACAÑA 3 X 3 CM X 2.50 M - CEDRO</t>
  </si>
  <si>
    <t>TOC MADERA TRANSPARENTE</t>
  </si>
  <si>
    <t>PUNTILLA 1" SIN CABEZA</t>
  </si>
  <si>
    <t>A1-2.52.</t>
  </si>
  <si>
    <t>LAMINA ICOPOR 0,60 X 1,20 CON ACABADO</t>
  </si>
  <si>
    <t>ESTRUCTURA AUTOENSAMBLADA EN ALUMINIO CIELO RASO</t>
  </si>
  <si>
    <t>A1-2.53.</t>
  </si>
  <si>
    <t>A1-2.54.</t>
  </si>
  <si>
    <t>FLANCHE LATON DES:0.20</t>
  </si>
  <si>
    <t>A1-2.55.</t>
  </si>
  <si>
    <t>CABALLETE TEJA BARRO/TEJA AC</t>
  </si>
  <si>
    <t>AMARRE PARA TEJA</t>
  </si>
  <si>
    <t>A1-2.56.</t>
  </si>
  <si>
    <t xml:space="preserve">TEJA Plast. Rural #4 </t>
  </si>
  <si>
    <t>CABALLETE TEJA _</t>
  </si>
  <si>
    <t>Suministro e instalación de impermeabilización con revestimiento en poliurea</t>
  </si>
  <si>
    <t>A1-2.57.</t>
  </si>
  <si>
    <t>FLEXAPOLY PRIME 3042 Y POLIFLEXA 6500F O SIMILAR</t>
  </si>
  <si>
    <t>A1-2.58.</t>
  </si>
  <si>
    <t>A1-2.59.</t>
  </si>
  <si>
    <t>Marco en aluminio 30cm x 120cm incrustar para panel</t>
  </si>
  <si>
    <t>A1-2.60.</t>
  </si>
  <si>
    <t>Marco de ensamble para Cielo Raso 60 X 60 Tee 7/8</t>
  </si>
  <si>
    <t>A1-3.01.</t>
  </si>
  <si>
    <t>TUBO PRESION PVC 1/2 RED 9</t>
  </si>
  <si>
    <t>CODO 90° PRESION PVC 1/2"</t>
  </si>
  <si>
    <t>TEE PRESION PVC 1/2"</t>
  </si>
  <si>
    <t>TAPON ROSCADO PVC 1/2"</t>
  </si>
  <si>
    <t>ADAPTADOR MACHO PRESION PVC 1/2"</t>
  </si>
  <si>
    <t>SOLDADURA PVC FGG NTC 576-1/8 GL</t>
  </si>
  <si>
    <t>LIMPIADOR PARA PVC Y CPVC DE 1/4 GL</t>
  </si>
  <si>
    <t>A1-3.02.</t>
  </si>
  <si>
    <t>TUBO PRESION PVC 1</t>
  </si>
  <si>
    <t>CODO 90° PRESION PVC 1"</t>
  </si>
  <si>
    <t>TEE PRESION PVC 1"</t>
  </si>
  <si>
    <t>TAPON ROSCADO PVC 1"</t>
  </si>
  <si>
    <t>ADAPTADOR MACHO PRESION PVC 1"</t>
  </si>
  <si>
    <t>A1-3.03.</t>
  </si>
  <si>
    <t>TUBO PRESION PVC 2</t>
  </si>
  <si>
    <t>CODO 90° PRESION PVC 2"</t>
  </si>
  <si>
    <t>TEE PRESION PVC 2"</t>
  </si>
  <si>
    <t>TAPON ROSCADO PVC 2"</t>
  </si>
  <si>
    <t>ADAPTADOR MACHO PRESION PVC 2"</t>
  </si>
  <si>
    <t>A1-3.04.</t>
  </si>
  <si>
    <t>TUBO CPVC ULTRATEMP 1/2"</t>
  </si>
  <si>
    <t>CODO 90° PRESION CPVC 1/2"</t>
  </si>
  <si>
    <t>TEE PRESION CPVC 1/2"</t>
  </si>
  <si>
    <t>TAPON SOLDADO COVC 1/2"</t>
  </si>
  <si>
    <t>ADAPTADOR MACHO PRESION CPVC 1/2"</t>
  </si>
  <si>
    <t>A1-3.05.</t>
  </si>
  <si>
    <t>BAJANTE PVC BLANCO CUADRADO 4"  X 3 M</t>
  </si>
  <si>
    <t xml:space="preserve">CODO BAJANTE 45 º BLANCO </t>
  </si>
  <si>
    <t xml:space="preserve">SOPORTE DE BAJANTE </t>
  </si>
  <si>
    <t>TORNILLO CORTO 7X7/16'' PUNTA FINA</t>
  </si>
  <si>
    <t xml:space="preserve">UNIÓN CANAL AMAZONA BLANCO </t>
  </si>
  <si>
    <t>A1-3.06.</t>
  </si>
  <si>
    <t>CANAL AMAZONA</t>
  </si>
  <si>
    <t>TAPA EXTERNA CANAL RAINGO</t>
  </si>
  <si>
    <t>SOPORTE DE CANAL AMAZONA</t>
  </si>
  <si>
    <t>A1-3.07.</t>
  </si>
  <si>
    <t>CANAL RAINGO</t>
  </si>
  <si>
    <t>SOPORTE DE CANAL RAINGO</t>
  </si>
  <si>
    <t>TORNILLO INOXIDABLE RAINGO</t>
  </si>
  <si>
    <t xml:space="preserve">UNIÓN CANAL RAINGO BLANCO </t>
  </si>
  <si>
    <t>TAPA INTERNA CANAL RAINGO</t>
  </si>
  <si>
    <t>A1-3.08.</t>
  </si>
  <si>
    <t>SIFON PVC 135º 4"</t>
  </si>
  <si>
    <t>A1-3.09.</t>
  </si>
  <si>
    <t>SIFON DE GRES 6"</t>
  </si>
  <si>
    <t>CODO 90º - 1/4 PVC SANITARIOS CXC 6"</t>
  </si>
  <si>
    <t>A1-3.10.</t>
  </si>
  <si>
    <t>MORTERO 4000 PSI Cte.</t>
  </si>
  <si>
    <t>LADRILLO MACIZO  COMUN  REC. 20 X 10 X 6</t>
  </si>
  <si>
    <t>MARCO Y TAPA 100 X 100</t>
  </si>
  <si>
    <t>A1-3.11.</t>
  </si>
  <si>
    <t>MARCO Y TAPA 60 X 60</t>
  </si>
  <si>
    <t>A1-3.12.</t>
  </si>
  <si>
    <t>MARCO Y TAPA 80 X 80</t>
  </si>
  <si>
    <t>A1-3.13.</t>
  </si>
  <si>
    <t>TUBO PVC SANITARIO 4"</t>
  </si>
  <si>
    <t>YEE SANITARIA PVC 4"</t>
  </si>
  <si>
    <t>YEE PVC SANITARIA REDUCIDA 4" X 3"</t>
  </si>
  <si>
    <t>CODO 90° - 1/4 PVC SANITARIO CXE 4"</t>
  </si>
  <si>
    <t>A1-3.14.</t>
  </si>
  <si>
    <t>TUBO PVC SANITARIO 6"</t>
  </si>
  <si>
    <t>UNIÓN  PVC SANITARIA 6"</t>
  </si>
  <si>
    <t>A1-3.15.</t>
  </si>
  <si>
    <t xml:space="preserve">CODO 90º COBRE 1/2" </t>
  </si>
  <si>
    <t xml:space="preserve">LIMPIADOR FUNDENTE COBRE </t>
  </si>
  <si>
    <t>SOLDADURA ESTAÑO DE PLATA 95/5</t>
  </si>
  <si>
    <t>TEE COBRE  1/2"</t>
  </si>
  <si>
    <t>UNIÓN COBRE  1/2"</t>
  </si>
  <si>
    <t>A1-3.16.</t>
  </si>
  <si>
    <t xml:space="preserve">CODO 90º COBRE 1 - 1/2" </t>
  </si>
  <si>
    <t>TEE COBRE 1 - 1/2"</t>
  </si>
  <si>
    <t>UNIÓN  SENCILLA CORZAN C X C 1-1/2"</t>
  </si>
  <si>
    <t>A1-3.17.</t>
  </si>
  <si>
    <t xml:space="preserve">CODO 90º COBRE 1" </t>
  </si>
  <si>
    <t>TEE COBRE 1"</t>
  </si>
  <si>
    <t>UNIÓN  COBRE 1"</t>
  </si>
  <si>
    <t>A1-3.18.</t>
  </si>
  <si>
    <t xml:space="preserve">CODO 90º GALVANIZADO 1" </t>
  </si>
  <si>
    <t>SELLANTE ACERO TRABA QUIMICA  X 55 GR</t>
  </si>
  <si>
    <t>TEE SENCILLA CORZAN C X C 1"</t>
  </si>
  <si>
    <t>UNIÓN  SENCILLA CORZAN C X C 1"</t>
  </si>
  <si>
    <t>A1-3.19.</t>
  </si>
  <si>
    <t xml:space="preserve">CODO 90º GALVANIZADO 1/2" </t>
  </si>
  <si>
    <t>TEE SENCILLA GALVANIZADA 1/2"</t>
  </si>
  <si>
    <t>UNIÓN  GALVANIZADA 1/2"</t>
  </si>
  <si>
    <t>A1-3.20.</t>
  </si>
  <si>
    <t xml:space="preserve">CODO CALLE  GALVANIZADO 1/2" </t>
  </si>
  <si>
    <t xml:space="preserve">ELEVADOR PARA GAS 1/2" </t>
  </si>
  <si>
    <t xml:space="preserve">MEDIDOR DE GAS 2.5 M3 </t>
  </si>
  <si>
    <t>REGULADOR GAS  R-4E 4 M3</t>
  </si>
  <si>
    <t>TEE REDUCTORA POLIETILENO  1 X 1/2"</t>
  </si>
  <si>
    <t xml:space="preserve">TUBERÍA POLIETILENO 1/2" </t>
  </si>
  <si>
    <t xml:space="preserve">TUBERÍA SCH 80 CORZAN 1-1/2" </t>
  </si>
  <si>
    <t xml:space="preserve">UNIVERSAL GALVANIZADO 1/2" </t>
  </si>
  <si>
    <t xml:space="preserve">VÁLVULA DE BOLA PARA MEDIDOR 1/2" </t>
  </si>
  <si>
    <t>CERTIFICACION Y CONEXIÓN RED DE GAS POR ENTIDAD PRESTADORA</t>
  </si>
  <si>
    <t>A1-3.21.</t>
  </si>
  <si>
    <t xml:space="preserve">LAMINA GALVANIZADA .20 </t>
  </si>
  <si>
    <t>SOLDADURA 60.13 DE 1/8</t>
  </si>
  <si>
    <t xml:space="preserve">TORNILLO ACERO 1/2 X 1/4" </t>
  </si>
  <si>
    <t>ULTRALAC SELLADOR CATALIZADOR 1/4 GL</t>
  </si>
  <si>
    <t>A1-3.22.</t>
  </si>
  <si>
    <t xml:space="preserve">ABRAZADERA ACERO 1" </t>
  </si>
  <si>
    <t>TUBO GALVANIZADO 1"</t>
  </si>
  <si>
    <t>A1-3.23.</t>
  </si>
  <si>
    <t xml:space="preserve">ABRAZADERA ACERO 1/2" </t>
  </si>
  <si>
    <t>TUBERÍA ACERÍA  GALVANIZADA  1/2"</t>
  </si>
  <si>
    <t>A1-3.24.</t>
  </si>
  <si>
    <t>ABRAZADERA PLASTICA 1/2"</t>
  </si>
  <si>
    <t>TUBO COBRE TIPO L 1/2"</t>
  </si>
  <si>
    <t>A1-3.25.</t>
  </si>
  <si>
    <t>TUBO GAS PE BO AMARILLA RED 11- 1"</t>
  </si>
  <si>
    <t>A1-3.26.</t>
  </si>
  <si>
    <t>TUBO GAS PE BO AMARILLA RED 11 3/4"</t>
  </si>
  <si>
    <t>A1-3.27.</t>
  </si>
  <si>
    <t>CODO COBRE 90° - 1/2"</t>
  </si>
  <si>
    <t>TAPON COBRE  1/2"</t>
  </si>
  <si>
    <t>SOLDADURA ESTAÑO ANTIMONIO 95/5</t>
  </si>
  <si>
    <t>PASTA FUNDENTE (8 ONZAS)</t>
  </si>
  <si>
    <t>Oz</t>
  </si>
  <si>
    <t>A1-3.28.</t>
  </si>
  <si>
    <t>A1-3.29.</t>
  </si>
  <si>
    <t>A1-3.30.</t>
  </si>
  <si>
    <t>A1-3.31.</t>
  </si>
  <si>
    <t>REJILLA DE VENTILACION DE 20x20</t>
  </si>
  <si>
    <t>ESCALERA TIJERA 6 PASOS</t>
  </si>
  <si>
    <t>A1-3.32.</t>
  </si>
  <si>
    <t>TAPA REGISTRO PLASTICA DE 20x20</t>
  </si>
  <si>
    <t>A1-3.33.</t>
  </si>
  <si>
    <t>TAPON ROSCADO PVCP 1/2"</t>
  </si>
  <si>
    <t>ADAPTADOR MACHO CPVC 1/2"</t>
  </si>
  <si>
    <t>SOLDADURA CPVC FGG NTC 4455-1/8 GL</t>
  </si>
  <si>
    <t>A1-3.34.</t>
  </si>
  <si>
    <t>INCRUST. ASTRO COLOR CRNA (JUEGO)</t>
  </si>
  <si>
    <t>Juego</t>
  </si>
  <si>
    <t>PEGACOR I-10 BLANCO CRNA</t>
  </si>
  <si>
    <t>DOW CORNING® SIL.ACE.ANTIHONGOS GP</t>
  </si>
  <si>
    <t>A1-3.35.</t>
  </si>
  <si>
    <t>JUEGO ACCESORIOS PALERMO (6UND) CROMO</t>
  </si>
  <si>
    <t>A1-3.36.</t>
  </si>
  <si>
    <t>LAVADERO L=.75x.6O CON FLAUTA</t>
  </si>
  <si>
    <t>CINTA P.V.C. A-10 20 ML</t>
  </si>
  <si>
    <t>A1-3.37.</t>
  </si>
  <si>
    <t>LAVADERO GRANITO 80x60</t>
  </si>
  <si>
    <t>LLAVE TERMINAL Cr. GRICOL</t>
  </si>
  <si>
    <t>BLOQUE #5 _ 33x23x12</t>
  </si>
  <si>
    <t>MORTERO 1:4 ARENA Lav.PEÑA(M3)</t>
  </si>
  <si>
    <t>MORTERO 1:3 ARENA LavPE¥A+SIKA</t>
  </si>
  <si>
    <t>A1-3.38.</t>
  </si>
  <si>
    <t>LAVAMANOS BLANCO ACUACER</t>
  </si>
  <si>
    <t>GRIFERIA LAVAMANOS _ 4"</t>
  </si>
  <si>
    <t>KIT INSTALACION LAVAMANOS</t>
  </si>
  <si>
    <t>A1-3.39.</t>
  </si>
  <si>
    <t>LAVAPLATOS ACERO Inox.</t>
  </si>
  <si>
    <t>GRIFERIA LAVAPLATOS FLAMINGO</t>
  </si>
  <si>
    <t>KIT INSTALACIÓN LAVAPLATOS GRIVAL</t>
  </si>
  <si>
    <t>A1-3.40.</t>
  </si>
  <si>
    <t>Grival Válvula Bola PVC 1/2 Roscada</t>
  </si>
  <si>
    <t>A1-3.41.</t>
  </si>
  <si>
    <t>SANITARIO MONTECARLO NOVO ALONGADO</t>
  </si>
  <si>
    <t>BRIDA SANITARIA FLEXIBLE 4" COFLEX</t>
  </si>
  <si>
    <t xml:space="preserve">ACOPLE PLASTICO GRIFLEX 55CM  </t>
  </si>
  <si>
    <t>SOLDADURA PVC NTC 576-1/8 GL.</t>
  </si>
  <si>
    <t>A1-3.42.</t>
  </si>
  <si>
    <t>SANITARIO HAPPY BLANCO CRNA</t>
  </si>
  <si>
    <t>A1-3.43.</t>
  </si>
  <si>
    <t>TUBERIA PARA DRENAJE KANANET POLIE. 4"</t>
  </si>
  <si>
    <t>GEOTEXIL NO TEJIDO GT 150-SP</t>
  </si>
  <si>
    <t>GRAVILLA DE RIO M3</t>
  </si>
  <si>
    <t>ARENA DE PEÑA</t>
  </si>
  <si>
    <t>A1-3.44.</t>
  </si>
  <si>
    <t>TUBERIA PARA DRENAJE RIB DRAIN 6"</t>
  </si>
  <si>
    <t>A1-3.45.</t>
  </si>
  <si>
    <t>CODO 90° - 1/4 PVC SANITARIO CXE 2"</t>
  </si>
  <si>
    <t>TUBO PVC SANITARIO 2"</t>
  </si>
  <si>
    <t>TAPON SANITARIO DE PRUEBA 2"</t>
  </si>
  <si>
    <t>TEE SANITARIA REDUCIDA 4" X 2" _</t>
  </si>
  <si>
    <t>A1-3.46.</t>
  </si>
  <si>
    <t>TAPON SANITARIO DE PRUEBA 4" PVC</t>
  </si>
  <si>
    <t>A1-3.47.</t>
  </si>
  <si>
    <t>SIFON PVC 135° 3"</t>
  </si>
  <si>
    <t>TUBO PVC SANITARIO 3"</t>
  </si>
  <si>
    <t>CODO 90° - 1/4 PVC SANITARIO CXE 3"</t>
  </si>
  <si>
    <t xml:space="preserve">REJILLA PVC 4X3" </t>
  </si>
  <si>
    <t>A1-3.48.</t>
  </si>
  <si>
    <t>ORINAL ARRECIFE ANTIBACTERIAL PARA FLUX</t>
  </si>
  <si>
    <t>A1-3.49.</t>
  </si>
  <si>
    <t>LAVAMANOS CON PEDESTAL TIPO MAXIMO O EQUIVALENTE</t>
  </si>
  <si>
    <t>A1-3.50.</t>
  </si>
  <si>
    <t xml:space="preserve">DUCHA BOCCHERINI DIRIGIBLE VICTORY 110 V </t>
  </si>
  <si>
    <t>A1-3.51.</t>
  </si>
  <si>
    <t>PEGACOR I-50 GRIS CRNA</t>
  </si>
  <si>
    <t>SILCOPLAST FACHADA</t>
  </si>
  <si>
    <t>A1-3.52.</t>
  </si>
  <si>
    <t>TAZA BALTICO ALONG ANTIBACTERIAL.</t>
  </si>
  <si>
    <t>A1-3.53.</t>
  </si>
  <si>
    <t>LAVAMANOS COLGAR HAPPY BLANCO</t>
  </si>
  <si>
    <t>A1-3.54.</t>
  </si>
  <si>
    <t>LAVAMANOS COLGAR SEMI-PEDESTAL GANAMAX BLANCO</t>
  </si>
  <si>
    <t>A1-3.55.</t>
  </si>
  <si>
    <t>LAVAMANOS DE SOBREPONER MARSELLA BLANCO</t>
  </si>
  <si>
    <t>A1-3.56.</t>
  </si>
  <si>
    <t>GRIFERIA MONOCONTROL BAJA ECO FRIENDLY STRETTO</t>
  </si>
  <si>
    <t>A1-3.57.</t>
  </si>
  <si>
    <t>GRIFERIA LAVAMANOS ATHENEA SUBCONJUNTO GRIVAL</t>
  </si>
  <si>
    <t>A1-3.58.</t>
  </si>
  <si>
    <t>GRIFERIA LAVAMANOS DOBRE DE 4" ATHENEA GRIVAL</t>
  </si>
  <si>
    <t>A1-3.59.</t>
  </si>
  <si>
    <t>GRIFERIA LAVAMANOS DOBLE 8" PIANA GRICOL</t>
  </si>
  <si>
    <t>A1-3.60.</t>
  </si>
  <si>
    <t>GRIFERIA LAVAMANOS DE MESA ANTIVANDALICO CORONA</t>
  </si>
  <si>
    <t>A1-3.61.</t>
  </si>
  <si>
    <t>GRIFERIA LAVAMANOS PARED 8" TEDESCA GRICOL</t>
  </si>
  <si>
    <t>A1-3.62.</t>
  </si>
  <si>
    <t>GRIFERIA DUCHA MEZCLADOR 8" SSB ATHENEA ADV PALAN CORONA</t>
  </si>
  <si>
    <t>A1-3.63.</t>
  </si>
  <si>
    <t>GRIFERIA DUCHA SENCILLA ATHENEA ADVANCE PALANCA CORONA</t>
  </si>
  <si>
    <t>A1-3.64.</t>
  </si>
  <si>
    <t xml:space="preserve">GRIFERIA DUCHA MEZCLADOR TOLEDO CRUZ </t>
  </si>
  <si>
    <t>A1-3.65.</t>
  </si>
  <si>
    <t>GRIFERIA DUCHA SENCILLA ARTESA CORONA</t>
  </si>
  <si>
    <t>A1-3.66.</t>
  </si>
  <si>
    <t>GRIFERIA DUCHA CLASICA DECORATIVA 8" CROMO</t>
  </si>
  <si>
    <t>A1-3.67.</t>
  </si>
  <si>
    <t>DUCHA SIN SALIDA BAÑERA 8 PISCIS</t>
  </si>
  <si>
    <t>A1-3.68.</t>
  </si>
  <si>
    <t>GRIFERIA LAVAPLATOS SENCILLA ATHENEA GRIVAL</t>
  </si>
  <si>
    <t>A1-3.69.</t>
  </si>
  <si>
    <t>GRIFERIA LAVAPLATOS COBRA 8" GRICOL</t>
  </si>
  <si>
    <t>A1-3.70.</t>
  </si>
  <si>
    <t>GRIFERIA LAVAPLATOS BURDEOS CROMO GRIVAL</t>
  </si>
  <si>
    <t>A1-3.71.</t>
  </si>
  <si>
    <t>GRIFERIA LAVAPLATOS PARED INDIVIDUAL TIPO S PIANA GRICOL</t>
  </si>
  <si>
    <t>A1-3.72.</t>
  </si>
  <si>
    <t>GRIFERIA ORINAL PUSH ANTIVANDALICA 3/4</t>
  </si>
  <si>
    <t>A1-3.73.</t>
  </si>
  <si>
    <t>GRIFERIA TIPO PUSH ANTIVANDALICA CRNA SANITARIO U ORINAL</t>
  </si>
  <si>
    <t>A1-3.74.</t>
  </si>
  <si>
    <t>GRIFERIA TIPO PUSH DE MESA CRNA</t>
  </si>
  <si>
    <t>A1-3.75.</t>
  </si>
  <si>
    <t>GRIFERIA LAVAMANOS CON SENSOR CRNA</t>
  </si>
  <si>
    <t>A1-3.76.</t>
  </si>
  <si>
    <t>GRIFERIA ORINAL TRADICIONAL CROMO GRIVAL</t>
  </si>
  <si>
    <t>A1-3.77.</t>
  </si>
  <si>
    <t>GRIFERIA TANQUE ATLAS NEUTRO 26 CM GRIVAL</t>
  </si>
  <si>
    <t>A1-3.78.</t>
  </si>
  <si>
    <t>GRIFERIA HIDROSTATICA DOBLE DESCARGA HUMBOLT</t>
  </si>
  <si>
    <t>A1-3.79.</t>
  </si>
  <si>
    <t>GRIFERIA LAVAPLATOS MONOCONTROL PFIRST</t>
  </si>
  <si>
    <t>A1-3.80.</t>
  </si>
  <si>
    <t>MANIJA TANQUE SANITARIO NEGRO GRIVAL</t>
  </si>
  <si>
    <t>A1-3.81.</t>
  </si>
  <si>
    <t>VALVULA REGULACION 1/2 SANITARIO CROMO, GRIVAL</t>
  </si>
  <si>
    <t>A1-3.82.</t>
  </si>
  <si>
    <t>VÁLVULA DE COMPUERTA 1/2"</t>
  </si>
  <si>
    <t>A1-3.83.</t>
  </si>
  <si>
    <t>VÁLVULA DE COMPUERTA 1"</t>
  </si>
  <si>
    <t>A1-3.84.</t>
  </si>
  <si>
    <t>VÁLVULA DE COMPUERTA 2"</t>
  </si>
  <si>
    <t>A1-3.85.</t>
  </si>
  <si>
    <t>ACOPLE METAL SANITARIO 55CM 1/2 X 7/8 GRIVAL</t>
  </si>
  <si>
    <t>A1-3.86.</t>
  </si>
  <si>
    <t>ACOPLE METAL SANITARIO 40 CM 1/2 X 7/8 GRIVAL</t>
  </si>
  <si>
    <t>A1-3.87.</t>
  </si>
  <si>
    <t>A1-3.88.</t>
  </si>
  <si>
    <t>DUCHA ELITE GRIVAL</t>
  </si>
  <si>
    <t>A1-3.89.</t>
  </si>
  <si>
    <t>DUCHA FENIX GRIVAL</t>
  </si>
  <si>
    <t>A1-3.90.</t>
  </si>
  <si>
    <t>ASIENTO SANITARIO (BIZCOCHO) Incluye accesorios</t>
  </si>
  <si>
    <t>A1-3.91.</t>
  </si>
  <si>
    <t>Rejilla cúpula tragante en aluminio 5" x 3"</t>
  </si>
  <si>
    <t>A1-3.92.</t>
  </si>
  <si>
    <t>A1-3.93.</t>
  </si>
  <si>
    <t>DESTAPADOR DE CAÑERÍAS</t>
  </si>
  <si>
    <t>A1-3.94.</t>
  </si>
  <si>
    <t>Lavamanos Bajoponer Blanco Ovalado o Similar</t>
  </si>
  <si>
    <t>A1-4.01.</t>
  </si>
  <si>
    <t>ALAMBRE AISLADO No.12 THHN-THWN</t>
  </si>
  <si>
    <t>ALAMBRE AISLADO No.10 THHN-THWN</t>
  </si>
  <si>
    <t>ALAMBRE AISLADO No.14 THHN-THWN</t>
  </si>
  <si>
    <t>CAJA OCTAGONAL 100 X 100 X 47 MM</t>
  </si>
  <si>
    <t xml:space="preserve">CONECTOR RESORTE ROJO </t>
  </si>
  <si>
    <t>A1-4.02.</t>
  </si>
  <si>
    <t>CONDUCTOR AISLADO COBRE No.10 HFFR</t>
  </si>
  <si>
    <t>CONDUCTOR AISLADO COBRE No.12 HFFR</t>
  </si>
  <si>
    <t>CONDUCTOR AISLADO COBRE No.14 HFFR</t>
  </si>
  <si>
    <t>A1-4.03.</t>
  </si>
  <si>
    <t>ADAPTADOR TERMINAL CONDUIT 1/2"</t>
  </si>
  <si>
    <t>LIMPIADOR REMOVEDOR PVC 1/4 GAL.</t>
  </si>
  <si>
    <t>SOLDADURA PVC WET BONDING 1/8 GL.</t>
  </si>
  <si>
    <t>TORNILLO LAMINA ZINCADO 6X3X8"</t>
  </si>
  <si>
    <t>TUBO CONDUIT ½" RALCO</t>
  </si>
  <si>
    <t>A1-4.04.</t>
  </si>
  <si>
    <t>TERMINAL CONECTOR EMT 1/2"</t>
  </si>
  <si>
    <t>SUPL.MET.GALV.CAJA CUADRADA REF.2400-CAL20</t>
  </si>
  <si>
    <t>CURVA CONDUIT IMC 3/4" ESP. 80</t>
  </si>
  <si>
    <t>TUBO EMT UL 3/4" X 3M</t>
  </si>
  <si>
    <t>ANCLAJES (GRAPA + CHAZOS +</t>
  </si>
  <si>
    <t>A1-4.05.</t>
  </si>
  <si>
    <t>A1-4.06.</t>
  </si>
  <si>
    <t>A1-4.07.</t>
  </si>
  <si>
    <t>REFLECTOR LED 50W MAYOR O IGUAL A 3500 LUMENS</t>
  </si>
  <si>
    <t>A1-4.08.</t>
  </si>
  <si>
    <t>REFLECTOR LED 100W MAYOR O IGUAL A 9400 LUMENS</t>
  </si>
  <si>
    <t>A1-4.09.</t>
  </si>
  <si>
    <t>REFLECTOR LED 200W MAYOR O IGUAL A 17700 LUMENS</t>
  </si>
  <si>
    <t>A1-4.10.</t>
  </si>
  <si>
    <t>LAMPARA TUBO LED HERMETICA 1X24W</t>
  </si>
  <si>
    <t>A1-4.11.</t>
  </si>
  <si>
    <t>LAMPARA DOS TUBOS LED HERMETICA 24W</t>
  </si>
  <si>
    <t>A1-4.12.</t>
  </si>
  <si>
    <t>LAMPARA REGLETA LED 4X24CM 12W</t>
  </si>
  <si>
    <t>A1-4.13.</t>
  </si>
  <si>
    <t>LAMPARA PANEL LED 30X30 24W LUZ BLANCA</t>
  </si>
  <si>
    <t>A1-4.14.</t>
  </si>
  <si>
    <t>LAMPARA PANEL LED 30X60 25W LUZ BLANCA</t>
  </si>
  <si>
    <t>A1-4.15.</t>
  </si>
  <si>
    <t>LAMPARA PANEL LED 60X60 48W LUZ BLANCA</t>
  </si>
  <si>
    <t>A1-4.16.</t>
  </si>
  <si>
    <t>LAMPARA PANEL LED 30X120 40W LUZ BLANCA</t>
  </si>
  <si>
    <t>A1-4.17.</t>
  </si>
  <si>
    <t>INTERRUPTOR SENCILLO BLANCO</t>
  </si>
  <si>
    <t>A1-4.18.</t>
  </si>
  <si>
    <t>INTERRUPTOR CONMUTABLE</t>
  </si>
  <si>
    <t>A1-4.19.</t>
  </si>
  <si>
    <t>INTERRUPTOR CONMUTABLE TRIPLE AMBIA 10-250V</t>
  </si>
  <si>
    <t>A1-4.20.</t>
  </si>
  <si>
    <t>INTERRUPTOR DOBLE 600 AVE</t>
  </si>
  <si>
    <t>A1-4.21.</t>
  </si>
  <si>
    <t>INTERRUPTOR SENC +TOMA</t>
  </si>
  <si>
    <t>A1-4.22.</t>
  </si>
  <si>
    <t>INTERRUPTOR TRIPLE 600 AVE</t>
  </si>
  <si>
    <t>A1-4.23.</t>
  </si>
  <si>
    <t xml:space="preserve">SOPORTE PARA REFLECTORES </t>
  </si>
  <si>
    <t>A1-4.24.</t>
  </si>
  <si>
    <t>CURVA CONDUIT IMC 1/2" ESP. 80</t>
  </si>
  <si>
    <t>MODULO TOMA DUPLEX 2P+T 15A 3 MODULOS</t>
  </si>
  <si>
    <t>TUBO EMT UL 1/2" X 3.05M</t>
  </si>
  <si>
    <t>UNION CONDUIT GALVANIZADA EMT 1/2"</t>
  </si>
  <si>
    <t>A1-4.25.</t>
  </si>
  <si>
    <t>CURVA 90° CXE CONDUIT 1/2"</t>
  </si>
  <si>
    <t>TUBO CONDUIT PVC 1/2"</t>
  </si>
  <si>
    <t>A1-4.26.</t>
  </si>
  <si>
    <t>A1-4.27.</t>
  </si>
  <si>
    <t>CAJA GALVANIZADA 5800</t>
  </si>
  <si>
    <t>A1-4.28.</t>
  </si>
  <si>
    <t>TOMA TRIFASICA</t>
  </si>
  <si>
    <t>A1-4.29.</t>
  </si>
  <si>
    <t>TOMA DOBLE AMER.(2P+T) 15A 127V</t>
  </si>
  <si>
    <t>A1-4.30.</t>
  </si>
  <si>
    <t>TOMA DOBLE GFCI AVE ABITARE 15A</t>
  </si>
  <si>
    <t>A1-4.31.</t>
  </si>
  <si>
    <t>TOMA DOBLE P.T.A. 15A 125V NARANJA</t>
  </si>
  <si>
    <t>A1-4.32.</t>
  </si>
  <si>
    <t>A1-4.33.</t>
  </si>
  <si>
    <t>TOMA BIFASICA</t>
  </si>
  <si>
    <t>A1-4.34.</t>
  </si>
  <si>
    <t>ALAMBRE COBRE DESNUDO AWG 4</t>
  </si>
  <si>
    <t>CINTA BAND-IT 1/2" ROLLO 300M</t>
  </si>
  <si>
    <t>HEBILLA 1/2"</t>
  </si>
  <si>
    <t>MOLDE Y ACCES. SOLDADURA EXOTERMICA</t>
  </si>
  <si>
    <t>SOLDADURA EXOTERMICA</t>
  </si>
  <si>
    <t>TUBO IMC UL 1-1/2" X 3.05M</t>
  </si>
  <si>
    <t>VARILLA CW 5/8" X 2.40</t>
  </si>
  <si>
    <t>CAJA INSPECCION .30x.30 INCLUYE TAPA</t>
  </si>
  <si>
    <t>ESCALERA DE EXTENSIÓN 24 PASOS</t>
  </si>
  <si>
    <t>A1-4.35.</t>
  </si>
  <si>
    <t>CABLE CENTEFLEX COBRE AIS.PVC 1/0AWG</t>
  </si>
  <si>
    <t>VARILLA CW 1/2" X 2.40 (COBRE)</t>
  </si>
  <si>
    <t>A1-4.36.</t>
  </si>
  <si>
    <t>CAJA 10 X 10 X 5 DEXSON</t>
  </si>
  <si>
    <t>A1-4.37.</t>
  </si>
  <si>
    <t>CAJA DE PASO CON CHAPA 15 X 15 X 10</t>
  </si>
  <si>
    <t>A1-4.38.</t>
  </si>
  <si>
    <t>PLACA IDENTIFICACION 2X1 CM</t>
  </si>
  <si>
    <t>TABLERO MONOF.CON PUERTA - 8 CIRCUITOS</t>
  </si>
  <si>
    <t>A1-4.39.</t>
  </si>
  <si>
    <t>TABLERO BIF.CON PUERTA - 12 CIRCUITOS ESP. TOTAL</t>
  </si>
  <si>
    <t>A1-4.40.</t>
  </si>
  <si>
    <t>TABLERO TRIF.CON PUERTA - 24 CIRCUITOS ESP. TOTAL</t>
  </si>
  <si>
    <t>A1-4.41.</t>
  </si>
  <si>
    <t>TABLERO TRIF.CON PUERTA - 36 CIRCUITOS ESP. TOTAL</t>
  </si>
  <si>
    <t>A1-4.42.</t>
  </si>
  <si>
    <t>LAMPARA EXTERIOR BLANCA REDONDA REJILLA 60W</t>
  </si>
  <si>
    <t>A1-4.43.</t>
  </si>
  <si>
    <t>LAMPARA DE EMERGENCIA 2 LED AVE COOPER</t>
  </si>
  <si>
    <t>A1-4.44.</t>
  </si>
  <si>
    <t>SEÑALIZADOR DE SALIDA LED SYLVANIA</t>
  </si>
  <si>
    <t>TORNILLO 6"</t>
  </si>
  <si>
    <t>A1-4.45.</t>
  </si>
  <si>
    <t>Sensor de movimiento 180 o 360 grados</t>
  </si>
  <si>
    <t>A1-4.46.</t>
  </si>
  <si>
    <t>DRIVER REGULABLE PANEL LED</t>
  </si>
  <si>
    <t>A1-4.47.</t>
  </si>
  <si>
    <t>LAMPARA PANEL LED REDONDO 6w</t>
  </si>
  <si>
    <t>A1-4.48.</t>
  </si>
  <si>
    <t>LAMPARA PANEL LED REDONDO 9w</t>
  </si>
  <si>
    <t>A1-4.49.</t>
  </si>
  <si>
    <t>LAMPARA PANEL LED REDONDO 12w</t>
  </si>
  <si>
    <t>A1-4.50.</t>
  </si>
  <si>
    <t>LAMPARA PANEL LED REDONDO 18w</t>
  </si>
  <si>
    <t>A1-4.51.</t>
  </si>
  <si>
    <t>LAMPARA PANEL LED REDONDO 24w</t>
  </si>
  <si>
    <t>A1-4.52.</t>
  </si>
  <si>
    <t>CINTA DE LED SILICONADA 24W</t>
  </si>
  <si>
    <t>A1-4.53.</t>
  </si>
  <si>
    <t>BREAKER GE MONO.ENCHUFE.15A -30A 120/240 V</t>
  </si>
  <si>
    <t>A1-4.54.</t>
  </si>
  <si>
    <t>BREAKER GE MONO.ENCHUF 40A 120 - 240V</t>
  </si>
  <si>
    <t>A1-4.55.</t>
  </si>
  <si>
    <t>BREAKER 1 x 60 Amp</t>
  </si>
  <si>
    <t>A1-4.56.</t>
  </si>
  <si>
    <t>BREAKER 2 X 60 Amperios</t>
  </si>
  <si>
    <t>A1-4.57.</t>
  </si>
  <si>
    <t>BREAKER 3 x 60 Amp</t>
  </si>
  <si>
    <t>A1-4.58.</t>
  </si>
  <si>
    <t>BREAKER GE BIP.ENCHUF 30A 120 - 240V</t>
  </si>
  <si>
    <t>A1-4.59.</t>
  </si>
  <si>
    <t>EXTRACTOR DE AIRE INDUSTRIAL CON REJILLA DE SEGURIDAD 16"</t>
  </si>
  <si>
    <t>A1-4.60.</t>
  </si>
  <si>
    <t>Luminaria fluorescente 2 x 32W para áreas clasificadas tipo NEMA 4, 4X Y 7</t>
  </si>
  <si>
    <t>CAJA A PRUEBA DE EXPLOSIÓN</t>
  </si>
  <si>
    <t xml:space="preserve">SELLO A PRUEBA DE EXPLOSIÓN </t>
  </si>
  <si>
    <t>UNIVERSAL 3/4 DE ALUMINIO</t>
  </si>
  <si>
    <t>A1-4.61.</t>
  </si>
  <si>
    <t>TUBO LED T8 DE 18W</t>
  </si>
  <si>
    <t>A1-4.62.</t>
  </si>
  <si>
    <t>LAMPARA DICROICO DE LED 5W</t>
  </si>
  <si>
    <t>A1-4.63.</t>
  </si>
  <si>
    <t>Cable de Cobre Aislado THHN No. 4</t>
  </si>
  <si>
    <t>Cable de Cobre Aislado THHN No. 6</t>
  </si>
  <si>
    <t>Cortadora de ladrillo electrica</t>
  </si>
  <si>
    <t>A1-4.64.</t>
  </si>
  <si>
    <t xml:space="preserve">Cable de Cobre Aislado THHN No. 8 </t>
  </si>
  <si>
    <t>A1-4.65.</t>
  </si>
  <si>
    <t>A1-4.66.</t>
  </si>
  <si>
    <t>Cable de Cobre Desnudo No. 1/0 AWG</t>
  </si>
  <si>
    <t>A1-4.67.</t>
  </si>
  <si>
    <t>Cable de Cobre Aislado THHN No.1/0 AWG</t>
  </si>
  <si>
    <t>A1-4.68.</t>
  </si>
  <si>
    <t>Totalizador 3 x100 AMP</t>
  </si>
  <si>
    <t>A1-4.69.</t>
  </si>
  <si>
    <t>Tapaciega Plástica</t>
  </si>
  <si>
    <t>A1-5.01.</t>
  </si>
  <si>
    <t>GABINETE RACK CERRADO 2,10 X 90 X 70</t>
  </si>
  <si>
    <t>A1-5.02.</t>
  </si>
  <si>
    <t>BANDEJA PORTA CAB. MALLA 60 X 300</t>
  </si>
  <si>
    <t>SOPORTE P/BANDEJA PORTA CAB (KIT)</t>
  </si>
  <si>
    <t>A1-5.03.</t>
  </si>
  <si>
    <t>CANALETA METAL C/DIVIS .12 X5 X 2.40</t>
  </si>
  <si>
    <t xml:space="preserve">TORNILLO PARA CANALETA 43 METAL </t>
  </si>
  <si>
    <t>A1-5.04.</t>
  </si>
  <si>
    <t>CANALETA PLASTICA C/DIVIS .10 X4,5 X 2.00</t>
  </si>
  <si>
    <t>A1-5.05.</t>
  </si>
  <si>
    <t>FACEPLATE DOBLE</t>
  </si>
  <si>
    <t>CAJA 2400 GALV CG-100 CAL-20</t>
  </si>
  <si>
    <t>JACK RJ45 BASE METALICA Y/O PLÁSTICA (CAT 6A)</t>
  </si>
  <si>
    <t>CERTIFICACION DE PUNTO DE RED</t>
  </si>
  <si>
    <t>A1-5.06.</t>
  </si>
  <si>
    <t>CABLE AMP UTP CAT6A 100% COBRE</t>
  </si>
  <si>
    <t>PATCH CORD AMP QUANTUM (CAT6a)</t>
  </si>
  <si>
    <t>A1-5.07.</t>
  </si>
  <si>
    <t>CABLE HDMI LIBRE DE OXIGENO</t>
  </si>
  <si>
    <t>A1-5.08.</t>
  </si>
  <si>
    <t>PLACA PARA PARED HDMI RCA</t>
  </si>
  <si>
    <t>A1-6.01.</t>
  </si>
  <si>
    <t>PINTURA INTUMESCENTE X 25KG</t>
  </si>
  <si>
    <t>A1-6.02.</t>
  </si>
  <si>
    <t>ENTREMADO MADERA PINO 0.05M X 0.1M</t>
  </si>
  <si>
    <t>FRESCASA  SP 600X48XX2-1/2" (18.58M2)</t>
  </si>
  <si>
    <t>LISTON DE PINO PARA MACHIMBRE</t>
  </si>
  <si>
    <t>PUNTILLA CON CABEZA 2 - 1/2"</t>
  </si>
  <si>
    <t>A1-6.03.</t>
  </si>
  <si>
    <t>MARCO LATERAL DE ALUMINIO X 5.90 M</t>
  </si>
  <si>
    <t>PERSINA POLICARBONATO AEROLUX X3.30M</t>
  </si>
  <si>
    <t>REMACHE POP6-6 3/16X 1/23"</t>
  </si>
  <si>
    <t xml:space="preserve">TORNILLO PAS. 3/16" + TUERCA Y ARANDELA </t>
  </si>
  <si>
    <t>A1-6.04.</t>
  </si>
  <si>
    <t>PERFIL DE SOPORTE PVC-DVLUX X 2.50M</t>
  </si>
  <si>
    <t>QUIEBRAVISTA PVC BLANCO 0.08 X 6.10 M</t>
  </si>
  <si>
    <t>A1-6.05.</t>
  </si>
  <si>
    <t>ALFAJIA EN CONCRETO 25CM X1M</t>
  </si>
  <si>
    <t>A1-6.06.</t>
  </si>
  <si>
    <t>ALAMBRE NEGRO No 18</t>
  </si>
  <si>
    <t>CEMENTO GRIS (constructor)</t>
  </si>
  <si>
    <t>CONCRETO 2500 PSI TRADICIONAL  C/Prem</t>
  </si>
  <si>
    <t>HIERRO FIG G-60 1/2"</t>
  </si>
  <si>
    <t>Kg</t>
  </si>
  <si>
    <t>TABLA CHAPA 10X2.0CM X 2.90M-ORD.</t>
  </si>
  <si>
    <t>A1-6.07.</t>
  </si>
  <si>
    <t>A1-6.08.</t>
  </si>
  <si>
    <t>TABLON SAHARA LISO TUNEZ _</t>
  </si>
  <si>
    <t>A1-6.09.</t>
  </si>
  <si>
    <t>LADRILLO MACIZO _ 24x12x6 Obra</t>
  </si>
  <si>
    <t>A1-6.10.</t>
  </si>
  <si>
    <t>BLOQUE #4 _ 33x23x9 Obra</t>
  </si>
  <si>
    <t>A1-6.11.</t>
  </si>
  <si>
    <t>BLOQUE #5 _ 33x23x11.5 Obra</t>
  </si>
  <si>
    <t>A1-6.12.</t>
  </si>
  <si>
    <t>A1-6.13.</t>
  </si>
  <si>
    <t>CANAL B 9CM X 2,44M CAL.26</t>
  </si>
  <si>
    <t>CARGA FULM.FUERTE+CLAVO 5/16" B.VEL 1"</t>
  </si>
  <si>
    <t>CINTA DE PAPEL SUPERCINTA 250</t>
  </si>
  <si>
    <t>LAMINA EN DRY WALL 1/2"</t>
  </si>
  <si>
    <t>LIJA DE AGUA 150 SUPER</t>
  </si>
  <si>
    <t>MASTERLIFE WP 300</t>
  </si>
  <si>
    <t>PARAL B9 2.44M CAL. 26</t>
  </si>
  <si>
    <t>TORNILLO 7 X7/16</t>
  </si>
  <si>
    <t>TORNILLO GRABBER 6X1"</t>
  </si>
  <si>
    <t>A1-6.14.</t>
  </si>
  <si>
    <t>CANAL B 6CM X 2,44M CAL.26</t>
  </si>
  <si>
    <t>PARAL B6 2.44M CAL. 26</t>
  </si>
  <si>
    <t>A1-6.15.</t>
  </si>
  <si>
    <t>LAMINA PLANA FIBROCEMENTO 244x122x10</t>
  </si>
  <si>
    <t>A1-6.16.</t>
  </si>
  <si>
    <t>CONCRETO 2000 PSI (140N)</t>
  </si>
  <si>
    <t>A1-6.17.</t>
  </si>
  <si>
    <t>ARENA LAVADA DE PEÑA</t>
  </si>
  <si>
    <t>A1-6.18.</t>
  </si>
  <si>
    <t>ACERO FIG. DE 1/4" A 1" 60.000 PSI</t>
  </si>
  <si>
    <t>CERCO ORDINARIO 3Mx8cmx8cm</t>
  </si>
  <si>
    <t>DESMOLDATOC (16KG)</t>
  </si>
  <si>
    <t>VIBRADORA PARA CONCRETO GASOLINA</t>
  </si>
  <si>
    <t>A1-6.19.</t>
  </si>
  <si>
    <t>MORTERO 1:4 IMPERMEABILIZADO</t>
  </si>
  <si>
    <t>A1-6.20.</t>
  </si>
  <si>
    <t>LADRILLO PRENSADO MACIZO _</t>
  </si>
  <si>
    <t>A1-6.21.</t>
  </si>
  <si>
    <t>BLOQUE ESTRUCT. MODULARES</t>
  </si>
  <si>
    <t>A1-6.22.</t>
  </si>
  <si>
    <t>CONCRETO 3500 PSI (245N)</t>
  </si>
  <si>
    <t>FORMALETA METÁLICA</t>
  </si>
  <si>
    <t>ACERO COR.FIG.DE 1/4" A1"60.000 PSI</t>
  </si>
  <si>
    <t>VIBRADORA PARA CONCRETO ELÉCTRICA</t>
  </si>
  <si>
    <t>EXTENSIÓN 15 M TRABAJO PESADO</t>
  </si>
  <si>
    <t>A1-6.23.</t>
  </si>
  <si>
    <t>A1-6.24.</t>
  </si>
  <si>
    <t>METALDECK 2"- Calibre 22 (0.51 mm)  ACESCO</t>
  </si>
  <si>
    <t>MALLA ELECTROSOLDADA   4.0 x 4.0 mts</t>
  </si>
  <si>
    <t>A1-7.01.</t>
  </si>
  <si>
    <t>SIKA TRANSPARENTE 10 (5GL.)</t>
  </si>
  <si>
    <t>A1-7.02.</t>
  </si>
  <si>
    <t>ANTICORROSIVO ROJO PROTECC. ICO</t>
  </si>
  <si>
    <t>DISOLVENTE TAMBOR 55GN PINTUCO</t>
  </si>
  <si>
    <t>LIJA TELA N° 120 PABMERIL</t>
  </si>
  <si>
    <t>A1-7.03.</t>
  </si>
  <si>
    <t>A1-7.04.</t>
  </si>
  <si>
    <t>BARNIZ SINTETICO Bte. PINTUCO</t>
  </si>
  <si>
    <t>BARNIZ Trns. BRILLANTE EXTERIORES</t>
  </si>
  <si>
    <t>PISTOLA DECAPADORA DE PINTURA</t>
  </si>
  <si>
    <t>A1-7.05.</t>
  </si>
  <si>
    <t>MARMOLINA</t>
  </si>
  <si>
    <t>A1-7.06.</t>
  </si>
  <si>
    <t>ESMALTE SINTETICO UNICOLOR</t>
  </si>
  <si>
    <t>A1-7.07.</t>
  </si>
  <si>
    <t>A1-7.08.</t>
  </si>
  <si>
    <t>A1-7.09.</t>
  </si>
  <si>
    <t>ESMALTE DOMESTICO(int) PINTUCO</t>
  </si>
  <si>
    <t>A1-7.10.</t>
  </si>
  <si>
    <t>A1-7.11.</t>
  </si>
  <si>
    <t>ESTUCOR _ BLANCO POR 5 Kg</t>
  </si>
  <si>
    <t>A1-7.12.</t>
  </si>
  <si>
    <t>ESTUCO VENECIANO DECORATIVO 1 GALON</t>
  </si>
  <si>
    <t>CERA PARA ESTUCO VENECIANO X 250 GRAMOS</t>
  </si>
  <si>
    <t>A1-7.13.</t>
  </si>
  <si>
    <t>A1-7.14.</t>
  </si>
  <si>
    <t>KORAZA GRANIPLAST ESGRAFIADO (30KG)</t>
  </si>
  <si>
    <t>A1-7.15.</t>
  </si>
  <si>
    <t>CEMENTO BLANCO 40 Kg</t>
  </si>
  <si>
    <t>MARMOLINA BLANCA NEIVA (BULTO)</t>
  </si>
  <si>
    <t>Bulto</t>
  </si>
  <si>
    <t>A1-7.16.</t>
  </si>
  <si>
    <t>REVESTIMIENTO PLASTER</t>
  </si>
  <si>
    <t>TABLA BURRA .30x.025x3 ORDINAR</t>
  </si>
  <si>
    <t>A1-7.17.</t>
  </si>
  <si>
    <t>BARNIZ SINTETICO BRILLANTE ICO</t>
  </si>
  <si>
    <t>TINTILLA P/MADERA 1/4 PINTUCO</t>
  </si>
  <si>
    <t>A1-7.18.</t>
  </si>
  <si>
    <t>A1-7.19.</t>
  </si>
  <si>
    <t>A1-7.20.</t>
  </si>
  <si>
    <t>PINTUCO KORAZA MAXIMA PROTECCION 5</t>
  </si>
  <si>
    <t>A1-7.21.</t>
  </si>
  <si>
    <t>A1-7.22.</t>
  </si>
  <si>
    <t>WASH PRIMER A PINTURA</t>
  </si>
  <si>
    <t>WASH PRIMER B CATALIZADOR</t>
  </si>
  <si>
    <t>A1-7.23.</t>
  </si>
  <si>
    <t>PINTURA BLANCA EPOXICA TIPO 1 POLIAMIDA (1GL9) PINTUCO</t>
  </si>
  <si>
    <t>A1-7.24.</t>
  </si>
  <si>
    <t>HIDROPLAST</t>
  </si>
  <si>
    <t>A1-7.25.</t>
  </si>
  <si>
    <t>INTERVINIL PRO DRYWALL (5GL.)</t>
  </si>
  <si>
    <t>TABLA BURRA .25x.025x3 ORDINAR</t>
  </si>
  <si>
    <t>A1-7.26.</t>
  </si>
  <si>
    <t>PINTURA ANTIGRAFFITI</t>
  </si>
  <si>
    <t>A1-7.27.</t>
  </si>
  <si>
    <t>PINTURA PARA CANCHAS PINTUCO</t>
  </si>
  <si>
    <t>A1-7.28.</t>
  </si>
  <si>
    <t>ESMALTE BRILLANTE SUPERLUX ICO</t>
  </si>
  <si>
    <t>A1-8.01.</t>
  </si>
  <si>
    <t>MORTERO 1:3 ARENA Lav.PEÑA(M3)</t>
  </si>
  <si>
    <t>CONCOLOR J - 10 CRNA</t>
  </si>
  <si>
    <t>A1-8.02.</t>
  </si>
  <si>
    <t>A1-8.03.</t>
  </si>
  <si>
    <t>A1-8.04.</t>
  </si>
  <si>
    <t>ROCKTOP ROJO (30 Kg)</t>
  </si>
  <si>
    <t>A1-8.05.</t>
  </si>
  <si>
    <t>A1-8.06.</t>
  </si>
  <si>
    <t>A1-8.07.</t>
  </si>
  <si>
    <t>ADOQUIN CUARTO 26CM X 6CM X6CM</t>
  </si>
  <si>
    <t>A1-8.08.</t>
  </si>
  <si>
    <t>ADOQUIN ESPAÑOL 20CM X 10CM X6CM</t>
  </si>
  <si>
    <t>A1-8.09.</t>
  </si>
  <si>
    <t>ADOQUIN ESPAÑOL 20CM X 10CM X8CM</t>
  </si>
  <si>
    <t>A1-8.10.</t>
  </si>
  <si>
    <t xml:space="preserve">ADOQUIN RUSTICO CORBATIN 10CM X 20CM </t>
  </si>
  <si>
    <t>A1-8.11.</t>
  </si>
  <si>
    <t>ADOQUIN CONCRETO TIPO IDU A-25 PEATONAL</t>
  </si>
  <si>
    <t>A1-8.12.</t>
  </si>
  <si>
    <t>ADOQUIN CONCRETO TIPO IDU TRAF.VHE.A-25</t>
  </si>
  <si>
    <t>A1-8.13.</t>
  </si>
  <si>
    <t>ALFOMBRA ALPES FOAM ARGOLLADA 650GR</t>
  </si>
  <si>
    <t>CEMENTO PL 285 (3,785 ML)</t>
  </si>
  <si>
    <t>A1-8.14.</t>
  </si>
  <si>
    <t>ALFOMBRA REGATA FOAM ARGOLLADA 980GR</t>
  </si>
  <si>
    <t>A1-8.15.</t>
  </si>
  <si>
    <t xml:space="preserve">ALFOMBRA NACIONAL LUXOR CHAMPAGNE 1 </t>
  </si>
  <si>
    <t>A1-8.16.</t>
  </si>
  <si>
    <t>PISO ECOCERAMICA BLANCO 20 X 20 TRAFICO 2</t>
  </si>
  <si>
    <t>A1-8.17.</t>
  </si>
  <si>
    <t>PISO NATURAL ARUBA ARENA 57.5 X 57.5</t>
  </si>
  <si>
    <t>A1-8.18.</t>
  </si>
  <si>
    <t>PISO DUROPISO 33x33 CRNA</t>
  </si>
  <si>
    <t>A1-8.19.</t>
  </si>
  <si>
    <t>PISO EXTERIOR MURCIA 45.8 X 45.8</t>
  </si>
  <si>
    <t>A1-8.20.</t>
  </si>
  <si>
    <t>PISO IMITACION MADERA 57.5 X 57.5</t>
  </si>
  <si>
    <t>A1-8.21.</t>
  </si>
  <si>
    <t xml:space="preserve">PISO MARMOLIZADO ELDA 55.2 X 55.2 </t>
  </si>
  <si>
    <t>A1-8.22.</t>
  </si>
  <si>
    <t>PISO ORNAMENTAL MALTA 33.8 X 33.8</t>
  </si>
  <si>
    <t>A1-8.23.</t>
  </si>
  <si>
    <t>PISO PIZARRA NATURAL</t>
  </si>
  <si>
    <t>A1-8.24.</t>
  </si>
  <si>
    <t>PISO TERRAZO BRITANIA 42.5 X 42.5</t>
  </si>
  <si>
    <t>A1-8.25.</t>
  </si>
  <si>
    <t>PISO HARA BEIGE 57.5 X 57.5</t>
  </si>
  <si>
    <t>A1-8.26.</t>
  </si>
  <si>
    <t>TABLÓN TRADICIÓN ROJO 30.5 X 30.5</t>
  </si>
  <si>
    <t>A1-8.27.</t>
  </si>
  <si>
    <t>TABLÓN PORTAL ROJO 30.5 X 15CM TRAF.5</t>
  </si>
  <si>
    <t>A1-8.28.</t>
  </si>
  <si>
    <t>TABLETA ETRUSCA MORO LISA 25X7</t>
  </si>
  <si>
    <t>A1-8.29.</t>
  </si>
  <si>
    <t>PORCELANATO PIEDRA EGIPCIA 27.2X55.4</t>
  </si>
  <si>
    <t>A1-8.30.</t>
  </si>
  <si>
    <t>PORCELANATO PAMPAS 56.6X56.6</t>
  </si>
  <si>
    <t>PEGANTE PORCELANATO GRIS</t>
  </si>
  <si>
    <t>CONCOLOR PORCELANATO</t>
  </si>
  <si>
    <t>A1-8.31.</t>
  </si>
  <si>
    <t>GUARDAESCOBA SANTA BARBARA 8 X 41.6CM</t>
  </si>
  <si>
    <t>A1-8.32.</t>
  </si>
  <si>
    <t>A1-8.33.</t>
  </si>
  <si>
    <t>TABLETA ZOCALO ROJO 18.5 X 9 CM</t>
  </si>
  <si>
    <t>A1-8.34.</t>
  </si>
  <si>
    <t>GUARDAESCOBA 8X2,44M - MDF</t>
  </si>
  <si>
    <t>CLAVO GUARDAESCOBA 2" 2.54 CM X 1LB</t>
  </si>
  <si>
    <t>A1-8.35.</t>
  </si>
  <si>
    <t>GUARDAESCOBA RESIDENCIAL PVC 6.8 CM</t>
  </si>
  <si>
    <t>PEGANTE DE CONTACTO</t>
  </si>
  <si>
    <t>A1-8.36.</t>
  </si>
  <si>
    <t>GUARDAESCOBA ROLLO 8.0 CM</t>
  </si>
  <si>
    <t>A1-8.37.</t>
  </si>
  <si>
    <t>GUARDAESCOBA RIGIDO 7.5 CM</t>
  </si>
  <si>
    <t>A1-8.38.</t>
  </si>
  <si>
    <t>CONTRAPASOS ESCALERA Vinisol .Inst</t>
  </si>
  <si>
    <t>A1-8.39.</t>
  </si>
  <si>
    <t>KIT GUARDA CANILLA</t>
  </si>
  <si>
    <t xml:space="preserve">PUNTERAS </t>
  </si>
  <si>
    <t>ANGULO TEXTURIZADO</t>
  </si>
  <si>
    <t>ANGULO TEXTURIZADO AMORTIGUADOR</t>
  </si>
  <si>
    <t xml:space="preserve">ANGULO </t>
  </si>
  <si>
    <t>MEDICAÑA DE 6CM</t>
  </si>
  <si>
    <t>CINTA ANTITRACCION</t>
  </si>
  <si>
    <t>A1-8.40.</t>
  </si>
  <si>
    <t>MEDICAÑA DE 9CM</t>
  </si>
  <si>
    <t>A1-8.41.</t>
  </si>
  <si>
    <t>MORTERO 1 :10 ARENA PEÑA   (M3)</t>
  </si>
  <si>
    <t>BALDOSA TERRAZO BH-1 .33 X .33 MT ALIVIANADA</t>
  </si>
  <si>
    <t>DILATACION BRONCE</t>
  </si>
  <si>
    <t>COLOR MINERAL ROJO</t>
  </si>
  <si>
    <t>PULIDA PISO GRANITO AL PLOMO</t>
  </si>
  <si>
    <t>CORTADORA DE CERÁMICA</t>
  </si>
  <si>
    <t>A1-8.42.</t>
  </si>
  <si>
    <t>A1-8.43.</t>
  </si>
  <si>
    <t>PISO NBK NATURAL R11 DE 30 X 30 X 1.2 MM</t>
  </si>
  <si>
    <t>A1-8.44.</t>
  </si>
  <si>
    <t>A1-8.45.</t>
  </si>
  <si>
    <t>A1-8.46.</t>
  </si>
  <si>
    <t>PULIDA PISO GRANITO Brllo Nat</t>
  </si>
  <si>
    <t>BRILLADORA</t>
  </si>
  <si>
    <t>A1-8.47.</t>
  </si>
  <si>
    <t>Piso Laminado 8mm Oak</t>
  </si>
  <si>
    <t>Yumbolon 10Mm X1.22X15 Blanco 18.3M2</t>
  </si>
  <si>
    <t>Bocel en madera laminada 1,2X1,2x240cm</t>
  </si>
  <si>
    <t>Perfil de compensación 1,2X4,5X240cm</t>
  </si>
  <si>
    <t>A1-8.48.</t>
  </si>
  <si>
    <t>Piso Vinilo Db Gris 2mm Wl0.15mm Caja 2.96 m2</t>
  </si>
  <si>
    <t>Perfil rinconera media caña</t>
  </si>
  <si>
    <t>A1-9.01.</t>
  </si>
  <si>
    <t>MARMOL PIEDRA MUÑECA</t>
  </si>
  <si>
    <t>A1-9.02.</t>
  </si>
  <si>
    <t>ENCHAPE FACHADA CUARTERON _</t>
  </si>
  <si>
    <t>A1-9.03.</t>
  </si>
  <si>
    <t>ENCHAPE PARED MARMOL AURORA 20X30 CRNA</t>
  </si>
  <si>
    <t>A1-9.04.</t>
  </si>
  <si>
    <t>PORCELANATO URBAN BUREN MARFIL 28.3x56.6cm</t>
  </si>
  <si>
    <t>A1-9.05.</t>
  </si>
  <si>
    <t>ENCHAPE PARED ESTRUCTURADA ADARE 30 X 60 CRNA</t>
  </si>
  <si>
    <t>A1-9.06.</t>
  </si>
  <si>
    <t>DIVISION VIDRIO TEMPLADO (Incluye anclaje y accesorios)</t>
  </si>
  <si>
    <t>TALADRO INHALÁMBRICO</t>
  </si>
  <si>
    <t>A1-9.07.</t>
  </si>
  <si>
    <t>DIVISION ALUMINIO LAMINA PLASTICA (Incluye anclaje y accesorios)</t>
  </si>
  <si>
    <t>A1-9.08.</t>
  </si>
  <si>
    <t>DIVISION ALUMINIO COMPLETA (Incluye anclaje y accesorios)</t>
  </si>
  <si>
    <t>A1-9.09.</t>
  </si>
  <si>
    <t>DIVISION ACERO INOXIDABLE AISI SAE 304 (Incluye anclajes y accesorios)</t>
  </si>
  <si>
    <t>A1-9.10.</t>
  </si>
  <si>
    <t>Win aluminio 2,5 metros</t>
  </si>
  <si>
    <t>A1-9.11.</t>
  </si>
  <si>
    <t>Win blanco 2,4 metros PLASTICO PVC</t>
  </si>
  <si>
    <t>A1-9.12.</t>
  </si>
  <si>
    <t>CERRADURA YALE L370</t>
  </si>
  <si>
    <t>A1-9.13.</t>
  </si>
  <si>
    <t>PUERTA ARQUITECTONICA .90 x 2.00</t>
  </si>
  <si>
    <t>A1-9.14.</t>
  </si>
  <si>
    <t>PUERTA ARQUITECTONICA CLOSET</t>
  </si>
  <si>
    <t>A1-9.15.</t>
  </si>
  <si>
    <t>PUERTA VIDRIO TEMPLADO 10mm 1.0x2.1 M. (5+5) Laminado</t>
  </si>
  <si>
    <t>A1-9.16.</t>
  </si>
  <si>
    <t>PULIDA + LACADA PISO MADERA</t>
  </si>
  <si>
    <t>A1-9.17.</t>
  </si>
  <si>
    <t>A1-9.18.</t>
  </si>
  <si>
    <t>PULIDA PISO MARMOL</t>
  </si>
  <si>
    <t>A1-9.19.</t>
  </si>
  <si>
    <t>GRAMA SINTETICA 500 GRS.</t>
  </si>
  <si>
    <t>A1-9.20.</t>
  </si>
  <si>
    <t>GRAMA SINTETICA 700 GRS.</t>
  </si>
  <si>
    <t>A1-9.21.</t>
  </si>
  <si>
    <t>PARARRAYOS FRANKLIN JUPITER</t>
  </si>
  <si>
    <t>A1-9.22.</t>
  </si>
  <si>
    <t>PASAMANOS ANOLOK X 6M</t>
  </si>
  <si>
    <t>A1-9.23.</t>
  </si>
  <si>
    <t>PASAMANOS BLANCO MATE</t>
  </si>
  <si>
    <t>A1-9.24.</t>
  </si>
  <si>
    <t>PASAMANOS ESCALERA (.15x.02)</t>
  </si>
  <si>
    <t>A1-9.25.</t>
  </si>
  <si>
    <t>PASAMANOS ESCALERA TABLaChp.25</t>
  </si>
  <si>
    <t>A1-9.26.</t>
  </si>
  <si>
    <t>PERSIANA TOMA DE AIRE 40"x20"</t>
  </si>
  <si>
    <t>A1-9.27.</t>
  </si>
  <si>
    <t>PINTURA BITUMINOSA Al. TEXSA</t>
  </si>
  <si>
    <t>A1-9.28.</t>
  </si>
  <si>
    <t xml:space="preserve">PINTURA BITUMINOSA SOLAR </t>
  </si>
  <si>
    <t>A1-9.29.</t>
  </si>
  <si>
    <t>PRADIZACION JARDINES</t>
  </si>
  <si>
    <t>A1-9.30.</t>
  </si>
  <si>
    <t>REJILLA ANTICUCARACHA 3"x2"</t>
  </si>
  <si>
    <t>A1-9.31.</t>
  </si>
  <si>
    <t>REJILLA ANTICUCARACHA 6"x4" Al.</t>
  </si>
  <si>
    <t>A1-9.32.</t>
  </si>
  <si>
    <t>ESTUCO</t>
  </si>
  <si>
    <t>PAÑETE LISO MUROS   1:4</t>
  </si>
  <si>
    <t>A1-9.33.</t>
  </si>
  <si>
    <t>SALIDA CORDON TV BLANCO+TAPA</t>
  </si>
  <si>
    <t>A1-9.34.</t>
  </si>
  <si>
    <t>SALIDA TV CN</t>
  </si>
  <si>
    <t>A1-9.35.</t>
  </si>
  <si>
    <t>TANQUE CONICO 250 LT.</t>
  </si>
  <si>
    <t>GRIFERIA TANQUE 1/2" HELBERT</t>
  </si>
  <si>
    <t>A1-9.36.</t>
  </si>
  <si>
    <t>TANQUE CONICO 500 LT.</t>
  </si>
  <si>
    <t>A1-9.37.</t>
  </si>
  <si>
    <t>TANQUE CONICO 1000 LT.</t>
  </si>
  <si>
    <t>A1-9.38.</t>
  </si>
  <si>
    <t>TANQUE CONICO 2000 LT.</t>
  </si>
  <si>
    <t>A1-9.39.</t>
  </si>
  <si>
    <t>TOPE DE PISO PARA PUERTA</t>
  </si>
  <si>
    <t>A1-9.40.</t>
  </si>
  <si>
    <t>TOPE DE RESORTE PARA PUERTA</t>
  </si>
  <si>
    <t>A1-9.41.</t>
  </si>
  <si>
    <t>VIDRIO BRONCE 244x330 4mm</t>
  </si>
  <si>
    <t>A1-9.42.</t>
  </si>
  <si>
    <t>VIDRIO CRISTAL CRUD.BRONC. 5mm</t>
  </si>
  <si>
    <t>A1-9.43.</t>
  </si>
  <si>
    <t>VIDRIO CRISTAL CRUD.BRONC.10mm</t>
  </si>
  <si>
    <t>A1-9.44.</t>
  </si>
  <si>
    <t>VIDRIO CRISTAL CRUD.INCOLO.10mm</t>
  </si>
  <si>
    <t>A1-9.45.</t>
  </si>
  <si>
    <t>VIDRIO CRISTAL Templ.BRONC.5mm</t>
  </si>
  <si>
    <t>A1-9.46.</t>
  </si>
  <si>
    <t>VIDRIO CRISTAL Templ.CRISTAL AZUL</t>
  </si>
  <si>
    <t>A1-9.47.</t>
  </si>
  <si>
    <t>VIDRIO CRISTAL Templ.INCOL.10m</t>
  </si>
  <si>
    <t>A1-9.48.</t>
  </si>
  <si>
    <t>VIDRIO CRISTAL Templ.REFLECTIVO</t>
  </si>
  <si>
    <t>A1-9.49.</t>
  </si>
  <si>
    <t>VIDRIO GRABADO BRONCE BOREAL</t>
  </si>
  <si>
    <t>A1-9.50.</t>
  </si>
  <si>
    <t>VIDRIO GRABADO INCOLOR0 4mm.</t>
  </si>
  <si>
    <t>A1-9.51.</t>
  </si>
  <si>
    <t>VIDRIO PELDAR ESMERILADO 5mm</t>
  </si>
  <si>
    <t>A1-9.52.</t>
  </si>
  <si>
    <t>DOMO CIRCULAR 1.10 DIAMETRO</t>
  </si>
  <si>
    <t>A1-9.53.</t>
  </si>
  <si>
    <t>DOMO Cuadr.BURBUJA 117x117 3mm</t>
  </si>
  <si>
    <t>A1-9.54.</t>
  </si>
  <si>
    <t>DOMO Cuadr.DIAMANT 117x117 3mm</t>
  </si>
  <si>
    <t>A1-9.55.</t>
  </si>
  <si>
    <t>DOMO Rect.DIAMANT 80x115 3mm.</t>
  </si>
  <si>
    <t>A1-9.56.</t>
  </si>
  <si>
    <t>DOMO RECTANGULAR BURBUJA (0.80x1.10)</t>
  </si>
  <si>
    <t>A1-9.57.</t>
  </si>
  <si>
    <t>TEJA Trns.ACRILICA CRISTACRY</t>
  </si>
  <si>
    <t>A1-9.58.</t>
  </si>
  <si>
    <t>GRANITO # 1, 2 Y 3 (negro, café, gris, blanco) bulto 25 kg</t>
  </si>
  <si>
    <t>A1-9.59.</t>
  </si>
  <si>
    <t>PINTURA EPOXICA FOTOLUMINISCENTE PARA DEMARCACION DE AREAS</t>
  </si>
  <si>
    <t>A1-9.60.</t>
  </si>
  <si>
    <t>VINILO AUTOADHESIVO FOTOLUMINISCENTE A=5CM TA=10H P.P</t>
  </si>
  <si>
    <t>A1-9.61.</t>
  </si>
  <si>
    <t>SEÑALIZACION FOTOLUMINISCENTE ESTÁNDAR 30X15 TA=10H</t>
  </si>
  <si>
    <t>A1-9.62.</t>
  </si>
  <si>
    <t>Antideslizantes fundidos con resina y Lámina PVC Fotoluminiscente</t>
  </si>
  <si>
    <t>A1-9.63.</t>
  </si>
  <si>
    <t>SEÑALIZACION ACRILICA DE 20X29 (INCLUYE HERRAJES)</t>
  </si>
  <si>
    <t>A1-9.64.</t>
  </si>
  <si>
    <t>SEÑALIZACIÓN EN ACRÍLICO CRISTAL CON LENGUAJE BRAILLE DE 1 A 20 CARACTERES (INCLUYE HERRAJES)</t>
  </si>
  <si>
    <t>A1-9.65.</t>
  </si>
  <si>
    <t>SEÑALIZACIÓN EN ACRÍLICO CRISTAL CON LENGUAJE BRAILLE DE 1 A 20 CARACTERES</t>
  </si>
  <si>
    <t>A1-9.66.</t>
  </si>
  <si>
    <t>SEÑALIZACIÓN EN ACRÍLICO CRISTAL CON LENGUAJE BRAILLE DE 21 A 60 CARACTERES (INCLUYE HERRAJES)</t>
  </si>
  <si>
    <t>A1-9.67.</t>
  </si>
  <si>
    <t>SEÑALIZACIÓN EN ACRÍLICO CRISTAL CON LENGUAJE BRAILLE DE 21 A 60 CARACTERES</t>
  </si>
  <si>
    <t>A1-9.68.</t>
  </si>
  <si>
    <t>Barra de seguridad tipo C en tubo de acero inoxidable de 1 1/2" o 1 1/4" (Incluye Anclajes) long. 45 cm</t>
  </si>
  <si>
    <t>TALADRO PERCUTOR 1/2</t>
  </si>
  <si>
    <t>A1-9.69.</t>
  </si>
  <si>
    <t>Barra de seguridad tipo S en tubo de acero inoxidable de 1 1/2" o 1 1/4" (Incluye Anclajes)</t>
  </si>
  <si>
    <t>A1-9.70.</t>
  </si>
  <si>
    <t>Barra de seguridad plegable tipo U marca corona o equivalente en tubo de acero inoxidable SUS 304 satinado de 1 1/2" o 1 1/4", con capacidad de carga 150 KG</t>
  </si>
  <si>
    <t>A1-9.71.</t>
  </si>
  <si>
    <t>Barra de seguridad sanitaria tipo H marca corona o equivalente en tubo de acero inoxidable SUS 304 satinado de 1 1/2" o 1 1/4", con capacidad de carga 150 KG</t>
  </si>
  <si>
    <t>A1-9.72.</t>
  </si>
  <si>
    <t>Barra de seguridad tipo L marca corona o equivalente en tubo de acero inoxidable SUS 304 satinado de 1 1/2" o 1 1/4", con capacidad de carga 150 KG</t>
  </si>
  <si>
    <t>A1-9.73.</t>
  </si>
  <si>
    <t>Silla de seguridad plegable para ducha marca corona o equivalente en acero inoxidable SUS 304 satinado, con capacidad de carga 300 KG y medidas 40 x 34 cm o superior</t>
  </si>
  <si>
    <t>A1-9.74.</t>
  </si>
  <si>
    <t>PIEDRA NATURAL QUARZSTONE BLANCO POLAR, INCLUYE ESTRUCTURA METALICA ANCHO IGUAL O SUPERIOR 60 CM</t>
  </si>
  <si>
    <t>A1-9.75.</t>
  </si>
  <si>
    <t>MESON ACERO INOXIDABLE Liso 200x60 cm SOCODA</t>
  </si>
  <si>
    <t>A1-9.76.</t>
  </si>
  <si>
    <t>SIKA IMPER MUR 2kg</t>
  </si>
  <si>
    <t>SIKAMUR INJECTOCREAM-100</t>
  </si>
  <si>
    <t>PAÑETE LISO MUROS   1:4 (IMP)</t>
  </si>
  <si>
    <t>A1-9.77.</t>
  </si>
  <si>
    <t>VIDRIO BLINDADO ARQUITECTONICO NIVEL IV 42MM</t>
  </si>
  <si>
    <t>A1-9.78.</t>
  </si>
  <si>
    <t>VIDRIO BLINDADO ARQUITECTONICO NIVEL V 50MM</t>
  </si>
  <si>
    <t>A1-9.79.</t>
  </si>
  <si>
    <t>BISAGRA HIDRÁULICA DE PISO MARCA SPEEDY</t>
  </si>
  <si>
    <t>A1-9.80.</t>
  </si>
  <si>
    <t xml:space="preserve">Grata de copa metalica entorchada </t>
  </si>
  <si>
    <t>EXTENSIÓN 30 M TRABAJO PESADO</t>
  </si>
  <si>
    <t>A1-9.81.</t>
  </si>
  <si>
    <t>Extractor de olores centrifugo de alta resistencia 20x20 cm</t>
  </si>
  <si>
    <t>A1-9.82.</t>
  </si>
  <si>
    <t>Gancho perchero sencillo 5x5x5 cm en Acero Inoxidable Satinado</t>
  </si>
  <si>
    <t>A1-10.01.</t>
  </si>
  <si>
    <t>PLANCHÓN 18X4CMX2.90M-FLORMORADO</t>
  </si>
  <si>
    <t>TORNILLO NEGRO AGLOMERADO- YESO 10X2"</t>
  </si>
  <si>
    <t>A1-10.02.</t>
  </si>
  <si>
    <t>BISAGRA GATO OMEGA 3"</t>
  </si>
  <si>
    <t>PEGANTE COLBÓN  MADERA 1 KG</t>
  </si>
  <si>
    <t>ENCHAPES MUROS FLORMORADO</t>
  </si>
  <si>
    <t>A1-10.03.</t>
  </si>
  <si>
    <t>BISAGRA CIERRE LENTO 105°</t>
  </si>
  <si>
    <t>BISZCOCHO PARA CLOSET  Ø 8CM</t>
  </si>
  <si>
    <t>BOLILLO EN CEDRO CLOSET 2.50M Ø 25MM</t>
  </si>
  <si>
    <t>CANTO 15MM X 10M</t>
  </si>
  <si>
    <t>MANIJA ACERO INOXIDABLE TUBULAR 96 MM</t>
  </si>
  <si>
    <t>TABLERO CEDRO 15 MM 2 44 X 1 83M</t>
  </si>
  <si>
    <t>TORNILLO MADERA 6X3/4"</t>
  </si>
  <si>
    <t>TORNILLO PARA MADERA 1" Nº 6</t>
  </si>
  <si>
    <t>A1-10.04.</t>
  </si>
  <si>
    <t>A1-10.05.</t>
  </si>
  <si>
    <t>A1-10.06.</t>
  </si>
  <si>
    <t>DURMIENTE 4CM X 4CMX2,9M-ORDINARIO</t>
  </si>
  <si>
    <t>PEGANTE BÓXER BOTELLA 1000 CC</t>
  </si>
  <si>
    <t>TRIPLEX OKUME 4MM 1.22X2.44</t>
  </si>
  <si>
    <t>A1-10.07.</t>
  </si>
  <si>
    <t>CHAZO ENMALLADO 8CM X 4CM</t>
  </si>
  <si>
    <t>A1-10.08.</t>
  </si>
  <si>
    <t>TRIPLEX FORMAPLAC  18MM 1.22 X 2.44</t>
  </si>
  <si>
    <t>A1-10.09.</t>
  </si>
  <si>
    <t>PUERTA VALERI 0 80X2 M</t>
  </si>
  <si>
    <t>A1-10.10.</t>
  </si>
  <si>
    <t>A1-10.11.</t>
  </si>
  <si>
    <t>PLANCHÓN 18X4CMX2.90M-SAPAN</t>
  </si>
  <si>
    <t>TRIPLEX  4MM 1.22X2.44</t>
  </si>
  <si>
    <t>A1-10.12.</t>
  </si>
  <si>
    <t>A1-10.13.</t>
  </si>
  <si>
    <t>A1-10.14.</t>
  </si>
  <si>
    <t>A1-10.15.</t>
  </si>
  <si>
    <t>A1-10.16.</t>
  </si>
  <si>
    <t>A1-10.17.</t>
  </si>
  <si>
    <t>MARCO PUERTA 8X3CMX2.10 CABEZAL 1M</t>
  </si>
  <si>
    <t>PAR DE BISAGRAS COMUNES EN COBRE 2"</t>
  </si>
  <si>
    <t>PUERTA INTERES SOCIAL 0.51-0.75</t>
  </si>
  <si>
    <t>A1-10.18.</t>
  </si>
  <si>
    <t>CERRADURA CHLAGE PLYMOUTH PLATINUM</t>
  </si>
  <si>
    <t>MARCO PUERTA 8X3CM2.10  CABEZAL 1M</t>
  </si>
  <si>
    <t>PUERTA INTERES SOCIAL 0,76-1,00</t>
  </si>
  <si>
    <t>A1-10.19.</t>
  </si>
  <si>
    <t>A1-10.20.</t>
  </si>
  <si>
    <t>VENTANA TIPO COLONIAL EN MADERA MACIZA ROBLE</t>
  </si>
  <si>
    <t>A1-10.21.</t>
  </si>
  <si>
    <t>PUERTA TIPO COLONIAL EN MADERA MACIZA TECA</t>
  </si>
  <si>
    <t>A1-11.01.</t>
  </si>
  <si>
    <t>ANGULO 2-1/2" X3/16" 12M A572/G50</t>
  </si>
  <si>
    <t>MALLA CERRAMIENTO Eslab.Cal.12   2 1/2</t>
  </si>
  <si>
    <t>PLATINA 1/2"X1/8"X6M</t>
  </si>
  <si>
    <t>SOLDADURA 6013-3/16"</t>
  </si>
  <si>
    <t>TUBO ESTRUC. REDONDO NEGRO 2"ESP.4MM</t>
  </si>
  <si>
    <t>A1-11.02.</t>
  </si>
  <si>
    <t>ANTICORROSIVO ROJO CLARO</t>
  </si>
  <si>
    <t>A1-11.03.</t>
  </si>
  <si>
    <t>TUBERIA AGUA NEGRA 1"</t>
  </si>
  <si>
    <t>A1-11.04.</t>
  </si>
  <si>
    <t>TUBERIA AGUA NEGRA 2"</t>
  </si>
  <si>
    <t>A1-11.05.</t>
  </si>
  <si>
    <t>BISAGRA COBRE NUDO CABEZA PLANA 3-1/2"</t>
  </si>
  <si>
    <t>LAMINA COLD ROLLED 1.85MM 1M X 2M</t>
  </si>
  <si>
    <t>A1-11.06.</t>
  </si>
  <si>
    <t>A1-11.07.</t>
  </si>
  <si>
    <t>ANGULO 2"X1/4" 6M A572/G50</t>
  </si>
  <si>
    <t>PLATINA 1-1/4"X1/4"X6M</t>
  </si>
  <si>
    <t>A1-11.08.</t>
  </si>
  <si>
    <t>LAMINA COLD ROLLED 1.5M X100 X200 CS</t>
  </si>
  <si>
    <t>TUBO EST.RED.GALV.1"ESP.2.5MM (6M)</t>
  </si>
  <si>
    <t>A1-11.09.</t>
  </si>
  <si>
    <t>A1-11.10.</t>
  </si>
  <si>
    <t>BARRA CUADRADA 9MM (6)</t>
  </si>
  <si>
    <t>A1-11.11.</t>
  </si>
  <si>
    <t>A1-11.12.</t>
  </si>
  <si>
    <t>ANGULO 1"X1/8" 6MA 36M</t>
  </si>
  <si>
    <t>BARRA CORRUGADA G-60 1/2" (6M)</t>
  </si>
  <si>
    <t>A1-11.13.</t>
  </si>
  <si>
    <t>LAMINA Galv. Cal. 26 1 x 2 M.</t>
  </si>
  <si>
    <t>SOLDADURA ZIP 10T-6010-3/32"</t>
  </si>
  <si>
    <t>TORNILLO CABEZA LENTEJA 1/4X1/2"</t>
  </si>
  <si>
    <t>A1-11.14.</t>
  </si>
  <si>
    <t>A1-11.15.</t>
  </si>
  <si>
    <t>A1-11.16.</t>
  </si>
  <si>
    <t>FLANCHE LATON CALIBRE 26 CON PINTURA ELECTROSTATICA</t>
  </si>
  <si>
    <t>TORNILLO GOLOSO 1" x 8</t>
  </si>
  <si>
    <t>A1-11.17.</t>
  </si>
  <si>
    <t>ESCUDO DE LA POLICIA NACIONAL EN BRONCE d=80 cm e= 1,5 cm (incluye anclajes)</t>
  </si>
  <si>
    <t>A1-11.18.</t>
  </si>
  <si>
    <t>ESCUDO DE LA POLICIA NACIONAL EN BRONCE d=60 cm e= 1,5 cm (incluye anclajes)</t>
  </si>
  <si>
    <t>A1-11.19.</t>
  </si>
  <si>
    <t>LETRA FUNDIDA EN BRONCE h=20CM a=proporcional (incluye anclajes)</t>
  </si>
  <si>
    <t>A1-11.20.</t>
  </si>
  <si>
    <t>LETRA FUNDIDA EN BRONCE h=15CM a=proporcional (incluye anclajes)</t>
  </si>
  <si>
    <t>A1-11.21.</t>
  </si>
  <si>
    <t>LAMINA Galv. Cal. 22 1 x 2 M.</t>
  </si>
  <si>
    <t>A1-11.22.</t>
  </si>
  <si>
    <t>Concertina 18 " de diámetro, tipo razor con refuerzo de alambre galvanizado 1070 calibre 12</t>
  </si>
  <si>
    <t>CABLE DE ACERO SUPER GX 1/8"</t>
  </si>
  <si>
    <t>A1-11.23.</t>
  </si>
  <si>
    <t>Concertina doblada 18" de diámetro, tipo razor con refuerzo de alambre galvanizado 1070 calibre 12</t>
  </si>
  <si>
    <t>A1-12.01.</t>
  </si>
  <si>
    <t xml:space="preserve">CEMENTO GRIS </t>
  </si>
  <si>
    <t>GRAVA 1"</t>
  </si>
  <si>
    <t>MEZCLADORA DIESEL</t>
  </si>
  <si>
    <t>A1-12.02.</t>
  </si>
  <si>
    <t>A1-12.03.</t>
  </si>
  <si>
    <t>A1-12.04.</t>
  </si>
  <si>
    <t>A1-12.05.</t>
  </si>
  <si>
    <t>A1-12.06.</t>
  </si>
  <si>
    <t>ARENA FINA</t>
  </si>
  <si>
    <t>GRAVA NO 7 -1/2"</t>
  </si>
  <si>
    <t>A1-12.07.</t>
  </si>
  <si>
    <t>A1-12.08.</t>
  </si>
  <si>
    <t>A1-12.09.</t>
  </si>
  <si>
    <t>A1-12.10.</t>
  </si>
  <si>
    <t>SIKA -1 (20 KG)</t>
  </si>
  <si>
    <t>A1-12.11.</t>
  </si>
  <si>
    <t>A1-12.12.</t>
  </si>
  <si>
    <t>A1-12.13.</t>
  </si>
  <si>
    <t>A1-12.14.</t>
  </si>
  <si>
    <t>A1-12.15.</t>
  </si>
  <si>
    <t>MORTERO 1:4</t>
  </si>
  <si>
    <t>MORTEROS 1:4</t>
  </si>
  <si>
    <t>A1-12.16.</t>
  </si>
  <si>
    <t>PUNTILLA CON CABEZA 2"</t>
  </si>
  <si>
    <t>A1-12.17.</t>
  </si>
  <si>
    <t>ESTERILLA DE GUADUA 23A30CM (4M)</t>
  </si>
  <si>
    <t>A1-12.18.</t>
  </si>
  <si>
    <t>CONCRETO 3000 PSI (210N)</t>
  </si>
  <si>
    <t>RAMPA DE ACCESO</t>
  </si>
  <si>
    <t>VIBRADORA PARA CONCRETO DIESEL</t>
  </si>
  <si>
    <t>A1-12.19.</t>
  </si>
  <si>
    <t>MORTERO 1:5</t>
  </si>
  <si>
    <t>A1-12.20.</t>
  </si>
  <si>
    <t>A1-12.21.</t>
  </si>
  <si>
    <t>A1-12.22.</t>
  </si>
  <si>
    <t>MORTERO 1:6</t>
  </si>
  <si>
    <t>Suministro e instalación de pañete impermeabilizado muros 1:3 incluye aditivo impermeabilizante</t>
  </si>
  <si>
    <t>A1-12.23.</t>
  </si>
  <si>
    <t>A1-12.24.</t>
  </si>
  <si>
    <t>A1-12.25.</t>
  </si>
  <si>
    <t>MORTERO 1:3</t>
  </si>
  <si>
    <t>A1-12.26.</t>
  </si>
  <si>
    <t>A1-12.27.</t>
  </si>
  <si>
    <t>A1-12.28.</t>
  </si>
  <si>
    <t>A1-12.29.</t>
  </si>
  <si>
    <t>A1-12.30.</t>
  </si>
  <si>
    <t>MORTERO 1;5</t>
  </si>
  <si>
    <t>A1-12.31.</t>
  </si>
  <si>
    <t>A1-12.32.</t>
  </si>
  <si>
    <t>A1-12.33.</t>
  </si>
  <si>
    <t>A1-12.34.</t>
  </si>
  <si>
    <t>REPOSICIÓN E INSTALACIÓN DE PAÑETE RUSTICO BAJO PLACA 1:5</t>
  </si>
  <si>
    <t>A1-12.35.</t>
  </si>
  <si>
    <t>SARDINELES (H 45cm)</t>
  </si>
  <si>
    <t>RANA VIBRO-COMPACTADOR GASOLINA</t>
  </si>
  <si>
    <t>A1-12.36.</t>
  </si>
  <si>
    <t>A1-12.37.</t>
  </si>
  <si>
    <t>Sika AnchorFix-2</t>
  </si>
  <si>
    <t>TALADRO PERCUTOR 4/4</t>
  </si>
  <si>
    <t>A1-13.01.</t>
  </si>
  <si>
    <t>VENTANA ALUMINIO CORREDIZAS INCLUYE VIDRIO LAMINADO 3+3MM</t>
  </si>
  <si>
    <t>A1-13.02.</t>
  </si>
  <si>
    <t>VENTANA ALUMINIO FIJA INCLUYE VIDRIO 5MM</t>
  </si>
  <si>
    <t>A1-13.03.</t>
  </si>
  <si>
    <t>VENTANA ALUMINIO GUILLOTINA INCLUYE VIDRIO LAMINADO 3+3MM</t>
  </si>
  <si>
    <t>A1-13.04.</t>
  </si>
  <si>
    <t>VENTANA ANDINA VIDRIO</t>
  </si>
  <si>
    <t>A1-13.05.</t>
  </si>
  <si>
    <t>VENTANA EN CEDRO CAQUETA TAB/BU</t>
  </si>
  <si>
    <t>A1-13.06.</t>
  </si>
  <si>
    <t>VENTANA EN CEDRO CAQUETA TAB/CH</t>
  </si>
  <si>
    <t>A1-13.07.</t>
  </si>
  <si>
    <t>VENTANA EUROPA</t>
  </si>
  <si>
    <t>A1-13.08.</t>
  </si>
  <si>
    <t>VENTANA LAMINA Des..38</t>
  </si>
  <si>
    <t>A1-13.09.</t>
  </si>
  <si>
    <t>VENTANA PROYECTANTE INCLUYE VIDRIO LAMINADO 3+3MM</t>
  </si>
  <si>
    <t>BISAGRA DE FRICCIÓN EN ACERO INOXIDABLE PARA VENTANA 22" PAR</t>
  </si>
  <si>
    <t>A1-13.10.</t>
  </si>
  <si>
    <t>A1-13.11.</t>
  </si>
  <si>
    <t>CIERRE CON RECIBIDOR PARA VENTANA PROYECTABLE</t>
  </si>
  <si>
    <t>A1-13.12.</t>
  </si>
  <si>
    <t>Servicio de mantenimiento, lavado e impermeabilización de fachada</t>
  </si>
  <si>
    <t>A1-14.01.</t>
  </si>
  <si>
    <t>CERRADURA SCHLAGE ALC. GOLD</t>
  </si>
  <si>
    <t>A1-14.02.</t>
  </si>
  <si>
    <t>CERRADURA SCHLAGE BAÑO ALUM</t>
  </si>
  <si>
    <t>A1-14.03.</t>
  </si>
  <si>
    <t>CERRADURA SCHLAGE CERROJ/B360</t>
  </si>
  <si>
    <t>A1-14.04.</t>
  </si>
  <si>
    <t>CERRADURA SCHLAGE CERROJ/B362</t>
  </si>
  <si>
    <t>A1-14.05.</t>
  </si>
  <si>
    <t>CERRADURA SCHLAGE-FLAIR</t>
  </si>
  <si>
    <t>A1-14.06.</t>
  </si>
  <si>
    <t>CERRADURA YALE MANIJA BARI ENTRADA PRINCIPAL</t>
  </si>
  <si>
    <t>A1-14.07.</t>
  </si>
  <si>
    <t>CERRADURA YALE MUEBLES (larga)</t>
  </si>
  <si>
    <t>A1-14.08.</t>
  </si>
  <si>
    <t>CERRADURA YALE SOBREPONER ¼"</t>
  </si>
  <si>
    <t>A1-14.09.</t>
  </si>
  <si>
    <t>CERRADURAS INAFER C-1000</t>
  </si>
  <si>
    <t>A1-14.10.</t>
  </si>
  <si>
    <t>CERRADURAS INAFER C-999</t>
  </si>
  <si>
    <t>A1-14.11.</t>
  </si>
  <si>
    <t>CERRADURAS INAFER MEGA</t>
  </si>
  <si>
    <t>A1-14.12.</t>
  </si>
  <si>
    <t>CERRADURA SCHLAGE DOBLE SEGURIDAD</t>
  </si>
  <si>
    <t>A1-14.13.</t>
  </si>
  <si>
    <t>CONJUNTO CERRADURA ENTRADA ANTIQUE ELEGANCE</t>
  </si>
  <si>
    <t>A1-14.14.</t>
  </si>
  <si>
    <t>A1-14.15.</t>
  </si>
  <si>
    <t>CIERRAPUERTAS HIDRÁULICO SEGUREX PARA PUERTAS</t>
  </si>
  <si>
    <t>A1-14.16.</t>
  </si>
  <si>
    <t>CERRADURA YALE 854</t>
  </si>
  <si>
    <t>A1-15.01.</t>
  </si>
  <si>
    <t>ESPEJO CRISTAL INCOLORO 3mm</t>
  </si>
  <si>
    <t>A1-15.02.</t>
  </si>
  <si>
    <t>ESPEJO CRISTAL INCOLORO 4mm</t>
  </si>
  <si>
    <t>A1-15.03.</t>
  </si>
  <si>
    <t>ESPEJO PELDAR BRONCE 4 mm</t>
  </si>
  <si>
    <t>A1-15.04.</t>
  </si>
  <si>
    <t>ESPEJO PELDAR CLARO 3 mm</t>
  </si>
  <si>
    <t>A1-15.05.</t>
  </si>
  <si>
    <t>ESPEJO PELDAR CLARO 4 mm</t>
  </si>
  <si>
    <t>LÍNEA DE DEMARCACIÓN CON PINTURA EN FRÍO</t>
  </si>
  <si>
    <t>A1-16.01.</t>
  </si>
  <si>
    <t>ESFERAS REFLECTIVAS</t>
  </si>
  <si>
    <t>PINTURA ACRÍLICA PURA PARA TRÁFICO</t>
  </si>
  <si>
    <t>DISOLVENTE PARA PINTURA TRAFICO (ACRÍLICO)</t>
  </si>
  <si>
    <t>LÍNEA DE DEMARCACIÓN CON RESINA TERMOPLÁSTICA</t>
  </si>
  <si>
    <t>A1-16.02.</t>
  </si>
  <si>
    <t>Esferas reflectivas</t>
  </si>
  <si>
    <t xml:space="preserve">RESINA TERMOPLÁSTICA </t>
  </si>
  <si>
    <t>MARCA VIAL CON PINTURA EN FRÍO</t>
  </si>
  <si>
    <t>A1-16.03.</t>
  </si>
  <si>
    <t>pintura acrílica pura para tráfico</t>
  </si>
  <si>
    <t>MARCA VIAL CON RESINA TERMOPLÁSTICA</t>
  </si>
  <si>
    <t>A1-16.04.</t>
  </si>
  <si>
    <t>SEÑAL VERTICAL DE TRANSITO TIPO 1 CON LAMINA RETRORREFLECTIVA TIPO III (75 X 75 ) CM</t>
  </si>
  <si>
    <t>A1-16.05.</t>
  </si>
  <si>
    <t>POSTE EN ANGULO DE 2*2*1/4 DE 3,5M PARA SEÑAL</t>
  </si>
  <si>
    <t>SEÑAL (GRUPO 1). TABLERO EN LÁMINA GALVANIZADA DE 75CM*75CM, CALIBRE 16, REFLECTIVO TIPO 1)</t>
  </si>
  <si>
    <t>Suministro cambio e instalación de Topellantas</t>
  </si>
  <si>
    <t>A1-16.06.</t>
  </si>
  <si>
    <t>TOPELLANTA EN CAUCHO 56*15*10 CM</t>
  </si>
  <si>
    <t>ANCLAJE CHAZO EXP. 1/2 x 2 3/4"</t>
  </si>
  <si>
    <t>A1-16.07.</t>
  </si>
  <si>
    <t>CORTADORA DE CONCRETO GASOLINA</t>
  </si>
  <si>
    <t>A1-16.08.</t>
  </si>
  <si>
    <t>PINTURA Blc. Trafico PINTUCO</t>
  </si>
  <si>
    <t xml:space="preserve">NIVEL SKIL LASER HORIZONTAL 360º - 300 M </t>
  </si>
  <si>
    <t>CUADRILLA IX (Topografo + 2 Cadeneros)</t>
  </si>
  <si>
    <t>A1-16.09.</t>
  </si>
  <si>
    <t>ROMPEPAVIMENTO</t>
  </si>
  <si>
    <t>A1-16.10.</t>
  </si>
  <si>
    <t>A1-16.11.</t>
  </si>
  <si>
    <t>RETROEXCAVADORA</t>
  </si>
  <si>
    <t>A1-16.12.</t>
  </si>
  <si>
    <t>A1-16.13.</t>
  </si>
  <si>
    <t>CUADRILLA VI (oficial + 4 ayudantes)</t>
  </si>
  <si>
    <t>A1-16.14.</t>
  </si>
  <si>
    <t>BALDE</t>
  </si>
  <si>
    <t>A1-16.15.</t>
  </si>
  <si>
    <t>MOTOBOMBA AUTOCEBANTE GASOLINA</t>
  </si>
  <si>
    <t>A1-16.16.</t>
  </si>
  <si>
    <t>A1-16.17.</t>
  </si>
  <si>
    <t>A1-16.18.</t>
  </si>
  <si>
    <t>A1-16.19.</t>
  </si>
  <si>
    <t>GUADUA</t>
  </si>
  <si>
    <t>A1-16.20.</t>
  </si>
  <si>
    <t>ARENA DE SOPORTE (MEDIA)</t>
  </si>
  <si>
    <t>A1-16.21.</t>
  </si>
  <si>
    <t>PIEDRA PARA GAVIÓN</t>
  </si>
  <si>
    <t>A1-16.22.</t>
  </si>
  <si>
    <t>MATERIAL SELECCIONADO PARA RELLENO</t>
  </si>
  <si>
    <t>CANGURO GASOLINA</t>
  </si>
  <si>
    <t>A1-16.23.</t>
  </si>
  <si>
    <t>A1-16.24.</t>
  </si>
  <si>
    <t>A1-16.25.</t>
  </si>
  <si>
    <t>A1-16.26.</t>
  </si>
  <si>
    <t>A1-16.27.</t>
  </si>
  <si>
    <t>GEOTEXTIL NT 1600</t>
  </si>
  <si>
    <t>A1-16.28.</t>
  </si>
  <si>
    <t>GEOTEXTIL NT-3000 O SIMILAR (PROVEEDORES, TENSAR, OMNES U OTROS)</t>
  </si>
  <si>
    <t>A1-16.29.</t>
  </si>
  <si>
    <t>CAL HIDRATADA ARGOS</t>
  </si>
  <si>
    <t>A1-16.30.</t>
  </si>
  <si>
    <t>IMPRIMANTE ASFALTICO</t>
  </si>
  <si>
    <t>A1-16.31.</t>
  </si>
  <si>
    <t>MEZCLA DENSA EN CALIENTE MDC-25</t>
  </si>
  <si>
    <t>OPERARIO MAQUINARIA PESADA</t>
  </si>
  <si>
    <t>A1-16.32.</t>
  </si>
  <si>
    <t>MATERIAL DE AFIRMADO</t>
  </si>
  <si>
    <t>A1-16.33.</t>
  </si>
  <si>
    <t>MATERIAL DE BASE (GRADACIÓN 1)</t>
  </si>
  <si>
    <t>A1-16.34.</t>
  </si>
  <si>
    <t>A1-16.35.</t>
  </si>
  <si>
    <t>MATERIAL DE SUB- BASE PROCESADO EN PLANTA (TIPO 1 O TIPO 2)</t>
  </si>
  <si>
    <t>A1-16.36.</t>
  </si>
  <si>
    <t>A1-16.37.</t>
  </si>
  <si>
    <t>TACHA REFLECTIVA</t>
  </si>
  <si>
    <t>PEGANTE EPÓXICO</t>
  </si>
  <si>
    <t>A1-16.38.</t>
  </si>
  <si>
    <t>ANTISOL BLANCO (CURA) 20 KILOS</t>
  </si>
  <si>
    <t>SELLO DE SILICONA O SELLADOR AUTONIVELANTE</t>
  </si>
  <si>
    <t>A1-16.39.</t>
  </si>
  <si>
    <t>DOVELAS (ACERO LISO 60.000 PSI)</t>
  </si>
  <si>
    <t>A1-16.40.</t>
  </si>
  <si>
    <t>TUBERIA NOVAFORT D=   315MM</t>
  </si>
  <si>
    <t>LUBRICANTE PVC X 500 G</t>
  </si>
  <si>
    <t>A1-16.41.</t>
  </si>
  <si>
    <t>TUBERIA NOVAFORT D=   400MM</t>
  </si>
  <si>
    <t>A1-16.42.</t>
  </si>
  <si>
    <t>TUBERIA NOVAFORT D=   500MM</t>
  </si>
  <si>
    <t>A1-16.43.</t>
  </si>
  <si>
    <t>Pintutrafico  y/o similar Imprimante acrílico negro</t>
  </si>
  <si>
    <t>A1-17.01.</t>
  </si>
  <si>
    <t>ASEO GENERAL</t>
  </si>
  <si>
    <t>A1-17.02.</t>
  </si>
  <si>
    <t>DERECHOS DE EXPLOTACIÓN Y/O DISPOSICIÓN DE MATERIALES</t>
  </si>
  <si>
    <t>Retiro de Residuos solidos (teja, drywall, asbesto, vidrio, madera) de tratamientos especiales provenientes de las obras de mantenimiento  hasta  lugar autorizado por autoridades ambientales.</t>
  </si>
  <si>
    <t>A1-18.01</t>
  </si>
  <si>
    <t xml:space="preserve">LONAS DE EMPAQUE </t>
  </si>
  <si>
    <t xml:space="preserve">HERRAMIENTA MENOR </t>
  </si>
  <si>
    <t>Ayudante</t>
  </si>
  <si>
    <t>A1-18.02</t>
  </si>
  <si>
    <t>LONAS DE EMPAQUE</t>
  </si>
  <si>
    <t>HERRAMIENTA MENOR (alicates, cuchillas industriales, espatulas, raspadores de piso)</t>
  </si>
  <si>
    <t>A1-18.03</t>
  </si>
  <si>
    <t xml:space="preserve">BOQUILLA CON LATEX </t>
  </si>
  <si>
    <t>HERRAMIENTA MENOR (Espátulas de caucho o llana de goma, Cepillos de cerdas duras, Esponjas de limpieza, Trapos o paños de acabado)</t>
  </si>
  <si>
    <t xml:space="preserve">Ayudante </t>
  </si>
  <si>
    <t>A1-18.04</t>
  </si>
  <si>
    <t>Bisagra de cazoleta para mueble cierre lento</t>
  </si>
  <si>
    <t>und</t>
  </si>
  <si>
    <t>HERRAMIENTA MENOR (Destornillador manual o eléctrico, Taladro eléctrico., Broca tipo Forstner de 35 mm (si se requiere ajuste de cazoleta). Nivel manual., Cinta métrica, Escuadra)</t>
  </si>
  <si>
    <t>TECNICO (carpintería)</t>
  </si>
  <si>
    <t>A1-18.05</t>
  </si>
  <si>
    <t xml:space="preserve">Cocina Integral Berlín 1.80 Metros Vienes Incluye Mesón Poceta 4 Fogones A Gas Just Home Collection o similar </t>
  </si>
  <si>
    <t>SIKAMUR INJECTOCREAM - 100'</t>
  </si>
  <si>
    <t>TALADRO INALAMBRICO</t>
  </si>
  <si>
    <t>NIVEL LÁSER</t>
  </si>
  <si>
    <t>PISTOLA SIKA DOBLE</t>
  </si>
  <si>
    <t xml:space="preserve">CUADRILLA IV (técnico + 2 ayudantes)			</t>
  </si>
  <si>
    <t>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t>
  </si>
  <si>
    <t>A1-18.06</t>
  </si>
  <si>
    <t>H</t>
  </si>
  <si>
    <t xml:space="preserve">Suministro e instalación de cerramiento provisional en polisombra verde Hmax= 2,10m incluye desmonte </t>
  </si>
  <si>
    <t>A1-18.07</t>
  </si>
  <si>
    <t>Rollo Tela Verde 50m x 2.10m Ancho</t>
  </si>
  <si>
    <t>Suministro e instalación de unión dresser en hd de 3"</t>
  </si>
  <si>
    <t>A1-18.08</t>
  </si>
  <si>
    <t>UNIÓN DRESSER EN HD de 3"</t>
  </si>
  <si>
    <t xml:space="preserve">CUADRILLA II (técnico + ayudante)			</t>
  </si>
  <si>
    <t xml:space="preserve">Suministro e instalación de película adhesiva  Frost para puertas con superficie  en vidrio, ventanas y divisiones de  oficinas, según diseño </t>
  </si>
  <si>
    <t>A1-18.09</t>
  </si>
  <si>
    <t xml:space="preserve">película adhesiva  Frost para ventanas </t>
  </si>
  <si>
    <t>HERRAMIENTA MENOR (espatula, Cinta métrica, bisturí o cortador de precisión, Paños de microfibra libres de pelusa)</t>
  </si>
  <si>
    <t xml:space="preserve">Suministro e instalación de domos circulares de 100 mm diámetro en acrílico original 3mm  </t>
  </si>
  <si>
    <t>A1-18.10</t>
  </si>
  <si>
    <t xml:space="preserve">domo circulares de 100 mm diámetro en acrílico original 3mm  </t>
  </si>
  <si>
    <t xml:space="preserve">CUADRILLA III (oficial + 2 ayudantes)	</t>
  </si>
  <si>
    <t xml:space="preserve">Suministro e instalación de cañuela prefabricada en concreto 21MPA ancho max =30cm para aguas lluvias </t>
  </si>
  <si>
    <t>A1-18.11</t>
  </si>
  <si>
    <t>Cañuela prefabricada en concreto ancho max. 0,3 m</t>
  </si>
  <si>
    <t>MORTERO 1:3 ARENA LV PEÑA (M3)</t>
  </si>
  <si>
    <t>HERRAMIENTA MENOR (Herramienta menor (palas, picas, carretillas).</t>
  </si>
  <si>
    <t>Cortadora de concreto gasolina</t>
  </si>
  <si>
    <t xml:space="preserve">CUADRILLA III (oficial + 2 ayudantes)			</t>
  </si>
  <si>
    <t>NOMBRE O RAZÓN SOCIAL DEL OFERENTE:</t>
  </si>
  <si>
    <t>NOMBRE REPRESENTANTE LEGAL DEL OFERENTE:</t>
  </si>
  <si>
    <t>DOCUMENTO DE IDENTIFICACIÓN (CÉDULA DE CIUDADANÍA O NIT.)</t>
  </si>
  <si>
    <t xml:space="preserve">DIRECCIÓN: </t>
  </si>
  <si>
    <t>TELÉFONO: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</si>
</sst>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0.0%"/>
    <numFmt numFmtId="166" formatCode="_-&quot;$&quot;* #,##0_-;\-&quot;$&quot;* #,##0_-;_-&quot;$&quot;* &quot;-&quot;_-;_-@_-"/>
    <numFmt numFmtId="167" formatCode="_(* #,##0.00_);_(* \(#,##0.00\);_(* &quot;-&quot;??_);_(@_)"/>
    <numFmt numFmtId="168" formatCode="_(&quot;$&quot;\ * #,##0.00_);_(&quot;$&quot;\ * \(#,##0.00\);_(&quot;$&quot;\ * &quot;-&quot;??_);_(@_)"/>
    <numFmt numFmtId="169" formatCode="_(&quot;$&quot;* #,##0.00_);_(&quot;$&quot;* \(#,##0.00\);_(&quot;$&quot;* &quot;-&quot;??_);_(@_)"/>
    <numFmt numFmtId="170" formatCode="_ * #,##0_ ;_ * \-#,##0_ ;_ * \-??_ ;_ @_ "/>
    <numFmt numFmtId="171" formatCode="_ * #,##0.00_ ;_ * \-#,##0.00_ ;_ * \-??_ ;_ @_ "/>
    <numFmt numFmtId="172" formatCode="0.0"/>
    <numFmt numFmtId="173" formatCode="&quot;$&quot;\ #,##0.00"/>
    <numFmt numFmtId="174" formatCode="[$$-409]#,##0.00"/>
    <numFmt numFmtId="175" formatCode="0.000%"/>
    <numFmt numFmtId="176" formatCode="0\ &quot;SMMLV&quot;"/>
    <numFmt numFmtId="177" formatCode="#,##0.0000"/>
    <numFmt numFmtId="178" formatCode="_(* #,##0.00_);_(* \(#,##0.00\);_(* &quot;-&quot;????_);_(@_)"/>
    <numFmt numFmtId="179" formatCode="_-* #,##0.00_-;\-* #,##0.00_-;_-* &quot;-&quot;????_-;_-@_-"/>
    <numFmt numFmtId="180" formatCode="0.0000"/>
    <numFmt numFmtId="181" formatCode="_(* #,##0.0000_);_(* \(#,##0.0000\);_(* &quot;-&quot;????_);_(@_)"/>
    <numFmt numFmtId="182" formatCode="_(* #,##0.000_);_(* \(#,##0.000\);_(* &quot;-&quot;????_);_(@_)"/>
    <numFmt numFmtId="183" formatCode="_-&quot;$&quot;* #,##0.00_-;\-&quot;$&quot;* #,##0.00_-;_-&quot;$&quot;* &quot;-&quot;_-;_-@_-"/>
    <numFmt numFmtId="184" formatCode="_-* #,##0.000_-;\-* #,##0.000_-;_-* &quot;-&quot;????_-;_-@_-"/>
    <numFmt numFmtId="185" formatCode="0.000"/>
    <numFmt numFmtId="186" formatCode="_-* #,##0.0_-;\-* #,##0.0_-;_-* &quot;-&quot;??_-;_-@_-"/>
    <numFmt numFmtId="187" formatCode="_-&quot;$&quot;* #,##0.00_-;\-&quot;$&quot;* #,##0.00_-;_-&quot;$&quot;* &quot;-&quot;??_-;_-@"/>
    <numFmt numFmtId="188" formatCode="_-* #,##0.00_-;\-* #,##0.00_-;_-* &quot;-&quot;????_-;_-@"/>
  </numFmts>
  <fonts count="55">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8"/>
      <color theme="0"/>
      <name val="Arial"/>
      <family val="2"/>
    </font>
    <font>
      <b/>
      <sz val="8"/>
      <name val="Arial"/>
      <family val="2"/>
    </font>
    <font>
      <sz val="8"/>
      <name val="Arial"/>
      <family val="2"/>
    </font>
    <font>
      <sz val="11"/>
      <color indexed="8"/>
      <name val="Calibri"/>
      <family val="2"/>
    </font>
    <font>
      <b/>
      <sz val="10"/>
      <name val="Arial"/>
      <family val="2"/>
    </font>
    <font>
      <sz val="8"/>
      <name val="Calibri"/>
      <family val="2"/>
      <scheme val="minor"/>
    </font>
    <font>
      <sz val="9"/>
      <name val="Arial"/>
      <family val="2"/>
    </font>
    <font>
      <sz val="9"/>
      <color theme="1"/>
      <name val="Arial"/>
      <family val="2"/>
    </font>
    <font>
      <b/>
      <sz val="9"/>
      <color theme="0"/>
      <name val="Arial"/>
      <family val="2"/>
    </font>
    <font>
      <sz val="11"/>
      <name val="Calibri"/>
      <family val="2"/>
      <scheme val="minor"/>
    </font>
    <font>
      <b/>
      <sz val="9"/>
      <name val="Arial"/>
      <family val="2"/>
    </font>
    <font>
      <b/>
      <sz val="9"/>
      <color indexed="81"/>
      <name val="Tahoma"/>
      <family val="2"/>
    </font>
    <font>
      <sz val="9"/>
      <color indexed="81"/>
      <name val="Tahoma"/>
      <family val="2"/>
    </font>
    <font>
      <b/>
      <sz val="10"/>
      <color theme="1"/>
      <name val="Arial"/>
      <family val="2"/>
    </font>
    <font>
      <sz val="10"/>
      <color theme="1"/>
      <name val="Arial"/>
      <family val="2"/>
    </font>
    <font>
      <sz val="11"/>
      <color theme="1"/>
      <name val="Arial"/>
      <family val="2"/>
    </font>
    <font>
      <b/>
      <sz val="9"/>
      <color theme="1"/>
      <name val="Arial"/>
      <family val="2"/>
    </font>
    <font>
      <sz val="11"/>
      <name val="Arial"/>
      <family val="2"/>
    </font>
    <font>
      <b/>
      <sz val="9"/>
      <name val="Calibri"/>
      <family val="2"/>
      <scheme val="minor"/>
    </font>
    <font>
      <b/>
      <sz val="8"/>
      <name val="Calibri"/>
      <family val="2"/>
      <scheme val="minor"/>
    </font>
    <font>
      <sz val="9"/>
      <name val="Calibri"/>
      <family val="2"/>
      <scheme val="minor"/>
    </font>
    <font>
      <b/>
      <sz val="8"/>
      <color theme="1"/>
      <name val="Arial Narrow"/>
      <family val="2"/>
    </font>
    <font>
      <b/>
      <sz val="11"/>
      <name val="Calibri"/>
      <family val="2"/>
      <scheme val="minor"/>
    </font>
    <font>
      <b/>
      <sz val="10"/>
      <color theme="1"/>
      <name val="Calibri"/>
      <family val="2"/>
      <scheme val="minor"/>
    </font>
    <font>
      <b/>
      <sz val="7"/>
      <color theme="1"/>
      <name val="Calibri"/>
      <family val="2"/>
      <scheme val="minor"/>
    </font>
    <font>
      <b/>
      <sz val="16"/>
      <color theme="1"/>
      <name val="Calibri"/>
      <family val="2"/>
      <scheme val="minor"/>
    </font>
    <font>
      <sz val="11"/>
      <name val="Calibri"/>
      <family val="2"/>
    </font>
    <font>
      <b/>
      <sz val="11"/>
      <name val="Calibri"/>
      <family val="2"/>
    </font>
    <font>
      <sz val="10.5"/>
      <color theme="1"/>
      <name val="Calibri"/>
      <family val="2"/>
      <scheme val="minor"/>
    </font>
    <font>
      <sz val="10"/>
      <color rgb="FF000000"/>
      <name val="Arial"/>
      <family val="2"/>
    </font>
    <font>
      <b/>
      <sz val="10"/>
      <color rgb="FF000000"/>
      <name val="Arial"/>
      <family val="2"/>
    </font>
    <font>
      <sz val="12"/>
      <color rgb="FF0D0D0D"/>
      <name val="Segoe UI"/>
      <family val="2"/>
    </font>
    <font>
      <b/>
      <sz val="7"/>
      <name val="Arial"/>
      <family val="2"/>
    </font>
    <font>
      <b/>
      <sz val="8"/>
      <color rgb="FFFF0000"/>
      <name val="Arial"/>
      <family val="2"/>
    </font>
    <font>
      <sz val="9"/>
      <color theme="1"/>
      <name val="Arial "/>
    </font>
    <font>
      <sz val="10"/>
      <color indexed="8"/>
      <name val="Arial"/>
      <family val="2"/>
    </font>
    <font>
      <sz val="9"/>
      <color indexed="8"/>
      <name val="Arial"/>
      <family val="2"/>
    </font>
    <font>
      <sz val="10"/>
      <name val="Calibri"/>
      <family val="2"/>
      <scheme val="minor"/>
    </font>
    <font>
      <sz val="10"/>
      <name val="Geneva"/>
      <family val="2"/>
    </font>
    <font>
      <sz val="9"/>
      <color rgb="FF0070C0"/>
      <name val="Arial"/>
      <family val="2"/>
    </font>
    <font>
      <b/>
      <sz val="9"/>
      <color rgb="FF0070C0"/>
      <name val="Arial"/>
      <family val="2"/>
    </font>
    <font>
      <b/>
      <sz val="10"/>
      <name val="Arial Narrow"/>
      <family val="2"/>
    </font>
    <font>
      <sz val="10"/>
      <name val="Arial Narrow"/>
      <family val="2"/>
    </font>
    <font>
      <b/>
      <sz val="8"/>
      <name val="Arial Narrow"/>
      <family val="2"/>
    </font>
    <font>
      <sz val="8"/>
      <name val="Arial Narrow"/>
      <family val="2"/>
    </font>
    <font>
      <sz val="11"/>
      <name val="Arial Narrow"/>
      <family val="2"/>
    </font>
    <font>
      <sz val="12"/>
      <name val="Arial Narrow"/>
      <family val="2"/>
    </font>
    <font>
      <b/>
      <sz val="12"/>
      <name val="Arial Narrow"/>
      <family val="2"/>
    </font>
    <font>
      <sz val="8"/>
      <color theme="1"/>
      <name val="Arial Narrow"/>
      <family val="2"/>
    </font>
    <font>
      <sz val="12"/>
      <color theme="1"/>
      <name val="Calibri"/>
      <family val="2"/>
      <scheme val="minor"/>
    </font>
    <font>
      <b/>
      <sz val="12"/>
      <color theme="1"/>
      <name val="Calibri"/>
      <family val="2"/>
      <scheme val="minor"/>
    </font>
  </fonts>
  <fills count="22">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rgb="FFD4D4D4"/>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FFFFFF"/>
        <bgColor indexed="64"/>
      </patternFill>
    </fill>
    <fill>
      <patternFill patternType="solid">
        <fgColor theme="6" tint="0.59999389629810485"/>
        <bgColor indexed="64"/>
      </patternFill>
    </fill>
    <fill>
      <patternFill patternType="solid">
        <fgColor rgb="FF00B050"/>
        <bgColor indexed="64"/>
      </patternFill>
    </fill>
    <fill>
      <patternFill patternType="solid">
        <fgColor rgb="FFFFFFCC"/>
        <bgColor indexed="64"/>
      </patternFill>
    </fill>
    <fill>
      <patternFill patternType="solid">
        <fgColor rgb="FFFFFF66"/>
        <bgColor indexed="64"/>
      </patternFill>
    </fill>
    <fill>
      <patternFill patternType="solid">
        <fgColor theme="0" tint="-0.249977111117893"/>
        <bgColor indexed="64"/>
      </patternFill>
    </fill>
    <fill>
      <patternFill patternType="solid">
        <fgColor indexed="22"/>
        <bgColor indexed="64"/>
      </patternFill>
    </fill>
    <fill>
      <patternFill patternType="solid">
        <fgColor indexed="9"/>
        <bgColor indexed="64"/>
      </patternFill>
    </fill>
    <fill>
      <patternFill patternType="solid">
        <fgColor rgb="FFFFFF00"/>
        <bgColor indexed="64"/>
      </patternFill>
    </fill>
    <fill>
      <patternFill patternType="solid">
        <fgColor theme="6" tint="0.79998168889431442"/>
        <bgColor indexed="64"/>
      </patternFill>
    </fill>
    <fill>
      <patternFill patternType="solid">
        <fgColor indexed="47"/>
        <bgColor indexed="64"/>
      </patternFill>
    </fill>
    <fill>
      <patternFill patternType="solid">
        <fgColor theme="0" tint="-0.499984740745262"/>
        <bgColor indexed="64"/>
      </patternFill>
    </fill>
  </fills>
  <borders count="94">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top/>
      <bottom style="thin">
        <color auto="1"/>
      </bottom>
      <diagonal/>
    </border>
    <border>
      <left/>
      <right/>
      <top/>
      <bottom style="thin">
        <color auto="1"/>
      </bottom>
      <diagonal/>
    </border>
    <border>
      <left/>
      <right style="medium">
        <color indexed="64"/>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style="thin">
        <color indexed="64"/>
      </right>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top style="medium">
        <color auto="1"/>
      </top>
      <bottom/>
      <diagonal/>
    </border>
    <border>
      <left style="medium">
        <color auto="1"/>
      </left>
      <right/>
      <top style="medium">
        <color auto="1"/>
      </top>
      <bottom/>
      <diagonal/>
    </border>
    <border>
      <left/>
      <right/>
      <top style="medium">
        <color indexed="64"/>
      </top>
      <bottom style="thin">
        <color indexed="64"/>
      </bottom>
      <diagonal/>
    </border>
    <border>
      <left/>
      <right style="medium">
        <color auto="1"/>
      </right>
      <top style="medium">
        <color auto="1"/>
      </top>
      <bottom/>
      <diagonal/>
    </border>
    <border>
      <left/>
      <right style="medium">
        <color indexed="64"/>
      </right>
      <top/>
      <bottom style="medium">
        <color indexed="64"/>
      </bottom>
      <diagonal/>
    </border>
    <border>
      <left style="thin">
        <color auto="1"/>
      </left>
      <right/>
      <top style="medium">
        <color auto="1"/>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thin">
        <color auto="1"/>
      </top>
      <bottom/>
      <diagonal/>
    </border>
    <border>
      <left style="thin">
        <color auto="1"/>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auto="1"/>
      </right>
      <top style="medium">
        <color auto="1"/>
      </top>
      <bottom/>
      <diagonal/>
    </border>
    <border>
      <left/>
      <right style="medium">
        <color indexed="64"/>
      </right>
      <top style="medium">
        <color indexed="64"/>
      </top>
      <bottom style="thin">
        <color auto="1"/>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right style="thin">
        <color auto="1"/>
      </right>
      <top style="thin">
        <color auto="1"/>
      </top>
      <bottom/>
      <diagonal/>
    </border>
    <border>
      <left style="thin">
        <color indexed="64"/>
      </left>
      <right style="medium">
        <color indexed="64"/>
      </right>
      <top style="medium">
        <color indexed="64"/>
      </top>
      <bottom/>
      <diagonal/>
    </border>
    <border>
      <left style="thin">
        <color auto="1"/>
      </left>
      <right/>
      <top/>
      <bottom/>
      <diagonal/>
    </border>
    <border>
      <left/>
      <right style="thin">
        <color indexed="64"/>
      </right>
      <top/>
      <bottom/>
      <diagonal/>
    </border>
    <border>
      <left style="thin">
        <color auto="1"/>
      </left>
      <right style="medium">
        <color auto="1"/>
      </right>
      <top/>
      <bottom/>
      <diagonal/>
    </border>
    <border>
      <left/>
      <right style="thin">
        <color indexed="64"/>
      </right>
      <top/>
      <bottom style="thin">
        <color indexed="64"/>
      </bottom>
      <diagonal/>
    </border>
    <border>
      <left style="thin">
        <color auto="1"/>
      </left>
      <right style="medium">
        <color auto="1"/>
      </right>
      <top/>
      <bottom style="medium">
        <color auto="1"/>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auto="1"/>
      </right>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style="thin">
        <color rgb="FF000000"/>
      </bottom>
      <diagonal/>
    </border>
    <border>
      <left style="medium">
        <color rgb="FF000000"/>
      </left>
      <right/>
      <top style="thin">
        <color rgb="FF000000"/>
      </top>
      <bottom style="thin">
        <color rgb="FF000000"/>
      </bottom>
      <diagonal/>
    </border>
    <border>
      <left style="thin">
        <color rgb="FF000000"/>
      </left>
      <right style="thin">
        <color rgb="FF000000"/>
      </right>
      <top/>
      <bottom style="thin">
        <color rgb="FF000000"/>
      </bottom>
      <diagonal/>
    </border>
  </borders>
  <cellStyleXfs count="39">
    <xf numFmtId="0" fontId="0" fillId="0" borderId="0"/>
    <xf numFmtId="43" fontId="1" fillId="0" borderId="0" applyFont="0" applyFill="0" applyBorder="0" applyAlignment="0" applyProtection="0"/>
    <xf numFmtId="44" fontId="1" fillId="0" borderId="0" applyFont="0" applyFill="0" applyBorder="0" applyAlignment="0" applyProtection="0"/>
    <xf numFmtId="0" fontId="3" fillId="0" borderId="0"/>
    <xf numFmtId="0" fontId="1" fillId="0" borderId="0"/>
    <xf numFmtId="0" fontId="1" fillId="0" borderId="0"/>
    <xf numFmtId="41" fontId="3"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9" fontId="1" fillId="0" borderId="0" applyFont="0" applyFill="0" applyBorder="0" applyAlignment="0" applyProtection="0"/>
    <xf numFmtId="164" fontId="3" fillId="0" borderId="0" applyFont="0" applyFill="0" applyBorder="0" applyAlignment="0" applyProtection="0"/>
    <xf numFmtId="0" fontId="1" fillId="0" borderId="0"/>
    <xf numFmtId="164" fontId="3" fillId="0" borderId="0" applyFont="0" applyFill="0" applyBorder="0" applyAlignment="0" applyProtection="0"/>
    <xf numFmtId="166" fontId="3" fillId="0" borderId="0" applyFont="0" applyFill="0" applyBorder="0" applyAlignment="0" applyProtection="0"/>
    <xf numFmtId="0" fontId="1" fillId="0" borderId="0"/>
    <xf numFmtId="9" fontId="3" fillId="0" borderId="0" applyFont="0" applyFill="0" applyBorder="0" applyAlignment="0" applyProtection="0"/>
    <xf numFmtId="43" fontId="1" fillId="0" borderId="0" applyFont="0" applyFill="0" applyBorder="0" applyAlignment="0" applyProtection="0"/>
    <xf numFmtId="0" fontId="1" fillId="0" borderId="0"/>
    <xf numFmtId="43" fontId="7"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 fillId="0" borderId="0"/>
    <xf numFmtId="167" fontId="3" fillId="0" borderId="0" applyFont="0" applyFill="0" applyBorder="0" applyAlignment="0" applyProtection="0"/>
    <xf numFmtId="43" fontId="1" fillId="0" borderId="0" applyFont="0" applyFill="0" applyBorder="0" applyAlignment="0" applyProtection="0"/>
    <xf numFmtId="0" fontId="1" fillId="0" borderId="0"/>
    <xf numFmtId="0" fontId="3" fillId="0" borderId="0"/>
    <xf numFmtId="0" fontId="1" fillId="0" borderId="0"/>
    <xf numFmtId="164" fontId="1" fillId="0" borderId="0" applyFont="0" applyFill="0" applyBorder="0" applyAlignment="0" applyProtection="0"/>
    <xf numFmtId="0" fontId="3" fillId="0" borderId="0"/>
    <xf numFmtId="164" fontId="1" fillId="0" borderId="0" applyFont="0" applyFill="0" applyBorder="0" applyAlignment="0" applyProtection="0"/>
    <xf numFmtId="168" fontId="3" fillId="0" borderId="0" applyFont="0" applyFill="0" applyBorder="0" applyAlignment="0" applyProtection="0"/>
    <xf numFmtId="0" fontId="1" fillId="0" borderId="0"/>
    <xf numFmtId="9" fontId="1" fillId="0" borderId="0" applyFont="0" applyFill="0" applyBorder="0" applyAlignment="0" applyProtection="0"/>
    <xf numFmtId="0" fontId="42" fillId="0" borderId="0"/>
  </cellStyleXfs>
  <cellXfs count="896">
    <xf numFmtId="0" fontId="0" fillId="0" borderId="0" xfId="0"/>
    <xf numFmtId="0" fontId="3" fillId="0" borderId="0" xfId="3"/>
    <xf numFmtId="44" fontId="0" fillId="0" borderId="0" xfId="0" applyNumberFormat="1"/>
    <xf numFmtId="43" fontId="0" fillId="0" borderId="0" xfId="0" applyNumberFormat="1"/>
    <xf numFmtId="0" fontId="3" fillId="3" borderId="33" xfId="0" applyFont="1" applyFill="1" applyBorder="1" applyAlignment="1">
      <alignment wrapText="1"/>
    </xf>
    <xf numFmtId="0" fontId="19" fillId="0" borderId="0" xfId="0" applyFont="1" applyAlignment="1">
      <alignment wrapText="1"/>
    </xf>
    <xf numFmtId="0" fontId="3" fillId="3" borderId="34" xfId="0" applyFont="1" applyFill="1" applyBorder="1" applyAlignment="1">
      <alignment wrapText="1"/>
    </xf>
    <xf numFmtId="0" fontId="3" fillId="3" borderId="37" xfId="0" applyFont="1" applyFill="1" applyBorder="1" applyAlignment="1">
      <alignment wrapText="1"/>
    </xf>
    <xf numFmtId="0" fontId="20" fillId="0" borderId="34" xfId="0" applyFont="1" applyBorder="1" applyAlignment="1">
      <alignment horizontal="center" vertical="center"/>
    </xf>
    <xf numFmtId="0" fontId="20" fillId="0" borderId="0" xfId="0" applyFont="1" applyAlignment="1">
      <alignment horizontal="center" vertical="center"/>
    </xf>
    <xf numFmtId="0" fontId="19" fillId="3" borderId="0" xfId="0" applyFont="1" applyFill="1" applyAlignment="1">
      <alignment horizontal="center" wrapText="1"/>
    </xf>
    <xf numFmtId="0" fontId="21" fillId="3" borderId="0" xfId="0" applyFont="1" applyFill="1" applyAlignment="1">
      <alignment horizontal="center" wrapText="1"/>
    </xf>
    <xf numFmtId="0" fontId="18" fillId="0" borderId="0" xfId="0" applyFont="1"/>
    <xf numFmtId="0" fontId="5" fillId="0" borderId="3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Border="1" applyAlignment="1">
      <alignment horizontal="center" vertical="center" wrapText="1"/>
    </xf>
    <xf numFmtId="43" fontId="5" fillId="0" borderId="2" xfId="25" applyFont="1" applyFill="1" applyBorder="1" applyAlignment="1">
      <alignment horizontal="right" vertical="center" wrapText="1"/>
    </xf>
    <xf numFmtId="169" fontId="5" fillId="0" borderId="2" xfId="10" applyNumberFormat="1" applyFont="1" applyFill="1" applyBorder="1" applyAlignment="1">
      <alignment horizontal="center" vertical="center" wrapText="1"/>
    </xf>
    <xf numFmtId="0" fontId="14" fillId="4" borderId="38" xfId="3" applyFont="1" applyFill="1" applyBorder="1" applyAlignment="1">
      <alignment horizontal="center" vertical="center"/>
    </xf>
    <xf numFmtId="0" fontId="6" fillId="0" borderId="38" xfId="3" applyFont="1" applyBorder="1" applyAlignment="1">
      <alignment vertical="center" wrapText="1"/>
    </xf>
    <xf numFmtId="2" fontId="14" fillId="0" borderId="11" xfId="26" applyNumberFormat="1" applyFont="1" applyBorder="1" applyAlignment="1">
      <alignment horizontal="center" vertical="center" wrapText="1"/>
    </xf>
    <xf numFmtId="0" fontId="10" fillId="0" borderId="2" xfId="26" applyFont="1" applyBorder="1" applyAlignment="1">
      <alignment horizontal="left" vertical="center" wrapText="1"/>
    </xf>
    <xf numFmtId="170" fontId="10" fillId="0" borderId="2" xfId="27" applyNumberFormat="1" applyFont="1" applyFill="1" applyBorder="1" applyAlignment="1" applyProtection="1">
      <alignment horizontal="center" vertical="center"/>
    </xf>
    <xf numFmtId="171" fontId="10" fillId="0" borderId="2" xfId="27" applyNumberFormat="1" applyFont="1" applyFill="1" applyBorder="1" applyAlignment="1" applyProtection="1">
      <alignment horizontal="center" vertical="center"/>
    </xf>
    <xf numFmtId="169" fontId="10" fillId="0" borderId="2" xfId="10" applyNumberFormat="1" applyFont="1" applyFill="1" applyBorder="1" applyAlignment="1">
      <alignment horizontal="center" vertical="center" wrapText="1"/>
    </xf>
    <xf numFmtId="169" fontId="10" fillId="3" borderId="2" xfId="0" applyNumberFormat="1" applyFont="1" applyFill="1" applyBorder="1" applyAlignment="1">
      <alignment vertical="center" wrapText="1"/>
    </xf>
    <xf numFmtId="169" fontId="14" fillId="4" borderId="2" xfId="0" applyNumberFormat="1" applyFont="1" applyFill="1" applyBorder="1" applyAlignment="1">
      <alignment vertical="center" wrapText="1"/>
    </xf>
    <xf numFmtId="0" fontId="22" fillId="4" borderId="34" xfId="0" applyFont="1" applyFill="1" applyBorder="1" applyAlignment="1">
      <alignment horizontal="center"/>
    </xf>
    <xf numFmtId="0" fontId="20" fillId="4" borderId="10" xfId="3" applyFont="1" applyFill="1" applyBorder="1" applyAlignment="1">
      <alignment vertical="center"/>
    </xf>
    <xf numFmtId="0" fontId="9" fillId="4" borderId="0" xfId="0" applyFont="1" applyFill="1"/>
    <xf numFmtId="0" fontId="10" fillId="0" borderId="16" xfId="26" applyFont="1" applyBorder="1" applyAlignment="1">
      <alignment horizontal="left" vertical="center" wrapText="1"/>
    </xf>
    <xf numFmtId="170" fontId="10" fillId="0" borderId="16" xfId="27" applyNumberFormat="1" applyFont="1" applyFill="1" applyBorder="1" applyAlignment="1" applyProtection="1">
      <alignment horizontal="center" vertical="center"/>
    </xf>
    <xf numFmtId="0" fontId="10" fillId="0" borderId="2" xfId="3" applyFont="1" applyBorder="1" applyAlignment="1">
      <alignment horizontal="left" vertical="center" wrapText="1"/>
    </xf>
    <xf numFmtId="0" fontId="10" fillId="0" borderId="38" xfId="3" applyFont="1" applyBorder="1" applyAlignment="1">
      <alignment vertical="center" wrapText="1"/>
    </xf>
    <xf numFmtId="0" fontId="10" fillId="0" borderId="2" xfId="3" applyFont="1" applyBorder="1" applyAlignment="1">
      <alignment horizontal="center" vertical="center" wrapText="1"/>
    </xf>
    <xf numFmtId="170" fontId="10" fillId="0" borderId="16" xfId="1" applyNumberFormat="1" applyFont="1" applyFill="1" applyBorder="1" applyAlignment="1" applyProtection="1">
      <alignment horizontal="center" vertical="center"/>
    </xf>
    <xf numFmtId="170" fontId="10" fillId="0" borderId="16" xfId="28" applyNumberFormat="1" applyFont="1" applyFill="1" applyBorder="1" applyAlignment="1" applyProtection="1">
      <alignment horizontal="center" vertical="center"/>
    </xf>
    <xf numFmtId="0" fontId="5" fillId="5" borderId="38" xfId="3" applyFont="1" applyFill="1" applyBorder="1" applyAlignment="1">
      <alignment horizontal="right" vertical="center" wrapText="1"/>
    </xf>
    <xf numFmtId="0" fontId="5" fillId="5" borderId="10" xfId="3" applyFont="1" applyFill="1" applyBorder="1" applyAlignment="1">
      <alignment horizontal="right" vertical="center" wrapText="1"/>
    </xf>
    <xf numFmtId="0" fontId="5" fillId="5" borderId="11" xfId="3" applyFont="1" applyFill="1" applyBorder="1" applyAlignment="1">
      <alignment horizontal="right" vertical="center" wrapText="1"/>
    </xf>
    <xf numFmtId="0" fontId="20" fillId="4" borderId="18" xfId="3" applyFont="1" applyFill="1" applyBorder="1" applyAlignment="1">
      <alignment vertical="center"/>
    </xf>
    <xf numFmtId="0" fontId="20" fillId="4" borderId="11" xfId="3" applyFont="1" applyFill="1" applyBorder="1" applyAlignment="1">
      <alignment vertical="center"/>
    </xf>
    <xf numFmtId="172" fontId="5" fillId="5" borderId="10" xfId="29" applyNumberFormat="1" applyFont="1" applyFill="1" applyBorder="1" applyAlignment="1">
      <alignment horizontal="right" vertical="center" wrapText="1"/>
    </xf>
    <xf numFmtId="172" fontId="5" fillId="5" borderId="11" xfId="29" applyNumberFormat="1" applyFont="1" applyFill="1" applyBorder="1" applyAlignment="1">
      <alignment horizontal="right" vertical="center" wrapText="1"/>
    </xf>
    <xf numFmtId="0" fontId="23" fillId="4" borderId="34" xfId="0" applyFont="1" applyFill="1" applyBorder="1" applyAlignment="1">
      <alignment horizontal="center"/>
    </xf>
    <xf numFmtId="0" fontId="20" fillId="4" borderId="38" xfId="3" applyFont="1" applyFill="1" applyBorder="1" applyAlignment="1">
      <alignment vertical="center"/>
    </xf>
    <xf numFmtId="0" fontId="20" fillId="4" borderId="9" xfId="3" applyFont="1" applyFill="1" applyBorder="1" applyAlignment="1">
      <alignment vertical="center"/>
    </xf>
    <xf numFmtId="0" fontId="10" fillId="0" borderId="2" xfId="26" applyFont="1" applyBorder="1" applyAlignment="1">
      <alignment horizontal="center" vertical="center" wrapText="1"/>
    </xf>
    <xf numFmtId="172" fontId="5" fillId="5" borderId="38" xfId="29" applyNumberFormat="1" applyFont="1" applyFill="1" applyBorder="1" applyAlignment="1">
      <alignment vertical="center" wrapText="1"/>
    </xf>
    <xf numFmtId="0" fontId="24" fillId="4" borderId="34" xfId="0" applyFont="1" applyFill="1" applyBorder="1" applyAlignment="1">
      <alignment horizontal="center"/>
    </xf>
    <xf numFmtId="172" fontId="5" fillId="5" borderId="10" xfId="29" applyNumberFormat="1" applyFont="1" applyFill="1" applyBorder="1" applyAlignment="1">
      <alignment vertical="center" wrapText="1"/>
    </xf>
    <xf numFmtId="2" fontId="5" fillId="5" borderId="10" xfId="3" applyNumberFormat="1" applyFont="1" applyFill="1" applyBorder="1" applyAlignment="1">
      <alignment vertical="center" wrapText="1"/>
    </xf>
    <xf numFmtId="172" fontId="5" fillId="6" borderId="38" xfId="29" applyNumberFormat="1" applyFont="1" applyFill="1" applyBorder="1" applyAlignment="1">
      <alignment vertical="center" wrapText="1"/>
    </xf>
    <xf numFmtId="172" fontId="5" fillId="6" borderId="10" xfId="29" applyNumberFormat="1" applyFont="1" applyFill="1" applyBorder="1" applyAlignment="1">
      <alignment vertical="center" wrapText="1"/>
    </xf>
    <xf numFmtId="2" fontId="5" fillId="6" borderId="10" xfId="3" applyNumberFormat="1" applyFont="1" applyFill="1" applyBorder="1" applyAlignment="1">
      <alignment vertical="center" wrapText="1"/>
    </xf>
    <xf numFmtId="0" fontId="10" fillId="0" borderId="2" xfId="3" applyFont="1" applyBorder="1" applyAlignment="1">
      <alignment horizontal="justify" vertical="center" wrapText="1"/>
    </xf>
    <xf numFmtId="0" fontId="11" fillId="0" borderId="38" xfId="3" applyFont="1" applyBorder="1" applyAlignment="1">
      <alignment vertical="center" wrapText="1"/>
    </xf>
    <xf numFmtId="0" fontId="11" fillId="4" borderId="0" xfId="0" applyFont="1" applyFill="1" applyAlignment="1">
      <alignment horizontal="center" wrapText="1"/>
    </xf>
    <xf numFmtId="0" fontId="20" fillId="6" borderId="38" xfId="3" applyFont="1" applyFill="1" applyBorder="1" applyAlignment="1">
      <alignment vertical="center" wrapText="1"/>
    </xf>
    <xf numFmtId="0" fontId="20" fillId="6" borderId="10" xfId="3" applyFont="1" applyFill="1" applyBorder="1" applyAlignment="1">
      <alignment vertical="center" wrapText="1"/>
    </xf>
    <xf numFmtId="2" fontId="14" fillId="0" borderId="10" xfId="26" applyNumberFormat="1" applyFont="1" applyBorder="1" applyAlignment="1">
      <alignment horizontal="center" vertical="center" wrapText="1"/>
    </xf>
    <xf numFmtId="0" fontId="10" fillId="0" borderId="2" xfId="3" applyFont="1" applyBorder="1" applyAlignment="1">
      <alignment vertical="center" wrapText="1"/>
    </xf>
    <xf numFmtId="0" fontId="10" fillId="0" borderId="11" xfId="3" applyFont="1" applyBorder="1" applyAlignment="1">
      <alignment horizontal="center" vertical="center" wrapText="1"/>
    </xf>
    <xf numFmtId="0" fontId="10" fillId="0" borderId="2" xfId="3" applyFont="1" applyBorder="1" applyAlignment="1">
      <alignment horizontal="justify" vertical="center"/>
    </xf>
    <xf numFmtId="0" fontId="14" fillId="0" borderId="38" xfId="3" applyFont="1" applyBorder="1" applyAlignment="1">
      <alignment horizontal="center" vertical="center" wrapText="1"/>
    </xf>
    <xf numFmtId="2" fontId="5" fillId="6" borderId="39" xfId="0" applyNumberFormat="1" applyFont="1" applyFill="1" applyBorder="1" applyAlignment="1">
      <alignment vertical="center" wrapText="1"/>
    </xf>
    <xf numFmtId="2" fontId="5" fillId="6" borderId="14" xfId="0" applyNumberFormat="1" applyFont="1" applyFill="1" applyBorder="1" applyAlignment="1">
      <alignment vertical="center" wrapText="1"/>
    </xf>
    <xf numFmtId="2" fontId="5" fillId="6" borderId="14" xfId="0" applyNumberFormat="1" applyFont="1" applyFill="1" applyBorder="1" applyAlignment="1">
      <alignment horizontal="right" vertical="center"/>
    </xf>
    <xf numFmtId="169" fontId="14" fillId="4" borderId="15" xfId="0" applyNumberFormat="1" applyFont="1" applyFill="1" applyBorder="1" applyAlignment="1">
      <alignment vertical="center" wrapText="1"/>
    </xf>
    <xf numFmtId="0" fontId="22" fillId="4" borderId="28" xfId="0" applyFont="1" applyFill="1" applyBorder="1" applyAlignment="1">
      <alignment horizontal="center" vertical="center"/>
    </xf>
    <xf numFmtId="0" fontId="22" fillId="0" borderId="1" xfId="0" applyFont="1" applyBorder="1" applyAlignment="1">
      <alignment vertical="center"/>
    </xf>
    <xf numFmtId="0" fontId="20" fillId="0" borderId="2" xfId="3" applyFont="1" applyBorder="1" applyAlignment="1">
      <alignment horizontal="center" vertical="center"/>
    </xf>
    <xf numFmtId="4" fontId="25" fillId="0" borderId="2" xfId="30" applyNumberFormat="1" applyFont="1" applyBorder="1" applyAlignment="1">
      <alignment horizontal="center" vertical="center"/>
    </xf>
    <xf numFmtId="44" fontId="11" fillId="0" borderId="3" xfId="2" applyFont="1" applyBorder="1" applyAlignment="1">
      <alignment horizontal="center" vertical="center" wrapText="1"/>
    </xf>
    <xf numFmtId="44" fontId="11" fillId="0" borderId="2" xfId="2" applyFont="1" applyBorder="1" applyAlignment="1">
      <alignment horizontal="center" vertical="center" wrapText="1"/>
    </xf>
    <xf numFmtId="0" fontId="11" fillId="0" borderId="2" xfId="3" applyFont="1" applyBorder="1" applyAlignment="1">
      <alignment horizontal="center" vertical="center" wrapText="1"/>
    </xf>
    <xf numFmtId="0" fontId="22" fillId="0" borderId="19" xfId="0" applyFont="1" applyBorder="1" applyAlignment="1">
      <alignment vertical="center"/>
    </xf>
    <xf numFmtId="0" fontId="22" fillId="7" borderId="20" xfId="0" applyFont="1" applyFill="1" applyBorder="1" applyAlignment="1">
      <alignment vertical="center"/>
    </xf>
    <xf numFmtId="0" fontId="22" fillId="7" borderId="20" xfId="0" applyFont="1" applyFill="1" applyBorder="1" applyAlignment="1">
      <alignment horizontal="right" vertical="center"/>
    </xf>
    <xf numFmtId="44" fontId="20" fillId="4" borderId="31" xfId="2" applyFont="1" applyFill="1" applyBorder="1" applyAlignment="1">
      <alignment horizontal="center" vertical="center" wrapText="1"/>
    </xf>
    <xf numFmtId="0" fontId="9" fillId="0" borderId="0" xfId="0" applyFont="1"/>
    <xf numFmtId="0" fontId="17" fillId="0" borderId="0" xfId="33" applyFont="1" applyAlignment="1">
      <alignment vertical="center"/>
    </xf>
    <xf numFmtId="0" fontId="3" fillId="0" borderId="0" xfId="33"/>
    <xf numFmtId="0" fontId="8" fillId="0" borderId="0" xfId="33" applyFont="1" applyAlignment="1">
      <alignment vertical="center"/>
    </xf>
    <xf numFmtId="14" fontId="8" fillId="0" borderId="0" xfId="33" applyNumberFormat="1" applyFont="1"/>
    <xf numFmtId="0" fontId="8" fillId="0" borderId="0" xfId="33" applyFont="1"/>
    <xf numFmtId="0" fontId="21" fillId="0" borderId="0" xfId="33" applyFont="1" applyAlignment="1">
      <alignment wrapText="1"/>
    </xf>
    <xf numFmtId="0" fontId="10" fillId="0" borderId="0" xfId="33" applyFont="1" applyAlignment="1">
      <alignment vertical="center" wrapText="1"/>
    </xf>
    <xf numFmtId="0" fontId="21" fillId="3" borderId="0" xfId="33" applyFont="1" applyFill="1" applyAlignment="1">
      <alignment horizontal="left" wrapText="1"/>
    </xf>
    <xf numFmtId="0" fontId="21" fillId="3" borderId="0" xfId="33" applyFont="1" applyFill="1" applyAlignment="1">
      <alignment vertical="center" wrapText="1"/>
    </xf>
    <xf numFmtId="43" fontId="21" fillId="3" borderId="0" xfId="25" applyFont="1" applyFill="1" applyBorder="1" applyAlignment="1">
      <alignment horizontal="right" vertical="center" wrapText="1"/>
    </xf>
    <xf numFmtId="169" fontId="21" fillId="3" borderId="0" xfId="33" applyNumberFormat="1" applyFont="1" applyFill="1" applyAlignment="1">
      <alignment wrapText="1"/>
    </xf>
    <xf numFmtId="0" fontId="9" fillId="0" borderId="34" xfId="0" applyFont="1" applyBorder="1"/>
    <xf numFmtId="0" fontId="1" fillId="0" borderId="0" xfId="14"/>
    <xf numFmtId="0" fontId="1" fillId="0" borderId="31" xfId="14" applyBorder="1" applyAlignment="1">
      <alignment horizontal="justify" vertical="center" wrapText="1"/>
    </xf>
    <xf numFmtId="0" fontId="27" fillId="0" borderId="37" xfId="14" applyFont="1" applyBorder="1" applyAlignment="1">
      <alignment horizontal="center" vertical="top"/>
    </xf>
    <xf numFmtId="0" fontId="28" fillId="0" borderId="31" xfId="14" applyFont="1" applyBorder="1" applyAlignment="1">
      <alignment horizontal="center" vertical="top" wrapText="1"/>
    </xf>
    <xf numFmtId="0" fontId="29" fillId="0" borderId="31" xfId="14" applyFont="1" applyBorder="1" applyAlignment="1">
      <alignment horizontal="center" vertical="center" wrapText="1"/>
    </xf>
    <xf numFmtId="0" fontId="2" fillId="0" borderId="26" xfId="14" applyFont="1" applyBorder="1" applyAlignment="1">
      <alignment horizontal="justify" vertical="center" wrapText="1"/>
    </xf>
    <xf numFmtId="0" fontId="1" fillId="0" borderId="26" xfId="14" applyBorder="1" applyAlignment="1">
      <alignment horizontal="justify" vertical="center" wrapText="1"/>
    </xf>
    <xf numFmtId="0" fontId="30" fillId="0" borderId="0" xfId="3" applyFont="1"/>
    <xf numFmtId="0" fontId="1" fillId="0" borderId="37" xfId="14" applyBorder="1" applyAlignment="1">
      <alignment horizontal="justify" vertical="center" wrapText="1"/>
    </xf>
    <xf numFmtId="9" fontId="2" fillId="0" borderId="26" xfId="14" applyNumberFormat="1" applyFont="1" applyBorder="1" applyAlignment="1">
      <alignment horizontal="justify" vertical="center" wrapText="1"/>
    </xf>
    <xf numFmtId="0" fontId="1" fillId="0" borderId="34" xfId="14" applyBorder="1" applyAlignment="1">
      <alignment horizontal="justify" vertical="center" wrapText="1"/>
    </xf>
    <xf numFmtId="0" fontId="1" fillId="0" borderId="47" xfId="14" applyBorder="1" applyAlignment="1">
      <alignment horizontal="center" vertical="top"/>
    </xf>
    <xf numFmtId="0" fontId="1" fillId="0" borderId="48" xfId="14" applyBorder="1" applyAlignment="1">
      <alignment horizontal="justify" vertical="center" wrapText="1"/>
    </xf>
    <xf numFmtId="0" fontId="31" fillId="0" borderId="34" xfId="3" applyFont="1" applyBorder="1"/>
    <xf numFmtId="0" fontId="30" fillId="0" borderId="26" xfId="3" applyFont="1" applyBorder="1"/>
    <xf numFmtId="0" fontId="31" fillId="0" borderId="26" xfId="3" applyFont="1" applyBorder="1"/>
    <xf numFmtId="0" fontId="30" fillId="0" borderId="26" xfId="3" applyFont="1" applyBorder="1" applyAlignment="1">
      <alignment wrapText="1"/>
    </xf>
    <xf numFmtId="0" fontId="2" fillId="0" borderId="30" xfId="14" applyFont="1" applyBorder="1" applyAlignment="1">
      <alignment horizontal="justify" vertical="center" wrapText="1"/>
    </xf>
    <xf numFmtId="0" fontId="32" fillId="0" borderId="26" xfId="14" applyFont="1" applyBorder="1" applyAlignment="1">
      <alignment horizontal="justify" vertical="center" wrapText="1"/>
    </xf>
    <xf numFmtId="0" fontId="32" fillId="0" borderId="31" xfId="14" applyFont="1" applyBorder="1" applyAlignment="1">
      <alignment horizontal="justify" vertical="center" wrapText="1"/>
    </xf>
    <xf numFmtId="0" fontId="2" fillId="0" borderId="33" xfId="14" applyFont="1" applyBorder="1" applyAlignment="1">
      <alignment horizontal="justify" vertical="center" wrapText="1"/>
    </xf>
    <xf numFmtId="0" fontId="13" fillId="0" borderId="26" xfId="14" applyFont="1" applyBorder="1" applyAlignment="1">
      <alignment horizontal="justify" vertical="center" wrapText="1"/>
    </xf>
    <xf numFmtId="0" fontId="2" fillId="3" borderId="26" xfId="14" applyFont="1" applyFill="1" applyBorder="1" applyAlignment="1">
      <alignment horizontal="justify" vertical="center" wrapText="1"/>
    </xf>
    <xf numFmtId="0" fontId="1" fillId="3" borderId="26" xfId="14" applyFill="1" applyBorder="1" applyAlignment="1">
      <alignment horizontal="justify" vertical="center" wrapText="1"/>
    </xf>
    <xf numFmtId="0" fontId="1" fillId="3" borderId="31" xfId="14" applyFill="1" applyBorder="1" applyAlignment="1">
      <alignment horizontal="justify" vertical="center" wrapText="1"/>
    </xf>
    <xf numFmtId="0" fontId="34" fillId="0" borderId="26" xfId="3" applyFont="1" applyBorder="1" applyAlignment="1">
      <alignment horizontal="justify" vertical="center" wrapText="1"/>
    </xf>
    <xf numFmtId="0" fontId="33" fillId="0" borderId="26" xfId="3" applyFont="1" applyBorder="1" applyAlignment="1">
      <alignment horizontal="justify" vertical="center" wrapText="1"/>
    </xf>
    <xf numFmtId="0" fontId="33" fillId="0" borderId="31" xfId="3" applyFont="1" applyBorder="1" applyAlignment="1">
      <alignment horizontal="justify" vertical="center" wrapText="1"/>
    </xf>
    <xf numFmtId="0" fontId="17" fillId="0" borderId="31" xfId="3" applyFont="1" applyBorder="1" applyAlignment="1">
      <alignment vertical="center" wrapText="1"/>
    </xf>
    <xf numFmtId="0" fontId="33" fillId="0" borderId="34" xfId="3" applyFont="1" applyBorder="1" applyAlignment="1">
      <alignment horizontal="justify" vertical="center" wrapText="1"/>
    </xf>
    <xf numFmtId="0" fontId="34" fillId="10" borderId="31" xfId="3" applyFont="1" applyFill="1" applyBorder="1" applyAlignment="1">
      <alignment vertical="center" wrapText="1"/>
    </xf>
    <xf numFmtId="0" fontId="33" fillId="10" borderId="26" xfId="3" applyFont="1" applyFill="1" applyBorder="1" applyAlignment="1">
      <alignment horizontal="justify" vertical="center" wrapText="1"/>
    </xf>
    <xf numFmtId="0" fontId="3" fillId="0" borderId="26" xfId="3" applyBorder="1" applyAlignment="1">
      <alignment horizontal="justify" vertical="center" wrapText="1"/>
    </xf>
    <xf numFmtId="0" fontId="18" fillId="0" borderId="0" xfId="3" applyFont="1" applyAlignment="1">
      <alignment vertical="center"/>
    </xf>
    <xf numFmtId="0" fontId="18" fillId="0" borderId="26" xfId="3" applyFont="1" applyBorder="1" applyAlignment="1">
      <alignment horizontal="justify" vertical="center"/>
    </xf>
    <xf numFmtId="0" fontId="18" fillId="0" borderId="26" xfId="3" applyFont="1" applyBorder="1" applyAlignment="1">
      <alignment horizontal="justify" vertical="center" wrapText="1"/>
    </xf>
    <xf numFmtId="0" fontId="17" fillId="0" borderId="26" xfId="3" applyFont="1" applyBorder="1" applyAlignment="1">
      <alignment horizontal="justify" vertical="center" wrapText="1"/>
    </xf>
    <xf numFmtId="0" fontId="18" fillId="0" borderId="31" xfId="3" applyFont="1" applyBorder="1" applyAlignment="1">
      <alignment horizontal="justify" vertical="center" wrapText="1"/>
    </xf>
    <xf numFmtId="0" fontId="34" fillId="0" borderId="31" xfId="3" applyFont="1" applyBorder="1" applyAlignment="1">
      <alignment horizontal="justify" vertical="center" wrapText="1"/>
    </xf>
    <xf numFmtId="0" fontId="2" fillId="0" borderId="0" xfId="14" applyFont="1" applyAlignment="1">
      <alignment horizontal="justify" vertical="center" wrapText="1"/>
    </xf>
    <xf numFmtId="0" fontId="1" fillId="0" borderId="0" xfId="14" applyAlignment="1">
      <alignment horizontal="justify" vertical="center" wrapText="1"/>
    </xf>
    <xf numFmtId="0" fontId="1" fillId="0" borderId="34" xfId="14" applyBorder="1" applyAlignment="1">
      <alignment horizontal="justify" wrapText="1"/>
    </xf>
    <xf numFmtId="0" fontId="13" fillId="0" borderId="34" xfId="14" applyFont="1" applyBorder="1" applyAlignment="1">
      <alignment horizontal="justify" vertical="center" wrapText="1"/>
    </xf>
    <xf numFmtId="0" fontId="26" fillId="0" borderId="34" xfId="14" applyFont="1" applyBorder="1" applyAlignment="1">
      <alignment horizontal="justify" vertical="center" wrapText="1"/>
    </xf>
    <xf numFmtId="0" fontId="26" fillId="0" borderId="33" xfId="14" applyFont="1" applyBorder="1" applyAlignment="1">
      <alignment horizontal="justify" vertical="center" wrapText="1"/>
    </xf>
    <xf numFmtId="0" fontId="0" fillId="0" borderId="34" xfId="14" applyFont="1" applyBorder="1" applyAlignment="1">
      <alignment horizontal="justify" vertical="center" wrapText="1"/>
    </xf>
    <xf numFmtId="0" fontId="2" fillId="0" borderId="34" xfId="14" applyFont="1" applyBorder="1" applyAlignment="1">
      <alignment horizontal="justify" vertical="center" wrapText="1"/>
    </xf>
    <xf numFmtId="0" fontId="0" fillId="0" borderId="0" xfId="14" applyFont="1" applyAlignment="1">
      <alignment horizontal="justify" vertical="center" wrapText="1"/>
    </xf>
    <xf numFmtId="0" fontId="0" fillId="0" borderId="34" xfId="14" applyFont="1" applyBorder="1" applyAlignment="1">
      <alignment horizontal="justify" vertical="top" wrapText="1"/>
    </xf>
    <xf numFmtId="0" fontId="0" fillId="0" borderId="17" xfId="14" applyFont="1" applyBorder="1" applyAlignment="1">
      <alignment horizontal="justify" vertical="center" wrapText="1"/>
    </xf>
    <xf numFmtId="0" fontId="2" fillId="0" borderId="33" xfId="14" applyFont="1" applyBorder="1" applyAlignment="1">
      <alignment horizontal="left" vertical="center" wrapText="1"/>
    </xf>
    <xf numFmtId="0" fontId="0" fillId="0" borderId="34" xfId="14" applyFont="1" applyBorder="1" applyAlignment="1">
      <alignment horizontal="left" vertical="center" wrapText="1"/>
    </xf>
    <xf numFmtId="0" fontId="2" fillId="0" borderId="34" xfId="14" applyFont="1" applyBorder="1" applyAlignment="1">
      <alignment horizontal="left" vertical="center" wrapText="1"/>
    </xf>
    <xf numFmtId="0" fontId="2" fillId="0" borderId="33" xfId="14" applyFont="1" applyBorder="1" applyAlignment="1">
      <alignment horizontal="justify" vertical="center"/>
    </xf>
    <xf numFmtId="0" fontId="0" fillId="0" borderId="37" xfId="14" applyFont="1" applyBorder="1" applyAlignment="1">
      <alignment horizontal="justify" vertical="center" wrapText="1"/>
    </xf>
    <xf numFmtId="0" fontId="2" fillId="0" borderId="30" xfId="14" applyFont="1" applyBorder="1" applyAlignment="1">
      <alignment horizontal="justify" vertical="center"/>
    </xf>
    <xf numFmtId="0" fontId="0" fillId="0" borderId="26" xfId="14" applyFont="1" applyBorder="1" applyAlignment="1">
      <alignment horizontal="justify" vertical="center" wrapText="1"/>
    </xf>
    <xf numFmtId="0" fontId="20" fillId="0" borderId="26" xfId="0" applyFont="1" applyBorder="1" applyAlignment="1">
      <alignment vertical="center"/>
    </xf>
    <xf numFmtId="0" fontId="20" fillId="0" borderId="26" xfId="0" applyFont="1" applyBorder="1"/>
    <xf numFmtId="0" fontId="0" fillId="0" borderId="31" xfId="14" applyFont="1" applyBorder="1" applyAlignment="1">
      <alignment horizontal="justify" vertical="center" wrapText="1"/>
    </xf>
    <xf numFmtId="0" fontId="35" fillId="0" borderId="0" xfId="0" applyFont="1" applyAlignment="1">
      <alignment vertical="center" wrapText="1"/>
    </xf>
    <xf numFmtId="0" fontId="2" fillId="0" borderId="34" xfId="14" applyFont="1" applyBorder="1" applyAlignment="1">
      <alignment horizontal="justify" vertical="center"/>
    </xf>
    <xf numFmtId="0" fontId="0" fillId="9" borderId="34" xfId="14" applyFont="1" applyFill="1" applyBorder="1" applyAlignment="1">
      <alignment horizontal="justify" vertical="center" wrapText="1"/>
    </xf>
    <xf numFmtId="0" fontId="0" fillId="3" borderId="34" xfId="14" applyFont="1" applyFill="1" applyBorder="1" applyAlignment="1">
      <alignment horizontal="justify" vertical="center" wrapText="1"/>
    </xf>
    <xf numFmtId="0" fontId="0" fillId="0" borderId="34" xfId="0" applyBorder="1" applyAlignment="1">
      <alignment wrapText="1"/>
    </xf>
    <xf numFmtId="0" fontId="1" fillId="0" borderId="0" xfId="14" applyAlignment="1">
      <alignment horizontal="center" vertical="top"/>
    </xf>
    <xf numFmtId="0" fontId="35" fillId="0" borderId="0" xfId="0" applyFont="1" applyAlignment="1">
      <alignment horizontal="left" vertical="center" wrapText="1" indent="1"/>
    </xf>
    <xf numFmtId="0" fontId="0" fillId="0" borderId="0" xfId="36" applyFont="1" applyAlignment="1">
      <alignment horizontal="left" vertical="top"/>
    </xf>
    <xf numFmtId="0" fontId="1" fillId="0" borderId="0" xfId="14" applyAlignment="1">
      <alignment horizontal="justify" wrapText="1"/>
    </xf>
    <xf numFmtId="14" fontId="1" fillId="0" borderId="0" xfId="14" applyNumberFormat="1" applyAlignment="1">
      <alignment horizontal="left" vertical="top"/>
    </xf>
    <xf numFmtId="0" fontId="18" fillId="0" borderId="0" xfId="14" applyFont="1" applyAlignment="1">
      <alignment vertical="center"/>
    </xf>
    <xf numFmtId="0" fontId="17" fillId="0" borderId="0" xfId="14" applyFont="1" applyAlignment="1">
      <alignment vertical="center"/>
    </xf>
    <xf numFmtId="0" fontId="5" fillId="11" borderId="50" xfId="0" applyFont="1" applyFill="1" applyBorder="1" applyAlignment="1">
      <alignment horizontal="center" vertical="center" wrapText="1"/>
    </xf>
    <xf numFmtId="0" fontId="5" fillId="11" borderId="43" xfId="0" applyFont="1" applyFill="1" applyBorder="1" applyAlignment="1">
      <alignment horizontal="center" vertical="center" wrapText="1"/>
    </xf>
    <xf numFmtId="0" fontId="5" fillId="11" borderId="24" xfId="0" applyFont="1" applyFill="1" applyBorder="1" applyAlignment="1">
      <alignment horizontal="left" vertical="center" wrapText="1"/>
    </xf>
    <xf numFmtId="0" fontId="5" fillId="11" borderId="24" xfId="0" applyFont="1" applyFill="1" applyBorder="1" applyAlignment="1">
      <alignment horizontal="center" vertical="center" wrapText="1"/>
    </xf>
    <xf numFmtId="43" fontId="5" fillId="11" borderId="24" xfId="25" applyFont="1" applyFill="1" applyBorder="1" applyAlignment="1">
      <alignment horizontal="center" vertical="center" wrapText="1"/>
    </xf>
    <xf numFmtId="43" fontId="5" fillId="11" borderId="44" xfId="25" applyFont="1" applyFill="1" applyBorder="1" applyAlignment="1">
      <alignment horizontal="center" vertical="center" wrapText="1"/>
    </xf>
    <xf numFmtId="43" fontId="5" fillId="8" borderId="24" xfId="25" applyFont="1" applyFill="1" applyBorder="1" applyAlignment="1">
      <alignment horizontal="center" vertical="center" wrapText="1"/>
    </xf>
    <xf numFmtId="0" fontId="5" fillId="8" borderId="24" xfId="0" applyFont="1" applyFill="1" applyBorder="1" applyAlignment="1">
      <alignment horizontal="center" vertical="center" wrapText="1"/>
    </xf>
    <xf numFmtId="0" fontId="19" fillId="8" borderId="2" xfId="0" applyFont="1" applyFill="1" applyBorder="1" applyAlignment="1">
      <alignment wrapText="1"/>
    </xf>
    <xf numFmtId="0" fontId="36" fillId="0" borderId="2" xfId="0" applyFont="1" applyBorder="1" applyAlignment="1">
      <alignment horizontal="center" vertical="center"/>
    </xf>
    <xf numFmtId="0" fontId="36" fillId="0" borderId="3" xfId="0" applyFont="1" applyBorder="1" applyAlignment="1">
      <alignment horizontal="center" vertical="center"/>
    </xf>
    <xf numFmtId="169" fontId="10" fillId="0" borderId="9" xfId="10" applyNumberFormat="1" applyFont="1" applyFill="1" applyBorder="1" applyAlignment="1">
      <alignment horizontal="center" vertical="center" wrapText="1"/>
    </xf>
    <xf numFmtId="0" fontId="0" fillId="8" borderId="2" xfId="0" applyFill="1" applyBorder="1"/>
    <xf numFmtId="0" fontId="0" fillId="0" borderId="3" xfId="0" applyBorder="1"/>
    <xf numFmtId="0" fontId="19" fillId="0" borderId="3" xfId="0" applyFont="1" applyBorder="1" applyAlignment="1">
      <alignment wrapText="1"/>
    </xf>
    <xf numFmtId="0" fontId="11" fillId="4" borderId="17" xfId="0" applyFont="1" applyFill="1" applyBorder="1" applyAlignment="1">
      <alignment horizontal="center" wrapText="1"/>
    </xf>
    <xf numFmtId="0" fontId="0" fillId="0" borderId="26" xfId="0" applyBorder="1"/>
    <xf numFmtId="169" fontId="4" fillId="0" borderId="29" xfId="10" applyNumberFormat="1" applyFont="1" applyFill="1" applyBorder="1" applyAlignment="1">
      <alignment horizontal="center" vertical="center" wrapText="1"/>
    </xf>
    <xf numFmtId="9" fontId="37" fillId="12" borderId="2" xfId="24" applyFont="1" applyFill="1" applyBorder="1" applyAlignment="1">
      <alignment horizontal="center" vertical="center" wrapText="1"/>
    </xf>
    <xf numFmtId="165" fontId="37" fillId="13" borderId="2" xfId="31" applyNumberFormat="1" applyFont="1" applyFill="1" applyBorder="1" applyAlignment="1">
      <alignment horizontal="center" vertical="center" wrapText="1"/>
    </xf>
    <xf numFmtId="9" fontId="5" fillId="13" borderId="2" xfId="31" applyNumberFormat="1" applyFont="1" applyFill="1" applyBorder="1" applyAlignment="1">
      <alignment horizontal="center" vertical="center" wrapText="1"/>
    </xf>
    <xf numFmtId="0" fontId="9" fillId="0" borderId="17" xfId="0" applyFont="1" applyBorder="1"/>
    <xf numFmtId="0" fontId="17" fillId="0" borderId="17" xfId="33" applyFont="1" applyBorder="1" applyAlignment="1">
      <alignment vertical="center"/>
    </xf>
    <xf numFmtId="0" fontId="8" fillId="0" borderId="17" xfId="33" applyFont="1" applyBorder="1" applyAlignment="1">
      <alignment vertical="center"/>
    </xf>
    <xf numFmtId="173" fontId="0" fillId="0" borderId="0" xfId="0" applyNumberFormat="1"/>
    <xf numFmtId="173" fontId="0" fillId="0" borderId="0" xfId="0" applyNumberFormat="1" applyAlignment="1">
      <alignment horizontal="center"/>
    </xf>
    <xf numFmtId="164" fontId="38" fillId="8" borderId="2" xfId="10" applyFont="1" applyFill="1" applyBorder="1" applyAlignment="1">
      <alignment vertical="center"/>
    </xf>
    <xf numFmtId="164" fontId="11" fillId="8" borderId="2" xfId="10" applyFont="1" applyFill="1" applyBorder="1" applyAlignment="1">
      <alignment vertical="center"/>
    </xf>
    <xf numFmtId="164" fontId="11" fillId="8" borderId="2" xfId="10" applyFont="1" applyFill="1" applyBorder="1"/>
    <xf numFmtId="164" fontId="11" fillId="8" borderId="2" xfId="10" applyFont="1" applyFill="1" applyBorder="1" applyAlignment="1">
      <alignment vertical="center" wrapText="1"/>
    </xf>
    <xf numFmtId="0" fontId="11" fillId="8" borderId="2" xfId="0" applyFont="1" applyFill="1" applyBorder="1" applyAlignment="1">
      <alignment vertical="center"/>
    </xf>
    <xf numFmtId="0" fontId="11" fillId="8" borderId="2" xfId="0" applyFont="1" applyFill="1" applyBorder="1" applyAlignment="1">
      <alignment vertical="center" wrapText="1"/>
    </xf>
    <xf numFmtId="164" fontId="20" fillId="8" borderId="2" xfId="0" applyNumberFormat="1" applyFont="1" applyFill="1" applyBorder="1" applyAlignment="1">
      <alignment vertical="center"/>
    </xf>
    <xf numFmtId="164" fontId="20" fillId="8" borderId="2" xfId="10" applyFont="1" applyFill="1" applyBorder="1" applyAlignment="1">
      <alignment vertical="center"/>
    </xf>
    <xf numFmtId="164" fontId="2" fillId="8" borderId="2" xfId="0" applyNumberFormat="1" applyFont="1" applyFill="1" applyBorder="1" applyAlignment="1">
      <alignment horizontal="center" vertical="center"/>
    </xf>
    <xf numFmtId="165" fontId="5" fillId="0" borderId="10" xfId="37" applyNumberFormat="1" applyFont="1" applyFill="1" applyBorder="1" applyAlignment="1">
      <alignment horizontal="center" vertical="center" wrapText="1"/>
    </xf>
    <xf numFmtId="0" fontId="0" fillId="0" borderId="0" xfId="0" applyAlignment="1">
      <alignment horizontal="center"/>
    </xf>
    <xf numFmtId="2" fontId="9" fillId="0" borderId="0" xfId="0" applyNumberFormat="1" applyFont="1"/>
    <xf numFmtId="0" fontId="0" fillId="0" borderId="2" xfId="0" applyBorder="1" applyAlignment="1">
      <alignment horizontal="center" vertical="center"/>
    </xf>
    <xf numFmtId="0" fontId="17" fillId="0" borderId="17" xfId="33" applyFont="1" applyBorder="1" applyAlignment="1">
      <alignment horizontal="center" vertical="center" wrapText="1"/>
    </xf>
    <xf numFmtId="0" fontId="17" fillId="0" borderId="0" xfId="33" applyFont="1" applyAlignment="1">
      <alignment horizontal="center" vertical="center"/>
    </xf>
    <xf numFmtId="0" fontId="17" fillId="0" borderId="26" xfId="33" applyFont="1" applyBorder="1" applyAlignment="1">
      <alignment horizontal="center" vertical="center"/>
    </xf>
    <xf numFmtId="0" fontId="17" fillId="0" borderId="17" xfId="33" applyFont="1" applyBorder="1" applyAlignment="1">
      <alignment horizontal="center" vertical="center"/>
    </xf>
    <xf numFmtId="0" fontId="17" fillId="0" borderId="19" xfId="33" applyFont="1" applyBorder="1" applyAlignment="1">
      <alignment horizontal="center" vertical="center"/>
    </xf>
    <xf numFmtId="0" fontId="17" fillId="0" borderId="20" xfId="33" applyFont="1" applyBorder="1" applyAlignment="1">
      <alignment horizontal="center" vertical="center"/>
    </xf>
    <xf numFmtId="0" fontId="17" fillId="0" borderId="31" xfId="33" applyFont="1" applyBorder="1" applyAlignment="1">
      <alignment horizontal="center" vertical="center"/>
    </xf>
    <xf numFmtId="169" fontId="5" fillId="0" borderId="18" xfId="10" applyNumberFormat="1" applyFont="1" applyFill="1" applyBorder="1" applyAlignment="1">
      <alignment horizontal="center" vertical="center" wrapText="1"/>
    </xf>
    <xf numFmtId="169" fontId="5" fillId="0" borderId="10" xfId="10" applyNumberFormat="1" applyFont="1" applyFill="1" applyBorder="1" applyAlignment="1">
      <alignment horizontal="center" vertical="center" wrapText="1"/>
    </xf>
    <xf numFmtId="169" fontId="5" fillId="0" borderId="11" xfId="10" applyNumberFormat="1" applyFont="1" applyFill="1" applyBorder="1" applyAlignment="1">
      <alignment horizontal="center" vertical="center" wrapText="1"/>
    </xf>
    <xf numFmtId="164" fontId="6" fillId="3" borderId="2" xfId="10" applyFont="1" applyFill="1" applyBorder="1" applyAlignment="1">
      <alignment horizontal="center" vertical="center" wrapText="1"/>
    </xf>
    <xf numFmtId="0" fontId="5" fillId="0" borderId="18" xfId="31" applyFont="1" applyBorder="1" applyAlignment="1">
      <alignment horizontal="center" vertical="center" wrapText="1"/>
    </xf>
    <xf numFmtId="0" fontId="5" fillId="0" borderId="10" xfId="31" applyFont="1" applyBorder="1" applyAlignment="1">
      <alignment horizontal="center" vertical="center" wrapText="1"/>
    </xf>
    <xf numFmtId="0" fontId="5" fillId="0" borderId="12" xfId="31" applyFont="1" applyBorder="1" applyAlignment="1">
      <alignment horizontal="center" vertical="center" wrapText="1"/>
    </xf>
    <xf numFmtId="0" fontId="5" fillId="4" borderId="2" xfId="31" applyFont="1" applyFill="1" applyBorder="1" applyAlignment="1">
      <alignment horizontal="center" vertical="center" wrapText="1"/>
    </xf>
    <xf numFmtId="169" fontId="5" fillId="4" borderId="2" xfId="10" applyNumberFormat="1" applyFont="1" applyFill="1" applyBorder="1" applyAlignment="1">
      <alignment horizontal="center" vertical="center" wrapText="1"/>
    </xf>
    <xf numFmtId="164" fontId="5" fillId="4" borderId="2" xfId="32" applyFont="1" applyFill="1" applyBorder="1" applyAlignment="1">
      <alignment horizontal="center" vertical="center" wrapText="1"/>
    </xf>
    <xf numFmtId="9" fontId="5" fillId="3" borderId="1" xfId="31" applyNumberFormat="1" applyFont="1" applyFill="1" applyBorder="1" applyAlignment="1">
      <alignment horizontal="left" vertical="center" wrapText="1"/>
    </xf>
    <xf numFmtId="9" fontId="5" fillId="3" borderId="2" xfId="31" applyNumberFormat="1" applyFont="1" applyFill="1" applyBorder="1" applyAlignment="1">
      <alignment horizontal="left" vertical="center" wrapText="1"/>
    </xf>
    <xf numFmtId="0" fontId="5" fillId="3" borderId="1" xfId="31" applyFont="1" applyFill="1" applyBorder="1" applyAlignment="1">
      <alignment horizontal="left" vertical="center" wrapText="1"/>
    </xf>
    <xf numFmtId="0" fontId="5" fillId="3" borderId="2" xfId="31" applyFont="1" applyFill="1" applyBorder="1" applyAlignment="1">
      <alignment horizontal="left" vertical="center" wrapText="1"/>
    </xf>
    <xf numFmtId="169" fontId="14" fillId="0" borderId="9" xfId="0" applyNumberFormat="1" applyFont="1" applyBorder="1" applyAlignment="1">
      <alignment horizontal="center" vertical="center" wrapText="1"/>
    </xf>
    <xf numFmtId="169" fontId="14" fillId="0" borderId="10" xfId="0" applyNumberFormat="1" applyFont="1" applyBorder="1" applyAlignment="1">
      <alignment horizontal="center" vertical="center" wrapText="1"/>
    </xf>
    <xf numFmtId="0" fontId="20" fillId="0" borderId="9" xfId="3" applyFont="1" applyBorder="1" applyAlignment="1">
      <alignment horizontal="center" vertical="center" wrapText="1"/>
    </xf>
    <xf numFmtId="0" fontId="20" fillId="0" borderId="10" xfId="3" applyFont="1" applyBorder="1" applyAlignment="1">
      <alignment horizontal="center" vertical="center" wrapText="1"/>
    </xf>
    <xf numFmtId="0" fontId="20" fillId="4" borderId="28" xfId="3" applyFont="1" applyFill="1" applyBorder="1" applyAlignment="1">
      <alignment horizontal="center" vertical="center"/>
    </xf>
    <xf numFmtId="0" fontId="20" fillId="4" borderId="40" xfId="3" applyFont="1" applyFill="1" applyBorder="1" applyAlignment="1">
      <alignment horizontal="center" vertical="center"/>
    </xf>
    <xf numFmtId="0" fontId="20" fillId="0" borderId="32" xfId="3" applyFont="1" applyBorder="1" applyAlignment="1">
      <alignment horizontal="center" vertical="center" wrapText="1"/>
    </xf>
    <xf numFmtId="0" fontId="20" fillId="0" borderId="27" xfId="3" applyFont="1" applyBorder="1" applyAlignment="1">
      <alignment horizontal="center" vertical="center" wrapText="1"/>
    </xf>
    <xf numFmtId="0" fontId="6" fillId="0" borderId="17" xfId="0" applyFont="1" applyBorder="1" applyAlignment="1">
      <alignment horizontal="center" vertical="center" wrapText="1"/>
    </xf>
    <xf numFmtId="0" fontId="6" fillId="0" borderId="0" xfId="0" applyFont="1" applyAlignment="1">
      <alignment horizontal="center" vertical="center" wrapText="1"/>
    </xf>
    <xf numFmtId="169" fontId="5" fillId="0" borderId="42" xfId="10" applyNumberFormat="1" applyFont="1" applyFill="1" applyBorder="1" applyAlignment="1">
      <alignment horizontal="center" vertical="center" wrapText="1"/>
    </xf>
    <xf numFmtId="169" fontId="5" fillId="0" borderId="29" xfId="10" applyNumberFormat="1" applyFont="1" applyFill="1" applyBorder="1" applyAlignment="1">
      <alignment horizontal="center" vertical="center" wrapText="1"/>
    </xf>
    <xf numFmtId="169" fontId="5" fillId="0" borderId="43" xfId="10" applyNumberFormat="1" applyFont="1" applyFill="1" applyBorder="1" applyAlignment="1">
      <alignment horizontal="center" vertical="center" wrapText="1"/>
    </xf>
    <xf numFmtId="172" fontId="5" fillId="5" borderId="18" xfId="29" applyNumberFormat="1" applyFont="1" applyFill="1" applyBorder="1" applyAlignment="1">
      <alignment horizontal="right" vertical="center" wrapText="1"/>
    </xf>
    <xf numFmtId="172" fontId="5" fillId="5" borderId="10" xfId="29" applyNumberFormat="1" applyFont="1" applyFill="1" applyBorder="1" applyAlignment="1">
      <alignment horizontal="right" vertical="center" wrapText="1"/>
    </xf>
    <xf numFmtId="0" fontId="5" fillId="5" borderId="18" xfId="3" applyFont="1" applyFill="1" applyBorder="1" applyAlignment="1">
      <alignment horizontal="right" vertical="center" wrapText="1"/>
    </xf>
    <xf numFmtId="0" fontId="5" fillId="5" borderId="10" xfId="3" applyFont="1" applyFill="1" applyBorder="1" applyAlignment="1">
      <alignment horizontal="right" vertical="center" wrapText="1"/>
    </xf>
    <xf numFmtId="0" fontId="36" fillId="11" borderId="24" xfId="0" applyFont="1" applyFill="1" applyBorder="1" applyAlignment="1">
      <alignment horizontal="center" vertical="center"/>
    </xf>
    <xf numFmtId="0" fontId="36" fillId="11" borderId="45" xfId="0" applyFont="1" applyFill="1" applyBorder="1" applyAlignment="1">
      <alignment horizontal="center" vertical="center"/>
    </xf>
    <xf numFmtId="0" fontId="14" fillId="4" borderId="9" xfId="3" applyFont="1" applyFill="1" applyBorder="1" applyAlignment="1">
      <alignment horizontal="left" vertical="center"/>
    </xf>
    <xf numFmtId="0" fontId="14" fillId="4" borderId="11" xfId="3" applyFont="1" applyFill="1" applyBorder="1" applyAlignment="1">
      <alignment horizontal="left" vertical="center"/>
    </xf>
    <xf numFmtId="0" fontId="14" fillId="0" borderId="9" xfId="3" applyFont="1" applyBorder="1" applyAlignment="1">
      <alignment horizontal="center" vertical="center" wrapText="1"/>
    </xf>
    <xf numFmtId="0" fontId="14" fillId="0" borderId="10" xfId="3" applyFont="1" applyBorder="1" applyAlignment="1">
      <alignment horizontal="center" vertical="center" wrapText="1"/>
    </xf>
    <xf numFmtId="2" fontId="5" fillId="5" borderId="18" xfId="3" applyNumberFormat="1" applyFont="1" applyFill="1" applyBorder="1" applyAlignment="1">
      <alignment horizontal="right" vertical="center" wrapText="1"/>
    </xf>
    <xf numFmtId="2" fontId="5" fillId="5" borderId="10" xfId="3" applyNumberFormat="1" applyFont="1" applyFill="1" applyBorder="1" applyAlignment="1">
      <alignment horizontal="right" vertical="center" wrapText="1"/>
    </xf>
    <xf numFmtId="169" fontId="5" fillId="4" borderId="9" xfId="10" applyNumberFormat="1" applyFont="1" applyFill="1" applyBorder="1" applyAlignment="1">
      <alignment horizontal="center" vertical="center" wrapText="1"/>
    </xf>
    <xf numFmtId="169" fontId="5" fillId="4" borderId="12" xfId="10" applyNumberFormat="1" applyFont="1" applyFill="1" applyBorder="1" applyAlignment="1">
      <alignment horizontal="center" vertical="center" wrapText="1"/>
    </xf>
    <xf numFmtId="0" fontId="5" fillId="0" borderId="17" xfId="31" applyFont="1" applyBorder="1" applyAlignment="1">
      <alignment horizontal="center" vertical="center" wrapText="1"/>
    </xf>
    <xf numFmtId="0" fontId="5" fillId="0" borderId="0" xfId="31" applyFont="1" applyAlignment="1">
      <alignment horizontal="center" vertical="center" wrapText="1"/>
    </xf>
    <xf numFmtId="0" fontId="5" fillId="0" borderId="26" xfId="31" applyFont="1" applyBorder="1" applyAlignment="1">
      <alignment horizontal="center" vertical="center" wrapText="1"/>
    </xf>
    <xf numFmtId="0" fontId="5" fillId="4" borderId="23" xfId="31" applyFont="1" applyFill="1" applyBorder="1" applyAlignment="1">
      <alignment horizontal="right" vertical="center" wrapText="1"/>
    </xf>
    <xf numFmtId="0" fontId="5" fillId="4" borderId="24" xfId="31" applyFont="1" applyFill="1" applyBorder="1" applyAlignment="1">
      <alignment horizontal="right" vertical="center" wrapText="1"/>
    </xf>
    <xf numFmtId="169" fontId="5" fillId="0" borderId="44" xfId="10" applyNumberFormat="1" applyFont="1" applyFill="1" applyBorder="1" applyAlignment="1">
      <alignment horizontal="center" vertical="center" wrapText="1"/>
    </xf>
    <xf numFmtId="169" fontId="5" fillId="0" borderId="41" xfId="10" applyNumberFormat="1" applyFont="1" applyFill="1" applyBorder="1" applyAlignment="1">
      <alignment horizontal="center" vertical="center" wrapText="1"/>
    </xf>
    <xf numFmtId="0" fontId="5" fillId="4" borderId="1" xfId="31" applyFont="1" applyFill="1" applyBorder="1" applyAlignment="1">
      <alignment horizontal="right" vertical="center" wrapText="1"/>
    </xf>
    <xf numFmtId="0" fontId="5" fillId="4" borderId="2" xfId="31" applyFont="1" applyFill="1" applyBorder="1" applyAlignment="1">
      <alignment horizontal="right" vertical="center" wrapText="1"/>
    </xf>
    <xf numFmtId="164" fontId="5" fillId="0" borderId="2" xfId="32" applyFont="1" applyFill="1" applyBorder="1" applyAlignment="1">
      <alignment horizontal="center" vertical="center" wrapText="1"/>
    </xf>
    <xf numFmtId="164" fontId="5" fillId="0" borderId="3" xfId="32" applyFont="1" applyFill="1" applyBorder="1" applyAlignment="1">
      <alignment horizontal="center" vertical="center" wrapText="1"/>
    </xf>
    <xf numFmtId="9" fontId="6" fillId="3" borderId="1" xfId="31" applyNumberFormat="1" applyFont="1" applyFill="1" applyBorder="1" applyAlignment="1">
      <alignment horizontal="left" vertical="center" wrapText="1"/>
    </xf>
    <xf numFmtId="9" fontId="6" fillId="3" borderId="2" xfId="31" applyNumberFormat="1" applyFont="1" applyFill="1" applyBorder="1" applyAlignment="1">
      <alignment horizontal="left" vertical="center" wrapText="1"/>
    </xf>
    <xf numFmtId="9" fontId="5" fillId="3" borderId="9" xfId="24" applyFont="1" applyFill="1" applyBorder="1" applyAlignment="1">
      <alignment horizontal="center" vertical="center" wrapText="1"/>
    </xf>
    <xf numFmtId="9" fontId="5" fillId="3" borderId="11" xfId="24" applyFont="1" applyFill="1" applyBorder="1" applyAlignment="1">
      <alignment horizontal="center" vertical="center" wrapText="1"/>
    </xf>
    <xf numFmtId="164" fontId="6" fillId="3" borderId="3" xfId="10" applyFont="1" applyFill="1" applyBorder="1" applyAlignment="1">
      <alignment horizontal="center" vertical="center" wrapText="1"/>
    </xf>
    <xf numFmtId="0" fontId="6" fillId="3" borderId="1" xfId="31" applyFont="1" applyFill="1" applyBorder="1" applyAlignment="1">
      <alignment horizontal="left" vertical="center" wrapText="1"/>
    </xf>
    <xf numFmtId="0" fontId="6" fillId="3" borderId="2" xfId="31" applyFont="1" applyFill="1" applyBorder="1" applyAlignment="1">
      <alignment horizontal="left" vertical="center" wrapText="1"/>
    </xf>
    <xf numFmtId="165" fontId="5" fillId="3" borderId="9" xfId="24" applyNumberFormat="1" applyFont="1" applyFill="1" applyBorder="1" applyAlignment="1">
      <alignment horizontal="center" vertical="center" wrapText="1"/>
    </xf>
    <xf numFmtId="165" fontId="5" fillId="3" borderId="11" xfId="24" applyNumberFormat="1" applyFont="1" applyFill="1" applyBorder="1" applyAlignment="1">
      <alignment horizontal="center" vertical="center" wrapText="1"/>
    </xf>
    <xf numFmtId="0" fontId="20" fillId="0" borderId="11" xfId="3" applyFont="1" applyBorder="1" applyAlignment="1">
      <alignment horizontal="center" vertical="center" wrapText="1"/>
    </xf>
    <xf numFmtId="0" fontId="20" fillId="0" borderId="41" xfId="3" applyFont="1" applyBorder="1" applyAlignment="1">
      <alignment horizontal="center" vertical="center" wrapText="1"/>
    </xf>
    <xf numFmtId="169" fontId="5" fillId="4" borderId="44" xfId="10" applyNumberFormat="1" applyFont="1" applyFill="1" applyBorder="1" applyAlignment="1">
      <alignment horizontal="center" vertical="center" wrapText="1"/>
    </xf>
    <xf numFmtId="169" fontId="5" fillId="4" borderId="41" xfId="10" applyNumberFormat="1" applyFont="1" applyFill="1" applyBorder="1" applyAlignment="1">
      <alignment horizontal="center" vertical="center" wrapText="1"/>
    </xf>
    <xf numFmtId="172" fontId="5" fillId="5" borderId="11" xfId="29" applyNumberFormat="1" applyFont="1" applyFill="1" applyBorder="1" applyAlignment="1">
      <alignment horizontal="right" vertical="center" wrapText="1"/>
    </xf>
    <xf numFmtId="169" fontId="14" fillId="0" borderId="11" xfId="0" applyNumberFormat="1" applyFont="1" applyBorder="1" applyAlignment="1">
      <alignment horizontal="center" vertical="center" wrapText="1"/>
    </xf>
    <xf numFmtId="0" fontId="12" fillId="2" borderId="21" xfId="0" applyFont="1" applyFill="1" applyBorder="1" applyAlignment="1">
      <alignment horizontal="center" vertical="center" wrapText="1"/>
    </xf>
    <xf numFmtId="0" fontId="12" fillId="2" borderId="25" xfId="0" applyFont="1" applyFill="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5" xfId="0" applyFont="1" applyBorder="1" applyAlignment="1">
      <alignment horizontal="center" vertical="center" wrapText="1"/>
    </xf>
    <xf numFmtId="0" fontId="14" fillId="4" borderId="9" xfId="3" applyFont="1" applyFill="1" applyBorder="1" applyAlignment="1">
      <alignment horizontal="center" vertical="center" wrapText="1"/>
    </xf>
    <xf numFmtId="0" fontId="14" fillId="4" borderId="10" xfId="3" applyFont="1" applyFill="1" applyBorder="1" applyAlignment="1">
      <alignment horizontal="center" vertical="center" wrapText="1"/>
    </xf>
    <xf numFmtId="2" fontId="5" fillId="5" borderId="11" xfId="3" applyNumberFormat="1" applyFont="1" applyFill="1" applyBorder="1" applyAlignment="1">
      <alignment horizontal="right" vertical="center" wrapText="1"/>
    </xf>
    <xf numFmtId="172" fontId="5" fillId="5" borderId="12" xfId="29" applyNumberFormat="1" applyFont="1" applyFill="1" applyBorder="1" applyAlignment="1">
      <alignment horizontal="right" vertical="center" wrapText="1"/>
    </xf>
    <xf numFmtId="0" fontId="18" fillId="0" borderId="23" xfId="0" applyFont="1" applyBorder="1" applyAlignment="1">
      <alignment horizontal="left" vertical="center"/>
    </xf>
    <xf numFmtId="0" fontId="18" fillId="0" borderId="24" xfId="0" applyFont="1" applyBorder="1" applyAlignment="1">
      <alignment horizontal="left" vertical="center"/>
    </xf>
    <xf numFmtId="0" fontId="18" fillId="3" borderId="32" xfId="0" applyFont="1" applyFill="1" applyBorder="1" applyAlignment="1">
      <alignment horizontal="center" wrapText="1"/>
    </xf>
    <xf numFmtId="0" fontId="18" fillId="3" borderId="27" xfId="0" applyFont="1" applyFill="1" applyBorder="1" applyAlignment="1">
      <alignment horizontal="center" wrapText="1"/>
    </xf>
    <xf numFmtId="0" fontId="18" fillId="3" borderId="30" xfId="0" applyFont="1" applyFill="1" applyBorder="1" applyAlignment="1">
      <alignment horizontal="center" wrapText="1"/>
    </xf>
    <xf numFmtId="0" fontId="18" fillId="3" borderId="6" xfId="0" applyFont="1" applyFill="1" applyBorder="1" applyAlignment="1">
      <alignment horizontal="center" wrapText="1"/>
    </xf>
    <xf numFmtId="0" fontId="18" fillId="3" borderId="7" xfId="0" applyFont="1" applyFill="1" applyBorder="1" applyAlignment="1">
      <alignment horizontal="center" wrapText="1"/>
    </xf>
    <xf numFmtId="0" fontId="18" fillId="3" borderId="8" xfId="0" applyFont="1" applyFill="1" applyBorder="1" applyAlignment="1">
      <alignment horizontal="center" wrapText="1"/>
    </xf>
    <xf numFmtId="0" fontId="18" fillId="0" borderId="1" xfId="0" applyFont="1" applyBorder="1" applyAlignment="1">
      <alignment horizontal="left" vertical="center"/>
    </xf>
    <xf numFmtId="0" fontId="18" fillId="0" borderId="2" xfId="0" applyFont="1" applyBorder="1" applyAlignment="1">
      <alignment horizontal="left" vertical="center"/>
    </xf>
    <xf numFmtId="0" fontId="18" fillId="3" borderId="13" xfId="0" applyFont="1" applyFill="1" applyBorder="1" applyAlignment="1">
      <alignment horizontal="center" wrapText="1"/>
    </xf>
    <xf numFmtId="0" fontId="18" fillId="3" borderId="14" xfId="0" applyFont="1" applyFill="1" applyBorder="1" applyAlignment="1">
      <alignment horizontal="center" wrapText="1"/>
    </xf>
    <xf numFmtId="0" fontId="18" fillId="3" borderId="35" xfId="0" applyFont="1" applyFill="1" applyBorder="1" applyAlignment="1">
      <alignment horizontal="center" wrapText="1"/>
    </xf>
    <xf numFmtId="0" fontId="18" fillId="3" borderId="36" xfId="0" applyFont="1" applyFill="1" applyBorder="1" applyAlignment="1">
      <alignment horizontal="center" wrapText="1"/>
    </xf>
    <xf numFmtId="0" fontId="18" fillId="3" borderId="20" xfId="0" applyFont="1" applyFill="1" applyBorder="1" applyAlignment="1">
      <alignment horizontal="center" wrapText="1"/>
    </xf>
    <xf numFmtId="0" fontId="18" fillId="3" borderId="31" xfId="0" applyFont="1" applyFill="1" applyBorder="1" applyAlignment="1">
      <alignment horizontal="center" wrapText="1"/>
    </xf>
    <xf numFmtId="0" fontId="18" fillId="0" borderId="4" xfId="0" applyFont="1" applyBorder="1" applyAlignment="1">
      <alignment horizontal="left" vertical="center"/>
    </xf>
    <xf numFmtId="0" fontId="18" fillId="0" borderId="5" xfId="0" applyFont="1" applyBorder="1" applyAlignment="1">
      <alignment horizontal="left" vertical="center"/>
    </xf>
    <xf numFmtId="0" fontId="1" fillId="3" borderId="33" xfId="14" applyFill="1" applyBorder="1" applyAlignment="1">
      <alignment horizontal="center" vertical="top"/>
    </xf>
    <xf numFmtId="0" fontId="1" fillId="3" borderId="34" xfId="14" applyFill="1" applyBorder="1" applyAlignment="1">
      <alignment horizontal="center" vertical="top"/>
    </xf>
    <xf numFmtId="0" fontId="1" fillId="3" borderId="37" xfId="14" applyFill="1" applyBorder="1" applyAlignment="1">
      <alignment horizontal="center" vertical="top"/>
    </xf>
    <xf numFmtId="0" fontId="17" fillId="0" borderId="0" xfId="14" applyFont="1" applyAlignment="1">
      <alignment horizontal="justify" vertical="center" wrapText="1"/>
    </xf>
    <xf numFmtId="0" fontId="1" fillId="0" borderId="33" xfId="14" applyBorder="1" applyAlignment="1">
      <alignment horizontal="center" vertical="top"/>
    </xf>
    <xf numFmtId="0" fontId="1" fillId="0" borderId="34" xfId="14" applyBorder="1" applyAlignment="1">
      <alignment horizontal="center" vertical="top"/>
    </xf>
    <xf numFmtId="0" fontId="1" fillId="0" borderId="37" xfId="14" applyBorder="1" applyAlignment="1">
      <alignment horizontal="center" vertical="top"/>
    </xf>
    <xf numFmtId="0" fontId="33" fillId="0" borderId="34" xfId="3" applyFont="1" applyBorder="1" applyAlignment="1">
      <alignment vertical="center" wrapText="1"/>
    </xf>
    <xf numFmtId="4" fontId="1" fillId="0" borderId="33" xfId="14" applyNumberFormat="1" applyBorder="1" applyAlignment="1">
      <alignment horizontal="center" vertical="top"/>
    </xf>
    <xf numFmtId="0" fontId="33" fillId="0" borderId="46" xfId="3" applyFont="1" applyBorder="1" applyAlignment="1">
      <alignment horizontal="center" vertical="center"/>
    </xf>
    <xf numFmtId="0" fontId="33" fillId="0" borderId="33" xfId="3" applyFont="1" applyBorder="1" applyAlignment="1">
      <alignment horizontal="center" vertical="center"/>
    </xf>
    <xf numFmtId="0" fontId="33" fillId="0" borderId="34" xfId="3" applyFont="1" applyBorder="1" applyAlignment="1">
      <alignment horizontal="center" vertical="center"/>
    </xf>
    <xf numFmtId="0" fontId="33" fillId="0" borderId="49" xfId="3" applyFont="1" applyBorder="1" applyAlignment="1">
      <alignment horizontal="center" vertical="center"/>
    </xf>
    <xf numFmtId="0" fontId="33" fillId="0" borderId="37" xfId="3" applyFont="1" applyBorder="1" applyAlignment="1">
      <alignment horizontal="center" vertical="center"/>
    </xf>
    <xf numFmtId="0" fontId="33" fillId="0" borderId="33" xfId="3" applyFont="1" applyBorder="1" applyAlignment="1">
      <alignment vertical="center" wrapText="1"/>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3" xfId="3" applyFont="1" applyBorder="1" applyAlignment="1">
      <alignment horizontal="justify" vertical="center" wrapText="1"/>
    </xf>
    <xf numFmtId="0" fontId="18" fillId="0" borderId="34" xfId="3" applyFont="1" applyBorder="1" applyAlignment="1">
      <alignment horizontal="justify" vertical="center" wrapText="1"/>
    </xf>
    <xf numFmtId="0" fontId="33" fillId="0" borderId="34" xfId="3" applyFont="1" applyBorder="1" applyAlignment="1">
      <alignment horizontal="justify" vertical="center" wrapText="1"/>
    </xf>
    <xf numFmtId="0" fontId="33" fillId="0" borderId="37" xfId="3" applyFont="1" applyBorder="1" applyAlignment="1">
      <alignment horizontal="justify" vertical="center" wrapText="1"/>
    </xf>
    <xf numFmtId="0" fontId="34" fillId="0" borderId="46" xfId="3" applyFont="1" applyBorder="1" applyAlignment="1">
      <alignment horizontal="center" vertical="center"/>
    </xf>
    <xf numFmtId="0" fontId="34" fillId="0" borderId="33" xfId="3" applyFont="1" applyBorder="1" applyAlignment="1">
      <alignment horizontal="center" vertical="center"/>
    </xf>
    <xf numFmtId="0" fontId="34" fillId="0" borderId="34" xfId="3" applyFont="1" applyBorder="1" applyAlignment="1">
      <alignment horizontal="center" vertical="center"/>
    </xf>
    <xf numFmtId="0" fontId="34" fillId="0" borderId="49" xfId="3" applyFont="1" applyBorder="1" applyAlignment="1">
      <alignment horizontal="center" vertical="center"/>
    </xf>
    <xf numFmtId="0" fontId="1" fillId="3" borderId="34" xfId="14" applyFill="1" applyBorder="1" applyAlignment="1">
      <alignment horizontal="justify" vertical="center" wrapText="1"/>
    </xf>
    <xf numFmtId="0" fontId="1" fillId="3" borderId="37" xfId="14" applyFill="1" applyBorder="1" applyAlignment="1">
      <alignment horizontal="justify" vertical="center" wrapText="1"/>
    </xf>
    <xf numFmtId="0" fontId="1" fillId="0" borderId="34" xfId="14" applyBorder="1" applyAlignment="1">
      <alignment horizontal="center" vertical="center" wrapText="1"/>
    </xf>
    <xf numFmtId="0" fontId="26" fillId="0" borderId="28" xfId="14" applyFont="1" applyBorder="1" applyAlignment="1">
      <alignment horizontal="center" vertical="center" wrapText="1"/>
    </xf>
    <xf numFmtId="0" fontId="26" fillId="0" borderId="27" xfId="14" applyFont="1" applyBorder="1" applyAlignment="1">
      <alignment horizontal="center" vertical="center" wrapText="1"/>
    </xf>
    <xf numFmtId="0" fontId="26" fillId="0" borderId="30" xfId="14" applyFont="1" applyBorder="1" applyAlignment="1">
      <alignment horizontal="center" vertical="center" wrapText="1"/>
    </xf>
    <xf numFmtId="0" fontId="1" fillId="0" borderId="19" xfId="14" applyBorder="1" applyAlignment="1">
      <alignment horizontal="justify" vertical="center" wrapText="1"/>
    </xf>
    <xf numFmtId="0" fontId="1" fillId="0" borderId="20" xfId="14" applyBorder="1" applyAlignment="1">
      <alignment horizontal="justify" vertical="center" wrapText="1"/>
    </xf>
    <xf numFmtId="0" fontId="1" fillId="0" borderId="31" xfId="14" applyBorder="1" applyAlignment="1">
      <alignment horizontal="justify" vertical="center" wrapText="1"/>
    </xf>
    <xf numFmtId="0" fontId="1" fillId="0" borderId="21" xfId="14" applyBorder="1" applyAlignment="1">
      <alignment vertical="top"/>
    </xf>
    <xf numFmtId="0" fontId="1" fillId="0" borderId="22" xfId="14" applyBorder="1" applyAlignment="1">
      <alignment vertical="top"/>
    </xf>
    <xf numFmtId="0" fontId="1" fillId="0" borderId="25" xfId="14" applyBorder="1" applyAlignment="1">
      <alignment vertical="top"/>
    </xf>
    <xf numFmtId="0" fontId="39" fillId="0" borderId="23" xfId="0" applyFont="1" applyBorder="1" applyAlignment="1">
      <alignment horizontal="left" vertical="center"/>
    </xf>
    <xf numFmtId="0" fontId="39" fillId="0" borderId="24" xfId="0" applyFont="1" applyBorder="1" applyAlignment="1">
      <alignment horizontal="left" vertical="center"/>
    </xf>
    <xf numFmtId="0" fontId="10" fillId="0" borderId="13" xfId="3" applyFont="1" applyBorder="1" applyAlignment="1">
      <alignment horizontal="center" vertical="center" wrapText="1"/>
    </xf>
    <xf numFmtId="0" fontId="10" fillId="0" borderId="14" xfId="3" applyFont="1" applyBorder="1" applyAlignment="1">
      <alignment horizontal="center" vertical="center" wrapText="1"/>
    </xf>
    <xf numFmtId="0" fontId="10" fillId="0" borderId="51" xfId="3" applyFont="1" applyBorder="1" applyAlignment="1">
      <alignment horizontal="center" vertical="center" wrapText="1"/>
    </xf>
    <xf numFmtId="0" fontId="40" fillId="0" borderId="52" xfId="0" applyFont="1" applyBorder="1" applyAlignment="1">
      <alignment horizontal="center"/>
    </xf>
    <xf numFmtId="0" fontId="39" fillId="0" borderId="1" xfId="0" applyFont="1" applyBorder="1" applyAlignment="1">
      <alignment horizontal="left" vertical="center"/>
    </xf>
    <xf numFmtId="0" fontId="39" fillId="0" borderId="2" xfId="0" applyFont="1" applyBorder="1" applyAlignment="1">
      <alignment horizontal="left" vertical="center"/>
    </xf>
    <xf numFmtId="0" fontId="10" fillId="0" borderId="53" xfId="3" applyFont="1" applyBorder="1" applyAlignment="1">
      <alignment horizontal="center" vertical="center" wrapText="1"/>
    </xf>
    <xf numFmtId="0" fontId="10" fillId="0" borderId="0" xfId="3" applyFont="1" applyAlignment="1">
      <alignment horizontal="center" vertical="center" wrapText="1"/>
    </xf>
    <xf numFmtId="0" fontId="10" fillId="0" borderId="54" xfId="3" applyFont="1" applyBorder="1" applyAlignment="1">
      <alignment horizontal="center" vertical="center" wrapText="1"/>
    </xf>
    <xf numFmtId="0" fontId="40" fillId="0" borderId="55" xfId="0" applyFont="1" applyBorder="1" applyAlignment="1">
      <alignment horizontal="center"/>
    </xf>
    <xf numFmtId="0" fontId="39" fillId="0" borderId="4" xfId="0" applyFont="1" applyBorder="1" applyAlignment="1">
      <alignment horizontal="left" vertical="center"/>
    </xf>
    <xf numFmtId="0" fontId="39" fillId="0" borderId="5" xfId="0" applyFont="1" applyBorder="1" applyAlignment="1">
      <alignment horizontal="left" vertical="center"/>
    </xf>
    <xf numFmtId="0" fontId="10" fillId="0" borderId="6" xfId="3" applyFont="1" applyBorder="1" applyAlignment="1">
      <alignment horizontal="center" vertical="center" wrapText="1"/>
    </xf>
    <xf numFmtId="0" fontId="10" fillId="0" borderId="7" xfId="3" applyFont="1" applyBorder="1" applyAlignment="1">
      <alignment horizontal="center" vertical="center" wrapText="1"/>
    </xf>
    <xf numFmtId="0" fontId="10" fillId="0" borderId="56" xfId="3" applyFont="1" applyBorder="1" applyAlignment="1">
      <alignment horizontal="center" vertical="center" wrapText="1"/>
    </xf>
    <xf numFmtId="0" fontId="40" fillId="0" borderId="57" xfId="0" applyFont="1" applyBorder="1" applyAlignment="1">
      <alignment horizontal="center"/>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1" fillId="0" borderId="58" xfId="0" applyFont="1" applyBorder="1" applyAlignment="1">
      <alignment horizontal="center" vertical="center" wrapText="1"/>
    </xf>
    <xf numFmtId="0" fontId="41" fillId="0" borderId="22" xfId="0" applyFont="1" applyBorder="1" applyAlignment="1">
      <alignment horizontal="center" vertical="center" wrapText="1"/>
    </xf>
    <xf numFmtId="0" fontId="41" fillId="0" borderId="25" xfId="0" applyFont="1" applyBorder="1" applyAlignment="1">
      <alignment horizontal="center" vertical="center" wrapText="1"/>
    </xf>
    <xf numFmtId="0" fontId="5" fillId="0" borderId="0" xfId="38" applyFont="1" applyAlignment="1">
      <alignment horizontal="center" vertical="center" wrapText="1"/>
    </xf>
    <xf numFmtId="0" fontId="4" fillId="2" borderId="1" xfId="0" applyFont="1" applyFill="1" applyBorder="1" applyAlignment="1">
      <alignment horizontal="center" textRotation="255"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textRotation="255" wrapText="1"/>
    </xf>
    <xf numFmtId="0" fontId="4" fillId="2" borderId="5" xfId="0" applyFont="1" applyFill="1" applyBorder="1" applyAlignment="1">
      <alignment horizontal="center" vertical="center" wrapText="1"/>
    </xf>
    <xf numFmtId="0" fontId="4" fillId="2" borderId="5" xfId="4" applyFont="1" applyFill="1" applyBorder="1" applyAlignment="1">
      <alignment horizontal="center" vertical="center" wrapText="1"/>
    </xf>
    <xf numFmtId="0" fontId="4" fillId="2" borderId="59" xfId="0" applyFont="1" applyFill="1" applyBorder="1" applyAlignment="1">
      <alignment horizontal="center" vertical="center" wrapText="1"/>
    </xf>
    <xf numFmtId="0" fontId="5" fillId="14" borderId="16" xfId="0" applyFont="1" applyFill="1" applyBorder="1" applyAlignment="1">
      <alignment horizontal="center" vertical="center" wrapText="1"/>
    </xf>
    <xf numFmtId="0" fontId="5" fillId="14" borderId="6" xfId="0" applyFont="1" applyFill="1" applyBorder="1" applyAlignment="1">
      <alignment horizontal="left" vertical="center" wrapText="1"/>
    </xf>
    <xf numFmtId="0" fontId="5" fillId="14" borderId="7" xfId="0" applyFont="1" applyFill="1" applyBorder="1" applyAlignment="1">
      <alignment horizontal="left" vertical="center" wrapText="1"/>
    </xf>
    <xf numFmtId="0" fontId="5" fillId="14" borderId="56" xfId="0" applyFont="1" applyFill="1" applyBorder="1" applyAlignment="1">
      <alignment horizontal="left" vertical="center" wrapText="1"/>
    </xf>
    <xf numFmtId="0" fontId="6" fillId="0" borderId="60" xfId="4" applyFont="1" applyBorder="1" applyAlignment="1">
      <alignment horizontal="center" vertical="center"/>
    </xf>
    <xf numFmtId="0" fontId="6" fillId="0" borderId="2" xfId="5" applyFont="1" applyBorder="1" applyAlignment="1">
      <alignment horizontal="left" wrapText="1"/>
    </xf>
    <xf numFmtId="0" fontId="6" fillId="3" borderId="2" xfId="5" applyFont="1" applyFill="1" applyBorder="1" applyAlignment="1">
      <alignment horizontal="center" vertical="center" wrapText="1"/>
    </xf>
    <xf numFmtId="0" fontId="6" fillId="0" borderId="2" xfId="5" applyFont="1" applyBorder="1" applyAlignment="1">
      <alignment horizontal="center" vertical="center"/>
    </xf>
    <xf numFmtId="10" fontId="6" fillId="3" borderId="2" xfId="7" applyNumberFormat="1" applyFont="1" applyFill="1" applyBorder="1" applyAlignment="1">
      <alignment horizontal="center" vertical="center"/>
    </xf>
    <xf numFmtId="4" fontId="6" fillId="3" borderId="2" xfId="5" applyNumberFormat="1" applyFont="1" applyFill="1" applyBorder="1" applyAlignment="1">
      <alignment horizontal="center" vertical="center"/>
    </xf>
    <xf numFmtId="4" fontId="6" fillId="3" borderId="2" xfId="5" applyNumberFormat="1" applyFont="1" applyFill="1" applyBorder="1" applyAlignment="1">
      <alignment horizontal="right" vertical="center"/>
    </xf>
    <xf numFmtId="165" fontId="6" fillId="0" borderId="2" xfId="7" applyNumberFormat="1" applyFont="1" applyFill="1" applyBorder="1" applyAlignment="1">
      <alignment horizontal="center" vertical="center"/>
    </xf>
    <xf numFmtId="43" fontId="6" fillId="0" borderId="3" xfId="8" applyFont="1" applyFill="1" applyBorder="1" applyAlignment="1">
      <alignment horizontal="right" vertical="center"/>
    </xf>
    <xf numFmtId="44" fontId="0" fillId="0" borderId="0" xfId="2" applyFont="1"/>
    <xf numFmtId="0" fontId="6" fillId="0" borderId="2" xfId="5" applyFont="1" applyBorder="1" applyAlignment="1">
      <alignment horizontal="left" vertical="center"/>
    </xf>
    <xf numFmtId="0" fontId="5" fillId="15" borderId="2" xfId="4" applyFont="1" applyFill="1" applyBorder="1" applyAlignment="1">
      <alignment horizontal="right" vertical="center"/>
    </xf>
    <xf numFmtId="43" fontId="5" fillId="0" borderId="2" xfId="8" applyFont="1" applyFill="1" applyBorder="1" applyAlignment="1">
      <alignment horizontal="right" vertical="center"/>
    </xf>
    <xf numFmtId="0" fontId="5" fillId="14" borderId="2" xfId="0" applyFont="1" applyFill="1" applyBorder="1" applyAlignment="1">
      <alignment horizontal="center" vertical="center" wrapText="1"/>
    </xf>
    <xf numFmtId="0" fontId="5" fillId="14" borderId="2" xfId="0" applyFont="1" applyFill="1" applyBorder="1" applyAlignment="1">
      <alignment horizontal="left" vertical="center" wrapText="1"/>
    </xf>
    <xf numFmtId="0" fontId="5" fillId="3" borderId="15" xfId="0" applyFont="1" applyFill="1" applyBorder="1" applyAlignment="1">
      <alignment horizontal="center" vertical="center" wrapText="1"/>
    </xf>
    <xf numFmtId="0" fontId="5" fillId="3" borderId="2" xfId="0" applyFont="1" applyFill="1" applyBorder="1" applyAlignment="1">
      <alignment horizontal="left" vertical="center" wrapText="1"/>
    </xf>
    <xf numFmtId="0" fontId="5" fillId="3" borderId="60" xfId="0" applyFont="1" applyFill="1" applyBorder="1" applyAlignment="1">
      <alignment horizontal="center" vertical="center" wrapText="1"/>
    </xf>
    <xf numFmtId="0" fontId="6" fillId="3" borderId="2" xfId="0" applyFont="1" applyFill="1" applyBorder="1" applyAlignment="1">
      <alignment horizontal="left" vertical="center" wrapText="1"/>
    </xf>
    <xf numFmtId="0" fontId="6" fillId="3" borderId="2" xfId="5" applyFont="1" applyFill="1" applyBorder="1" applyAlignment="1">
      <alignment horizontal="center" vertical="center"/>
    </xf>
    <xf numFmtId="9" fontId="6" fillId="3" borderId="2" xfId="7" applyFont="1" applyFill="1" applyBorder="1" applyAlignment="1">
      <alignment horizontal="center" vertical="center"/>
    </xf>
    <xf numFmtId="9" fontId="6" fillId="0" borderId="2" xfId="7" applyFont="1" applyFill="1" applyBorder="1" applyAlignment="1">
      <alignment horizontal="center" vertical="center"/>
    </xf>
    <xf numFmtId="43" fontId="6" fillId="0" borderId="2" xfId="8" applyFont="1" applyFill="1" applyBorder="1" applyAlignment="1">
      <alignment horizontal="right" vertical="center"/>
    </xf>
    <xf numFmtId="0" fontId="5" fillId="3" borderId="16" xfId="0" applyFont="1" applyFill="1" applyBorder="1" applyAlignment="1">
      <alignment horizontal="center" vertical="center" wrapText="1"/>
    </xf>
    <xf numFmtId="0" fontId="6" fillId="0" borderId="2" xfId="5" applyFont="1" applyBorder="1" applyAlignment="1">
      <alignment horizontal="left" vertical="center" wrapText="1"/>
    </xf>
    <xf numFmtId="0" fontId="5" fillId="14" borderId="1" xfId="0" applyFont="1" applyFill="1" applyBorder="1" applyAlignment="1">
      <alignment horizontal="center" vertical="center" wrapText="1"/>
    </xf>
    <xf numFmtId="0" fontId="5" fillId="14" borderId="9" xfId="0" applyFont="1" applyFill="1" applyBorder="1" applyAlignment="1">
      <alignment horizontal="left" vertical="center" wrapText="1"/>
    </xf>
    <xf numFmtId="0" fontId="5" fillId="14" borderId="10" xfId="0" applyFont="1" applyFill="1" applyBorder="1" applyAlignment="1">
      <alignment horizontal="left" vertical="center" wrapText="1"/>
    </xf>
    <xf numFmtId="0" fontId="5" fillId="14" borderId="12" xfId="0" applyFont="1" applyFill="1" applyBorder="1" applyAlignment="1">
      <alignment horizontal="left" vertical="center" wrapText="1"/>
    </xf>
    <xf numFmtId="0" fontId="0" fillId="0" borderId="2" xfId="0" applyBorder="1" applyAlignment="1">
      <alignment horizontal="right"/>
    </xf>
    <xf numFmtId="164" fontId="0" fillId="0" borderId="2" xfId="12" applyFont="1" applyBorder="1"/>
    <xf numFmtId="0" fontId="6" fillId="3" borderId="1" xfId="5" applyFont="1" applyFill="1" applyBorder="1" applyAlignment="1">
      <alignment horizontal="center" vertical="center" wrapText="1"/>
    </xf>
    <xf numFmtId="0" fontId="6" fillId="3" borderId="2" xfId="5" applyFont="1" applyFill="1" applyBorder="1" applyAlignment="1">
      <alignment horizontal="justify" vertical="center" wrapText="1"/>
    </xf>
    <xf numFmtId="43" fontId="6" fillId="3" borderId="3" xfId="8" applyFont="1" applyFill="1" applyBorder="1" applyAlignment="1">
      <alignment horizontal="right" vertical="center"/>
    </xf>
    <xf numFmtId="0" fontId="0" fillId="0" borderId="2" xfId="0" applyBorder="1" applyAlignment="1">
      <alignment horizontal="center"/>
    </xf>
    <xf numFmtId="9" fontId="0" fillId="0" borderId="2" xfId="0" applyNumberFormat="1" applyBorder="1" applyAlignment="1">
      <alignment horizontal="center"/>
    </xf>
    <xf numFmtId="164" fontId="0" fillId="0" borderId="2" xfId="0" applyNumberFormat="1" applyBorder="1"/>
    <xf numFmtId="0" fontId="5" fillId="15" borderId="1" xfId="5" applyFont="1" applyFill="1" applyBorder="1" applyAlignment="1">
      <alignment horizontal="right" vertical="center"/>
    </xf>
    <xf numFmtId="0" fontId="5" fillId="15" borderId="2" xfId="5" applyFont="1" applyFill="1" applyBorder="1" applyAlignment="1">
      <alignment horizontal="right" vertical="center"/>
    </xf>
    <xf numFmtId="43" fontId="5" fillId="0" borderId="3" xfId="8" applyFont="1" applyFill="1" applyBorder="1" applyAlignment="1">
      <alignment horizontal="right" vertical="center"/>
    </xf>
    <xf numFmtId="165" fontId="0" fillId="0" borderId="2" xfId="0" applyNumberFormat="1" applyBorder="1" applyAlignment="1">
      <alignment horizontal="center"/>
    </xf>
    <xf numFmtId="0" fontId="6" fillId="0" borderId="61" xfId="5" applyFont="1" applyBorder="1" applyAlignment="1">
      <alignment horizontal="center" vertical="center" wrapText="1"/>
    </xf>
    <xf numFmtId="9" fontId="6" fillId="3" borderId="13" xfId="7" applyFont="1" applyFill="1" applyBorder="1" applyAlignment="1">
      <alignment horizontal="center" vertical="center" wrapText="1"/>
    </xf>
    <xf numFmtId="9" fontId="6" fillId="3" borderId="14" xfId="7" applyFont="1" applyFill="1" applyBorder="1" applyAlignment="1">
      <alignment horizontal="center" vertical="center" wrapText="1"/>
    </xf>
    <xf numFmtId="9" fontId="6" fillId="3" borderId="51" xfId="7" applyFont="1" applyFill="1" applyBorder="1" applyAlignment="1">
      <alignment horizontal="center" vertical="center" wrapText="1"/>
    </xf>
    <xf numFmtId="174" fontId="5" fillId="3" borderId="15" xfId="5" applyNumberFormat="1" applyFont="1" applyFill="1" applyBorder="1" applyAlignment="1">
      <alignment horizontal="center" vertical="center"/>
    </xf>
    <xf numFmtId="0" fontId="6" fillId="0" borderId="62" xfId="5" applyFont="1" applyBorder="1" applyAlignment="1">
      <alignment horizontal="center" vertical="center" wrapText="1"/>
    </xf>
    <xf numFmtId="9" fontId="6" fillId="3" borderId="53" xfId="7" applyFont="1" applyFill="1" applyBorder="1" applyAlignment="1">
      <alignment horizontal="center" vertical="center" wrapText="1"/>
    </xf>
    <xf numFmtId="9" fontId="6" fillId="3" borderId="0" xfId="7" applyFont="1" applyFill="1" applyBorder="1" applyAlignment="1">
      <alignment horizontal="center" vertical="center" wrapText="1"/>
    </xf>
    <xf numFmtId="9" fontId="6" fillId="3" borderId="54" xfId="7" applyFont="1" applyFill="1" applyBorder="1" applyAlignment="1">
      <alignment horizontal="center" vertical="center" wrapText="1"/>
    </xf>
    <xf numFmtId="174" fontId="5" fillId="3" borderId="60" xfId="5" applyNumberFormat="1" applyFont="1" applyFill="1" applyBorder="1" applyAlignment="1">
      <alignment horizontal="center" vertical="center"/>
    </xf>
    <xf numFmtId="9" fontId="6" fillId="3" borderId="2" xfId="9" applyFont="1" applyFill="1" applyBorder="1" applyAlignment="1">
      <alignment horizontal="center" vertical="center"/>
    </xf>
    <xf numFmtId="43" fontId="0" fillId="0" borderId="0" xfId="1" applyFont="1"/>
    <xf numFmtId="0" fontId="6" fillId="3" borderId="2" xfId="9" applyNumberFormat="1" applyFont="1" applyFill="1" applyBorder="1" applyAlignment="1">
      <alignment horizontal="center" vertical="center"/>
    </xf>
    <xf numFmtId="0" fontId="0" fillId="0" borderId="14" xfId="0" applyBorder="1" applyAlignment="1">
      <alignment horizontal="center"/>
    </xf>
    <xf numFmtId="0" fontId="6" fillId="0" borderId="63" xfId="5" applyFont="1" applyBorder="1" applyAlignment="1">
      <alignment horizontal="center" vertical="center" wrapText="1"/>
    </xf>
    <xf numFmtId="0" fontId="6" fillId="3" borderId="2" xfId="5" applyFont="1" applyFill="1" applyBorder="1" applyAlignment="1">
      <alignment horizontal="left" vertical="center" wrapText="1"/>
    </xf>
    <xf numFmtId="9" fontId="6" fillId="3" borderId="6" xfId="7" applyFont="1" applyFill="1" applyBorder="1" applyAlignment="1">
      <alignment horizontal="center" vertical="center" wrapText="1"/>
    </xf>
    <xf numFmtId="9" fontId="6" fillId="3" borderId="7" xfId="7" applyFont="1" applyFill="1" applyBorder="1" applyAlignment="1">
      <alignment horizontal="center" vertical="center" wrapText="1"/>
    </xf>
    <xf numFmtId="9" fontId="6" fillId="3" borderId="56" xfId="7" applyFont="1" applyFill="1" applyBorder="1" applyAlignment="1">
      <alignment horizontal="center" vertical="center" wrapText="1"/>
    </xf>
    <xf numFmtId="174" fontId="5" fillId="3" borderId="16" xfId="5" applyNumberFormat="1" applyFont="1" applyFill="1" applyBorder="1" applyAlignment="1">
      <alignment horizontal="center" vertical="center"/>
    </xf>
    <xf numFmtId="165" fontId="6" fillId="3" borderId="2" xfId="7" applyNumberFormat="1" applyFont="1" applyFill="1" applyBorder="1" applyAlignment="1">
      <alignment horizontal="center" vertical="center"/>
    </xf>
    <xf numFmtId="44" fontId="4" fillId="2" borderId="18" xfId="10" applyNumberFormat="1" applyFont="1" applyFill="1" applyBorder="1" applyAlignment="1">
      <alignment horizontal="center" vertical="center" wrapText="1"/>
    </xf>
    <xf numFmtId="44" fontId="4" fillId="2" borderId="10" xfId="10" applyNumberFormat="1" applyFont="1" applyFill="1" applyBorder="1" applyAlignment="1">
      <alignment horizontal="center" vertical="center" wrapText="1"/>
    </xf>
    <xf numFmtId="44" fontId="4" fillId="2" borderId="11" xfId="10" applyNumberFormat="1" applyFont="1" applyFill="1" applyBorder="1" applyAlignment="1">
      <alignment horizontal="center" vertical="center" wrapText="1"/>
    </xf>
    <xf numFmtId="44" fontId="4" fillId="2" borderId="3" xfId="10" applyNumberFormat="1" applyFont="1" applyFill="1" applyBorder="1" applyAlignment="1">
      <alignment vertical="center" wrapText="1"/>
    </xf>
    <xf numFmtId="44" fontId="4" fillId="2" borderId="1" xfId="10" applyNumberFormat="1" applyFont="1" applyFill="1" applyBorder="1" applyAlignment="1">
      <alignment horizontal="center" vertical="center" wrapText="1"/>
    </xf>
    <xf numFmtId="44" fontId="4" fillId="2" borderId="2" xfId="10" applyNumberFormat="1" applyFont="1" applyFill="1" applyBorder="1" applyAlignment="1">
      <alignment horizontal="center" vertical="center" wrapText="1"/>
    </xf>
    <xf numFmtId="164" fontId="0" fillId="0" borderId="0" xfId="0" applyNumberFormat="1"/>
    <xf numFmtId="0" fontId="6" fillId="0" borderId="0" xfId="5" applyFont="1" applyAlignment="1">
      <alignment vertical="center"/>
    </xf>
    <xf numFmtId="0" fontId="6" fillId="0" borderId="0" xfId="5" applyFont="1" applyAlignment="1">
      <alignment horizontal="center" vertical="center"/>
    </xf>
    <xf numFmtId="4" fontId="6" fillId="0" borderId="0" xfId="5" applyNumberFormat="1" applyFont="1" applyAlignment="1">
      <alignment vertical="center"/>
    </xf>
    <xf numFmtId="4" fontId="5" fillId="0" borderId="0" xfId="11" applyNumberFormat="1" applyFont="1" applyAlignment="1">
      <alignment horizontal="left"/>
    </xf>
    <xf numFmtId="4" fontId="5" fillId="0" borderId="0" xfId="11" applyNumberFormat="1" applyFont="1"/>
    <xf numFmtId="0" fontId="6" fillId="3" borderId="0" xfId="11" applyFont="1" applyFill="1" applyAlignment="1">
      <alignment vertical="center"/>
    </xf>
    <xf numFmtId="0" fontId="6" fillId="0" borderId="0" xfId="3" applyFont="1"/>
    <xf numFmtId="44" fontId="4" fillId="2" borderId="21" xfId="10" applyNumberFormat="1" applyFont="1" applyFill="1" applyBorder="1" applyAlignment="1">
      <alignment horizontal="center" vertical="center" wrapText="1"/>
    </xf>
    <xf numFmtId="44" fontId="4" fillId="2" borderId="22" xfId="10" applyNumberFormat="1" applyFont="1" applyFill="1" applyBorder="1" applyAlignment="1">
      <alignment horizontal="center" vertical="center" wrapText="1"/>
    </xf>
    <xf numFmtId="44" fontId="4" fillId="2" borderId="64" xfId="10" applyNumberFormat="1" applyFont="1" applyFill="1" applyBorder="1" applyAlignment="1">
      <alignment horizontal="center" vertical="center" wrapText="1"/>
    </xf>
    <xf numFmtId="175" fontId="4" fillId="2" borderId="65" xfId="9" applyNumberFormat="1" applyFont="1" applyFill="1" applyBorder="1" applyAlignment="1">
      <alignment horizontal="right" vertical="center"/>
    </xf>
    <xf numFmtId="10" fontId="0" fillId="0" borderId="0" xfId="15" applyNumberFormat="1" applyFont="1"/>
    <xf numFmtId="43" fontId="0" fillId="0" borderId="0" xfId="22" applyFont="1"/>
    <xf numFmtId="0" fontId="12" fillId="2" borderId="22" xfId="0" applyFont="1" applyFill="1" applyBorder="1" applyAlignment="1">
      <alignment horizontal="center" vertical="center" wrapText="1"/>
    </xf>
    <xf numFmtId="0" fontId="13" fillId="0" borderId="5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5" xfId="0" applyFont="1" applyBorder="1" applyAlignment="1">
      <alignment horizontal="center" vertical="center" wrapText="1"/>
    </xf>
    <xf numFmtId="0" fontId="14" fillId="0" borderId="0" xfId="38" applyFont="1" applyAlignment="1">
      <alignment horizontal="center" vertical="center" wrapText="1"/>
    </xf>
    <xf numFmtId="0" fontId="14" fillId="16" borderId="21" xfId="17" applyFont="1" applyFill="1" applyBorder="1" applyAlignment="1">
      <alignment horizontal="center" wrapText="1"/>
    </xf>
    <xf numFmtId="0" fontId="10" fillId="16" borderId="22" xfId="17" applyFont="1" applyFill="1" applyBorder="1" applyAlignment="1">
      <alignment horizontal="center" wrapText="1"/>
    </xf>
    <xf numFmtId="0" fontId="10" fillId="16" borderId="27" xfId="17" applyFont="1" applyFill="1" applyBorder="1" applyAlignment="1">
      <alignment horizontal="center" wrapText="1"/>
    </xf>
    <xf numFmtId="0" fontId="10" fillId="16" borderId="25" xfId="17" applyFont="1" applyFill="1" applyBorder="1" applyAlignment="1">
      <alignment horizontal="center" wrapText="1"/>
    </xf>
    <xf numFmtId="1" fontId="14" fillId="0" borderId="28" xfId="17" applyNumberFormat="1" applyFont="1" applyBorder="1" applyAlignment="1">
      <alignment horizontal="center" wrapText="1"/>
    </xf>
    <xf numFmtId="1" fontId="14" fillId="0" borderId="27" xfId="17" applyNumberFormat="1" applyFont="1" applyBorder="1" applyAlignment="1">
      <alignment horizontal="center" wrapText="1"/>
    </xf>
    <xf numFmtId="174" fontId="14" fillId="0" borderId="29" xfId="18" applyNumberFormat="1" applyFont="1" applyFill="1" applyBorder="1" applyAlignment="1">
      <alignment wrapText="1"/>
    </xf>
    <xf numFmtId="0" fontId="10" fillId="17" borderId="27" xfId="17" applyFont="1" applyFill="1" applyBorder="1" applyAlignment="1">
      <alignment horizontal="left" wrapText="1"/>
    </xf>
    <xf numFmtId="0" fontId="10" fillId="0" borderId="27" xfId="17" applyFont="1" applyBorder="1" applyAlignment="1">
      <alignment wrapText="1"/>
    </xf>
    <xf numFmtId="0" fontId="10" fillId="17" borderId="27" xfId="17" applyFont="1" applyFill="1" applyBorder="1" applyAlignment="1">
      <alignment horizontal="center" wrapText="1"/>
    </xf>
    <xf numFmtId="0" fontId="43" fillId="18" borderId="2" xfId="17" applyFont="1" applyFill="1" applyBorder="1" applyAlignment="1">
      <alignment horizontal="center" wrapText="1"/>
    </xf>
    <xf numFmtId="0" fontId="11" fillId="0" borderId="30" xfId="17" applyFont="1" applyBorder="1" applyAlignment="1">
      <alignment wrapText="1"/>
    </xf>
    <xf numFmtId="1" fontId="14" fillId="0" borderId="17" xfId="17" applyNumberFormat="1" applyFont="1" applyBorder="1" applyAlignment="1">
      <alignment horizontal="center" wrapText="1"/>
    </xf>
    <xf numFmtId="1" fontId="14" fillId="0" borderId="0" xfId="17" applyNumberFormat="1" applyFont="1" applyAlignment="1">
      <alignment horizontal="center" wrapText="1"/>
    </xf>
    <xf numFmtId="9" fontId="44" fillId="0" borderId="7" xfId="19" applyFont="1" applyFill="1" applyBorder="1" applyAlignment="1">
      <alignment wrapText="1"/>
    </xf>
    <xf numFmtId="0" fontId="10" fillId="17" borderId="0" xfId="17" applyFont="1" applyFill="1" applyAlignment="1">
      <alignment horizontal="left" wrapText="1"/>
    </xf>
    <xf numFmtId="0" fontId="10" fillId="0" borderId="0" xfId="17" applyFont="1" applyAlignment="1">
      <alignment wrapText="1"/>
    </xf>
    <xf numFmtId="0" fontId="10" fillId="17" borderId="0" xfId="17" applyFont="1" applyFill="1" applyAlignment="1">
      <alignment horizontal="center" wrapText="1"/>
    </xf>
    <xf numFmtId="0" fontId="11" fillId="0" borderId="26" xfId="17" applyFont="1" applyBorder="1" applyAlignment="1">
      <alignment wrapText="1"/>
    </xf>
    <xf numFmtId="174" fontId="14" fillId="0" borderId="7" xfId="18" applyNumberFormat="1" applyFont="1" applyFill="1" applyBorder="1" applyAlignment="1">
      <alignment wrapText="1"/>
    </xf>
    <xf numFmtId="0" fontId="11" fillId="0" borderId="0" xfId="17" applyFont="1" applyAlignment="1">
      <alignment wrapText="1"/>
    </xf>
    <xf numFmtId="0" fontId="10" fillId="17" borderId="0" xfId="17" applyFont="1" applyFill="1" applyAlignment="1">
      <alignment horizontal="right" wrapText="1"/>
    </xf>
    <xf numFmtId="1" fontId="10" fillId="17" borderId="66" xfId="17" applyNumberFormat="1" applyFont="1" applyFill="1" applyBorder="1" applyAlignment="1">
      <alignment horizontal="center" wrapText="1"/>
    </xf>
    <xf numFmtId="0" fontId="10" fillId="17" borderId="7" xfId="17" applyFont="1" applyFill="1" applyBorder="1" applyAlignment="1" applyProtection="1">
      <alignment wrapText="1"/>
      <protection locked="0" hidden="1"/>
    </xf>
    <xf numFmtId="0" fontId="10" fillId="17" borderId="7" xfId="17" applyFont="1" applyFill="1" applyBorder="1" applyAlignment="1">
      <alignment wrapText="1"/>
    </xf>
    <xf numFmtId="0" fontId="10" fillId="17" borderId="8" xfId="17" applyFont="1" applyFill="1" applyBorder="1" applyAlignment="1">
      <alignment wrapText="1"/>
    </xf>
    <xf numFmtId="1" fontId="14" fillId="19" borderId="61" xfId="17" applyNumberFormat="1" applyFont="1" applyFill="1" applyBorder="1" applyAlignment="1">
      <alignment horizontal="center" vertical="center" wrapText="1"/>
    </xf>
    <xf numFmtId="0" fontId="14" fillId="19" borderId="13" xfId="17" applyFont="1" applyFill="1" applyBorder="1" applyAlignment="1" applyProtection="1">
      <alignment horizontal="center" vertical="center" wrapText="1"/>
      <protection locked="0" hidden="1"/>
    </xf>
    <xf numFmtId="0" fontId="14" fillId="19" borderId="14" xfId="17" applyFont="1" applyFill="1" applyBorder="1" applyAlignment="1" applyProtection="1">
      <alignment horizontal="center" vertical="center" wrapText="1"/>
      <protection locked="0" hidden="1"/>
    </xf>
    <xf numFmtId="0" fontId="14" fillId="19" borderId="14" xfId="17" applyFont="1" applyFill="1" applyBorder="1" applyAlignment="1" applyProtection="1">
      <alignment horizontal="center" vertical="center" wrapText="1"/>
      <protection locked="0" hidden="1"/>
    </xf>
    <xf numFmtId="0" fontId="14" fillId="19" borderId="9" xfId="17" applyFont="1" applyFill="1" applyBorder="1" applyAlignment="1">
      <alignment horizontal="center" vertical="center" wrapText="1"/>
    </xf>
    <xf numFmtId="0" fontId="14" fillId="19" borderId="11" xfId="17" applyFont="1" applyFill="1" applyBorder="1" applyAlignment="1">
      <alignment horizontal="center" vertical="center" wrapText="1"/>
    </xf>
    <xf numFmtId="0" fontId="14" fillId="19" borderId="15" xfId="17" applyFont="1" applyFill="1" applyBorder="1" applyAlignment="1">
      <alignment horizontal="center" vertical="center" wrapText="1"/>
    </xf>
    <xf numFmtId="0" fontId="14" fillId="19" borderId="67" xfId="17" applyFont="1" applyFill="1" applyBorder="1" applyAlignment="1">
      <alignment horizontal="center" vertical="center" wrapText="1"/>
    </xf>
    <xf numFmtId="1" fontId="14" fillId="19" borderId="63" xfId="17" applyNumberFormat="1" applyFont="1" applyFill="1" applyBorder="1" applyAlignment="1">
      <alignment horizontal="center" vertical="center" wrapText="1"/>
    </xf>
    <xf numFmtId="0" fontId="14" fillId="19" borderId="6" xfId="17" applyFont="1" applyFill="1" applyBorder="1" applyAlignment="1" applyProtection="1">
      <alignment horizontal="center" vertical="center" wrapText="1"/>
      <protection locked="0" hidden="1"/>
    </xf>
    <xf numFmtId="0" fontId="14" fillId="19" borderId="7" xfId="17" applyFont="1" applyFill="1" applyBorder="1" applyAlignment="1" applyProtection="1">
      <alignment horizontal="center" vertical="center" wrapText="1"/>
      <protection locked="0" hidden="1"/>
    </xf>
    <xf numFmtId="0" fontId="14" fillId="19" borderId="7" xfId="17" applyFont="1" applyFill="1" applyBorder="1" applyAlignment="1" applyProtection="1">
      <alignment horizontal="center" vertical="center" wrapText="1"/>
      <protection locked="0" hidden="1"/>
    </xf>
    <xf numFmtId="0" fontId="14" fillId="19" borderId="2" xfId="17" applyFont="1" applyFill="1" applyBorder="1" applyAlignment="1">
      <alignment horizontal="center" vertical="center" wrapText="1"/>
    </xf>
    <xf numFmtId="0" fontId="14" fillId="19" borderId="11" xfId="17" applyFont="1" applyFill="1" applyBorder="1" applyAlignment="1">
      <alignment horizontal="center" vertical="center" wrapText="1"/>
    </xf>
    <xf numFmtId="0" fontId="14" fillId="19" borderId="16" xfId="17" applyFont="1" applyFill="1" applyBorder="1" applyAlignment="1">
      <alignment horizontal="center" vertical="center" wrapText="1"/>
    </xf>
    <xf numFmtId="0" fontId="14" fillId="19" borderId="68" xfId="17" applyFont="1" applyFill="1" applyBorder="1" applyAlignment="1">
      <alignment horizontal="center" vertical="center" wrapText="1"/>
    </xf>
    <xf numFmtId="9" fontId="43" fillId="18" borderId="1" xfId="20" applyFont="1" applyFill="1" applyBorder="1" applyAlignment="1">
      <alignment horizontal="center" vertical="center" wrapText="1"/>
    </xf>
    <xf numFmtId="0" fontId="43" fillId="18" borderId="9" xfId="17" applyFont="1" applyFill="1" applyBorder="1" applyAlignment="1" applyProtection="1">
      <alignment horizontal="left" vertical="center" wrapText="1"/>
      <protection locked="0" hidden="1"/>
    </xf>
    <xf numFmtId="0" fontId="43" fillId="18" borderId="10" xfId="17" applyFont="1" applyFill="1" applyBorder="1" applyAlignment="1" applyProtection="1">
      <alignment horizontal="left" vertical="center" wrapText="1"/>
      <protection locked="0" hidden="1"/>
    </xf>
    <xf numFmtId="0" fontId="43" fillId="18" borderId="11" xfId="17" applyFont="1" applyFill="1" applyBorder="1" applyAlignment="1" applyProtection="1">
      <alignment horizontal="left" vertical="center" wrapText="1"/>
      <protection locked="0" hidden="1"/>
    </xf>
    <xf numFmtId="15" fontId="43" fillId="0" borderId="2" xfId="17" applyNumberFormat="1" applyFont="1" applyBorder="1" applyAlignment="1" applyProtection="1">
      <alignment horizontal="center" vertical="center" wrapText="1"/>
      <protection locked="0" hidden="1"/>
    </xf>
    <xf numFmtId="15" fontId="10" fillId="0" borderId="2" xfId="17" applyNumberFormat="1" applyFont="1" applyBorder="1" applyAlignment="1">
      <alignment horizontal="center" vertical="center" wrapText="1"/>
    </xf>
    <xf numFmtId="4" fontId="10" fillId="17" borderId="2" xfId="18" applyNumberFormat="1" applyFont="1" applyFill="1" applyBorder="1" applyAlignment="1">
      <alignment vertical="center" wrapText="1"/>
    </xf>
    <xf numFmtId="175" fontId="43" fillId="17" borderId="9" xfId="17" applyNumberFormat="1" applyFont="1" applyFill="1" applyBorder="1" applyAlignment="1">
      <alignment horizontal="center" vertical="center" wrapText="1"/>
    </xf>
    <xf numFmtId="0" fontId="43" fillId="18" borderId="2" xfId="18" applyNumberFormat="1" applyFont="1" applyFill="1" applyBorder="1" applyAlignment="1">
      <alignment horizontal="center" vertical="center" wrapText="1"/>
    </xf>
    <xf numFmtId="4" fontId="10" fillId="17" borderId="3" xfId="21" applyNumberFormat="1" applyFont="1" applyFill="1" applyBorder="1" applyAlignment="1">
      <alignment vertical="center" wrapText="1"/>
    </xf>
    <xf numFmtId="175" fontId="43" fillId="0" borderId="9" xfId="17" applyNumberFormat="1" applyFont="1" applyBorder="1" applyAlignment="1">
      <alignment horizontal="center" vertical="center" wrapText="1"/>
    </xf>
    <xf numFmtId="176" fontId="43" fillId="18" borderId="61" xfId="20" applyNumberFormat="1" applyFont="1" applyFill="1" applyBorder="1" applyAlignment="1">
      <alignment horizontal="center" vertical="center" wrapText="1"/>
    </xf>
    <xf numFmtId="0" fontId="43" fillId="18" borderId="13" xfId="17" applyFont="1" applyFill="1" applyBorder="1" applyAlignment="1" applyProtection="1">
      <alignment horizontal="left" vertical="center" wrapText="1"/>
      <protection locked="0" hidden="1"/>
    </xf>
    <xf numFmtId="0" fontId="43" fillId="18" borderId="14" xfId="17" applyFont="1" applyFill="1" applyBorder="1" applyAlignment="1" applyProtection="1">
      <alignment horizontal="left" vertical="center" wrapText="1"/>
      <protection locked="0" hidden="1"/>
    </xf>
    <xf numFmtId="0" fontId="43" fillId="18" borderId="51" xfId="17" applyFont="1" applyFill="1" applyBorder="1" applyAlignment="1" applyProtection="1">
      <alignment horizontal="left" vertical="center" wrapText="1"/>
      <protection locked="0" hidden="1"/>
    </xf>
    <xf numFmtId="10" fontId="43" fillId="17" borderId="13" xfId="17" applyNumberFormat="1" applyFont="1" applyFill="1" applyBorder="1" applyAlignment="1">
      <alignment horizontal="center" wrapText="1"/>
    </xf>
    <xf numFmtId="0" fontId="43" fillId="18" borderId="15" xfId="18" applyNumberFormat="1" applyFont="1" applyFill="1" applyBorder="1" applyAlignment="1">
      <alignment horizontal="center" vertical="center" wrapText="1"/>
    </xf>
    <xf numFmtId="1" fontId="10" fillId="17" borderId="28" xfId="17" applyNumberFormat="1" applyFont="1" applyFill="1" applyBorder="1" applyAlignment="1">
      <alignment horizontal="center" wrapText="1"/>
    </xf>
    <xf numFmtId="0" fontId="10" fillId="17" borderId="27" xfId="17" applyFont="1" applyFill="1" applyBorder="1" applyAlignment="1" applyProtection="1">
      <alignment wrapText="1"/>
      <protection locked="0" hidden="1"/>
    </xf>
    <xf numFmtId="0" fontId="10" fillId="17" borderId="27" xfId="17" applyFont="1" applyFill="1" applyBorder="1" applyAlignment="1">
      <alignment wrapText="1"/>
    </xf>
    <xf numFmtId="174" fontId="10" fillId="17" borderId="30" xfId="17" applyNumberFormat="1" applyFont="1" applyFill="1" applyBorder="1" applyAlignment="1">
      <alignment wrapText="1"/>
    </xf>
    <xf numFmtId="1" fontId="10" fillId="17" borderId="17" xfId="17" applyNumberFormat="1" applyFont="1" applyFill="1" applyBorder="1" applyAlignment="1">
      <alignment horizontal="center" wrapText="1"/>
    </xf>
    <xf numFmtId="0" fontId="10" fillId="17" borderId="0" xfId="17" applyFont="1" applyFill="1" applyAlignment="1">
      <alignment wrapText="1"/>
    </xf>
    <xf numFmtId="0" fontId="10" fillId="17" borderId="0" xfId="17" applyFont="1" applyFill="1" applyAlignment="1">
      <alignment horizontal="center" wrapText="1"/>
    </xf>
    <xf numFmtId="4" fontId="10" fillId="0" borderId="8" xfId="17" applyNumberFormat="1" applyFont="1" applyBorder="1" applyAlignment="1">
      <alignment wrapText="1"/>
    </xf>
    <xf numFmtId="0" fontId="10" fillId="17" borderId="0" xfId="17" applyFont="1" applyFill="1" applyAlignment="1">
      <alignment horizontal="right" wrapText="1"/>
    </xf>
    <xf numFmtId="4" fontId="43" fillId="0" borderId="12" xfId="18" applyNumberFormat="1" applyFont="1" applyFill="1" applyBorder="1" applyAlignment="1">
      <alignment wrapText="1"/>
    </xf>
    <xf numFmtId="4" fontId="10" fillId="0" borderId="12" xfId="18" applyNumberFormat="1" applyFont="1" applyFill="1" applyBorder="1" applyAlignment="1">
      <alignment wrapText="1"/>
    </xf>
    <xf numFmtId="0" fontId="14" fillId="17" borderId="0" xfId="17" applyFont="1" applyFill="1" applyAlignment="1">
      <alignment horizontal="right" wrapText="1"/>
    </xf>
    <xf numFmtId="4" fontId="14" fillId="0" borderId="12" xfId="17" applyNumberFormat="1" applyFont="1" applyBorder="1" applyAlignment="1">
      <alignment wrapText="1"/>
    </xf>
    <xf numFmtId="1" fontId="10" fillId="17" borderId="19" xfId="17" applyNumberFormat="1" applyFont="1" applyFill="1" applyBorder="1" applyAlignment="1">
      <alignment horizontal="center" wrapText="1"/>
    </xf>
    <xf numFmtId="0" fontId="10" fillId="17" borderId="20" xfId="17" applyFont="1" applyFill="1" applyBorder="1" applyAlignment="1" applyProtection="1">
      <alignment wrapText="1"/>
      <protection locked="0" hidden="1"/>
    </xf>
    <xf numFmtId="0" fontId="10" fillId="17" borderId="20" xfId="17" applyFont="1" applyFill="1" applyBorder="1" applyAlignment="1">
      <alignment wrapText="1"/>
    </xf>
    <xf numFmtId="174" fontId="10" fillId="17" borderId="31" xfId="17" applyNumberFormat="1" applyFont="1" applyFill="1" applyBorder="1" applyAlignment="1">
      <alignment wrapText="1"/>
    </xf>
    <xf numFmtId="0" fontId="14" fillId="0" borderId="0" xfId="3" applyFont="1" applyAlignment="1">
      <alignment horizontal="center" wrapText="1"/>
    </xf>
    <xf numFmtId="0" fontId="3" fillId="0" borderId="20" xfId="3" applyBorder="1" applyAlignment="1">
      <alignment horizontal="justify" vertical="center" wrapText="1"/>
    </xf>
    <xf numFmtId="0" fontId="8" fillId="0" borderId="20" xfId="3" applyFont="1" applyBorder="1" applyAlignment="1">
      <alignment horizontal="justify" vertical="center"/>
    </xf>
    <xf numFmtId="0" fontId="45" fillId="0" borderId="42" xfId="3" applyFont="1" applyBorder="1" applyAlignment="1">
      <alignment horizontal="left" vertical="center"/>
    </xf>
    <xf numFmtId="0" fontId="45" fillId="0" borderId="29" xfId="3" applyFont="1" applyBorder="1" applyAlignment="1">
      <alignment horizontal="left" vertical="center"/>
    </xf>
    <xf numFmtId="0" fontId="45" fillId="0" borderId="32" xfId="3" applyFont="1" applyBorder="1" applyAlignment="1">
      <alignment horizontal="center" vertical="center"/>
    </xf>
    <xf numFmtId="0" fontId="45" fillId="0" borderId="27" xfId="3" applyFont="1" applyBorder="1" applyAlignment="1">
      <alignment horizontal="center" vertical="center"/>
    </xf>
    <xf numFmtId="0" fontId="45" fillId="0" borderId="40" xfId="3" applyFont="1" applyBorder="1" applyAlignment="1">
      <alignment horizontal="center" vertical="center"/>
    </xf>
    <xf numFmtId="0" fontId="45" fillId="0" borderId="43" xfId="3" applyFont="1" applyBorder="1" applyAlignment="1">
      <alignment horizontal="center"/>
    </xf>
    <xf numFmtId="0" fontId="45" fillId="0" borderId="45" xfId="3" applyFont="1" applyBorder="1" applyAlignment="1">
      <alignment horizontal="center"/>
    </xf>
    <xf numFmtId="0" fontId="46" fillId="0" borderId="0" xfId="3" applyFont="1"/>
    <xf numFmtId="0" fontId="45" fillId="0" borderId="18" xfId="3" applyFont="1" applyBorder="1" applyAlignment="1">
      <alignment horizontal="left" vertical="center"/>
    </xf>
    <xf numFmtId="0" fontId="45" fillId="0" borderId="10" xfId="3" applyFont="1" applyBorder="1" applyAlignment="1">
      <alignment horizontal="left" vertical="center"/>
    </xf>
    <xf numFmtId="0" fontId="45" fillId="0" borderId="6" xfId="3" applyFont="1" applyBorder="1" applyAlignment="1">
      <alignment horizontal="center" vertical="center"/>
    </xf>
    <xf numFmtId="0" fontId="45" fillId="0" borderId="7" xfId="3" applyFont="1" applyBorder="1" applyAlignment="1">
      <alignment horizontal="center" vertical="center"/>
    </xf>
    <xf numFmtId="0" fontId="45" fillId="0" borderId="56" xfId="3" applyFont="1" applyBorder="1" applyAlignment="1">
      <alignment horizontal="center" vertical="center"/>
    </xf>
    <xf numFmtId="0" fontId="45" fillId="0" borderId="11" xfId="3" applyFont="1" applyBorder="1" applyAlignment="1">
      <alignment horizontal="center"/>
    </xf>
    <xf numFmtId="0" fontId="45" fillId="0" borderId="3" xfId="3" applyFont="1" applyBorder="1" applyAlignment="1">
      <alignment horizontal="center"/>
    </xf>
    <xf numFmtId="0" fontId="45" fillId="0" borderId="11" xfId="3" applyFont="1" applyBorder="1" applyAlignment="1">
      <alignment horizontal="left" vertical="center"/>
    </xf>
    <xf numFmtId="0" fontId="45" fillId="0" borderId="13" xfId="3" applyFont="1" applyBorder="1" applyAlignment="1">
      <alignment horizontal="center" vertical="center"/>
    </xf>
    <xf numFmtId="0" fontId="45" fillId="0" borderId="14" xfId="3" applyFont="1" applyBorder="1" applyAlignment="1">
      <alignment horizontal="center" vertical="center"/>
    </xf>
    <xf numFmtId="0" fontId="45" fillId="0" borderId="51" xfId="3" applyFont="1" applyBorder="1" applyAlignment="1">
      <alignment horizontal="center" vertical="center"/>
    </xf>
    <xf numFmtId="0" fontId="45" fillId="0" borderId="2" xfId="3" applyFont="1" applyBorder="1" applyAlignment="1">
      <alignment horizontal="center"/>
    </xf>
    <xf numFmtId="0" fontId="45" fillId="0" borderId="69" xfId="3" applyFont="1" applyBorder="1" applyAlignment="1">
      <alignment horizontal="left" vertical="center"/>
    </xf>
    <xf numFmtId="0" fontId="45" fillId="0" borderId="70" xfId="3" applyFont="1" applyBorder="1" applyAlignment="1">
      <alignment horizontal="left" vertical="center"/>
    </xf>
    <xf numFmtId="0" fontId="45" fillId="0" borderId="71" xfId="3" applyFont="1" applyBorder="1" applyAlignment="1">
      <alignment horizontal="left" vertical="center"/>
    </xf>
    <xf numFmtId="0" fontId="45" fillId="0" borderId="36" xfId="3" applyFont="1" applyBorder="1" applyAlignment="1">
      <alignment horizontal="center" vertical="center"/>
    </xf>
    <xf numFmtId="0" fontId="45" fillId="0" borderId="20" xfId="3" applyFont="1" applyBorder="1" applyAlignment="1">
      <alignment horizontal="center" vertical="center"/>
    </xf>
    <xf numFmtId="0" fontId="45" fillId="0" borderId="72" xfId="3" applyFont="1" applyBorder="1" applyAlignment="1">
      <alignment horizontal="center" vertical="center"/>
    </xf>
    <xf numFmtId="0" fontId="45" fillId="0" borderId="5" xfId="3" applyFont="1" applyBorder="1" applyAlignment="1">
      <alignment horizontal="center"/>
    </xf>
    <xf numFmtId="0" fontId="45" fillId="0" borderId="59" xfId="3" applyFont="1" applyBorder="1" applyAlignment="1">
      <alignment horizontal="center"/>
    </xf>
    <xf numFmtId="0" fontId="46" fillId="0" borderId="20" xfId="3" applyFont="1" applyBorder="1" applyAlignment="1">
      <alignment horizontal="center"/>
    </xf>
    <xf numFmtId="0" fontId="47" fillId="15" borderId="73" xfId="30" applyFont="1" applyFill="1" applyBorder="1" applyAlignment="1">
      <alignment horizontal="center" vertical="center" wrapText="1"/>
    </xf>
    <xf numFmtId="0" fontId="47" fillId="15" borderId="22" xfId="30" applyFont="1" applyFill="1" applyBorder="1" applyAlignment="1">
      <alignment horizontal="center" vertical="center" wrapText="1"/>
    </xf>
    <xf numFmtId="0" fontId="47" fillId="15" borderId="65" xfId="30" applyFont="1" applyFill="1" applyBorder="1" applyAlignment="1">
      <alignment horizontal="center" vertical="center" wrapText="1"/>
    </xf>
    <xf numFmtId="0" fontId="45" fillId="0" borderId="21" xfId="3" applyFont="1" applyBorder="1" applyAlignment="1">
      <alignment horizontal="center" vertical="center" wrapText="1"/>
    </xf>
    <xf numFmtId="0" fontId="45" fillId="0" borderId="22" xfId="3" applyFont="1" applyBorder="1" applyAlignment="1">
      <alignment horizontal="center" vertical="center" wrapText="1"/>
    </xf>
    <xf numFmtId="0" fontId="45" fillId="0" borderId="25" xfId="3" applyFont="1" applyBorder="1" applyAlignment="1">
      <alignment horizontal="center" vertical="center" wrapText="1"/>
    </xf>
    <xf numFmtId="0" fontId="13" fillId="0" borderId="0" xfId="3" applyFont="1"/>
    <xf numFmtId="0" fontId="13" fillId="0" borderId="22" xfId="3" applyFont="1" applyBorder="1" applyAlignment="1">
      <alignment horizontal="center"/>
    </xf>
    <xf numFmtId="0" fontId="47" fillId="15" borderId="74" xfId="30" applyFont="1" applyFill="1" applyBorder="1" applyAlignment="1">
      <alignment horizontal="center" vertical="center" wrapText="1"/>
    </xf>
    <xf numFmtId="0" fontId="47" fillId="0" borderId="74" xfId="30" applyFont="1" applyBorder="1" applyAlignment="1">
      <alignment vertical="center" wrapText="1"/>
    </xf>
    <xf numFmtId="4" fontId="47" fillId="15" borderId="74" xfId="30" applyNumberFormat="1" applyFont="1" applyFill="1" applyBorder="1" applyAlignment="1">
      <alignment horizontal="center" vertical="center"/>
    </xf>
    <xf numFmtId="0" fontId="47" fillId="0" borderId="46" xfId="30" applyFont="1" applyBorder="1" applyAlignment="1">
      <alignment horizontal="center" vertical="center" wrapText="1"/>
    </xf>
    <xf numFmtId="4" fontId="47" fillId="15" borderId="22" xfId="30" applyNumberFormat="1" applyFont="1" applyFill="1" applyBorder="1" applyAlignment="1">
      <alignment horizontal="center" vertical="center"/>
    </xf>
    <xf numFmtId="2" fontId="47" fillId="0" borderId="46" xfId="30" applyNumberFormat="1" applyFont="1" applyBorder="1" applyAlignment="1">
      <alignment horizontal="center" vertical="center" wrapText="1"/>
    </xf>
    <xf numFmtId="0" fontId="13" fillId="0" borderId="20" xfId="3" applyFont="1" applyBorder="1" applyAlignment="1">
      <alignment horizontal="center"/>
    </xf>
    <xf numFmtId="0" fontId="47" fillId="20" borderId="23" xfId="30" applyFont="1" applyFill="1" applyBorder="1" applyAlignment="1">
      <alignment horizontal="centerContinuous" vertical="center"/>
    </xf>
    <xf numFmtId="0" fontId="47" fillId="20" borderId="43" xfId="30" applyFont="1" applyFill="1" applyBorder="1" applyAlignment="1">
      <alignment horizontal="centerContinuous" vertical="center"/>
    </xf>
    <xf numFmtId="0" fontId="47" fillId="20" borderId="24" xfId="30" applyFont="1" applyFill="1" applyBorder="1" applyAlignment="1">
      <alignment horizontal="centerContinuous" vertical="center"/>
    </xf>
    <xf numFmtId="0" fontId="47" fillId="20" borderId="24" xfId="30" applyFont="1" applyFill="1" applyBorder="1" applyAlignment="1">
      <alignment horizontal="centerContinuous" vertical="center" wrapText="1"/>
    </xf>
    <xf numFmtId="4" fontId="47" fillId="20" borderId="24" xfId="30" applyNumberFormat="1" applyFont="1" applyFill="1" applyBorder="1" applyAlignment="1">
      <alignment horizontal="centerContinuous" vertical="center"/>
    </xf>
    <xf numFmtId="4" fontId="47" fillId="20" borderId="45" xfId="30" applyNumberFormat="1" applyFont="1" applyFill="1" applyBorder="1" applyAlignment="1">
      <alignment horizontal="centerContinuous" vertical="center"/>
    </xf>
    <xf numFmtId="0" fontId="47" fillId="15" borderId="18" xfId="30" applyFont="1" applyFill="1" applyBorder="1" applyAlignment="1">
      <alignment horizontal="center" vertical="center" wrapText="1"/>
    </xf>
    <xf numFmtId="0" fontId="47" fillId="15" borderId="10" xfId="30" applyFont="1" applyFill="1" applyBorder="1" applyAlignment="1">
      <alignment horizontal="center" vertical="center" wrapText="1"/>
    </xf>
    <xf numFmtId="0" fontId="47" fillId="15" borderId="11" xfId="30" applyFont="1" applyFill="1" applyBorder="1" applyAlignment="1">
      <alignment horizontal="center" vertical="center" wrapText="1"/>
    </xf>
    <xf numFmtId="0" fontId="47" fillId="15" borderId="2" xfId="30" applyFont="1" applyFill="1" applyBorder="1" applyAlignment="1">
      <alignment horizontal="center" vertical="center"/>
    </xf>
    <xf numFmtId="177" fontId="47" fillId="15" borderId="2" xfId="30" applyNumberFormat="1" applyFont="1" applyFill="1" applyBorder="1" applyAlignment="1">
      <alignment horizontal="center" vertical="center"/>
    </xf>
    <xf numFmtId="4" fontId="47" fillId="15" borderId="2" xfId="30" applyNumberFormat="1" applyFont="1" applyFill="1" applyBorder="1" applyAlignment="1">
      <alignment horizontal="center" vertical="center"/>
    </xf>
    <xf numFmtId="4" fontId="47" fillId="15" borderId="3" xfId="30" applyNumberFormat="1" applyFont="1" applyFill="1" applyBorder="1" applyAlignment="1">
      <alignment horizontal="center" vertical="center"/>
    </xf>
    <xf numFmtId="0" fontId="48" fillId="0" borderId="18" xfId="30" applyFont="1" applyBorder="1" applyAlignment="1">
      <alignment horizontal="left" vertical="center" wrapText="1"/>
    </xf>
    <xf numFmtId="0" fontId="48" fillId="0" borderId="10" xfId="30" applyFont="1" applyBorder="1" applyAlignment="1">
      <alignment horizontal="left" vertical="center" wrapText="1"/>
    </xf>
    <xf numFmtId="0" fontId="48" fillId="0" borderId="11" xfId="30" applyFont="1" applyBorder="1" applyAlignment="1">
      <alignment horizontal="left" vertical="center" wrapText="1"/>
    </xf>
    <xf numFmtId="0" fontId="48" fillId="0" borderId="2" xfId="30" applyFont="1" applyBorder="1" applyAlignment="1">
      <alignment horizontal="center" vertical="center" wrapText="1"/>
    </xf>
    <xf numFmtId="178" fontId="48" fillId="0" borderId="2" xfId="30" applyNumberFormat="1" applyFont="1" applyBorder="1" applyAlignment="1">
      <alignment vertical="center"/>
    </xf>
    <xf numFmtId="164" fontId="48" fillId="0" borderId="2" xfId="34" applyFont="1" applyBorder="1" applyAlignment="1">
      <alignment horizontal="center" vertical="center" wrapText="1"/>
    </xf>
    <xf numFmtId="164" fontId="48" fillId="0" borderId="3" xfId="34" applyFont="1" applyBorder="1" applyAlignment="1">
      <alignment vertical="center"/>
    </xf>
    <xf numFmtId="0" fontId="48" fillId="0" borderId="18" xfId="30" applyFont="1" applyBorder="1" applyAlignment="1">
      <alignment horizontal="center" vertical="center" wrapText="1"/>
    </xf>
    <xf numFmtId="0" fontId="48" fillId="0" borderId="10" xfId="30" applyFont="1" applyBorder="1" applyAlignment="1">
      <alignment horizontal="center" vertical="center" wrapText="1"/>
    </xf>
    <xf numFmtId="0" fontId="48" fillId="0" borderId="11" xfId="30" applyFont="1" applyBorder="1" applyAlignment="1">
      <alignment horizontal="center" vertical="center" wrapText="1"/>
    </xf>
    <xf numFmtId="0" fontId="47" fillId="7" borderId="2" xfId="30" applyFont="1" applyFill="1" applyBorder="1" applyAlignment="1">
      <alignment horizontal="center" vertical="center"/>
    </xf>
    <xf numFmtId="164" fontId="47" fillId="7" borderId="3" xfId="34" applyFont="1" applyFill="1" applyBorder="1" applyAlignment="1">
      <alignment vertical="center"/>
    </xf>
    <xf numFmtId="0" fontId="47" fillId="20" borderId="1" xfId="30" applyFont="1" applyFill="1" applyBorder="1" applyAlignment="1">
      <alignment horizontal="centerContinuous" vertical="center"/>
    </xf>
    <xf numFmtId="0" fontId="47" fillId="20" borderId="11" xfId="30" applyFont="1" applyFill="1" applyBorder="1" applyAlignment="1">
      <alignment horizontal="centerContinuous" vertical="center"/>
    </xf>
    <xf numFmtId="0" fontId="48" fillId="20" borderId="2" xfId="30" applyFont="1" applyFill="1" applyBorder="1" applyAlignment="1">
      <alignment horizontal="centerContinuous" vertical="center"/>
    </xf>
    <xf numFmtId="0" fontId="48" fillId="20" borderId="2" xfId="30" applyFont="1" applyFill="1" applyBorder="1" applyAlignment="1">
      <alignment horizontal="centerContinuous" vertical="center" wrapText="1"/>
    </xf>
    <xf numFmtId="4" fontId="48" fillId="20" borderId="2" xfId="30" applyNumberFormat="1" applyFont="1" applyFill="1" applyBorder="1" applyAlignment="1">
      <alignment horizontal="centerContinuous" vertical="center"/>
    </xf>
    <xf numFmtId="4" fontId="48" fillId="20" borderId="3" xfId="30" applyNumberFormat="1" applyFont="1" applyFill="1" applyBorder="1" applyAlignment="1">
      <alignment horizontal="centerContinuous" vertical="center"/>
    </xf>
    <xf numFmtId="179" fontId="48" fillId="0" borderId="2" xfId="30" applyNumberFormat="1" applyFont="1" applyBorder="1" applyAlignment="1">
      <alignment vertical="center"/>
    </xf>
    <xf numFmtId="0" fontId="48" fillId="0" borderId="18" xfId="30" applyFont="1" applyBorder="1" applyAlignment="1">
      <alignment horizontal="left" vertical="center"/>
    </xf>
    <xf numFmtId="0" fontId="48" fillId="0" borderId="10" xfId="30" applyFont="1" applyBorder="1" applyAlignment="1">
      <alignment horizontal="left" vertical="center"/>
    </xf>
    <xf numFmtId="0" fontId="48" fillId="0" borderId="11" xfId="30" applyFont="1" applyBorder="1" applyAlignment="1">
      <alignment horizontal="left" vertical="center"/>
    </xf>
    <xf numFmtId="0" fontId="47" fillId="7" borderId="9" xfId="30" applyFont="1" applyFill="1" applyBorder="1" applyAlignment="1">
      <alignment horizontal="center" vertical="center"/>
    </xf>
    <xf numFmtId="0" fontId="47" fillId="7" borderId="10" xfId="30" applyFont="1" applyFill="1" applyBorder="1" applyAlignment="1">
      <alignment horizontal="center" vertical="center"/>
    </xf>
    <xf numFmtId="0" fontId="47" fillId="7" borderId="11" xfId="30" applyFont="1" applyFill="1" applyBorder="1" applyAlignment="1">
      <alignment horizontal="center" vertical="center"/>
    </xf>
    <xf numFmtId="0" fontId="47" fillId="20" borderId="75" xfId="30" applyFont="1" applyFill="1" applyBorder="1" applyAlignment="1">
      <alignment horizontal="centerContinuous" vertical="center"/>
    </xf>
    <xf numFmtId="0" fontId="47" fillId="20" borderId="76" xfId="30" applyFont="1" applyFill="1" applyBorder="1" applyAlignment="1">
      <alignment horizontal="centerContinuous" vertical="center"/>
    </xf>
    <xf numFmtId="0" fontId="48" fillId="20" borderId="76" xfId="30" applyFont="1" applyFill="1" applyBorder="1" applyAlignment="1">
      <alignment horizontal="centerContinuous" vertical="center"/>
    </xf>
    <xf numFmtId="0" fontId="48" fillId="20" borderId="76" xfId="30" applyFont="1" applyFill="1" applyBorder="1" applyAlignment="1">
      <alignment horizontal="centerContinuous" vertical="center" wrapText="1"/>
    </xf>
    <xf numFmtId="4" fontId="48" fillId="20" borderId="76" xfId="30" applyNumberFormat="1" applyFont="1" applyFill="1" applyBorder="1" applyAlignment="1">
      <alignment horizontal="centerContinuous" vertical="center"/>
    </xf>
    <xf numFmtId="4" fontId="48" fillId="20" borderId="77" xfId="30" applyNumberFormat="1" applyFont="1" applyFill="1" applyBorder="1" applyAlignment="1">
      <alignment horizontal="centerContinuous" vertical="center"/>
    </xf>
    <xf numFmtId="180" fontId="48" fillId="0" borderId="2" xfId="30" applyNumberFormat="1" applyFont="1" applyBorder="1" applyAlignment="1">
      <alignment horizontal="right" vertical="center" wrapText="1"/>
    </xf>
    <xf numFmtId="181" fontId="48" fillId="0" borderId="2" xfId="30" applyNumberFormat="1" applyFont="1" applyBorder="1" applyAlignment="1">
      <alignment vertical="center"/>
    </xf>
    <xf numFmtId="0" fontId="47" fillId="20" borderId="78" xfId="30" applyFont="1" applyFill="1" applyBorder="1" applyAlignment="1">
      <alignment horizontal="centerContinuous" vertical="center"/>
    </xf>
    <xf numFmtId="0" fontId="47" fillId="20" borderId="79" xfId="30" applyFont="1" applyFill="1" applyBorder="1" applyAlignment="1">
      <alignment horizontal="centerContinuous" vertical="center"/>
    </xf>
    <xf numFmtId="0" fontId="48" fillId="20" borderId="79" xfId="30" applyFont="1" applyFill="1" applyBorder="1" applyAlignment="1">
      <alignment horizontal="centerContinuous" vertical="center"/>
    </xf>
    <xf numFmtId="0" fontId="48" fillId="20" borderId="79" xfId="30" applyFont="1" applyFill="1" applyBorder="1" applyAlignment="1">
      <alignment horizontal="centerContinuous" vertical="center" wrapText="1"/>
    </xf>
    <xf numFmtId="4" fontId="48" fillId="20" borderId="79" xfId="30" applyNumberFormat="1" applyFont="1" applyFill="1" applyBorder="1" applyAlignment="1">
      <alignment horizontal="centerContinuous" vertical="center"/>
    </xf>
    <xf numFmtId="4" fontId="48" fillId="20" borderId="80" xfId="30" applyNumberFormat="1" applyFont="1" applyFill="1" applyBorder="1" applyAlignment="1">
      <alignment horizontal="centerContinuous" vertical="center"/>
    </xf>
    <xf numFmtId="2" fontId="48" fillId="0" borderId="2" xfId="30" applyNumberFormat="1" applyFont="1" applyBorder="1" applyAlignment="1">
      <alignment vertical="center"/>
    </xf>
    <xf numFmtId="0" fontId="48" fillId="0" borderId="69" xfId="30" applyFont="1" applyBorder="1" applyAlignment="1">
      <alignment horizontal="left" vertical="center"/>
    </xf>
    <xf numFmtId="0" fontId="48" fillId="0" borderId="70" xfId="30" applyFont="1" applyBorder="1" applyAlignment="1">
      <alignment horizontal="left" vertical="center"/>
    </xf>
    <xf numFmtId="0" fontId="48" fillId="0" borderId="71" xfId="30" applyFont="1" applyBorder="1" applyAlignment="1">
      <alignment horizontal="left" vertical="center"/>
    </xf>
    <xf numFmtId="0" fontId="47" fillId="7" borderId="81" xfId="30" applyFont="1" applyFill="1" applyBorder="1" applyAlignment="1">
      <alignment horizontal="center" vertical="center"/>
    </xf>
    <xf numFmtId="0" fontId="47" fillId="7" borderId="70" xfId="30" applyFont="1" applyFill="1" applyBorder="1" applyAlignment="1">
      <alignment horizontal="center" vertical="center"/>
    </xf>
    <xf numFmtId="0" fontId="47" fillId="7" borderId="71" xfId="30" applyFont="1" applyFill="1" applyBorder="1" applyAlignment="1">
      <alignment horizontal="center" vertical="center"/>
    </xf>
    <xf numFmtId="164" fontId="47" fillId="7" borderId="59" xfId="34" applyFont="1" applyFill="1" applyBorder="1" applyAlignment="1">
      <alignment vertical="center"/>
    </xf>
    <xf numFmtId="0" fontId="46" fillId="21" borderId="21" xfId="3" applyFont="1" applyFill="1" applyBorder="1" applyAlignment="1">
      <alignment horizontal="center"/>
    </xf>
    <xf numFmtId="0" fontId="46" fillId="21" borderId="22" xfId="3" applyFont="1" applyFill="1" applyBorder="1" applyAlignment="1">
      <alignment horizontal="center"/>
    </xf>
    <xf numFmtId="0" fontId="46" fillId="21" borderId="25" xfId="3" applyFont="1" applyFill="1" applyBorder="1" applyAlignment="1">
      <alignment horizontal="center"/>
    </xf>
    <xf numFmtId="164" fontId="45" fillId="0" borderId="21" xfId="3" applyNumberFormat="1" applyFont="1" applyBorder="1" applyAlignment="1">
      <alignment horizontal="center" vertical="center"/>
    </xf>
    <xf numFmtId="0" fontId="45" fillId="0" borderId="22" xfId="3" applyFont="1" applyBorder="1" applyAlignment="1">
      <alignment horizontal="center" vertical="center"/>
    </xf>
    <xf numFmtId="0" fontId="45" fillId="0" borderId="25" xfId="3" applyFont="1" applyBorder="1" applyAlignment="1">
      <alignment horizontal="center" vertical="center"/>
    </xf>
    <xf numFmtId="0" fontId="13" fillId="0" borderId="0" xfId="3" applyFont="1" applyAlignment="1">
      <alignment horizontal="center"/>
    </xf>
    <xf numFmtId="181" fontId="48" fillId="0" borderId="2" xfId="30" applyNumberFormat="1" applyFont="1" applyBorder="1" applyAlignment="1">
      <alignment horizontal="right" vertical="center" wrapText="1"/>
    </xf>
    <xf numFmtId="0" fontId="8" fillId="0" borderId="20" xfId="3" applyFont="1" applyBorder="1" applyAlignment="1">
      <alignment horizontal="center" vertical="center"/>
    </xf>
    <xf numFmtId="2" fontId="48" fillId="0" borderId="2" xfId="30" quotePrefix="1" applyNumberFormat="1" applyFont="1" applyBorder="1" applyAlignment="1">
      <alignment vertical="center"/>
    </xf>
    <xf numFmtId="0" fontId="47" fillId="15" borderId="21" xfId="30" applyFont="1" applyFill="1" applyBorder="1" applyAlignment="1">
      <alignment horizontal="center" vertical="center" wrapText="1"/>
    </xf>
    <xf numFmtId="0" fontId="47" fillId="15" borderId="64" xfId="30" applyFont="1" applyFill="1" applyBorder="1" applyAlignment="1">
      <alignment horizontal="center" vertical="center" wrapText="1"/>
    </xf>
    <xf numFmtId="164" fontId="45" fillId="0" borderId="22" xfId="3" applyNumberFormat="1" applyFont="1" applyBorder="1" applyAlignment="1">
      <alignment horizontal="center" vertical="center"/>
    </xf>
    <xf numFmtId="164" fontId="45" fillId="0" borderId="25" xfId="3" applyNumberFormat="1" applyFont="1" applyBorder="1" applyAlignment="1">
      <alignment horizontal="center" vertical="center"/>
    </xf>
    <xf numFmtId="0" fontId="47" fillId="0" borderId="74" xfId="30" applyFont="1" applyBorder="1" applyAlignment="1">
      <alignment horizontal="justify" vertical="center" wrapText="1"/>
    </xf>
    <xf numFmtId="0" fontId="48" fillId="0" borderId="9" xfId="3" applyFont="1" applyBorder="1" applyAlignment="1">
      <alignment horizontal="left"/>
    </xf>
    <xf numFmtId="0" fontId="48" fillId="0" borderId="10" xfId="3" applyFont="1" applyBorder="1" applyAlignment="1">
      <alignment horizontal="left"/>
    </xf>
    <xf numFmtId="0" fontId="48" fillId="0" borderId="11" xfId="3" applyFont="1" applyBorder="1" applyAlignment="1">
      <alignment horizontal="left"/>
    </xf>
    <xf numFmtId="0" fontId="48" fillId="0" borderId="9" xfId="3" applyFont="1" applyBorder="1" applyAlignment="1">
      <alignment horizontal="left" wrapText="1"/>
    </xf>
    <xf numFmtId="0" fontId="48" fillId="0" borderId="10" xfId="3" applyFont="1" applyBorder="1" applyAlignment="1">
      <alignment horizontal="left" wrapText="1"/>
    </xf>
    <xf numFmtId="0" fontId="48" fillId="0" borderId="11" xfId="3" applyFont="1" applyBorder="1" applyAlignment="1">
      <alignment horizontal="left" wrapText="1"/>
    </xf>
    <xf numFmtId="2" fontId="48" fillId="0" borderId="2" xfId="3" applyNumberFormat="1" applyFont="1" applyBorder="1" applyAlignment="1">
      <alignment horizontal="right" vertical="center"/>
    </xf>
    <xf numFmtId="2" fontId="48" fillId="0" borderId="2" xfId="3" applyNumberFormat="1" applyFont="1" applyBorder="1" applyAlignment="1">
      <alignment horizontal="right"/>
    </xf>
    <xf numFmtId="0" fontId="48" fillId="0" borderId="18" xfId="3" applyFont="1" applyBorder="1" applyAlignment="1">
      <alignment horizontal="left" vertical="center"/>
    </xf>
    <xf numFmtId="0" fontId="48" fillId="0" borderId="10" xfId="3" applyFont="1" applyBorder="1" applyAlignment="1">
      <alignment horizontal="left" vertical="center"/>
    </xf>
    <xf numFmtId="0" fontId="48" fillId="0" borderId="11" xfId="3" applyFont="1" applyBorder="1" applyAlignment="1">
      <alignment horizontal="left" vertical="center"/>
    </xf>
    <xf numFmtId="0" fontId="47" fillId="20" borderId="42" xfId="30" applyFont="1" applyFill="1" applyBorder="1" applyAlignment="1">
      <alignment horizontal="center" vertical="center"/>
    </xf>
    <xf numFmtId="0" fontId="47" fillId="20" borderId="29" xfId="30" applyFont="1" applyFill="1" applyBorder="1" applyAlignment="1">
      <alignment horizontal="center" vertical="center"/>
    </xf>
    <xf numFmtId="0" fontId="47" fillId="20" borderId="41" xfId="30" applyFont="1" applyFill="1" applyBorder="1" applyAlignment="1">
      <alignment horizontal="center" vertical="center"/>
    </xf>
    <xf numFmtId="0" fontId="47" fillId="20" borderId="18" xfId="30" applyFont="1" applyFill="1" applyBorder="1" applyAlignment="1">
      <alignment horizontal="center" vertical="center"/>
    </xf>
    <xf numFmtId="0" fontId="47" fillId="20" borderId="10" xfId="30" applyFont="1" applyFill="1" applyBorder="1" applyAlignment="1">
      <alignment horizontal="center" vertical="center"/>
    </xf>
    <xf numFmtId="0" fontId="47" fillId="20" borderId="12" xfId="30" applyFont="1" applyFill="1" applyBorder="1" applyAlignment="1">
      <alignment horizontal="center" vertical="center"/>
    </xf>
    <xf numFmtId="0" fontId="48" fillId="0" borderId="0" xfId="3" applyFont="1"/>
    <xf numFmtId="182" fontId="48" fillId="0" borderId="2" xfId="30" applyNumberFormat="1" applyFont="1" applyBorder="1" applyAlignment="1">
      <alignment vertical="center"/>
    </xf>
    <xf numFmtId="183" fontId="48" fillId="0" borderId="2" xfId="13" applyNumberFormat="1" applyFont="1" applyFill="1" applyBorder="1" applyAlignment="1">
      <alignment horizontal="right"/>
    </xf>
    <xf numFmtId="0" fontId="46" fillId="0" borderId="0" xfId="3" applyFont="1" applyAlignment="1">
      <alignment horizontal="center"/>
    </xf>
    <xf numFmtId="0" fontId="49" fillId="0" borderId="20" xfId="3" applyFont="1" applyBorder="1" applyAlignment="1">
      <alignment horizontal="center"/>
    </xf>
    <xf numFmtId="2" fontId="48" fillId="0" borderId="2" xfId="3" applyNumberFormat="1" applyFont="1" applyBorder="1" applyAlignment="1">
      <alignment horizontal="center"/>
    </xf>
    <xf numFmtId="180" fontId="48" fillId="0" borderId="2" xfId="30" applyNumberFormat="1" applyFont="1" applyBorder="1" applyAlignment="1">
      <alignment vertical="center"/>
    </xf>
    <xf numFmtId="164" fontId="48" fillId="0" borderId="2" xfId="34" applyFont="1" applyFill="1" applyBorder="1" applyAlignment="1">
      <alignment horizontal="center" vertical="center" wrapText="1"/>
    </xf>
    <xf numFmtId="2" fontId="13" fillId="0" borderId="0" xfId="3" applyNumberFormat="1" applyFont="1"/>
    <xf numFmtId="0" fontId="49" fillId="0" borderId="0" xfId="3" applyFont="1" applyAlignment="1">
      <alignment horizontal="center"/>
    </xf>
    <xf numFmtId="0" fontId="49" fillId="0" borderId="0" xfId="3" applyFont="1"/>
    <xf numFmtId="0" fontId="48" fillId="3" borderId="18" xfId="30" applyFont="1" applyFill="1" applyBorder="1" applyAlignment="1">
      <alignment horizontal="left" vertical="center" wrapText="1"/>
    </xf>
    <xf numFmtId="0" fontId="48" fillId="3" borderId="10" xfId="30" applyFont="1" applyFill="1" applyBorder="1" applyAlignment="1">
      <alignment horizontal="left" vertical="center" wrapText="1"/>
    </xf>
    <xf numFmtId="0" fontId="48" fillId="3" borderId="11" xfId="30" applyFont="1" applyFill="1" applyBorder="1" applyAlignment="1">
      <alignment horizontal="left" vertical="center" wrapText="1"/>
    </xf>
    <xf numFmtId="4" fontId="48" fillId="0" borderId="18" xfId="30" applyNumberFormat="1" applyFont="1" applyBorder="1" applyAlignment="1">
      <alignment horizontal="left" vertical="center" wrapText="1"/>
    </xf>
    <xf numFmtId="4" fontId="48" fillId="0" borderId="10" xfId="30" applyNumberFormat="1" applyFont="1" applyBorder="1" applyAlignment="1">
      <alignment horizontal="left" vertical="center" wrapText="1"/>
    </xf>
    <xf numFmtId="4" fontId="48" fillId="0" borderId="11" xfId="30" applyNumberFormat="1" applyFont="1" applyBorder="1" applyAlignment="1">
      <alignment horizontal="left" vertical="center" wrapText="1"/>
    </xf>
    <xf numFmtId="0" fontId="48" fillId="0" borderId="9" xfId="3" applyFont="1" applyBorder="1" applyAlignment="1">
      <alignment horizontal="left" vertical="center" wrapText="1"/>
    </xf>
    <xf numFmtId="0" fontId="48" fillId="0" borderId="10" xfId="3" applyFont="1" applyBorder="1" applyAlignment="1">
      <alignment horizontal="left" vertical="center" wrapText="1"/>
    </xf>
    <xf numFmtId="0" fontId="48" fillId="0" borderId="11" xfId="3" applyFont="1" applyBorder="1" applyAlignment="1">
      <alignment horizontal="left" vertical="center" wrapText="1"/>
    </xf>
    <xf numFmtId="0" fontId="45" fillId="0" borderId="0" xfId="3" applyFont="1" applyAlignment="1">
      <alignment horizontal="center"/>
    </xf>
    <xf numFmtId="181" fontId="46" fillId="0" borderId="0" xfId="3" applyNumberFormat="1" applyFont="1"/>
    <xf numFmtId="0" fontId="47" fillId="20" borderId="1" xfId="30" applyFont="1" applyFill="1" applyBorder="1" applyAlignment="1">
      <alignment horizontal="center" vertical="center"/>
    </xf>
    <xf numFmtId="0" fontId="47" fillId="20" borderId="11" xfId="30" applyFont="1" applyFill="1" applyBorder="1" applyAlignment="1">
      <alignment horizontal="center" vertical="center"/>
    </xf>
    <xf numFmtId="0" fontId="48" fillId="20" borderId="2" xfId="30" applyFont="1" applyFill="1" applyBorder="1" applyAlignment="1">
      <alignment horizontal="center" vertical="center"/>
    </xf>
    <xf numFmtId="0" fontId="48" fillId="20" borderId="2" xfId="30" applyFont="1" applyFill="1" applyBorder="1" applyAlignment="1">
      <alignment horizontal="center" vertical="center" wrapText="1"/>
    </xf>
    <xf numFmtId="0" fontId="50" fillId="0" borderId="0" xfId="3" applyFont="1" applyAlignment="1">
      <alignment horizontal="center"/>
    </xf>
    <xf numFmtId="164" fontId="51" fillId="0" borderId="0" xfId="3" applyNumberFormat="1" applyFont="1" applyAlignment="1">
      <alignment horizontal="center" vertical="center"/>
    </xf>
    <xf numFmtId="0" fontId="51" fillId="0" borderId="0" xfId="3" applyFont="1" applyAlignment="1">
      <alignment horizontal="center" vertical="center"/>
    </xf>
    <xf numFmtId="0" fontId="49" fillId="0" borderId="22" xfId="3" applyFont="1" applyBorder="1" applyAlignment="1">
      <alignment horizontal="center"/>
    </xf>
    <xf numFmtId="181" fontId="48" fillId="0" borderId="10" xfId="30" applyNumberFormat="1" applyFont="1" applyBorder="1" applyAlignment="1">
      <alignment horizontal="right" vertical="center" wrapText="1"/>
    </xf>
    <xf numFmtId="184" fontId="48" fillId="0" borderId="2" xfId="30" applyNumberFormat="1" applyFont="1" applyBorder="1" applyAlignment="1">
      <alignment vertical="center"/>
    </xf>
    <xf numFmtId="185" fontId="48" fillId="0" borderId="2" xfId="30" applyNumberFormat="1" applyFont="1" applyBorder="1" applyAlignment="1">
      <alignment vertical="center"/>
    </xf>
    <xf numFmtId="0" fontId="47" fillId="15" borderId="23" xfId="30" applyFont="1" applyFill="1" applyBorder="1" applyAlignment="1">
      <alignment horizontal="center" vertical="center" wrapText="1"/>
    </xf>
    <xf numFmtId="0" fontId="47" fillId="15" borderId="29" xfId="30" applyFont="1" applyFill="1" applyBorder="1" applyAlignment="1">
      <alignment horizontal="center" vertical="center" wrapText="1"/>
    </xf>
    <xf numFmtId="0" fontId="47" fillId="15" borderId="45" xfId="30" applyFont="1" applyFill="1" applyBorder="1" applyAlignment="1">
      <alignment horizontal="center" vertical="center" wrapText="1"/>
    </xf>
    <xf numFmtId="0" fontId="47" fillId="0" borderId="23" xfId="30" applyFont="1" applyBorder="1" applyAlignment="1">
      <alignment horizontal="left" vertical="center" wrapText="1"/>
    </xf>
    <xf numFmtId="4" fontId="47" fillId="15" borderId="32" xfId="30" applyNumberFormat="1" applyFont="1" applyFill="1" applyBorder="1" applyAlignment="1">
      <alignment horizontal="center" vertical="center"/>
    </xf>
    <xf numFmtId="4" fontId="25" fillId="0" borderId="33" xfId="30" applyNumberFormat="1" applyFont="1" applyBorder="1" applyAlignment="1">
      <alignment horizontal="center" vertical="center"/>
    </xf>
    <xf numFmtId="4" fontId="47" fillId="15" borderId="33" xfId="30" applyNumberFormat="1" applyFont="1" applyFill="1" applyBorder="1" applyAlignment="1">
      <alignment horizontal="center" vertical="center"/>
    </xf>
    <xf numFmtId="186" fontId="25" fillId="0" borderId="33" xfId="1" applyNumberFormat="1" applyFont="1" applyBorder="1" applyAlignment="1">
      <alignment horizontal="center" vertical="center" wrapText="1"/>
    </xf>
    <xf numFmtId="0" fontId="47" fillId="15" borderId="4" xfId="30" applyFont="1" applyFill="1" applyBorder="1" applyAlignment="1">
      <alignment horizontal="center" vertical="center" wrapText="1"/>
    </xf>
    <xf numFmtId="0" fontId="47" fillId="15" borderId="70" xfId="30" applyFont="1" applyFill="1" applyBorder="1" applyAlignment="1">
      <alignment horizontal="center" vertical="center" wrapText="1"/>
    </xf>
    <xf numFmtId="0" fontId="47" fillId="15" borderId="59" xfId="30" applyFont="1" applyFill="1" applyBorder="1" applyAlignment="1">
      <alignment horizontal="center" vertical="center" wrapText="1"/>
    </xf>
    <xf numFmtId="0" fontId="47" fillId="0" borderId="4" xfId="30" applyFont="1" applyBorder="1" applyAlignment="1">
      <alignment horizontal="left" vertical="center" wrapText="1"/>
    </xf>
    <xf numFmtId="4" fontId="47" fillId="15" borderId="36" xfId="30" applyNumberFormat="1" applyFont="1" applyFill="1" applyBorder="1" applyAlignment="1">
      <alignment horizontal="center" vertical="center"/>
    </xf>
    <xf numFmtId="4" fontId="25" fillId="0" borderId="37" xfId="30" applyNumberFormat="1" applyFont="1" applyBorder="1" applyAlignment="1">
      <alignment horizontal="center" vertical="center"/>
    </xf>
    <xf numFmtId="4" fontId="47" fillId="15" borderId="37" xfId="30" applyNumberFormat="1" applyFont="1" applyFill="1" applyBorder="1" applyAlignment="1">
      <alignment horizontal="center" vertical="center"/>
    </xf>
    <xf numFmtId="186" fontId="25" fillId="0" borderId="37" xfId="1" applyNumberFormat="1" applyFont="1" applyBorder="1" applyAlignment="1">
      <alignment horizontal="center" vertical="center" wrapText="1"/>
    </xf>
    <xf numFmtId="0" fontId="3" fillId="3" borderId="0" xfId="3" applyFill="1"/>
    <xf numFmtId="0" fontId="52" fillId="0" borderId="18" xfId="30" applyFont="1" applyBorder="1" applyAlignment="1">
      <alignment horizontal="left" vertical="center" wrapText="1"/>
    </xf>
    <xf numFmtId="0" fontId="52" fillId="0" borderId="10" xfId="30" applyFont="1" applyBorder="1" applyAlignment="1">
      <alignment horizontal="left" vertical="center" wrapText="1"/>
    </xf>
    <xf numFmtId="0" fontId="52" fillId="0" borderId="11" xfId="30" applyFont="1" applyBorder="1" applyAlignment="1">
      <alignment horizontal="left" vertical="center" wrapText="1"/>
    </xf>
    <xf numFmtId="0" fontId="52" fillId="0" borderId="2" xfId="30" applyFont="1" applyBorder="1" applyAlignment="1">
      <alignment horizontal="center" vertical="center" wrapText="1"/>
    </xf>
    <xf numFmtId="178" fontId="52" fillId="0" borderId="2" xfId="30" applyNumberFormat="1" applyFont="1" applyBorder="1" applyAlignment="1">
      <alignment vertical="center"/>
    </xf>
    <xf numFmtId="44" fontId="52" fillId="0" borderId="2" xfId="2" applyFont="1" applyFill="1" applyBorder="1" applyAlignment="1">
      <alignment vertical="center"/>
    </xf>
    <xf numFmtId="44" fontId="52" fillId="0" borderId="3" xfId="2" applyFont="1" applyFill="1" applyBorder="1" applyAlignment="1">
      <alignment vertical="center"/>
    </xf>
    <xf numFmtId="44" fontId="25" fillId="7" borderId="3" xfId="2" applyFont="1" applyFill="1" applyBorder="1" applyAlignment="1">
      <alignment vertical="center"/>
    </xf>
    <xf numFmtId="44" fontId="52" fillId="0" borderId="2" xfId="2" applyFont="1" applyBorder="1" applyAlignment="1">
      <alignment vertical="center"/>
    </xf>
    <xf numFmtId="44" fontId="52" fillId="0" borderId="3" xfId="2" applyFont="1" applyBorder="1" applyAlignment="1">
      <alignment vertical="center"/>
    </xf>
    <xf numFmtId="0" fontId="48" fillId="16" borderId="18" xfId="30" applyFont="1" applyFill="1" applyBorder="1" applyAlignment="1">
      <alignment horizontal="center" vertical="center" wrapText="1"/>
    </xf>
    <xf numFmtId="0" fontId="48" fillId="16" borderId="10" xfId="30" applyFont="1" applyFill="1" applyBorder="1" applyAlignment="1">
      <alignment horizontal="center" vertical="center" wrapText="1"/>
    </xf>
    <xf numFmtId="0" fontId="48" fillId="16" borderId="11" xfId="30" applyFont="1" applyFill="1" applyBorder="1" applyAlignment="1">
      <alignment horizontal="center" vertical="center" wrapText="1"/>
    </xf>
    <xf numFmtId="0" fontId="48" fillId="16" borderId="2" xfId="30" applyFont="1" applyFill="1" applyBorder="1" applyAlignment="1">
      <alignment horizontal="center" vertical="center"/>
    </xf>
    <xf numFmtId="177" fontId="48" fillId="16" borderId="2" xfId="30" applyNumberFormat="1" applyFont="1" applyFill="1" applyBorder="1" applyAlignment="1">
      <alignment horizontal="center" vertical="center"/>
    </xf>
    <xf numFmtId="4" fontId="48" fillId="16" borderId="2" xfId="30" applyNumberFormat="1" applyFont="1" applyFill="1" applyBorder="1" applyAlignment="1">
      <alignment horizontal="center" vertical="center"/>
    </xf>
    <xf numFmtId="4" fontId="48" fillId="16" borderId="3" xfId="30" applyNumberFormat="1" applyFont="1" applyFill="1" applyBorder="1" applyAlignment="1">
      <alignment horizontal="center" vertical="center"/>
    </xf>
    <xf numFmtId="182" fontId="52" fillId="0" borderId="2" xfId="30" applyNumberFormat="1" applyFont="1" applyBorder="1" applyAlignment="1">
      <alignment vertical="center"/>
    </xf>
    <xf numFmtId="187" fontId="52" fillId="3" borderId="82" xfId="0" applyNumberFormat="1" applyFont="1" applyFill="1" applyBorder="1" applyAlignment="1">
      <alignment horizontal="center" vertical="center" wrapText="1"/>
    </xf>
    <xf numFmtId="0" fontId="25" fillId="7" borderId="9" xfId="30" applyFont="1" applyFill="1" applyBorder="1" applyAlignment="1">
      <alignment horizontal="center" vertical="center"/>
    </xf>
    <xf numFmtId="0" fontId="25" fillId="7" borderId="10" xfId="30" applyFont="1" applyFill="1" applyBorder="1" applyAlignment="1">
      <alignment horizontal="center" vertical="center"/>
    </xf>
    <xf numFmtId="0" fontId="25" fillId="7" borderId="11" xfId="30" applyFont="1" applyFill="1" applyBorder="1" applyAlignment="1">
      <alignment horizontal="center" vertical="center"/>
    </xf>
    <xf numFmtId="187" fontId="52" fillId="0" borderId="82" xfId="0" applyNumberFormat="1" applyFont="1" applyBorder="1" applyAlignment="1">
      <alignment horizontal="center" vertical="center" wrapText="1"/>
    </xf>
    <xf numFmtId="0" fontId="52" fillId="0" borderId="69" xfId="30" applyFont="1" applyBorder="1" applyAlignment="1">
      <alignment horizontal="left" vertical="center"/>
    </xf>
    <xf numFmtId="0" fontId="52" fillId="0" borderId="70" xfId="30" applyFont="1" applyBorder="1" applyAlignment="1">
      <alignment horizontal="left" vertical="center"/>
    </xf>
    <xf numFmtId="0" fontId="52" fillId="0" borderId="71" xfId="30" applyFont="1" applyBorder="1" applyAlignment="1">
      <alignment horizontal="left" vertical="center"/>
    </xf>
    <xf numFmtId="0" fontId="25" fillId="7" borderId="81" xfId="30" applyFont="1" applyFill="1" applyBorder="1" applyAlignment="1">
      <alignment horizontal="center" vertical="center"/>
    </xf>
    <xf numFmtId="0" fontId="25" fillId="7" borderId="70" xfId="30" applyFont="1" applyFill="1" applyBorder="1" applyAlignment="1">
      <alignment horizontal="center" vertical="center"/>
    </xf>
    <xf numFmtId="0" fontId="25" fillId="7" borderId="71" xfId="30" applyFont="1" applyFill="1" applyBorder="1" applyAlignment="1">
      <alignment horizontal="center" vertical="center"/>
    </xf>
    <xf numFmtId="44" fontId="25" fillId="7" borderId="59" xfId="2" applyFont="1" applyFill="1" applyBorder="1" applyAlignment="1">
      <alignment vertical="center"/>
    </xf>
    <xf numFmtId="0" fontId="53" fillId="5" borderId="21" xfId="0" applyFont="1" applyFill="1" applyBorder="1" applyAlignment="1">
      <alignment horizontal="center"/>
    </xf>
    <xf numFmtId="0" fontId="53" fillId="5" borderId="22" xfId="0" applyFont="1" applyFill="1" applyBorder="1" applyAlignment="1">
      <alignment horizontal="center"/>
    </xf>
    <xf numFmtId="0" fontId="53" fillId="5" borderId="25" xfId="0" applyFont="1" applyFill="1" applyBorder="1" applyAlignment="1">
      <alignment horizontal="center"/>
    </xf>
    <xf numFmtId="164" fontId="54" fillId="8" borderId="21" xfId="0" applyNumberFormat="1" applyFont="1" applyFill="1" applyBorder="1" applyAlignment="1">
      <alignment horizontal="center" vertical="center"/>
    </xf>
    <xf numFmtId="0" fontId="54" fillId="8" borderId="22" xfId="0" applyFont="1" applyFill="1" applyBorder="1" applyAlignment="1">
      <alignment horizontal="center" vertical="center"/>
    </xf>
    <xf numFmtId="0" fontId="54" fillId="8" borderId="25" xfId="0" applyFont="1" applyFill="1" applyBorder="1" applyAlignment="1">
      <alignment horizontal="center" vertical="center"/>
    </xf>
    <xf numFmtId="0" fontId="25" fillId="15" borderId="23" xfId="30" applyFont="1" applyFill="1" applyBorder="1" applyAlignment="1">
      <alignment horizontal="center" vertical="center" wrapText="1"/>
    </xf>
    <xf numFmtId="0" fontId="25" fillId="15" borderId="29" xfId="30" applyFont="1" applyFill="1" applyBorder="1" applyAlignment="1">
      <alignment horizontal="center" vertical="center" wrapText="1"/>
    </xf>
    <xf numFmtId="0" fontId="25" fillId="15" borderId="45" xfId="30" applyFont="1" applyFill="1" applyBorder="1" applyAlignment="1">
      <alignment horizontal="center" vertical="center" wrapText="1"/>
    </xf>
    <xf numFmtId="0" fontId="52" fillId="0" borderId="83" xfId="30" applyFont="1" applyBorder="1" applyAlignment="1">
      <alignment horizontal="justify" vertical="center" wrapText="1"/>
    </xf>
    <xf numFmtId="4" fontId="25" fillId="15" borderId="52" xfId="30" applyNumberFormat="1" applyFont="1" applyFill="1" applyBorder="1" applyAlignment="1">
      <alignment horizontal="center" vertical="center"/>
    </xf>
    <xf numFmtId="4" fontId="25" fillId="15" borderId="33" xfId="30" applyNumberFormat="1" applyFont="1" applyFill="1" applyBorder="1" applyAlignment="1">
      <alignment horizontal="center" vertical="center"/>
    </xf>
    <xf numFmtId="0" fontId="25" fillId="15" borderId="4" xfId="30" applyFont="1" applyFill="1" applyBorder="1" applyAlignment="1">
      <alignment horizontal="center" vertical="center" wrapText="1"/>
    </xf>
    <xf numFmtId="0" fontId="25" fillId="15" borderId="70" xfId="30" applyFont="1" applyFill="1" applyBorder="1" applyAlignment="1">
      <alignment horizontal="center" vertical="center" wrapText="1"/>
    </xf>
    <xf numFmtId="0" fontId="25" fillId="15" borderId="59" xfId="30" applyFont="1" applyFill="1" applyBorder="1" applyAlignment="1">
      <alignment horizontal="center" vertical="center" wrapText="1"/>
    </xf>
    <xf numFmtId="0" fontId="52" fillId="0" borderId="84" xfId="30" applyFont="1" applyBorder="1" applyAlignment="1">
      <alignment horizontal="justify" vertical="center" wrapText="1"/>
    </xf>
    <xf numFmtId="4" fontId="25" fillId="15" borderId="57" xfId="30" applyNumberFormat="1" applyFont="1" applyFill="1" applyBorder="1" applyAlignment="1">
      <alignment horizontal="center" vertical="center"/>
    </xf>
    <xf numFmtId="4" fontId="25" fillId="15" borderId="37" xfId="30" applyNumberFormat="1" applyFont="1" applyFill="1" applyBorder="1" applyAlignment="1">
      <alignment horizontal="center" vertical="center"/>
    </xf>
    <xf numFmtId="0" fontId="25" fillId="20" borderId="23" xfId="30" applyFont="1" applyFill="1" applyBorder="1" applyAlignment="1">
      <alignment horizontal="centerContinuous" vertical="center"/>
    </xf>
    <xf numFmtId="0" fontId="25" fillId="20" borderId="43" xfId="30" applyFont="1" applyFill="1" applyBorder="1" applyAlignment="1">
      <alignment horizontal="centerContinuous" vertical="center"/>
    </xf>
    <xf numFmtId="0" fontId="25" fillId="20" borderId="24" xfId="30" applyFont="1" applyFill="1" applyBorder="1" applyAlignment="1">
      <alignment horizontal="centerContinuous" vertical="center"/>
    </xf>
    <xf numFmtId="0" fontId="25" fillId="20" borderId="24" xfId="30" applyFont="1" applyFill="1" applyBorder="1" applyAlignment="1">
      <alignment horizontal="centerContinuous" vertical="center" wrapText="1"/>
    </xf>
    <xf numFmtId="4" fontId="25" fillId="20" borderId="24" xfId="30" applyNumberFormat="1" applyFont="1" applyFill="1" applyBorder="1" applyAlignment="1">
      <alignment horizontal="centerContinuous" vertical="center"/>
    </xf>
    <xf numFmtId="4" fontId="25" fillId="20" borderId="45" xfId="30" applyNumberFormat="1" applyFont="1" applyFill="1" applyBorder="1" applyAlignment="1">
      <alignment horizontal="centerContinuous" vertical="center"/>
    </xf>
    <xf numFmtId="0" fontId="25" fillId="15" borderId="18" xfId="30" applyFont="1" applyFill="1" applyBorder="1" applyAlignment="1">
      <alignment horizontal="center" vertical="center" wrapText="1"/>
    </xf>
    <xf numFmtId="0" fontId="25" fillId="15" borderId="10" xfId="30" applyFont="1" applyFill="1" applyBorder="1" applyAlignment="1">
      <alignment horizontal="center" vertical="center" wrapText="1"/>
    </xf>
    <xf numFmtId="0" fontId="25" fillId="15" borderId="11" xfId="30" applyFont="1" applyFill="1" applyBorder="1" applyAlignment="1">
      <alignment horizontal="center" vertical="center" wrapText="1"/>
    </xf>
    <xf numFmtId="0" fontId="25" fillId="15" borderId="2" xfId="30" applyFont="1" applyFill="1" applyBorder="1" applyAlignment="1">
      <alignment horizontal="center" vertical="center"/>
    </xf>
    <xf numFmtId="177" fontId="25" fillId="15" borderId="2" xfId="30" applyNumberFormat="1" applyFont="1" applyFill="1" applyBorder="1" applyAlignment="1">
      <alignment horizontal="center" vertical="center"/>
    </xf>
    <xf numFmtId="4" fontId="25" fillId="15" borderId="2" xfId="30" applyNumberFormat="1" applyFont="1" applyFill="1" applyBorder="1" applyAlignment="1">
      <alignment horizontal="center" vertical="center"/>
    </xf>
    <xf numFmtId="4" fontId="25" fillId="15" borderId="3" xfId="30" applyNumberFormat="1" applyFont="1" applyFill="1" applyBorder="1" applyAlignment="1">
      <alignment horizontal="center" vertical="center"/>
    </xf>
    <xf numFmtId="164" fontId="52" fillId="0" borderId="2" xfId="34" applyFont="1" applyBorder="1" applyAlignment="1">
      <alignment vertical="center"/>
    </xf>
    <xf numFmtId="164" fontId="52" fillId="0" borderId="3" xfId="34" applyFont="1" applyBorder="1" applyAlignment="1">
      <alignment vertical="center"/>
    </xf>
    <xf numFmtId="0" fontId="52" fillId="0" borderId="18" xfId="30" applyFont="1" applyBorder="1" applyAlignment="1">
      <alignment horizontal="center" vertical="center" wrapText="1"/>
    </xf>
    <xf numFmtId="0" fontId="52" fillId="0" borderId="10" xfId="30" applyFont="1" applyBorder="1" applyAlignment="1">
      <alignment horizontal="center" vertical="center" wrapText="1"/>
    </xf>
    <xf numFmtId="0" fontId="52" fillId="0" borderId="11" xfId="30" applyFont="1" applyBorder="1" applyAlignment="1">
      <alignment horizontal="center" vertical="center" wrapText="1"/>
    </xf>
    <xf numFmtId="0" fontId="25" fillId="7" borderId="2" xfId="30" applyFont="1" applyFill="1" applyBorder="1" applyAlignment="1">
      <alignment horizontal="center" vertical="center"/>
    </xf>
    <xf numFmtId="164" fontId="25" fillId="7" borderId="3" xfId="34" applyFont="1" applyFill="1" applyBorder="1" applyAlignment="1">
      <alignment vertical="center"/>
    </xf>
    <xf numFmtId="0" fontId="25" fillId="20" borderId="1" xfId="30" applyFont="1" applyFill="1" applyBorder="1" applyAlignment="1">
      <alignment horizontal="centerContinuous" vertical="center"/>
    </xf>
    <xf numFmtId="0" fontId="25" fillId="20" borderId="11" xfId="30" applyFont="1" applyFill="1" applyBorder="1" applyAlignment="1">
      <alignment horizontal="centerContinuous" vertical="center"/>
    </xf>
    <xf numFmtId="0" fontId="52" fillId="20" borderId="2" xfId="30" applyFont="1" applyFill="1" applyBorder="1" applyAlignment="1">
      <alignment horizontal="centerContinuous" vertical="center"/>
    </xf>
    <xf numFmtId="0" fontId="52" fillId="20" borderId="2" xfId="30" applyFont="1" applyFill="1" applyBorder="1" applyAlignment="1">
      <alignment horizontal="centerContinuous" vertical="center" wrapText="1"/>
    </xf>
    <xf numFmtId="4" fontId="52" fillId="20" borderId="2" xfId="30" applyNumberFormat="1" applyFont="1" applyFill="1" applyBorder="1" applyAlignment="1">
      <alignment horizontal="centerContinuous" vertical="center"/>
    </xf>
    <xf numFmtId="4" fontId="52" fillId="20" borderId="3" xfId="30" applyNumberFormat="1" applyFont="1" applyFill="1" applyBorder="1" applyAlignment="1">
      <alignment horizontal="centerContinuous" vertical="center"/>
    </xf>
    <xf numFmtId="0" fontId="52" fillId="3" borderId="85" xfId="30" applyFont="1" applyFill="1" applyBorder="1" applyAlignment="1">
      <alignment horizontal="left" vertical="center" wrapText="1"/>
    </xf>
    <xf numFmtId="0" fontId="52" fillId="3" borderId="86" xfId="30" applyFont="1" applyFill="1" applyBorder="1" applyAlignment="1">
      <alignment horizontal="left" vertical="center" wrapText="1"/>
    </xf>
    <xf numFmtId="0" fontId="52" fillId="3" borderId="87" xfId="30" applyFont="1" applyFill="1" applyBorder="1" applyAlignment="1">
      <alignment horizontal="left" vertical="center" wrapText="1"/>
    </xf>
    <xf numFmtId="0" fontId="52" fillId="0" borderId="82" xfId="0" applyFont="1" applyBorder="1" applyAlignment="1">
      <alignment horizontal="center" vertical="center" wrapText="1"/>
    </xf>
    <xf numFmtId="188" fontId="52" fillId="0" borderId="82" xfId="0" applyNumberFormat="1" applyFont="1" applyBorder="1" applyAlignment="1">
      <alignment vertical="center"/>
    </xf>
    <xf numFmtId="0" fontId="52" fillId="0" borderId="18" xfId="30" applyFont="1" applyBorder="1" applyAlignment="1">
      <alignment horizontal="left" vertical="center"/>
    </xf>
    <xf numFmtId="0" fontId="52" fillId="0" borderId="10" xfId="30" applyFont="1" applyBorder="1" applyAlignment="1">
      <alignment horizontal="left" vertical="center"/>
    </xf>
    <xf numFmtId="0" fontId="52" fillId="0" borderId="11" xfId="30" applyFont="1" applyBorder="1" applyAlignment="1">
      <alignment horizontal="left" vertical="center"/>
    </xf>
    <xf numFmtId="0" fontId="25" fillId="20" borderId="75" xfId="30" applyFont="1" applyFill="1" applyBorder="1" applyAlignment="1">
      <alignment horizontal="centerContinuous" vertical="center"/>
    </xf>
    <xf numFmtId="0" fontId="25" fillId="20" borderId="76" xfId="30" applyFont="1" applyFill="1" applyBorder="1" applyAlignment="1">
      <alignment horizontal="centerContinuous" vertical="center"/>
    </xf>
    <xf numFmtId="0" fontId="52" fillId="20" borderId="76" xfId="30" applyFont="1" applyFill="1" applyBorder="1" applyAlignment="1">
      <alignment horizontal="centerContinuous" vertical="center"/>
    </xf>
    <xf numFmtId="0" fontId="52" fillId="20" borderId="76" xfId="30" applyFont="1" applyFill="1" applyBorder="1" applyAlignment="1">
      <alignment horizontal="centerContinuous" vertical="center" wrapText="1"/>
    </xf>
    <xf numFmtId="4" fontId="52" fillId="20" borderId="76" xfId="30" applyNumberFormat="1" applyFont="1" applyFill="1" applyBorder="1" applyAlignment="1">
      <alignment horizontal="centerContinuous" vertical="center"/>
    </xf>
    <xf numFmtId="4" fontId="52" fillId="20" borderId="77" xfId="30" applyNumberFormat="1" applyFont="1" applyFill="1" applyBorder="1" applyAlignment="1">
      <alignment horizontal="centerContinuous" vertical="center"/>
    </xf>
    <xf numFmtId="0" fontId="52" fillId="16" borderId="18" xfId="30" applyFont="1" applyFill="1" applyBorder="1" applyAlignment="1">
      <alignment horizontal="center" vertical="center" wrapText="1"/>
    </xf>
    <xf numFmtId="0" fontId="52" fillId="16" borderId="10" xfId="30" applyFont="1" applyFill="1" applyBorder="1" applyAlignment="1">
      <alignment horizontal="center" vertical="center" wrapText="1"/>
    </xf>
    <xf numFmtId="0" fontId="52" fillId="16" borderId="11" xfId="30" applyFont="1" applyFill="1" applyBorder="1" applyAlignment="1">
      <alignment horizontal="center" vertical="center" wrapText="1"/>
    </xf>
    <xf numFmtId="0" fontId="52" fillId="16" borderId="2" xfId="30" applyFont="1" applyFill="1" applyBorder="1" applyAlignment="1">
      <alignment horizontal="center" vertical="center"/>
    </xf>
    <xf numFmtId="177" fontId="52" fillId="16" borderId="2" xfId="30" applyNumberFormat="1" applyFont="1" applyFill="1" applyBorder="1" applyAlignment="1">
      <alignment horizontal="center" vertical="center"/>
    </xf>
    <xf numFmtId="4" fontId="52" fillId="16" borderId="2" xfId="30" applyNumberFormat="1" applyFont="1" applyFill="1" applyBorder="1" applyAlignment="1">
      <alignment horizontal="center" vertical="center"/>
    </xf>
    <xf numFmtId="4" fontId="52" fillId="16" borderId="3" xfId="30" applyNumberFormat="1" applyFont="1" applyFill="1" applyBorder="1" applyAlignment="1">
      <alignment horizontal="center" vertical="center"/>
    </xf>
    <xf numFmtId="181" fontId="52" fillId="0" borderId="2" xfId="30" applyNumberFormat="1" applyFont="1" applyBorder="1" applyAlignment="1">
      <alignment vertical="center"/>
    </xf>
    <xf numFmtId="0" fontId="25" fillId="20" borderId="78" xfId="30" applyFont="1" applyFill="1" applyBorder="1" applyAlignment="1">
      <alignment horizontal="centerContinuous" vertical="center"/>
    </xf>
    <xf numFmtId="0" fontId="25" fillId="20" borderId="79" xfId="30" applyFont="1" applyFill="1" applyBorder="1" applyAlignment="1">
      <alignment horizontal="centerContinuous" vertical="center"/>
    </xf>
    <xf numFmtId="0" fontId="52" fillId="20" borderId="79" xfId="30" applyFont="1" applyFill="1" applyBorder="1" applyAlignment="1">
      <alignment horizontal="centerContinuous" vertical="center"/>
    </xf>
    <xf numFmtId="0" fontId="52" fillId="20" borderId="79" xfId="30" applyFont="1" applyFill="1" applyBorder="1" applyAlignment="1">
      <alignment horizontal="centerContinuous" vertical="center" wrapText="1"/>
    </xf>
    <xf numFmtId="4" fontId="52" fillId="20" borderId="79" xfId="30" applyNumberFormat="1" applyFont="1" applyFill="1" applyBorder="1" applyAlignment="1">
      <alignment horizontal="centerContinuous" vertical="center"/>
    </xf>
    <xf numFmtId="4" fontId="52" fillId="20" borderId="80" xfId="30" applyNumberFormat="1" applyFont="1" applyFill="1" applyBorder="1" applyAlignment="1">
      <alignment horizontal="centerContinuous" vertical="center"/>
    </xf>
    <xf numFmtId="0" fontId="52" fillId="0" borderId="88" xfId="0" applyFont="1" applyBorder="1" applyAlignment="1">
      <alignment horizontal="left" vertical="center" wrapText="1"/>
    </xf>
    <xf numFmtId="0" fontId="0" fillId="0" borderId="89" xfId="0" applyBorder="1"/>
    <xf numFmtId="0" fontId="0" fillId="0" borderId="90" xfId="0" applyBorder="1"/>
    <xf numFmtId="2" fontId="52" fillId="0" borderId="82" xfId="0" applyNumberFormat="1" applyFont="1" applyBorder="1" applyAlignment="1">
      <alignment horizontal="right"/>
    </xf>
    <xf numFmtId="164" fontId="25" fillId="7" borderId="59" xfId="34" applyFont="1" applyFill="1" applyBorder="1" applyAlignment="1">
      <alignment vertical="center"/>
    </xf>
    <xf numFmtId="0" fontId="53" fillId="21" borderId="21" xfId="0" applyFont="1" applyFill="1" applyBorder="1" applyAlignment="1">
      <alignment horizontal="center"/>
    </xf>
    <xf numFmtId="0" fontId="53" fillId="21" borderId="22" xfId="0" applyFont="1" applyFill="1" applyBorder="1" applyAlignment="1">
      <alignment horizontal="center"/>
    </xf>
    <xf numFmtId="0" fontId="53" fillId="21" borderId="25" xfId="0" applyFont="1" applyFill="1" applyBorder="1" applyAlignment="1">
      <alignment horizontal="center"/>
    </xf>
    <xf numFmtId="0" fontId="52" fillId="0" borderId="83" xfId="30" applyFont="1" applyBorder="1" applyAlignment="1">
      <alignment vertical="center" wrapText="1"/>
    </xf>
    <xf numFmtId="0" fontId="3" fillId="8" borderId="17" xfId="3" applyFill="1" applyBorder="1" applyAlignment="1">
      <alignment horizontal="center"/>
    </xf>
    <xf numFmtId="0" fontId="52" fillId="0" borderId="84" xfId="30" applyFont="1" applyBorder="1" applyAlignment="1">
      <alignment vertical="center" wrapText="1"/>
    </xf>
    <xf numFmtId="0" fontId="25" fillId="15" borderId="28" xfId="30" applyFont="1" applyFill="1" applyBorder="1" applyAlignment="1">
      <alignment horizontal="center" vertical="center" wrapText="1"/>
    </xf>
    <xf numFmtId="0" fontId="25" fillId="15" borderId="27" xfId="30" applyFont="1" applyFill="1" applyBorder="1" applyAlignment="1">
      <alignment horizontal="center" vertical="center" wrapText="1"/>
    </xf>
    <xf numFmtId="0" fontId="25" fillId="15" borderId="30" xfId="30" applyFont="1" applyFill="1" applyBorder="1" applyAlignment="1">
      <alignment horizontal="center" vertical="center" wrapText="1"/>
    </xf>
    <xf numFmtId="0" fontId="48" fillId="0" borderId="83" xfId="30" applyFont="1" applyBorder="1" applyAlignment="1">
      <alignment vertical="center" wrapText="1"/>
    </xf>
    <xf numFmtId="0" fontId="25" fillId="15" borderId="19" xfId="30" applyFont="1" applyFill="1" applyBorder="1" applyAlignment="1">
      <alignment horizontal="center" vertical="center" wrapText="1"/>
    </xf>
    <xf numFmtId="0" fontId="25" fillId="15" borderId="20" xfId="30" applyFont="1" applyFill="1" applyBorder="1" applyAlignment="1">
      <alignment horizontal="center" vertical="center" wrapText="1"/>
    </xf>
    <xf numFmtId="0" fontId="25" fillId="15" borderId="31" xfId="30" applyFont="1" applyFill="1" applyBorder="1" applyAlignment="1">
      <alignment horizontal="center" vertical="center" wrapText="1"/>
    </xf>
    <xf numFmtId="0" fontId="48" fillId="0" borderId="84" xfId="30" applyFont="1" applyBorder="1" applyAlignment="1">
      <alignment vertical="center" wrapText="1"/>
    </xf>
    <xf numFmtId="0" fontId="52" fillId="3" borderId="10" xfId="30" applyFont="1" applyFill="1" applyBorder="1" applyAlignment="1">
      <alignment horizontal="left" vertical="center" wrapText="1"/>
    </xf>
    <xf numFmtId="4" fontId="52" fillId="3" borderId="3" xfId="30" applyNumberFormat="1" applyFont="1" applyFill="1" applyBorder="1" applyAlignment="1">
      <alignment horizontal="right" vertical="center"/>
    </xf>
    <xf numFmtId="0" fontId="52" fillId="16" borderId="85" xfId="30" applyFont="1" applyFill="1" applyBorder="1" applyAlignment="1">
      <alignment horizontal="center" vertical="center" wrapText="1"/>
    </xf>
    <xf numFmtId="0" fontId="52" fillId="16" borderId="86" xfId="30" applyFont="1" applyFill="1" applyBorder="1" applyAlignment="1">
      <alignment horizontal="center" vertical="center" wrapText="1"/>
    </xf>
    <xf numFmtId="0" fontId="52" fillId="16" borderId="91" xfId="30" applyFont="1" applyFill="1" applyBorder="1" applyAlignment="1">
      <alignment horizontal="center" vertical="center" wrapText="1"/>
    </xf>
    <xf numFmtId="0" fontId="52" fillId="0" borderId="92" xfId="0" applyFont="1" applyBorder="1" applyAlignment="1">
      <alignment horizontal="left" vertical="center" wrapText="1"/>
    </xf>
    <xf numFmtId="0" fontId="52" fillId="0" borderId="89" xfId="0" applyFont="1" applyBorder="1" applyAlignment="1">
      <alignment horizontal="left" vertical="center" wrapText="1"/>
    </xf>
    <xf numFmtId="0" fontId="52" fillId="0" borderId="90" xfId="0" applyFont="1" applyBorder="1" applyAlignment="1">
      <alignment horizontal="left" vertical="center" wrapText="1"/>
    </xf>
    <xf numFmtId="0" fontId="52" fillId="0" borderId="83" xfId="30" applyFont="1" applyBorder="1" applyAlignment="1">
      <alignment horizontal="left" vertical="center" wrapText="1"/>
    </xf>
    <xf numFmtId="0" fontId="52" fillId="0" borderId="84" xfId="30" applyFont="1" applyBorder="1" applyAlignment="1">
      <alignment horizontal="left" vertical="center" wrapText="1"/>
    </xf>
    <xf numFmtId="0" fontId="8" fillId="0" borderId="0" xfId="3" applyFont="1"/>
    <xf numFmtId="0" fontId="52" fillId="3" borderId="9" xfId="30" applyFont="1" applyFill="1" applyBorder="1" applyAlignment="1">
      <alignment horizontal="left" vertical="center" wrapText="1"/>
    </xf>
    <xf numFmtId="0" fontId="52" fillId="3" borderId="11" xfId="30" applyFont="1" applyFill="1" applyBorder="1" applyAlignment="1">
      <alignment horizontal="left" vertical="center" wrapText="1"/>
    </xf>
    <xf numFmtId="0" fontId="25" fillId="3" borderId="2" xfId="30" applyFont="1" applyFill="1" applyBorder="1" applyAlignment="1">
      <alignment horizontal="center" vertical="center"/>
    </xf>
    <xf numFmtId="188" fontId="52" fillId="0" borderId="93" xfId="0" applyNumberFormat="1" applyFont="1" applyBorder="1" applyAlignment="1">
      <alignment vertical="center"/>
    </xf>
    <xf numFmtId="187" fontId="52" fillId="0" borderId="93" xfId="0" applyNumberFormat="1" applyFont="1" applyBorder="1" applyAlignment="1">
      <alignment horizontal="center" vertical="center" wrapText="1"/>
    </xf>
    <xf numFmtId="164" fontId="52" fillId="0" borderId="68" xfId="34" applyFont="1" applyBorder="1" applyAlignment="1">
      <alignment vertical="center"/>
    </xf>
    <xf numFmtId="2" fontId="52" fillId="0" borderId="82" xfId="0" applyNumberFormat="1" applyFont="1" applyBorder="1" applyAlignment="1">
      <alignment horizontal="right" vertical="center" wrapText="1"/>
    </xf>
    <xf numFmtId="44" fontId="3" fillId="0" borderId="0" xfId="2" applyFont="1"/>
    <xf numFmtId="0" fontId="3" fillId="0" borderId="22" xfId="3" applyBorder="1" applyAlignment="1">
      <alignment horizontal="center"/>
    </xf>
    <xf numFmtId="0" fontId="25" fillId="0" borderId="23" xfId="30" applyFont="1" applyBorder="1" applyAlignment="1">
      <alignment horizontal="center" vertical="center" wrapText="1"/>
    </xf>
    <xf numFmtId="0" fontId="25" fillId="0" borderId="29" xfId="30" applyFont="1" applyBorder="1" applyAlignment="1">
      <alignment horizontal="center" vertical="center" wrapText="1"/>
    </xf>
    <xf numFmtId="0" fontId="25" fillId="0" borderId="45" xfId="30" applyFont="1" applyBorder="1" applyAlignment="1">
      <alignment horizontal="center" vertical="center" wrapText="1"/>
    </xf>
    <xf numFmtId="4" fontId="25" fillId="0" borderId="52" xfId="30" applyNumberFormat="1" applyFont="1" applyBorder="1" applyAlignment="1">
      <alignment horizontal="center" vertical="center"/>
    </xf>
    <xf numFmtId="0" fontId="25" fillId="0" borderId="4" xfId="30" applyFont="1" applyBorder="1" applyAlignment="1">
      <alignment horizontal="center" vertical="center" wrapText="1"/>
    </xf>
    <xf numFmtId="0" fontId="25" fillId="0" borderId="70" xfId="30" applyFont="1" applyBorder="1" applyAlignment="1">
      <alignment horizontal="center" vertical="center" wrapText="1"/>
    </xf>
    <xf numFmtId="0" fontId="25" fillId="0" borderId="59" xfId="30" applyFont="1" applyBorder="1" applyAlignment="1">
      <alignment horizontal="center" vertical="center" wrapText="1"/>
    </xf>
    <xf numFmtId="4" fontId="25" fillId="0" borderId="57" xfId="30" applyNumberFormat="1" applyFont="1" applyBorder="1" applyAlignment="1">
      <alignment horizontal="center" vertical="center"/>
    </xf>
    <xf numFmtId="180" fontId="52" fillId="0" borderId="82" xfId="0" applyNumberFormat="1" applyFont="1" applyBorder="1" applyAlignment="1">
      <alignment horizontal="right" vertical="center" wrapText="1"/>
    </xf>
    <xf numFmtId="168" fontId="52" fillId="0" borderId="3" xfId="35" applyFont="1" applyBorder="1" applyAlignment="1">
      <alignment vertical="center"/>
    </xf>
    <xf numFmtId="0" fontId="52" fillId="3" borderId="92" xfId="0" applyFont="1" applyFill="1" applyBorder="1" applyAlignment="1">
      <alignment horizontal="left" vertical="center" wrapText="1"/>
    </xf>
    <xf numFmtId="0" fontId="0" fillId="3" borderId="89" xfId="0" applyFill="1" applyBorder="1"/>
    <xf numFmtId="0" fontId="0" fillId="3" borderId="90" xfId="0" applyFill="1" applyBorder="1"/>
    <xf numFmtId="164" fontId="54" fillId="9" borderId="21" xfId="0" applyNumberFormat="1" applyFont="1" applyFill="1" applyBorder="1" applyAlignment="1">
      <alignment horizontal="center" vertical="center"/>
    </xf>
    <xf numFmtId="0" fontId="54" fillId="9" borderId="22" xfId="0" applyFont="1" applyFill="1" applyBorder="1" applyAlignment="1">
      <alignment horizontal="center" vertical="center"/>
    </xf>
    <xf numFmtId="0" fontId="54" fillId="9" borderId="25" xfId="0" applyFont="1" applyFill="1" applyBorder="1" applyAlignment="1">
      <alignment horizontal="center" vertical="center"/>
    </xf>
    <xf numFmtId="168" fontId="25" fillId="7" borderId="3" xfId="35" applyFont="1" applyFill="1" applyBorder="1" applyAlignment="1">
      <alignment vertical="center"/>
    </xf>
    <xf numFmtId="168" fontId="25" fillId="7" borderId="59" xfId="35" applyFont="1" applyFill="1" applyBorder="1" applyAlignment="1">
      <alignment vertical="center"/>
    </xf>
    <xf numFmtId="0" fontId="1" fillId="0" borderId="22" xfId="0" applyFont="1" applyBorder="1" applyAlignment="1">
      <alignment horizontal="center"/>
    </xf>
    <xf numFmtId="0" fontId="52" fillId="0" borderId="18" xfId="30" applyFont="1" applyBorder="1" applyAlignment="1">
      <alignment vertical="center"/>
    </xf>
    <xf numFmtId="0" fontId="52" fillId="0" borderId="10" xfId="30" applyFont="1" applyBorder="1" applyAlignment="1">
      <alignment vertical="center"/>
    </xf>
    <xf numFmtId="0" fontId="52" fillId="0" borderId="11" xfId="30" applyFont="1" applyBorder="1" applyAlignment="1">
      <alignment vertical="center"/>
    </xf>
    <xf numFmtId="164" fontId="54" fillId="9" borderId="22" xfId="0" applyNumberFormat="1" applyFont="1" applyFill="1" applyBorder="1" applyAlignment="1">
      <alignment horizontal="center" vertical="center"/>
    </xf>
    <xf numFmtId="164" fontId="54" fillId="9" borderId="25" xfId="0" applyNumberFormat="1" applyFont="1" applyFill="1" applyBorder="1" applyAlignment="1">
      <alignment horizontal="center" vertical="center"/>
    </xf>
    <xf numFmtId="44" fontId="3" fillId="0" borderId="0" xfId="3" applyNumberFormat="1"/>
  </cellXfs>
  <cellStyles count="39">
    <cellStyle name="0,0_x000d__x000a_NA_x000d__x000a_" xfId="26" xr:uid="{00000000-0005-0000-0000-000000000000}"/>
    <cellStyle name="Millares" xfId="1" builtinId="3"/>
    <cellStyle name="Millares [0] 2 2" xfId="23" xr:uid="{00000000-0005-0000-0000-000002000000}"/>
    <cellStyle name="Millares [0] 3" xfId="6" xr:uid="{00000000-0005-0000-0000-000003000000}"/>
    <cellStyle name="Millares 11" xfId="28" xr:uid="{00000000-0005-0000-0000-000004000000}"/>
    <cellStyle name="Millares 2" xfId="27" xr:uid="{00000000-0005-0000-0000-000005000000}"/>
    <cellStyle name="Millares 2 2" xfId="22" xr:uid="{00000000-0005-0000-0000-000006000000}"/>
    <cellStyle name="Millares 2 3" xfId="21" xr:uid="{00000000-0005-0000-0000-000007000000}"/>
    <cellStyle name="Millares 2 3 2 2" xfId="18" xr:uid="{00000000-0005-0000-0000-000008000000}"/>
    <cellStyle name="Millares 3" xfId="16" xr:uid="{00000000-0005-0000-0000-000009000000}"/>
    <cellStyle name="Millares 3 4 5" xfId="25" xr:uid="{00000000-0005-0000-0000-00000A000000}"/>
    <cellStyle name="Millares 9 2" xfId="8" xr:uid="{00000000-0005-0000-0000-00000B000000}"/>
    <cellStyle name="Moneda" xfId="2" builtinId="4"/>
    <cellStyle name="Moneda [0] 2" xfId="13" xr:uid="{00000000-0005-0000-0000-00000D000000}"/>
    <cellStyle name="Moneda 10" xfId="12" xr:uid="{00000000-0005-0000-0000-00000E000000}"/>
    <cellStyle name="Moneda 12" xfId="34" xr:uid="{00000000-0005-0000-0000-00000F000000}"/>
    <cellStyle name="Moneda 14 6" xfId="32" xr:uid="{00000000-0005-0000-0000-000010000000}"/>
    <cellStyle name="Moneda 2" xfId="10" xr:uid="{00000000-0005-0000-0000-000011000000}"/>
    <cellStyle name="Moneda 3" xfId="35" xr:uid="{00000000-0005-0000-0000-000012000000}"/>
    <cellStyle name="Normal" xfId="0" builtinId="0"/>
    <cellStyle name="Normal 10" xfId="3" xr:uid="{00000000-0005-0000-0000-000014000000}"/>
    <cellStyle name="Normal 10 2" xfId="33" xr:uid="{00000000-0005-0000-0000-000015000000}"/>
    <cellStyle name="Normal 11 2 2 2 2 2 2" xfId="14" xr:uid="{00000000-0005-0000-0000-000016000000}"/>
    <cellStyle name="Normal 11 2 2 2 2 2 2 2" xfId="17" xr:uid="{00000000-0005-0000-0000-000017000000}"/>
    <cellStyle name="Normal 11 2 2 2 3" xfId="36" xr:uid="{00000000-0005-0000-0000-000018000000}"/>
    <cellStyle name="Normal 11 2 2 4" xfId="5" xr:uid="{00000000-0005-0000-0000-000019000000}"/>
    <cellStyle name="Normal 11 2 7" xfId="4" xr:uid="{00000000-0005-0000-0000-00001A000000}"/>
    <cellStyle name="Normal 2" xfId="30" xr:uid="{00000000-0005-0000-0000-00001B000000}"/>
    <cellStyle name="Normal 3 2 5 6 2 2" xfId="29" xr:uid="{00000000-0005-0000-0000-00001C000000}"/>
    <cellStyle name="Normal 3 2 5 6 5" xfId="31" xr:uid="{00000000-0005-0000-0000-00001D000000}"/>
    <cellStyle name="Normal 5 4 2 2 6" xfId="11" xr:uid="{00000000-0005-0000-0000-00001E000000}"/>
    <cellStyle name="Normal_modelo ACTA OBRA y MODIFICACION" xfId="38" xr:uid="{323F178D-9C40-4428-A4D4-5C796B5B86DF}"/>
    <cellStyle name="Porcentaje" xfId="37" builtinId="5"/>
    <cellStyle name="Porcentaje 2" xfId="15" xr:uid="{00000000-0005-0000-0000-000020000000}"/>
    <cellStyle name="Porcentaje 2 2" xfId="7" xr:uid="{00000000-0005-0000-0000-000021000000}"/>
    <cellStyle name="Porcentaje 3 2 2 2 2" xfId="19" xr:uid="{00000000-0005-0000-0000-000022000000}"/>
    <cellStyle name="Porcentaje 3 2 4 5" xfId="24" xr:uid="{00000000-0005-0000-0000-000023000000}"/>
    <cellStyle name="Porcentaje 3 2 6" xfId="9" xr:uid="{00000000-0005-0000-0000-000024000000}"/>
    <cellStyle name="Porcentual 2 3" xfId="20" xr:uid="{00000000-0005-0000-0000-000025000000}"/>
  </cellStyles>
  <dxfs count="16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jpeg"/><Relationship Id="rId7" Type="http://schemas.openxmlformats.org/officeDocument/2006/relationships/image" Target="../media/image9.png"/><Relationship Id="rId12" Type="http://schemas.microsoft.com/office/2007/relationships/hdphoto" Target="../media/hdphoto2.wdp"/><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jpeg"/><Relationship Id="rId11" Type="http://schemas.openxmlformats.org/officeDocument/2006/relationships/image" Target="../media/image13.png"/><Relationship Id="rId5" Type="http://schemas.openxmlformats.org/officeDocument/2006/relationships/image" Target="../media/image7.png"/><Relationship Id="rId10" Type="http://schemas.openxmlformats.org/officeDocument/2006/relationships/image" Target="../media/image12.jpeg"/><Relationship Id="rId4" Type="http://schemas.openxmlformats.org/officeDocument/2006/relationships/image" Target="../media/image6.png"/><Relationship Id="rId9" Type="http://schemas.openxmlformats.org/officeDocument/2006/relationships/image" Target="../media/image1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jpe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jpeg"/><Relationship Id="rId5" Type="http://schemas.openxmlformats.org/officeDocument/2006/relationships/image" Target="../media/image7.png"/><Relationship Id="rId10" Type="http://schemas.openxmlformats.org/officeDocument/2006/relationships/image" Target="../media/image12.jpeg"/><Relationship Id="rId4" Type="http://schemas.openxmlformats.org/officeDocument/2006/relationships/image" Target="../media/image6.png"/><Relationship Id="rId9"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5</xdr:col>
      <xdr:colOff>388776</xdr:colOff>
      <xdr:row>670</xdr:row>
      <xdr:rowOff>252703</xdr:rowOff>
    </xdr:from>
    <xdr:to>
      <xdr:col>9</xdr:col>
      <xdr:colOff>210134</xdr:colOff>
      <xdr:row>679</xdr:row>
      <xdr:rowOff>130628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7007679" y="170186479"/>
          <a:ext cx="3514725" cy="16954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6</xdr:col>
      <xdr:colOff>400050</xdr:colOff>
      <xdr:row>0</xdr:row>
      <xdr:rowOff>0</xdr:rowOff>
    </xdr:from>
    <xdr:ext cx="476250" cy="459537"/>
    <xdr:pic>
      <xdr:nvPicPr>
        <xdr:cNvPr id="2" name="4 Imagen" descr="http://polired.policia.gov.co:41983/manuales/Reglamentos/REGLAMENTO%20DE%20IDENTIDAD,%20IMAGEN% - Windows Internet Explorer pro">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4861" t="27038" r="16945" b="28149"/>
        <a:stretch/>
      </xdr:blipFill>
      <xdr:spPr>
        <a:xfrm>
          <a:off x="8305800" y="0"/>
          <a:ext cx="476250" cy="459537"/>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2</xdr:col>
      <xdr:colOff>352425</xdr:colOff>
      <xdr:row>7002</xdr:row>
      <xdr:rowOff>133349</xdr:rowOff>
    </xdr:from>
    <xdr:to>
      <xdr:col>2</xdr:col>
      <xdr:colOff>4697438</xdr:colOff>
      <xdr:row>7002</xdr:row>
      <xdr:rowOff>1419224</xdr:rowOff>
    </xdr:to>
    <xdr:pic>
      <xdr:nvPicPr>
        <xdr:cNvPr id="2" name="Imagen 23">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58025582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1343484</xdr:colOff>
      <xdr:row>7265</xdr:row>
      <xdr:rowOff>103909</xdr:rowOff>
    </xdr:from>
    <xdr:to>
      <xdr:col>2</xdr:col>
      <xdr:colOff>3822870</xdr:colOff>
      <xdr:row>7266</xdr:row>
      <xdr:rowOff>1593271</xdr:rowOff>
    </xdr:to>
    <xdr:pic>
      <xdr:nvPicPr>
        <xdr:cNvPr id="3" name="Imagen 19">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67484" y="2659502959"/>
          <a:ext cx="2479386" cy="29085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8158</xdr:row>
      <xdr:rowOff>3810000</xdr:rowOff>
    </xdr:from>
    <xdr:to>
      <xdr:col>3</xdr:col>
      <xdr:colOff>0</xdr:colOff>
      <xdr:row>8158</xdr:row>
      <xdr:rowOff>5105400</xdr:rowOff>
    </xdr:to>
    <xdr:pic>
      <xdr:nvPicPr>
        <xdr:cNvPr id="4" name="Imagen 5" descr="http://idrd.gov.co/especificaciones/images/stories/imgweb/CAP7encha/tabla7.2.jpg">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76400" y="3103102125"/>
          <a:ext cx="60769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638175</xdr:colOff>
      <xdr:row>672</xdr:row>
      <xdr:rowOff>247650</xdr:rowOff>
    </xdr:from>
    <xdr:ext cx="4095750" cy="2218764"/>
    <xdr:pic>
      <xdr:nvPicPr>
        <xdr:cNvPr id="5" name="5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cstate="print"/>
        <a:srcRect l="19114" t="10401" r="21904" b="36316"/>
        <a:stretch/>
      </xdr:blipFill>
      <xdr:spPr>
        <a:xfrm>
          <a:off x="2162175" y="286864425"/>
          <a:ext cx="4095750" cy="2218764"/>
        </a:xfrm>
        <a:prstGeom prst="rect">
          <a:avLst/>
        </a:prstGeom>
      </xdr:spPr>
    </xdr:pic>
    <xdr:clientData/>
  </xdr:oneCellAnchor>
  <xdr:oneCellAnchor>
    <xdr:from>
      <xdr:col>2</xdr:col>
      <xdr:colOff>902804</xdr:colOff>
      <xdr:row>7021</xdr:row>
      <xdr:rowOff>107673</xdr:rowOff>
    </xdr:from>
    <xdr:ext cx="3019425" cy="1400175"/>
    <xdr:pic>
      <xdr:nvPicPr>
        <xdr:cNvPr id="6" name="6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cstate="print"/>
        <a:srcRect l="30024" t="23713" r="30199" b="42952"/>
        <a:stretch/>
      </xdr:blipFill>
      <xdr:spPr>
        <a:xfrm>
          <a:off x="2426804" y="2587297698"/>
          <a:ext cx="3019425" cy="1400175"/>
        </a:xfrm>
        <a:prstGeom prst="rect">
          <a:avLst/>
        </a:prstGeom>
      </xdr:spPr>
    </xdr:pic>
    <xdr:clientData/>
  </xdr:oneCellAnchor>
  <xdr:twoCellAnchor>
    <xdr:from>
      <xdr:col>2</xdr:col>
      <xdr:colOff>1512795</xdr:colOff>
      <xdr:row>7286</xdr:row>
      <xdr:rowOff>193486</xdr:rowOff>
    </xdr:from>
    <xdr:to>
      <xdr:col>2</xdr:col>
      <xdr:colOff>3630706</xdr:colOff>
      <xdr:row>7287</xdr:row>
      <xdr:rowOff>1478156</xdr:rowOff>
    </xdr:to>
    <xdr:pic>
      <xdr:nvPicPr>
        <xdr:cNvPr id="7" name="Imagen 19">
          <a:extLst>
            <a:ext uri="{FF2B5EF4-FFF2-40B4-BE49-F238E27FC236}">
              <a16:creationId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3036795" y="2669212786"/>
          <a:ext cx="2117911" cy="27705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1423147</xdr:colOff>
      <xdr:row>7307</xdr:row>
      <xdr:rowOff>134470</xdr:rowOff>
    </xdr:from>
    <xdr:to>
      <xdr:col>2</xdr:col>
      <xdr:colOff>3541058</xdr:colOff>
      <xdr:row>7308</xdr:row>
      <xdr:rowOff>1564816</xdr:rowOff>
    </xdr:to>
    <xdr:pic>
      <xdr:nvPicPr>
        <xdr:cNvPr id="8" name="Imagen 19">
          <a:extLst>
            <a:ext uri="{FF2B5EF4-FFF2-40B4-BE49-F238E27FC236}">
              <a16:creationId xmlns:a16="http://schemas.microsoft.com/office/drawing/2014/main" id="{00000000-0008-0000-0200-00000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947147" y="2678821645"/>
          <a:ext cx="2117911" cy="2773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1355912</xdr:colOff>
      <xdr:row>7328</xdr:row>
      <xdr:rowOff>156882</xdr:rowOff>
    </xdr:from>
    <xdr:to>
      <xdr:col>2</xdr:col>
      <xdr:colOff>3473823</xdr:colOff>
      <xdr:row>7329</xdr:row>
      <xdr:rowOff>1441551</xdr:rowOff>
    </xdr:to>
    <xdr:pic>
      <xdr:nvPicPr>
        <xdr:cNvPr id="9" name="Imagen 19">
          <a:extLst>
            <a:ext uri="{FF2B5EF4-FFF2-40B4-BE49-F238E27FC236}">
              <a16:creationId xmlns:a16="http://schemas.microsoft.com/office/drawing/2014/main" id="{00000000-0008-0000-0200-00000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79912" y="2688388107"/>
          <a:ext cx="2117911" cy="2770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1344706</xdr:colOff>
      <xdr:row>7349</xdr:row>
      <xdr:rowOff>224118</xdr:rowOff>
    </xdr:from>
    <xdr:to>
      <xdr:col>2</xdr:col>
      <xdr:colOff>3462617</xdr:colOff>
      <xdr:row>7350</xdr:row>
      <xdr:rowOff>1307082</xdr:rowOff>
    </xdr:to>
    <xdr:pic>
      <xdr:nvPicPr>
        <xdr:cNvPr id="10" name="Imagen 19">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68706" y="2697904143"/>
          <a:ext cx="2117911" cy="2778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459441</xdr:colOff>
      <xdr:row>8277</xdr:row>
      <xdr:rowOff>347382</xdr:rowOff>
    </xdr:from>
    <xdr:ext cx="4191000" cy="1638300"/>
    <xdr:pic>
      <xdr:nvPicPr>
        <xdr:cNvPr id="11" name="11 Imagen" descr="http://idrd.gov.co/especificaciones/images/stories/imgweb/CAP7encha/tabla7.2.jpg">
          <a:extLst>
            <a:ext uri="{FF2B5EF4-FFF2-40B4-BE49-F238E27FC236}">
              <a16:creationId xmlns:a16="http://schemas.microsoft.com/office/drawing/2014/main" id="{00000000-0008-0000-02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83441" y="3152989032"/>
          <a:ext cx="4191000" cy="1638300"/>
        </a:xfrm>
        <a:prstGeom prst="rect">
          <a:avLst/>
        </a:prstGeom>
        <a:noFill/>
        <a:ln>
          <a:noFill/>
        </a:ln>
      </xdr:spPr>
    </xdr:pic>
    <xdr:clientData/>
  </xdr:oneCellAnchor>
  <xdr:oneCellAnchor>
    <xdr:from>
      <xdr:col>2</xdr:col>
      <xdr:colOff>459441</xdr:colOff>
      <xdr:row>8306</xdr:row>
      <xdr:rowOff>347382</xdr:rowOff>
    </xdr:from>
    <xdr:ext cx="4191000" cy="1638300"/>
    <xdr:pic>
      <xdr:nvPicPr>
        <xdr:cNvPr id="12" name="12 Imagen" descr="http://idrd.gov.co/especificaciones/images/stories/imgweb/CAP7encha/tabla7.2.jpg">
          <a:extLst>
            <a:ext uri="{FF2B5EF4-FFF2-40B4-BE49-F238E27FC236}">
              <a16:creationId xmlns:a16="http://schemas.microsoft.com/office/drawing/2014/main" id="{00000000-0008-0000-0200-00000C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83441" y="3166057332"/>
          <a:ext cx="4191000" cy="1638300"/>
        </a:xfrm>
        <a:prstGeom prst="rect">
          <a:avLst/>
        </a:prstGeom>
        <a:noFill/>
        <a:ln>
          <a:noFill/>
        </a:ln>
      </xdr:spPr>
    </xdr:pic>
    <xdr:clientData/>
  </xdr:oneCellAnchor>
  <xdr:oneCellAnchor>
    <xdr:from>
      <xdr:col>2</xdr:col>
      <xdr:colOff>672353</xdr:colOff>
      <xdr:row>8191</xdr:row>
      <xdr:rowOff>123265</xdr:rowOff>
    </xdr:from>
    <xdr:ext cx="4191000" cy="1638300"/>
    <xdr:pic>
      <xdr:nvPicPr>
        <xdr:cNvPr id="13" name="13 Imagen" descr="http://idrd.gov.co/especificaciones/images/stories/imgweb/CAP7encha/tabla7.2.jpg">
          <a:extLst>
            <a:ext uri="{FF2B5EF4-FFF2-40B4-BE49-F238E27FC236}">
              <a16:creationId xmlns:a16="http://schemas.microsoft.com/office/drawing/2014/main" id="{00000000-0008-0000-0200-00000D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116227015"/>
          <a:ext cx="4191000" cy="1638300"/>
        </a:xfrm>
        <a:prstGeom prst="rect">
          <a:avLst/>
        </a:prstGeom>
        <a:noFill/>
        <a:ln>
          <a:noFill/>
        </a:ln>
      </xdr:spPr>
    </xdr:pic>
    <xdr:clientData/>
  </xdr:oneCellAnchor>
  <xdr:oneCellAnchor>
    <xdr:from>
      <xdr:col>2</xdr:col>
      <xdr:colOff>672353</xdr:colOff>
      <xdr:row>8248</xdr:row>
      <xdr:rowOff>123265</xdr:rowOff>
    </xdr:from>
    <xdr:ext cx="4191000" cy="1638300"/>
    <xdr:pic>
      <xdr:nvPicPr>
        <xdr:cNvPr id="14" name="14 Imagen" descr="http://idrd.gov.co/especificaciones/images/stories/imgweb/CAP7encha/tabla7.2.jpg">
          <a:extLst>
            <a:ext uri="{FF2B5EF4-FFF2-40B4-BE49-F238E27FC236}">
              <a16:creationId xmlns:a16="http://schemas.microsoft.com/office/drawing/2014/main" id="{00000000-0008-0000-0200-00000E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140391940"/>
          <a:ext cx="4191000" cy="1638300"/>
        </a:xfrm>
        <a:prstGeom prst="rect">
          <a:avLst/>
        </a:prstGeom>
        <a:noFill/>
        <a:ln>
          <a:noFill/>
        </a:ln>
      </xdr:spPr>
    </xdr:pic>
    <xdr:clientData/>
  </xdr:oneCellAnchor>
  <xdr:oneCellAnchor>
    <xdr:from>
      <xdr:col>2</xdr:col>
      <xdr:colOff>672353</xdr:colOff>
      <xdr:row>8334</xdr:row>
      <xdr:rowOff>123265</xdr:rowOff>
    </xdr:from>
    <xdr:ext cx="4191000" cy="1638300"/>
    <xdr:pic>
      <xdr:nvPicPr>
        <xdr:cNvPr id="15" name="15 Imagen" descr="http://idrd.gov.co/especificaciones/images/stories/imgweb/CAP7encha/tabla7.2.jpg">
          <a:extLst>
            <a:ext uri="{FF2B5EF4-FFF2-40B4-BE49-F238E27FC236}">
              <a16:creationId xmlns:a16="http://schemas.microsoft.com/office/drawing/2014/main" id="{00000000-0008-0000-0200-00000F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178711015"/>
          <a:ext cx="4191000" cy="1638300"/>
        </a:xfrm>
        <a:prstGeom prst="rect">
          <a:avLst/>
        </a:prstGeom>
        <a:noFill/>
        <a:ln>
          <a:noFill/>
        </a:ln>
      </xdr:spPr>
    </xdr:pic>
    <xdr:clientData/>
  </xdr:oneCellAnchor>
  <xdr:oneCellAnchor>
    <xdr:from>
      <xdr:col>2</xdr:col>
      <xdr:colOff>672353</xdr:colOff>
      <xdr:row>8362</xdr:row>
      <xdr:rowOff>123265</xdr:rowOff>
    </xdr:from>
    <xdr:ext cx="4191000" cy="1638300"/>
    <xdr:pic>
      <xdr:nvPicPr>
        <xdr:cNvPr id="16" name="16 Imagen" descr="http://idrd.gov.co/especificaciones/images/stories/imgweb/CAP7encha/tabla7.2.jpg">
          <a:extLst>
            <a:ext uri="{FF2B5EF4-FFF2-40B4-BE49-F238E27FC236}">
              <a16:creationId xmlns:a16="http://schemas.microsoft.com/office/drawing/2014/main" id="{00000000-0008-0000-0200-000010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190683940"/>
          <a:ext cx="4191000" cy="1638300"/>
        </a:xfrm>
        <a:prstGeom prst="rect">
          <a:avLst/>
        </a:prstGeom>
        <a:noFill/>
        <a:ln>
          <a:noFill/>
        </a:ln>
      </xdr:spPr>
    </xdr:pic>
    <xdr:clientData/>
  </xdr:oneCellAnchor>
  <xdr:oneCellAnchor>
    <xdr:from>
      <xdr:col>2</xdr:col>
      <xdr:colOff>672353</xdr:colOff>
      <xdr:row>8390</xdr:row>
      <xdr:rowOff>123265</xdr:rowOff>
    </xdr:from>
    <xdr:ext cx="4191000" cy="1638300"/>
    <xdr:pic>
      <xdr:nvPicPr>
        <xdr:cNvPr id="17" name="17 Imagen" descr="http://idrd.gov.co/especificaciones/images/stories/imgweb/CAP7encha/tabla7.2.jpg">
          <a:extLst>
            <a:ext uri="{FF2B5EF4-FFF2-40B4-BE49-F238E27FC236}">
              <a16:creationId xmlns:a16="http://schemas.microsoft.com/office/drawing/2014/main" id="{00000000-0008-0000-0200-000011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02656865"/>
          <a:ext cx="4191000" cy="1638300"/>
        </a:xfrm>
        <a:prstGeom prst="rect">
          <a:avLst/>
        </a:prstGeom>
        <a:noFill/>
        <a:ln>
          <a:noFill/>
        </a:ln>
      </xdr:spPr>
    </xdr:pic>
    <xdr:clientData/>
  </xdr:oneCellAnchor>
  <xdr:oneCellAnchor>
    <xdr:from>
      <xdr:col>2</xdr:col>
      <xdr:colOff>672353</xdr:colOff>
      <xdr:row>8418</xdr:row>
      <xdr:rowOff>123265</xdr:rowOff>
    </xdr:from>
    <xdr:ext cx="4191000" cy="1638300"/>
    <xdr:pic>
      <xdr:nvPicPr>
        <xdr:cNvPr id="18" name="18 Imagen" descr="http://idrd.gov.co/especificaciones/images/stories/imgweb/CAP7encha/tabla7.2.jpg">
          <a:extLst>
            <a:ext uri="{FF2B5EF4-FFF2-40B4-BE49-F238E27FC236}">
              <a16:creationId xmlns:a16="http://schemas.microsoft.com/office/drawing/2014/main" id="{00000000-0008-0000-0200-000012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14629790"/>
          <a:ext cx="4191000" cy="1638300"/>
        </a:xfrm>
        <a:prstGeom prst="rect">
          <a:avLst/>
        </a:prstGeom>
        <a:noFill/>
        <a:ln>
          <a:noFill/>
        </a:ln>
      </xdr:spPr>
    </xdr:pic>
    <xdr:clientData/>
  </xdr:oneCellAnchor>
  <xdr:oneCellAnchor>
    <xdr:from>
      <xdr:col>2</xdr:col>
      <xdr:colOff>672353</xdr:colOff>
      <xdr:row>8446</xdr:row>
      <xdr:rowOff>123265</xdr:rowOff>
    </xdr:from>
    <xdr:ext cx="4191000" cy="1638300"/>
    <xdr:pic>
      <xdr:nvPicPr>
        <xdr:cNvPr id="19" name="19 Imagen" descr="http://idrd.gov.co/especificaciones/images/stories/imgweb/CAP7encha/tabla7.2.jpg">
          <a:extLst>
            <a:ext uri="{FF2B5EF4-FFF2-40B4-BE49-F238E27FC236}">
              <a16:creationId xmlns:a16="http://schemas.microsoft.com/office/drawing/2014/main" id="{00000000-0008-0000-0200-000013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26602715"/>
          <a:ext cx="4191000" cy="1638300"/>
        </a:xfrm>
        <a:prstGeom prst="rect">
          <a:avLst/>
        </a:prstGeom>
        <a:noFill/>
        <a:ln>
          <a:noFill/>
        </a:ln>
      </xdr:spPr>
    </xdr:pic>
    <xdr:clientData/>
  </xdr:oneCellAnchor>
  <xdr:oneCellAnchor>
    <xdr:from>
      <xdr:col>2</xdr:col>
      <xdr:colOff>672353</xdr:colOff>
      <xdr:row>8474</xdr:row>
      <xdr:rowOff>123265</xdr:rowOff>
    </xdr:from>
    <xdr:ext cx="4191000" cy="1638300"/>
    <xdr:pic>
      <xdr:nvPicPr>
        <xdr:cNvPr id="20" name="20 Imagen" descr="http://idrd.gov.co/especificaciones/images/stories/imgweb/CAP7encha/tabla7.2.jpg">
          <a:extLst>
            <a:ext uri="{FF2B5EF4-FFF2-40B4-BE49-F238E27FC236}">
              <a16:creationId xmlns:a16="http://schemas.microsoft.com/office/drawing/2014/main" id="{00000000-0008-0000-0200-00001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38575640"/>
          <a:ext cx="4191000" cy="1638300"/>
        </a:xfrm>
        <a:prstGeom prst="rect">
          <a:avLst/>
        </a:prstGeom>
        <a:noFill/>
        <a:ln>
          <a:noFill/>
        </a:ln>
      </xdr:spPr>
    </xdr:pic>
    <xdr:clientData/>
  </xdr:oneCellAnchor>
  <xdr:oneCellAnchor>
    <xdr:from>
      <xdr:col>2</xdr:col>
      <xdr:colOff>672353</xdr:colOff>
      <xdr:row>8502</xdr:row>
      <xdr:rowOff>123265</xdr:rowOff>
    </xdr:from>
    <xdr:ext cx="4191000" cy="1638300"/>
    <xdr:pic>
      <xdr:nvPicPr>
        <xdr:cNvPr id="21" name="21 Imagen" descr="http://idrd.gov.co/especificaciones/images/stories/imgweb/CAP7encha/tabla7.2.jpg">
          <a:extLst>
            <a:ext uri="{FF2B5EF4-FFF2-40B4-BE49-F238E27FC236}">
              <a16:creationId xmlns:a16="http://schemas.microsoft.com/office/drawing/2014/main" id="{00000000-0008-0000-0200-000015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50548565"/>
          <a:ext cx="4191000" cy="1638300"/>
        </a:xfrm>
        <a:prstGeom prst="rect">
          <a:avLst/>
        </a:prstGeom>
        <a:noFill/>
        <a:ln>
          <a:noFill/>
        </a:ln>
      </xdr:spPr>
    </xdr:pic>
    <xdr:clientData/>
  </xdr:oneCellAnchor>
  <xdr:oneCellAnchor>
    <xdr:from>
      <xdr:col>2</xdr:col>
      <xdr:colOff>672353</xdr:colOff>
      <xdr:row>8530</xdr:row>
      <xdr:rowOff>123265</xdr:rowOff>
    </xdr:from>
    <xdr:ext cx="4191000" cy="1638300"/>
    <xdr:pic>
      <xdr:nvPicPr>
        <xdr:cNvPr id="22" name="22 Imagen" descr="http://idrd.gov.co/especificaciones/images/stories/imgweb/CAP7encha/tabla7.2.jpg">
          <a:extLst>
            <a:ext uri="{FF2B5EF4-FFF2-40B4-BE49-F238E27FC236}">
              <a16:creationId xmlns:a16="http://schemas.microsoft.com/office/drawing/2014/main" id="{00000000-0008-0000-0200-000016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62521490"/>
          <a:ext cx="4191000" cy="1638300"/>
        </a:xfrm>
        <a:prstGeom prst="rect">
          <a:avLst/>
        </a:prstGeom>
        <a:noFill/>
        <a:ln>
          <a:noFill/>
        </a:ln>
      </xdr:spPr>
    </xdr:pic>
    <xdr:clientData/>
  </xdr:oneCellAnchor>
  <xdr:oneCellAnchor>
    <xdr:from>
      <xdr:col>2</xdr:col>
      <xdr:colOff>672353</xdr:colOff>
      <xdr:row>8558</xdr:row>
      <xdr:rowOff>123265</xdr:rowOff>
    </xdr:from>
    <xdr:ext cx="4191000" cy="1638300"/>
    <xdr:pic>
      <xdr:nvPicPr>
        <xdr:cNvPr id="23" name="23 Imagen" descr="http://idrd.gov.co/especificaciones/images/stories/imgweb/CAP7encha/tabla7.2.jpg">
          <a:extLst>
            <a:ext uri="{FF2B5EF4-FFF2-40B4-BE49-F238E27FC236}">
              <a16:creationId xmlns:a16="http://schemas.microsoft.com/office/drawing/2014/main" id="{00000000-0008-0000-0200-00001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74494415"/>
          <a:ext cx="4191000" cy="1638300"/>
        </a:xfrm>
        <a:prstGeom prst="rect">
          <a:avLst/>
        </a:prstGeom>
        <a:noFill/>
        <a:ln>
          <a:noFill/>
        </a:ln>
      </xdr:spPr>
    </xdr:pic>
    <xdr:clientData/>
  </xdr:oneCellAnchor>
  <xdr:oneCellAnchor>
    <xdr:from>
      <xdr:col>2</xdr:col>
      <xdr:colOff>485775</xdr:colOff>
      <xdr:row>8219</xdr:row>
      <xdr:rowOff>123825</xdr:rowOff>
    </xdr:from>
    <xdr:ext cx="4191000" cy="1643743"/>
    <xdr:pic>
      <xdr:nvPicPr>
        <xdr:cNvPr id="24" name="24 Imagen">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09775" y="3128419575"/>
          <a:ext cx="4191000" cy="1643743"/>
        </a:xfrm>
        <a:prstGeom prst="rect">
          <a:avLst/>
        </a:prstGeom>
      </xdr:spPr>
    </xdr:pic>
    <xdr:clientData/>
  </xdr:oneCellAnchor>
  <xdr:oneCellAnchor>
    <xdr:from>
      <xdr:col>2</xdr:col>
      <xdr:colOff>742950</xdr:colOff>
      <xdr:row>8163</xdr:row>
      <xdr:rowOff>150810</xdr:rowOff>
    </xdr:from>
    <xdr:ext cx="3829050" cy="1496810"/>
    <xdr:pic>
      <xdr:nvPicPr>
        <xdr:cNvPr id="25" name="25 Imagen">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266950" y="3104357835"/>
          <a:ext cx="3829050" cy="1496810"/>
        </a:xfrm>
        <a:prstGeom prst="rect">
          <a:avLst/>
        </a:prstGeom>
      </xdr:spPr>
    </xdr:pic>
    <xdr:clientData/>
  </xdr:oneCellAnchor>
  <xdr:twoCellAnchor>
    <xdr:from>
      <xdr:col>0</xdr:col>
      <xdr:colOff>28575</xdr:colOff>
      <xdr:row>9265</xdr:row>
      <xdr:rowOff>3448050</xdr:rowOff>
    </xdr:from>
    <xdr:to>
      <xdr:col>3</xdr:col>
      <xdr:colOff>0</xdr:colOff>
      <xdr:row>9265</xdr:row>
      <xdr:rowOff>4895850</xdr:rowOff>
    </xdr:to>
    <xdr:pic>
      <xdr:nvPicPr>
        <xdr:cNvPr id="26" name="Imagen 6">
          <a:extLst>
            <a:ext uri="{FF2B5EF4-FFF2-40B4-BE49-F238E27FC236}">
              <a16:creationId xmlns:a16="http://schemas.microsoft.com/office/drawing/2014/main" id="{00000000-0008-0000-0200-00001A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l="32587" t="52286" r="31093" b="27676"/>
        <a:stretch>
          <a:fillRect/>
        </a:stretch>
      </xdr:blipFill>
      <xdr:spPr bwMode="auto">
        <a:xfrm>
          <a:off x="28575" y="3598573575"/>
          <a:ext cx="77247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9245</xdr:row>
      <xdr:rowOff>3448050</xdr:rowOff>
    </xdr:from>
    <xdr:to>
      <xdr:col>3</xdr:col>
      <xdr:colOff>0</xdr:colOff>
      <xdr:row>9245</xdr:row>
      <xdr:rowOff>4905375</xdr:rowOff>
    </xdr:to>
    <xdr:pic>
      <xdr:nvPicPr>
        <xdr:cNvPr id="27" name="Imagen 3">
          <a:extLst>
            <a:ext uri="{FF2B5EF4-FFF2-40B4-BE49-F238E27FC236}">
              <a16:creationId xmlns:a16="http://schemas.microsoft.com/office/drawing/2014/main" id="{00000000-0008-0000-0200-00001B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l="32346" t="24425" r="30116" b="56123"/>
        <a:stretch>
          <a:fillRect/>
        </a:stretch>
      </xdr:blipFill>
      <xdr:spPr bwMode="auto">
        <a:xfrm>
          <a:off x="0" y="3590810700"/>
          <a:ext cx="77533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352425</xdr:colOff>
      <xdr:row>6982</xdr:row>
      <xdr:rowOff>133349</xdr:rowOff>
    </xdr:from>
    <xdr:to>
      <xdr:col>2</xdr:col>
      <xdr:colOff>4697438</xdr:colOff>
      <xdr:row>6982</xdr:row>
      <xdr:rowOff>1419224</xdr:rowOff>
    </xdr:to>
    <xdr:pic>
      <xdr:nvPicPr>
        <xdr:cNvPr id="28" name="Imagen 23">
          <a:extLst>
            <a:ext uri="{FF2B5EF4-FFF2-40B4-BE49-F238E27FC236}">
              <a16:creationId xmlns:a16="http://schemas.microsoft.com/office/drawing/2014/main" id="{00000000-0008-0000-02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57299777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352425</xdr:colOff>
      <xdr:row>6962</xdr:row>
      <xdr:rowOff>133349</xdr:rowOff>
    </xdr:from>
    <xdr:to>
      <xdr:col>2</xdr:col>
      <xdr:colOff>4697438</xdr:colOff>
      <xdr:row>6962</xdr:row>
      <xdr:rowOff>1419224</xdr:rowOff>
    </xdr:to>
    <xdr:pic>
      <xdr:nvPicPr>
        <xdr:cNvPr id="29" name="Imagen 23">
          <a:extLst>
            <a:ext uri="{FF2B5EF4-FFF2-40B4-BE49-F238E27FC236}">
              <a16:creationId xmlns:a16="http://schemas.microsoft.com/office/drawing/2014/main" id="{00000000-0008-0000-02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56573972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1419225</xdr:colOff>
      <xdr:row>2348</xdr:row>
      <xdr:rowOff>85725</xdr:rowOff>
    </xdr:from>
    <xdr:to>
      <xdr:col>2</xdr:col>
      <xdr:colOff>3562350</xdr:colOff>
      <xdr:row>2359</xdr:row>
      <xdr:rowOff>133350</xdr:rowOff>
    </xdr:to>
    <xdr:pic>
      <xdr:nvPicPr>
        <xdr:cNvPr id="30" name="Imagen 29" descr="Grifería de empotrar para lavamanos institucional tipo push de pico expuesto">
          <a:extLst>
            <a:ext uri="{FF2B5EF4-FFF2-40B4-BE49-F238E27FC236}">
              <a16:creationId xmlns:a16="http://schemas.microsoft.com/office/drawing/2014/main" id="{00000000-0008-0000-0200-00001E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943225" y="949271025"/>
          <a:ext cx="2143125" cy="2143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85725</xdr:colOff>
      <xdr:row>10215</xdr:row>
      <xdr:rowOff>19050</xdr:rowOff>
    </xdr:from>
    <xdr:to>
      <xdr:col>2</xdr:col>
      <xdr:colOff>1352550</xdr:colOff>
      <xdr:row>10222</xdr:row>
      <xdr:rowOff>0</xdr:rowOff>
    </xdr:to>
    <xdr:pic>
      <xdr:nvPicPr>
        <xdr:cNvPr id="31" name="Imagen 30">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1">
          <a:extLst>
            <a:ext uri="{BEBA8EAE-BF5A-486C-A8C5-ECC9F3942E4B}">
              <a14:imgProps xmlns:a14="http://schemas.microsoft.com/office/drawing/2010/main">
                <a14:imgLayer r:embed="rId12">
                  <a14:imgEffect>
                    <a14:sharpenSoften amount="5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85725" y="3915937050"/>
          <a:ext cx="2790825" cy="13144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6</xdr:col>
      <xdr:colOff>777185</xdr:colOff>
      <xdr:row>2</xdr:row>
      <xdr:rowOff>122398</xdr:rowOff>
    </xdr:from>
    <xdr:ext cx="388023" cy="319973"/>
    <xdr:pic>
      <xdr:nvPicPr>
        <xdr:cNvPr id="2" name="4 Imagen" descr="http://polired.policia.gov.co:41983/manuales/Reglamentos/REGLAMENTO%20DE%20IDENTIDAD,%20IMAGEN% - Windows Internet Explorer pro">
          <a:extLst>
            <a:ext uri="{FF2B5EF4-FFF2-40B4-BE49-F238E27FC236}">
              <a16:creationId xmlns:a16="http://schemas.microsoft.com/office/drawing/2014/main" id="{C324F67E-13A9-4A48-B8FE-0D5E27B74CB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4861" t="27038" r="16945" b="28149"/>
        <a:stretch/>
      </xdr:blipFill>
      <xdr:spPr>
        <a:xfrm>
          <a:off x="6254060" y="2417923"/>
          <a:ext cx="388023" cy="319973"/>
        </a:xfrm>
        <a:prstGeom prst="rect">
          <a:avLst/>
        </a:prstGeom>
      </xdr:spPr>
    </xdr:pic>
    <xdr:clientData/>
  </xdr:oneCellAnchor>
  <xdr:oneCellAnchor>
    <xdr:from>
      <xdr:col>6</xdr:col>
      <xdr:colOff>777185</xdr:colOff>
      <xdr:row>2</xdr:row>
      <xdr:rowOff>122398</xdr:rowOff>
    </xdr:from>
    <xdr:ext cx="388023" cy="319973"/>
    <xdr:pic>
      <xdr:nvPicPr>
        <xdr:cNvPr id="3" name="4 Imagen" descr="http://polired.policia.gov.co:41983/manuales/Reglamentos/REGLAMENTO%20DE%20IDENTIDAD,%20IMAGEN% - Windows Internet Explorer pro">
          <a:extLst>
            <a:ext uri="{FF2B5EF4-FFF2-40B4-BE49-F238E27FC236}">
              <a16:creationId xmlns:a16="http://schemas.microsoft.com/office/drawing/2014/main" id="{6DA7CC82-AD0E-408A-8A99-E14B4073118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4861" t="27038" r="16945" b="28149"/>
        <a:stretch/>
      </xdr:blipFill>
      <xdr:spPr>
        <a:xfrm>
          <a:off x="6254060" y="2417923"/>
          <a:ext cx="388023" cy="319973"/>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2</xdr:col>
      <xdr:colOff>352425</xdr:colOff>
      <xdr:row>7002</xdr:row>
      <xdr:rowOff>133349</xdr:rowOff>
    </xdr:from>
    <xdr:to>
      <xdr:col>2</xdr:col>
      <xdr:colOff>4697438</xdr:colOff>
      <xdr:row>7002</xdr:row>
      <xdr:rowOff>1419224</xdr:rowOff>
    </xdr:to>
    <xdr:pic>
      <xdr:nvPicPr>
        <xdr:cNvPr id="2" name="Imagen 23">
          <a:extLst>
            <a:ext uri="{FF2B5EF4-FFF2-40B4-BE49-F238E27FC236}">
              <a16:creationId xmlns:a16="http://schemas.microsoft.com/office/drawing/2014/main" id="{513F6A4A-BB19-4331-9922-EBBF1CDBBFB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58025582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1343484</xdr:colOff>
      <xdr:row>7265</xdr:row>
      <xdr:rowOff>103909</xdr:rowOff>
    </xdr:from>
    <xdr:to>
      <xdr:col>2</xdr:col>
      <xdr:colOff>3822870</xdr:colOff>
      <xdr:row>7266</xdr:row>
      <xdr:rowOff>1593271</xdr:rowOff>
    </xdr:to>
    <xdr:pic>
      <xdr:nvPicPr>
        <xdr:cNvPr id="3" name="Imagen 19">
          <a:extLst>
            <a:ext uri="{FF2B5EF4-FFF2-40B4-BE49-F238E27FC236}">
              <a16:creationId xmlns:a16="http://schemas.microsoft.com/office/drawing/2014/main" id="{0A1F11D1-6F38-454A-9893-7E904889B8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67484" y="2659502959"/>
          <a:ext cx="2479386" cy="29085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8158</xdr:row>
      <xdr:rowOff>3810000</xdr:rowOff>
    </xdr:from>
    <xdr:to>
      <xdr:col>3</xdr:col>
      <xdr:colOff>0</xdr:colOff>
      <xdr:row>8158</xdr:row>
      <xdr:rowOff>5105400</xdr:rowOff>
    </xdr:to>
    <xdr:pic>
      <xdr:nvPicPr>
        <xdr:cNvPr id="4" name="Imagen 5" descr="http://idrd.gov.co/especificaciones/images/stories/imgweb/CAP7encha/tabla7.2.jpg">
          <a:extLst>
            <a:ext uri="{FF2B5EF4-FFF2-40B4-BE49-F238E27FC236}">
              <a16:creationId xmlns:a16="http://schemas.microsoft.com/office/drawing/2014/main" id="{DAB910B8-115E-4ABE-9E25-702800CAAAA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76400" y="3103102125"/>
          <a:ext cx="60769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638175</xdr:colOff>
      <xdr:row>672</xdr:row>
      <xdr:rowOff>247650</xdr:rowOff>
    </xdr:from>
    <xdr:ext cx="4095750" cy="2218764"/>
    <xdr:pic>
      <xdr:nvPicPr>
        <xdr:cNvPr id="5" name="5 Imagen">
          <a:extLst>
            <a:ext uri="{FF2B5EF4-FFF2-40B4-BE49-F238E27FC236}">
              <a16:creationId xmlns:a16="http://schemas.microsoft.com/office/drawing/2014/main" id="{31CE80CB-9A47-4FEE-9E5B-4C16007AC898}"/>
            </a:ext>
          </a:extLst>
        </xdr:cNvPr>
        <xdr:cNvPicPr/>
      </xdr:nvPicPr>
      <xdr:blipFill rotWithShape="1">
        <a:blip xmlns:r="http://schemas.openxmlformats.org/officeDocument/2006/relationships" r:embed="rId4" cstate="print"/>
        <a:srcRect l="19114" t="10401" r="21904" b="36316"/>
        <a:stretch/>
      </xdr:blipFill>
      <xdr:spPr>
        <a:xfrm>
          <a:off x="2162175" y="286864425"/>
          <a:ext cx="4095750" cy="2218764"/>
        </a:xfrm>
        <a:prstGeom prst="rect">
          <a:avLst/>
        </a:prstGeom>
      </xdr:spPr>
    </xdr:pic>
    <xdr:clientData/>
  </xdr:oneCellAnchor>
  <xdr:oneCellAnchor>
    <xdr:from>
      <xdr:col>2</xdr:col>
      <xdr:colOff>902804</xdr:colOff>
      <xdr:row>7021</xdr:row>
      <xdr:rowOff>107673</xdr:rowOff>
    </xdr:from>
    <xdr:ext cx="3019425" cy="1400175"/>
    <xdr:pic>
      <xdr:nvPicPr>
        <xdr:cNvPr id="6" name="6 Imagen">
          <a:extLst>
            <a:ext uri="{FF2B5EF4-FFF2-40B4-BE49-F238E27FC236}">
              <a16:creationId xmlns:a16="http://schemas.microsoft.com/office/drawing/2014/main" id="{4E2AF6BB-049A-4C2E-AC83-7F71EE96BF51}"/>
            </a:ext>
          </a:extLst>
        </xdr:cNvPr>
        <xdr:cNvPicPr/>
      </xdr:nvPicPr>
      <xdr:blipFill rotWithShape="1">
        <a:blip xmlns:r="http://schemas.openxmlformats.org/officeDocument/2006/relationships" r:embed="rId5" cstate="print"/>
        <a:srcRect l="30024" t="23713" r="30199" b="42952"/>
        <a:stretch/>
      </xdr:blipFill>
      <xdr:spPr>
        <a:xfrm>
          <a:off x="2426804" y="2587297698"/>
          <a:ext cx="3019425" cy="1400175"/>
        </a:xfrm>
        <a:prstGeom prst="rect">
          <a:avLst/>
        </a:prstGeom>
      </xdr:spPr>
    </xdr:pic>
    <xdr:clientData/>
  </xdr:oneCellAnchor>
  <xdr:twoCellAnchor>
    <xdr:from>
      <xdr:col>2</xdr:col>
      <xdr:colOff>1512795</xdr:colOff>
      <xdr:row>7286</xdr:row>
      <xdr:rowOff>193486</xdr:rowOff>
    </xdr:from>
    <xdr:to>
      <xdr:col>2</xdr:col>
      <xdr:colOff>3630706</xdr:colOff>
      <xdr:row>7287</xdr:row>
      <xdr:rowOff>1478156</xdr:rowOff>
    </xdr:to>
    <xdr:pic>
      <xdr:nvPicPr>
        <xdr:cNvPr id="7" name="Imagen 19">
          <a:extLst>
            <a:ext uri="{FF2B5EF4-FFF2-40B4-BE49-F238E27FC236}">
              <a16:creationId xmlns:a16="http://schemas.microsoft.com/office/drawing/2014/main" id="{467A4E68-FE31-440C-9AE2-407EA08B636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3036795" y="2669212786"/>
          <a:ext cx="2117911" cy="27705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1423147</xdr:colOff>
      <xdr:row>7307</xdr:row>
      <xdr:rowOff>134470</xdr:rowOff>
    </xdr:from>
    <xdr:to>
      <xdr:col>2</xdr:col>
      <xdr:colOff>3541058</xdr:colOff>
      <xdr:row>7308</xdr:row>
      <xdr:rowOff>1564816</xdr:rowOff>
    </xdr:to>
    <xdr:pic>
      <xdr:nvPicPr>
        <xdr:cNvPr id="8" name="Imagen 19">
          <a:extLst>
            <a:ext uri="{FF2B5EF4-FFF2-40B4-BE49-F238E27FC236}">
              <a16:creationId xmlns:a16="http://schemas.microsoft.com/office/drawing/2014/main" id="{1C18E0DB-9385-4CB5-A047-765692BF7D9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947147" y="2678821645"/>
          <a:ext cx="2117911" cy="2773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1355912</xdr:colOff>
      <xdr:row>7328</xdr:row>
      <xdr:rowOff>156882</xdr:rowOff>
    </xdr:from>
    <xdr:to>
      <xdr:col>2</xdr:col>
      <xdr:colOff>3473823</xdr:colOff>
      <xdr:row>7329</xdr:row>
      <xdr:rowOff>1441551</xdr:rowOff>
    </xdr:to>
    <xdr:pic>
      <xdr:nvPicPr>
        <xdr:cNvPr id="9" name="Imagen 19">
          <a:extLst>
            <a:ext uri="{FF2B5EF4-FFF2-40B4-BE49-F238E27FC236}">
              <a16:creationId xmlns:a16="http://schemas.microsoft.com/office/drawing/2014/main" id="{06BDC595-375B-4F82-8C40-7F0C0508006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79912" y="2688388107"/>
          <a:ext cx="2117911" cy="2770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1344706</xdr:colOff>
      <xdr:row>7349</xdr:row>
      <xdr:rowOff>224118</xdr:rowOff>
    </xdr:from>
    <xdr:to>
      <xdr:col>2</xdr:col>
      <xdr:colOff>3462617</xdr:colOff>
      <xdr:row>7350</xdr:row>
      <xdr:rowOff>1307082</xdr:rowOff>
    </xdr:to>
    <xdr:pic>
      <xdr:nvPicPr>
        <xdr:cNvPr id="10" name="Imagen 19">
          <a:extLst>
            <a:ext uri="{FF2B5EF4-FFF2-40B4-BE49-F238E27FC236}">
              <a16:creationId xmlns:a16="http://schemas.microsoft.com/office/drawing/2014/main" id="{8857329E-6068-49EC-8108-0DA94F01BAB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68706" y="2697904143"/>
          <a:ext cx="2117911" cy="2778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459441</xdr:colOff>
      <xdr:row>8277</xdr:row>
      <xdr:rowOff>347382</xdr:rowOff>
    </xdr:from>
    <xdr:ext cx="4191000" cy="1638300"/>
    <xdr:pic>
      <xdr:nvPicPr>
        <xdr:cNvPr id="11" name="11 Imagen" descr="http://idrd.gov.co/especificaciones/images/stories/imgweb/CAP7encha/tabla7.2.jpg">
          <a:extLst>
            <a:ext uri="{FF2B5EF4-FFF2-40B4-BE49-F238E27FC236}">
              <a16:creationId xmlns:a16="http://schemas.microsoft.com/office/drawing/2014/main" id="{D58380C6-05A5-4503-81B1-55137A2C827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83441" y="3152989032"/>
          <a:ext cx="4191000" cy="1638300"/>
        </a:xfrm>
        <a:prstGeom prst="rect">
          <a:avLst/>
        </a:prstGeom>
        <a:noFill/>
        <a:ln>
          <a:noFill/>
        </a:ln>
      </xdr:spPr>
    </xdr:pic>
    <xdr:clientData/>
  </xdr:oneCellAnchor>
  <xdr:oneCellAnchor>
    <xdr:from>
      <xdr:col>2</xdr:col>
      <xdr:colOff>459441</xdr:colOff>
      <xdr:row>8306</xdr:row>
      <xdr:rowOff>347382</xdr:rowOff>
    </xdr:from>
    <xdr:ext cx="4191000" cy="1638300"/>
    <xdr:pic>
      <xdr:nvPicPr>
        <xdr:cNvPr id="12" name="12 Imagen" descr="http://idrd.gov.co/especificaciones/images/stories/imgweb/CAP7encha/tabla7.2.jpg">
          <a:extLst>
            <a:ext uri="{FF2B5EF4-FFF2-40B4-BE49-F238E27FC236}">
              <a16:creationId xmlns:a16="http://schemas.microsoft.com/office/drawing/2014/main" id="{B2BCDD63-0D70-4B14-A683-BAB0B9F11DC4}"/>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83441" y="3166057332"/>
          <a:ext cx="4191000" cy="1638300"/>
        </a:xfrm>
        <a:prstGeom prst="rect">
          <a:avLst/>
        </a:prstGeom>
        <a:noFill/>
        <a:ln>
          <a:noFill/>
        </a:ln>
      </xdr:spPr>
    </xdr:pic>
    <xdr:clientData/>
  </xdr:oneCellAnchor>
  <xdr:oneCellAnchor>
    <xdr:from>
      <xdr:col>2</xdr:col>
      <xdr:colOff>672353</xdr:colOff>
      <xdr:row>8191</xdr:row>
      <xdr:rowOff>123265</xdr:rowOff>
    </xdr:from>
    <xdr:ext cx="4191000" cy="1638300"/>
    <xdr:pic>
      <xdr:nvPicPr>
        <xdr:cNvPr id="13" name="13 Imagen" descr="http://idrd.gov.co/especificaciones/images/stories/imgweb/CAP7encha/tabla7.2.jpg">
          <a:extLst>
            <a:ext uri="{FF2B5EF4-FFF2-40B4-BE49-F238E27FC236}">
              <a16:creationId xmlns:a16="http://schemas.microsoft.com/office/drawing/2014/main" id="{B2B15B8E-AFF8-4A05-BB3A-E11AF66BE60F}"/>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116227015"/>
          <a:ext cx="4191000" cy="1638300"/>
        </a:xfrm>
        <a:prstGeom prst="rect">
          <a:avLst/>
        </a:prstGeom>
        <a:noFill/>
        <a:ln>
          <a:noFill/>
        </a:ln>
      </xdr:spPr>
    </xdr:pic>
    <xdr:clientData/>
  </xdr:oneCellAnchor>
  <xdr:oneCellAnchor>
    <xdr:from>
      <xdr:col>2</xdr:col>
      <xdr:colOff>672353</xdr:colOff>
      <xdr:row>8248</xdr:row>
      <xdr:rowOff>123265</xdr:rowOff>
    </xdr:from>
    <xdr:ext cx="4191000" cy="1638300"/>
    <xdr:pic>
      <xdr:nvPicPr>
        <xdr:cNvPr id="14" name="14 Imagen" descr="http://idrd.gov.co/especificaciones/images/stories/imgweb/CAP7encha/tabla7.2.jpg">
          <a:extLst>
            <a:ext uri="{FF2B5EF4-FFF2-40B4-BE49-F238E27FC236}">
              <a16:creationId xmlns:a16="http://schemas.microsoft.com/office/drawing/2014/main" id="{5908F377-CAF9-4D12-889D-DA6B976A3AB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140391940"/>
          <a:ext cx="4191000" cy="1638300"/>
        </a:xfrm>
        <a:prstGeom prst="rect">
          <a:avLst/>
        </a:prstGeom>
        <a:noFill/>
        <a:ln>
          <a:noFill/>
        </a:ln>
      </xdr:spPr>
    </xdr:pic>
    <xdr:clientData/>
  </xdr:oneCellAnchor>
  <xdr:oneCellAnchor>
    <xdr:from>
      <xdr:col>2</xdr:col>
      <xdr:colOff>672353</xdr:colOff>
      <xdr:row>8334</xdr:row>
      <xdr:rowOff>123265</xdr:rowOff>
    </xdr:from>
    <xdr:ext cx="4191000" cy="1638300"/>
    <xdr:pic>
      <xdr:nvPicPr>
        <xdr:cNvPr id="15" name="15 Imagen" descr="http://idrd.gov.co/especificaciones/images/stories/imgweb/CAP7encha/tabla7.2.jpg">
          <a:extLst>
            <a:ext uri="{FF2B5EF4-FFF2-40B4-BE49-F238E27FC236}">
              <a16:creationId xmlns:a16="http://schemas.microsoft.com/office/drawing/2014/main" id="{AF52BDD2-D766-4B24-BF7D-6E3C2D45BE2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178711015"/>
          <a:ext cx="4191000" cy="1638300"/>
        </a:xfrm>
        <a:prstGeom prst="rect">
          <a:avLst/>
        </a:prstGeom>
        <a:noFill/>
        <a:ln>
          <a:noFill/>
        </a:ln>
      </xdr:spPr>
    </xdr:pic>
    <xdr:clientData/>
  </xdr:oneCellAnchor>
  <xdr:oneCellAnchor>
    <xdr:from>
      <xdr:col>2</xdr:col>
      <xdr:colOff>672353</xdr:colOff>
      <xdr:row>8362</xdr:row>
      <xdr:rowOff>123265</xdr:rowOff>
    </xdr:from>
    <xdr:ext cx="4191000" cy="1638300"/>
    <xdr:pic>
      <xdr:nvPicPr>
        <xdr:cNvPr id="16" name="16 Imagen" descr="http://idrd.gov.co/especificaciones/images/stories/imgweb/CAP7encha/tabla7.2.jpg">
          <a:extLst>
            <a:ext uri="{FF2B5EF4-FFF2-40B4-BE49-F238E27FC236}">
              <a16:creationId xmlns:a16="http://schemas.microsoft.com/office/drawing/2014/main" id="{867D1C1F-0DC9-442B-92F2-1FEC1B5D342B}"/>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190683940"/>
          <a:ext cx="4191000" cy="1638300"/>
        </a:xfrm>
        <a:prstGeom prst="rect">
          <a:avLst/>
        </a:prstGeom>
        <a:noFill/>
        <a:ln>
          <a:noFill/>
        </a:ln>
      </xdr:spPr>
    </xdr:pic>
    <xdr:clientData/>
  </xdr:oneCellAnchor>
  <xdr:oneCellAnchor>
    <xdr:from>
      <xdr:col>2</xdr:col>
      <xdr:colOff>672353</xdr:colOff>
      <xdr:row>8390</xdr:row>
      <xdr:rowOff>123265</xdr:rowOff>
    </xdr:from>
    <xdr:ext cx="4191000" cy="1638300"/>
    <xdr:pic>
      <xdr:nvPicPr>
        <xdr:cNvPr id="17" name="17 Imagen" descr="http://idrd.gov.co/especificaciones/images/stories/imgweb/CAP7encha/tabla7.2.jpg">
          <a:extLst>
            <a:ext uri="{FF2B5EF4-FFF2-40B4-BE49-F238E27FC236}">
              <a16:creationId xmlns:a16="http://schemas.microsoft.com/office/drawing/2014/main" id="{D686A9A0-CAB3-4E9A-BEC9-F824002CAF54}"/>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02656865"/>
          <a:ext cx="4191000" cy="1638300"/>
        </a:xfrm>
        <a:prstGeom prst="rect">
          <a:avLst/>
        </a:prstGeom>
        <a:noFill/>
        <a:ln>
          <a:noFill/>
        </a:ln>
      </xdr:spPr>
    </xdr:pic>
    <xdr:clientData/>
  </xdr:oneCellAnchor>
  <xdr:oneCellAnchor>
    <xdr:from>
      <xdr:col>2</xdr:col>
      <xdr:colOff>672353</xdr:colOff>
      <xdr:row>8418</xdr:row>
      <xdr:rowOff>123265</xdr:rowOff>
    </xdr:from>
    <xdr:ext cx="4191000" cy="1638300"/>
    <xdr:pic>
      <xdr:nvPicPr>
        <xdr:cNvPr id="18" name="18 Imagen" descr="http://idrd.gov.co/especificaciones/images/stories/imgweb/CAP7encha/tabla7.2.jpg">
          <a:extLst>
            <a:ext uri="{FF2B5EF4-FFF2-40B4-BE49-F238E27FC236}">
              <a16:creationId xmlns:a16="http://schemas.microsoft.com/office/drawing/2014/main" id="{D130273C-A6EE-47EF-B60D-155539BE336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14629790"/>
          <a:ext cx="4191000" cy="1638300"/>
        </a:xfrm>
        <a:prstGeom prst="rect">
          <a:avLst/>
        </a:prstGeom>
        <a:noFill/>
        <a:ln>
          <a:noFill/>
        </a:ln>
      </xdr:spPr>
    </xdr:pic>
    <xdr:clientData/>
  </xdr:oneCellAnchor>
  <xdr:oneCellAnchor>
    <xdr:from>
      <xdr:col>2</xdr:col>
      <xdr:colOff>672353</xdr:colOff>
      <xdr:row>8446</xdr:row>
      <xdr:rowOff>123265</xdr:rowOff>
    </xdr:from>
    <xdr:ext cx="4191000" cy="1638300"/>
    <xdr:pic>
      <xdr:nvPicPr>
        <xdr:cNvPr id="19" name="19 Imagen" descr="http://idrd.gov.co/especificaciones/images/stories/imgweb/CAP7encha/tabla7.2.jpg">
          <a:extLst>
            <a:ext uri="{FF2B5EF4-FFF2-40B4-BE49-F238E27FC236}">
              <a16:creationId xmlns:a16="http://schemas.microsoft.com/office/drawing/2014/main" id="{B9F7C0B4-E245-4660-A1BE-3BD833683636}"/>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26602715"/>
          <a:ext cx="4191000" cy="1638300"/>
        </a:xfrm>
        <a:prstGeom prst="rect">
          <a:avLst/>
        </a:prstGeom>
        <a:noFill/>
        <a:ln>
          <a:noFill/>
        </a:ln>
      </xdr:spPr>
    </xdr:pic>
    <xdr:clientData/>
  </xdr:oneCellAnchor>
  <xdr:oneCellAnchor>
    <xdr:from>
      <xdr:col>2</xdr:col>
      <xdr:colOff>672353</xdr:colOff>
      <xdr:row>8474</xdr:row>
      <xdr:rowOff>123265</xdr:rowOff>
    </xdr:from>
    <xdr:ext cx="4191000" cy="1638300"/>
    <xdr:pic>
      <xdr:nvPicPr>
        <xdr:cNvPr id="20" name="20 Imagen" descr="http://idrd.gov.co/especificaciones/images/stories/imgweb/CAP7encha/tabla7.2.jpg">
          <a:extLst>
            <a:ext uri="{FF2B5EF4-FFF2-40B4-BE49-F238E27FC236}">
              <a16:creationId xmlns:a16="http://schemas.microsoft.com/office/drawing/2014/main" id="{50C30595-E4CE-4C1F-8524-9A030A82F91B}"/>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38575640"/>
          <a:ext cx="4191000" cy="1638300"/>
        </a:xfrm>
        <a:prstGeom prst="rect">
          <a:avLst/>
        </a:prstGeom>
        <a:noFill/>
        <a:ln>
          <a:noFill/>
        </a:ln>
      </xdr:spPr>
    </xdr:pic>
    <xdr:clientData/>
  </xdr:oneCellAnchor>
  <xdr:oneCellAnchor>
    <xdr:from>
      <xdr:col>2</xdr:col>
      <xdr:colOff>672353</xdr:colOff>
      <xdr:row>8502</xdr:row>
      <xdr:rowOff>123265</xdr:rowOff>
    </xdr:from>
    <xdr:ext cx="4191000" cy="1638300"/>
    <xdr:pic>
      <xdr:nvPicPr>
        <xdr:cNvPr id="21" name="21 Imagen" descr="http://idrd.gov.co/especificaciones/images/stories/imgweb/CAP7encha/tabla7.2.jpg">
          <a:extLst>
            <a:ext uri="{FF2B5EF4-FFF2-40B4-BE49-F238E27FC236}">
              <a16:creationId xmlns:a16="http://schemas.microsoft.com/office/drawing/2014/main" id="{DE4928F2-507F-4022-9EA5-2F2C5F2B940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50548565"/>
          <a:ext cx="4191000" cy="1638300"/>
        </a:xfrm>
        <a:prstGeom prst="rect">
          <a:avLst/>
        </a:prstGeom>
        <a:noFill/>
        <a:ln>
          <a:noFill/>
        </a:ln>
      </xdr:spPr>
    </xdr:pic>
    <xdr:clientData/>
  </xdr:oneCellAnchor>
  <xdr:oneCellAnchor>
    <xdr:from>
      <xdr:col>2</xdr:col>
      <xdr:colOff>672353</xdr:colOff>
      <xdr:row>8530</xdr:row>
      <xdr:rowOff>123265</xdr:rowOff>
    </xdr:from>
    <xdr:ext cx="4191000" cy="1638300"/>
    <xdr:pic>
      <xdr:nvPicPr>
        <xdr:cNvPr id="22" name="22 Imagen" descr="http://idrd.gov.co/especificaciones/images/stories/imgweb/CAP7encha/tabla7.2.jpg">
          <a:extLst>
            <a:ext uri="{FF2B5EF4-FFF2-40B4-BE49-F238E27FC236}">
              <a16:creationId xmlns:a16="http://schemas.microsoft.com/office/drawing/2014/main" id="{C18903E6-7CD6-484D-824B-215AE9A7E2F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62521490"/>
          <a:ext cx="4191000" cy="1638300"/>
        </a:xfrm>
        <a:prstGeom prst="rect">
          <a:avLst/>
        </a:prstGeom>
        <a:noFill/>
        <a:ln>
          <a:noFill/>
        </a:ln>
      </xdr:spPr>
    </xdr:pic>
    <xdr:clientData/>
  </xdr:oneCellAnchor>
  <xdr:oneCellAnchor>
    <xdr:from>
      <xdr:col>2</xdr:col>
      <xdr:colOff>672353</xdr:colOff>
      <xdr:row>8558</xdr:row>
      <xdr:rowOff>123265</xdr:rowOff>
    </xdr:from>
    <xdr:ext cx="4191000" cy="1638300"/>
    <xdr:pic>
      <xdr:nvPicPr>
        <xdr:cNvPr id="23" name="23 Imagen" descr="http://idrd.gov.co/especificaciones/images/stories/imgweb/CAP7encha/tabla7.2.jpg">
          <a:extLst>
            <a:ext uri="{FF2B5EF4-FFF2-40B4-BE49-F238E27FC236}">
              <a16:creationId xmlns:a16="http://schemas.microsoft.com/office/drawing/2014/main" id="{F7D8D3B3-5203-4E09-A613-B5DA599B921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74494415"/>
          <a:ext cx="4191000" cy="1638300"/>
        </a:xfrm>
        <a:prstGeom prst="rect">
          <a:avLst/>
        </a:prstGeom>
        <a:noFill/>
        <a:ln>
          <a:noFill/>
        </a:ln>
      </xdr:spPr>
    </xdr:pic>
    <xdr:clientData/>
  </xdr:oneCellAnchor>
  <xdr:oneCellAnchor>
    <xdr:from>
      <xdr:col>2</xdr:col>
      <xdr:colOff>485775</xdr:colOff>
      <xdr:row>8219</xdr:row>
      <xdr:rowOff>123825</xdr:rowOff>
    </xdr:from>
    <xdr:ext cx="4191000" cy="1643743"/>
    <xdr:pic>
      <xdr:nvPicPr>
        <xdr:cNvPr id="24" name="24 Imagen">
          <a:extLst>
            <a:ext uri="{FF2B5EF4-FFF2-40B4-BE49-F238E27FC236}">
              <a16:creationId xmlns:a16="http://schemas.microsoft.com/office/drawing/2014/main" id="{3E56CBBC-DE1F-46D9-A35F-B68B2B7F863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09775" y="3128419575"/>
          <a:ext cx="4191000" cy="1643743"/>
        </a:xfrm>
        <a:prstGeom prst="rect">
          <a:avLst/>
        </a:prstGeom>
      </xdr:spPr>
    </xdr:pic>
    <xdr:clientData/>
  </xdr:oneCellAnchor>
  <xdr:oneCellAnchor>
    <xdr:from>
      <xdr:col>2</xdr:col>
      <xdr:colOff>742950</xdr:colOff>
      <xdr:row>8163</xdr:row>
      <xdr:rowOff>150810</xdr:rowOff>
    </xdr:from>
    <xdr:ext cx="3829050" cy="1496810"/>
    <xdr:pic>
      <xdr:nvPicPr>
        <xdr:cNvPr id="25" name="25 Imagen">
          <a:extLst>
            <a:ext uri="{FF2B5EF4-FFF2-40B4-BE49-F238E27FC236}">
              <a16:creationId xmlns:a16="http://schemas.microsoft.com/office/drawing/2014/main" id="{24270FE6-F6F1-4341-9893-5E88D6E8F5C6}"/>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266950" y="3104357835"/>
          <a:ext cx="3829050" cy="1496810"/>
        </a:xfrm>
        <a:prstGeom prst="rect">
          <a:avLst/>
        </a:prstGeom>
      </xdr:spPr>
    </xdr:pic>
    <xdr:clientData/>
  </xdr:oneCellAnchor>
  <xdr:twoCellAnchor>
    <xdr:from>
      <xdr:col>0</xdr:col>
      <xdr:colOff>28575</xdr:colOff>
      <xdr:row>9265</xdr:row>
      <xdr:rowOff>3448050</xdr:rowOff>
    </xdr:from>
    <xdr:to>
      <xdr:col>3</xdr:col>
      <xdr:colOff>0</xdr:colOff>
      <xdr:row>9265</xdr:row>
      <xdr:rowOff>4895850</xdr:rowOff>
    </xdr:to>
    <xdr:pic>
      <xdr:nvPicPr>
        <xdr:cNvPr id="26" name="Imagen 6">
          <a:extLst>
            <a:ext uri="{FF2B5EF4-FFF2-40B4-BE49-F238E27FC236}">
              <a16:creationId xmlns:a16="http://schemas.microsoft.com/office/drawing/2014/main" id="{0F35C159-19D4-4576-AF26-EEBA87FC64BB}"/>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l="32587" t="52286" r="31093" b="27676"/>
        <a:stretch>
          <a:fillRect/>
        </a:stretch>
      </xdr:blipFill>
      <xdr:spPr bwMode="auto">
        <a:xfrm>
          <a:off x="28575" y="3598573575"/>
          <a:ext cx="77247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9245</xdr:row>
      <xdr:rowOff>3448050</xdr:rowOff>
    </xdr:from>
    <xdr:to>
      <xdr:col>3</xdr:col>
      <xdr:colOff>0</xdr:colOff>
      <xdr:row>9245</xdr:row>
      <xdr:rowOff>4905375</xdr:rowOff>
    </xdr:to>
    <xdr:pic>
      <xdr:nvPicPr>
        <xdr:cNvPr id="27" name="Imagen 3">
          <a:extLst>
            <a:ext uri="{FF2B5EF4-FFF2-40B4-BE49-F238E27FC236}">
              <a16:creationId xmlns:a16="http://schemas.microsoft.com/office/drawing/2014/main" id="{301511C3-B8A1-4219-A1F5-A3D0264EFA23}"/>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l="32346" t="24425" r="30116" b="56123"/>
        <a:stretch>
          <a:fillRect/>
        </a:stretch>
      </xdr:blipFill>
      <xdr:spPr bwMode="auto">
        <a:xfrm>
          <a:off x="0" y="3590810700"/>
          <a:ext cx="77533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352425</xdr:colOff>
      <xdr:row>6982</xdr:row>
      <xdr:rowOff>133349</xdr:rowOff>
    </xdr:from>
    <xdr:to>
      <xdr:col>2</xdr:col>
      <xdr:colOff>4697438</xdr:colOff>
      <xdr:row>6982</xdr:row>
      <xdr:rowOff>1419224</xdr:rowOff>
    </xdr:to>
    <xdr:pic>
      <xdr:nvPicPr>
        <xdr:cNvPr id="28" name="Imagen 23">
          <a:extLst>
            <a:ext uri="{FF2B5EF4-FFF2-40B4-BE49-F238E27FC236}">
              <a16:creationId xmlns:a16="http://schemas.microsoft.com/office/drawing/2014/main" id="{DFA2BD91-BEBF-407A-AC96-C86C276727D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57299777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352425</xdr:colOff>
      <xdr:row>6962</xdr:row>
      <xdr:rowOff>133349</xdr:rowOff>
    </xdr:from>
    <xdr:to>
      <xdr:col>2</xdr:col>
      <xdr:colOff>4697438</xdr:colOff>
      <xdr:row>6962</xdr:row>
      <xdr:rowOff>1419224</xdr:rowOff>
    </xdr:to>
    <xdr:pic>
      <xdr:nvPicPr>
        <xdr:cNvPr id="29" name="Imagen 23">
          <a:extLst>
            <a:ext uri="{FF2B5EF4-FFF2-40B4-BE49-F238E27FC236}">
              <a16:creationId xmlns:a16="http://schemas.microsoft.com/office/drawing/2014/main" id="{393D9D16-F706-46D1-BEF4-55C1BAC17DD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56573972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1419225</xdr:colOff>
      <xdr:row>2348</xdr:row>
      <xdr:rowOff>85725</xdr:rowOff>
    </xdr:from>
    <xdr:to>
      <xdr:col>2</xdr:col>
      <xdr:colOff>3562350</xdr:colOff>
      <xdr:row>2359</xdr:row>
      <xdr:rowOff>133350</xdr:rowOff>
    </xdr:to>
    <xdr:pic>
      <xdr:nvPicPr>
        <xdr:cNvPr id="30" name="Imagen 29" descr="Grifería de empotrar para lavamanos institucional tipo push de pico expuesto">
          <a:extLst>
            <a:ext uri="{FF2B5EF4-FFF2-40B4-BE49-F238E27FC236}">
              <a16:creationId xmlns:a16="http://schemas.microsoft.com/office/drawing/2014/main" id="{44FF8D0C-BEB5-45E3-8521-DC9AF3FD49EC}"/>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943225" y="949271025"/>
          <a:ext cx="2143125" cy="2143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SI%20LYDA%20GUBIR\ECOS%20MEBOG\ECO2026\ENTREGA\rev%201%20de%20difra\ECO%20REV%203%20VEZ%20DIFRA\REV%203%20DIFRA\PAQUETE%20TECNICO%20MEBOG%20VERS%20160326%20ajustado.xlsx" TargetMode="External"/><Relationship Id="rId1" Type="http://schemas.openxmlformats.org/officeDocument/2006/relationships/externalLinkPath" Target="file:///E:\SI%20LYDA%20GUBIR\ECOS%20MEBOG\ECO2026\ENTREGA\rev%201%20de%20difra\ECO%20REV%203%20VEZ%20DIFRA\REV%203%20DIFRA\PAQUETE%20TECNICO%20MEBOG%20VERS%20160326%20ajustado.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E:\SI%20LYDA%20GUBIR\ECOS%20MEBOG\ECO2026\ADMIN%20MEBOG\apus.xlsx" TargetMode="External"/><Relationship Id="rId1" Type="http://schemas.openxmlformats.org/officeDocument/2006/relationships/externalLinkPath" Target="file:///E:\SI%20LYDA%20GUBIR\ECOS%20MEBOG\ECO2026\ADMIN%20MEBOG\apus.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E:\SI%20LYDA%20GUBIR\ECOS%20MEBOG\ECO2026\ENTREGA\rev%201%20de%20difra\ADMIN%20MESOA%20-%20ok.xlsx" TargetMode="External"/><Relationship Id="rId1" Type="http://schemas.openxmlformats.org/officeDocument/2006/relationships/externalLinkPath" Target="file:///E:\SI%20LYDA%20GUBIR\ECOS%20MEBOG\ECO2026\ENTREGA\rev%201%20de%20difra\ADMIN%20MESOA%20-%20ok.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E:\SI%20LYDA%20GUBIR\ECOS%20MEBOG\PAQUETES%20DEREFERENCIA\2026\PAQUETE%20DE%20REFERENCIA%20v2026%20-%20Final.xlsx" TargetMode="External"/><Relationship Id="rId1" Type="http://schemas.openxmlformats.org/officeDocument/2006/relationships/externalLinkPath" Target="file:///E:\SI%20LYDA%20GUBIR\ECOS%20MEBOG\PAQUETES%20DEREFERENCIA\2026\PAQUETE%20DE%20REFERENCIA%20v2026%20-%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DMINISTRACIÓN"/>
      <sheetName val="POLIZAS 2026"/>
      <sheetName val="PEE-MEBOG"/>
      <sheetName val="APU"/>
      <sheetName val="ESPECIF TEC MEBOG "/>
      <sheetName val="OTROS GASTOS (2)"/>
      <sheetName val="MANO DE OBRA"/>
      <sheetName val="LINEA DE TIEMPO"/>
      <sheetName val="SMMLV"/>
      <sheetName val="PROPUESTA ECONOMICA"/>
    </sheetNames>
    <sheetDataSet>
      <sheetData sheetId="0" refreshError="1"/>
      <sheetData sheetId="1" refreshError="1"/>
      <sheetData sheetId="2" refreshError="1">
        <row r="656">
          <cell r="B656" t="str">
            <v>18.01</v>
          </cell>
          <cell r="C656" t="str">
            <v>Retiro de residuos solidos (teja, drywall, asbesto, vidrio, madera) de tratamientos especiales provenientes de las obras de mantenimiento  hasta  lugar autorizado por autoridades ambientales.</v>
          </cell>
          <cell r="D656" t="str">
            <v>KG</v>
          </cell>
          <cell r="F656">
            <v>1351.4669999999999</v>
          </cell>
        </row>
        <row r="657">
          <cell r="B657" t="str">
            <v>18.02</v>
          </cell>
          <cell r="C657" t="str">
            <v xml:space="preserve">Desmonte técnico de alfombra instalada (modulares o rollo), incluye: levantamiento manual controlado, retiro de adhesivo superficial con espátula, acopio interno, cargue y preparación para su retiro </v>
          </cell>
          <cell r="D657" t="str">
            <v>M2</v>
          </cell>
          <cell r="F657">
            <v>4481.96</v>
          </cell>
        </row>
        <row r="658">
          <cell r="B658" t="str">
            <v>18.03</v>
          </cell>
          <cell r="C658" t="str">
            <v>Reemboquillado (relleno y sellado de juntas) en enchapes existentes de muros y pisos, con el fin de mejorar la estanqueidad, estética y durabilidad del revestimiento</v>
          </cell>
          <cell r="D658" t="str">
            <v>M2</v>
          </cell>
          <cell r="F658">
            <v>8586.8700000000008</v>
          </cell>
        </row>
        <row r="659">
          <cell r="B659" t="str">
            <v>18.04</v>
          </cell>
          <cell r="D659" t="str">
            <v>UND</v>
          </cell>
          <cell r="F659">
            <v>9861.7799999999988</v>
          </cell>
        </row>
        <row r="660">
          <cell r="B660" t="str">
            <v>18.05</v>
          </cell>
          <cell r="D660" t="str">
            <v>UND</v>
          </cell>
          <cell r="F660">
            <v>2388641.37</v>
          </cell>
        </row>
        <row r="661">
          <cell r="B661" t="str">
            <v>18.06</v>
          </cell>
          <cell r="C661" t="str">
            <v>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v>
          </cell>
          <cell r="D661" t="str">
            <v>UND</v>
          </cell>
        </row>
        <row r="662">
          <cell r="B662" t="str">
            <v>18.07</v>
          </cell>
          <cell r="C662" t="str">
            <v xml:space="preserve">Suministro e instalación de cerramiento provisional en polisombra verde Hmax= 2,10m incluye desmonte </v>
          </cell>
          <cell r="D662" t="str">
            <v>ML</v>
          </cell>
          <cell r="F662">
            <v>21452.960000000021</v>
          </cell>
        </row>
        <row r="663">
          <cell r="B663" t="str">
            <v>18.08</v>
          </cell>
          <cell r="C663" t="str">
            <v>Suministro e instalación de unión dresser en hd de 3"</v>
          </cell>
          <cell r="D663" t="str">
            <v>UND</v>
          </cell>
          <cell r="F663">
            <v>163110.54999999999</v>
          </cell>
        </row>
        <row r="664">
          <cell r="B664" t="str">
            <v>18.09</v>
          </cell>
          <cell r="D664" t="str">
            <v>M2</v>
          </cell>
          <cell r="F664">
            <v>77686.045503912508</v>
          </cell>
        </row>
        <row r="665">
          <cell r="B665" t="str">
            <v>18.10</v>
          </cell>
          <cell r="C665" t="str">
            <v xml:space="preserve">Suministro e instalación de domos circulares de 100 mm diámetro en acrílico original 3mm  </v>
          </cell>
          <cell r="D665" t="str">
            <v>UND</v>
          </cell>
          <cell r="F665">
            <v>481324.05000000005</v>
          </cell>
        </row>
        <row r="666">
          <cell r="B666" t="str">
            <v>18.11</v>
          </cell>
          <cell r="C666" t="str">
            <v xml:space="preserve">Suministro e instalación de cañuela prefabricada en concreto 21MPA ancho max =30cm para aguas lluvias </v>
          </cell>
          <cell r="D666" t="str">
            <v>ML</v>
          </cell>
          <cell r="F666">
            <v>67058.55</v>
          </cell>
        </row>
      </sheetData>
      <sheetData sheetId="3" refreshError="1">
        <row r="14039">
          <cell r="D14039" t="str">
            <v>Suministro e instalación de pañete impermeabilizado muros 1:3 incluye aditivo impermeabilizante</v>
          </cell>
        </row>
        <row r="14062">
          <cell r="F14062">
            <v>87958.05</v>
          </cell>
        </row>
        <row r="16548">
          <cell r="D16548" t="str">
            <v xml:space="preserve">Desmonte técnico de alfombra instalada (modulares o rollo), incluye: levantamiento manual controlado, retiro de adhesivo superficial con espátula, acopio interno, cargue y preparación para su retiro </v>
          </cell>
        </row>
        <row r="16569">
          <cell r="D16569" t="str">
            <v>Reemboquillado (relleno y sellado de juntas) en enchapes existentes de muros y pisos, con el fin de mejorar la estanqueidad, estética y durabilidad del revestimiento</v>
          </cell>
        </row>
        <row r="16609">
          <cell r="F16609">
            <v>9861.7799999999988</v>
          </cell>
        </row>
        <row r="16637">
          <cell r="F16637">
            <v>2388641.37</v>
          </cell>
        </row>
        <row r="16682">
          <cell r="F16682">
            <v>21452.960000000021</v>
          </cell>
        </row>
        <row r="16684">
          <cell r="D16684" t="str">
            <v>Suministro e instalación de unión dresser en hd de 3"</v>
          </cell>
        </row>
        <row r="16704">
          <cell r="F16704">
            <v>163110.54999999999</v>
          </cell>
        </row>
        <row r="16725">
          <cell r="F16725">
            <v>77686.045503912508</v>
          </cell>
        </row>
        <row r="16727">
          <cell r="D16727" t="str">
            <v xml:space="preserve">Suministro e instalación de domos circulares de 100 mm diámetro en acrílico original 3mm  </v>
          </cell>
        </row>
        <row r="16746">
          <cell r="F16746">
            <v>481324.05000000005</v>
          </cell>
        </row>
        <row r="16748">
          <cell r="D16748" t="str">
            <v xml:space="preserve">Suministro e instalación de cañuela prefabricada en concreto 21MPA ancho max =30cm para aguas lluvias </v>
          </cell>
        </row>
        <row r="16769">
          <cell r="F16769">
            <v>67058.55</v>
          </cell>
        </row>
      </sheetData>
      <sheetData sheetId="4" refreshError="1">
        <row r="9877">
          <cell r="C9877" t="str">
            <v xml:space="preserve">Desmonte técnico de alfombra instalada (modulares o rollo), incluye: levantamiento manual controlado, retiro de adhesivo superficial con espátula, acopio interno, cargue y preparación para su retiro </v>
          </cell>
        </row>
        <row r="9894">
          <cell r="C9894" t="str">
            <v>Reemboquillado (relleno y sellado de juntas) en enchapes existentes de muros y pisos, con el fin de mejorar la estanqueidad, estética y durabilidad del revestimiento</v>
          </cell>
        </row>
      </sheetData>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s>
    <sheetDataSet>
      <sheetData sheetId="0" refreshError="1">
        <row r="16550">
          <cell r="F16550">
            <v>1351.4669999999999</v>
          </cell>
        </row>
        <row r="16572">
          <cell r="F16572">
            <v>4481.96</v>
          </cell>
        </row>
        <row r="16596">
          <cell r="F16596">
            <v>8586.8700000000008</v>
          </cell>
        </row>
        <row r="16644">
          <cell r="D16644" t="str">
            <v>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v>
          </cell>
        </row>
        <row r="16666">
          <cell r="F16666">
            <v>348000</v>
          </cell>
        </row>
        <row r="16668">
          <cell r="D16668" t="str">
            <v xml:space="preserve">Suministro e instalación de cerramiento provisional en polisombra verde Hmax= 2,10m incluye desmonte </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EE-MESOA"/>
      <sheetName val="POLIZA MESOA (2)"/>
      <sheetName val="ADMIN MESOA"/>
    </sheetNames>
    <sheetDataSet>
      <sheetData sheetId="0"/>
      <sheetData sheetId="1">
        <row r="19">
          <cell r="J19">
            <v>7651599.4450000003</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CCESIBILIDADES 2026"/>
      <sheetName val="FP"/>
      <sheetName val="OTROS GASTOS"/>
      <sheetName val="VALOR MANTENIMIENTO"/>
      <sheetName val="MANO DE OBRA"/>
      <sheetName val="EQUIPOS"/>
      <sheetName val="TRANSPORTE"/>
      <sheetName val="INSUMOS"/>
      <sheetName val="LISTADO ACTIVIDADES"/>
      <sheetName val="APU-A1"/>
      <sheetName val="APU-A2"/>
      <sheetName val="APU-A3"/>
      <sheetName val="APU-A4"/>
      <sheetName val="APU-A5"/>
      <sheetName val="APU-A6"/>
      <sheetName val="PRESUPUESTO (A1)"/>
      <sheetName val="PRESUPUESTO (A2)"/>
      <sheetName val="PRESUPUESTO (A3)"/>
      <sheetName val="PRESUPUESTO (A4)"/>
      <sheetName val="PRESUPUESTO (A5)"/>
      <sheetName val="PRESUPUESTO (A6)"/>
      <sheetName val="ESPECIFICACIONES"/>
    </sheetNames>
    <sheetDataSet>
      <sheetData sheetId="0" refreshError="1"/>
      <sheetData sheetId="1" refreshError="1"/>
      <sheetData sheetId="2" refreshError="1"/>
      <sheetData sheetId="3" refreshError="1"/>
      <sheetData sheetId="4" refreshError="1">
        <row r="29">
          <cell r="C29">
            <v>19298.256046874998</v>
          </cell>
        </row>
        <row r="36">
          <cell r="C36">
            <v>45029.264109374999</v>
          </cell>
        </row>
      </sheetData>
      <sheetData sheetId="5" refreshError="1">
        <row r="43">
          <cell r="C43">
            <v>1587.2183463750353</v>
          </cell>
        </row>
      </sheetData>
      <sheetData sheetId="6" refreshError="1">
        <row r="4">
          <cell r="C4">
            <v>64783.484999999993</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86"/>
  <sheetViews>
    <sheetView view="pageBreakPreview" zoomScale="98" zoomScaleNormal="100" zoomScaleSheetLayoutView="98" workbookViewId="0">
      <selection activeCell="N14" sqref="N14"/>
    </sheetView>
  </sheetViews>
  <sheetFormatPr baseColWidth="10" defaultRowHeight="15"/>
  <cols>
    <col min="1" max="1" width="9" style="93" customWidth="1"/>
    <col min="2" max="2" width="11" style="81" customWidth="1"/>
    <col min="3" max="3" width="61" style="81" customWidth="1"/>
    <col min="4" max="4" width="7.85546875" style="81" bestFit="1" customWidth="1"/>
    <col min="5" max="5" width="10.42578125" style="81" customWidth="1"/>
    <col min="6" max="6" width="19.28515625" style="81" customWidth="1"/>
    <col min="7" max="8" width="15.7109375" customWidth="1"/>
    <col min="9" max="9" width="4.7109375" customWidth="1"/>
    <col min="10" max="10" width="4.42578125" customWidth="1"/>
    <col min="12" max="12" width="9.42578125" style="2" bestFit="1" customWidth="1"/>
    <col min="13" max="13" width="9.42578125" style="202" bestFit="1" customWidth="1"/>
    <col min="14" max="14" width="17.42578125" style="191" customWidth="1"/>
    <col min="15" max="15" width="19.5703125" style="190" customWidth="1"/>
    <col min="16" max="16" width="16.140625" customWidth="1"/>
  </cols>
  <sheetData>
    <row r="1" spans="1:17" s="5" customFormat="1" ht="22.5" customHeight="1">
      <c r="A1" s="166" t="s">
        <v>16</v>
      </c>
      <c r="B1" s="167" t="s">
        <v>0</v>
      </c>
      <c r="C1" s="168" t="s">
        <v>17</v>
      </c>
      <c r="D1" s="169" t="s">
        <v>18</v>
      </c>
      <c r="E1" s="170" t="s">
        <v>19</v>
      </c>
      <c r="F1" s="171" t="s">
        <v>4037</v>
      </c>
      <c r="G1" s="172" t="s">
        <v>4038</v>
      </c>
      <c r="H1" s="173" t="s">
        <v>4039</v>
      </c>
      <c r="I1" s="243" t="s">
        <v>4040</v>
      </c>
      <c r="J1" s="244"/>
      <c r="L1"/>
      <c r="M1"/>
      <c r="N1"/>
      <c r="O1"/>
      <c r="P1"/>
      <c r="Q1"/>
    </row>
    <row r="2" spans="1:17" s="5" customFormat="1" ht="14.25" customHeight="1">
      <c r="A2" s="19">
        <v>1</v>
      </c>
      <c r="B2" s="245" t="s">
        <v>22</v>
      </c>
      <c r="C2" s="246"/>
      <c r="D2" s="247"/>
      <c r="E2" s="248"/>
      <c r="F2" s="248"/>
      <c r="G2" s="174"/>
      <c r="H2" s="174"/>
      <c r="I2" s="175" t="s">
        <v>4041</v>
      </c>
      <c r="J2" s="176" t="s">
        <v>4042</v>
      </c>
      <c r="L2"/>
      <c r="M2"/>
      <c r="N2"/>
      <c r="O2"/>
      <c r="P2"/>
      <c r="Q2"/>
    </row>
    <row r="3" spans="1:17">
      <c r="A3" s="20"/>
      <c r="B3" s="21" t="s">
        <v>23</v>
      </c>
      <c r="C3" s="22" t="s">
        <v>24</v>
      </c>
      <c r="D3" s="23" t="s">
        <v>25</v>
      </c>
      <c r="E3" s="24">
        <v>1</v>
      </c>
      <c r="F3" s="177">
        <v>31189.08</v>
      </c>
      <c r="G3" s="192">
        <v>30976.994256000002</v>
      </c>
      <c r="H3" s="194">
        <f>+G3*E3</f>
        <v>30976.994256000002</v>
      </c>
      <c r="I3" s="204" t="s">
        <v>4055</v>
      </c>
      <c r="J3" s="179"/>
      <c r="L3">
        <f>G3*100/F3</f>
        <v>99.320000000000007</v>
      </c>
      <c r="M3">
        <f>100-L3</f>
        <v>0.67999999999999261</v>
      </c>
      <c r="N3" s="2">
        <f>F3-(F3*0.68%)</f>
        <v>30976.994256000002</v>
      </c>
      <c r="O3" s="2">
        <f>G3-N3</f>
        <v>0</v>
      </c>
    </row>
    <row r="4" spans="1:17">
      <c r="A4" s="20"/>
      <c r="B4" s="21" t="s">
        <v>26</v>
      </c>
      <c r="C4" s="22" t="s">
        <v>27</v>
      </c>
      <c r="D4" s="23" t="s">
        <v>28</v>
      </c>
      <c r="E4" s="24">
        <v>1</v>
      </c>
      <c r="F4" s="177">
        <v>75319.360000000001</v>
      </c>
      <c r="G4" s="192">
        <v>74807.188351999997</v>
      </c>
      <c r="H4" s="194">
        <f t="shared" ref="H4:H43" si="0">+G4*E4</f>
        <v>74807.188351999997</v>
      </c>
      <c r="I4" s="204" t="s">
        <v>4055</v>
      </c>
      <c r="J4" s="179"/>
      <c r="L4">
        <f t="shared" ref="L4:L67" si="1">G4*100/F4</f>
        <v>99.32</v>
      </c>
      <c r="M4">
        <f t="shared" ref="M4:M67" si="2">100-L4</f>
        <v>0.68000000000000682</v>
      </c>
      <c r="N4" s="2">
        <f t="shared" ref="N4:N67" si="3">F4-(F4*0.68%)</f>
        <v>74807.188351999997</v>
      </c>
      <c r="O4" s="2">
        <f t="shared" ref="O4:O67" si="4">G4-N4</f>
        <v>0</v>
      </c>
    </row>
    <row r="5" spans="1:17">
      <c r="A5" s="20"/>
      <c r="B5" s="21" t="s">
        <v>29</v>
      </c>
      <c r="C5" s="22" t="s">
        <v>30</v>
      </c>
      <c r="D5" s="23" t="s">
        <v>25</v>
      </c>
      <c r="E5" s="24">
        <v>1</v>
      </c>
      <c r="F5" s="177">
        <v>222432.15</v>
      </c>
      <c r="G5" s="192">
        <v>220919.61137999999</v>
      </c>
      <c r="H5" s="194">
        <f t="shared" si="0"/>
        <v>220919.61137999999</v>
      </c>
      <c r="I5" s="204" t="s">
        <v>4055</v>
      </c>
      <c r="J5" s="179"/>
      <c r="L5">
        <f t="shared" si="1"/>
        <v>99.320000000000007</v>
      </c>
      <c r="M5">
        <f t="shared" si="2"/>
        <v>0.67999999999999261</v>
      </c>
      <c r="N5" s="2">
        <f t="shared" si="3"/>
        <v>220919.61137999999</v>
      </c>
      <c r="O5" s="2">
        <f t="shared" si="4"/>
        <v>0</v>
      </c>
    </row>
    <row r="6" spans="1:17">
      <c r="A6" s="20"/>
      <c r="B6" s="21" t="s">
        <v>31</v>
      </c>
      <c r="C6" s="22" t="s">
        <v>32</v>
      </c>
      <c r="D6" s="23" t="s">
        <v>33</v>
      </c>
      <c r="E6" s="24">
        <v>1</v>
      </c>
      <c r="F6" s="177">
        <v>22930.58</v>
      </c>
      <c r="G6" s="192">
        <v>22774.652056000003</v>
      </c>
      <c r="H6" s="194">
        <f t="shared" si="0"/>
        <v>22774.652056000003</v>
      </c>
      <c r="I6" s="204" t="s">
        <v>4055</v>
      </c>
      <c r="J6" s="179"/>
      <c r="L6">
        <f t="shared" si="1"/>
        <v>99.320000000000007</v>
      </c>
      <c r="M6">
        <f t="shared" si="2"/>
        <v>0.67999999999999261</v>
      </c>
      <c r="N6" s="2">
        <f t="shared" si="3"/>
        <v>22774.652056000003</v>
      </c>
      <c r="O6" s="2">
        <f t="shared" si="4"/>
        <v>0</v>
      </c>
    </row>
    <row r="7" spans="1:17">
      <c r="A7" s="20"/>
      <c r="B7" s="21" t="s">
        <v>34</v>
      </c>
      <c r="C7" s="22" t="s">
        <v>35</v>
      </c>
      <c r="D7" s="23" t="s">
        <v>33</v>
      </c>
      <c r="E7" s="24">
        <v>1</v>
      </c>
      <c r="F7" s="177">
        <v>42844.58</v>
      </c>
      <c r="G7" s="192">
        <v>42553.236856000003</v>
      </c>
      <c r="H7" s="194">
        <f t="shared" si="0"/>
        <v>42553.236856000003</v>
      </c>
      <c r="I7" s="204" t="s">
        <v>4055</v>
      </c>
      <c r="J7" s="179"/>
      <c r="L7">
        <f t="shared" si="1"/>
        <v>99.320000000000007</v>
      </c>
      <c r="M7">
        <f t="shared" si="2"/>
        <v>0.67999999999999261</v>
      </c>
      <c r="N7" s="2">
        <f t="shared" si="3"/>
        <v>42553.236856000003</v>
      </c>
      <c r="O7" s="2">
        <f t="shared" si="4"/>
        <v>0</v>
      </c>
    </row>
    <row r="8" spans="1:17">
      <c r="A8" s="20"/>
      <c r="B8" s="21" t="s">
        <v>36</v>
      </c>
      <c r="C8" s="22" t="s">
        <v>37</v>
      </c>
      <c r="D8" s="23" t="s">
        <v>33</v>
      </c>
      <c r="E8" s="24">
        <v>1</v>
      </c>
      <c r="F8" s="177">
        <v>12050.27</v>
      </c>
      <c r="G8" s="192">
        <v>11968.328164</v>
      </c>
      <c r="H8" s="194">
        <f t="shared" si="0"/>
        <v>11968.328164</v>
      </c>
      <c r="I8" s="204" t="s">
        <v>4055</v>
      </c>
      <c r="J8" s="179"/>
      <c r="L8">
        <f t="shared" si="1"/>
        <v>99.320000000000007</v>
      </c>
      <c r="M8">
        <f t="shared" si="2"/>
        <v>0.67999999999999261</v>
      </c>
      <c r="N8" s="2">
        <f t="shared" si="3"/>
        <v>11968.328164</v>
      </c>
      <c r="O8" s="2">
        <f t="shared" si="4"/>
        <v>0</v>
      </c>
    </row>
    <row r="9" spans="1:17">
      <c r="A9" s="20"/>
      <c r="B9" s="21" t="s">
        <v>38</v>
      </c>
      <c r="C9" s="22" t="s">
        <v>39</v>
      </c>
      <c r="D9" s="23" t="s">
        <v>33</v>
      </c>
      <c r="E9" s="24">
        <v>1</v>
      </c>
      <c r="F9" s="177">
        <v>98720.07</v>
      </c>
      <c r="G9" s="192">
        <v>98048.773524000004</v>
      </c>
      <c r="H9" s="194">
        <f t="shared" si="0"/>
        <v>98048.773524000004</v>
      </c>
      <c r="I9" s="204" t="s">
        <v>4055</v>
      </c>
      <c r="J9" s="179"/>
      <c r="L9">
        <f t="shared" si="1"/>
        <v>99.320000000000007</v>
      </c>
      <c r="M9">
        <f t="shared" si="2"/>
        <v>0.67999999999999261</v>
      </c>
      <c r="N9" s="2">
        <f t="shared" si="3"/>
        <v>98048.773524000004</v>
      </c>
      <c r="O9" s="2">
        <f t="shared" si="4"/>
        <v>0</v>
      </c>
    </row>
    <row r="10" spans="1:17" ht="24">
      <c r="A10" s="20"/>
      <c r="B10" s="21" t="s">
        <v>40</v>
      </c>
      <c r="C10" s="22" t="s">
        <v>41</v>
      </c>
      <c r="D10" s="23" t="s">
        <v>33</v>
      </c>
      <c r="E10" s="24">
        <v>1</v>
      </c>
      <c r="F10" s="177">
        <v>42569.57</v>
      </c>
      <c r="G10" s="192">
        <v>42280.096923999998</v>
      </c>
      <c r="H10" s="194">
        <f t="shared" si="0"/>
        <v>42280.096923999998</v>
      </c>
      <c r="I10" s="204" t="s">
        <v>4055</v>
      </c>
      <c r="J10" s="179"/>
      <c r="L10">
        <f t="shared" si="1"/>
        <v>99.320000000000007</v>
      </c>
      <c r="M10">
        <f t="shared" si="2"/>
        <v>0.67999999999999261</v>
      </c>
      <c r="N10" s="2">
        <f t="shared" si="3"/>
        <v>42280.096923999998</v>
      </c>
      <c r="O10" s="2">
        <f t="shared" si="4"/>
        <v>0</v>
      </c>
    </row>
    <row r="11" spans="1:17">
      <c r="A11" s="20"/>
      <c r="B11" s="21" t="s">
        <v>42</v>
      </c>
      <c r="C11" s="22" t="s">
        <v>43</v>
      </c>
      <c r="D11" s="23" t="s">
        <v>28</v>
      </c>
      <c r="E11" s="24">
        <v>1</v>
      </c>
      <c r="F11" s="177">
        <v>27224.39</v>
      </c>
      <c r="G11" s="192">
        <v>27039.264147999998</v>
      </c>
      <c r="H11" s="194">
        <f t="shared" si="0"/>
        <v>27039.264147999998</v>
      </c>
      <c r="I11" s="204" t="s">
        <v>4055</v>
      </c>
      <c r="J11" s="179"/>
      <c r="L11">
        <f t="shared" si="1"/>
        <v>99.32</v>
      </c>
      <c r="M11">
        <f t="shared" si="2"/>
        <v>0.68000000000000682</v>
      </c>
      <c r="N11" s="2">
        <f t="shared" si="3"/>
        <v>27039.264147999998</v>
      </c>
      <c r="O11" s="2">
        <f t="shared" si="4"/>
        <v>0</v>
      </c>
    </row>
    <row r="12" spans="1:17">
      <c r="A12" s="20"/>
      <c r="B12" s="21" t="s">
        <v>44</v>
      </c>
      <c r="C12" s="22" t="s">
        <v>45</v>
      </c>
      <c r="D12" s="23" t="s">
        <v>28</v>
      </c>
      <c r="E12" s="24">
        <v>1</v>
      </c>
      <c r="F12" s="177">
        <v>23140.73</v>
      </c>
      <c r="G12" s="192">
        <v>22983.373036000001</v>
      </c>
      <c r="H12" s="194">
        <f t="shared" si="0"/>
        <v>22983.373036000001</v>
      </c>
      <c r="I12" s="204" t="s">
        <v>4055</v>
      </c>
      <c r="J12" s="179"/>
      <c r="L12">
        <f t="shared" si="1"/>
        <v>99.320000000000007</v>
      </c>
      <c r="M12">
        <f t="shared" si="2"/>
        <v>0.67999999999999261</v>
      </c>
      <c r="N12" s="2">
        <f t="shared" si="3"/>
        <v>22983.373036000001</v>
      </c>
      <c r="O12" s="2">
        <f t="shared" si="4"/>
        <v>0</v>
      </c>
    </row>
    <row r="13" spans="1:17">
      <c r="A13" s="20"/>
      <c r="B13" s="21" t="s">
        <v>46</v>
      </c>
      <c r="C13" s="22" t="s">
        <v>47</v>
      </c>
      <c r="D13" s="23" t="s">
        <v>28</v>
      </c>
      <c r="E13" s="24">
        <v>1</v>
      </c>
      <c r="F13" s="177">
        <v>50967.16</v>
      </c>
      <c r="G13" s="192">
        <v>50620.583312000002</v>
      </c>
      <c r="H13" s="194">
        <f t="shared" si="0"/>
        <v>50620.583312000002</v>
      </c>
      <c r="I13" s="204" t="s">
        <v>4055</v>
      </c>
      <c r="J13" s="179"/>
      <c r="L13">
        <f t="shared" si="1"/>
        <v>99.32</v>
      </c>
      <c r="M13">
        <f t="shared" si="2"/>
        <v>0.68000000000000682</v>
      </c>
      <c r="N13" s="2">
        <f t="shared" si="3"/>
        <v>50620.583312000002</v>
      </c>
      <c r="O13" s="2">
        <f t="shared" si="4"/>
        <v>0</v>
      </c>
    </row>
    <row r="14" spans="1:17">
      <c r="A14" s="20"/>
      <c r="B14" s="21" t="s">
        <v>48</v>
      </c>
      <c r="C14" s="22" t="s">
        <v>49</v>
      </c>
      <c r="D14" s="23" t="s">
        <v>28</v>
      </c>
      <c r="E14" s="24">
        <v>1</v>
      </c>
      <c r="F14" s="177">
        <v>110524.6</v>
      </c>
      <c r="G14" s="192">
        <v>109773.03272</v>
      </c>
      <c r="H14" s="194">
        <f t="shared" si="0"/>
        <v>109773.03272</v>
      </c>
      <c r="I14" s="204" t="s">
        <v>4055</v>
      </c>
      <c r="J14" s="179"/>
      <c r="L14">
        <f t="shared" si="1"/>
        <v>99.32</v>
      </c>
      <c r="M14">
        <f t="shared" si="2"/>
        <v>0.68000000000000682</v>
      </c>
      <c r="N14" s="2">
        <f t="shared" si="3"/>
        <v>109773.03272</v>
      </c>
      <c r="O14" s="2">
        <f t="shared" si="4"/>
        <v>0</v>
      </c>
    </row>
    <row r="15" spans="1:17">
      <c r="A15" s="20"/>
      <c r="B15" s="21" t="s">
        <v>50</v>
      </c>
      <c r="C15" s="22" t="s">
        <v>51</v>
      </c>
      <c r="D15" s="23" t="s">
        <v>28</v>
      </c>
      <c r="E15" s="24">
        <v>1</v>
      </c>
      <c r="F15" s="177">
        <v>32957.370000000003</v>
      </c>
      <c r="G15" s="192">
        <v>32733.259884000003</v>
      </c>
      <c r="H15" s="194">
        <f t="shared" si="0"/>
        <v>32733.259884000003</v>
      </c>
      <c r="I15" s="204" t="s">
        <v>4055</v>
      </c>
      <c r="J15" s="179"/>
      <c r="L15">
        <f t="shared" si="1"/>
        <v>99.32</v>
      </c>
      <c r="M15">
        <f t="shared" si="2"/>
        <v>0.68000000000000682</v>
      </c>
      <c r="N15" s="2">
        <f t="shared" si="3"/>
        <v>32733.259884000003</v>
      </c>
      <c r="O15" s="2">
        <f t="shared" si="4"/>
        <v>0</v>
      </c>
    </row>
    <row r="16" spans="1:17">
      <c r="A16" s="20"/>
      <c r="B16" s="21" t="s">
        <v>52</v>
      </c>
      <c r="C16" s="22" t="s">
        <v>53</v>
      </c>
      <c r="D16" s="23" t="s">
        <v>28</v>
      </c>
      <c r="E16" s="24">
        <v>1</v>
      </c>
      <c r="F16" s="177">
        <v>18646.599999999999</v>
      </c>
      <c r="G16" s="192">
        <v>18519.803119999997</v>
      </c>
      <c r="H16" s="194">
        <f t="shared" si="0"/>
        <v>18519.803119999997</v>
      </c>
      <c r="I16" s="204" t="s">
        <v>4055</v>
      </c>
      <c r="J16" s="179"/>
      <c r="L16">
        <f t="shared" si="1"/>
        <v>99.32</v>
      </c>
      <c r="M16">
        <f t="shared" si="2"/>
        <v>0.68000000000000682</v>
      </c>
      <c r="N16" s="2">
        <f t="shared" si="3"/>
        <v>18519.803119999997</v>
      </c>
      <c r="O16" s="2">
        <f t="shared" si="4"/>
        <v>0</v>
      </c>
    </row>
    <row r="17" spans="1:15">
      <c r="A17" s="20"/>
      <c r="B17" s="21" t="s">
        <v>54</v>
      </c>
      <c r="C17" s="22" t="s">
        <v>55</v>
      </c>
      <c r="D17" s="23" t="s">
        <v>25</v>
      </c>
      <c r="E17" s="24">
        <v>1</v>
      </c>
      <c r="F17" s="177">
        <v>11654.12</v>
      </c>
      <c r="G17" s="192">
        <v>11574.871984000001</v>
      </c>
      <c r="H17" s="194">
        <f t="shared" si="0"/>
        <v>11574.871984000001</v>
      </c>
      <c r="I17" s="204" t="s">
        <v>4055</v>
      </c>
      <c r="J17" s="179"/>
      <c r="L17">
        <f t="shared" si="1"/>
        <v>99.320000000000007</v>
      </c>
      <c r="M17">
        <f t="shared" si="2"/>
        <v>0.67999999999999261</v>
      </c>
      <c r="N17" s="2">
        <f t="shared" si="3"/>
        <v>11574.871984000001</v>
      </c>
      <c r="O17" s="2">
        <f t="shared" si="4"/>
        <v>0</v>
      </c>
    </row>
    <row r="18" spans="1:15">
      <c r="A18" s="20"/>
      <c r="B18" s="21" t="s">
        <v>56</v>
      </c>
      <c r="C18" s="22" t="s">
        <v>57</v>
      </c>
      <c r="D18" s="23" t="s">
        <v>28</v>
      </c>
      <c r="E18" s="24">
        <v>1</v>
      </c>
      <c r="F18" s="177">
        <v>23821.34</v>
      </c>
      <c r="G18" s="192">
        <v>23659.354888000002</v>
      </c>
      <c r="H18" s="194">
        <f t="shared" si="0"/>
        <v>23659.354888000002</v>
      </c>
      <c r="I18" s="204" t="s">
        <v>4055</v>
      </c>
      <c r="J18" s="179"/>
      <c r="L18">
        <f t="shared" si="1"/>
        <v>99.320000000000022</v>
      </c>
      <c r="M18">
        <f t="shared" si="2"/>
        <v>0.6799999999999784</v>
      </c>
      <c r="N18" s="2">
        <f t="shared" si="3"/>
        <v>23659.354888000002</v>
      </c>
      <c r="O18" s="2">
        <f t="shared" si="4"/>
        <v>0</v>
      </c>
    </row>
    <row r="19" spans="1:15">
      <c r="A19" s="20"/>
      <c r="B19" s="21" t="s">
        <v>58</v>
      </c>
      <c r="C19" s="22" t="s">
        <v>59</v>
      </c>
      <c r="D19" s="23" t="s">
        <v>28</v>
      </c>
      <c r="E19" s="24">
        <v>1</v>
      </c>
      <c r="F19" s="177">
        <v>34030.49</v>
      </c>
      <c r="G19" s="192">
        <v>33799.082667999995</v>
      </c>
      <c r="H19" s="194">
        <f t="shared" si="0"/>
        <v>33799.082667999995</v>
      </c>
      <c r="I19" s="204" t="s">
        <v>4055</v>
      </c>
      <c r="J19" s="179"/>
      <c r="L19">
        <f t="shared" si="1"/>
        <v>99.32</v>
      </c>
      <c r="M19">
        <f t="shared" si="2"/>
        <v>0.68000000000000682</v>
      </c>
      <c r="N19" s="2">
        <f t="shared" si="3"/>
        <v>33799.082667999995</v>
      </c>
      <c r="O19" s="2">
        <f t="shared" si="4"/>
        <v>0</v>
      </c>
    </row>
    <row r="20" spans="1:15">
      <c r="A20" s="20"/>
      <c r="B20" s="21" t="s">
        <v>60</v>
      </c>
      <c r="C20" s="22" t="s">
        <v>61</v>
      </c>
      <c r="D20" s="23" t="s">
        <v>28</v>
      </c>
      <c r="E20" s="24">
        <v>1</v>
      </c>
      <c r="F20" s="177">
        <v>23821.34</v>
      </c>
      <c r="G20" s="192">
        <v>23659.354888000002</v>
      </c>
      <c r="H20" s="194">
        <f t="shared" si="0"/>
        <v>23659.354888000002</v>
      </c>
      <c r="I20" s="204" t="s">
        <v>4055</v>
      </c>
      <c r="J20" s="179"/>
      <c r="L20">
        <f t="shared" si="1"/>
        <v>99.320000000000022</v>
      </c>
      <c r="M20">
        <f t="shared" si="2"/>
        <v>0.6799999999999784</v>
      </c>
      <c r="N20" s="2">
        <f t="shared" si="3"/>
        <v>23659.354888000002</v>
      </c>
      <c r="O20" s="2">
        <f t="shared" si="4"/>
        <v>0</v>
      </c>
    </row>
    <row r="21" spans="1:15" ht="24">
      <c r="A21" s="20"/>
      <c r="B21" s="21" t="s">
        <v>62</v>
      </c>
      <c r="C21" s="22" t="s">
        <v>63</v>
      </c>
      <c r="D21" s="23" t="s">
        <v>28</v>
      </c>
      <c r="E21" s="24">
        <v>1</v>
      </c>
      <c r="F21" s="177">
        <v>17066.95</v>
      </c>
      <c r="G21" s="192">
        <v>16950.89474</v>
      </c>
      <c r="H21" s="194">
        <f t="shared" si="0"/>
        <v>16950.89474</v>
      </c>
      <c r="I21" s="204" t="s">
        <v>4055</v>
      </c>
      <c r="J21" s="179"/>
      <c r="L21">
        <f t="shared" si="1"/>
        <v>99.32</v>
      </c>
      <c r="M21">
        <f t="shared" si="2"/>
        <v>0.68000000000000682</v>
      </c>
      <c r="N21" s="2">
        <f t="shared" si="3"/>
        <v>16950.89474</v>
      </c>
      <c r="O21" s="2">
        <f t="shared" si="4"/>
        <v>0</v>
      </c>
    </row>
    <row r="22" spans="1:15">
      <c r="A22" s="20"/>
      <c r="B22" s="21" t="s">
        <v>64</v>
      </c>
      <c r="C22" s="22" t="s">
        <v>65</v>
      </c>
      <c r="D22" s="23" t="s">
        <v>28</v>
      </c>
      <c r="E22" s="24">
        <v>1</v>
      </c>
      <c r="F22" s="177">
        <v>14628.82</v>
      </c>
      <c r="G22" s="192">
        <v>14529.344024</v>
      </c>
      <c r="H22" s="194">
        <f t="shared" si="0"/>
        <v>14529.344024</v>
      </c>
      <c r="I22" s="204" t="s">
        <v>4055</v>
      </c>
      <c r="J22" s="179"/>
      <c r="L22">
        <f t="shared" si="1"/>
        <v>99.320000000000007</v>
      </c>
      <c r="M22">
        <f t="shared" si="2"/>
        <v>0.67999999999999261</v>
      </c>
      <c r="N22" s="2">
        <f t="shared" si="3"/>
        <v>14529.344024</v>
      </c>
      <c r="O22" s="2">
        <f t="shared" si="4"/>
        <v>0</v>
      </c>
    </row>
    <row r="23" spans="1:15" ht="24">
      <c r="A23" s="20"/>
      <c r="B23" s="21" t="s">
        <v>66</v>
      </c>
      <c r="C23" s="22" t="s">
        <v>67</v>
      </c>
      <c r="D23" s="23" t="s">
        <v>2</v>
      </c>
      <c r="E23" s="24">
        <v>1</v>
      </c>
      <c r="F23" s="177">
        <v>5892.89</v>
      </c>
      <c r="G23" s="192">
        <v>5852.8183480000007</v>
      </c>
      <c r="H23" s="194">
        <f t="shared" si="0"/>
        <v>5852.8183480000007</v>
      </c>
      <c r="I23" s="204" t="s">
        <v>4055</v>
      </c>
      <c r="J23" s="179"/>
      <c r="L23">
        <f t="shared" si="1"/>
        <v>99.320000000000007</v>
      </c>
      <c r="M23">
        <f t="shared" si="2"/>
        <v>0.67999999999999261</v>
      </c>
      <c r="N23" s="2">
        <f t="shared" si="3"/>
        <v>5852.8183480000007</v>
      </c>
      <c r="O23" s="2">
        <f t="shared" si="4"/>
        <v>0</v>
      </c>
    </row>
    <row r="24" spans="1:15">
      <c r="A24" s="20"/>
      <c r="B24" s="21" t="s">
        <v>68</v>
      </c>
      <c r="C24" s="22" t="s">
        <v>69</v>
      </c>
      <c r="D24" s="23" t="s">
        <v>2</v>
      </c>
      <c r="E24" s="24">
        <v>1</v>
      </c>
      <c r="F24" s="177">
        <v>32957.370000000003</v>
      </c>
      <c r="G24" s="192">
        <v>32733.259884000003</v>
      </c>
      <c r="H24" s="194">
        <f t="shared" si="0"/>
        <v>32733.259884000003</v>
      </c>
      <c r="I24" s="204" t="s">
        <v>4055</v>
      </c>
      <c r="J24" s="179"/>
      <c r="L24">
        <f t="shared" si="1"/>
        <v>99.32</v>
      </c>
      <c r="M24">
        <f t="shared" si="2"/>
        <v>0.68000000000000682</v>
      </c>
      <c r="N24" s="2">
        <f t="shared" si="3"/>
        <v>32733.259884000003</v>
      </c>
      <c r="O24" s="2">
        <f t="shared" si="4"/>
        <v>0</v>
      </c>
    </row>
    <row r="25" spans="1:15">
      <c r="A25" s="20"/>
      <c r="B25" s="21" t="s">
        <v>70</v>
      </c>
      <c r="C25" s="22" t="s">
        <v>71</v>
      </c>
      <c r="D25" s="23" t="s">
        <v>28</v>
      </c>
      <c r="E25" s="24">
        <v>1</v>
      </c>
      <c r="F25" s="177">
        <v>10209.14</v>
      </c>
      <c r="G25" s="192">
        <v>10139.717848</v>
      </c>
      <c r="H25" s="194">
        <f t="shared" si="0"/>
        <v>10139.717848</v>
      </c>
      <c r="I25" s="204" t="s">
        <v>4055</v>
      </c>
      <c r="J25" s="179"/>
      <c r="L25">
        <f t="shared" si="1"/>
        <v>99.320000000000007</v>
      </c>
      <c r="M25">
        <f t="shared" si="2"/>
        <v>0.67999999999999261</v>
      </c>
      <c r="N25" s="2">
        <f t="shared" si="3"/>
        <v>10139.717848</v>
      </c>
      <c r="O25" s="2">
        <f t="shared" si="4"/>
        <v>0</v>
      </c>
    </row>
    <row r="26" spans="1:15">
      <c r="A26" s="20"/>
      <c r="B26" s="21" t="s">
        <v>72</v>
      </c>
      <c r="C26" s="22" t="s">
        <v>73</v>
      </c>
      <c r="D26" s="23" t="s">
        <v>28</v>
      </c>
      <c r="E26" s="24">
        <v>1</v>
      </c>
      <c r="F26" s="177">
        <v>6992.47</v>
      </c>
      <c r="G26" s="192">
        <v>6944.9212040000002</v>
      </c>
      <c r="H26" s="194">
        <f t="shared" si="0"/>
        <v>6944.9212040000002</v>
      </c>
      <c r="I26" s="204" t="s">
        <v>4055</v>
      </c>
      <c r="J26" s="179"/>
      <c r="L26">
        <f t="shared" si="1"/>
        <v>99.32</v>
      </c>
      <c r="M26">
        <f t="shared" si="2"/>
        <v>0.68000000000000682</v>
      </c>
      <c r="N26" s="2">
        <f t="shared" si="3"/>
        <v>6944.9212040000002</v>
      </c>
      <c r="O26" s="2">
        <f t="shared" si="4"/>
        <v>0</v>
      </c>
    </row>
    <row r="27" spans="1:15">
      <c r="A27" s="20"/>
      <c r="B27" s="21" t="s">
        <v>74</v>
      </c>
      <c r="C27" s="22" t="s">
        <v>75</v>
      </c>
      <c r="D27" s="23" t="s">
        <v>28</v>
      </c>
      <c r="E27" s="24">
        <v>1</v>
      </c>
      <c r="F27" s="177">
        <v>13612.19</v>
      </c>
      <c r="G27" s="192">
        <v>13519.627108000001</v>
      </c>
      <c r="H27" s="194">
        <f t="shared" si="0"/>
        <v>13519.627108000001</v>
      </c>
      <c r="I27" s="204" t="s">
        <v>4055</v>
      </c>
      <c r="J27" s="179"/>
      <c r="L27">
        <f t="shared" si="1"/>
        <v>99.32</v>
      </c>
      <c r="M27">
        <f t="shared" si="2"/>
        <v>0.68000000000000682</v>
      </c>
      <c r="N27" s="2">
        <f t="shared" si="3"/>
        <v>13519.627108000001</v>
      </c>
      <c r="O27" s="2">
        <f t="shared" si="4"/>
        <v>0</v>
      </c>
    </row>
    <row r="28" spans="1:15">
      <c r="A28" s="20"/>
      <c r="B28" s="21" t="s">
        <v>76</v>
      </c>
      <c r="C28" s="22" t="s">
        <v>77</v>
      </c>
      <c r="D28" s="23" t="s">
        <v>28</v>
      </c>
      <c r="E28" s="24">
        <v>1</v>
      </c>
      <c r="F28" s="177">
        <v>17015.240000000002</v>
      </c>
      <c r="G28" s="192">
        <v>16899.536368000001</v>
      </c>
      <c r="H28" s="194">
        <f t="shared" si="0"/>
        <v>16899.536368000001</v>
      </c>
      <c r="I28" s="204" t="s">
        <v>4055</v>
      </c>
      <c r="J28" s="179"/>
      <c r="L28">
        <f t="shared" si="1"/>
        <v>99.32</v>
      </c>
      <c r="M28">
        <f t="shared" si="2"/>
        <v>0.68000000000000682</v>
      </c>
      <c r="N28" s="2">
        <f t="shared" si="3"/>
        <v>16899.536368000001</v>
      </c>
      <c r="O28" s="2">
        <f t="shared" si="4"/>
        <v>0</v>
      </c>
    </row>
    <row r="29" spans="1:15">
      <c r="A29" s="20"/>
      <c r="B29" s="21" t="s">
        <v>78</v>
      </c>
      <c r="C29" s="22" t="s">
        <v>79</v>
      </c>
      <c r="D29" s="23" t="s">
        <v>2</v>
      </c>
      <c r="E29" s="24">
        <v>1</v>
      </c>
      <c r="F29" s="177">
        <v>52731.79</v>
      </c>
      <c r="G29" s="192">
        <v>52373.213828</v>
      </c>
      <c r="H29" s="194">
        <f t="shared" si="0"/>
        <v>52373.213828</v>
      </c>
      <c r="I29" s="204" t="s">
        <v>4055</v>
      </c>
      <c r="J29" s="179"/>
      <c r="L29">
        <f t="shared" si="1"/>
        <v>99.32</v>
      </c>
      <c r="M29">
        <f t="shared" si="2"/>
        <v>0.68000000000000682</v>
      </c>
      <c r="N29" s="2">
        <f t="shared" si="3"/>
        <v>52373.213828</v>
      </c>
      <c r="O29" s="2">
        <f t="shared" si="4"/>
        <v>0</v>
      </c>
    </row>
    <row r="30" spans="1:15">
      <c r="A30" s="20"/>
      <c r="B30" s="21" t="s">
        <v>80</v>
      </c>
      <c r="C30" s="22" t="s">
        <v>81</v>
      </c>
      <c r="D30" s="23" t="s">
        <v>2</v>
      </c>
      <c r="E30" s="24">
        <v>1</v>
      </c>
      <c r="F30" s="177">
        <v>16315.77</v>
      </c>
      <c r="G30" s="192">
        <v>16204.822764</v>
      </c>
      <c r="H30" s="194">
        <f t="shared" si="0"/>
        <v>16204.822764</v>
      </c>
      <c r="I30" s="204" t="s">
        <v>4055</v>
      </c>
      <c r="J30" s="179"/>
      <c r="L30">
        <f t="shared" si="1"/>
        <v>99.320000000000007</v>
      </c>
      <c r="M30">
        <f t="shared" si="2"/>
        <v>0.67999999999999261</v>
      </c>
      <c r="N30" s="2">
        <f t="shared" si="3"/>
        <v>16204.822764</v>
      </c>
      <c r="O30" s="2">
        <f t="shared" si="4"/>
        <v>0</v>
      </c>
    </row>
    <row r="31" spans="1:15">
      <c r="A31" s="20"/>
      <c r="B31" s="21" t="s">
        <v>82</v>
      </c>
      <c r="C31" s="22" t="s">
        <v>83</v>
      </c>
      <c r="D31" s="23" t="s">
        <v>2</v>
      </c>
      <c r="E31" s="24">
        <v>1</v>
      </c>
      <c r="F31" s="177">
        <v>54448.78</v>
      </c>
      <c r="G31" s="192">
        <v>54078.528295999997</v>
      </c>
      <c r="H31" s="194">
        <f t="shared" si="0"/>
        <v>54078.528295999997</v>
      </c>
      <c r="I31" s="204" t="s">
        <v>4055</v>
      </c>
      <c r="J31" s="179"/>
      <c r="L31">
        <f t="shared" si="1"/>
        <v>99.32</v>
      </c>
      <c r="M31">
        <f t="shared" si="2"/>
        <v>0.68000000000000682</v>
      </c>
      <c r="N31" s="2">
        <f t="shared" si="3"/>
        <v>54078.528295999997</v>
      </c>
      <c r="O31" s="2">
        <f t="shared" si="4"/>
        <v>0</v>
      </c>
    </row>
    <row r="32" spans="1:15" ht="24">
      <c r="A32" s="20"/>
      <c r="B32" s="21" t="s">
        <v>84</v>
      </c>
      <c r="C32" s="22" t="s">
        <v>85</v>
      </c>
      <c r="D32" s="23" t="s">
        <v>2</v>
      </c>
      <c r="E32" s="24">
        <v>1</v>
      </c>
      <c r="F32" s="177">
        <v>25639.07</v>
      </c>
      <c r="G32" s="192">
        <v>25464.724323999999</v>
      </c>
      <c r="H32" s="194">
        <f t="shared" si="0"/>
        <v>25464.724323999999</v>
      </c>
      <c r="I32" s="204" t="s">
        <v>4055</v>
      </c>
      <c r="J32" s="179"/>
      <c r="L32">
        <f t="shared" si="1"/>
        <v>99.32</v>
      </c>
      <c r="M32">
        <f t="shared" si="2"/>
        <v>0.68000000000000682</v>
      </c>
      <c r="N32" s="2">
        <f t="shared" si="3"/>
        <v>25464.724323999999</v>
      </c>
      <c r="O32" s="2">
        <f t="shared" si="4"/>
        <v>0</v>
      </c>
    </row>
    <row r="33" spans="1:15">
      <c r="A33" s="20"/>
      <c r="B33" s="21" t="s">
        <v>86</v>
      </c>
      <c r="C33" s="22" t="s">
        <v>87</v>
      </c>
      <c r="D33" s="23" t="s">
        <v>28</v>
      </c>
      <c r="E33" s="24">
        <v>1</v>
      </c>
      <c r="F33" s="177">
        <v>30627.43</v>
      </c>
      <c r="G33" s="192">
        <v>30419.163476000002</v>
      </c>
      <c r="H33" s="194">
        <f t="shared" si="0"/>
        <v>30419.163476000002</v>
      </c>
      <c r="I33" s="204" t="s">
        <v>4055</v>
      </c>
      <c r="J33" s="179"/>
      <c r="L33">
        <f t="shared" si="1"/>
        <v>99.32</v>
      </c>
      <c r="M33">
        <f t="shared" si="2"/>
        <v>0.68000000000000682</v>
      </c>
      <c r="N33" s="2">
        <f t="shared" si="3"/>
        <v>30419.163476000002</v>
      </c>
      <c r="O33" s="2">
        <f t="shared" si="4"/>
        <v>0</v>
      </c>
    </row>
    <row r="34" spans="1:15">
      <c r="A34" s="20"/>
      <c r="B34" s="21" t="s">
        <v>88</v>
      </c>
      <c r="C34" s="22" t="s">
        <v>89</v>
      </c>
      <c r="D34" s="23" t="s">
        <v>2</v>
      </c>
      <c r="E34" s="24">
        <v>1</v>
      </c>
      <c r="F34" s="177">
        <v>21925.46</v>
      </c>
      <c r="G34" s="192">
        <v>21776.366871999999</v>
      </c>
      <c r="H34" s="194">
        <f t="shared" si="0"/>
        <v>21776.366871999999</v>
      </c>
      <c r="I34" s="204" t="s">
        <v>4055</v>
      </c>
      <c r="J34" s="179"/>
      <c r="L34">
        <f t="shared" si="1"/>
        <v>99.320000000000007</v>
      </c>
      <c r="M34">
        <f t="shared" si="2"/>
        <v>0.67999999999999261</v>
      </c>
      <c r="N34" s="2">
        <f t="shared" si="3"/>
        <v>21776.366871999999</v>
      </c>
      <c r="O34" s="2">
        <f t="shared" si="4"/>
        <v>0</v>
      </c>
    </row>
    <row r="35" spans="1:15">
      <c r="A35" s="20"/>
      <c r="B35" s="21" t="s">
        <v>90</v>
      </c>
      <c r="C35" s="22" t="s">
        <v>91</v>
      </c>
      <c r="D35" s="23" t="s">
        <v>25</v>
      </c>
      <c r="E35" s="24">
        <v>1</v>
      </c>
      <c r="F35" s="177">
        <v>23571.57</v>
      </c>
      <c r="G35" s="192">
        <v>23411.283324</v>
      </c>
      <c r="H35" s="194">
        <f t="shared" si="0"/>
        <v>23411.283324</v>
      </c>
      <c r="I35" s="204" t="s">
        <v>4055</v>
      </c>
      <c r="J35" s="179"/>
      <c r="L35">
        <f t="shared" si="1"/>
        <v>99.320000000000007</v>
      </c>
      <c r="M35">
        <f t="shared" si="2"/>
        <v>0.67999999999999261</v>
      </c>
      <c r="N35" s="2">
        <f t="shared" si="3"/>
        <v>23411.283324</v>
      </c>
      <c r="O35" s="2">
        <f t="shared" si="4"/>
        <v>0</v>
      </c>
    </row>
    <row r="36" spans="1:15">
      <c r="A36" s="20"/>
      <c r="B36" s="21" t="s">
        <v>92</v>
      </c>
      <c r="C36" s="22" t="s">
        <v>93</v>
      </c>
      <c r="D36" s="23" t="s">
        <v>28</v>
      </c>
      <c r="E36" s="24">
        <v>1</v>
      </c>
      <c r="F36" s="177">
        <v>21450.53</v>
      </c>
      <c r="G36" s="192">
        <v>21304.666396000001</v>
      </c>
      <c r="H36" s="194">
        <f t="shared" si="0"/>
        <v>21304.666396000001</v>
      </c>
      <c r="I36" s="204" t="s">
        <v>4055</v>
      </c>
      <c r="J36" s="179"/>
      <c r="L36">
        <f t="shared" si="1"/>
        <v>99.32</v>
      </c>
      <c r="M36">
        <f t="shared" si="2"/>
        <v>0.68000000000000682</v>
      </c>
      <c r="N36" s="2">
        <f t="shared" si="3"/>
        <v>21304.666396000001</v>
      </c>
      <c r="O36" s="2">
        <f t="shared" si="4"/>
        <v>0</v>
      </c>
    </row>
    <row r="37" spans="1:15">
      <c r="A37" s="20"/>
      <c r="B37" s="21" t="s">
        <v>94</v>
      </c>
      <c r="C37" s="22" t="s">
        <v>95</v>
      </c>
      <c r="D37" s="23" t="s">
        <v>2</v>
      </c>
      <c r="E37" s="24">
        <v>1</v>
      </c>
      <c r="F37" s="177">
        <v>13612.19</v>
      </c>
      <c r="G37" s="192">
        <v>13519.627108000001</v>
      </c>
      <c r="H37" s="194">
        <f t="shared" si="0"/>
        <v>13519.627108000001</v>
      </c>
      <c r="I37" s="204" t="s">
        <v>4055</v>
      </c>
      <c r="J37" s="179"/>
      <c r="L37">
        <f t="shared" si="1"/>
        <v>99.32</v>
      </c>
      <c r="M37">
        <f t="shared" si="2"/>
        <v>0.68000000000000682</v>
      </c>
      <c r="N37" s="2">
        <f t="shared" si="3"/>
        <v>13519.627108000001</v>
      </c>
      <c r="O37" s="2">
        <f t="shared" si="4"/>
        <v>0</v>
      </c>
    </row>
    <row r="38" spans="1:15">
      <c r="A38" s="20"/>
      <c r="B38" s="21" t="s">
        <v>96</v>
      </c>
      <c r="C38" s="22" t="s">
        <v>97</v>
      </c>
      <c r="D38" s="23" t="s">
        <v>28</v>
      </c>
      <c r="E38" s="24">
        <v>1</v>
      </c>
      <c r="F38" s="177">
        <v>13993.27</v>
      </c>
      <c r="G38" s="192">
        <v>13898.115764</v>
      </c>
      <c r="H38" s="194">
        <f t="shared" si="0"/>
        <v>13898.115764</v>
      </c>
      <c r="I38" s="204" t="s">
        <v>4055</v>
      </c>
      <c r="J38" s="179"/>
      <c r="L38">
        <f t="shared" si="1"/>
        <v>99.32</v>
      </c>
      <c r="M38">
        <f t="shared" si="2"/>
        <v>0.68000000000000682</v>
      </c>
      <c r="N38" s="2">
        <f t="shared" si="3"/>
        <v>13898.115764</v>
      </c>
      <c r="O38" s="2">
        <f t="shared" si="4"/>
        <v>0</v>
      </c>
    </row>
    <row r="39" spans="1:15" ht="24">
      <c r="A39" s="20"/>
      <c r="B39" s="21" t="s">
        <v>98</v>
      </c>
      <c r="C39" s="22" t="s">
        <v>99</v>
      </c>
      <c r="D39" s="23" t="s">
        <v>2</v>
      </c>
      <c r="E39" s="24">
        <v>1</v>
      </c>
      <c r="F39" s="177">
        <v>20881.400000000001</v>
      </c>
      <c r="G39" s="192">
        <v>20739.406480000001</v>
      </c>
      <c r="H39" s="194">
        <f t="shared" si="0"/>
        <v>20739.406480000001</v>
      </c>
      <c r="I39" s="204" t="s">
        <v>4055</v>
      </c>
      <c r="J39" s="179"/>
      <c r="L39">
        <f t="shared" si="1"/>
        <v>99.32</v>
      </c>
      <c r="M39">
        <f t="shared" si="2"/>
        <v>0.68000000000000682</v>
      </c>
      <c r="N39" s="2">
        <f t="shared" si="3"/>
        <v>20739.406480000001</v>
      </c>
      <c r="O39" s="2">
        <f t="shared" si="4"/>
        <v>0</v>
      </c>
    </row>
    <row r="40" spans="1:15" ht="24">
      <c r="A40" s="20"/>
      <c r="B40" s="21" t="s">
        <v>100</v>
      </c>
      <c r="C40" s="22" t="s">
        <v>101</v>
      </c>
      <c r="D40" s="23" t="s">
        <v>25</v>
      </c>
      <c r="E40" s="24">
        <v>1</v>
      </c>
      <c r="F40" s="177">
        <v>2330.8200000000002</v>
      </c>
      <c r="G40" s="192">
        <v>2314.9704240000001</v>
      </c>
      <c r="H40" s="194">
        <f t="shared" si="0"/>
        <v>2314.9704240000001</v>
      </c>
      <c r="I40" s="204" t="s">
        <v>4055</v>
      </c>
      <c r="J40" s="179"/>
      <c r="L40">
        <f t="shared" si="1"/>
        <v>99.32</v>
      </c>
      <c r="M40">
        <f t="shared" si="2"/>
        <v>0.68000000000000682</v>
      </c>
      <c r="N40" s="2">
        <f t="shared" si="3"/>
        <v>2314.9704240000001</v>
      </c>
      <c r="O40" s="2">
        <f t="shared" si="4"/>
        <v>0</v>
      </c>
    </row>
    <row r="41" spans="1:15" ht="24">
      <c r="A41" s="20"/>
      <c r="B41" s="21" t="s">
        <v>102</v>
      </c>
      <c r="C41" s="22" t="s">
        <v>103</v>
      </c>
      <c r="D41" s="23" t="s">
        <v>25</v>
      </c>
      <c r="E41" s="24">
        <v>1</v>
      </c>
      <c r="F41" s="177">
        <v>8105.91</v>
      </c>
      <c r="G41" s="192">
        <v>8050.789812</v>
      </c>
      <c r="H41" s="194">
        <f t="shared" si="0"/>
        <v>8050.789812</v>
      </c>
      <c r="I41" s="204" t="s">
        <v>4055</v>
      </c>
      <c r="J41" s="179"/>
      <c r="L41">
        <f t="shared" si="1"/>
        <v>99.320000000000007</v>
      </c>
      <c r="M41">
        <f t="shared" si="2"/>
        <v>0.67999999999999261</v>
      </c>
      <c r="N41" s="2">
        <f t="shared" si="3"/>
        <v>8050.789812</v>
      </c>
      <c r="O41" s="2">
        <f t="shared" si="4"/>
        <v>0</v>
      </c>
    </row>
    <row r="42" spans="1:15">
      <c r="A42" s="20"/>
      <c r="B42" s="21" t="s">
        <v>104</v>
      </c>
      <c r="C42" s="22" t="s">
        <v>105</v>
      </c>
      <c r="D42" s="23" t="s">
        <v>25</v>
      </c>
      <c r="E42" s="24">
        <v>1</v>
      </c>
      <c r="F42" s="177">
        <v>17015.240000000002</v>
      </c>
      <c r="G42" s="192">
        <v>16899.536368000001</v>
      </c>
      <c r="H42" s="194">
        <f t="shared" si="0"/>
        <v>16899.536368000001</v>
      </c>
      <c r="I42" s="204" t="s">
        <v>4055</v>
      </c>
      <c r="J42" s="179"/>
      <c r="L42">
        <f t="shared" si="1"/>
        <v>99.32</v>
      </c>
      <c r="M42">
        <f t="shared" si="2"/>
        <v>0.68000000000000682</v>
      </c>
      <c r="N42" s="2">
        <f t="shared" si="3"/>
        <v>16899.536368000001</v>
      </c>
      <c r="O42" s="2">
        <f t="shared" si="4"/>
        <v>0</v>
      </c>
    </row>
    <row r="43" spans="1:15">
      <c r="A43" s="20"/>
      <c r="B43" s="21" t="s">
        <v>106</v>
      </c>
      <c r="C43" s="22" t="s">
        <v>107</v>
      </c>
      <c r="D43" s="23" t="s">
        <v>25</v>
      </c>
      <c r="E43" s="24">
        <v>1</v>
      </c>
      <c r="F43" s="177">
        <v>14534.92</v>
      </c>
      <c r="G43" s="192">
        <v>14436.082544000001</v>
      </c>
      <c r="H43" s="194">
        <f t="shared" si="0"/>
        <v>14436.082544000001</v>
      </c>
      <c r="I43" s="204" t="s">
        <v>4055</v>
      </c>
      <c r="J43" s="179"/>
      <c r="L43">
        <f t="shared" si="1"/>
        <v>99.32</v>
      </c>
      <c r="M43">
        <f t="shared" si="2"/>
        <v>0.68000000000000682</v>
      </c>
      <c r="N43" s="2">
        <f t="shared" si="3"/>
        <v>14436.082544000001</v>
      </c>
      <c r="O43" s="2">
        <f t="shared" si="4"/>
        <v>0</v>
      </c>
    </row>
    <row r="44" spans="1:15">
      <c r="A44" s="249" t="s">
        <v>1</v>
      </c>
      <c r="B44" s="250"/>
      <c r="C44" s="250"/>
      <c r="D44" s="250"/>
      <c r="E44" s="250"/>
      <c r="F44" s="250"/>
      <c r="G44" s="178"/>
      <c r="H44" s="198">
        <f>SUM(H3:H43)</f>
        <v>1351152.2794639999</v>
      </c>
      <c r="I44" s="204" t="s">
        <v>4055</v>
      </c>
      <c r="J44" s="179"/>
      <c r="L44"/>
      <c r="M44"/>
      <c r="N44" s="2">
        <f t="shared" si="3"/>
        <v>0</v>
      </c>
      <c r="O44" s="2">
        <f t="shared" si="4"/>
        <v>0</v>
      </c>
    </row>
    <row r="45" spans="1:15" ht="15" customHeight="1">
      <c r="A45" s="28">
        <v>2</v>
      </c>
      <c r="B45" s="29" t="s">
        <v>108</v>
      </c>
      <c r="C45" s="30"/>
      <c r="D45" s="228"/>
      <c r="E45" s="229"/>
      <c r="F45" s="229"/>
      <c r="G45" s="178"/>
      <c r="H45" s="178"/>
      <c r="I45" s="204" t="s">
        <v>4055</v>
      </c>
      <c r="J45" s="179"/>
      <c r="L45"/>
      <c r="M45"/>
      <c r="N45" s="2">
        <f t="shared" si="3"/>
        <v>0</v>
      </c>
      <c r="O45" s="2">
        <f t="shared" si="4"/>
        <v>0</v>
      </c>
    </row>
    <row r="46" spans="1:15" ht="24">
      <c r="A46" s="20"/>
      <c r="B46" s="21" t="s">
        <v>109</v>
      </c>
      <c r="C46" s="31" t="s">
        <v>110</v>
      </c>
      <c r="D46" s="32" t="s">
        <v>28</v>
      </c>
      <c r="E46" s="24">
        <v>1</v>
      </c>
      <c r="F46" s="177">
        <v>18973.16</v>
      </c>
      <c r="G46" s="193">
        <v>18844.142511999999</v>
      </c>
      <c r="H46" s="193">
        <f>+G46*E46</f>
        <v>18844.142511999999</v>
      </c>
      <c r="I46" s="204" t="s">
        <v>4055</v>
      </c>
      <c r="J46" s="179"/>
      <c r="L46">
        <f t="shared" si="1"/>
        <v>99.32</v>
      </c>
      <c r="M46">
        <f t="shared" si="2"/>
        <v>0.68000000000000682</v>
      </c>
      <c r="N46" s="2">
        <f t="shared" si="3"/>
        <v>18844.142511999999</v>
      </c>
      <c r="O46" s="2">
        <f t="shared" si="4"/>
        <v>0</v>
      </c>
    </row>
    <row r="47" spans="1:15">
      <c r="A47" s="20"/>
      <c r="B47" s="21" t="s">
        <v>111</v>
      </c>
      <c r="C47" s="31" t="s">
        <v>112</v>
      </c>
      <c r="D47" s="32" t="s">
        <v>25</v>
      </c>
      <c r="E47" s="24">
        <v>1</v>
      </c>
      <c r="F47" s="177">
        <v>81732.45</v>
      </c>
      <c r="G47" s="193">
        <v>81176.669339999993</v>
      </c>
      <c r="H47" s="193">
        <f t="shared" ref="H47:H105" si="5">+G47*E47</f>
        <v>81176.669339999993</v>
      </c>
      <c r="I47" s="204" t="s">
        <v>4055</v>
      </c>
      <c r="J47" s="179"/>
      <c r="L47">
        <f t="shared" si="1"/>
        <v>99.32</v>
      </c>
      <c r="M47">
        <f t="shared" si="2"/>
        <v>0.68000000000000682</v>
      </c>
      <c r="N47" s="2">
        <f t="shared" si="3"/>
        <v>81176.669339999993</v>
      </c>
      <c r="O47" s="2">
        <f t="shared" si="4"/>
        <v>0</v>
      </c>
    </row>
    <row r="48" spans="1:15">
      <c r="A48" s="20"/>
      <c r="B48" s="21" t="s">
        <v>113</v>
      </c>
      <c r="C48" s="31" t="s">
        <v>114</v>
      </c>
      <c r="D48" s="32" t="s">
        <v>25</v>
      </c>
      <c r="E48" s="24">
        <v>1</v>
      </c>
      <c r="F48" s="177">
        <v>90468.97</v>
      </c>
      <c r="G48" s="193">
        <v>89853.781004000004</v>
      </c>
      <c r="H48" s="193">
        <f t="shared" si="5"/>
        <v>89853.781004000004</v>
      </c>
      <c r="I48" s="204" t="s">
        <v>4055</v>
      </c>
      <c r="J48" s="179"/>
      <c r="L48">
        <f t="shared" si="1"/>
        <v>99.320000000000007</v>
      </c>
      <c r="M48">
        <f t="shared" si="2"/>
        <v>0.67999999999999261</v>
      </c>
      <c r="N48" s="2">
        <f t="shared" si="3"/>
        <v>89853.781004000004</v>
      </c>
      <c r="O48" s="2">
        <f t="shared" si="4"/>
        <v>0</v>
      </c>
    </row>
    <row r="49" spans="1:15">
      <c r="A49" s="20"/>
      <c r="B49" s="21" t="s">
        <v>115</v>
      </c>
      <c r="C49" s="31" t="s">
        <v>116</v>
      </c>
      <c r="D49" s="32" t="s">
        <v>25</v>
      </c>
      <c r="E49" s="24">
        <v>1</v>
      </c>
      <c r="F49" s="177">
        <v>76513.149999999994</v>
      </c>
      <c r="G49" s="193">
        <v>75992.860579999993</v>
      </c>
      <c r="H49" s="193">
        <f t="shared" si="5"/>
        <v>75992.860579999993</v>
      </c>
      <c r="I49" s="204" t="s">
        <v>4055</v>
      </c>
      <c r="J49" s="179"/>
      <c r="L49">
        <f t="shared" si="1"/>
        <v>99.32</v>
      </c>
      <c r="M49">
        <f t="shared" si="2"/>
        <v>0.68000000000000682</v>
      </c>
      <c r="N49" s="2">
        <f t="shared" si="3"/>
        <v>75992.860579999993</v>
      </c>
      <c r="O49" s="2">
        <f t="shared" si="4"/>
        <v>0</v>
      </c>
    </row>
    <row r="50" spans="1:15" ht="24">
      <c r="A50" s="20"/>
      <c r="B50" s="21" t="s">
        <v>117</v>
      </c>
      <c r="C50" s="33" t="s">
        <v>118</v>
      </c>
      <c r="D50" s="32" t="s">
        <v>28</v>
      </c>
      <c r="E50" s="24">
        <v>1</v>
      </c>
      <c r="F50" s="177">
        <v>270261.26</v>
      </c>
      <c r="G50" s="193">
        <v>268423.48343200004</v>
      </c>
      <c r="H50" s="193">
        <f t="shared" si="5"/>
        <v>268423.48343200004</v>
      </c>
      <c r="I50" s="204" t="s">
        <v>4055</v>
      </c>
      <c r="J50" s="179"/>
      <c r="L50">
        <f t="shared" si="1"/>
        <v>99.320000000000022</v>
      </c>
      <c r="M50">
        <f t="shared" si="2"/>
        <v>0.6799999999999784</v>
      </c>
      <c r="N50" s="2">
        <f t="shared" si="3"/>
        <v>268423.48343200004</v>
      </c>
      <c r="O50" s="2">
        <f t="shared" si="4"/>
        <v>0</v>
      </c>
    </row>
    <row r="51" spans="1:15" ht="24">
      <c r="A51" s="20"/>
      <c r="B51" s="21" t="s">
        <v>119</v>
      </c>
      <c r="C51" s="31" t="s">
        <v>120</v>
      </c>
      <c r="D51" s="32" t="s">
        <v>28</v>
      </c>
      <c r="E51" s="24">
        <v>1</v>
      </c>
      <c r="F51" s="177">
        <v>82611.240000000005</v>
      </c>
      <c r="G51" s="193">
        <v>82049.483568000011</v>
      </c>
      <c r="H51" s="193">
        <f t="shared" si="5"/>
        <v>82049.483568000011</v>
      </c>
      <c r="I51" s="204" t="s">
        <v>4055</v>
      </c>
      <c r="J51" s="179"/>
      <c r="L51">
        <f t="shared" si="1"/>
        <v>99.320000000000007</v>
      </c>
      <c r="M51">
        <f t="shared" si="2"/>
        <v>0.67999999999999261</v>
      </c>
      <c r="N51" s="2">
        <f t="shared" si="3"/>
        <v>82049.483568000011</v>
      </c>
      <c r="O51" s="2">
        <f t="shared" si="4"/>
        <v>0</v>
      </c>
    </row>
    <row r="52" spans="1:15" ht="24">
      <c r="A52" s="20"/>
      <c r="B52" s="21" t="s">
        <v>121</v>
      </c>
      <c r="C52" s="31" t="s">
        <v>122</v>
      </c>
      <c r="D52" s="32" t="s">
        <v>28</v>
      </c>
      <c r="E52" s="24">
        <v>1</v>
      </c>
      <c r="F52" s="177">
        <v>77299.960000000006</v>
      </c>
      <c r="G52" s="193">
        <v>76774.320272000012</v>
      </c>
      <c r="H52" s="193">
        <f t="shared" si="5"/>
        <v>76774.320272000012</v>
      </c>
      <c r="I52" s="204" t="s">
        <v>4055</v>
      </c>
      <c r="J52" s="179"/>
      <c r="L52">
        <f t="shared" si="1"/>
        <v>99.320000000000007</v>
      </c>
      <c r="M52">
        <f t="shared" si="2"/>
        <v>0.67999999999999261</v>
      </c>
      <c r="N52" s="2">
        <f t="shared" si="3"/>
        <v>76774.320272000012</v>
      </c>
      <c r="O52" s="2">
        <f t="shared" si="4"/>
        <v>0</v>
      </c>
    </row>
    <row r="53" spans="1:15" ht="24">
      <c r="A53" s="20"/>
      <c r="B53" s="21" t="s">
        <v>123</v>
      </c>
      <c r="C53" s="31" t="s">
        <v>124</v>
      </c>
      <c r="D53" s="32" t="s">
        <v>25</v>
      </c>
      <c r="E53" s="24">
        <v>1</v>
      </c>
      <c r="F53" s="177">
        <v>65375.41</v>
      </c>
      <c r="G53" s="193">
        <v>64930.857212000003</v>
      </c>
      <c r="H53" s="193">
        <f t="shared" si="5"/>
        <v>64930.857212000003</v>
      </c>
      <c r="I53" s="204" t="s">
        <v>4055</v>
      </c>
      <c r="J53" s="179"/>
      <c r="L53">
        <f t="shared" si="1"/>
        <v>99.320000000000007</v>
      </c>
      <c r="M53">
        <f t="shared" si="2"/>
        <v>0.67999999999999261</v>
      </c>
      <c r="N53" s="2">
        <f t="shared" si="3"/>
        <v>64930.857212000003</v>
      </c>
      <c r="O53" s="2">
        <f t="shared" si="4"/>
        <v>0</v>
      </c>
    </row>
    <row r="54" spans="1:15">
      <c r="A54" s="20"/>
      <c r="B54" s="21" t="s">
        <v>125</v>
      </c>
      <c r="C54" s="31" t="s">
        <v>126</v>
      </c>
      <c r="D54" s="32" t="s">
        <v>25</v>
      </c>
      <c r="E54" s="24">
        <v>1</v>
      </c>
      <c r="F54" s="177">
        <v>47294.41</v>
      </c>
      <c r="G54" s="193">
        <v>46972.808012000001</v>
      </c>
      <c r="H54" s="193">
        <f t="shared" si="5"/>
        <v>46972.808012000001</v>
      </c>
      <c r="I54" s="204" t="s">
        <v>4055</v>
      </c>
      <c r="J54" s="179"/>
      <c r="L54">
        <f t="shared" si="1"/>
        <v>99.320000000000007</v>
      </c>
      <c r="M54">
        <f t="shared" si="2"/>
        <v>0.67999999999999261</v>
      </c>
      <c r="N54" s="2">
        <f t="shared" si="3"/>
        <v>46972.808012000001</v>
      </c>
      <c r="O54" s="2">
        <f t="shared" si="4"/>
        <v>0</v>
      </c>
    </row>
    <row r="55" spans="1:15" ht="24">
      <c r="A55" s="20"/>
      <c r="B55" s="21" t="s">
        <v>127</v>
      </c>
      <c r="C55" s="31" t="s">
        <v>128</v>
      </c>
      <c r="D55" s="32" t="s">
        <v>28</v>
      </c>
      <c r="E55" s="24">
        <v>1</v>
      </c>
      <c r="F55" s="177">
        <v>78876.429999999993</v>
      </c>
      <c r="G55" s="193">
        <v>78340.070275999999</v>
      </c>
      <c r="H55" s="193">
        <f t="shared" si="5"/>
        <v>78340.070275999999</v>
      </c>
      <c r="I55" s="204" t="s">
        <v>4055</v>
      </c>
      <c r="J55" s="179"/>
      <c r="L55">
        <f t="shared" si="1"/>
        <v>99.320000000000007</v>
      </c>
      <c r="M55">
        <f t="shared" si="2"/>
        <v>0.67999999999999261</v>
      </c>
      <c r="N55" s="2">
        <f t="shared" si="3"/>
        <v>78340.070275999999</v>
      </c>
      <c r="O55" s="2">
        <f t="shared" si="4"/>
        <v>0</v>
      </c>
    </row>
    <row r="56" spans="1:15">
      <c r="A56" s="20"/>
      <c r="B56" s="21" t="s">
        <v>129</v>
      </c>
      <c r="C56" s="31" t="s">
        <v>130</v>
      </c>
      <c r="D56" s="32" t="s">
        <v>28</v>
      </c>
      <c r="E56" s="24">
        <v>1</v>
      </c>
      <c r="F56" s="177">
        <v>190250.16</v>
      </c>
      <c r="G56" s="193">
        <v>188956.458912</v>
      </c>
      <c r="H56" s="193">
        <f t="shared" si="5"/>
        <v>188956.458912</v>
      </c>
      <c r="I56" s="204" t="s">
        <v>4055</v>
      </c>
      <c r="J56" s="179"/>
      <c r="L56">
        <f t="shared" si="1"/>
        <v>99.32</v>
      </c>
      <c r="M56">
        <f t="shared" si="2"/>
        <v>0.68000000000000682</v>
      </c>
      <c r="N56" s="2">
        <f t="shared" si="3"/>
        <v>188956.458912</v>
      </c>
      <c r="O56" s="2">
        <f t="shared" si="4"/>
        <v>0</v>
      </c>
    </row>
    <row r="57" spans="1:15">
      <c r="A57" s="20"/>
      <c r="B57" s="21" t="s">
        <v>131</v>
      </c>
      <c r="C57" s="31" t="s">
        <v>132</v>
      </c>
      <c r="D57" s="32" t="s">
        <v>28</v>
      </c>
      <c r="E57" s="24">
        <v>1</v>
      </c>
      <c r="F57" s="177">
        <v>86959.16</v>
      </c>
      <c r="G57" s="193">
        <v>86367.837712000008</v>
      </c>
      <c r="H57" s="193">
        <f t="shared" si="5"/>
        <v>86367.837712000008</v>
      </c>
      <c r="I57" s="204" t="s">
        <v>4055</v>
      </c>
      <c r="J57" s="179"/>
      <c r="L57">
        <f t="shared" si="1"/>
        <v>99.320000000000007</v>
      </c>
      <c r="M57">
        <f t="shared" si="2"/>
        <v>0.67999999999999261</v>
      </c>
      <c r="N57" s="2">
        <f t="shared" si="3"/>
        <v>86367.837712000008</v>
      </c>
      <c r="O57" s="2">
        <f t="shared" si="4"/>
        <v>0</v>
      </c>
    </row>
    <row r="58" spans="1:15">
      <c r="A58" s="20"/>
      <c r="B58" s="21" t="s">
        <v>133</v>
      </c>
      <c r="C58" s="31" t="s">
        <v>134</v>
      </c>
      <c r="D58" s="32" t="s">
        <v>25</v>
      </c>
      <c r="E58" s="24">
        <v>1</v>
      </c>
      <c r="F58" s="177">
        <v>122151.99</v>
      </c>
      <c r="G58" s="193">
        <v>121321.356468</v>
      </c>
      <c r="H58" s="193">
        <f t="shared" si="5"/>
        <v>121321.356468</v>
      </c>
      <c r="I58" s="204" t="s">
        <v>4055</v>
      </c>
      <c r="J58" s="179"/>
      <c r="L58">
        <f t="shared" si="1"/>
        <v>99.32</v>
      </c>
      <c r="M58">
        <f t="shared" si="2"/>
        <v>0.68000000000000682</v>
      </c>
      <c r="N58" s="2">
        <f t="shared" si="3"/>
        <v>121321.356468</v>
      </c>
      <c r="O58" s="2">
        <f t="shared" si="4"/>
        <v>0</v>
      </c>
    </row>
    <row r="59" spans="1:15">
      <c r="A59" s="20"/>
      <c r="B59" s="21" t="s">
        <v>135</v>
      </c>
      <c r="C59" s="31" t="s">
        <v>136</v>
      </c>
      <c r="D59" s="32" t="s">
        <v>28</v>
      </c>
      <c r="E59" s="24">
        <v>1</v>
      </c>
      <c r="F59" s="177">
        <v>123807.98</v>
      </c>
      <c r="G59" s="193">
        <v>122966.08573599999</v>
      </c>
      <c r="H59" s="193">
        <f t="shared" si="5"/>
        <v>122966.08573599999</v>
      </c>
      <c r="I59" s="204" t="s">
        <v>4055</v>
      </c>
      <c r="J59" s="179"/>
      <c r="L59">
        <f t="shared" si="1"/>
        <v>99.320000000000007</v>
      </c>
      <c r="M59">
        <f t="shared" si="2"/>
        <v>0.67999999999999261</v>
      </c>
      <c r="N59" s="2">
        <f t="shared" si="3"/>
        <v>122966.08573599999</v>
      </c>
      <c r="O59" s="2">
        <f t="shared" si="4"/>
        <v>0</v>
      </c>
    </row>
    <row r="60" spans="1:15">
      <c r="A60" s="20"/>
      <c r="B60" s="21" t="s">
        <v>137</v>
      </c>
      <c r="C60" s="31" t="s">
        <v>138</v>
      </c>
      <c r="D60" s="32" t="s">
        <v>28</v>
      </c>
      <c r="E60" s="24">
        <v>1</v>
      </c>
      <c r="F60" s="177">
        <v>70380.27</v>
      </c>
      <c r="G60" s="193">
        <v>69901.684164000006</v>
      </c>
      <c r="H60" s="193">
        <f t="shared" si="5"/>
        <v>69901.684164000006</v>
      </c>
      <c r="I60" s="204" t="s">
        <v>4055</v>
      </c>
      <c r="J60" s="179"/>
      <c r="L60">
        <f t="shared" si="1"/>
        <v>99.320000000000007</v>
      </c>
      <c r="M60">
        <f t="shared" si="2"/>
        <v>0.67999999999999261</v>
      </c>
      <c r="N60" s="2">
        <f t="shared" si="3"/>
        <v>69901.684164000006</v>
      </c>
      <c r="O60" s="2">
        <f t="shared" si="4"/>
        <v>0</v>
      </c>
    </row>
    <row r="61" spans="1:15">
      <c r="A61" s="20"/>
      <c r="B61" s="21" t="s">
        <v>139</v>
      </c>
      <c r="C61" s="31" t="s">
        <v>140</v>
      </c>
      <c r="D61" s="32" t="s">
        <v>28</v>
      </c>
      <c r="E61" s="24">
        <v>1</v>
      </c>
      <c r="F61" s="177">
        <v>74430.679999999993</v>
      </c>
      <c r="G61" s="193">
        <v>73924.551375999989</v>
      </c>
      <c r="H61" s="193">
        <f t="shared" si="5"/>
        <v>73924.551375999989</v>
      </c>
      <c r="I61" s="204" t="s">
        <v>4055</v>
      </c>
      <c r="J61" s="179"/>
      <c r="L61">
        <f t="shared" si="1"/>
        <v>99.32</v>
      </c>
      <c r="M61">
        <f t="shared" si="2"/>
        <v>0.68000000000000682</v>
      </c>
      <c r="N61" s="2">
        <f t="shared" si="3"/>
        <v>73924.551375999989</v>
      </c>
      <c r="O61" s="2">
        <f t="shared" si="4"/>
        <v>0</v>
      </c>
    </row>
    <row r="62" spans="1:15">
      <c r="A62" s="20"/>
      <c r="B62" s="21" t="s">
        <v>141</v>
      </c>
      <c r="C62" s="31" t="s">
        <v>142</v>
      </c>
      <c r="D62" s="32" t="s">
        <v>28</v>
      </c>
      <c r="E62" s="24">
        <v>1</v>
      </c>
      <c r="F62" s="177">
        <v>74430.679999999993</v>
      </c>
      <c r="G62" s="193">
        <v>73924.551375999989</v>
      </c>
      <c r="H62" s="193">
        <f t="shared" si="5"/>
        <v>73924.551375999989</v>
      </c>
      <c r="I62" s="204" t="s">
        <v>4055</v>
      </c>
      <c r="J62" s="179"/>
      <c r="L62">
        <f t="shared" si="1"/>
        <v>99.32</v>
      </c>
      <c r="M62">
        <f t="shared" si="2"/>
        <v>0.68000000000000682</v>
      </c>
      <c r="N62" s="2">
        <f t="shared" si="3"/>
        <v>73924.551375999989</v>
      </c>
      <c r="O62" s="2">
        <f t="shared" si="4"/>
        <v>0</v>
      </c>
    </row>
    <row r="63" spans="1:15">
      <c r="A63" s="20"/>
      <c r="B63" s="21" t="s">
        <v>143</v>
      </c>
      <c r="C63" s="31" t="s">
        <v>144</v>
      </c>
      <c r="D63" s="32" t="s">
        <v>28</v>
      </c>
      <c r="E63" s="24">
        <v>1</v>
      </c>
      <c r="F63" s="177">
        <v>75214.740000000005</v>
      </c>
      <c r="G63" s="193">
        <v>74703.279768000008</v>
      </c>
      <c r="H63" s="193">
        <f t="shared" si="5"/>
        <v>74703.279768000008</v>
      </c>
      <c r="I63" s="204" t="s">
        <v>4055</v>
      </c>
      <c r="J63" s="179"/>
      <c r="L63">
        <f t="shared" si="1"/>
        <v>99.32</v>
      </c>
      <c r="M63">
        <f t="shared" si="2"/>
        <v>0.68000000000000682</v>
      </c>
      <c r="N63" s="2">
        <f t="shared" si="3"/>
        <v>74703.279768000008</v>
      </c>
      <c r="O63" s="2">
        <f t="shared" si="4"/>
        <v>0</v>
      </c>
    </row>
    <row r="64" spans="1:15" ht="24">
      <c r="A64" s="20"/>
      <c r="B64" s="21" t="s">
        <v>145</v>
      </c>
      <c r="C64" s="31" t="s">
        <v>146</v>
      </c>
      <c r="D64" s="32" t="s">
        <v>28</v>
      </c>
      <c r="E64" s="24">
        <v>1</v>
      </c>
      <c r="F64" s="177">
        <v>106502.91</v>
      </c>
      <c r="G64" s="193">
        <v>105778.690212</v>
      </c>
      <c r="H64" s="193">
        <f t="shared" si="5"/>
        <v>105778.690212</v>
      </c>
      <c r="I64" s="204" t="s">
        <v>4055</v>
      </c>
      <c r="J64" s="179"/>
      <c r="L64">
        <f t="shared" si="1"/>
        <v>99.32</v>
      </c>
      <c r="M64">
        <f t="shared" si="2"/>
        <v>0.68000000000000682</v>
      </c>
      <c r="N64" s="2">
        <f t="shared" si="3"/>
        <v>105778.690212</v>
      </c>
      <c r="O64" s="2">
        <f t="shared" si="4"/>
        <v>0</v>
      </c>
    </row>
    <row r="65" spans="1:15" ht="24">
      <c r="A65" s="20"/>
      <c r="B65" s="21" t="s">
        <v>147</v>
      </c>
      <c r="C65" s="31" t="s">
        <v>148</v>
      </c>
      <c r="D65" s="32" t="s">
        <v>28</v>
      </c>
      <c r="E65" s="24">
        <v>1</v>
      </c>
      <c r="F65" s="177">
        <v>103340.89</v>
      </c>
      <c r="G65" s="193">
        <v>102638.171948</v>
      </c>
      <c r="H65" s="193">
        <f t="shared" si="5"/>
        <v>102638.171948</v>
      </c>
      <c r="I65" s="204" t="s">
        <v>4055</v>
      </c>
      <c r="J65" s="179"/>
      <c r="L65">
        <f t="shared" si="1"/>
        <v>99.320000000000007</v>
      </c>
      <c r="M65">
        <f t="shared" si="2"/>
        <v>0.67999999999999261</v>
      </c>
      <c r="N65" s="2">
        <f t="shared" si="3"/>
        <v>102638.171948</v>
      </c>
      <c r="O65" s="2">
        <f t="shared" si="4"/>
        <v>0</v>
      </c>
    </row>
    <row r="66" spans="1:15" ht="24">
      <c r="A66" s="20"/>
      <c r="B66" s="21" t="s">
        <v>149</v>
      </c>
      <c r="C66" s="31" t="s">
        <v>150</v>
      </c>
      <c r="D66" s="32" t="s">
        <v>28</v>
      </c>
      <c r="E66" s="24">
        <v>1</v>
      </c>
      <c r="F66" s="177">
        <v>75811.45</v>
      </c>
      <c r="G66" s="193">
        <v>75295.93213999999</v>
      </c>
      <c r="H66" s="193">
        <f t="shared" si="5"/>
        <v>75295.93213999999</v>
      </c>
      <c r="I66" s="204" t="s">
        <v>4055</v>
      </c>
      <c r="J66" s="179"/>
      <c r="L66">
        <f t="shared" si="1"/>
        <v>99.32</v>
      </c>
      <c r="M66">
        <f t="shared" si="2"/>
        <v>0.68000000000000682</v>
      </c>
      <c r="N66" s="2">
        <f t="shared" si="3"/>
        <v>75295.93213999999</v>
      </c>
      <c r="O66" s="2">
        <f t="shared" si="4"/>
        <v>0</v>
      </c>
    </row>
    <row r="67" spans="1:15" ht="24">
      <c r="A67" s="20"/>
      <c r="B67" s="21" t="s">
        <v>151</v>
      </c>
      <c r="C67" s="31" t="s">
        <v>152</v>
      </c>
      <c r="D67" s="32" t="s">
        <v>28</v>
      </c>
      <c r="E67" s="24">
        <v>1</v>
      </c>
      <c r="F67" s="177">
        <v>132523.49</v>
      </c>
      <c r="G67" s="193">
        <v>131622.33026799999</v>
      </c>
      <c r="H67" s="193">
        <f t="shared" si="5"/>
        <v>131622.33026799999</v>
      </c>
      <c r="I67" s="204" t="s">
        <v>4055</v>
      </c>
      <c r="J67" s="179"/>
      <c r="L67">
        <f t="shared" si="1"/>
        <v>99.320000000000007</v>
      </c>
      <c r="M67">
        <f t="shared" si="2"/>
        <v>0.67999999999999261</v>
      </c>
      <c r="N67" s="2">
        <f t="shared" si="3"/>
        <v>131622.33026799999</v>
      </c>
      <c r="O67" s="2">
        <f t="shared" si="4"/>
        <v>0</v>
      </c>
    </row>
    <row r="68" spans="1:15">
      <c r="A68" s="20"/>
      <c r="B68" s="21" t="s">
        <v>153</v>
      </c>
      <c r="C68" s="31" t="s">
        <v>154</v>
      </c>
      <c r="D68" s="32" t="s">
        <v>2</v>
      </c>
      <c r="E68" s="24">
        <v>1</v>
      </c>
      <c r="F68" s="177">
        <v>66035.759999999995</v>
      </c>
      <c r="G68" s="193">
        <v>65586.716831999991</v>
      </c>
      <c r="H68" s="193">
        <f t="shared" si="5"/>
        <v>65586.716831999991</v>
      </c>
      <c r="I68" s="204" t="s">
        <v>4055</v>
      </c>
      <c r="J68" s="179"/>
      <c r="L68">
        <f t="shared" ref="L68:L131" si="6">G68*100/F68</f>
        <v>99.32</v>
      </c>
      <c r="M68">
        <f t="shared" ref="M68:M131" si="7">100-L68</f>
        <v>0.68000000000000682</v>
      </c>
      <c r="N68" s="2">
        <f t="shared" ref="N68:N131" si="8">F68-(F68*0.68%)</f>
        <v>65586.716831999991</v>
      </c>
      <c r="O68" s="2">
        <f t="shared" ref="O68:O131" si="9">G68-N68</f>
        <v>0</v>
      </c>
    </row>
    <row r="69" spans="1:15">
      <c r="A69" s="20"/>
      <c r="B69" s="21" t="s">
        <v>155</v>
      </c>
      <c r="C69" s="31" t="s">
        <v>156</v>
      </c>
      <c r="D69" s="32" t="s">
        <v>28</v>
      </c>
      <c r="E69" s="24">
        <v>1</v>
      </c>
      <c r="F69" s="177">
        <v>85894.24</v>
      </c>
      <c r="G69" s="193">
        <v>85310.159167999998</v>
      </c>
      <c r="H69" s="193">
        <f t="shared" si="5"/>
        <v>85310.159167999998</v>
      </c>
      <c r="I69" s="204" t="s">
        <v>4055</v>
      </c>
      <c r="J69" s="179"/>
      <c r="L69">
        <f t="shared" si="6"/>
        <v>99.32</v>
      </c>
      <c r="M69">
        <f t="shared" si="7"/>
        <v>0.68000000000000682</v>
      </c>
      <c r="N69" s="2">
        <f t="shared" si="8"/>
        <v>85310.159167999998</v>
      </c>
      <c r="O69" s="2">
        <f t="shared" si="9"/>
        <v>0</v>
      </c>
    </row>
    <row r="70" spans="1:15">
      <c r="A70" s="20"/>
      <c r="B70" s="21" t="s">
        <v>157</v>
      </c>
      <c r="C70" s="22" t="s">
        <v>158</v>
      </c>
      <c r="D70" s="32" t="s">
        <v>28</v>
      </c>
      <c r="E70" s="24">
        <v>1</v>
      </c>
      <c r="F70" s="177">
        <v>65699.12</v>
      </c>
      <c r="G70" s="193">
        <v>65252.365983999996</v>
      </c>
      <c r="H70" s="193">
        <f t="shared" si="5"/>
        <v>65252.365983999996</v>
      </c>
      <c r="I70" s="204" t="s">
        <v>4055</v>
      </c>
      <c r="J70" s="179"/>
      <c r="L70">
        <f t="shared" si="6"/>
        <v>99.32</v>
      </c>
      <c r="M70">
        <f t="shared" si="7"/>
        <v>0.68000000000000682</v>
      </c>
      <c r="N70" s="2">
        <f t="shared" si="8"/>
        <v>65252.365983999996</v>
      </c>
      <c r="O70" s="2">
        <f t="shared" si="9"/>
        <v>0</v>
      </c>
    </row>
    <row r="71" spans="1:15">
      <c r="A71" s="20"/>
      <c r="B71" s="21" t="s">
        <v>159</v>
      </c>
      <c r="C71" s="31" t="s">
        <v>160</v>
      </c>
      <c r="D71" s="32" t="s">
        <v>28</v>
      </c>
      <c r="E71" s="24">
        <v>1</v>
      </c>
      <c r="F71" s="177">
        <v>73506.179999999993</v>
      </c>
      <c r="G71" s="193">
        <v>73006.337975999995</v>
      </c>
      <c r="H71" s="193">
        <f t="shared" si="5"/>
        <v>73006.337975999995</v>
      </c>
      <c r="I71" s="204" t="s">
        <v>4055</v>
      </c>
      <c r="J71" s="179"/>
      <c r="L71">
        <f t="shared" si="6"/>
        <v>99.32</v>
      </c>
      <c r="M71">
        <f t="shared" si="7"/>
        <v>0.68000000000000682</v>
      </c>
      <c r="N71" s="2">
        <f t="shared" si="8"/>
        <v>73006.337975999995</v>
      </c>
      <c r="O71" s="2">
        <f t="shared" si="9"/>
        <v>0</v>
      </c>
    </row>
    <row r="72" spans="1:15">
      <c r="A72" s="20"/>
      <c r="B72" s="21" t="s">
        <v>161</v>
      </c>
      <c r="C72" s="31" t="s">
        <v>162</v>
      </c>
      <c r="D72" s="32" t="s">
        <v>25</v>
      </c>
      <c r="E72" s="24">
        <v>1</v>
      </c>
      <c r="F72" s="177">
        <v>120612.82</v>
      </c>
      <c r="G72" s="193">
        <v>119792.652824</v>
      </c>
      <c r="H72" s="193">
        <f t="shared" si="5"/>
        <v>119792.652824</v>
      </c>
      <c r="I72" s="204" t="s">
        <v>4055</v>
      </c>
      <c r="J72" s="179"/>
      <c r="L72">
        <f t="shared" si="6"/>
        <v>99.320000000000007</v>
      </c>
      <c r="M72">
        <f t="shared" si="7"/>
        <v>0.67999999999999261</v>
      </c>
      <c r="N72" s="2">
        <f t="shared" si="8"/>
        <v>119792.652824</v>
      </c>
      <c r="O72" s="2">
        <f t="shared" si="9"/>
        <v>0</v>
      </c>
    </row>
    <row r="73" spans="1:15">
      <c r="A73" s="20"/>
      <c r="B73" s="21" t="s">
        <v>163</v>
      </c>
      <c r="C73" s="31" t="s">
        <v>164</v>
      </c>
      <c r="D73" s="32" t="s">
        <v>25</v>
      </c>
      <c r="E73" s="24">
        <v>1</v>
      </c>
      <c r="F73" s="177">
        <v>89836.51</v>
      </c>
      <c r="G73" s="193">
        <v>89225.621732</v>
      </c>
      <c r="H73" s="193">
        <f t="shared" si="5"/>
        <v>89225.621732</v>
      </c>
      <c r="I73" s="204" t="s">
        <v>4055</v>
      </c>
      <c r="J73" s="179"/>
      <c r="L73">
        <f t="shared" si="6"/>
        <v>99.320000000000007</v>
      </c>
      <c r="M73">
        <f t="shared" si="7"/>
        <v>0.67999999999999261</v>
      </c>
      <c r="N73" s="2">
        <f t="shared" si="8"/>
        <v>89225.621732</v>
      </c>
      <c r="O73" s="2">
        <f t="shared" si="9"/>
        <v>0</v>
      </c>
    </row>
    <row r="74" spans="1:15" ht="24">
      <c r="A74" s="20"/>
      <c r="B74" s="21" t="s">
        <v>165</v>
      </c>
      <c r="C74" s="31" t="s">
        <v>166</v>
      </c>
      <c r="D74" s="32" t="s">
        <v>25</v>
      </c>
      <c r="E74" s="24">
        <v>1</v>
      </c>
      <c r="F74" s="177">
        <v>127399.3</v>
      </c>
      <c r="G74" s="193">
        <v>126532.98476000001</v>
      </c>
      <c r="H74" s="193">
        <f t="shared" si="5"/>
        <v>126532.98476000001</v>
      </c>
      <c r="I74" s="204" t="s">
        <v>4055</v>
      </c>
      <c r="J74" s="179"/>
      <c r="L74">
        <f t="shared" si="6"/>
        <v>99.32</v>
      </c>
      <c r="M74">
        <f t="shared" si="7"/>
        <v>0.68000000000000682</v>
      </c>
      <c r="N74" s="2">
        <f t="shared" si="8"/>
        <v>126532.98476000001</v>
      </c>
      <c r="O74" s="2">
        <f t="shared" si="9"/>
        <v>0</v>
      </c>
    </row>
    <row r="75" spans="1:15" ht="24">
      <c r="A75" s="20"/>
      <c r="B75" s="21" t="s">
        <v>167</v>
      </c>
      <c r="C75" s="31" t="s">
        <v>168</v>
      </c>
      <c r="D75" s="32" t="s">
        <v>25</v>
      </c>
      <c r="E75" s="24">
        <v>1</v>
      </c>
      <c r="F75" s="177">
        <v>135066.29999999999</v>
      </c>
      <c r="G75" s="193">
        <v>134147.84915999998</v>
      </c>
      <c r="H75" s="193">
        <f t="shared" si="5"/>
        <v>134147.84915999998</v>
      </c>
      <c r="I75" s="204" t="s">
        <v>4055</v>
      </c>
      <c r="J75" s="179"/>
      <c r="L75">
        <f t="shared" si="6"/>
        <v>99.32</v>
      </c>
      <c r="M75">
        <f t="shared" si="7"/>
        <v>0.68000000000000682</v>
      </c>
      <c r="N75" s="2">
        <f t="shared" si="8"/>
        <v>134147.84915999998</v>
      </c>
      <c r="O75" s="2">
        <f t="shared" si="9"/>
        <v>0</v>
      </c>
    </row>
    <row r="76" spans="1:15" ht="24">
      <c r="A76" s="20"/>
      <c r="B76" s="21" t="s">
        <v>169</v>
      </c>
      <c r="C76" s="31" t="s">
        <v>170</v>
      </c>
      <c r="D76" s="32" t="s">
        <v>28</v>
      </c>
      <c r="E76" s="24">
        <v>1</v>
      </c>
      <c r="F76" s="177">
        <v>70038.33</v>
      </c>
      <c r="G76" s="193">
        <v>69562.069356000007</v>
      </c>
      <c r="H76" s="193">
        <f t="shared" si="5"/>
        <v>69562.069356000007</v>
      </c>
      <c r="I76" s="204" t="s">
        <v>4055</v>
      </c>
      <c r="J76" s="179"/>
      <c r="L76">
        <f t="shared" si="6"/>
        <v>99.320000000000007</v>
      </c>
      <c r="M76">
        <f t="shared" si="7"/>
        <v>0.67999999999999261</v>
      </c>
      <c r="N76" s="2">
        <f t="shared" si="8"/>
        <v>69562.069356000007</v>
      </c>
      <c r="O76" s="2">
        <f t="shared" si="9"/>
        <v>0</v>
      </c>
    </row>
    <row r="77" spans="1:15" ht="24">
      <c r="A77" s="34"/>
      <c r="B77" s="21" t="s">
        <v>171</v>
      </c>
      <c r="C77" s="33" t="s">
        <v>172</v>
      </c>
      <c r="D77" s="35" t="s">
        <v>28</v>
      </c>
      <c r="E77" s="24">
        <v>1</v>
      </c>
      <c r="F77" s="177">
        <v>71986.83</v>
      </c>
      <c r="G77" s="193">
        <v>71497.319556000002</v>
      </c>
      <c r="H77" s="193">
        <f t="shared" si="5"/>
        <v>71497.319556000002</v>
      </c>
      <c r="I77" s="204" t="s">
        <v>4055</v>
      </c>
      <c r="J77" s="179"/>
      <c r="L77">
        <f t="shared" si="6"/>
        <v>99.32</v>
      </c>
      <c r="M77">
        <f t="shared" si="7"/>
        <v>0.68000000000000682</v>
      </c>
      <c r="N77" s="2">
        <f t="shared" si="8"/>
        <v>71497.319556000002</v>
      </c>
      <c r="O77" s="2">
        <f t="shared" si="9"/>
        <v>0</v>
      </c>
    </row>
    <row r="78" spans="1:15" ht="24">
      <c r="A78" s="34"/>
      <c r="B78" s="21" t="s">
        <v>173</v>
      </c>
      <c r="C78" s="33" t="s">
        <v>174</v>
      </c>
      <c r="D78" s="35" t="s">
        <v>28</v>
      </c>
      <c r="E78" s="24">
        <v>1</v>
      </c>
      <c r="F78" s="177">
        <v>85857.83</v>
      </c>
      <c r="G78" s="193">
        <v>85273.996756000008</v>
      </c>
      <c r="H78" s="193">
        <f t="shared" si="5"/>
        <v>85273.996756000008</v>
      </c>
      <c r="I78" s="204" t="s">
        <v>4055</v>
      </c>
      <c r="J78" s="179"/>
      <c r="L78">
        <f t="shared" si="6"/>
        <v>99.320000000000022</v>
      </c>
      <c r="M78">
        <f t="shared" si="7"/>
        <v>0.6799999999999784</v>
      </c>
      <c r="N78" s="2">
        <f t="shared" si="8"/>
        <v>85273.996756000008</v>
      </c>
      <c r="O78" s="2">
        <f t="shared" si="9"/>
        <v>0</v>
      </c>
    </row>
    <row r="79" spans="1:15" ht="48">
      <c r="A79" s="20"/>
      <c r="B79" s="21" t="s">
        <v>175</v>
      </c>
      <c r="C79" s="33" t="s">
        <v>176</v>
      </c>
      <c r="D79" s="32" t="s">
        <v>28</v>
      </c>
      <c r="E79" s="24">
        <v>1</v>
      </c>
      <c r="F79" s="177">
        <v>89404.12</v>
      </c>
      <c r="G79" s="193">
        <v>88796.171984000001</v>
      </c>
      <c r="H79" s="193">
        <f t="shared" si="5"/>
        <v>88796.171984000001</v>
      </c>
      <c r="I79" s="204" t="s">
        <v>4055</v>
      </c>
      <c r="J79" s="179"/>
      <c r="L79">
        <f t="shared" si="6"/>
        <v>99.320000000000007</v>
      </c>
      <c r="M79">
        <f t="shared" si="7"/>
        <v>0.67999999999999261</v>
      </c>
      <c r="N79" s="2">
        <f t="shared" si="8"/>
        <v>88796.171984000001</v>
      </c>
      <c r="O79" s="2">
        <f t="shared" si="9"/>
        <v>0</v>
      </c>
    </row>
    <row r="80" spans="1:15" ht="24">
      <c r="A80" s="20"/>
      <c r="B80" s="21" t="s">
        <v>177</v>
      </c>
      <c r="C80" s="31" t="s">
        <v>178</v>
      </c>
      <c r="D80" s="32" t="s">
        <v>28</v>
      </c>
      <c r="E80" s="24">
        <v>1</v>
      </c>
      <c r="F80" s="177">
        <v>76836.62</v>
      </c>
      <c r="G80" s="193">
        <v>76314.130983999989</v>
      </c>
      <c r="H80" s="193">
        <f t="shared" si="5"/>
        <v>76314.130983999989</v>
      </c>
      <c r="I80" s="204" t="s">
        <v>4055</v>
      </c>
      <c r="J80" s="179"/>
      <c r="L80">
        <f t="shared" si="6"/>
        <v>99.32</v>
      </c>
      <c r="M80">
        <f t="shared" si="7"/>
        <v>0.68000000000000682</v>
      </c>
      <c r="N80" s="2">
        <f t="shared" si="8"/>
        <v>76314.130983999989</v>
      </c>
      <c r="O80" s="2">
        <f t="shared" si="9"/>
        <v>0</v>
      </c>
    </row>
    <row r="81" spans="1:15">
      <c r="A81" s="20"/>
      <c r="B81" s="21" t="s">
        <v>179</v>
      </c>
      <c r="C81" s="31" t="s">
        <v>180</v>
      </c>
      <c r="D81" s="32" t="s">
        <v>25</v>
      </c>
      <c r="E81" s="24">
        <v>1</v>
      </c>
      <c r="F81" s="177">
        <v>21687.84</v>
      </c>
      <c r="G81" s="193">
        <v>21540.362688000001</v>
      </c>
      <c r="H81" s="193">
        <f t="shared" si="5"/>
        <v>21540.362688000001</v>
      </c>
      <c r="I81" s="204" t="s">
        <v>4055</v>
      </c>
      <c r="J81" s="179"/>
      <c r="L81">
        <f t="shared" si="6"/>
        <v>99.320000000000007</v>
      </c>
      <c r="M81">
        <f t="shared" si="7"/>
        <v>0.67999999999999261</v>
      </c>
      <c r="N81" s="2">
        <f t="shared" si="8"/>
        <v>21540.362688000001</v>
      </c>
      <c r="O81" s="2">
        <f t="shared" si="9"/>
        <v>0</v>
      </c>
    </row>
    <row r="82" spans="1:15">
      <c r="A82" s="20"/>
      <c r="B82" s="21" t="s">
        <v>181</v>
      </c>
      <c r="C82" s="31" t="s">
        <v>182</v>
      </c>
      <c r="D82" s="32" t="s">
        <v>28</v>
      </c>
      <c r="E82" s="24">
        <v>1</v>
      </c>
      <c r="F82" s="177">
        <v>109862.61</v>
      </c>
      <c r="G82" s="193">
        <v>109115.54425200001</v>
      </c>
      <c r="H82" s="193">
        <f t="shared" si="5"/>
        <v>109115.54425200001</v>
      </c>
      <c r="I82" s="204" t="s">
        <v>4055</v>
      </c>
      <c r="J82" s="179"/>
      <c r="L82">
        <f t="shared" si="6"/>
        <v>99.320000000000007</v>
      </c>
      <c r="M82">
        <f t="shared" si="7"/>
        <v>0.67999999999999261</v>
      </c>
      <c r="N82" s="2">
        <f t="shared" si="8"/>
        <v>109115.54425200001</v>
      </c>
      <c r="O82" s="2">
        <f t="shared" si="9"/>
        <v>0</v>
      </c>
    </row>
    <row r="83" spans="1:15">
      <c r="A83" s="20"/>
      <c r="B83" s="21" t="s">
        <v>183</v>
      </c>
      <c r="C83" s="31" t="s">
        <v>184</v>
      </c>
      <c r="D83" s="32" t="s">
        <v>28</v>
      </c>
      <c r="E83" s="24">
        <v>1</v>
      </c>
      <c r="F83" s="177">
        <v>82100.73</v>
      </c>
      <c r="G83" s="193">
        <v>81542.44503599999</v>
      </c>
      <c r="H83" s="193">
        <f t="shared" si="5"/>
        <v>81542.44503599999</v>
      </c>
      <c r="I83" s="204" t="s">
        <v>4055</v>
      </c>
      <c r="J83" s="179"/>
      <c r="L83">
        <f t="shared" si="6"/>
        <v>99.32</v>
      </c>
      <c r="M83">
        <f t="shared" si="7"/>
        <v>0.68000000000000682</v>
      </c>
      <c r="N83" s="2">
        <f t="shared" si="8"/>
        <v>81542.44503599999</v>
      </c>
      <c r="O83" s="2">
        <f t="shared" si="9"/>
        <v>0</v>
      </c>
    </row>
    <row r="84" spans="1:15" ht="24">
      <c r="A84" s="20"/>
      <c r="B84" s="21" t="s">
        <v>185</v>
      </c>
      <c r="C84" s="31" t="s">
        <v>186</v>
      </c>
      <c r="D84" s="32" t="s">
        <v>28</v>
      </c>
      <c r="E84" s="24">
        <v>1</v>
      </c>
      <c r="F84" s="177">
        <v>72349.23</v>
      </c>
      <c r="G84" s="193">
        <v>71857.255235999997</v>
      </c>
      <c r="H84" s="193">
        <f t="shared" si="5"/>
        <v>71857.255235999997</v>
      </c>
      <c r="I84" s="204" t="s">
        <v>4055</v>
      </c>
      <c r="J84" s="179"/>
      <c r="L84">
        <f t="shared" si="6"/>
        <v>99.320000000000007</v>
      </c>
      <c r="M84">
        <f t="shared" si="7"/>
        <v>0.67999999999999261</v>
      </c>
      <c r="N84" s="2">
        <f t="shared" si="8"/>
        <v>71857.255235999997</v>
      </c>
      <c r="O84" s="2">
        <f t="shared" si="9"/>
        <v>0</v>
      </c>
    </row>
    <row r="85" spans="1:15" ht="48">
      <c r="A85" s="20"/>
      <c r="B85" s="21" t="s">
        <v>187</v>
      </c>
      <c r="C85" s="31" t="s">
        <v>188</v>
      </c>
      <c r="D85" s="32" t="s">
        <v>28</v>
      </c>
      <c r="E85" s="24">
        <v>1</v>
      </c>
      <c r="F85" s="177">
        <v>39675.43</v>
      </c>
      <c r="G85" s="193">
        <v>39405.637075999999</v>
      </c>
      <c r="H85" s="193">
        <f t="shared" si="5"/>
        <v>39405.637075999999</v>
      </c>
      <c r="I85" s="204" t="s">
        <v>4055</v>
      </c>
      <c r="J85" s="179"/>
      <c r="L85">
        <f t="shared" si="6"/>
        <v>99.32</v>
      </c>
      <c r="M85">
        <f t="shared" si="7"/>
        <v>0.68000000000000682</v>
      </c>
      <c r="N85" s="2">
        <f t="shared" si="8"/>
        <v>39405.637075999999</v>
      </c>
      <c r="O85" s="2">
        <f t="shared" si="9"/>
        <v>0</v>
      </c>
    </row>
    <row r="86" spans="1:15" ht="24">
      <c r="A86" s="20"/>
      <c r="B86" s="21" t="s">
        <v>189</v>
      </c>
      <c r="C86" s="31" t="s">
        <v>190</v>
      </c>
      <c r="D86" s="32" t="s">
        <v>28</v>
      </c>
      <c r="E86" s="24">
        <v>1</v>
      </c>
      <c r="F86" s="177">
        <v>93794.52</v>
      </c>
      <c r="G86" s="193">
        <v>93156.717264000006</v>
      </c>
      <c r="H86" s="193">
        <f t="shared" si="5"/>
        <v>93156.717264000006</v>
      </c>
      <c r="I86" s="204" t="s">
        <v>4055</v>
      </c>
      <c r="J86" s="179"/>
      <c r="L86">
        <f t="shared" si="6"/>
        <v>99.320000000000007</v>
      </c>
      <c r="M86">
        <f t="shared" si="7"/>
        <v>0.67999999999999261</v>
      </c>
      <c r="N86" s="2">
        <f t="shared" si="8"/>
        <v>93156.717264000006</v>
      </c>
      <c r="O86" s="2">
        <f t="shared" si="9"/>
        <v>0</v>
      </c>
    </row>
    <row r="87" spans="1:15" ht="24">
      <c r="A87" s="20"/>
      <c r="B87" s="21" t="s">
        <v>191</v>
      </c>
      <c r="C87" s="31" t="s">
        <v>192</v>
      </c>
      <c r="D87" s="32" t="s">
        <v>28</v>
      </c>
      <c r="E87" s="24">
        <v>1</v>
      </c>
      <c r="F87" s="177">
        <v>128107.86</v>
      </c>
      <c r="G87" s="193">
        <v>127236.72655200001</v>
      </c>
      <c r="H87" s="193">
        <f t="shared" si="5"/>
        <v>127236.72655200001</v>
      </c>
      <c r="I87" s="204" t="s">
        <v>4055</v>
      </c>
      <c r="J87" s="179"/>
      <c r="L87">
        <f t="shared" si="6"/>
        <v>99.320000000000007</v>
      </c>
      <c r="M87">
        <f t="shared" si="7"/>
        <v>0.67999999999999261</v>
      </c>
      <c r="N87" s="2">
        <f t="shared" si="8"/>
        <v>127236.72655200001</v>
      </c>
      <c r="O87" s="2">
        <f t="shared" si="9"/>
        <v>0</v>
      </c>
    </row>
    <row r="88" spans="1:15" ht="24">
      <c r="A88" s="20"/>
      <c r="B88" s="21" t="s">
        <v>193</v>
      </c>
      <c r="C88" s="31" t="s">
        <v>194</v>
      </c>
      <c r="D88" s="32" t="s">
        <v>28</v>
      </c>
      <c r="E88" s="24">
        <v>1</v>
      </c>
      <c r="F88" s="177">
        <v>170002.8</v>
      </c>
      <c r="G88" s="193">
        <v>168846.78095999997</v>
      </c>
      <c r="H88" s="193">
        <f t="shared" si="5"/>
        <v>168846.78095999997</v>
      </c>
      <c r="I88" s="204" t="s">
        <v>4055</v>
      </c>
      <c r="J88" s="179"/>
      <c r="L88">
        <f t="shared" si="6"/>
        <v>99.32</v>
      </c>
      <c r="M88">
        <f t="shared" si="7"/>
        <v>0.68000000000000682</v>
      </c>
      <c r="N88" s="2">
        <f t="shared" si="8"/>
        <v>168846.78095999997</v>
      </c>
      <c r="O88" s="2">
        <f t="shared" si="9"/>
        <v>0</v>
      </c>
    </row>
    <row r="89" spans="1:15" ht="24">
      <c r="A89" s="20"/>
      <c r="B89" s="21" t="s">
        <v>195</v>
      </c>
      <c r="C89" s="31" t="s">
        <v>196</v>
      </c>
      <c r="D89" s="32" t="s">
        <v>28</v>
      </c>
      <c r="E89" s="24">
        <v>1</v>
      </c>
      <c r="F89" s="177">
        <v>75579.75</v>
      </c>
      <c r="G89" s="193">
        <v>75065.807700000005</v>
      </c>
      <c r="H89" s="193">
        <f t="shared" si="5"/>
        <v>75065.807700000005</v>
      </c>
      <c r="I89" s="204" t="s">
        <v>4055</v>
      </c>
      <c r="J89" s="179"/>
      <c r="L89">
        <f t="shared" si="6"/>
        <v>99.320000000000007</v>
      </c>
      <c r="M89">
        <f t="shared" si="7"/>
        <v>0.67999999999999261</v>
      </c>
      <c r="N89" s="2">
        <f t="shared" si="8"/>
        <v>75065.807700000005</v>
      </c>
      <c r="O89" s="2">
        <f t="shared" si="9"/>
        <v>0</v>
      </c>
    </row>
    <row r="90" spans="1:15">
      <c r="A90" s="20"/>
      <c r="B90" s="21" t="s">
        <v>197</v>
      </c>
      <c r="C90" s="31" t="s">
        <v>198</v>
      </c>
      <c r="D90" s="32" t="s">
        <v>28</v>
      </c>
      <c r="E90" s="24">
        <v>1</v>
      </c>
      <c r="F90" s="177">
        <v>58737.04</v>
      </c>
      <c r="G90" s="193">
        <v>58337.628128000004</v>
      </c>
      <c r="H90" s="193">
        <f t="shared" si="5"/>
        <v>58337.628128000004</v>
      </c>
      <c r="I90" s="204" t="s">
        <v>4055</v>
      </c>
      <c r="J90" s="179"/>
      <c r="L90">
        <f t="shared" si="6"/>
        <v>99.320000000000007</v>
      </c>
      <c r="M90">
        <f t="shared" si="7"/>
        <v>0.67999999999999261</v>
      </c>
      <c r="N90" s="2">
        <f t="shared" si="8"/>
        <v>58337.628128000004</v>
      </c>
      <c r="O90" s="2">
        <f t="shared" si="9"/>
        <v>0</v>
      </c>
    </row>
    <row r="91" spans="1:15">
      <c r="A91" s="20"/>
      <c r="B91" s="21" t="s">
        <v>199</v>
      </c>
      <c r="C91" s="31" t="s">
        <v>200</v>
      </c>
      <c r="D91" s="32" t="s">
        <v>28</v>
      </c>
      <c r="E91" s="24">
        <v>1</v>
      </c>
      <c r="F91" s="177">
        <v>148277.97</v>
      </c>
      <c r="G91" s="193">
        <v>147269.67980400001</v>
      </c>
      <c r="H91" s="193">
        <f t="shared" si="5"/>
        <v>147269.67980400001</v>
      </c>
      <c r="I91" s="204" t="s">
        <v>4055</v>
      </c>
      <c r="J91" s="179"/>
      <c r="L91">
        <f t="shared" si="6"/>
        <v>99.320000000000007</v>
      </c>
      <c r="M91">
        <f t="shared" si="7"/>
        <v>0.67999999999999261</v>
      </c>
      <c r="N91" s="2">
        <f t="shared" si="8"/>
        <v>147269.67980400001</v>
      </c>
      <c r="O91" s="2">
        <f t="shared" si="9"/>
        <v>0</v>
      </c>
    </row>
    <row r="92" spans="1:15">
      <c r="A92" s="20"/>
      <c r="B92" s="21" t="s">
        <v>201</v>
      </c>
      <c r="C92" s="31" t="s">
        <v>202</v>
      </c>
      <c r="D92" s="32" t="s">
        <v>28</v>
      </c>
      <c r="E92" s="24">
        <v>1</v>
      </c>
      <c r="F92" s="177">
        <v>100261.21</v>
      </c>
      <c r="G92" s="193">
        <v>99579.433772000004</v>
      </c>
      <c r="H92" s="193">
        <f t="shared" si="5"/>
        <v>99579.433772000004</v>
      </c>
      <c r="I92" s="204" t="s">
        <v>4055</v>
      </c>
      <c r="J92" s="179"/>
      <c r="L92">
        <f t="shared" si="6"/>
        <v>99.32</v>
      </c>
      <c r="M92">
        <f t="shared" si="7"/>
        <v>0.68000000000000682</v>
      </c>
      <c r="N92" s="2">
        <f t="shared" si="8"/>
        <v>99579.433772000004</v>
      </c>
      <c r="O92" s="2">
        <f t="shared" si="9"/>
        <v>0</v>
      </c>
    </row>
    <row r="93" spans="1:15">
      <c r="A93" s="20"/>
      <c r="B93" s="21" t="s">
        <v>203</v>
      </c>
      <c r="C93" s="31" t="s">
        <v>204</v>
      </c>
      <c r="D93" s="36" t="s">
        <v>205</v>
      </c>
      <c r="E93" s="24">
        <v>1</v>
      </c>
      <c r="F93" s="177">
        <v>104304.21</v>
      </c>
      <c r="G93" s="193">
        <v>103594.941372</v>
      </c>
      <c r="H93" s="193">
        <f t="shared" si="5"/>
        <v>103594.941372</v>
      </c>
      <c r="I93" s="204" t="s">
        <v>4055</v>
      </c>
      <c r="J93" s="179"/>
      <c r="L93">
        <f t="shared" si="6"/>
        <v>99.32</v>
      </c>
      <c r="M93">
        <f t="shared" si="7"/>
        <v>0.68000000000000682</v>
      </c>
      <c r="N93" s="2">
        <f t="shared" si="8"/>
        <v>103594.941372</v>
      </c>
      <c r="O93" s="2">
        <f t="shared" si="9"/>
        <v>0</v>
      </c>
    </row>
    <row r="94" spans="1:15">
      <c r="A94" s="20"/>
      <c r="B94" s="21" t="s">
        <v>206</v>
      </c>
      <c r="C94" s="31" t="s">
        <v>207</v>
      </c>
      <c r="D94" s="36" t="s">
        <v>25</v>
      </c>
      <c r="E94" s="24">
        <v>1</v>
      </c>
      <c r="F94" s="177">
        <v>34689.15</v>
      </c>
      <c r="G94" s="193">
        <v>34453.263780000001</v>
      </c>
      <c r="H94" s="193">
        <f t="shared" si="5"/>
        <v>34453.263780000001</v>
      </c>
      <c r="I94" s="204" t="s">
        <v>4055</v>
      </c>
      <c r="J94" s="179"/>
      <c r="L94">
        <f t="shared" si="6"/>
        <v>99.32</v>
      </c>
      <c r="M94">
        <f t="shared" si="7"/>
        <v>0.68000000000000682</v>
      </c>
      <c r="N94" s="2">
        <f t="shared" si="8"/>
        <v>34453.263780000001</v>
      </c>
      <c r="O94" s="2">
        <f t="shared" si="9"/>
        <v>0</v>
      </c>
    </row>
    <row r="95" spans="1:15">
      <c r="A95" s="20"/>
      <c r="B95" s="21" t="s">
        <v>208</v>
      </c>
      <c r="C95" s="31" t="s">
        <v>209</v>
      </c>
      <c r="D95" s="36" t="s">
        <v>28</v>
      </c>
      <c r="E95" s="24">
        <v>1</v>
      </c>
      <c r="F95" s="177">
        <v>82233.66</v>
      </c>
      <c r="G95" s="193">
        <v>81674.471111999999</v>
      </c>
      <c r="H95" s="193">
        <f t="shared" si="5"/>
        <v>81674.471111999999</v>
      </c>
      <c r="I95" s="204" t="s">
        <v>4055</v>
      </c>
      <c r="J95" s="179"/>
      <c r="L95">
        <f t="shared" si="6"/>
        <v>99.32</v>
      </c>
      <c r="M95">
        <f t="shared" si="7"/>
        <v>0.68000000000000682</v>
      </c>
      <c r="N95" s="2">
        <f t="shared" si="8"/>
        <v>81674.471111999999</v>
      </c>
      <c r="O95" s="2">
        <f t="shared" si="9"/>
        <v>0</v>
      </c>
    </row>
    <row r="96" spans="1:15">
      <c r="A96" s="20"/>
      <c r="B96" s="21" t="s">
        <v>210</v>
      </c>
      <c r="C96" s="31" t="s">
        <v>211</v>
      </c>
      <c r="D96" s="36" t="s">
        <v>28</v>
      </c>
      <c r="E96" s="24">
        <v>1</v>
      </c>
      <c r="F96" s="177">
        <v>106487.6</v>
      </c>
      <c r="G96" s="193">
        <v>105763.48432</v>
      </c>
      <c r="H96" s="193">
        <f t="shared" si="5"/>
        <v>105763.48432</v>
      </c>
      <c r="I96" s="204" t="s">
        <v>4055</v>
      </c>
      <c r="J96" s="179"/>
      <c r="L96">
        <f t="shared" si="6"/>
        <v>99.32</v>
      </c>
      <c r="M96">
        <f t="shared" si="7"/>
        <v>0.68000000000000682</v>
      </c>
      <c r="N96" s="2">
        <f t="shared" si="8"/>
        <v>105763.48432</v>
      </c>
      <c r="O96" s="2">
        <f t="shared" si="9"/>
        <v>0</v>
      </c>
    </row>
    <row r="97" spans="1:15" ht="24">
      <c r="A97" s="20"/>
      <c r="B97" s="21" t="s">
        <v>212</v>
      </c>
      <c r="C97" s="31" t="s">
        <v>213</v>
      </c>
      <c r="D97" s="36" t="s">
        <v>28</v>
      </c>
      <c r="E97" s="24">
        <v>1</v>
      </c>
      <c r="F97" s="177">
        <v>72612.06</v>
      </c>
      <c r="G97" s="193">
        <v>72118.297991999993</v>
      </c>
      <c r="H97" s="193">
        <f t="shared" si="5"/>
        <v>72118.297991999993</v>
      </c>
      <c r="I97" s="204" t="s">
        <v>4055</v>
      </c>
      <c r="J97" s="179"/>
      <c r="L97">
        <f t="shared" si="6"/>
        <v>99.32</v>
      </c>
      <c r="M97">
        <f t="shared" si="7"/>
        <v>0.68000000000000682</v>
      </c>
      <c r="N97" s="2">
        <f t="shared" si="8"/>
        <v>72118.297991999993</v>
      </c>
      <c r="O97" s="2">
        <f t="shared" si="9"/>
        <v>0</v>
      </c>
    </row>
    <row r="98" spans="1:15">
      <c r="A98" s="20"/>
      <c r="B98" s="21" t="s">
        <v>214</v>
      </c>
      <c r="C98" s="31" t="s">
        <v>215</v>
      </c>
      <c r="D98" s="36" t="s">
        <v>28</v>
      </c>
      <c r="E98" s="24">
        <v>1</v>
      </c>
      <c r="F98" s="177">
        <v>22130.85</v>
      </c>
      <c r="G98" s="193">
        <v>21980.360219999999</v>
      </c>
      <c r="H98" s="193">
        <f t="shared" si="5"/>
        <v>21980.360219999999</v>
      </c>
      <c r="I98" s="204" t="s">
        <v>4055</v>
      </c>
      <c r="J98" s="179"/>
      <c r="L98">
        <f t="shared" si="6"/>
        <v>99.320000000000007</v>
      </c>
      <c r="M98">
        <f t="shared" si="7"/>
        <v>0.67999999999999261</v>
      </c>
      <c r="N98" s="2">
        <f t="shared" si="8"/>
        <v>21980.360219999999</v>
      </c>
      <c r="O98" s="2">
        <f t="shared" si="9"/>
        <v>0</v>
      </c>
    </row>
    <row r="99" spans="1:15" ht="24">
      <c r="A99" s="20"/>
      <c r="B99" s="21" t="s">
        <v>216</v>
      </c>
      <c r="C99" s="31" t="s">
        <v>217</v>
      </c>
      <c r="D99" s="36" t="s">
        <v>25</v>
      </c>
      <c r="E99" s="24">
        <v>1</v>
      </c>
      <c r="F99" s="177">
        <v>64123.51</v>
      </c>
      <c r="G99" s="193">
        <v>63687.470132000002</v>
      </c>
      <c r="H99" s="193">
        <f t="shared" si="5"/>
        <v>63687.470132000002</v>
      </c>
      <c r="I99" s="204" t="s">
        <v>4055</v>
      </c>
      <c r="J99" s="179"/>
      <c r="L99">
        <f t="shared" si="6"/>
        <v>99.32</v>
      </c>
      <c r="M99">
        <f t="shared" si="7"/>
        <v>0.68000000000000682</v>
      </c>
      <c r="N99" s="2">
        <f t="shared" si="8"/>
        <v>63687.470132000002</v>
      </c>
      <c r="O99" s="2">
        <f t="shared" si="9"/>
        <v>0</v>
      </c>
    </row>
    <row r="100" spans="1:15" ht="48">
      <c r="A100" s="20"/>
      <c r="B100" s="21" t="s">
        <v>218</v>
      </c>
      <c r="C100" s="31" t="s">
        <v>219</v>
      </c>
      <c r="D100" s="36" t="s">
        <v>28</v>
      </c>
      <c r="E100" s="24">
        <v>1</v>
      </c>
      <c r="F100" s="177">
        <v>43582.01</v>
      </c>
      <c r="G100" s="193">
        <v>43285.652332000005</v>
      </c>
      <c r="H100" s="193">
        <f t="shared" si="5"/>
        <v>43285.652332000005</v>
      </c>
      <c r="I100" s="204" t="s">
        <v>4055</v>
      </c>
      <c r="J100" s="179"/>
      <c r="L100">
        <f t="shared" si="6"/>
        <v>99.320000000000007</v>
      </c>
      <c r="M100">
        <f t="shared" si="7"/>
        <v>0.67999999999999261</v>
      </c>
      <c r="N100" s="2">
        <f t="shared" si="8"/>
        <v>43285.652332000005</v>
      </c>
      <c r="O100" s="2">
        <f t="shared" si="9"/>
        <v>0</v>
      </c>
    </row>
    <row r="101" spans="1:15" ht="36">
      <c r="A101" s="20"/>
      <c r="B101" s="21" t="s">
        <v>220</v>
      </c>
      <c r="C101" s="31" t="s">
        <v>221</v>
      </c>
      <c r="D101" s="36" t="s">
        <v>28</v>
      </c>
      <c r="E101" s="24">
        <v>1</v>
      </c>
      <c r="F101" s="177">
        <v>44955.76</v>
      </c>
      <c r="G101" s="193">
        <v>44650.060832000003</v>
      </c>
      <c r="H101" s="193">
        <f t="shared" si="5"/>
        <v>44650.060832000003</v>
      </c>
      <c r="I101" s="204" t="s">
        <v>4055</v>
      </c>
      <c r="J101" s="179"/>
      <c r="L101">
        <f t="shared" si="6"/>
        <v>99.320000000000007</v>
      </c>
      <c r="M101">
        <f t="shared" si="7"/>
        <v>0.67999999999999261</v>
      </c>
      <c r="N101" s="2">
        <f t="shared" si="8"/>
        <v>44650.060832000003</v>
      </c>
      <c r="O101" s="2">
        <f t="shared" si="9"/>
        <v>0</v>
      </c>
    </row>
    <row r="102" spans="1:15" ht="24">
      <c r="A102" s="20"/>
      <c r="B102" s="21" t="s">
        <v>222</v>
      </c>
      <c r="C102" s="31" t="s">
        <v>223</v>
      </c>
      <c r="D102" s="37" t="s">
        <v>28</v>
      </c>
      <c r="E102" s="24">
        <v>1</v>
      </c>
      <c r="F102" s="177">
        <v>184113.12</v>
      </c>
      <c r="G102" s="193">
        <v>182861.150784</v>
      </c>
      <c r="H102" s="193">
        <f t="shared" si="5"/>
        <v>182861.150784</v>
      </c>
      <c r="I102" s="204" t="s">
        <v>4055</v>
      </c>
      <c r="J102" s="179"/>
      <c r="L102">
        <f t="shared" si="6"/>
        <v>99.320000000000007</v>
      </c>
      <c r="M102">
        <f t="shared" si="7"/>
        <v>0.67999999999999261</v>
      </c>
      <c r="N102" s="2">
        <f t="shared" si="8"/>
        <v>182861.150784</v>
      </c>
      <c r="O102" s="2">
        <f t="shared" si="9"/>
        <v>0</v>
      </c>
    </row>
    <row r="103" spans="1:15" ht="24">
      <c r="A103" s="20"/>
      <c r="B103" s="21" t="s">
        <v>224</v>
      </c>
      <c r="C103" s="31" t="s">
        <v>225</v>
      </c>
      <c r="D103" s="37" t="s">
        <v>25</v>
      </c>
      <c r="E103" s="24">
        <v>1</v>
      </c>
      <c r="F103" s="177">
        <v>40933.120000000003</v>
      </c>
      <c r="G103" s="193">
        <v>40654.774784000001</v>
      </c>
      <c r="H103" s="193">
        <f t="shared" si="5"/>
        <v>40654.774784000001</v>
      </c>
      <c r="I103" s="204" t="s">
        <v>4055</v>
      </c>
      <c r="J103" s="179"/>
      <c r="L103">
        <f t="shared" si="6"/>
        <v>99.32</v>
      </c>
      <c r="M103">
        <f t="shared" si="7"/>
        <v>0.68000000000000682</v>
      </c>
      <c r="N103" s="2">
        <f t="shared" si="8"/>
        <v>40654.774784000001</v>
      </c>
      <c r="O103" s="2">
        <f t="shared" si="9"/>
        <v>0</v>
      </c>
    </row>
    <row r="104" spans="1:15" ht="24">
      <c r="A104" s="20"/>
      <c r="B104" s="21" t="s">
        <v>226</v>
      </c>
      <c r="C104" s="31" t="s">
        <v>227</v>
      </c>
      <c r="D104" s="23" t="s">
        <v>2</v>
      </c>
      <c r="E104" s="24">
        <v>1</v>
      </c>
      <c r="F104" s="177">
        <v>43416.79</v>
      </c>
      <c r="G104" s="193">
        <v>43121.555828000004</v>
      </c>
      <c r="H104" s="193">
        <f t="shared" si="5"/>
        <v>43121.555828000004</v>
      </c>
      <c r="I104" s="204" t="s">
        <v>4055</v>
      </c>
      <c r="J104" s="179"/>
      <c r="L104">
        <f t="shared" si="6"/>
        <v>99.32</v>
      </c>
      <c r="M104">
        <f t="shared" si="7"/>
        <v>0.68000000000000682</v>
      </c>
      <c r="N104" s="2">
        <f t="shared" si="8"/>
        <v>43121.555828000004</v>
      </c>
      <c r="O104" s="2">
        <f t="shared" si="9"/>
        <v>0</v>
      </c>
    </row>
    <row r="105" spans="1:15" ht="24">
      <c r="A105" s="20"/>
      <c r="B105" s="21" t="s">
        <v>228</v>
      </c>
      <c r="C105" s="22" t="s">
        <v>229</v>
      </c>
      <c r="D105" s="23" t="s">
        <v>2</v>
      </c>
      <c r="E105" s="24">
        <v>1</v>
      </c>
      <c r="F105" s="177">
        <v>42582.12</v>
      </c>
      <c r="G105" s="193">
        <v>42292.561584000003</v>
      </c>
      <c r="H105" s="193">
        <f t="shared" si="5"/>
        <v>42292.561584000003</v>
      </c>
      <c r="I105" s="204" t="s">
        <v>4055</v>
      </c>
      <c r="J105" s="179"/>
      <c r="L105">
        <f t="shared" si="6"/>
        <v>99.32</v>
      </c>
      <c r="M105">
        <f t="shared" si="7"/>
        <v>0.68000000000000682</v>
      </c>
      <c r="N105" s="2">
        <f t="shared" si="8"/>
        <v>42292.561584000003</v>
      </c>
      <c r="O105" s="2">
        <f t="shared" si="9"/>
        <v>0</v>
      </c>
    </row>
    <row r="106" spans="1:15">
      <c r="A106" s="38"/>
      <c r="B106" s="241"/>
      <c r="C106" s="242"/>
      <c r="D106" s="242"/>
      <c r="E106" s="242"/>
      <c r="F106" s="39" t="s">
        <v>1</v>
      </c>
      <c r="G106" s="178"/>
      <c r="H106" s="198">
        <f>SUM(H46:H105)</f>
        <v>5234149.8468999984</v>
      </c>
      <c r="I106" s="204" t="s">
        <v>4055</v>
      </c>
      <c r="J106" s="179"/>
      <c r="L106" t="e">
        <f t="shared" si="6"/>
        <v>#VALUE!</v>
      </c>
      <c r="M106" t="e">
        <f t="shared" si="7"/>
        <v>#VALUE!</v>
      </c>
      <c r="N106" s="2" t="e">
        <f t="shared" si="8"/>
        <v>#VALUE!</v>
      </c>
      <c r="O106" s="2" t="e">
        <f t="shared" si="9"/>
        <v>#VALUE!</v>
      </c>
    </row>
    <row r="107" spans="1:15">
      <c r="A107" s="28">
        <v>3</v>
      </c>
      <c r="B107" s="41" t="s">
        <v>230</v>
      </c>
      <c r="C107" s="42"/>
      <c r="D107" s="228"/>
      <c r="E107" s="229"/>
      <c r="F107" s="229"/>
      <c r="G107" s="178"/>
      <c r="H107" s="178"/>
      <c r="I107" s="204" t="s">
        <v>4055</v>
      </c>
      <c r="J107" s="179"/>
      <c r="L107" t="e">
        <f t="shared" si="6"/>
        <v>#DIV/0!</v>
      </c>
      <c r="M107" t="e">
        <f t="shared" si="7"/>
        <v>#DIV/0!</v>
      </c>
      <c r="N107" s="2">
        <f t="shared" si="8"/>
        <v>0</v>
      </c>
      <c r="O107" s="2">
        <f t="shared" si="9"/>
        <v>0</v>
      </c>
    </row>
    <row r="108" spans="1:15" ht="48">
      <c r="A108" s="20"/>
      <c r="B108" s="21" t="s">
        <v>231</v>
      </c>
      <c r="C108" s="31" t="s">
        <v>232</v>
      </c>
      <c r="D108" s="36" t="s">
        <v>25</v>
      </c>
      <c r="E108" s="24">
        <v>1</v>
      </c>
      <c r="F108" s="177">
        <v>18211.88</v>
      </c>
      <c r="G108" s="193">
        <v>18088.039216000001</v>
      </c>
      <c r="H108" s="193">
        <f>+G108*E108</f>
        <v>18088.039216000001</v>
      </c>
      <c r="I108" s="204" t="s">
        <v>4055</v>
      </c>
      <c r="J108" s="179"/>
      <c r="L108">
        <f t="shared" si="6"/>
        <v>99.32</v>
      </c>
      <c r="M108">
        <f t="shared" si="7"/>
        <v>0.68000000000000682</v>
      </c>
      <c r="N108" s="2">
        <f t="shared" si="8"/>
        <v>18088.039216000001</v>
      </c>
      <c r="O108" s="2">
        <f t="shared" si="9"/>
        <v>0</v>
      </c>
    </row>
    <row r="109" spans="1:15" ht="49.5" customHeight="1">
      <c r="A109" s="20"/>
      <c r="B109" s="21" t="s">
        <v>233</v>
      </c>
      <c r="C109" s="22" t="s">
        <v>234</v>
      </c>
      <c r="D109" s="36" t="s">
        <v>25</v>
      </c>
      <c r="E109" s="24">
        <v>1</v>
      </c>
      <c r="F109" s="177">
        <v>23372.68</v>
      </c>
      <c r="G109" s="193">
        <v>23213.745776</v>
      </c>
      <c r="H109" s="193">
        <f t="shared" ref="H109:H172" si="10">+G109*E109</f>
        <v>23213.745776</v>
      </c>
      <c r="I109" s="204" t="s">
        <v>4055</v>
      </c>
      <c r="J109" s="179"/>
      <c r="L109">
        <f t="shared" si="6"/>
        <v>99.32</v>
      </c>
      <c r="M109">
        <f t="shared" si="7"/>
        <v>0.68000000000000682</v>
      </c>
      <c r="N109" s="2">
        <f t="shared" si="8"/>
        <v>23213.745776</v>
      </c>
      <c r="O109" s="2">
        <f t="shared" si="9"/>
        <v>0</v>
      </c>
    </row>
    <row r="110" spans="1:15" ht="48">
      <c r="A110" s="20"/>
      <c r="B110" s="21" t="s">
        <v>235</v>
      </c>
      <c r="C110" s="22" t="s">
        <v>236</v>
      </c>
      <c r="D110" s="36" t="s">
        <v>25</v>
      </c>
      <c r="E110" s="24">
        <v>1</v>
      </c>
      <c r="F110" s="177">
        <v>49828.17</v>
      </c>
      <c r="G110" s="193">
        <v>49489.338444000001</v>
      </c>
      <c r="H110" s="193">
        <f t="shared" si="10"/>
        <v>49489.338444000001</v>
      </c>
      <c r="I110" s="204" t="s">
        <v>4055</v>
      </c>
      <c r="J110" s="179"/>
      <c r="L110">
        <f t="shared" si="6"/>
        <v>99.32</v>
      </c>
      <c r="M110">
        <f t="shared" si="7"/>
        <v>0.68000000000000682</v>
      </c>
      <c r="N110" s="2">
        <f t="shared" si="8"/>
        <v>49489.338444000001</v>
      </c>
      <c r="O110" s="2">
        <f t="shared" si="9"/>
        <v>0</v>
      </c>
    </row>
    <row r="111" spans="1:15" ht="48">
      <c r="A111" s="20"/>
      <c r="B111" s="21" t="s">
        <v>237</v>
      </c>
      <c r="C111" s="22" t="s">
        <v>238</v>
      </c>
      <c r="D111" s="36" t="s">
        <v>25</v>
      </c>
      <c r="E111" s="24">
        <v>1</v>
      </c>
      <c r="F111" s="177">
        <v>21710.880000000001</v>
      </c>
      <c r="G111" s="193">
        <v>21563.246016000001</v>
      </c>
      <c r="H111" s="193">
        <f t="shared" si="10"/>
        <v>21563.246016000001</v>
      </c>
      <c r="I111" s="204" t="s">
        <v>4055</v>
      </c>
      <c r="J111" s="179"/>
      <c r="L111">
        <f t="shared" si="6"/>
        <v>99.320000000000007</v>
      </c>
      <c r="M111">
        <f t="shared" si="7"/>
        <v>0.67999999999999261</v>
      </c>
      <c r="N111" s="2">
        <f t="shared" si="8"/>
        <v>21563.246016000001</v>
      </c>
      <c r="O111" s="2">
        <f t="shared" si="9"/>
        <v>0</v>
      </c>
    </row>
    <row r="112" spans="1:15">
      <c r="A112" s="20"/>
      <c r="B112" s="21" t="s">
        <v>239</v>
      </c>
      <c r="C112" s="31" t="s">
        <v>240</v>
      </c>
      <c r="D112" s="36" t="s">
        <v>25</v>
      </c>
      <c r="E112" s="24">
        <v>1</v>
      </c>
      <c r="F112" s="177">
        <v>45518.36</v>
      </c>
      <c r="G112" s="193">
        <v>45208.835152</v>
      </c>
      <c r="H112" s="193">
        <f t="shared" si="10"/>
        <v>45208.835152</v>
      </c>
      <c r="I112" s="204" t="s">
        <v>4055</v>
      </c>
      <c r="J112" s="179"/>
      <c r="L112">
        <f t="shared" si="6"/>
        <v>99.320000000000007</v>
      </c>
      <c r="M112">
        <f t="shared" si="7"/>
        <v>0.67999999999999261</v>
      </c>
      <c r="N112" s="2">
        <f t="shared" si="8"/>
        <v>45208.835152</v>
      </c>
      <c r="O112" s="2">
        <f t="shared" si="9"/>
        <v>0</v>
      </c>
    </row>
    <row r="113" spans="1:15">
      <c r="A113" s="20"/>
      <c r="B113" s="21" t="s">
        <v>241</v>
      </c>
      <c r="C113" s="31" t="s">
        <v>242</v>
      </c>
      <c r="D113" s="36" t="s">
        <v>25</v>
      </c>
      <c r="E113" s="24">
        <v>1</v>
      </c>
      <c r="F113" s="177">
        <v>57305.96</v>
      </c>
      <c r="G113" s="193">
        <v>56916.279472000002</v>
      </c>
      <c r="H113" s="193">
        <f t="shared" si="10"/>
        <v>56916.279472000002</v>
      </c>
      <c r="I113" s="204" t="s">
        <v>4055</v>
      </c>
      <c r="J113" s="179"/>
      <c r="L113">
        <f t="shared" si="6"/>
        <v>99.320000000000007</v>
      </c>
      <c r="M113">
        <f t="shared" si="7"/>
        <v>0.67999999999999261</v>
      </c>
      <c r="N113" s="2">
        <f t="shared" si="8"/>
        <v>56916.279472000002</v>
      </c>
      <c r="O113" s="2">
        <f t="shared" si="9"/>
        <v>0</v>
      </c>
    </row>
    <row r="114" spans="1:15">
      <c r="A114" s="20"/>
      <c r="B114" s="21" t="s">
        <v>243</v>
      </c>
      <c r="C114" s="31" t="s">
        <v>244</v>
      </c>
      <c r="D114" s="36" t="s">
        <v>25</v>
      </c>
      <c r="E114" s="24">
        <v>1</v>
      </c>
      <c r="F114" s="177">
        <v>44042.11</v>
      </c>
      <c r="G114" s="193">
        <v>43742.623652000002</v>
      </c>
      <c r="H114" s="193">
        <f t="shared" si="10"/>
        <v>43742.623652000002</v>
      </c>
      <c r="I114" s="204" t="s">
        <v>4055</v>
      </c>
      <c r="J114" s="179"/>
      <c r="L114">
        <f t="shared" si="6"/>
        <v>99.32</v>
      </c>
      <c r="M114">
        <f t="shared" si="7"/>
        <v>0.68000000000000682</v>
      </c>
      <c r="N114" s="2">
        <f t="shared" si="8"/>
        <v>43742.623652000002</v>
      </c>
      <c r="O114" s="2">
        <f t="shared" si="9"/>
        <v>0</v>
      </c>
    </row>
    <row r="115" spans="1:15">
      <c r="A115" s="20"/>
      <c r="B115" s="21" t="s">
        <v>245</v>
      </c>
      <c r="C115" s="31" t="s">
        <v>246</v>
      </c>
      <c r="D115" s="36" t="s">
        <v>2</v>
      </c>
      <c r="E115" s="24">
        <v>1</v>
      </c>
      <c r="F115" s="177">
        <v>50470.84</v>
      </c>
      <c r="G115" s="193">
        <v>50127.638287999995</v>
      </c>
      <c r="H115" s="193">
        <f t="shared" si="10"/>
        <v>50127.638287999995</v>
      </c>
      <c r="I115" s="204" t="s">
        <v>4055</v>
      </c>
      <c r="J115" s="179"/>
      <c r="L115">
        <f t="shared" si="6"/>
        <v>99.32</v>
      </c>
      <c r="M115">
        <f t="shared" si="7"/>
        <v>0.68000000000000682</v>
      </c>
      <c r="N115" s="2">
        <f t="shared" si="8"/>
        <v>50127.638287999995</v>
      </c>
      <c r="O115" s="2">
        <f t="shared" si="9"/>
        <v>0</v>
      </c>
    </row>
    <row r="116" spans="1:15">
      <c r="A116" s="20"/>
      <c r="B116" s="21" t="s">
        <v>247</v>
      </c>
      <c r="C116" s="31" t="s">
        <v>248</v>
      </c>
      <c r="D116" s="36" t="s">
        <v>2</v>
      </c>
      <c r="E116" s="24">
        <v>1</v>
      </c>
      <c r="F116" s="177">
        <v>194033.61</v>
      </c>
      <c r="G116" s="193">
        <v>192714.18145199999</v>
      </c>
      <c r="H116" s="193">
        <f t="shared" si="10"/>
        <v>192714.18145199999</v>
      </c>
      <c r="I116" s="204" t="s">
        <v>4055</v>
      </c>
      <c r="J116" s="179"/>
      <c r="L116">
        <f t="shared" si="6"/>
        <v>99.320000000000007</v>
      </c>
      <c r="M116">
        <f t="shared" si="7"/>
        <v>0.67999999999999261</v>
      </c>
      <c r="N116" s="2">
        <f t="shared" si="8"/>
        <v>192714.18145199999</v>
      </c>
      <c r="O116" s="2">
        <f t="shared" si="9"/>
        <v>0</v>
      </c>
    </row>
    <row r="117" spans="1:15">
      <c r="A117" s="20"/>
      <c r="B117" s="21" t="s">
        <v>249</v>
      </c>
      <c r="C117" s="31" t="s">
        <v>250</v>
      </c>
      <c r="D117" s="36" t="s">
        <v>2</v>
      </c>
      <c r="E117" s="24">
        <v>1</v>
      </c>
      <c r="F117" s="177">
        <v>1091825.3500000001</v>
      </c>
      <c r="G117" s="193">
        <v>1084400.93762</v>
      </c>
      <c r="H117" s="193">
        <f t="shared" si="10"/>
        <v>1084400.93762</v>
      </c>
      <c r="I117" s="204" t="s">
        <v>4055</v>
      </c>
      <c r="J117" s="179"/>
      <c r="L117">
        <f t="shared" si="6"/>
        <v>99.32</v>
      </c>
      <c r="M117">
        <f t="shared" si="7"/>
        <v>0.68000000000000682</v>
      </c>
      <c r="N117" s="2">
        <f t="shared" si="8"/>
        <v>1084400.93762</v>
      </c>
      <c r="O117" s="2">
        <f t="shared" si="9"/>
        <v>0</v>
      </c>
    </row>
    <row r="118" spans="1:15">
      <c r="A118" s="20"/>
      <c r="B118" s="21" t="s">
        <v>251</v>
      </c>
      <c r="C118" s="31" t="s">
        <v>252</v>
      </c>
      <c r="D118" s="36" t="s">
        <v>2</v>
      </c>
      <c r="E118" s="24">
        <v>1</v>
      </c>
      <c r="F118" s="177">
        <v>628426.73</v>
      </c>
      <c r="G118" s="193">
        <v>624153.42823600001</v>
      </c>
      <c r="H118" s="193">
        <f t="shared" si="10"/>
        <v>624153.42823600001</v>
      </c>
      <c r="I118" s="204" t="s">
        <v>4055</v>
      </c>
      <c r="J118" s="179"/>
      <c r="L118">
        <f t="shared" si="6"/>
        <v>99.320000000000007</v>
      </c>
      <c r="M118">
        <f t="shared" si="7"/>
        <v>0.67999999999999261</v>
      </c>
      <c r="N118" s="2">
        <f t="shared" si="8"/>
        <v>624153.42823600001</v>
      </c>
      <c r="O118" s="2">
        <f t="shared" si="9"/>
        <v>0</v>
      </c>
    </row>
    <row r="119" spans="1:15">
      <c r="A119" s="20"/>
      <c r="B119" s="21" t="s">
        <v>253</v>
      </c>
      <c r="C119" s="31" t="s">
        <v>254</v>
      </c>
      <c r="D119" s="36" t="s">
        <v>2</v>
      </c>
      <c r="E119" s="24">
        <v>1</v>
      </c>
      <c r="F119" s="177">
        <v>700446.75</v>
      </c>
      <c r="G119" s="193">
        <v>695683.7121</v>
      </c>
      <c r="H119" s="193">
        <f t="shared" si="10"/>
        <v>695683.7121</v>
      </c>
      <c r="I119" s="204" t="s">
        <v>4055</v>
      </c>
      <c r="J119" s="179"/>
      <c r="L119">
        <f t="shared" si="6"/>
        <v>99.32</v>
      </c>
      <c r="M119">
        <f t="shared" si="7"/>
        <v>0.68000000000000682</v>
      </c>
      <c r="N119" s="2">
        <f t="shared" si="8"/>
        <v>695683.7121</v>
      </c>
      <c r="O119" s="2">
        <f t="shared" si="9"/>
        <v>0</v>
      </c>
    </row>
    <row r="120" spans="1:15">
      <c r="A120" s="20"/>
      <c r="B120" s="21" t="s">
        <v>255</v>
      </c>
      <c r="C120" s="31" t="s">
        <v>256</v>
      </c>
      <c r="D120" s="36" t="s">
        <v>25</v>
      </c>
      <c r="E120" s="24">
        <v>1</v>
      </c>
      <c r="F120" s="177">
        <v>57002.32</v>
      </c>
      <c r="G120" s="193">
        <v>56614.704224000001</v>
      </c>
      <c r="H120" s="193">
        <f t="shared" si="10"/>
        <v>56614.704224000001</v>
      </c>
      <c r="I120" s="204" t="s">
        <v>4055</v>
      </c>
      <c r="J120" s="179"/>
      <c r="L120">
        <f t="shared" si="6"/>
        <v>99.320000000000007</v>
      </c>
      <c r="M120">
        <f t="shared" si="7"/>
        <v>0.67999999999999261</v>
      </c>
      <c r="N120" s="2">
        <f t="shared" si="8"/>
        <v>56614.704224000001</v>
      </c>
      <c r="O120" s="2">
        <f t="shared" si="9"/>
        <v>0</v>
      </c>
    </row>
    <row r="121" spans="1:15">
      <c r="A121" s="20"/>
      <c r="B121" s="21" t="s">
        <v>257</v>
      </c>
      <c r="C121" s="31" t="s">
        <v>258</v>
      </c>
      <c r="D121" s="36" t="s">
        <v>25</v>
      </c>
      <c r="E121" s="24">
        <v>1</v>
      </c>
      <c r="F121" s="177">
        <v>134245.63</v>
      </c>
      <c r="G121" s="193">
        <v>133332.759716</v>
      </c>
      <c r="H121" s="193">
        <f t="shared" si="10"/>
        <v>133332.759716</v>
      </c>
      <c r="I121" s="204" t="s">
        <v>4055</v>
      </c>
      <c r="J121" s="179"/>
      <c r="L121">
        <f t="shared" si="6"/>
        <v>99.32</v>
      </c>
      <c r="M121">
        <f t="shared" si="7"/>
        <v>0.68000000000000682</v>
      </c>
      <c r="N121" s="2">
        <f t="shared" si="8"/>
        <v>133332.759716</v>
      </c>
      <c r="O121" s="2">
        <f t="shared" si="9"/>
        <v>0</v>
      </c>
    </row>
    <row r="122" spans="1:15">
      <c r="A122" s="20"/>
      <c r="B122" s="21" t="s">
        <v>259</v>
      </c>
      <c r="C122" s="31" t="s">
        <v>260</v>
      </c>
      <c r="D122" s="36" t="s">
        <v>2</v>
      </c>
      <c r="E122" s="24">
        <v>1</v>
      </c>
      <c r="F122" s="177">
        <v>18132.689999999999</v>
      </c>
      <c r="G122" s="193">
        <v>18009.387707999998</v>
      </c>
      <c r="H122" s="193">
        <f t="shared" si="10"/>
        <v>18009.387707999998</v>
      </c>
      <c r="I122" s="204" t="s">
        <v>4055</v>
      </c>
      <c r="J122" s="179"/>
      <c r="L122">
        <f t="shared" si="6"/>
        <v>99.32</v>
      </c>
      <c r="M122">
        <f t="shared" si="7"/>
        <v>0.68000000000000682</v>
      </c>
      <c r="N122" s="2">
        <f t="shared" si="8"/>
        <v>18009.387707999998</v>
      </c>
      <c r="O122" s="2">
        <f t="shared" si="9"/>
        <v>0</v>
      </c>
    </row>
    <row r="123" spans="1:15">
      <c r="A123" s="20"/>
      <c r="B123" s="21" t="s">
        <v>261</v>
      </c>
      <c r="C123" s="31" t="s">
        <v>262</v>
      </c>
      <c r="D123" s="36" t="s">
        <v>2</v>
      </c>
      <c r="E123" s="24">
        <v>1</v>
      </c>
      <c r="F123" s="177">
        <v>67032.72</v>
      </c>
      <c r="G123" s="193">
        <v>66576.897504000008</v>
      </c>
      <c r="H123" s="193">
        <f t="shared" si="10"/>
        <v>66576.897504000008</v>
      </c>
      <c r="I123" s="204" t="s">
        <v>4055</v>
      </c>
      <c r="J123" s="179"/>
      <c r="L123">
        <f t="shared" si="6"/>
        <v>99.320000000000022</v>
      </c>
      <c r="M123">
        <f t="shared" si="7"/>
        <v>0.6799999999999784</v>
      </c>
      <c r="N123" s="2">
        <f t="shared" si="8"/>
        <v>66576.897504000008</v>
      </c>
      <c r="O123" s="2">
        <f t="shared" si="9"/>
        <v>0</v>
      </c>
    </row>
    <row r="124" spans="1:15">
      <c r="A124" s="20"/>
      <c r="B124" s="21" t="s">
        <v>263</v>
      </c>
      <c r="C124" s="31" t="s">
        <v>264</v>
      </c>
      <c r="D124" s="36" t="s">
        <v>2</v>
      </c>
      <c r="E124" s="24">
        <v>1</v>
      </c>
      <c r="F124" s="177">
        <v>28796.05</v>
      </c>
      <c r="G124" s="193">
        <v>28600.236860000001</v>
      </c>
      <c r="H124" s="193">
        <f t="shared" si="10"/>
        <v>28600.236860000001</v>
      </c>
      <c r="I124" s="204" t="s">
        <v>4055</v>
      </c>
      <c r="J124" s="179"/>
      <c r="L124">
        <f t="shared" si="6"/>
        <v>99.320000000000007</v>
      </c>
      <c r="M124">
        <f t="shared" si="7"/>
        <v>0.67999999999999261</v>
      </c>
      <c r="N124" s="2">
        <f t="shared" si="8"/>
        <v>28600.236860000001</v>
      </c>
      <c r="O124" s="2">
        <f t="shared" si="9"/>
        <v>0</v>
      </c>
    </row>
    <row r="125" spans="1:15">
      <c r="A125" s="20"/>
      <c r="B125" s="21" t="s">
        <v>265</v>
      </c>
      <c r="C125" s="31" t="s">
        <v>266</v>
      </c>
      <c r="D125" s="36" t="s">
        <v>2</v>
      </c>
      <c r="E125" s="24">
        <v>1</v>
      </c>
      <c r="F125" s="177">
        <v>43528.3</v>
      </c>
      <c r="G125" s="193">
        <v>43232.307560000001</v>
      </c>
      <c r="H125" s="193">
        <f t="shared" si="10"/>
        <v>43232.307560000001</v>
      </c>
      <c r="I125" s="204" t="s">
        <v>4055</v>
      </c>
      <c r="J125" s="179"/>
      <c r="L125">
        <f t="shared" si="6"/>
        <v>99.32</v>
      </c>
      <c r="M125">
        <f t="shared" si="7"/>
        <v>0.68000000000000682</v>
      </c>
      <c r="N125" s="2">
        <f t="shared" si="8"/>
        <v>43232.307560000001</v>
      </c>
      <c r="O125" s="2">
        <f t="shared" si="9"/>
        <v>0</v>
      </c>
    </row>
    <row r="126" spans="1:15">
      <c r="A126" s="20"/>
      <c r="B126" s="21" t="s">
        <v>267</v>
      </c>
      <c r="C126" s="31" t="s">
        <v>268</v>
      </c>
      <c r="D126" s="36" t="s">
        <v>2</v>
      </c>
      <c r="E126" s="24">
        <v>1</v>
      </c>
      <c r="F126" s="177">
        <v>24551.93</v>
      </c>
      <c r="G126" s="193">
        <v>24384.976876000001</v>
      </c>
      <c r="H126" s="193">
        <f t="shared" si="10"/>
        <v>24384.976876000001</v>
      </c>
      <c r="I126" s="204" t="s">
        <v>4055</v>
      </c>
      <c r="J126" s="179"/>
      <c r="L126">
        <f t="shared" si="6"/>
        <v>99.32</v>
      </c>
      <c r="M126">
        <f t="shared" si="7"/>
        <v>0.68000000000000682</v>
      </c>
      <c r="N126" s="2">
        <f t="shared" si="8"/>
        <v>24384.976876000001</v>
      </c>
      <c r="O126" s="2">
        <f t="shared" si="9"/>
        <v>0</v>
      </c>
    </row>
    <row r="127" spans="1:15">
      <c r="A127" s="20"/>
      <c r="B127" s="21" t="s">
        <v>269</v>
      </c>
      <c r="C127" s="31" t="s">
        <v>270</v>
      </c>
      <c r="D127" s="36" t="s">
        <v>2</v>
      </c>
      <c r="E127" s="24">
        <v>1</v>
      </c>
      <c r="F127" s="177">
        <v>2784668.01</v>
      </c>
      <c r="G127" s="193">
        <v>2765732.2675319999</v>
      </c>
      <c r="H127" s="193">
        <f t="shared" si="10"/>
        <v>2765732.2675319999</v>
      </c>
      <c r="I127" s="204" t="s">
        <v>4055</v>
      </c>
      <c r="J127" s="179"/>
      <c r="L127">
        <f t="shared" si="6"/>
        <v>99.320000000000007</v>
      </c>
      <c r="M127">
        <f t="shared" si="7"/>
        <v>0.67999999999999261</v>
      </c>
      <c r="N127" s="2">
        <f t="shared" si="8"/>
        <v>2765732.2675319999</v>
      </c>
      <c r="O127" s="2">
        <f t="shared" si="9"/>
        <v>0</v>
      </c>
    </row>
    <row r="128" spans="1:15">
      <c r="A128" s="20"/>
      <c r="B128" s="21" t="s">
        <v>271</v>
      </c>
      <c r="C128" s="31" t="s">
        <v>272</v>
      </c>
      <c r="D128" s="36" t="s">
        <v>2</v>
      </c>
      <c r="E128" s="24">
        <v>1</v>
      </c>
      <c r="F128" s="177">
        <v>149736.24</v>
      </c>
      <c r="G128" s="193">
        <v>148718.03356799998</v>
      </c>
      <c r="H128" s="193">
        <f t="shared" si="10"/>
        <v>148718.03356799998</v>
      </c>
      <c r="I128" s="204" t="s">
        <v>4055</v>
      </c>
      <c r="J128" s="179"/>
      <c r="L128">
        <f t="shared" si="6"/>
        <v>99.320000000000007</v>
      </c>
      <c r="M128">
        <f t="shared" si="7"/>
        <v>0.67999999999999261</v>
      </c>
      <c r="N128" s="2">
        <f t="shared" si="8"/>
        <v>148718.03356799998</v>
      </c>
      <c r="O128" s="2">
        <f t="shared" si="9"/>
        <v>0</v>
      </c>
    </row>
    <row r="129" spans="1:15">
      <c r="A129" s="20"/>
      <c r="B129" s="21" t="s">
        <v>273</v>
      </c>
      <c r="C129" s="31" t="s">
        <v>274</v>
      </c>
      <c r="D129" s="36" t="s">
        <v>25</v>
      </c>
      <c r="E129" s="24">
        <v>1</v>
      </c>
      <c r="F129" s="177">
        <v>66431.31</v>
      </c>
      <c r="G129" s="193">
        <v>65979.577091999992</v>
      </c>
      <c r="H129" s="193">
        <f t="shared" si="10"/>
        <v>65979.577091999992</v>
      </c>
      <c r="I129" s="204" t="s">
        <v>4055</v>
      </c>
      <c r="J129" s="179"/>
      <c r="L129">
        <f t="shared" si="6"/>
        <v>99.32</v>
      </c>
      <c r="M129">
        <f t="shared" si="7"/>
        <v>0.68000000000000682</v>
      </c>
      <c r="N129" s="2">
        <f t="shared" si="8"/>
        <v>65979.577091999992</v>
      </c>
      <c r="O129" s="2">
        <f t="shared" si="9"/>
        <v>0</v>
      </c>
    </row>
    <row r="130" spans="1:15">
      <c r="A130" s="20"/>
      <c r="B130" s="21" t="s">
        <v>275</v>
      </c>
      <c r="C130" s="31" t="s">
        <v>276</v>
      </c>
      <c r="D130" s="36" t="s">
        <v>25</v>
      </c>
      <c r="E130" s="24">
        <v>1</v>
      </c>
      <c r="F130" s="177">
        <v>44427.38</v>
      </c>
      <c r="G130" s="193">
        <v>44125.273816000001</v>
      </c>
      <c r="H130" s="193">
        <f t="shared" si="10"/>
        <v>44125.273816000001</v>
      </c>
      <c r="I130" s="204" t="s">
        <v>4055</v>
      </c>
      <c r="J130" s="179"/>
      <c r="L130">
        <f t="shared" si="6"/>
        <v>99.320000000000007</v>
      </c>
      <c r="M130">
        <f t="shared" si="7"/>
        <v>0.67999999999999261</v>
      </c>
      <c r="N130" s="2">
        <f t="shared" si="8"/>
        <v>44125.273816000001</v>
      </c>
      <c r="O130" s="2">
        <f t="shared" si="9"/>
        <v>0</v>
      </c>
    </row>
    <row r="131" spans="1:15">
      <c r="A131" s="20"/>
      <c r="B131" s="21" t="s">
        <v>277</v>
      </c>
      <c r="C131" s="31" t="s">
        <v>278</v>
      </c>
      <c r="D131" s="36" t="s">
        <v>25</v>
      </c>
      <c r="E131" s="24">
        <v>1</v>
      </c>
      <c r="F131" s="177">
        <v>39331.94</v>
      </c>
      <c r="G131" s="193">
        <v>39064.482808000001</v>
      </c>
      <c r="H131" s="193">
        <f t="shared" si="10"/>
        <v>39064.482808000001</v>
      </c>
      <c r="I131" s="204" t="s">
        <v>4055</v>
      </c>
      <c r="J131" s="179"/>
      <c r="L131">
        <f t="shared" si="6"/>
        <v>99.32</v>
      </c>
      <c r="M131">
        <f t="shared" si="7"/>
        <v>0.68000000000000682</v>
      </c>
      <c r="N131" s="2">
        <f t="shared" si="8"/>
        <v>39064.482808000001</v>
      </c>
      <c r="O131" s="2">
        <f t="shared" si="9"/>
        <v>0</v>
      </c>
    </row>
    <row r="132" spans="1:15">
      <c r="A132" s="20"/>
      <c r="B132" s="21" t="s">
        <v>279</v>
      </c>
      <c r="C132" s="31" t="s">
        <v>280</v>
      </c>
      <c r="D132" s="36" t="s">
        <v>25</v>
      </c>
      <c r="E132" s="24">
        <v>1</v>
      </c>
      <c r="F132" s="177">
        <v>31976.57</v>
      </c>
      <c r="G132" s="193">
        <v>31759.129324000001</v>
      </c>
      <c r="H132" s="193">
        <f t="shared" si="10"/>
        <v>31759.129324000001</v>
      </c>
      <c r="I132" s="204" t="s">
        <v>4055</v>
      </c>
      <c r="J132" s="179"/>
      <c r="L132">
        <f t="shared" ref="L132:L195" si="11">G132*100/F132</f>
        <v>99.320000000000007</v>
      </c>
      <c r="M132">
        <f t="shared" ref="M132:M195" si="12">100-L132</f>
        <v>0.67999999999999261</v>
      </c>
      <c r="N132" s="2">
        <f t="shared" ref="N132:N195" si="13">F132-(F132*0.68%)</f>
        <v>31759.129324000001</v>
      </c>
      <c r="O132" s="2">
        <f t="shared" ref="O132:O195" si="14">G132-N132</f>
        <v>0</v>
      </c>
    </row>
    <row r="133" spans="1:15">
      <c r="A133" s="20"/>
      <c r="B133" s="21" t="s">
        <v>281</v>
      </c>
      <c r="C133" s="31" t="s">
        <v>282</v>
      </c>
      <c r="D133" s="36" t="s">
        <v>25</v>
      </c>
      <c r="E133" s="24">
        <v>1</v>
      </c>
      <c r="F133" s="177">
        <v>29551.07</v>
      </c>
      <c r="G133" s="193">
        <v>29350.122724000001</v>
      </c>
      <c r="H133" s="193">
        <f t="shared" si="10"/>
        <v>29350.122724000001</v>
      </c>
      <c r="I133" s="204" t="s">
        <v>4055</v>
      </c>
      <c r="J133" s="179"/>
      <c r="L133">
        <f t="shared" si="11"/>
        <v>99.320000000000007</v>
      </c>
      <c r="M133">
        <f t="shared" si="12"/>
        <v>0.67999999999999261</v>
      </c>
      <c r="N133" s="2">
        <f t="shared" si="13"/>
        <v>29350.122724000001</v>
      </c>
      <c r="O133" s="2">
        <f t="shared" si="14"/>
        <v>0</v>
      </c>
    </row>
    <row r="134" spans="1:15">
      <c r="A134" s="20"/>
      <c r="B134" s="21" t="s">
        <v>283</v>
      </c>
      <c r="C134" s="31" t="s">
        <v>284</v>
      </c>
      <c r="D134" s="36" t="s">
        <v>2</v>
      </c>
      <c r="E134" s="24">
        <v>1</v>
      </c>
      <c r="F134" s="177">
        <v>82194.59</v>
      </c>
      <c r="G134" s="193">
        <v>81635.666788000002</v>
      </c>
      <c r="H134" s="193">
        <f t="shared" si="10"/>
        <v>81635.666788000002</v>
      </c>
      <c r="I134" s="204" t="s">
        <v>4055</v>
      </c>
      <c r="J134" s="179"/>
      <c r="L134">
        <f t="shared" si="11"/>
        <v>99.320000000000007</v>
      </c>
      <c r="M134">
        <f t="shared" si="12"/>
        <v>0.67999999999999261</v>
      </c>
      <c r="N134" s="2">
        <f t="shared" si="13"/>
        <v>81635.666788000002</v>
      </c>
      <c r="O134" s="2">
        <f t="shared" si="14"/>
        <v>0</v>
      </c>
    </row>
    <row r="135" spans="1:15">
      <c r="A135" s="20"/>
      <c r="B135" s="21" t="s">
        <v>285</v>
      </c>
      <c r="C135" s="31" t="s">
        <v>286</v>
      </c>
      <c r="D135" s="36" t="s">
        <v>2</v>
      </c>
      <c r="E135" s="24">
        <v>1</v>
      </c>
      <c r="F135" s="177">
        <v>85830.96</v>
      </c>
      <c r="G135" s="193">
        <v>85247.309472000008</v>
      </c>
      <c r="H135" s="193">
        <f t="shared" si="10"/>
        <v>85247.309472000008</v>
      </c>
      <c r="I135" s="204" t="s">
        <v>4055</v>
      </c>
      <c r="J135" s="179"/>
      <c r="L135">
        <f t="shared" si="11"/>
        <v>99.32</v>
      </c>
      <c r="M135">
        <f t="shared" si="12"/>
        <v>0.68000000000000682</v>
      </c>
      <c r="N135" s="2">
        <f t="shared" si="13"/>
        <v>85247.309472000008</v>
      </c>
      <c r="O135" s="2">
        <f t="shared" si="14"/>
        <v>0</v>
      </c>
    </row>
    <row r="136" spans="1:15">
      <c r="A136" s="20"/>
      <c r="B136" s="21" t="s">
        <v>287</v>
      </c>
      <c r="C136" s="31" t="s">
        <v>288</v>
      </c>
      <c r="D136" s="36" t="s">
        <v>2</v>
      </c>
      <c r="E136" s="24">
        <v>1</v>
      </c>
      <c r="F136" s="177">
        <v>42740.83</v>
      </c>
      <c r="G136" s="193">
        <v>42450.192356</v>
      </c>
      <c r="H136" s="193">
        <f t="shared" si="10"/>
        <v>42450.192356</v>
      </c>
      <c r="I136" s="204" t="s">
        <v>4055</v>
      </c>
      <c r="J136" s="179"/>
      <c r="L136">
        <f t="shared" si="11"/>
        <v>99.320000000000007</v>
      </c>
      <c r="M136">
        <f t="shared" si="12"/>
        <v>0.67999999999999261</v>
      </c>
      <c r="N136" s="2">
        <f t="shared" si="13"/>
        <v>42450.192356</v>
      </c>
      <c r="O136" s="2">
        <f t="shared" si="14"/>
        <v>0</v>
      </c>
    </row>
    <row r="137" spans="1:15">
      <c r="A137" s="20"/>
      <c r="B137" s="21" t="s">
        <v>289</v>
      </c>
      <c r="C137" s="31" t="s">
        <v>290</v>
      </c>
      <c r="D137" s="36" t="s">
        <v>2</v>
      </c>
      <c r="E137" s="24">
        <v>1</v>
      </c>
      <c r="F137" s="177">
        <v>39878.629999999997</v>
      </c>
      <c r="G137" s="193">
        <v>39607.455316</v>
      </c>
      <c r="H137" s="193">
        <f t="shared" si="10"/>
        <v>39607.455316</v>
      </c>
      <c r="I137" s="204" t="s">
        <v>4055</v>
      </c>
      <c r="J137" s="179"/>
      <c r="L137">
        <f t="shared" si="11"/>
        <v>99.320000000000007</v>
      </c>
      <c r="M137">
        <f t="shared" si="12"/>
        <v>0.67999999999999261</v>
      </c>
      <c r="N137" s="2">
        <f t="shared" si="13"/>
        <v>39607.455316</v>
      </c>
      <c r="O137" s="2">
        <f t="shared" si="14"/>
        <v>0</v>
      </c>
    </row>
    <row r="138" spans="1:15">
      <c r="A138" s="20"/>
      <c r="B138" s="21" t="s">
        <v>291</v>
      </c>
      <c r="C138" s="31" t="s">
        <v>292</v>
      </c>
      <c r="D138" s="36" t="s">
        <v>2</v>
      </c>
      <c r="E138" s="24">
        <v>1</v>
      </c>
      <c r="F138" s="177">
        <v>37664.839999999997</v>
      </c>
      <c r="G138" s="193">
        <v>37408.719087999998</v>
      </c>
      <c r="H138" s="193">
        <f t="shared" si="10"/>
        <v>37408.719087999998</v>
      </c>
      <c r="I138" s="204" t="s">
        <v>4055</v>
      </c>
      <c r="J138" s="179"/>
      <c r="L138">
        <f t="shared" si="11"/>
        <v>99.320000000000007</v>
      </c>
      <c r="M138">
        <f t="shared" si="12"/>
        <v>0.67999999999999261</v>
      </c>
      <c r="N138" s="2">
        <f t="shared" si="13"/>
        <v>37408.719087999998</v>
      </c>
      <c r="O138" s="2">
        <f t="shared" si="14"/>
        <v>0</v>
      </c>
    </row>
    <row r="139" spans="1:15">
      <c r="A139" s="20"/>
      <c r="B139" s="21" t="s">
        <v>293</v>
      </c>
      <c r="C139" s="22" t="s">
        <v>294</v>
      </c>
      <c r="D139" s="23" t="s">
        <v>2</v>
      </c>
      <c r="E139" s="24">
        <v>1</v>
      </c>
      <c r="F139" s="177">
        <v>42288.74</v>
      </c>
      <c r="G139" s="193">
        <v>42001.176567999995</v>
      </c>
      <c r="H139" s="193">
        <f t="shared" si="10"/>
        <v>42001.176567999995</v>
      </c>
      <c r="I139" s="204" t="s">
        <v>4055</v>
      </c>
      <c r="J139" s="179"/>
      <c r="L139">
        <f t="shared" si="11"/>
        <v>99.320000000000007</v>
      </c>
      <c r="M139">
        <f t="shared" si="12"/>
        <v>0.67999999999999261</v>
      </c>
      <c r="N139" s="2">
        <f t="shared" si="13"/>
        <v>42001.176567999995</v>
      </c>
      <c r="O139" s="2">
        <f t="shared" si="14"/>
        <v>0</v>
      </c>
    </row>
    <row r="140" spans="1:15">
      <c r="A140" s="20"/>
      <c r="B140" s="21" t="s">
        <v>295</v>
      </c>
      <c r="C140" s="31" t="s">
        <v>296</v>
      </c>
      <c r="D140" s="36" t="s">
        <v>2</v>
      </c>
      <c r="E140" s="24">
        <v>1</v>
      </c>
      <c r="F140" s="177">
        <v>40983.75</v>
      </c>
      <c r="G140" s="193">
        <v>40705.0605</v>
      </c>
      <c r="H140" s="193">
        <f t="shared" si="10"/>
        <v>40705.0605</v>
      </c>
      <c r="I140" s="204" t="s">
        <v>4055</v>
      </c>
      <c r="J140" s="179"/>
      <c r="L140">
        <f t="shared" si="11"/>
        <v>99.32</v>
      </c>
      <c r="M140">
        <f t="shared" si="12"/>
        <v>0.68000000000000682</v>
      </c>
      <c r="N140" s="2">
        <f t="shared" si="13"/>
        <v>40705.0605</v>
      </c>
      <c r="O140" s="2">
        <f t="shared" si="14"/>
        <v>0</v>
      </c>
    </row>
    <row r="141" spans="1:15">
      <c r="A141" s="20"/>
      <c r="B141" s="21" t="s">
        <v>297</v>
      </c>
      <c r="C141" s="31" t="s">
        <v>298</v>
      </c>
      <c r="D141" s="36" t="s">
        <v>2</v>
      </c>
      <c r="E141" s="24">
        <v>1</v>
      </c>
      <c r="F141" s="177">
        <v>121174.03</v>
      </c>
      <c r="G141" s="193">
        <v>120350.046596</v>
      </c>
      <c r="H141" s="193">
        <f t="shared" si="10"/>
        <v>120350.046596</v>
      </c>
      <c r="I141" s="204" t="s">
        <v>4055</v>
      </c>
      <c r="J141" s="179"/>
      <c r="L141">
        <f t="shared" si="11"/>
        <v>99.320000000000007</v>
      </c>
      <c r="M141">
        <f t="shared" si="12"/>
        <v>0.67999999999999261</v>
      </c>
      <c r="N141" s="2">
        <f t="shared" si="13"/>
        <v>120350.046596</v>
      </c>
      <c r="O141" s="2">
        <f t="shared" si="14"/>
        <v>0</v>
      </c>
    </row>
    <row r="142" spans="1:15">
      <c r="A142" s="20"/>
      <c r="B142" s="21" t="s">
        <v>299</v>
      </c>
      <c r="C142" s="31" t="s">
        <v>300</v>
      </c>
      <c r="D142" s="36" t="s">
        <v>2</v>
      </c>
      <c r="E142" s="24">
        <v>1</v>
      </c>
      <c r="F142" s="177">
        <v>312728.32000000001</v>
      </c>
      <c r="G142" s="193">
        <v>310601.76742400002</v>
      </c>
      <c r="H142" s="193">
        <f t="shared" si="10"/>
        <v>310601.76742400002</v>
      </c>
      <c r="I142" s="204" t="s">
        <v>4055</v>
      </c>
      <c r="J142" s="179"/>
      <c r="L142">
        <f t="shared" si="11"/>
        <v>99.320000000000007</v>
      </c>
      <c r="M142">
        <f t="shared" si="12"/>
        <v>0.67999999999999261</v>
      </c>
      <c r="N142" s="2">
        <f t="shared" si="13"/>
        <v>310601.76742400002</v>
      </c>
      <c r="O142" s="2">
        <f t="shared" si="14"/>
        <v>0</v>
      </c>
    </row>
    <row r="143" spans="1:15">
      <c r="A143" s="20"/>
      <c r="B143" s="21" t="s">
        <v>301</v>
      </c>
      <c r="C143" s="31" t="s">
        <v>302</v>
      </c>
      <c r="D143" s="36" t="s">
        <v>2</v>
      </c>
      <c r="E143" s="24">
        <v>1</v>
      </c>
      <c r="F143" s="177">
        <v>904991.93</v>
      </c>
      <c r="G143" s="193">
        <v>898837.98487600009</v>
      </c>
      <c r="H143" s="193">
        <f t="shared" si="10"/>
        <v>898837.98487600009</v>
      </c>
      <c r="I143" s="204" t="s">
        <v>4055</v>
      </c>
      <c r="J143" s="179"/>
      <c r="L143">
        <f t="shared" si="11"/>
        <v>99.320000000000007</v>
      </c>
      <c r="M143">
        <f t="shared" si="12"/>
        <v>0.67999999999999261</v>
      </c>
      <c r="N143" s="2">
        <f t="shared" si="13"/>
        <v>898837.98487600009</v>
      </c>
      <c r="O143" s="2">
        <f t="shared" si="14"/>
        <v>0</v>
      </c>
    </row>
    <row r="144" spans="1:15">
      <c r="A144" s="20"/>
      <c r="B144" s="21" t="s">
        <v>303</v>
      </c>
      <c r="C144" s="31" t="s">
        <v>304</v>
      </c>
      <c r="D144" s="36" t="s">
        <v>2</v>
      </c>
      <c r="E144" s="24">
        <v>1</v>
      </c>
      <c r="F144" s="177">
        <v>552543.48</v>
      </c>
      <c r="G144" s="193">
        <v>548786.18433600001</v>
      </c>
      <c r="H144" s="193">
        <f t="shared" si="10"/>
        <v>548786.18433600001</v>
      </c>
      <c r="I144" s="204" t="s">
        <v>4055</v>
      </c>
      <c r="J144" s="179"/>
      <c r="L144">
        <f t="shared" si="11"/>
        <v>99.320000000000007</v>
      </c>
      <c r="M144">
        <f t="shared" si="12"/>
        <v>0.67999999999999261</v>
      </c>
      <c r="N144" s="2">
        <f t="shared" si="13"/>
        <v>548786.18433600001</v>
      </c>
      <c r="O144" s="2">
        <f t="shared" si="14"/>
        <v>0</v>
      </c>
    </row>
    <row r="145" spans="1:15">
      <c r="A145" s="20"/>
      <c r="B145" s="21" t="s">
        <v>305</v>
      </c>
      <c r="C145" s="31" t="s">
        <v>306</v>
      </c>
      <c r="D145" s="36" t="s">
        <v>2</v>
      </c>
      <c r="E145" s="24">
        <v>1</v>
      </c>
      <c r="F145" s="177">
        <v>262648.07</v>
      </c>
      <c r="G145" s="193">
        <v>260862.06312400001</v>
      </c>
      <c r="H145" s="193">
        <f t="shared" si="10"/>
        <v>260862.06312400001</v>
      </c>
      <c r="I145" s="204" t="s">
        <v>4055</v>
      </c>
      <c r="J145" s="179"/>
      <c r="L145">
        <f t="shared" si="11"/>
        <v>99.320000000000007</v>
      </c>
      <c r="M145">
        <f t="shared" si="12"/>
        <v>0.67999999999999261</v>
      </c>
      <c r="N145" s="2">
        <f t="shared" si="13"/>
        <v>260862.06312400001</v>
      </c>
      <c r="O145" s="2">
        <f t="shared" si="14"/>
        <v>0</v>
      </c>
    </row>
    <row r="146" spans="1:15">
      <c r="A146" s="20"/>
      <c r="B146" s="21" t="s">
        <v>307</v>
      </c>
      <c r="C146" s="31" t="s">
        <v>308</v>
      </c>
      <c r="D146" s="36" t="s">
        <v>2</v>
      </c>
      <c r="E146" s="24">
        <v>1</v>
      </c>
      <c r="F146" s="177">
        <v>509342.71999999997</v>
      </c>
      <c r="G146" s="193">
        <v>505879.18950399995</v>
      </c>
      <c r="H146" s="193">
        <f t="shared" si="10"/>
        <v>505879.18950399995</v>
      </c>
      <c r="I146" s="204" t="s">
        <v>4055</v>
      </c>
      <c r="J146" s="179"/>
      <c r="L146">
        <f t="shared" si="11"/>
        <v>99.32</v>
      </c>
      <c r="M146">
        <f t="shared" si="12"/>
        <v>0.68000000000000682</v>
      </c>
      <c r="N146" s="2">
        <f t="shared" si="13"/>
        <v>505879.18950399995</v>
      </c>
      <c r="O146" s="2">
        <f t="shared" si="14"/>
        <v>0</v>
      </c>
    </row>
    <row r="147" spans="1:15">
      <c r="A147" s="20"/>
      <c r="B147" s="21" t="s">
        <v>309</v>
      </c>
      <c r="C147" s="31" t="s">
        <v>310</v>
      </c>
      <c r="D147" s="36" t="s">
        <v>2</v>
      </c>
      <c r="E147" s="24">
        <v>1</v>
      </c>
      <c r="F147" s="177">
        <v>17561.099999999999</v>
      </c>
      <c r="G147" s="193">
        <v>17441.684519999999</v>
      </c>
      <c r="H147" s="193">
        <f t="shared" si="10"/>
        <v>17441.684519999999</v>
      </c>
      <c r="I147" s="204" t="s">
        <v>4055</v>
      </c>
      <c r="J147" s="179"/>
      <c r="L147">
        <f t="shared" si="11"/>
        <v>99.32</v>
      </c>
      <c r="M147">
        <f t="shared" si="12"/>
        <v>0.68000000000000682</v>
      </c>
      <c r="N147" s="2">
        <f t="shared" si="13"/>
        <v>17441.684519999999</v>
      </c>
      <c r="O147" s="2">
        <f t="shared" si="14"/>
        <v>0</v>
      </c>
    </row>
    <row r="148" spans="1:15" ht="24">
      <c r="A148" s="20"/>
      <c r="B148" s="21" t="s">
        <v>311</v>
      </c>
      <c r="C148" s="31" t="s">
        <v>312</v>
      </c>
      <c r="D148" s="36" t="s">
        <v>2</v>
      </c>
      <c r="E148" s="24">
        <v>1</v>
      </c>
      <c r="F148" s="177">
        <v>866526.33</v>
      </c>
      <c r="G148" s="193">
        <v>860633.95095600002</v>
      </c>
      <c r="H148" s="193">
        <f t="shared" si="10"/>
        <v>860633.95095600002</v>
      </c>
      <c r="I148" s="204" t="s">
        <v>4055</v>
      </c>
      <c r="J148" s="179"/>
      <c r="L148">
        <f t="shared" si="11"/>
        <v>99.320000000000022</v>
      </c>
      <c r="M148">
        <f t="shared" si="12"/>
        <v>0.6799999999999784</v>
      </c>
      <c r="N148" s="2">
        <f t="shared" si="13"/>
        <v>860633.95095600002</v>
      </c>
      <c r="O148" s="2">
        <f t="shared" si="14"/>
        <v>0</v>
      </c>
    </row>
    <row r="149" spans="1:15" ht="24">
      <c r="A149" s="20"/>
      <c r="B149" s="21" t="s">
        <v>313</v>
      </c>
      <c r="C149" s="31" t="s">
        <v>314</v>
      </c>
      <c r="D149" s="36" t="s">
        <v>2</v>
      </c>
      <c r="E149" s="24">
        <v>1</v>
      </c>
      <c r="F149" s="177">
        <v>455183.33</v>
      </c>
      <c r="G149" s="193">
        <v>452088.08335600002</v>
      </c>
      <c r="H149" s="193">
        <f t="shared" si="10"/>
        <v>452088.08335600002</v>
      </c>
      <c r="I149" s="204" t="s">
        <v>4055</v>
      </c>
      <c r="J149" s="179"/>
      <c r="L149">
        <f t="shared" si="11"/>
        <v>99.320000000000007</v>
      </c>
      <c r="M149">
        <f t="shared" si="12"/>
        <v>0.67999999999999261</v>
      </c>
      <c r="N149" s="2">
        <f t="shared" si="13"/>
        <v>452088.08335600002</v>
      </c>
      <c r="O149" s="2">
        <f t="shared" si="14"/>
        <v>0</v>
      </c>
    </row>
    <row r="150" spans="1:15">
      <c r="A150" s="20"/>
      <c r="B150" s="21" t="s">
        <v>315</v>
      </c>
      <c r="C150" s="31" t="s">
        <v>316</v>
      </c>
      <c r="D150" s="36" t="s">
        <v>25</v>
      </c>
      <c r="E150" s="24">
        <v>1</v>
      </c>
      <c r="F150" s="177">
        <v>271837.92</v>
      </c>
      <c r="G150" s="193">
        <v>269989.42214400001</v>
      </c>
      <c r="H150" s="193">
        <f t="shared" si="10"/>
        <v>269989.42214400001</v>
      </c>
      <c r="I150" s="204" t="s">
        <v>4055</v>
      </c>
      <c r="J150" s="179"/>
      <c r="L150">
        <f t="shared" si="11"/>
        <v>99.320000000000007</v>
      </c>
      <c r="M150">
        <f t="shared" si="12"/>
        <v>0.67999999999999261</v>
      </c>
      <c r="N150" s="2">
        <f t="shared" si="13"/>
        <v>269989.42214400001</v>
      </c>
      <c r="O150" s="2">
        <f t="shared" si="14"/>
        <v>0</v>
      </c>
    </row>
    <row r="151" spans="1:15">
      <c r="A151" s="20"/>
      <c r="B151" s="21" t="s">
        <v>317</v>
      </c>
      <c r="C151" s="31" t="s">
        <v>318</v>
      </c>
      <c r="D151" s="36" t="s">
        <v>25</v>
      </c>
      <c r="E151" s="24">
        <v>1</v>
      </c>
      <c r="F151" s="177">
        <v>305472.13</v>
      </c>
      <c r="G151" s="193">
        <v>303394.91951600002</v>
      </c>
      <c r="H151" s="193">
        <f t="shared" si="10"/>
        <v>303394.91951600002</v>
      </c>
      <c r="I151" s="204" t="s">
        <v>4055</v>
      </c>
      <c r="J151" s="179"/>
      <c r="L151">
        <f t="shared" si="11"/>
        <v>99.320000000000007</v>
      </c>
      <c r="M151">
        <f t="shared" si="12"/>
        <v>0.67999999999999261</v>
      </c>
      <c r="N151" s="2">
        <f t="shared" si="13"/>
        <v>303394.91951600002</v>
      </c>
      <c r="O151" s="2">
        <f t="shared" si="14"/>
        <v>0</v>
      </c>
    </row>
    <row r="152" spans="1:15">
      <c r="A152" s="20"/>
      <c r="B152" s="21" t="s">
        <v>319</v>
      </c>
      <c r="C152" s="31" t="s">
        <v>320</v>
      </c>
      <c r="D152" s="36" t="s">
        <v>2</v>
      </c>
      <c r="E152" s="24">
        <v>1</v>
      </c>
      <c r="F152" s="177">
        <v>81119.789999999994</v>
      </c>
      <c r="G152" s="193">
        <v>80568.175427999988</v>
      </c>
      <c r="H152" s="193">
        <f t="shared" si="10"/>
        <v>80568.175427999988</v>
      </c>
      <c r="I152" s="204" t="s">
        <v>4055</v>
      </c>
      <c r="J152" s="179"/>
      <c r="L152">
        <f t="shared" si="11"/>
        <v>99.32</v>
      </c>
      <c r="M152">
        <f t="shared" si="12"/>
        <v>0.68000000000000682</v>
      </c>
      <c r="N152" s="2">
        <f t="shared" si="13"/>
        <v>80568.175427999988</v>
      </c>
      <c r="O152" s="2">
        <f t="shared" si="14"/>
        <v>0</v>
      </c>
    </row>
    <row r="153" spans="1:15">
      <c r="A153" s="20"/>
      <c r="B153" s="21" t="s">
        <v>321</v>
      </c>
      <c r="C153" s="31" t="s">
        <v>322</v>
      </c>
      <c r="D153" s="36" t="s">
        <v>2</v>
      </c>
      <c r="E153" s="24">
        <v>1</v>
      </c>
      <c r="F153" s="177">
        <v>110975.61</v>
      </c>
      <c r="G153" s="193">
        <v>110220.975852</v>
      </c>
      <c r="H153" s="193">
        <f t="shared" si="10"/>
        <v>110220.975852</v>
      </c>
      <c r="I153" s="204" t="s">
        <v>4055</v>
      </c>
      <c r="J153" s="179"/>
      <c r="L153">
        <f t="shared" si="11"/>
        <v>99.320000000000007</v>
      </c>
      <c r="M153">
        <f t="shared" si="12"/>
        <v>0.67999999999999261</v>
      </c>
      <c r="N153" s="2">
        <f t="shared" si="13"/>
        <v>110220.975852</v>
      </c>
      <c r="O153" s="2">
        <f t="shared" si="14"/>
        <v>0</v>
      </c>
    </row>
    <row r="154" spans="1:15">
      <c r="A154" s="20"/>
      <c r="B154" s="21" t="s">
        <v>323</v>
      </c>
      <c r="C154" s="31" t="s">
        <v>324</v>
      </c>
      <c r="D154" s="36" t="s">
        <v>2</v>
      </c>
      <c r="E154" s="24">
        <v>1</v>
      </c>
      <c r="F154" s="177">
        <v>102244.47</v>
      </c>
      <c r="G154" s="193">
        <v>101549.207604</v>
      </c>
      <c r="H154" s="193">
        <f t="shared" si="10"/>
        <v>101549.207604</v>
      </c>
      <c r="I154" s="204" t="s">
        <v>4055</v>
      </c>
      <c r="J154" s="179"/>
      <c r="L154">
        <f t="shared" si="11"/>
        <v>99.32</v>
      </c>
      <c r="M154">
        <f t="shared" si="12"/>
        <v>0.68000000000000682</v>
      </c>
      <c r="N154" s="2">
        <f t="shared" si="13"/>
        <v>101549.207604</v>
      </c>
      <c r="O154" s="2">
        <f t="shared" si="14"/>
        <v>0</v>
      </c>
    </row>
    <row r="155" spans="1:15" ht="24">
      <c r="A155" s="20"/>
      <c r="B155" s="21" t="s">
        <v>325</v>
      </c>
      <c r="C155" s="31" t="s">
        <v>326</v>
      </c>
      <c r="D155" s="36" t="s">
        <v>2</v>
      </c>
      <c r="E155" s="24">
        <v>1</v>
      </c>
      <c r="F155" s="177">
        <v>480231.33</v>
      </c>
      <c r="G155" s="193">
        <v>476965.756956</v>
      </c>
      <c r="H155" s="193">
        <f t="shared" si="10"/>
        <v>476965.756956</v>
      </c>
      <c r="I155" s="204" t="s">
        <v>4055</v>
      </c>
      <c r="J155" s="179"/>
      <c r="L155">
        <f t="shared" si="11"/>
        <v>99.320000000000007</v>
      </c>
      <c r="M155">
        <f t="shared" si="12"/>
        <v>0.67999999999999261</v>
      </c>
      <c r="N155" s="2">
        <f t="shared" si="13"/>
        <v>476965.756956</v>
      </c>
      <c r="O155" s="2">
        <f t="shared" si="14"/>
        <v>0</v>
      </c>
    </row>
    <row r="156" spans="1:15" ht="24">
      <c r="A156" s="20"/>
      <c r="B156" s="21" t="s">
        <v>327</v>
      </c>
      <c r="C156" s="31" t="s">
        <v>328</v>
      </c>
      <c r="D156" s="36" t="s">
        <v>2</v>
      </c>
      <c r="E156" s="24">
        <v>1</v>
      </c>
      <c r="F156" s="177">
        <v>349926.33</v>
      </c>
      <c r="G156" s="193">
        <v>347546.83095600002</v>
      </c>
      <c r="H156" s="193">
        <f t="shared" si="10"/>
        <v>347546.83095600002</v>
      </c>
      <c r="I156" s="204" t="s">
        <v>4055</v>
      </c>
      <c r="J156" s="179"/>
      <c r="L156">
        <f t="shared" si="11"/>
        <v>99.32</v>
      </c>
      <c r="M156">
        <f t="shared" si="12"/>
        <v>0.68000000000000682</v>
      </c>
      <c r="N156" s="2">
        <f t="shared" si="13"/>
        <v>347546.83095600002</v>
      </c>
      <c r="O156" s="2">
        <f t="shared" si="14"/>
        <v>0</v>
      </c>
    </row>
    <row r="157" spans="1:15" ht="24">
      <c r="A157" s="20"/>
      <c r="B157" s="21" t="s">
        <v>329</v>
      </c>
      <c r="C157" s="31" t="s">
        <v>330</v>
      </c>
      <c r="D157" s="36" t="s">
        <v>2</v>
      </c>
      <c r="E157" s="24">
        <v>1</v>
      </c>
      <c r="F157" s="177">
        <v>194737.33</v>
      </c>
      <c r="G157" s="193">
        <v>193413.11615599997</v>
      </c>
      <c r="H157" s="193">
        <f t="shared" si="10"/>
        <v>193413.11615599997</v>
      </c>
      <c r="I157" s="204" t="s">
        <v>4055</v>
      </c>
      <c r="J157" s="179"/>
      <c r="L157">
        <f t="shared" si="11"/>
        <v>99.32</v>
      </c>
      <c r="M157">
        <f t="shared" si="12"/>
        <v>0.68000000000000682</v>
      </c>
      <c r="N157" s="2">
        <f t="shared" si="13"/>
        <v>193413.11615599997</v>
      </c>
      <c r="O157" s="2">
        <f t="shared" si="14"/>
        <v>0</v>
      </c>
    </row>
    <row r="158" spans="1:15">
      <c r="A158" s="20"/>
      <c r="B158" s="21" t="s">
        <v>331</v>
      </c>
      <c r="C158" s="31" t="s">
        <v>332</v>
      </c>
      <c r="D158" s="36" t="s">
        <v>28</v>
      </c>
      <c r="E158" s="24">
        <v>1</v>
      </c>
      <c r="F158" s="177">
        <v>66466.86</v>
      </c>
      <c r="G158" s="193">
        <v>66014.885351999998</v>
      </c>
      <c r="H158" s="193">
        <f t="shared" si="10"/>
        <v>66014.885351999998</v>
      </c>
      <c r="I158" s="204" t="s">
        <v>4055</v>
      </c>
      <c r="J158" s="179"/>
      <c r="L158">
        <f t="shared" si="11"/>
        <v>99.32</v>
      </c>
      <c r="M158">
        <f t="shared" si="12"/>
        <v>0.68000000000000682</v>
      </c>
      <c r="N158" s="2">
        <f t="shared" si="13"/>
        <v>66014.885351999998</v>
      </c>
      <c r="O158" s="2">
        <f t="shared" si="14"/>
        <v>0</v>
      </c>
    </row>
    <row r="159" spans="1:15">
      <c r="A159" s="20"/>
      <c r="B159" s="21" t="s">
        <v>333</v>
      </c>
      <c r="C159" s="31" t="s">
        <v>334</v>
      </c>
      <c r="D159" s="36" t="s">
        <v>2</v>
      </c>
      <c r="E159" s="24">
        <v>1</v>
      </c>
      <c r="F159" s="177">
        <v>967431.33</v>
      </c>
      <c r="G159" s="193">
        <v>960852.79695599992</v>
      </c>
      <c r="H159" s="193">
        <f t="shared" si="10"/>
        <v>960852.79695599992</v>
      </c>
      <c r="I159" s="204" t="s">
        <v>4055</v>
      </c>
      <c r="J159" s="179"/>
      <c r="L159">
        <f t="shared" si="11"/>
        <v>99.32</v>
      </c>
      <c r="M159">
        <f t="shared" si="12"/>
        <v>0.68000000000000682</v>
      </c>
      <c r="N159" s="2">
        <f t="shared" si="13"/>
        <v>960852.79695599992</v>
      </c>
      <c r="O159" s="2">
        <f t="shared" si="14"/>
        <v>0</v>
      </c>
    </row>
    <row r="160" spans="1:15">
      <c r="A160" s="20"/>
      <c r="B160" s="21" t="s">
        <v>335</v>
      </c>
      <c r="C160" s="31" t="s">
        <v>336</v>
      </c>
      <c r="D160" s="36" t="s">
        <v>2</v>
      </c>
      <c r="E160" s="24">
        <v>1</v>
      </c>
      <c r="F160" s="177">
        <v>182613.33</v>
      </c>
      <c r="G160" s="193">
        <v>181371.55935599998</v>
      </c>
      <c r="H160" s="193">
        <f t="shared" si="10"/>
        <v>181371.55935599998</v>
      </c>
      <c r="I160" s="204" t="s">
        <v>4055</v>
      </c>
      <c r="J160" s="179"/>
      <c r="L160">
        <f t="shared" si="11"/>
        <v>99.32</v>
      </c>
      <c r="M160">
        <f t="shared" si="12"/>
        <v>0.68000000000000682</v>
      </c>
      <c r="N160" s="2">
        <f t="shared" si="13"/>
        <v>181371.55935599998</v>
      </c>
      <c r="O160" s="2">
        <f t="shared" si="14"/>
        <v>0</v>
      </c>
    </row>
    <row r="161" spans="1:15" ht="24">
      <c r="A161" s="20"/>
      <c r="B161" s="21" t="s">
        <v>337</v>
      </c>
      <c r="C161" s="31" t="s">
        <v>338</v>
      </c>
      <c r="D161" s="36" t="s">
        <v>2</v>
      </c>
      <c r="E161" s="24">
        <v>1</v>
      </c>
      <c r="F161" s="177">
        <v>247580.33</v>
      </c>
      <c r="G161" s="193">
        <v>245896.78375599999</v>
      </c>
      <c r="H161" s="193">
        <f t="shared" si="10"/>
        <v>245896.78375599999</v>
      </c>
      <c r="I161" s="204" t="s">
        <v>4055</v>
      </c>
      <c r="J161" s="179"/>
      <c r="L161">
        <f t="shared" si="11"/>
        <v>99.320000000000007</v>
      </c>
      <c r="M161">
        <f t="shared" si="12"/>
        <v>0.67999999999999261</v>
      </c>
      <c r="N161" s="2">
        <f t="shared" si="13"/>
        <v>245896.78375599999</v>
      </c>
      <c r="O161" s="2">
        <f t="shared" si="14"/>
        <v>0</v>
      </c>
    </row>
    <row r="162" spans="1:15">
      <c r="A162" s="20"/>
      <c r="B162" s="21" t="s">
        <v>339</v>
      </c>
      <c r="C162" s="31" t="s">
        <v>340</v>
      </c>
      <c r="D162" s="36" t="s">
        <v>2</v>
      </c>
      <c r="E162" s="24">
        <v>1</v>
      </c>
      <c r="F162" s="177">
        <v>301731.33</v>
      </c>
      <c r="G162" s="193">
        <v>299679.55695600004</v>
      </c>
      <c r="H162" s="193">
        <f t="shared" si="10"/>
        <v>299679.55695600004</v>
      </c>
      <c r="I162" s="204" t="s">
        <v>4055</v>
      </c>
      <c r="J162" s="179"/>
      <c r="L162">
        <f t="shared" si="11"/>
        <v>99.320000000000007</v>
      </c>
      <c r="M162">
        <f t="shared" si="12"/>
        <v>0.67999999999999261</v>
      </c>
      <c r="N162" s="2">
        <f t="shared" si="13"/>
        <v>299679.55695600004</v>
      </c>
      <c r="O162" s="2">
        <f t="shared" si="14"/>
        <v>0</v>
      </c>
    </row>
    <row r="163" spans="1:15">
      <c r="A163" s="20"/>
      <c r="B163" s="21" t="s">
        <v>341</v>
      </c>
      <c r="C163" s="31" t="s">
        <v>342</v>
      </c>
      <c r="D163" s="36" t="s">
        <v>2</v>
      </c>
      <c r="E163" s="24">
        <v>1</v>
      </c>
      <c r="F163" s="177">
        <v>207347.68</v>
      </c>
      <c r="G163" s="193">
        <v>205937.715776</v>
      </c>
      <c r="H163" s="193">
        <f t="shared" si="10"/>
        <v>205937.715776</v>
      </c>
      <c r="I163" s="204" t="s">
        <v>4055</v>
      </c>
      <c r="J163" s="179"/>
      <c r="L163">
        <f t="shared" si="11"/>
        <v>99.32</v>
      </c>
      <c r="M163">
        <f t="shared" si="12"/>
        <v>0.68000000000000682</v>
      </c>
      <c r="N163" s="2">
        <f t="shared" si="13"/>
        <v>205937.715776</v>
      </c>
      <c r="O163" s="2">
        <f t="shared" si="14"/>
        <v>0</v>
      </c>
    </row>
    <row r="164" spans="1:15" ht="24">
      <c r="A164" s="20"/>
      <c r="B164" s="21" t="s">
        <v>343</v>
      </c>
      <c r="C164" s="31" t="s">
        <v>344</v>
      </c>
      <c r="D164" s="36" t="s">
        <v>2</v>
      </c>
      <c r="E164" s="24">
        <v>1</v>
      </c>
      <c r="F164" s="177">
        <v>103982.83</v>
      </c>
      <c r="G164" s="193">
        <v>103275.74675600001</v>
      </c>
      <c r="H164" s="193">
        <f t="shared" si="10"/>
        <v>103275.74675600001</v>
      </c>
      <c r="I164" s="204" t="s">
        <v>4055</v>
      </c>
      <c r="J164" s="179"/>
      <c r="L164">
        <f t="shared" si="11"/>
        <v>99.320000000000007</v>
      </c>
      <c r="M164">
        <f t="shared" si="12"/>
        <v>0.67999999999999261</v>
      </c>
      <c r="N164" s="2">
        <f t="shared" si="13"/>
        <v>103275.74675600001</v>
      </c>
      <c r="O164" s="2">
        <f t="shared" si="14"/>
        <v>0</v>
      </c>
    </row>
    <row r="165" spans="1:15" ht="24">
      <c r="A165" s="20"/>
      <c r="B165" s="21" t="s">
        <v>345</v>
      </c>
      <c r="C165" s="31" t="s">
        <v>346</v>
      </c>
      <c r="D165" s="36" t="s">
        <v>2</v>
      </c>
      <c r="E165" s="24">
        <v>1</v>
      </c>
      <c r="F165" s="177">
        <v>163292.32999999999</v>
      </c>
      <c r="G165" s="193">
        <v>162181.94215599998</v>
      </c>
      <c r="H165" s="193">
        <f t="shared" si="10"/>
        <v>162181.94215599998</v>
      </c>
      <c r="I165" s="204" t="s">
        <v>4055</v>
      </c>
      <c r="J165" s="179"/>
      <c r="L165">
        <f t="shared" si="11"/>
        <v>99.32</v>
      </c>
      <c r="M165">
        <f t="shared" si="12"/>
        <v>0.68000000000000682</v>
      </c>
      <c r="N165" s="2">
        <f t="shared" si="13"/>
        <v>162181.94215599998</v>
      </c>
      <c r="O165" s="2">
        <f t="shared" si="14"/>
        <v>0</v>
      </c>
    </row>
    <row r="166" spans="1:15">
      <c r="A166" s="20"/>
      <c r="B166" s="21" t="s">
        <v>347</v>
      </c>
      <c r="C166" s="31" t="s">
        <v>348</v>
      </c>
      <c r="D166" s="36" t="s">
        <v>2</v>
      </c>
      <c r="E166" s="24">
        <v>1</v>
      </c>
      <c r="F166" s="177">
        <v>178079.33</v>
      </c>
      <c r="G166" s="193">
        <v>176868.390556</v>
      </c>
      <c r="H166" s="193">
        <f t="shared" si="10"/>
        <v>176868.390556</v>
      </c>
      <c r="I166" s="204" t="s">
        <v>4055</v>
      </c>
      <c r="J166" s="179"/>
      <c r="L166">
        <f t="shared" si="11"/>
        <v>99.32</v>
      </c>
      <c r="M166">
        <f t="shared" si="12"/>
        <v>0.68000000000000682</v>
      </c>
      <c r="N166" s="2">
        <f t="shared" si="13"/>
        <v>176868.390556</v>
      </c>
      <c r="O166" s="2">
        <f t="shared" si="14"/>
        <v>0</v>
      </c>
    </row>
    <row r="167" spans="1:15">
      <c r="A167" s="20"/>
      <c r="B167" s="21" t="s">
        <v>349</v>
      </c>
      <c r="C167" s="31" t="s">
        <v>350</v>
      </c>
      <c r="D167" s="36" t="s">
        <v>2</v>
      </c>
      <c r="E167" s="24">
        <v>1</v>
      </c>
      <c r="F167" s="177">
        <v>405577.83</v>
      </c>
      <c r="G167" s="193">
        <v>402819.90075600002</v>
      </c>
      <c r="H167" s="193">
        <f t="shared" si="10"/>
        <v>402819.90075600002</v>
      </c>
      <c r="I167" s="204" t="s">
        <v>4055</v>
      </c>
      <c r="J167" s="179"/>
      <c r="L167">
        <f t="shared" si="11"/>
        <v>99.32</v>
      </c>
      <c r="M167">
        <f t="shared" si="12"/>
        <v>0.68000000000000682</v>
      </c>
      <c r="N167" s="2">
        <f t="shared" si="13"/>
        <v>402819.90075600002</v>
      </c>
      <c r="O167" s="2">
        <f t="shared" si="14"/>
        <v>0</v>
      </c>
    </row>
    <row r="168" spans="1:15">
      <c r="A168" s="20"/>
      <c r="B168" s="21" t="s">
        <v>351</v>
      </c>
      <c r="C168" s="31" t="s">
        <v>352</v>
      </c>
      <c r="D168" s="36" t="s">
        <v>2</v>
      </c>
      <c r="E168" s="24">
        <v>1</v>
      </c>
      <c r="F168" s="177">
        <v>360241.83</v>
      </c>
      <c r="G168" s="193">
        <v>357792.18555600004</v>
      </c>
      <c r="H168" s="193">
        <f t="shared" si="10"/>
        <v>357792.18555600004</v>
      </c>
      <c r="I168" s="204" t="s">
        <v>4055</v>
      </c>
      <c r="J168" s="179"/>
      <c r="L168">
        <f t="shared" si="11"/>
        <v>99.320000000000007</v>
      </c>
      <c r="M168">
        <f t="shared" si="12"/>
        <v>0.67999999999999261</v>
      </c>
      <c r="N168" s="2">
        <f t="shared" si="13"/>
        <v>357792.18555600004</v>
      </c>
      <c r="O168" s="2">
        <f t="shared" si="14"/>
        <v>0</v>
      </c>
    </row>
    <row r="169" spans="1:15">
      <c r="A169" s="20"/>
      <c r="B169" s="21" t="s">
        <v>353</v>
      </c>
      <c r="C169" s="31" t="s">
        <v>354</v>
      </c>
      <c r="D169" s="36" t="s">
        <v>2</v>
      </c>
      <c r="E169" s="24">
        <v>1</v>
      </c>
      <c r="F169" s="177">
        <v>234739.33</v>
      </c>
      <c r="G169" s="193">
        <v>233143.102556</v>
      </c>
      <c r="H169" s="193">
        <f t="shared" si="10"/>
        <v>233143.102556</v>
      </c>
      <c r="I169" s="204" t="s">
        <v>4055</v>
      </c>
      <c r="J169" s="179"/>
      <c r="L169">
        <f t="shared" si="11"/>
        <v>99.32</v>
      </c>
      <c r="M169">
        <f t="shared" si="12"/>
        <v>0.68000000000000682</v>
      </c>
      <c r="N169" s="2">
        <f t="shared" si="13"/>
        <v>233143.102556</v>
      </c>
      <c r="O169" s="2">
        <f t="shared" si="14"/>
        <v>0</v>
      </c>
    </row>
    <row r="170" spans="1:15">
      <c r="A170" s="20"/>
      <c r="B170" s="21" t="s">
        <v>355</v>
      </c>
      <c r="C170" s="31" t="s">
        <v>356</v>
      </c>
      <c r="D170" s="36" t="s">
        <v>2</v>
      </c>
      <c r="E170" s="24">
        <v>1</v>
      </c>
      <c r="F170" s="177">
        <v>152321.32999999999</v>
      </c>
      <c r="G170" s="193">
        <v>151285.544956</v>
      </c>
      <c r="H170" s="193">
        <f t="shared" si="10"/>
        <v>151285.544956</v>
      </c>
      <c r="I170" s="204" t="s">
        <v>4055</v>
      </c>
      <c r="J170" s="179"/>
      <c r="L170">
        <f t="shared" si="11"/>
        <v>99.320000000000007</v>
      </c>
      <c r="M170">
        <f t="shared" si="12"/>
        <v>0.67999999999999261</v>
      </c>
      <c r="N170" s="2">
        <f t="shared" si="13"/>
        <v>151285.544956</v>
      </c>
      <c r="O170" s="2">
        <f t="shared" si="14"/>
        <v>0</v>
      </c>
    </row>
    <row r="171" spans="1:15" ht="24">
      <c r="A171" s="20"/>
      <c r="B171" s="21" t="s">
        <v>357</v>
      </c>
      <c r="C171" s="31" t="s">
        <v>358</v>
      </c>
      <c r="D171" s="36" t="s">
        <v>2</v>
      </c>
      <c r="E171" s="24">
        <v>1</v>
      </c>
      <c r="F171" s="177">
        <v>315734.33</v>
      </c>
      <c r="G171" s="193">
        <v>313587.33655599999</v>
      </c>
      <c r="H171" s="193">
        <f t="shared" si="10"/>
        <v>313587.33655599999</v>
      </c>
      <c r="I171" s="204" t="s">
        <v>4055</v>
      </c>
      <c r="J171" s="179"/>
      <c r="L171">
        <f t="shared" si="11"/>
        <v>99.32</v>
      </c>
      <c r="M171">
        <f t="shared" si="12"/>
        <v>0.68000000000000682</v>
      </c>
      <c r="N171" s="2">
        <f t="shared" si="13"/>
        <v>313587.33655599999</v>
      </c>
      <c r="O171" s="2">
        <f t="shared" si="14"/>
        <v>0</v>
      </c>
    </row>
    <row r="172" spans="1:15">
      <c r="A172" s="20"/>
      <c r="B172" s="21" t="s">
        <v>359</v>
      </c>
      <c r="C172" s="31" t="s">
        <v>360</v>
      </c>
      <c r="D172" s="36" t="s">
        <v>2</v>
      </c>
      <c r="E172" s="24">
        <v>1</v>
      </c>
      <c r="F172" s="177">
        <v>139799.32999999999</v>
      </c>
      <c r="G172" s="193">
        <v>138848.69455599997</v>
      </c>
      <c r="H172" s="193">
        <f t="shared" si="10"/>
        <v>138848.69455599997</v>
      </c>
      <c r="I172" s="204" t="s">
        <v>4055</v>
      </c>
      <c r="J172" s="179"/>
      <c r="L172">
        <f t="shared" si="11"/>
        <v>99.32</v>
      </c>
      <c r="M172">
        <f t="shared" si="12"/>
        <v>0.68000000000000682</v>
      </c>
      <c r="N172" s="2">
        <f t="shared" si="13"/>
        <v>138848.69455599997</v>
      </c>
      <c r="O172" s="2">
        <f t="shared" si="14"/>
        <v>0</v>
      </c>
    </row>
    <row r="173" spans="1:15" ht="24">
      <c r="A173" s="20"/>
      <c r="B173" s="21" t="s">
        <v>361</v>
      </c>
      <c r="C173" s="31" t="s">
        <v>362</v>
      </c>
      <c r="D173" s="36" t="s">
        <v>2</v>
      </c>
      <c r="E173" s="24">
        <v>1</v>
      </c>
      <c r="F173" s="177">
        <v>295531.33</v>
      </c>
      <c r="G173" s="193">
        <v>293521.71695600002</v>
      </c>
      <c r="H173" s="193">
        <f t="shared" ref="H173:H201" si="15">+G173*E173</f>
        <v>293521.71695600002</v>
      </c>
      <c r="I173" s="204" t="s">
        <v>4055</v>
      </c>
      <c r="J173" s="179"/>
      <c r="L173">
        <f t="shared" si="11"/>
        <v>99.320000000000007</v>
      </c>
      <c r="M173">
        <f t="shared" si="12"/>
        <v>0.67999999999999261</v>
      </c>
      <c r="N173" s="2">
        <f t="shared" si="13"/>
        <v>293521.71695600002</v>
      </c>
      <c r="O173" s="2">
        <f t="shared" si="14"/>
        <v>0</v>
      </c>
    </row>
    <row r="174" spans="1:15">
      <c r="A174" s="20"/>
      <c r="B174" s="21" t="s">
        <v>363</v>
      </c>
      <c r="C174" s="31" t="s">
        <v>364</v>
      </c>
      <c r="D174" s="36" t="s">
        <v>2</v>
      </c>
      <c r="E174" s="24">
        <v>1</v>
      </c>
      <c r="F174" s="177">
        <v>176038.18</v>
      </c>
      <c r="G174" s="193">
        <v>174841.12037600001</v>
      </c>
      <c r="H174" s="193">
        <f t="shared" si="15"/>
        <v>174841.12037600001</v>
      </c>
      <c r="I174" s="204" t="s">
        <v>4055</v>
      </c>
      <c r="J174" s="179"/>
      <c r="L174">
        <f t="shared" si="11"/>
        <v>99.320000000000007</v>
      </c>
      <c r="M174">
        <f t="shared" si="12"/>
        <v>0.67999999999999261</v>
      </c>
      <c r="N174" s="2">
        <f t="shared" si="13"/>
        <v>174841.12037600001</v>
      </c>
      <c r="O174" s="2">
        <f t="shared" si="14"/>
        <v>0</v>
      </c>
    </row>
    <row r="175" spans="1:15" ht="24">
      <c r="A175" s="20"/>
      <c r="B175" s="21" t="s">
        <v>365</v>
      </c>
      <c r="C175" s="31" t="s">
        <v>366</v>
      </c>
      <c r="D175" s="36" t="s">
        <v>2</v>
      </c>
      <c r="E175" s="24">
        <v>1</v>
      </c>
      <c r="F175" s="177">
        <v>169252.33</v>
      </c>
      <c r="G175" s="193">
        <v>168101.41415599998</v>
      </c>
      <c r="H175" s="193">
        <f t="shared" si="15"/>
        <v>168101.41415599998</v>
      </c>
      <c r="I175" s="204" t="s">
        <v>4055</v>
      </c>
      <c r="J175" s="179"/>
      <c r="L175">
        <f t="shared" si="11"/>
        <v>99.32</v>
      </c>
      <c r="M175">
        <f t="shared" si="12"/>
        <v>0.68000000000000682</v>
      </c>
      <c r="N175" s="2">
        <f t="shared" si="13"/>
        <v>168101.41415599998</v>
      </c>
      <c r="O175" s="2">
        <f t="shared" si="14"/>
        <v>0</v>
      </c>
    </row>
    <row r="176" spans="1:15">
      <c r="A176" s="20"/>
      <c r="B176" s="21" t="s">
        <v>367</v>
      </c>
      <c r="C176" s="31" t="s">
        <v>368</v>
      </c>
      <c r="D176" s="36" t="s">
        <v>2</v>
      </c>
      <c r="E176" s="24">
        <v>1</v>
      </c>
      <c r="F176" s="177">
        <v>192766.33</v>
      </c>
      <c r="G176" s="193">
        <v>191455.51895599999</v>
      </c>
      <c r="H176" s="193">
        <f t="shared" si="15"/>
        <v>191455.51895599999</v>
      </c>
      <c r="I176" s="204" t="s">
        <v>4055</v>
      </c>
      <c r="J176" s="179"/>
      <c r="L176">
        <f t="shared" si="11"/>
        <v>99.32</v>
      </c>
      <c r="M176">
        <f t="shared" si="12"/>
        <v>0.68000000000000682</v>
      </c>
      <c r="N176" s="2">
        <f t="shared" si="13"/>
        <v>191455.51895599999</v>
      </c>
      <c r="O176" s="2">
        <f t="shared" si="14"/>
        <v>0</v>
      </c>
    </row>
    <row r="177" spans="1:15" ht="24">
      <c r="A177" s="20"/>
      <c r="B177" s="21" t="s">
        <v>369</v>
      </c>
      <c r="C177" s="31" t="s">
        <v>370</v>
      </c>
      <c r="D177" s="36" t="s">
        <v>2</v>
      </c>
      <c r="E177" s="24">
        <v>1</v>
      </c>
      <c r="F177" s="177">
        <v>162289.32999999999</v>
      </c>
      <c r="G177" s="193">
        <v>161185.762556</v>
      </c>
      <c r="H177" s="193">
        <f t="shared" si="15"/>
        <v>161185.762556</v>
      </c>
      <c r="I177" s="204" t="s">
        <v>4055</v>
      </c>
      <c r="J177" s="179"/>
      <c r="L177">
        <f t="shared" si="11"/>
        <v>99.320000000000007</v>
      </c>
      <c r="M177">
        <f t="shared" si="12"/>
        <v>0.67999999999999261</v>
      </c>
      <c r="N177" s="2">
        <f t="shared" si="13"/>
        <v>161185.762556</v>
      </c>
      <c r="O177" s="2">
        <f t="shared" si="14"/>
        <v>0</v>
      </c>
    </row>
    <row r="178" spans="1:15">
      <c r="A178" s="20"/>
      <c r="B178" s="21" t="s">
        <v>371</v>
      </c>
      <c r="C178" s="31" t="s">
        <v>372</v>
      </c>
      <c r="D178" s="36" t="s">
        <v>2</v>
      </c>
      <c r="E178" s="24">
        <v>1</v>
      </c>
      <c r="F178" s="177">
        <v>158129.32999999999</v>
      </c>
      <c r="G178" s="193">
        <v>157054.05055599997</v>
      </c>
      <c r="H178" s="193">
        <f t="shared" si="15"/>
        <v>157054.05055599997</v>
      </c>
      <c r="I178" s="204" t="s">
        <v>4055</v>
      </c>
      <c r="J178" s="179"/>
      <c r="L178">
        <f t="shared" si="11"/>
        <v>99.32</v>
      </c>
      <c r="M178">
        <f t="shared" si="12"/>
        <v>0.68000000000000682</v>
      </c>
      <c r="N178" s="2">
        <f t="shared" si="13"/>
        <v>157054.05055599997</v>
      </c>
      <c r="O178" s="2">
        <f t="shared" si="14"/>
        <v>0</v>
      </c>
    </row>
    <row r="179" spans="1:15" ht="24">
      <c r="A179" s="20"/>
      <c r="B179" s="21" t="s">
        <v>373</v>
      </c>
      <c r="C179" s="31" t="s">
        <v>374</v>
      </c>
      <c r="D179" s="36" t="s">
        <v>2</v>
      </c>
      <c r="E179" s="24">
        <v>1</v>
      </c>
      <c r="F179" s="177">
        <v>437429.33</v>
      </c>
      <c r="G179" s="193">
        <v>434454.81055600004</v>
      </c>
      <c r="H179" s="193">
        <f t="shared" si="15"/>
        <v>434454.81055600004</v>
      </c>
      <c r="I179" s="204" t="s">
        <v>4055</v>
      </c>
      <c r="J179" s="179"/>
      <c r="L179">
        <f t="shared" si="11"/>
        <v>99.320000000000007</v>
      </c>
      <c r="M179">
        <f t="shared" si="12"/>
        <v>0.67999999999999261</v>
      </c>
      <c r="N179" s="2">
        <f t="shared" si="13"/>
        <v>434454.81055600004</v>
      </c>
      <c r="O179" s="2">
        <f t="shared" si="14"/>
        <v>0</v>
      </c>
    </row>
    <row r="180" spans="1:15" ht="24">
      <c r="A180" s="20"/>
      <c r="B180" s="21" t="s">
        <v>375</v>
      </c>
      <c r="C180" s="31" t="s">
        <v>376</v>
      </c>
      <c r="D180" s="36" t="s">
        <v>2</v>
      </c>
      <c r="E180" s="24">
        <v>1</v>
      </c>
      <c r="F180" s="177">
        <v>523273.18</v>
      </c>
      <c r="G180" s="193">
        <v>519714.92237599997</v>
      </c>
      <c r="H180" s="193">
        <f t="shared" si="15"/>
        <v>519714.92237599997</v>
      </c>
      <c r="I180" s="204" t="s">
        <v>4055</v>
      </c>
      <c r="J180" s="179"/>
      <c r="L180">
        <f t="shared" si="11"/>
        <v>99.32</v>
      </c>
      <c r="M180">
        <f t="shared" si="12"/>
        <v>0.68000000000000682</v>
      </c>
      <c r="N180" s="2">
        <f t="shared" si="13"/>
        <v>519714.92237599997</v>
      </c>
      <c r="O180" s="2">
        <f t="shared" si="14"/>
        <v>0</v>
      </c>
    </row>
    <row r="181" spans="1:15" ht="24">
      <c r="A181" s="20"/>
      <c r="B181" s="21" t="s">
        <v>377</v>
      </c>
      <c r="C181" s="31" t="s">
        <v>378</v>
      </c>
      <c r="D181" s="36" t="s">
        <v>2</v>
      </c>
      <c r="E181" s="24">
        <v>1</v>
      </c>
      <c r="F181" s="177">
        <v>398133.94</v>
      </c>
      <c r="G181" s="193">
        <v>395426.62920800003</v>
      </c>
      <c r="H181" s="193">
        <f t="shared" si="15"/>
        <v>395426.62920800003</v>
      </c>
      <c r="I181" s="204" t="s">
        <v>4055</v>
      </c>
      <c r="J181" s="179"/>
      <c r="L181">
        <f t="shared" si="11"/>
        <v>99.320000000000007</v>
      </c>
      <c r="M181">
        <f t="shared" si="12"/>
        <v>0.67999999999999261</v>
      </c>
      <c r="N181" s="2">
        <f t="shared" si="13"/>
        <v>395426.62920800003</v>
      </c>
      <c r="O181" s="2">
        <f t="shared" si="14"/>
        <v>0</v>
      </c>
    </row>
    <row r="182" spans="1:15">
      <c r="A182" s="20"/>
      <c r="B182" s="21" t="s">
        <v>379</v>
      </c>
      <c r="C182" s="31" t="s">
        <v>380</v>
      </c>
      <c r="D182" s="36" t="s">
        <v>2</v>
      </c>
      <c r="E182" s="24">
        <v>1</v>
      </c>
      <c r="F182" s="177">
        <v>2152180.69</v>
      </c>
      <c r="G182" s="193">
        <v>2137545.8613080001</v>
      </c>
      <c r="H182" s="193">
        <f t="shared" si="15"/>
        <v>2137545.8613080001</v>
      </c>
      <c r="I182" s="204" t="s">
        <v>4055</v>
      </c>
      <c r="J182" s="179"/>
      <c r="L182">
        <f t="shared" si="11"/>
        <v>99.320000000000007</v>
      </c>
      <c r="M182">
        <f t="shared" si="12"/>
        <v>0.67999999999999261</v>
      </c>
      <c r="N182" s="2">
        <f t="shared" si="13"/>
        <v>2137545.8613080001</v>
      </c>
      <c r="O182" s="2">
        <f t="shared" si="14"/>
        <v>0</v>
      </c>
    </row>
    <row r="183" spans="1:15">
      <c r="A183" s="20"/>
      <c r="B183" s="21" t="s">
        <v>381</v>
      </c>
      <c r="C183" s="31" t="s">
        <v>382</v>
      </c>
      <c r="D183" s="36" t="s">
        <v>2</v>
      </c>
      <c r="E183" s="24">
        <v>1</v>
      </c>
      <c r="F183" s="177">
        <v>242410.94</v>
      </c>
      <c r="G183" s="193">
        <v>240762.54560800001</v>
      </c>
      <c r="H183" s="193">
        <f t="shared" si="15"/>
        <v>240762.54560800001</v>
      </c>
      <c r="I183" s="204" t="s">
        <v>4055</v>
      </c>
      <c r="J183" s="179"/>
      <c r="L183">
        <f t="shared" si="11"/>
        <v>99.320000000000007</v>
      </c>
      <c r="M183">
        <f t="shared" si="12"/>
        <v>0.67999999999999261</v>
      </c>
      <c r="N183" s="2">
        <f t="shared" si="13"/>
        <v>240762.54560800001</v>
      </c>
      <c r="O183" s="2">
        <f t="shared" si="14"/>
        <v>0</v>
      </c>
    </row>
    <row r="184" spans="1:15">
      <c r="A184" s="20"/>
      <c r="B184" s="21" t="s">
        <v>383</v>
      </c>
      <c r="C184" s="31" t="s">
        <v>384</v>
      </c>
      <c r="D184" s="36" t="s">
        <v>2</v>
      </c>
      <c r="E184" s="24">
        <v>1</v>
      </c>
      <c r="F184" s="177">
        <v>124762.33</v>
      </c>
      <c r="G184" s="193">
        <v>123913.94615600001</v>
      </c>
      <c r="H184" s="193">
        <f t="shared" si="15"/>
        <v>123913.94615600001</v>
      </c>
      <c r="I184" s="204" t="s">
        <v>4055</v>
      </c>
      <c r="J184" s="179"/>
      <c r="L184">
        <f t="shared" si="11"/>
        <v>99.320000000000007</v>
      </c>
      <c r="M184">
        <f t="shared" si="12"/>
        <v>0.67999999999999261</v>
      </c>
      <c r="N184" s="2">
        <f t="shared" si="13"/>
        <v>123913.94615600001</v>
      </c>
      <c r="O184" s="2">
        <f t="shared" si="14"/>
        <v>0</v>
      </c>
    </row>
    <row r="185" spans="1:15">
      <c r="A185" s="20"/>
      <c r="B185" s="21" t="s">
        <v>385</v>
      </c>
      <c r="C185" s="31" t="s">
        <v>386</v>
      </c>
      <c r="D185" s="36" t="s">
        <v>2</v>
      </c>
      <c r="E185" s="24">
        <v>1</v>
      </c>
      <c r="F185" s="177">
        <v>130275.98</v>
      </c>
      <c r="G185" s="193">
        <v>129390.103336</v>
      </c>
      <c r="H185" s="193">
        <f t="shared" si="15"/>
        <v>129390.103336</v>
      </c>
      <c r="I185" s="204" t="s">
        <v>4055</v>
      </c>
      <c r="J185" s="179"/>
      <c r="L185">
        <f t="shared" si="11"/>
        <v>99.32</v>
      </c>
      <c r="M185">
        <f t="shared" si="12"/>
        <v>0.68000000000000682</v>
      </c>
      <c r="N185" s="2">
        <f t="shared" si="13"/>
        <v>129390.103336</v>
      </c>
      <c r="O185" s="2">
        <f t="shared" si="14"/>
        <v>0</v>
      </c>
    </row>
    <row r="186" spans="1:15">
      <c r="A186" s="20"/>
      <c r="B186" s="21" t="s">
        <v>387</v>
      </c>
      <c r="C186" s="31" t="s">
        <v>388</v>
      </c>
      <c r="D186" s="36" t="s">
        <v>2</v>
      </c>
      <c r="E186" s="24">
        <v>1</v>
      </c>
      <c r="F186" s="177">
        <v>316679.33</v>
      </c>
      <c r="G186" s="193">
        <v>314525.91055600002</v>
      </c>
      <c r="H186" s="193">
        <f t="shared" si="15"/>
        <v>314525.91055600002</v>
      </c>
      <c r="I186" s="204" t="s">
        <v>4055</v>
      </c>
      <c r="J186" s="179"/>
      <c r="L186">
        <f t="shared" si="11"/>
        <v>99.320000000000007</v>
      </c>
      <c r="M186">
        <f t="shared" si="12"/>
        <v>0.67999999999999261</v>
      </c>
      <c r="N186" s="2">
        <f t="shared" si="13"/>
        <v>314525.91055600002</v>
      </c>
      <c r="O186" s="2">
        <f t="shared" si="14"/>
        <v>0</v>
      </c>
    </row>
    <row r="187" spans="1:15">
      <c r="A187" s="20"/>
      <c r="B187" s="21" t="s">
        <v>389</v>
      </c>
      <c r="C187" s="31" t="s">
        <v>390</v>
      </c>
      <c r="D187" s="36" t="s">
        <v>2</v>
      </c>
      <c r="E187" s="24">
        <v>1</v>
      </c>
      <c r="F187" s="177">
        <v>47952.37</v>
      </c>
      <c r="G187" s="193">
        <v>47626.293884000006</v>
      </c>
      <c r="H187" s="193">
        <f t="shared" si="15"/>
        <v>47626.293884000006</v>
      </c>
      <c r="I187" s="204" t="s">
        <v>4055</v>
      </c>
      <c r="J187" s="179"/>
      <c r="L187">
        <f t="shared" si="11"/>
        <v>99.320000000000007</v>
      </c>
      <c r="M187">
        <f t="shared" si="12"/>
        <v>0.67999999999999261</v>
      </c>
      <c r="N187" s="2">
        <f t="shared" si="13"/>
        <v>47626.293884000006</v>
      </c>
      <c r="O187" s="2">
        <f t="shared" si="14"/>
        <v>0</v>
      </c>
    </row>
    <row r="188" spans="1:15">
      <c r="A188" s="20"/>
      <c r="B188" s="21" t="s">
        <v>391</v>
      </c>
      <c r="C188" s="31" t="s">
        <v>392</v>
      </c>
      <c r="D188" s="36" t="s">
        <v>2</v>
      </c>
      <c r="E188" s="24">
        <v>1</v>
      </c>
      <c r="F188" s="177">
        <v>79350.41</v>
      </c>
      <c r="G188" s="193">
        <v>78810.827212000004</v>
      </c>
      <c r="H188" s="193">
        <f t="shared" si="15"/>
        <v>78810.827212000004</v>
      </c>
      <c r="I188" s="204" t="s">
        <v>4055</v>
      </c>
      <c r="J188" s="179"/>
      <c r="L188">
        <f t="shared" si="11"/>
        <v>99.320000000000007</v>
      </c>
      <c r="M188">
        <f t="shared" si="12"/>
        <v>0.67999999999999261</v>
      </c>
      <c r="N188" s="2">
        <f t="shared" si="13"/>
        <v>78810.827212000004</v>
      </c>
      <c r="O188" s="2">
        <f t="shared" si="14"/>
        <v>0</v>
      </c>
    </row>
    <row r="189" spans="1:15">
      <c r="A189" s="20"/>
      <c r="B189" s="21" t="s">
        <v>393</v>
      </c>
      <c r="C189" s="31" t="s">
        <v>394</v>
      </c>
      <c r="D189" s="36" t="s">
        <v>2</v>
      </c>
      <c r="E189" s="24">
        <v>1</v>
      </c>
      <c r="F189" s="177">
        <v>51964.41</v>
      </c>
      <c r="G189" s="193">
        <v>51611.052012</v>
      </c>
      <c r="H189" s="193">
        <f t="shared" si="15"/>
        <v>51611.052012</v>
      </c>
      <c r="I189" s="204" t="s">
        <v>4055</v>
      </c>
      <c r="J189" s="179"/>
      <c r="L189">
        <f t="shared" si="11"/>
        <v>99.32</v>
      </c>
      <c r="M189">
        <f t="shared" si="12"/>
        <v>0.68000000000000682</v>
      </c>
      <c r="N189" s="2">
        <f t="shared" si="13"/>
        <v>51611.052012</v>
      </c>
      <c r="O189" s="2">
        <f t="shared" si="14"/>
        <v>0</v>
      </c>
    </row>
    <row r="190" spans="1:15">
      <c r="A190" s="20"/>
      <c r="B190" s="21" t="s">
        <v>395</v>
      </c>
      <c r="C190" s="31" t="s">
        <v>396</v>
      </c>
      <c r="D190" s="36" t="s">
        <v>2</v>
      </c>
      <c r="E190" s="24">
        <v>1</v>
      </c>
      <c r="F190" s="177">
        <v>80217.41</v>
      </c>
      <c r="G190" s="193">
        <v>79671.931612</v>
      </c>
      <c r="H190" s="193">
        <f t="shared" si="15"/>
        <v>79671.931612</v>
      </c>
      <c r="I190" s="204" t="s">
        <v>4055</v>
      </c>
      <c r="J190" s="179"/>
      <c r="L190">
        <f t="shared" si="11"/>
        <v>99.32</v>
      </c>
      <c r="M190">
        <f t="shared" si="12"/>
        <v>0.68000000000000682</v>
      </c>
      <c r="N190" s="2">
        <f t="shared" si="13"/>
        <v>79671.931612</v>
      </c>
      <c r="O190" s="2">
        <f t="shared" si="14"/>
        <v>0</v>
      </c>
    </row>
    <row r="191" spans="1:15">
      <c r="A191" s="20"/>
      <c r="B191" s="21" t="s">
        <v>397</v>
      </c>
      <c r="C191" s="31" t="s">
        <v>398</v>
      </c>
      <c r="D191" s="36" t="s">
        <v>2</v>
      </c>
      <c r="E191" s="24">
        <v>1</v>
      </c>
      <c r="F191" s="177">
        <v>154295.41</v>
      </c>
      <c r="G191" s="193">
        <v>153246.20121200001</v>
      </c>
      <c r="H191" s="193">
        <f t="shared" si="15"/>
        <v>153246.20121200001</v>
      </c>
      <c r="I191" s="204" t="s">
        <v>4055</v>
      </c>
      <c r="J191" s="179"/>
      <c r="L191">
        <f t="shared" si="11"/>
        <v>99.320000000000007</v>
      </c>
      <c r="M191">
        <f t="shared" si="12"/>
        <v>0.67999999999999261</v>
      </c>
      <c r="N191" s="2">
        <f t="shared" si="13"/>
        <v>153246.20121200001</v>
      </c>
      <c r="O191" s="2">
        <f t="shared" si="14"/>
        <v>0</v>
      </c>
    </row>
    <row r="192" spans="1:15">
      <c r="A192" s="20"/>
      <c r="B192" s="21" t="s">
        <v>399</v>
      </c>
      <c r="C192" s="31" t="s">
        <v>400</v>
      </c>
      <c r="D192" s="36" t="s">
        <v>2</v>
      </c>
      <c r="E192" s="24">
        <v>1</v>
      </c>
      <c r="F192" s="177">
        <v>60403.01</v>
      </c>
      <c r="G192" s="193">
        <v>59992.269532000006</v>
      </c>
      <c r="H192" s="193">
        <f t="shared" si="15"/>
        <v>59992.269532000006</v>
      </c>
      <c r="I192" s="204" t="s">
        <v>4055</v>
      </c>
      <c r="J192" s="179"/>
      <c r="L192">
        <f t="shared" si="11"/>
        <v>99.320000000000007</v>
      </c>
      <c r="M192">
        <f t="shared" si="12"/>
        <v>0.67999999999999261</v>
      </c>
      <c r="N192" s="2">
        <f t="shared" si="13"/>
        <v>59992.269531999998</v>
      </c>
      <c r="O192" s="2">
        <f t="shared" si="14"/>
        <v>0</v>
      </c>
    </row>
    <row r="193" spans="1:15">
      <c r="A193" s="20"/>
      <c r="B193" s="21" t="s">
        <v>401</v>
      </c>
      <c r="C193" s="31" t="s">
        <v>402</v>
      </c>
      <c r="D193" s="36" t="s">
        <v>2</v>
      </c>
      <c r="E193" s="24">
        <v>1</v>
      </c>
      <c r="F193" s="177">
        <v>53845.01</v>
      </c>
      <c r="G193" s="193">
        <v>53478.863932</v>
      </c>
      <c r="H193" s="193">
        <f t="shared" si="15"/>
        <v>53478.863932</v>
      </c>
      <c r="I193" s="204" t="s">
        <v>4055</v>
      </c>
      <c r="J193" s="179"/>
      <c r="L193">
        <f t="shared" si="11"/>
        <v>99.32</v>
      </c>
      <c r="M193">
        <f t="shared" si="12"/>
        <v>0.68000000000000682</v>
      </c>
      <c r="N193" s="2">
        <f t="shared" si="13"/>
        <v>53478.863932</v>
      </c>
      <c r="O193" s="2">
        <f t="shared" si="14"/>
        <v>0</v>
      </c>
    </row>
    <row r="194" spans="1:15">
      <c r="A194" s="20"/>
      <c r="B194" s="21" t="s">
        <v>403</v>
      </c>
      <c r="C194" s="31" t="s">
        <v>404</v>
      </c>
      <c r="D194" s="36" t="s">
        <v>2</v>
      </c>
      <c r="E194" s="24">
        <v>1</v>
      </c>
      <c r="F194" s="177">
        <v>37934.83</v>
      </c>
      <c r="G194" s="193">
        <v>37676.873156000001</v>
      </c>
      <c r="H194" s="193">
        <f t="shared" si="15"/>
        <v>37676.873156000001</v>
      </c>
      <c r="I194" s="204" t="s">
        <v>4055</v>
      </c>
      <c r="J194" s="179"/>
      <c r="L194">
        <f t="shared" si="11"/>
        <v>99.320000000000007</v>
      </c>
      <c r="M194">
        <f t="shared" si="12"/>
        <v>0.67999999999999261</v>
      </c>
      <c r="N194" s="2">
        <f t="shared" si="13"/>
        <v>37676.873156000001</v>
      </c>
      <c r="O194" s="2">
        <f t="shared" si="14"/>
        <v>0</v>
      </c>
    </row>
    <row r="195" spans="1:15">
      <c r="A195" s="20"/>
      <c r="B195" s="21" t="s">
        <v>405</v>
      </c>
      <c r="C195" s="31" t="s">
        <v>406</v>
      </c>
      <c r="D195" s="36" t="s">
        <v>2</v>
      </c>
      <c r="E195" s="24">
        <v>1</v>
      </c>
      <c r="F195" s="177">
        <v>273957</v>
      </c>
      <c r="G195" s="193">
        <v>272094.09240000002</v>
      </c>
      <c r="H195" s="193">
        <f t="shared" si="15"/>
        <v>272094.09240000002</v>
      </c>
      <c r="I195" s="204" t="s">
        <v>4055</v>
      </c>
      <c r="J195" s="179"/>
      <c r="L195">
        <f t="shared" si="11"/>
        <v>99.320000000000007</v>
      </c>
      <c r="M195">
        <f t="shared" si="12"/>
        <v>0.67999999999999261</v>
      </c>
      <c r="N195" s="2">
        <f t="shared" si="13"/>
        <v>272094.09240000002</v>
      </c>
      <c r="O195" s="2">
        <f t="shared" si="14"/>
        <v>0</v>
      </c>
    </row>
    <row r="196" spans="1:15">
      <c r="A196" s="20"/>
      <c r="B196" s="21" t="s">
        <v>407</v>
      </c>
      <c r="C196" s="31" t="s">
        <v>408</v>
      </c>
      <c r="D196" s="36" t="s">
        <v>2</v>
      </c>
      <c r="E196" s="24">
        <v>1</v>
      </c>
      <c r="F196" s="177">
        <v>286557</v>
      </c>
      <c r="G196" s="193">
        <v>284608.41239999997</v>
      </c>
      <c r="H196" s="193">
        <f t="shared" si="15"/>
        <v>284608.41239999997</v>
      </c>
      <c r="I196" s="204" t="s">
        <v>4055</v>
      </c>
      <c r="J196" s="179"/>
      <c r="L196">
        <f t="shared" ref="L196:L259" si="16">G196*100/F196</f>
        <v>99.32</v>
      </c>
      <c r="M196">
        <f t="shared" ref="M196:M259" si="17">100-L196</f>
        <v>0.68000000000000682</v>
      </c>
      <c r="N196" s="2">
        <f t="shared" ref="N196:N259" si="18">F196-(F196*0.68%)</f>
        <v>284608.41239999997</v>
      </c>
      <c r="O196" s="2">
        <f t="shared" ref="O196:O259" si="19">G196-N196</f>
        <v>0</v>
      </c>
    </row>
    <row r="197" spans="1:15" ht="21" customHeight="1">
      <c r="A197" s="20"/>
      <c r="B197" s="21" t="s">
        <v>409</v>
      </c>
      <c r="C197" s="31" t="s">
        <v>410</v>
      </c>
      <c r="D197" s="36" t="s">
        <v>2</v>
      </c>
      <c r="E197" s="24">
        <v>1</v>
      </c>
      <c r="F197" s="177">
        <v>167038.29</v>
      </c>
      <c r="G197" s="193">
        <v>165902.42962800001</v>
      </c>
      <c r="H197" s="193">
        <f t="shared" si="15"/>
        <v>165902.42962800001</v>
      </c>
      <c r="I197" s="204" t="s">
        <v>4055</v>
      </c>
      <c r="J197" s="179"/>
      <c r="L197">
        <f t="shared" si="16"/>
        <v>99.320000000000007</v>
      </c>
      <c r="M197">
        <f t="shared" si="17"/>
        <v>0.67999999999999261</v>
      </c>
      <c r="N197" s="2">
        <f t="shared" si="18"/>
        <v>165902.42962800001</v>
      </c>
      <c r="O197" s="2">
        <f t="shared" si="19"/>
        <v>0</v>
      </c>
    </row>
    <row r="198" spans="1:15">
      <c r="A198" s="20"/>
      <c r="B198" s="21" t="s">
        <v>411</v>
      </c>
      <c r="C198" s="22" t="s">
        <v>412</v>
      </c>
      <c r="D198" s="23" t="s">
        <v>2</v>
      </c>
      <c r="E198" s="24">
        <v>1</v>
      </c>
      <c r="F198" s="177">
        <v>36761.94</v>
      </c>
      <c r="G198" s="193">
        <v>36511.958808000003</v>
      </c>
      <c r="H198" s="193">
        <f t="shared" si="15"/>
        <v>36511.958808000003</v>
      </c>
      <c r="I198" s="204" t="s">
        <v>4055</v>
      </c>
      <c r="J198" s="179"/>
      <c r="L198">
        <f t="shared" si="16"/>
        <v>99.320000000000007</v>
      </c>
      <c r="M198">
        <f t="shared" si="17"/>
        <v>0.67999999999999261</v>
      </c>
      <c r="N198" s="2">
        <f t="shared" si="18"/>
        <v>36511.958808000003</v>
      </c>
      <c r="O198" s="2">
        <f t="shared" si="19"/>
        <v>0</v>
      </c>
    </row>
    <row r="199" spans="1:15" ht="33" customHeight="1">
      <c r="A199" s="20"/>
      <c r="B199" s="21" t="s">
        <v>413</v>
      </c>
      <c r="C199" s="22" t="s">
        <v>414</v>
      </c>
      <c r="D199" s="23" t="s">
        <v>2</v>
      </c>
      <c r="E199" s="24">
        <v>1</v>
      </c>
      <c r="F199" s="177">
        <v>38177.760000000002</v>
      </c>
      <c r="G199" s="193">
        <v>37918.151232000004</v>
      </c>
      <c r="H199" s="193">
        <f t="shared" si="15"/>
        <v>37918.151232000004</v>
      </c>
      <c r="I199" s="204" t="s">
        <v>4055</v>
      </c>
      <c r="J199" s="179"/>
      <c r="L199">
        <f t="shared" si="16"/>
        <v>99.320000000000007</v>
      </c>
      <c r="M199">
        <f t="shared" si="17"/>
        <v>0.67999999999999261</v>
      </c>
      <c r="N199" s="2">
        <f t="shared" si="18"/>
        <v>37918.151232000004</v>
      </c>
      <c r="O199" s="2">
        <f t="shared" si="19"/>
        <v>0</v>
      </c>
    </row>
    <row r="200" spans="1:15" ht="24">
      <c r="A200" s="20"/>
      <c r="B200" s="21" t="s">
        <v>415</v>
      </c>
      <c r="C200" s="22" t="s">
        <v>416</v>
      </c>
      <c r="D200" s="23" t="s">
        <v>2</v>
      </c>
      <c r="E200" s="24">
        <v>1</v>
      </c>
      <c r="F200" s="177">
        <v>47414.91</v>
      </c>
      <c r="G200" s="193">
        <v>47092.488612000001</v>
      </c>
      <c r="H200" s="193">
        <f t="shared" si="15"/>
        <v>47092.488612000001</v>
      </c>
      <c r="I200" s="204" t="s">
        <v>4055</v>
      </c>
      <c r="J200" s="179"/>
      <c r="L200">
        <f t="shared" si="16"/>
        <v>99.32</v>
      </c>
      <c r="M200">
        <f t="shared" si="17"/>
        <v>0.68000000000000682</v>
      </c>
      <c r="N200" s="2">
        <f t="shared" si="18"/>
        <v>47092.488612000001</v>
      </c>
      <c r="O200" s="2">
        <f t="shared" si="19"/>
        <v>0</v>
      </c>
    </row>
    <row r="201" spans="1:15" ht="24">
      <c r="A201" s="20"/>
      <c r="B201" s="21" t="s">
        <v>417</v>
      </c>
      <c r="C201" s="22" t="s">
        <v>418</v>
      </c>
      <c r="D201" s="23" t="s">
        <v>2</v>
      </c>
      <c r="E201" s="24">
        <v>1</v>
      </c>
      <c r="F201" s="177">
        <v>290280.59999999998</v>
      </c>
      <c r="G201" s="193">
        <v>288306.69191999995</v>
      </c>
      <c r="H201" s="193">
        <f t="shared" si="15"/>
        <v>288306.69191999995</v>
      </c>
      <c r="I201" s="204" t="s">
        <v>4055</v>
      </c>
      <c r="J201" s="179"/>
      <c r="L201">
        <f t="shared" si="16"/>
        <v>99.32</v>
      </c>
      <c r="M201">
        <f t="shared" si="17"/>
        <v>0.68000000000000682</v>
      </c>
      <c r="N201" s="2">
        <f t="shared" si="18"/>
        <v>288306.69191999995</v>
      </c>
      <c r="O201" s="2">
        <f t="shared" si="19"/>
        <v>0</v>
      </c>
    </row>
    <row r="202" spans="1:15">
      <c r="A202" s="239" t="s">
        <v>1</v>
      </c>
      <c r="B202" s="240"/>
      <c r="C202" s="240"/>
      <c r="D202" s="240"/>
      <c r="E202" s="240"/>
      <c r="F202" s="240"/>
      <c r="G202" s="178"/>
      <c r="H202" s="198">
        <f>SUM(H108:H201)</f>
        <v>23764966.094895996</v>
      </c>
      <c r="I202" s="204" t="s">
        <v>4055</v>
      </c>
      <c r="J202" s="179"/>
      <c r="L202" t="e">
        <f t="shared" si="16"/>
        <v>#DIV/0!</v>
      </c>
      <c r="M202" t="e">
        <f t="shared" si="17"/>
        <v>#DIV/0!</v>
      </c>
      <c r="N202" s="2">
        <f t="shared" si="18"/>
        <v>0</v>
      </c>
      <c r="O202" s="2">
        <f t="shared" si="19"/>
        <v>0</v>
      </c>
    </row>
    <row r="203" spans="1:15">
      <c r="A203" s="45">
        <v>4</v>
      </c>
      <c r="B203" s="46" t="s">
        <v>419</v>
      </c>
      <c r="C203" s="47"/>
      <c r="D203" s="228"/>
      <c r="E203" s="229"/>
      <c r="F203" s="229"/>
      <c r="G203" s="178"/>
      <c r="H203" s="178"/>
      <c r="I203" s="204" t="s">
        <v>4055</v>
      </c>
      <c r="J203" s="179"/>
      <c r="L203" t="e">
        <f t="shared" si="16"/>
        <v>#DIV/0!</v>
      </c>
      <c r="M203" t="e">
        <f t="shared" si="17"/>
        <v>#DIV/0!</v>
      </c>
      <c r="N203" s="2">
        <f t="shared" si="18"/>
        <v>0</v>
      </c>
      <c r="O203" s="2">
        <f t="shared" si="19"/>
        <v>0</v>
      </c>
    </row>
    <row r="204" spans="1:15" ht="36">
      <c r="A204" s="20"/>
      <c r="B204" s="21" t="s">
        <v>420</v>
      </c>
      <c r="C204" s="33" t="s">
        <v>421</v>
      </c>
      <c r="D204" s="48" t="s">
        <v>25</v>
      </c>
      <c r="E204" s="24">
        <v>1</v>
      </c>
      <c r="F204" s="177">
        <v>16402.61</v>
      </c>
      <c r="G204" s="193">
        <v>16291.072252</v>
      </c>
      <c r="H204" s="193">
        <f>+G204*E204</f>
        <v>16291.072252</v>
      </c>
      <c r="I204" s="204" t="s">
        <v>4055</v>
      </c>
      <c r="J204" s="179"/>
      <c r="L204">
        <f t="shared" si="16"/>
        <v>99.32</v>
      </c>
      <c r="M204">
        <f t="shared" si="17"/>
        <v>0.68000000000000682</v>
      </c>
      <c r="N204" s="2">
        <f t="shared" si="18"/>
        <v>16291.072252</v>
      </c>
      <c r="O204" s="2">
        <f t="shared" si="19"/>
        <v>0</v>
      </c>
    </row>
    <row r="205" spans="1:15" ht="39" customHeight="1">
      <c r="A205" s="20"/>
      <c r="B205" s="21" t="s">
        <v>422</v>
      </c>
      <c r="C205" s="33" t="s">
        <v>423</v>
      </c>
      <c r="D205" s="48" t="s">
        <v>25</v>
      </c>
      <c r="E205" s="24">
        <v>1</v>
      </c>
      <c r="F205" s="177">
        <v>17388.11</v>
      </c>
      <c r="G205" s="193">
        <v>17269.870852</v>
      </c>
      <c r="H205" s="193">
        <f t="shared" ref="H205:H268" si="20">+G205*E205</f>
        <v>17269.870852</v>
      </c>
      <c r="I205" s="204" t="s">
        <v>4055</v>
      </c>
      <c r="J205" s="179"/>
      <c r="L205">
        <f t="shared" si="16"/>
        <v>99.320000000000007</v>
      </c>
      <c r="M205">
        <f t="shared" si="17"/>
        <v>0.67999999999999261</v>
      </c>
      <c r="N205" s="2">
        <f t="shared" si="18"/>
        <v>17269.870852</v>
      </c>
      <c r="O205" s="2">
        <f t="shared" si="19"/>
        <v>0</v>
      </c>
    </row>
    <row r="206" spans="1:15" ht="48">
      <c r="A206" s="20"/>
      <c r="B206" s="21" t="s">
        <v>424</v>
      </c>
      <c r="C206" s="33" t="s">
        <v>425</v>
      </c>
      <c r="D206" s="48" t="s">
        <v>25</v>
      </c>
      <c r="E206" s="24">
        <v>1</v>
      </c>
      <c r="F206" s="177">
        <v>32698.7</v>
      </c>
      <c r="G206" s="193">
        <v>32476.348840000002</v>
      </c>
      <c r="H206" s="193">
        <f t="shared" si="20"/>
        <v>32476.348840000002</v>
      </c>
      <c r="I206" s="204" t="s">
        <v>4055</v>
      </c>
      <c r="J206" s="179"/>
      <c r="L206">
        <f t="shared" si="16"/>
        <v>99.32</v>
      </c>
      <c r="M206">
        <f t="shared" si="17"/>
        <v>0.68000000000000682</v>
      </c>
      <c r="N206" s="2">
        <f t="shared" si="18"/>
        <v>32476.348840000002</v>
      </c>
      <c r="O206" s="2">
        <f t="shared" si="19"/>
        <v>0</v>
      </c>
    </row>
    <row r="207" spans="1:15" ht="48">
      <c r="A207" s="20"/>
      <c r="B207" s="21" t="s">
        <v>426</v>
      </c>
      <c r="C207" s="33" t="s">
        <v>427</v>
      </c>
      <c r="D207" s="48" t="s">
        <v>25</v>
      </c>
      <c r="E207" s="24">
        <v>1</v>
      </c>
      <c r="F207" s="177">
        <v>47212.05</v>
      </c>
      <c r="G207" s="193">
        <v>46891.00806</v>
      </c>
      <c r="H207" s="193">
        <f t="shared" si="20"/>
        <v>46891.00806</v>
      </c>
      <c r="I207" s="204" t="s">
        <v>4055</v>
      </c>
      <c r="J207" s="179"/>
      <c r="L207">
        <f t="shared" si="16"/>
        <v>99.32</v>
      </c>
      <c r="M207">
        <f t="shared" si="17"/>
        <v>0.68000000000000682</v>
      </c>
      <c r="N207" s="2">
        <f t="shared" si="18"/>
        <v>46891.00806</v>
      </c>
      <c r="O207" s="2">
        <f t="shared" si="19"/>
        <v>0</v>
      </c>
    </row>
    <row r="208" spans="1:15" ht="48">
      <c r="A208" s="20"/>
      <c r="B208" s="21" t="s">
        <v>428</v>
      </c>
      <c r="C208" s="33" t="s">
        <v>429</v>
      </c>
      <c r="D208" s="48" t="s">
        <v>25</v>
      </c>
      <c r="E208" s="24">
        <v>1</v>
      </c>
      <c r="F208" s="177">
        <v>33684.199999999997</v>
      </c>
      <c r="G208" s="193">
        <v>33455.147440000001</v>
      </c>
      <c r="H208" s="193">
        <f t="shared" si="20"/>
        <v>33455.147440000001</v>
      </c>
      <c r="I208" s="204" t="s">
        <v>4055</v>
      </c>
      <c r="J208" s="179"/>
      <c r="L208">
        <f t="shared" si="16"/>
        <v>99.320000000000007</v>
      </c>
      <c r="M208">
        <f t="shared" si="17"/>
        <v>0.67999999999999261</v>
      </c>
      <c r="N208" s="2">
        <f t="shared" si="18"/>
        <v>33455.147440000001</v>
      </c>
      <c r="O208" s="2">
        <f t="shared" si="19"/>
        <v>0</v>
      </c>
    </row>
    <row r="209" spans="1:15" ht="48">
      <c r="A209" s="20"/>
      <c r="B209" s="21" t="s">
        <v>430</v>
      </c>
      <c r="C209" s="33" t="s">
        <v>431</v>
      </c>
      <c r="D209" s="48" t="s">
        <v>25</v>
      </c>
      <c r="E209" s="24">
        <v>1</v>
      </c>
      <c r="F209" s="177">
        <v>48197.55</v>
      </c>
      <c r="G209" s="193">
        <v>47869.806660000002</v>
      </c>
      <c r="H209" s="193">
        <f t="shared" si="20"/>
        <v>47869.806660000002</v>
      </c>
      <c r="I209" s="204" t="s">
        <v>4055</v>
      </c>
      <c r="J209" s="179"/>
      <c r="L209">
        <f t="shared" si="16"/>
        <v>99.32</v>
      </c>
      <c r="M209">
        <f t="shared" si="17"/>
        <v>0.68000000000000682</v>
      </c>
      <c r="N209" s="2">
        <f t="shared" si="18"/>
        <v>47869.806660000002</v>
      </c>
      <c r="O209" s="2">
        <f t="shared" si="19"/>
        <v>0</v>
      </c>
    </row>
    <row r="210" spans="1:15">
      <c r="A210" s="20"/>
      <c r="B210" s="21" t="s">
        <v>432</v>
      </c>
      <c r="C210" s="33" t="s">
        <v>433</v>
      </c>
      <c r="D210" s="48" t="s">
        <v>2</v>
      </c>
      <c r="E210" s="24">
        <v>1</v>
      </c>
      <c r="F210" s="177">
        <v>92463.8</v>
      </c>
      <c r="G210" s="193">
        <v>91835.046159999998</v>
      </c>
      <c r="H210" s="193">
        <f t="shared" si="20"/>
        <v>91835.046159999998</v>
      </c>
      <c r="I210" s="204" t="s">
        <v>4055</v>
      </c>
      <c r="J210" s="179"/>
      <c r="L210">
        <f t="shared" si="16"/>
        <v>99.320000000000007</v>
      </c>
      <c r="M210">
        <f t="shared" si="17"/>
        <v>0.67999999999999261</v>
      </c>
      <c r="N210" s="2">
        <f t="shared" si="18"/>
        <v>91835.046159999998</v>
      </c>
      <c r="O210" s="2">
        <f t="shared" si="19"/>
        <v>0</v>
      </c>
    </row>
    <row r="211" spans="1:15">
      <c r="A211" s="20"/>
      <c r="B211" s="21" t="s">
        <v>434</v>
      </c>
      <c r="C211" s="33" t="s">
        <v>435</v>
      </c>
      <c r="D211" s="48" t="s">
        <v>2</v>
      </c>
      <c r="E211" s="24">
        <v>1</v>
      </c>
      <c r="F211" s="177">
        <v>134274.79999999999</v>
      </c>
      <c r="G211" s="193">
        <v>133361.73135999998</v>
      </c>
      <c r="H211" s="193">
        <f t="shared" si="20"/>
        <v>133361.73135999998</v>
      </c>
      <c r="I211" s="204" t="s">
        <v>4055</v>
      </c>
      <c r="J211" s="179"/>
      <c r="L211">
        <f t="shared" si="16"/>
        <v>99.32</v>
      </c>
      <c r="M211">
        <f t="shared" si="17"/>
        <v>0.68000000000000682</v>
      </c>
      <c r="N211" s="2">
        <f t="shared" si="18"/>
        <v>133361.73135999998</v>
      </c>
      <c r="O211" s="2">
        <f t="shared" si="19"/>
        <v>0</v>
      </c>
    </row>
    <row r="212" spans="1:15">
      <c r="A212" s="20"/>
      <c r="B212" s="21" t="s">
        <v>436</v>
      </c>
      <c r="C212" s="33" t="s">
        <v>437</v>
      </c>
      <c r="D212" s="48" t="s">
        <v>2</v>
      </c>
      <c r="E212" s="24">
        <v>1</v>
      </c>
      <c r="F212" s="177">
        <v>209966.8</v>
      </c>
      <c r="G212" s="193">
        <v>208539.02575999999</v>
      </c>
      <c r="H212" s="193">
        <f t="shared" si="20"/>
        <v>208539.02575999999</v>
      </c>
      <c r="I212" s="204" t="s">
        <v>4055</v>
      </c>
      <c r="J212" s="179"/>
      <c r="L212">
        <f t="shared" si="16"/>
        <v>99.32</v>
      </c>
      <c r="M212">
        <f t="shared" si="17"/>
        <v>0.68000000000000682</v>
      </c>
      <c r="N212" s="2">
        <f t="shared" si="18"/>
        <v>208539.02575999999</v>
      </c>
      <c r="O212" s="2">
        <f t="shared" si="19"/>
        <v>0</v>
      </c>
    </row>
    <row r="213" spans="1:15" ht="24">
      <c r="A213" s="20"/>
      <c r="B213" s="21" t="s">
        <v>438</v>
      </c>
      <c r="C213" s="33" t="s">
        <v>439</v>
      </c>
      <c r="D213" s="48" t="s">
        <v>2</v>
      </c>
      <c r="E213" s="24">
        <v>1</v>
      </c>
      <c r="F213" s="177">
        <v>122586.49</v>
      </c>
      <c r="G213" s="193">
        <v>121752.901868</v>
      </c>
      <c r="H213" s="193">
        <f t="shared" si="20"/>
        <v>121752.901868</v>
      </c>
      <c r="I213" s="204" t="s">
        <v>4055</v>
      </c>
      <c r="J213" s="179"/>
      <c r="L213">
        <f t="shared" si="16"/>
        <v>99.32</v>
      </c>
      <c r="M213">
        <f t="shared" si="17"/>
        <v>0.68000000000000682</v>
      </c>
      <c r="N213" s="2">
        <f t="shared" si="18"/>
        <v>121752.901868</v>
      </c>
      <c r="O213" s="2">
        <f t="shared" si="19"/>
        <v>0</v>
      </c>
    </row>
    <row r="214" spans="1:15" ht="24">
      <c r="A214" s="20"/>
      <c r="B214" s="21" t="s">
        <v>440</v>
      </c>
      <c r="C214" s="33" t="s">
        <v>441</v>
      </c>
      <c r="D214" s="48" t="s">
        <v>2</v>
      </c>
      <c r="E214" s="24">
        <v>1</v>
      </c>
      <c r="F214" s="177">
        <v>214264.49</v>
      </c>
      <c r="G214" s="193">
        <v>212807.49146799999</v>
      </c>
      <c r="H214" s="193">
        <f t="shared" si="20"/>
        <v>212807.49146799999</v>
      </c>
      <c r="I214" s="204" t="s">
        <v>4055</v>
      </c>
      <c r="J214" s="179"/>
      <c r="L214">
        <f t="shared" si="16"/>
        <v>99.320000000000007</v>
      </c>
      <c r="M214">
        <f t="shared" si="17"/>
        <v>0.67999999999999261</v>
      </c>
      <c r="N214" s="2">
        <f t="shared" si="18"/>
        <v>212807.49146799999</v>
      </c>
      <c r="O214" s="2">
        <f t="shared" si="19"/>
        <v>0</v>
      </c>
    </row>
    <row r="215" spans="1:15">
      <c r="A215" s="20"/>
      <c r="B215" s="21" t="s">
        <v>442</v>
      </c>
      <c r="C215" s="33" t="s">
        <v>443</v>
      </c>
      <c r="D215" s="48" t="s">
        <v>2</v>
      </c>
      <c r="E215" s="24">
        <v>1</v>
      </c>
      <c r="F215" s="177">
        <v>80287.490000000005</v>
      </c>
      <c r="G215" s="193">
        <v>79741.535068000012</v>
      </c>
      <c r="H215" s="193">
        <f t="shared" si="20"/>
        <v>79741.535068000012</v>
      </c>
      <c r="I215" s="204" t="s">
        <v>4055</v>
      </c>
      <c r="J215" s="179"/>
      <c r="L215">
        <f t="shared" si="16"/>
        <v>99.320000000000007</v>
      </c>
      <c r="M215">
        <f t="shared" si="17"/>
        <v>0.67999999999999261</v>
      </c>
      <c r="N215" s="2">
        <f t="shared" si="18"/>
        <v>79741.535068000012</v>
      </c>
      <c r="O215" s="2">
        <f t="shared" si="19"/>
        <v>0</v>
      </c>
    </row>
    <row r="216" spans="1:15">
      <c r="A216" s="20"/>
      <c r="B216" s="21" t="s">
        <v>444</v>
      </c>
      <c r="C216" s="33" t="s">
        <v>445</v>
      </c>
      <c r="D216" s="48" t="s">
        <v>2</v>
      </c>
      <c r="E216" s="24">
        <v>1</v>
      </c>
      <c r="F216" s="177">
        <v>75664.490000000005</v>
      </c>
      <c r="G216" s="193">
        <v>75149.971468000003</v>
      </c>
      <c r="H216" s="193">
        <f t="shared" si="20"/>
        <v>75149.971468000003</v>
      </c>
      <c r="I216" s="204" t="s">
        <v>4055</v>
      </c>
      <c r="J216" s="179"/>
      <c r="L216">
        <f t="shared" si="16"/>
        <v>99.32</v>
      </c>
      <c r="M216">
        <f t="shared" si="17"/>
        <v>0.68000000000000682</v>
      </c>
      <c r="N216" s="2">
        <f t="shared" si="18"/>
        <v>75149.971468000003</v>
      </c>
      <c r="O216" s="2">
        <f t="shared" si="19"/>
        <v>0</v>
      </c>
    </row>
    <row r="217" spans="1:15">
      <c r="A217" s="20"/>
      <c r="B217" s="21" t="s">
        <v>446</v>
      </c>
      <c r="C217" s="33" t="s">
        <v>447</v>
      </c>
      <c r="D217" s="48" t="s">
        <v>2</v>
      </c>
      <c r="E217" s="24">
        <v>1</v>
      </c>
      <c r="F217" s="177">
        <v>87890.49</v>
      </c>
      <c r="G217" s="193">
        <v>87292.83466800001</v>
      </c>
      <c r="H217" s="193">
        <f t="shared" si="20"/>
        <v>87292.83466800001</v>
      </c>
      <c r="I217" s="204" t="s">
        <v>4055</v>
      </c>
      <c r="J217" s="179"/>
      <c r="L217">
        <f t="shared" si="16"/>
        <v>99.32</v>
      </c>
      <c r="M217">
        <f t="shared" si="17"/>
        <v>0.68000000000000682</v>
      </c>
      <c r="N217" s="2">
        <f t="shared" si="18"/>
        <v>87292.83466800001</v>
      </c>
      <c r="O217" s="2">
        <f t="shared" si="19"/>
        <v>0</v>
      </c>
    </row>
    <row r="218" spans="1:15">
      <c r="A218" s="20"/>
      <c r="B218" s="21" t="s">
        <v>448</v>
      </c>
      <c r="C218" s="33" t="s">
        <v>449</v>
      </c>
      <c r="D218" s="48" t="s">
        <v>2</v>
      </c>
      <c r="E218" s="24">
        <v>1</v>
      </c>
      <c r="F218" s="177">
        <v>138664.49</v>
      </c>
      <c r="G218" s="193">
        <v>137721.57146799998</v>
      </c>
      <c r="H218" s="193">
        <f t="shared" si="20"/>
        <v>137721.57146799998</v>
      </c>
      <c r="I218" s="204" t="s">
        <v>4055</v>
      </c>
      <c r="J218" s="179"/>
      <c r="L218">
        <f t="shared" si="16"/>
        <v>99.32</v>
      </c>
      <c r="M218">
        <f t="shared" si="17"/>
        <v>0.68000000000000682</v>
      </c>
      <c r="N218" s="2">
        <f t="shared" si="18"/>
        <v>137721.57146799998</v>
      </c>
      <c r="O218" s="2">
        <f t="shared" si="19"/>
        <v>0</v>
      </c>
    </row>
    <row r="219" spans="1:15">
      <c r="A219" s="20"/>
      <c r="B219" s="21" t="s">
        <v>450</v>
      </c>
      <c r="C219" s="33" t="s">
        <v>451</v>
      </c>
      <c r="D219" s="48" t="s">
        <v>2</v>
      </c>
      <c r="E219" s="24">
        <v>1</v>
      </c>
      <c r="F219" s="177">
        <v>143914.49</v>
      </c>
      <c r="G219" s="193">
        <v>142935.871468</v>
      </c>
      <c r="H219" s="193">
        <f t="shared" si="20"/>
        <v>142935.871468</v>
      </c>
      <c r="I219" s="204" t="s">
        <v>4055</v>
      </c>
      <c r="J219" s="179"/>
      <c r="L219">
        <f t="shared" si="16"/>
        <v>99.320000000000007</v>
      </c>
      <c r="M219">
        <f t="shared" si="17"/>
        <v>0.67999999999999261</v>
      </c>
      <c r="N219" s="2">
        <f t="shared" si="18"/>
        <v>142935.871468</v>
      </c>
      <c r="O219" s="2">
        <f t="shared" si="19"/>
        <v>0</v>
      </c>
    </row>
    <row r="220" spans="1:15">
      <c r="A220" s="20"/>
      <c r="B220" s="21" t="s">
        <v>452</v>
      </c>
      <c r="C220" s="33" t="s">
        <v>453</v>
      </c>
      <c r="D220" s="48" t="s">
        <v>2</v>
      </c>
      <c r="E220" s="24">
        <v>1</v>
      </c>
      <c r="F220" s="177">
        <v>26374.73</v>
      </c>
      <c r="G220" s="193">
        <v>26195.381836</v>
      </c>
      <c r="H220" s="193">
        <f t="shared" si="20"/>
        <v>26195.381836</v>
      </c>
      <c r="I220" s="204" t="s">
        <v>4055</v>
      </c>
      <c r="J220" s="179"/>
      <c r="L220">
        <f t="shared" si="16"/>
        <v>99.320000000000007</v>
      </c>
      <c r="M220">
        <f t="shared" si="17"/>
        <v>0.67999999999999261</v>
      </c>
      <c r="N220" s="2">
        <f t="shared" si="18"/>
        <v>26195.381836</v>
      </c>
      <c r="O220" s="2">
        <f t="shared" si="19"/>
        <v>0</v>
      </c>
    </row>
    <row r="221" spans="1:15">
      <c r="A221" s="20"/>
      <c r="B221" s="21" t="s">
        <v>454</v>
      </c>
      <c r="C221" s="33" t="s">
        <v>455</v>
      </c>
      <c r="D221" s="48" t="s">
        <v>2</v>
      </c>
      <c r="E221" s="24">
        <v>1</v>
      </c>
      <c r="F221" s="177">
        <v>33089.910000000003</v>
      </c>
      <c r="G221" s="193">
        <v>32864.898612000005</v>
      </c>
      <c r="H221" s="193">
        <f t="shared" si="20"/>
        <v>32864.898612000005</v>
      </c>
      <c r="I221" s="204" t="s">
        <v>4055</v>
      </c>
      <c r="J221" s="179"/>
      <c r="L221">
        <f t="shared" si="16"/>
        <v>99.320000000000007</v>
      </c>
      <c r="M221">
        <f t="shared" si="17"/>
        <v>0.67999999999999261</v>
      </c>
      <c r="N221" s="2">
        <f t="shared" si="18"/>
        <v>32864.898612000005</v>
      </c>
      <c r="O221" s="2">
        <f t="shared" si="19"/>
        <v>0</v>
      </c>
    </row>
    <row r="222" spans="1:15">
      <c r="A222" s="20"/>
      <c r="B222" s="21" t="s">
        <v>456</v>
      </c>
      <c r="C222" s="33" t="s">
        <v>457</v>
      </c>
      <c r="D222" s="48" t="s">
        <v>2</v>
      </c>
      <c r="E222" s="24">
        <v>1</v>
      </c>
      <c r="F222" s="177">
        <v>49431.91</v>
      </c>
      <c r="G222" s="193">
        <v>49095.773012000005</v>
      </c>
      <c r="H222" s="193">
        <f t="shared" si="20"/>
        <v>49095.773012000005</v>
      </c>
      <c r="I222" s="204" t="s">
        <v>4055</v>
      </c>
      <c r="J222" s="179"/>
      <c r="L222">
        <f t="shared" si="16"/>
        <v>99.320000000000007</v>
      </c>
      <c r="M222">
        <f t="shared" si="17"/>
        <v>0.67999999999999261</v>
      </c>
      <c r="N222" s="2">
        <f t="shared" si="18"/>
        <v>49095.773012000005</v>
      </c>
      <c r="O222" s="2">
        <f t="shared" si="19"/>
        <v>0</v>
      </c>
    </row>
    <row r="223" spans="1:15">
      <c r="A223" s="20"/>
      <c r="B223" s="21" t="s">
        <v>458</v>
      </c>
      <c r="C223" s="33" t="s">
        <v>459</v>
      </c>
      <c r="D223" s="48" t="s">
        <v>2</v>
      </c>
      <c r="E223" s="24">
        <v>1</v>
      </c>
      <c r="F223" s="177">
        <v>28468.91</v>
      </c>
      <c r="G223" s="193">
        <v>28275.321412000001</v>
      </c>
      <c r="H223" s="193">
        <f t="shared" si="20"/>
        <v>28275.321412000001</v>
      </c>
      <c r="I223" s="204" t="s">
        <v>4055</v>
      </c>
      <c r="J223" s="179"/>
      <c r="L223">
        <f t="shared" si="16"/>
        <v>99.32</v>
      </c>
      <c r="M223">
        <f t="shared" si="17"/>
        <v>0.68000000000000682</v>
      </c>
      <c r="N223" s="2">
        <f t="shared" si="18"/>
        <v>28275.321412000001</v>
      </c>
      <c r="O223" s="2">
        <f t="shared" si="19"/>
        <v>0</v>
      </c>
    </row>
    <row r="224" spans="1:15">
      <c r="A224" s="20"/>
      <c r="B224" s="21" t="s">
        <v>460</v>
      </c>
      <c r="C224" s="33" t="s">
        <v>461</v>
      </c>
      <c r="D224" s="48" t="s">
        <v>2</v>
      </c>
      <c r="E224" s="24">
        <v>1</v>
      </c>
      <c r="F224" s="177">
        <v>44946.91</v>
      </c>
      <c r="G224" s="193">
        <v>44641.271012000005</v>
      </c>
      <c r="H224" s="193">
        <f t="shared" si="20"/>
        <v>44641.271012000005</v>
      </c>
      <c r="I224" s="204" t="s">
        <v>4055</v>
      </c>
      <c r="J224" s="179"/>
      <c r="L224">
        <f t="shared" si="16"/>
        <v>99.320000000000007</v>
      </c>
      <c r="M224">
        <f t="shared" si="17"/>
        <v>0.67999999999999261</v>
      </c>
      <c r="N224" s="2">
        <f t="shared" si="18"/>
        <v>44641.271012000005</v>
      </c>
      <c r="O224" s="2">
        <f t="shared" si="19"/>
        <v>0</v>
      </c>
    </row>
    <row r="225" spans="1:15">
      <c r="A225" s="20"/>
      <c r="B225" s="21" t="s">
        <v>462</v>
      </c>
      <c r="C225" s="33" t="s">
        <v>463</v>
      </c>
      <c r="D225" s="48" t="s">
        <v>2</v>
      </c>
      <c r="E225" s="24">
        <v>1</v>
      </c>
      <c r="F225" s="177">
        <v>46233.91</v>
      </c>
      <c r="G225" s="193">
        <v>45919.519412000001</v>
      </c>
      <c r="H225" s="193">
        <f t="shared" si="20"/>
        <v>45919.519412000001</v>
      </c>
      <c r="I225" s="204" t="s">
        <v>4055</v>
      </c>
      <c r="J225" s="179"/>
      <c r="L225">
        <f t="shared" si="16"/>
        <v>99.32</v>
      </c>
      <c r="M225">
        <f t="shared" si="17"/>
        <v>0.68000000000000682</v>
      </c>
      <c r="N225" s="2">
        <f t="shared" si="18"/>
        <v>45919.519412000001</v>
      </c>
      <c r="O225" s="2">
        <f t="shared" si="19"/>
        <v>0</v>
      </c>
    </row>
    <row r="226" spans="1:15">
      <c r="A226" s="20"/>
      <c r="B226" s="21" t="s">
        <v>464</v>
      </c>
      <c r="C226" s="33" t="s">
        <v>465</v>
      </c>
      <c r="D226" s="48" t="s">
        <v>2</v>
      </c>
      <c r="E226" s="24">
        <v>1</v>
      </c>
      <c r="F226" s="177">
        <v>257774.11</v>
      </c>
      <c r="G226" s="193">
        <v>256021.24605199997</v>
      </c>
      <c r="H226" s="193">
        <f t="shared" si="20"/>
        <v>256021.24605199997</v>
      </c>
      <c r="I226" s="204" t="s">
        <v>4055</v>
      </c>
      <c r="J226" s="179"/>
      <c r="L226">
        <f t="shared" si="16"/>
        <v>99.32</v>
      </c>
      <c r="M226">
        <f t="shared" si="17"/>
        <v>0.68000000000000682</v>
      </c>
      <c r="N226" s="2">
        <f t="shared" si="18"/>
        <v>256021.24605199997</v>
      </c>
      <c r="O226" s="2">
        <f t="shared" si="19"/>
        <v>0</v>
      </c>
    </row>
    <row r="227" spans="1:15">
      <c r="A227" s="20"/>
      <c r="B227" s="21" t="s">
        <v>466</v>
      </c>
      <c r="C227" s="33" t="s">
        <v>467</v>
      </c>
      <c r="D227" s="48" t="s">
        <v>2</v>
      </c>
      <c r="E227" s="24">
        <v>1</v>
      </c>
      <c r="F227" s="177">
        <v>205162.7</v>
      </c>
      <c r="G227" s="193">
        <v>203767.59364000001</v>
      </c>
      <c r="H227" s="193">
        <f t="shared" si="20"/>
        <v>203767.59364000001</v>
      </c>
      <c r="I227" s="204" t="s">
        <v>4055</v>
      </c>
      <c r="J227" s="179"/>
      <c r="L227">
        <f t="shared" si="16"/>
        <v>99.32</v>
      </c>
      <c r="M227">
        <f t="shared" si="17"/>
        <v>0.68000000000000682</v>
      </c>
      <c r="N227" s="2">
        <f t="shared" si="18"/>
        <v>203767.59364000001</v>
      </c>
      <c r="O227" s="2">
        <f t="shared" si="19"/>
        <v>0</v>
      </c>
    </row>
    <row r="228" spans="1:15">
      <c r="A228" s="20"/>
      <c r="B228" s="21" t="s">
        <v>468</v>
      </c>
      <c r="C228" s="33" t="s">
        <v>469</v>
      </c>
      <c r="D228" s="48" t="s">
        <v>2</v>
      </c>
      <c r="E228" s="24">
        <v>1</v>
      </c>
      <c r="F228" s="177">
        <v>91393.17</v>
      </c>
      <c r="G228" s="193">
        <v>90771.696444000001</v>
      </c>
      <c r="H228" s="193">
        <f t="shared" si="20"/>
        <v>90771.696444000001</v>
      </c>
      <c r="I228" s="204" t="s">
        <v>4055</v>
      </c>
      <c r="J228" s="179"/>
      <c r="L228">
        <f t="shared" si="16"/>
        <v>99.320000000000007</v>
      </c>
      <c r="M228">
        <f t="shared" si="17"/>
        <v>0.67999999999999261</v>
      </c>
      <c r="N228" s="2">
        <f t="shared" si="18"/>
        <v>90771.696444000001</v>
      </c>
      <c r="O228" s="2">
        <f t="shared" si="19"/>
        <v>0</v>
      </c>
    </row>
    <row r="229" spans="1:15" ht="24">
      <c r="A229" s="20"/>
      <c r="B229" s="21" t="s">
        <v>470</v>
      </c>
      <c r="C229" s="33" t="s">
        <v>471</v>
      </c>
      <c r="D229" s="48" t="s">
        <v>2</v>
      </c>
      <c r="E229" s="24">
        <v>1</v>
      </c>
      <c r="F229" s="177">
        <v>132052.09</v>
      </c>
      <c r="G229" s="193">
        <v>131154.13578799999</v>
      </c>
      <c r="H229" s="193">
        <f t="shared" si="20"/>
        <v>131154.13578799999</v>
      </c>
      <c r="I229" s="204" t="s">
        <v>4055</v>
      </c>
      <c r="J229" s="179"/>
      <c r="L229">
        <f t="shared" si="16"/>
        <v>99.32</v>
      </c>
      <c r="M229">
        <f t="shared" si="17"/>
        <v>0.68000000000000682</v>
      </c>
      <c r="N229" s="2">
        <f t="shared" si="18"/>
        <v>131154.13578799999</v>
      </c>
      <c r="O229" s="2">
        <f t="shared" si="19"/>
        <v>0</v>
      </c>
    </row>
    <row r="230" spans="1:15">
      <c r="A230" s="20"/>
      <c r="B230" s="21" t="s">
        <v>472</v>
      </c>
      <c r="C230" s="33" t="s">
        <v>473</v>
      </c>
      <c r="D230" s="48" t="s">
        <v>2</v>
      </c>
      <c r="E230" s="24">
        <v>1</v>
      </c>
      <c r="F230" s="177">
        <v>132828.85</v>
      </c>
      <c r="G230" s="193">
        <v>131925.61382</v>
      </c>
      <c r="H230" s="193">
        <f t="shared" si="20"/>
        <v>131925.61382</v>
      </c>
      <c r="I230" s="204" t="s">
        <v>4055</v>
      </c>
      <c r="J230" s="179"/>
      <c r="L230">
        <f t="shared" si="16"/>
        <v>99.32</v>
      </c>
      <c r="M230">
        <f t="shared" si="17"/>
        <v>0.68000000000000682</v>
      </c>
      <c r="N230" s="2">
        <f t="shared" si="18"/>
        <v>131925.61382</v>
      </c>
      <c r="O230" s="2">
        <f t="shared" si="19"/>
        <v>0</v>
      </c>
    </row>
    <row r="231" spans="1:15">
      <c r="A231" s="20"/>
      <c r="B231" s="21" t="s">
        <v>474</v>
      </c>
      <c r="C231" s="33" t="s">
        <v>475</v>
      </c>
      <c r="D231" s="48" t="s">
        <v>2</v>
      </c>
      <c r="E231" s="24">
        <v>1</v>
      </c>
      <c r="F231" s="177">
        <v>188666.09</v>
      </c>
      <c r="G231" s="193">
        <v>187383.160588</v>
      </c>
      <c r="H231" s="193">
        <f t="shared" si="20"/>
        <v>187383.160588</v>
      </c>
      <c r="I231" s="204" t="s">
        <v>4055</v>
      </c>
      <c r="J231" s="179"/>
      <c r="L231">
        <f t="shared" si="16"/>
        <v>99.320000000000007</v>
      </c>
      <c r="M231">
        <f t="shared" si="17"/>
        <v>0.67999999999999261</v>
      </c>
      <c r="N231" s="2">
        <f t="shared" si="18"/>
        <v>187383.160588</v>
      </c>
      <c r="O231" s="2">
        <f t="shared" si="19"/>
        <v>0</v>
      </c>
    </row>
    <row r="232" spans="1:15">
      <c r="A232" s="20"/>
      <c r="B232" s="21" t="s">
        <v>476</v>
      </c>
      <c r="C232" s="33" t="s">
        <v>477</v>
      </c>
      <c r="D232" s="48" t="s">
        <v>2</v>
      </c>
      <c r="E232" s="24">
        <v>1</v>
      </c>
      <c r="F232" s="177">
        <v>25968.42</v>
      </c>
      <c r="G232" s="193">
        <v>25791.834744</v>
      </c>
      <c r="H232" s="193">
        <f t="shared" si="20"/>
        <v>25791.834744</v>
      </c>
      <c r="I232" s="204" t="s">
        <v>4055</v>
      </c>
      <c r="J232" s="179"/>
      <c r="L232">
        <f t="shared" si="16"/>
        <v>99.320000000000007</v>
      </c>
      <c r="M232">
        <f t="shared" si="17"/>
        <v>0.67999999999999261</v>
      </c>
      <c r="N232" s="2">
        <f t="shared" si="18"/>
        <v>25791.834744</v>
      </c>
      <c r="O232" s="2">
        <f t="shared" si="19"/>
        <v>0</v>
      </c>
    </row>
    <row r="233" spans="1:15">
      <c r="A233" s="20"/>
      <c r="B233" s="21" t="s">
        <v>478</v>
      </c>
      <c r="C233" s="33" t="s">
        <v>479</v>
      </c>
      <c r="D233" s="48" t="s">
        <v>2</v>
      </c>
      <c r="E233" s="24">
        <v>1</v>
      </c>
      <c r="F233" s="177">
        <v>91568.42</v>
      </c>
      <c r="G233" s="193">
        <v>90945.754744000005</v>
      </c>
      <c r="H233" s="193">
        <f t="shared" si="20"/>
        <v>90945.754744000005</v>
      </c>
      <c r="I233" s="204" t="s">
        <v>4055</v>
      </c>
      <c r="J233" s="179"/>
      <c r="L233">
        <f t="shared" si="16"/>
        <v>99.320000000000007</v>
      </c>
      <c r="M233">
        <f t="shared" si="17"/>
        <v>0.67999999999999261</v>
      </c>
      <c r="N233" s="2">
        <f t="shared" si="18"/>
        <v>90945.754744000005</v>
      </c>
      <c r="O233" s="2">
        <f t="shared" si="19"/>
        <v>0</v>
      </c>
    </row>
    <row r="234" spans="1:15" ht="24">
      <c r="A234" s="20"/>
      <c r="B234" s="21" t="s">
        <v>480</v>
      </c>
      <c r="C234" s="33" t="s">
        <v>481</v>
      </c>
      <c r="D234" s="48" t="s">
        <v>2</v>
      </c>
      <c r="E234" s="24">
        <v>1</v>
      </c>
      <c r="F234" s="177">
        <v>45708.42</v>
      </c>
      <c r="G234" s="193">
        <v>45397.602743999996</v>
      </c>
      <c r="H234" s="193">
        <f t="shared" si="20"/>
        <v>45397.602743999996</v>
      </c>
      <c r="I234" s="204" t="s">
        <v>4055</v>
      </c>
      <c r="J234" s="179"/>
      <c r="L234">
        <f t="shared" si="16"/>
        <v>99.32</v>
      </c>
      <c r="M234">
        <f t="shared" si="17"/>
        <v>0.68000000000000682</v>
      </c>
      <c r="N234" s="2">
        <f t="shared" si="18"/>
        <v>45397.602743999996</v>
      </c>
      <c r="O234" s="2">
        <f t="shared" si="19"/>
        <v>0</v>
      </c>
    </row>
    <row r="235" spans="1:15">
      <c r="A235" s="20"/>
      <c r="B235" s="21" t="s">
        <v>482</v>
      </c>
      <c r="C235" s="33" t="s">
        <v>483</v>
      </c>
      <c r="D235" s="48" t="s">
        <v>2</v>
      </c>
      <c r="E235" s="24">
        <v>1</v>
      </c>
      <c r="F235" s="177">
        <v>51207.51</v>
      </c>
      <c r="G235" s="193">
        <v>50859.298932000005</v>
      </c>
      <c r="H235" s="193">
        <f t="shared" si="20"/>
        <v>50859.298932000005</v>
      </c>
      <c r="I235" s="204" t="s">
        <v>4055</v>
      </c>
      <c r="J235" s="179"/>
      <c r="L235">
        <f t="shared" si="16"/>
        <v>99.320000000000007</v>
      </c>
      <c r="M235">
        <f t="shared" si="17"/>
        <v>0.67999999999999261</v>
      </c>
      <c r="N235" s="2">
        <f t="shared" si="18"/>
        <v>50859.298932000005</v>
      </c>
      <c r="O235" s="2">
        <f t="shared" si="19"/>
        <v>0</v>
      </c>
    </row>
    <row r="236" spans="1:15">
      <c r="A236" s="20"/>
      <c r="B236" s="21" t="s">
        <v>484</v>
      </c>
      <c r="C236" s="33" t="s">
        <v>485</v>
      </c>
      <c r="D236" s="48" t="s">
        <v>2</v>
      </c>
      <c r="E236" s="24">
        <v>1</v>
      </c>
      <c r="F236" s="177">
        <v>25210.51</v>
      </c>
      <c r="G236" s="193">
        <v>25039.078532</v>
      </c>
      <c r="H236" s="193">
        <f t="shared" si="20"/>
        <v>25039.078532</v>
      </c>
      <c r="I236" s="204" t="s">
        <v>4055</v>
      </c>
      <c r="J236" s="179"/>
      <c r="L236">
        <f t="shared" si="16"/>
        <v>99.32</v>
      </c>
      <c r="M236">
        <f t="shared" si="17"/>
        <v>0.68000000000000682</v>
      </c>
      <c r="N236" s="2">
        <f t="shared" si="18"/>
        <v>25039.078532</v>
      </c>
      <c r="O236" s="2">
        <f t="shared" si="19"/>
        <v>0</v>
      </c>
    </row>
    <row r="237" spans="1:15">
      <c r="A237" s="20"/>
      <c r="B237" s="21" t="s">
        <v>486</v>
      </c>
      <c r="C237" s="33" t="s">
        <v>487</v>
      </c>
      <c r="D237" s="48" t="s">
        <v>2</v>
      </c>
      <c r="E237" s="24">
        <v>1</v>
      </c>
      <c r="F237" s="177">
        <v>1061559.24</v>
      </c>
      <c r="G237" s="193">
        <v>1054340.637168</v>
      </c>
      <c r="H237" s="193">
        <f t="shared" si="20"/>
        <v>1054340.637168</v>
      </c>
      <c r="I237" s="204" t="s">
        <v>4055</v>
      </c>
      <c r="J237" s="179"/>
      <c r="L237">
        <f t="shared" si="16"/>
        <v>99.320000000000007</v>
      </c>
      <c r="M237">
        <f t="shared" si="17"/>
        <v>0.67999999999999261</v>
      </c>
      <c r="N237" s="2">
        <f t="shared" si="18"/>
        <v>1054340.637168</v>
      </c>
      <c r="O237" s="2">
        <f t="shared" si="19"/>
        <v>0</v>
      </c>
    </row>
    <row r="238" spans="1:15" ht="24">
      <c r="A238" s="20"/>
      <c r="B238" s="21" t="s">
        <v>488</v>
      </c>
      <c r="C238" s="33" t="s">
        <v>489</v>
      </c>
      <c r="D238" s="48" t="s">
        <v>2</v>
      </c>
      <c r="E238" s="24">
        <v>1</v>
      </c>
      <c r="F238" s="177">
        <v>706304.72</v>
      </c>
      <c r="G238" s="193">
        <v>701501.84790399997</v>
      </c>
      <c r="H238" s="193">
        <f t="shared" si="20"/>
        <v>701501.84790399997</v>
      </c>
      <c r="I238" s="204" t="s">
        <v>4055</v>
      </c>
      <c r="J238" s="179"/>
      <c r="L238">
        <f t="shared" si="16"/>
        <v>99.320000000000007</v>
      </c>
      <c r="M238">
        <f t="shared" si="17"/>
        <v>0.67999999999999261</v>
      </c>
      <c r="N238" s="2">
        <f t="shared" si="18"/>
        <v>701501.84790399997</v>
      </c>
      <c r="O238" s="2">
        <f t="shared" si="19"/>
        <v>0</v>
      </c>
    </row>
    <row r="239" spans="1:15" ht="24">
      <c r="A239" s="20"/>
      <c r="B239" s="21" t="s">
        <v>490</v>
      </c>
      <c r="C239" s="33" t="s">
        <v>491</v>
      </c>
      <c r="D239" s="48" t="s">
        <v>2</v>
      </c>
      <c r="E239" s="24">
        <v>1</v>
      </c>
      <c r="F239" s="177">
        <v>28727.43</v>
      </c>
      <c r="G239" s="193">
        <v>28532.083476</v>
      </c>
      <c r="H239" s="193">
        <f t="shared" si="20"/>
        <v>28532.083476</v>
      </c>
      <c r="I239" s="204" t="s">
        <v>4055</v>
      </c>
      <c r="J239" s="179"/>
      <c r="L239">
        <f t="shared" si="16"/>
        <v>99.32</v>
      </c>
      <c r="M239">
        <f t="shared" si="17"/>
        <v>0.68000000000000682</v>
      </c>
      <c r="N239" s="2">
        <f t="shared" si="18"/>
        <v>28532.083476</v>
      </c>
      <c r="O239" s="2">
        <f t="shared" si="19"/>
        <v>0</v>
      </c>
    </row>
    <row r="240" spans="1:15" ht="24">
      <c r="A240" s="20"/>
      <c r="B240" s="21" t="s">
        <v>492</v>
      </c>
      <c r="C240" s="33" t="s">
        <v>493</v>
      </c>
      <c r="D240" s="48" t="s">
        <v>2</v>
      </c>
      <c r="E240" s="24">
        <v>1</v>
      </c>
      <c r="F240" s="177">
        <v>73103.429999999993</v>
      </c>
      <c r="G240" s="193">
        <v>72606.326675999997</v>
      </c>
      <c r="H240" s="193">
        <f t="shared" si="20"/>
        <v>72606.326675999997</v>
      </c>
      <c r="I240" s="204" t="s">
        <v>4055</v>
      </c>
      <c r="J240" s="179"/>
      <c r="L240">
        <f t="shared" si="16"/>
        <v>99.320000000000007</v>
      </c>
      <c r="M240">
        <f t="shared" si="17"/>
        <v>0.67999999999999261</v>
      </c>
      <c r="N240" s="2">
        <f t="shared" si="18"/>
        <v>72606.326675999997</v>
      </c>
      <c r="O240" s="2">
        <f t="shared" si="19"/>
        <v>0</v>
      </c>
    </row>
    <row r="241" spans="1:15" ht="24">
      <c r="A241" s="20"/>
      <c r="B241" s="21" t="s">
        <v>494</v>
      </c>
      <c r="C241" s="33" t="s">
        <v>495</v>
      </c>
      <c r="D241" s="48" t="s">
        <v>2</v>
      </c>
      <c r="E241" s="24">
        <v>1</v>
      </c>
      <c r="F241" s="177">
        <v>401199.76</v>
      </c>
      <c r="G241" s="193">
        <v>398471.60163200001</v>
      </c>
      <c r="H241" s="193">
        <f t="shared" si="20"/>
        <v>398471.60163200001</v>
      </c>
      <c r="I241" s="204" t="s">
        <v>4055</v>
      </c>
      <c r="J241" s="179"/>
      <c r="L241">
        <f t="shared" si="16"/>
        <v>99.32</v>
      </c>
      <c r="M241">
        <f t="shared" si="17"/>
        <v>0.68000000000000682</v>
      </c>
      <c r="N241" s="2">
        <f t="shared" si="18"/>
        <v>398471.60163200001</v>
      </c>
      <c r="O241" s="2">
        <f t="shared" si="19"/>
        <v>0</v>
      </c>
    </row>
    <row r="242" spans="1:15" ht="24">
      <c r="A242" s="20"/>
      <c r="B242" s="21" t="s">
        <v>496</v>
      </c>
      <c r="C242" s="33" t="s">
        <v>497</v>
      </c>
      <c r="D242" s="48" t="s">
        <v>2</v>
      </c>
      <c r="E242" s="24">
        <v>1</v>
      </c>
      <c r="F242" s="177">
        <v>704558.62</v>
      </c>
      <c r="G242" s="193">
        <v>699767.62138399994</v>
      </c>
      <c r="H242" s="193">
        <f t="shared" si="20"/>
        <v>699767.62138399994</v>
      </c>
      <c r="I242" s="204" t="s">
        <v>4055</v>
      </c>
      <c r="J242" s="179"/>
      <c r="L242">
        <f t="shared" si="16"/>
        <v>99.319999999999979</v>
      </c>
      <c r="M242">
        <f t="shared" si="17"/>
        <v>0.68000000000002103</v>
      </c>
      <c r="N242" s="2">
        <f t="shared" si="18"/>
        <v>699767.62138399994</v>
      </c>
      <c r="O242" s="2">
        <f t="shared" si="19"/>
        <v>0</v>
      </c>
    </row>
    <row r="243" spans="1:15" ht="24">
      <c r="A243" s="20"/>
      <c r="B243" s="21" t="s">
        <v>498</v>
      </c>
      <c r="C243" s="33" t="s">
        <v>499</v>
      </c>
      <c r="D243" s="48" t="s">
        <v>2</v>
      </c>
      <c r="E243" s="24">
        <v>1</v>
      </c>
      <c r="F243" s="177">
        <v>883112.62</v>
      </c>
      <c r="G243" s="193">
        <v>877107.45418400003</v>
      </c>
      <c r="H243" s="193">
        <f t="shared" si="20"/>
        <v>877107.45418400003</v>
      </c>
      <c r="I243" s="204" t="s">
        <v>4055</v>
      </c>
      <c r="J243" s="179"/>
      <c r="L243">
        <f t="shared" si="16"/>
        <v>99.320000000000007</v>
      </c>
      <c r="M243">
        <f t="shared" si="17"/>
        <v>0.67999999999999261</v>
      </c>
      <c r="N243" s="2">
        <f t="shared" si="18"/>
        <v>877107.45418400003</v>
      </c>
      <c r="O243" s="2">
        <f t="shared" si="19"/>
        <v>0</v>
      </c>
    </row>
    <row r="244" spans="1:15" ht="24">
      <c r="A244" s="20"/>
      <c r="B244" s="21" t="s">
        <v>500</v>
      </c>
      <c r="C244" s="33" t="s">
        <v>501</v>
      </c>
      <c r="D244" s="48" t="s">
        <v>2</v>
      </c>
      <c r="E244" s="24">
        <v>1</v>
      </c>
      <c r="F244" s="177">
        <v>1060344.06</v>
      </c>
      <c r="G244" s="193">
        <v>1053133.7203920002</v>
      </c>
      <c r="H244" s="193">
        <f t="shared" si="20"/>
        <v>1053133.7203920002</v>
      </c>
      <c r="I244" s="204" t="s">
        <v>4055</v>
      </c>
      <c r="J244" s="179"/>
      <c r="L244">
        <f t="shared" si="16"/>
        <v>99.320000000000022</v>
      </c>
      <c r="M244">
        <f t="shared" si="17"/>
        <v>0.6799999999999784</v>
      </c>
      <c r="N244" s="2">
        <f t="shared" si="18"/>
        <v>1053133.7203920002</v>
      </c>
      <c r="O244" s="2">
        <f t="shared" si="19"/>
        <v>0</v>
      </c>
    </row>
    <row r="245" spans="1:15" ht="24">
      <c r="A245" s="20"/>
      <c r="B245" s="21" t="s">
        <v>502</v>
      </c>
      <c r="C245" s="33" t="s">
        <v>503</v>
      </c>
      <c r="D245" s="48" t="s">
        <v>2</v>
      </c>
      <c r="E245" s="24">
        <v>1</v>
      </c>
      <c r="F245" s="177">
        <v>68926.34</v>
      </c>
      <c r="G245" s="193">
        <v>68457.640887999994</v>
      </c>
      <c r="H245" s="193">
        <f t="shared" si="20"/>
        <v>68457.640887999994</v>
      </c>
      <c r="I245" s="204" t="s">
        <v>4055</v>
      </c>
      <c r="J245" s="179"/>
      <c r="L245">
        <f t="shared" si="16"/>
        <v>99.32</v>
      </c>
      <c r="M245">
        <f t="shared" si="17"/>
        <v>0.68000000000000682</v>
      </c>
      <c r="N245" s="2">
        <f t="shared" si="18"/>
        <v>68457.640887999994</v>
      </c>
      <c r="O245" s="2">
        <f t="shared" si="19"/>
        <v>0</v>
      </c>
    </row>
    <row r="246" spans="1:15" ht="24">
      <c r="A246" s="20"/>
      <c r="B246" s="21" t="s">
        <v>504</v>
      </c>
      <c r="C246" s="33" t="s">
        <v>505</v>
      </c>
      <c r="D246" s="48" t="s">
        <v>2</v>
      </c>
      <c r="E246" s="24">
        <v>1</v>
      </c>
      <c r="F246" s="177">
        <v>113014.34</v>
      </c>
      <c r="G246" s="193">
        <v>112245.84248799999</v>
      </c>
      <c r="H246" s="193">
        <f t="shared" si="20"/>
        <v>112245.84248799999</v>
      </c>
      <c r="I246" s="204" t="s">
        <v>4055</v>
      </c>
      <c r="J246" s="179"/>
      <c r="L246">
        <f t="shared" si="16"/>
        <v>99.320000000000007</v>
      </c>
      <c r="M246">
        <f t="shared" si="17"/>
        <v>0.67999999999999261</v>
      </c>
      <c r="N246" s="2">
        <f t="shared" si="18"/>
        <v>112245.84248799999</v>
      </c>
      <c r="O246" s="2">
        <f t="shared" si="19"/>
        <v>0</v>
      </c>
    </row>
    <row r="247" spans="1:15">
      <c r="A247" s="20"/>
      <c r="B247" s="21" t="s">
        <v>506</v>
      </c>
      <c r="C247" s="33" t="s">
        <v>507</v>
      </c>
      <c r="D247" s="48" t="s">
        <v>2</v>
      </c>
      <c r="E247" s="24">
        <v>1</v>
      </c>
      <c r="F247" s="177">
        <v>119274.34</v>
      </c>
      <c r="G247" s="193">
        <v>118463.274488</v>
      </c>
      <c r="H247" s="193">
        <f t="shared" si="20"/>
        <v>118463.274488</v>
      </c>
      <c r="I247" s="204" t="s">
        <v>4055</v>
      </c>
      <c r="J247" s="179"/>
      <c r="L247">
        <f t="shared" si="16"/>
        <v>99.32</v>
      </c>
      <c r="M247">
        <f t="shared" si="17"/>
        <v>0.68000000000000682</v>
      </c>
      <c r="N247" s="2">
        <f t="shared" si="18"/>
        <v>118463.274488</v>
      </c>
      <c r="O247" s="2">
        <f t="shared" si="19"/>
        <v>0</v>
      </c>
    </row>
    <row r="248" spans="1:15" ht="24">
      <c r="A248" s="20"/>
      <c r="B248" s="21" t="s">
        <v>508</v>
      </c>
      <c r="C248" s="33" t="s">
        <v>509</v>
      </c>
      <c r="D248" s="48" t="s">
        <v>2</v>
      </c>
      <c r="E248" s="24">
        <v>1</v>
      </c>
      <c r="F248" s="177">
        <v>113236.34</v>
      </c>
      <c r="G248" s="193">
        <v>112466.33288799999</v>
      </c>
      <c r="H248" s="193">
        <f t="shared" si="20"/>
        <v>112466.33288799999</v>
      </c>
      <c r="I248" s="204" t="s">
        <v>4055</v>
      </c>
      <c r="J248" s="179"/>
      <c r="L248">
        <f t="shared" si="16"/>
        <v>99.32</v>
      </c>
      <c r="M248">
        <f t="shared" si="17"/>
        <v>0.68000000000000682</v>
      </c>
      <c r="N248" s="2">
        <f t="shared" si="18"/>
        <v>112466.33288799999</v>
      </c>
      <c r="O248" s="2">
        <f t="shared" si="19"/>
        <v>0</v>
      </c>
    </row>
    <row r="249" spans="1:15">
      <c r="A249" s="20"/>
      <c r="B249" s="21" t="s">
        <v>510</v>
      </c>
      <c r="C249" s="33" t="s">
        <v>511</v>
      </c>
      <c r="D249" s="48" t="s">
        <v>2</v>
      </c>
      <c r="E249" s="24">
        <v>1</v>
      </c>
      <c r="F249" s="177">
        <v>26630.22</v>
      </c>
      <c r="G249" s="193">
        <v>26449.134504000001</v>
      </c>
      <c r="H249" s="193">
        <f t="shared" si="20"/>
        <v>26449.134504000001</v>
      </c>
      <c r="I249" s="204" t="s">
        <v>4055</v>
      </c>
      <c r="J249" s="179"/>
      <c r="L249">
        <f t="shared" si="16"/>
        <v>99.32</v>
      </c>
      <c r="M249">
        <f t="shared" si="17"/>
        <v>0.68000000000000682</v>
      </c>
      <c r="N249" s="2">
        <f t="shared" si="18"/>
        <v>26449.134504000001</v>
      </c>
      <c r="O249" s="2">
        <f t="shared" si="19"/>
        <v>0</v>
      </c>
    </row>
    <row r="250" spans="1:15">
      <c r="A250" s="20"/>
      <c r="B250" s="21" t="s">
        <v>512</v>
      </c>
      <c r="C250" s="33" t="s">
        <v>513</v>
      </c>
      <c r="D250" s="48" t="s">
        <v>2</v>
      </c>
      <c r="E250" s="24">
        <v>1</v>
      </c>
      <c r="F250" s="177">
        <v>39975.339999999997</v>
      </c>
      <c r="G250" s="193">
        <v>39703.507687999998</v>
      </c>
      <c r="H250" s="193">
        <f t="shared" si="20"/>
        <v>39703.507687999998</v>
      </c>
      <c r="I250" s="204" t="s">
        <v>4055</v>
      </c>
      <c r="J250" s="179"/>
      <c r="L250">
        <f t="shared" si="16"/>
        <v>99.320000000000007</v>
      </c>
      <c r="M250">
        <f t="shared" si="17"/>
        <v>0.67999999999999261</v>
      </c>
      <c r="N250" s="2">
        <f t="shared" si="18"/>
        <v>39703.507687999998</v>
      </c>
      <c r="O250" s="2">
        <f t="shared" si="19"/>
        <v>0</v>
      </c>
    </row>
    <row r="251" spans="1:15">
      <c r="A251" s="20"/>
      <c r="B251" s="21" t="s">
        <v>514</v>
      </c>
      <c r="C251" s="33" t="s">
        <v>515</v>
      </c>
      <c r="D251" s="48" t="s">
        <v>2</v>
      </c>
      <c r="E251" s="24">
        <v>1</v>
      </c>
      <c r="F251" s="177">
        <v>43614.34</v>
      </c>
      <c r="G251" s="193">
        <v>43317.762487999993</v>
      </c>
      <c r="H251" s="193">
        <f t="shared" si="20"/>
        <v>43317.762487999993</v>
      </c>
      <c r="I251" s="204" t="s">
        <v>4055</v>
      </c>
      <c r="J251" s="179"/>
      <c r="L251">
        <f t="shared" si="16"/>
        <v>99.32</v>
      </c>
      <c r="M251">
        <f t="shared" si="17"/>
        <v>0.68000000000000682</v>
      </c>
      <c r="N251" s="2">
        <f t="shared" si="18"/>
        <v>43317.762487999993</v>
      </c>
      <c r="O251" s="2">
        <f t="shared" si="19"/>
        <v>0</v>
      </c>
    </row>
    <row r="252" spans="1:15">
      <c r="A252" s="20"/>
      <c r="B252" s="21" t="s">
        <v>516</v>
      </c>
      <c r="C252" s="33" t="s">
        <v>517</v>
      </c>
      <c r="D252" s="48" t="s">
        <v>2</v>
      </c>
      <c r="E252" s="24">
        <v>1</v>
      </c>
      <c r="F252" s="177">
        <v>45564.34</v>
      </c>
      <c r="G252" s="193">
        <v>45254.502487999998</v>
      </c>
      <c r="H252" s="193">
        <f t="shared" si="20"/>
        <v>45254.502487999998</v>
      </c>
      <c r="I252" s="204" t="s">
        <v>4055</v>
      </c>
      <c r="J252" s="179"/>
      <c r="L252">
        <f t="shared" si="16"/>
        <v>99.320000000000007</v>
      </c>
      <c r="M252">
        <f t="shared" si="17"/>
        <v>0.67999999999999261</v>
      </c>
      <c r="N252" s="2">
        <f t="shared" si="18"/>
        <v>45254.502487999998</v>
      </c>
      <c r="O252" s="2">
        <f t="shared" si="19"/>
        <v>0</v>
      </c>
    </row>
    <row r="253" spans="1:15">
      <c r="A253" s="20"/>
      <c r="B253" s="21" t="s">
        <v>518</v>
      </c>
      <c r="C253" s="33" t="s">
        <v>519</v>
      </c>
      <c r="D253" s="48" t="s">
        <v>2</v>
      </c>
      <c r="E253" s="24">
        <v>1</v>
      </c>
      <c r="F253" s="177">
        <v>54023.34</v>
      </c>
      <c r="G253" s="193">
        <v>53655.981287999995</v>
      </c>
      <c r="H253" s="193">
        <f t="shared" si="20"/>
        <v>53655.981287999995</v>
      </c>
      <c r="I253" s="204" t="s">
        <v>4055</v>
      </c>
      <c r="J253" s="179"/>
      <c r="L253">
        <f t="shared" si="16"/>
        <v>99.32</v>
      </c>
      <c r="M253">
        <f t="shared" si="17"/>
        <v>0.68000000000000682</v>
      </c>
      <c r="N253" s="2">
        <f t="shared" si="18"/>
        <v>53655.981287999995</v>
      </c>
      <c r="O253" s="2">
        <f t="shared" si="19"/>
        <v>0</v>
      </c>
    </row>
    <row r="254" spans="1:15">
      <c r="A254" s="20"/>
      <c r="B254" s="21" t="s">
        <v>520</v>
      </c>
      <c r="C254" s="33" t="s">
        <v>521</v>
      </c>
      <c r="D254" s="48" t="s">
        <v>2</v>
      </c>
      <c r="E254" s="24">
        <v>1</v>
      </c>
      <c r="F254" s="177">
        <v>59826.34</v>
      </c>
      <c r="G254" s="193">
        <v>59419.520887999999</v>
      </c>
      <c r="H254" s="193">
        <f t="shared" si="20"/>
        <v>59419.520887999999</v>
      </c>
      <c r="I254" s="204" t="s">
        <v>4055</v>
      </c>
      <c r="J254" s="179"/>
      <c r="L254">
        <f t="shared" si="16"/>
        <v>99.320000000000007</v>
      </c>
      <c r="M254">
        <f t="shared" si="17"/>
        <v>0.67999999999999261</v>
      </c>
      <c r="N254" s="2">
        <f t="shared" si="18"/>
        <v>59419.520887999999</v>
      </c>
      <c r="O254" s="2">
        <f t="shared" si="19"/>
        <v>0</v>
      </c>
    </row>
    <row r="255" spans="1:15">
      <c r="A255" s="20"/>
      <c r="B255" s="21" t="s">
        <v>522</v>
      </c>
      <c r="C255" s="33" t="s">
        <v>523</v>
      </c>
      <c r="D255" s="48" t="s">
        <v>25</v>
      </c>
      <c r="E255" s="24">
        <v>1</v>
      </c>
      <c r="F255" s="177">
        <v>23651.96</v>
      </c>
      <c r="G255" s="193">
        <v>23491.126671999999</v>
      </c>
      <c r="H255" s="193">
        <f t="shared" si="20"/>
        <v>23491.126671999999</v>
      </c>
      <c r="I255" s="204" t="s">
        <v>4055</v>
      </c>
      <c r="J255" s="179"/>
      <c r="L255">
        <f t="shared" si="16"/>
        <v>99.320000000000007</v>
      </c>
      <c r="M255">
        <f t="shared" si="17"/>
        <v>0.67999999999999261</v>
      </c>
      <c r="N255" s="2">
        <f t="shared" si="18"/>
        <v>23491.126671999999</v>
      </c>
      <c r="O255" s="2">
        <f t="shared" si="19"/>
        <v>0</v>
      </c>
    </row>
    <row r="256" spans="1:15" ht="24">
      <c r="A256" s="20"/>
      <c r="B256" s="21" t="s">
        <v>524</v>
      </c>
      <c r="C256" s="33" t="s">
        <v>525</v>
      </c>
      <c r="D256" s="48" t="s">
        <v>2</v>
      </c>
      <c r="E256" s="24">
        <v>1</v>
      </c>
      <c r="F256" s="177">
        <v>29946.65</v>
      </c>
      <c r="G256" s="193">
        <v>29743.012780000001</v>
      </c>
      <c r="H256" s="193">
        <f t="shared" si="20"/>
        <v>29743.012780000001</v>
      </c>
      <c r="I256" s="204" t="s">
        <v>4055</v>
      </c>
      <c r="J256" s="179"/>
      <c r="L256">
        <f t="shared" si="16"/>
        <v>99.32</v>
      </c>
      <c r="M256">
        <f t="shared" si="17"/>
        <v>0.68000000000000682</v>
      </c>
      <c r="N256" s="2">
        <f t="shared" si="18"/>
        <v>29743.012780000001</v>
      </c>
      <c r="O256" s="2">
        <f t="shared" si="19"/>
        <v>0</v>
      </c>
    </row>
    <row r="257" spans="1:15">
      <c r="A257" s="20"/>
      <c r="B257" s="21" t="s">
        <v>526</v>
      </c>
      <c r="C257" s="33" t="s">
        <v>527</v>
      </c>
      <c r="D257" s="48" t="s">
        <v>2</v>
      </c>
      <c r="E257" s="24">
        <v>1</v>
      </c>
      <c r="F257" s="177">
        <v>57755.65</v>
      </c>
      <c r="G257" s="193">
        <v>57362.91158</v>
      </c>
      <c r="H257" s="193">
        <f t="shared" si="20"/>
        <v>57362.91158</v>
      </c>
      <c r="I257" s="204" t="s">
        <v>4055</v>
      </c>
      <c r="J257" s="179"/>
      <c r="L257">
        <f t="shared" si="16"/>
        <v>99.32</v>
      </c>
      <c r="M257">
        <f t="shared" si="17"/>
        <v>0.68000000000000682</v>
      </c>
      <c r="N257" s="2">
        <f t="shared" si="18"/>
        <v>57362.91158</v>
      </c>
      <c r="O257" s="2">
        <f t="shared" si="19"/>
        <v>0</v>
      </c>
    </row>
    <row r="258" spans="1:15">
      <c r="A258" s="20"/>
      <c r="B258" s="21" t="s">
        <v>528</v>
      </c>
      <c r="C258" s="33" t="s">
        <v>529</v>
      </c>
      <c r="D258" s="48" t="s">
        <v>2</v>
      </c>
      <c r="E258" s="24">
        <v>1</v>
      </c>
      <c r="F258" s="177">
        <v>38472.1</v>
      </c>
      <c r="G258" s="193">
        <v>38210.489719999998</v>
      </c>
      <c r="H258" s="193">
        <f t="shared" si="20"/>
        <v>38210.489719999998</v>
      </c>
      <c r="I258" s="204" t="s">
        <v>4055</v>
      </c>
      <c r="J258" s="179"/>
      <c r="L258">
        <f t="shared" si="16"/>
        <v>99.32</v>
      </c>
      <c r="M258">
        <f t="shared" si="17"/>
        <v>0.68000000000000682</v>
      </c>
      <c r="N258" s="2">
        <f t="shared" si="18"/>
        <v>38210.489719999998</v>
      </c>
      <c r="O258" s="2">
        <f t="shared" si="19"/>
        <v>0</v>
      </c>
    </row>
    <row r="259" spans="1:15">
      <c r="A259" s="20"/>
      <c r="B259" s="21" t="s">
        <v>530</v>
      </c>
      <c r="C259" s="33" t="s">
        <v>531</v>
      </c>
      <c r="D259" s="48" t="s">
        <v>2</v>
      </c>
      <c r="E259" s="24">
        <v>1</v>
      </c>
      <c r="F259" s="177">
        <v>100323.1</v>
      </c>
      <c r="G259" s="193">
        <v>99640.902920000008</v>
      </c>
      <c r="H259" s="193">
        <f t="shared" si="20"/>
        <v>99640.902920000008</v>
      </c>
      <c r="I259" s="204" t="s">
        <v>4055</v>
      </c>
      <c r="J259" s="179"/>
      <c r="L259">
        <f t="shared" si="16"/>
        <v>99.320000000000007</v>
      </c>
      <c r="M259">
        <f t="shared" si="17"/>
        <v>0.67999999999999261</v>
      </c>
      <c r="N259" s="2">
        <f t="shared" si="18"/>
        <v>99640.902920000008</v>
      </c>
      <c r="O259" s="2">
        <f t="shared" si="19"/>
        <v>0</v>
      </c>
    </row>
    <row r="260" spans="1:15">
      <c r="A260" s="20"/>
      <c r="B260" s="21" t="s">
        <v>532</v>
      </c>
      <c r="C260" s="33" t="s">
        <v>533</v>
      </c>
      <c r="D260" s="48" t="s">
        <v>2</v>
      </c>
      <c r="E260" s="24">
        <v>1</v>
      </c>
      <c r="F260" s="177">
        <v>167568.1</v>
      </c>
      <c r="G260" s="193">
        <v>166428.63692000002</v>
      </c>
      <c r="H260" s="193">
        <f t="shared" si="20"/>
        <v>166428.63692000002</v>
      </c>
      <c r="I260" s="204" t="s">
        <v>4055</v>
      </c>
      <c r="J260" s="179"/>
      <c r="L260">
        <f t="shared" ref="L260:L323" si="21">G260*100/F260</f>
        <v>99.320000000000007</v>
      </c>
      <c r="M260">
        <f t="shared" ref="M260:M323" si="22">100-L260</f>
        <v>0.67999999999999261</v>
      </c>
      <c r="N260" s="2">
        <f t="shared" ref="N260:N323" si="23">F260-(F260*0.68%)</f>
        <v>166428.63692000002</v>
      </c>
      <c r="O260" s="2">
        <f t="shared" ref="O260:O323" si="24">G260-N260</f>
        <v>0</v>
      </c>
    </row>
    <row r="261" spans="1:15">
      <c r="A261" s="20"/>
      <c r="B261" s="21" t="s">
        <v>534</v>
      </c>
      <c r="C261" s="33" t="s">
        <v>535</v>
      </c>
      <c r="D261" s="48" t="s">
        <v>2</v>
      </c>
      <c r="E261" s="24">
        <v>1</v>
      </c>
      <c r="F261" s="177">
        <v>46879.13</v>
      </c>
      <c r="G261" s="193">
        <v>46560.351916</v>
      </c>
      <c r="H261" s="193">
        <f t="shared" si="20"/>
        <v>46560.351916</v>
      </c>
      <c r="I261" s="204" t="s">
        <v>4055</v>
      </c>
      <c r="J261" s="179"/>
      <c r="L261">
        <f t="shared" si="21"/>
        <v>99.32</v>
      </c>
      <c r="M261">
        <f t="shared" si="22"/>
        <v>0.68000000000000682</v>
      </c>
      <c r="N261" s="2">
        <f t="shared" si="23"/>
        <v>46560.351916</v>
      </c>
      <c r="O261" s="2">
        <f t="shared" si="24"/>
        <v>0</v>
      </c>
    </row>
    <row r="262" spans="1:15" ht="24">
      <c r="A262" s="20"/>
      <c r="B262" s="21" t="s">
        <v>536</v>
      </c>
      <c r="C262" s="33" t="s">
        <v>537</v>
      </c>
      <c r="D262" s="48" t="s">
        <v>2</v>
      </c>
      <c r="E262" s="24">
        <v>1</v>
      </c>
      <c r="F262" s="177">
        <v>591464.38</v>
      </c>
      <c r="G262" s="193">
        <v>587442.42221600004</v>
      </c>
      <c r="H262" s="193">
        <f t="shared" si="20"/>
        <v>587442.42221600004</v>
      </c>
      <c r="I262" s="204" t="s">
        <v>4055</v>
      </c>
      <c r="J262" s="179"/>
      <c r="L262">
        <f t="shared" si="21"/>
        <v>99.320000000000007</v>
      </c>
      <c r="M262">
        <f t="shared" si="22"/>
        <v>0.67999999999999261</v>
      </c>
      <c r="N262" s="2">
        <f t="shared" si="23"/>
        <v>587442.42221600004</v>
      </c>
      <c r="O262" s="2">
        <f t="shared" si="24"/>
        <v>0</v>
      </c>
    </row>
    <row r="263" spans="1:15" ht="24">
      <c r="A263" s="20"/>
      <c r="B263" s="21" t="s">
        <v>538</v>
      </c>
      <c r="C263" s="33" t="s">
        <v>539</v>
      </c>
      <c r="D263" s="48" t="s">
        <v>2</v>
      </c>
      <c r="E263" s="24">
        <v>1</v>
      </c>
      <c r="F263" s="177">
        <v>4496835.22</v>
      </c>
      <c r="G263" s="193">
        <v>4466256.7405039994</v>
      </c>
      <c r="H263" s="193">
        <f t="shared" si="20"/>
        <v>4466256.7405039994</v>
      </c>
      <c r="I263" s="204" t="s">
        <v>4055</v>
      </c>
      <c r="J263" s="179"/>
      <c r="L263">
        <f t="shared" si="21"/>
        <v>99.32</v>
      </c>
      <c r="M263">
        <f t="shared" si="22"/>
        <v>0.68000000000000682</v>
      </c>
      <c r="N263" s="2">
        <f t="shared" si="23"/>
        <v>4466256.7405039994</v>
      </c>
      <c r="O263" s="2">
        <f t="shared" si="24"/>
        <v>0</v>
      </c>
    </row>
    <row r="264" spans="1:15">
      <c r="A264" s="20"/>
      <c r="B264" s="21" t="s">
        <v>540</v>
      </c>
      <c r="C264" s="33" t="s">
        <v>541</v>
      </c>
      <c r="D264" s="48" t="s">
        <v>2</v>
      </c>
      <c r="E264" s="24">
        <v>1</v>
      </c>
      <c r="F264" s="177">
        <v>27609.91</v>
      </c>
      <c r="G264" s="193">
        <v>27422.162612</v>
      </c>
      <c r="H264" s="193">
        <f t="shared" si="20"/>
        <v>27422.162612</v>
      </c>
      <c r="I264" s="204" t="s">
        <v>4055</v>
      </c>
      <c r="J264" s="179"/>
      <c r="L264">
        <f t="shared" si="21"/>
        <v>99.320000000000007</v>
      </c>
      <c r="M264">
        <f t="shared" si="22"/>
        <v>0.67999999999999261</v>
      </c>
      <c r="N264" s="2">
        <f t="shared" si="23"/>
        <v>27422.162612</v>
      </c>
      <c r="O264" s="2">
        <f t="shared" si="24"/>
        <v>0</v>
      </c>
    </row>
    <row r="265" spans="1:15">
      <c r="A265" s="20"/>
      <c r="B265" s="21" t="s">
        <v>542</v>
      </c>
      <c r="C265" s="33" t="s">
        <v>543</v>
      </c>
      <c r="D265" s="48" t="s">
        <v>2</v>
      </c>
      <c r="E265" s="24">
        <v>1</v>
      </c>
      <c r="F265" s="177">
        <v>42941.93</v>
      </c>
      <c r="G265" s="193">
        <v>42649.924875999997</v>
      </c>
      <c r="H265" s="193">
        <f t="shared" si="20"/>
        <v>42649.924875999997</v>
      </c>
      <c r="I265" s="204" t="s">
        <v>4055</v>
      </c>
      <c r="J265" s="179"/>
      <c r="L265">
        <f t="shared" si="21"/>
        <v>99.32</v>
      </c>
      <c r="M265">
        <f t="shared" si="22"/>
        <v>0.68000000000000682</v>
      </c>
      <c r="N265" s="2">
        <f t="shared" si="23"/>
        <v>42649.924875999997</v>
      </c>
      <c r="O265" s="2">
        <f t="shared" si="24"/>
        <v>0</v>
      </c>
    </row>
    <row r="266" spans="1:15" ht="48">
      <c r="A266" s="20"/>
      <c r="B266" s="21" t="s">
        <v>544</v>
      </c>
      <c r="C266" s="33" t="s">
        <v>545</v>
      </c>
      <c r="D266" s="48" t="s">
        <v>25</v>
      </c>
      <c r="E266" s="24">
        <v>1</v>
      </c>
      <c r="F266" s="177">
        <v>96713.78</v>
      </c>
      <c r="G266" s="193">
        <v>96056.126296000002</v>
      </c>
      <c r="H266" s="193">
        <f t="shared" si="20"/>
        <v>96056.126296000002</v>
      </c>
      <c r="I266" s="204" t="s">
        <v>4055</v>
      </c>
      <c r="J266" s="179"/>
      <c r="L266">
        <f t="shared" si="21"/>
        <v>99.32</v>
      </c>
      <c r="M266">
        <f t="shared" si="22"/>
        <v>0.68000000000000682</v>
      </c>
      <c r="N266" s="2">
        <f t="shared" si="23"/>
        <v>96056.126296000002</v>
      </c>
      <c r="O266" s="2">
        <f t="shared" si="24"/>
        <v>0</v>
      </c>
    </row>
    <row r="267" spans="1:15" ht="48">
      <c r="A267" s="20"/>
      <c r="B267" s="21" t="s">
        <v>546</v>
      </c>
      <c r="C267" s="33" t="s">
        <v>547</v>
      </c>
      <c r="D267" s="48" t="s">
        <v>25</v>
      </c>
      <c r="E267" s="24">
        <v>1</v>
      </c>
      <c r="F267" s="177">
        <v>83404.149999999994</v>
      </c>
      <c r="G267" s="193">
        <v>82837.001779999991</v>
      </c>
      <c r="H267" s="193">
        <f t="shared" si="20"/>
        <v>82837.001779999991</v>
      </c>
      <c r="I267" s="204" t="s">
        <v>4055</v>
      </c>
      <c r="J267" s="179"/>
      <c r="L267">
        <f t="shared" si="21"/>
        <v>99.32</v>
      </c>
      <c r="M267">
        <f t="shared" si="22"/>
        <v>0.68000000000000682</v>
      </c>
      <c r="N267" s="2">
        <f t="shared" si="23"/>
        <v>82837.001779999991</v>
      </c>
      <c r="O267" s="2">
        <f t="shared" si="24"/>
        <v>0</v>
      </c>
    </row>
    <row r="268" spans="1:15" ht="48">
      <c r="A268" s="20"/>
      <c r="B268" s="21" t="s">
        <v>548</v>
      </c>
      <c r="C268" s="33" t="s">
        <v>549</v>
      </c>
      <c r="D268" s="48" t="s">
        <v>25</v>
      </c>
      <c r="E268" s="24">
        <v>1</v>
      </c>
      <c r="F268" s="177">
        <v>69156.25</v>
      </c>
      <c r="G268" s="193">
        <v>68685.987500000003</v>
      </c>
      <c r="H268" s="193">
        <f t="shared" si="20"/>
        <v>68685.987500000003</v>
      </c>
      <c r="I268" s="204" t="s">
        <v>4055</v>
      </c>
      <c r="J268" s="179"/>
      <c r="L268">
        <f t="shared" si="21"/>
        <v>99.32</v>
      </c>
      <c r="M268">
        <f t="shared" si="22"/>
        <v>0.68000000000000682</v>
      </c>
      <c r="N268" s="2">
        <f t="shared" si="23"/>
        <v>68685.987500000003</v>
      </c>
      <c r="O268" s="2">
        <f t="shared" si="24"/>
        <v>0</v>
      </c>
    </row>
    <row r="269" spans="1:15" ht="48">
      <c r="A269" s="20"/>
      <c r="B269" s="21" t="s">
        <v>550</v>
      </c>
      <c r="C269" s="33" t="s">
        <v>551</v>
      </c>
      <c r="D269" s="48" t="s">
        <v>25</v>
      </c>
      <c r="E269" s="24">
        <v>1</v>
      </c>
      <c r="F269" s="177">
        <v>89951.5</v>
      </c>
      <c r="G269" s="193">
        <v>89339.829800000007</v>
      </c>
      <c r="H269" s="193">
        <f t="shared" ref="H269:H272" si="25">+G269*E269</f>
        <v>89339.829800000007</v>
      </c>
      <c r="I269" s="204" t="s">
        <v>4055</v>
      </c>
      <c r="J269" s="179"/>
      <c r="L269">
        <f t="shared" si="21"/>
        <v>99.320000000000007</v>
      </c>
      <c r="M269">
        <f t="shared" si="22"/>
        <v>0.67999999999999261</v>
      </c>
      <c r="N269" s="2">
        <f t="shared" si="23"/>
        <v>89339.829800000007</v>
      </c>
      <c r="O269" s="2">
        <f t="shared" si="24"/>
        <v>0</v>
      </c>
    </row>
    <row r="270" spans="1:15" ht="48">
      <c r="A270" s="20"/>
      <c r="B270" s="21" t="s">
        <v>552</v>
      </c>
      <c r="C270" s="33" t="s">
        <v>553</v>
      </c>
      <c r="D270" s="48" t="s">
        <v>25</v>
      </c>
      <c r="E270" s="24">
        <v>1</v>
      </c>
      <c r="F270" s="177">
        <v>84024.25</v>
      </c>
      <c r="G270" s="193">
        <v>83452.8851</v>
      </c>
      <c r="H270" s="193">
        <f t="shared" si="25"/>
        <v>83452.8851</v>
      </c>
      <c r="I270" s="204" t="s">
        <v>4055</v>
      </c>
      <c r="J270" s="179"/>
      <c r="L270">
        <f t="shared" si="21"/>
        <v>99.32</v>
      </c>
      <c r="M270">
        <f t="shared" si="22"/>
        <v>0.68000000000000682</v>
      </c>
      <c r="N270" s="2">
        <f t="shared" si="23"/>
        <v>83452.8851</v>
      </c>
      <c r="O270" s="2">
        <f t="shared" si="24"/>
        <v>0</v>
      </c>
    </row>
    <row r="271" spans="1:15" ht="24">
      <c r="A271" s="20"/>
      <c r="B271" s="21" t="s">
        <v>554</v>
      </c>
      <c r="C271" s="33" t="s">
        <v>555</v>
      </c>
      <c r="D271" s="48" t="s">
        <v>2</v>
      </c>
      <c r="E271" s="24">
        <v>1</v>
      </c>
      <c r="F271" s="177">
        <v>290369.99</v>
      </c>
      <c r="G271" s="193">
        <v>288395.47406799998</v>
      </c>
      <c r="H271" s="193">
        <f t="shared" si="25"/>
        <v>288395.47406799998</v>
      </c>
      <c r="I271" s="204" t="s">
        <v>4055</v>
      </c>
      <c r="J271" s="179"/>
      <c r="L271">
        <f t="shared" si="21"/>
        <v>99.32</v>
      </c>
      <c r="M271">
        <f t="shared" si="22"/>
        <v>0.68000000000000682</v>
      </c>
      <c r="N271" s="2">
        <f t="shared" si="23"/>
        <v>288395.47406799998</v>
      </c>
      <c r="O271" s="2">
        <f t="shared" si="24"/>
        <v>0</v>
      </c>
    </row>
    <row r="272" spans="1:15">
      <c r="A272" s="20"/>
      <c r="B272" s="21" t="s">
        <v>556</v>
      </c>
      <c r="C272" s="22" t="s">
        <v>557</v>
      </c>
      <c r="D272" s="23" t="s">
        <v>2</v>
      </c>
      <c r="E272" s="24">
        <v>1</v>
      </c>
      <c r="F272" s="177">
        <v>11588.4</v>
      </c>
      <c r="G272" s="193">
        <v>11509.59888</v>
      </c>
      <c r="H272" s="193">
        <f t="shared" si="25"/>
        <v>11509.59888</v>
      </c>
      <c r="I272" s="204" t="s">
        <v>4055</v>
      </c>
      <c r="J272" s="179"/>
      <c r="L272">
        <f t="shared" si="21"/>
        <v>99.320000000000007</v>
      </c>
      <c r="M272">
        <f t="shared" si="22"/>
        <v>0.67999999999999261</v>
      </c>
      <c r="N272" s="2">
        <f t="shared" si="23"/>
        <v>11509.59888</v>
      </c>
      <c r="O272" s="2">
        <f t="shared" si="24"/>
        <v>0</v>
      </c>
    </row>
    <row r="273" spans="1:15">
      <c r="A273" s="49"/>
      <c r="B273" s="239" t="s">
        <v>1</v>
      </c>
      <c r="C273" s="240"/>
      <c r="D273" s="240"/>
      <c r="E273" s="240"/>
      <c r="F273" s="240"/>
      <c r="G273" s="178"/>
      <c r="H273" s="199">
        <f>SUM(H204:H272)</f>
        <v>14821820.795235999</v>
      </c>
      <c r="I273" s="204" t="s">
        <v>4055</v>
      </c>
      <c r="J273" s="179"/>
      <c r="L273" t="e">
        <f t="shared" si="21"/>
        <v>#DIV/0!</v>
      </c>
      <c r="M273" t="e">
        <f t="shared" si="22"/>
        <v>#DIV/0!</v>
      </c>
      <c r="N273" s="2">
        <f t="shared" si="23"/>
        <v>0</v>
      </c>
      <c r="O273" s="2">
        <f t="shared" si="24"/>
        <v>0</v>
      </c>
    </row>
    <row r="274" spans="1:15">
      <c r="A274" s="28">
        <v>5</v>
      </c>
      <c r="B274" s="46" t="s">
        <v>558</v>
      </c>
      <c r="C274" s="47"/>
      <c r="D274" s="228"/>
      <c r="E274" s="229"/>
      <c r="F274" s="229"/>
      <c r="G274" s="178"/>
      <c r="H274" s="193"/>
      <c r="I274" s="204" t="s">
        <v>4055</v>
      </c>
      <c r="J274" s="179"/>
      <c r="L274" t="e">
        <f t="shared" si="21"/>
        <v>#DIV/0!</v>
      </c>
      <c r="M274" t="e">
        <f t="shared" si="22"/>
        <v>#DIV/0!</v>
      </c>
      <c r="N274" s="2">
        <f t="shared" si="23"/>
        <v>0</v>
      </c>
      <c r="O274" s="2">
        <f t="shared" si="24"/>
        <v>0</v>
      </c>
    </row>
    <row r="275" spans="1:15" ht="24">
      <c r="A275" s="20"/>
      <c r="B275" s="21" t="s">
        <v>559</v>
      </c>
      <c r="C275" s="33" t="s">
        <v>560</v>
      </c>
      <c r="D275" s="48" t="s">
        <v>2</v>
      </c>
      <c r="E275" s="24">
        <v>1</v>
      </c>
      <c r="F275" s="177">
        <v>2138625.52</v>
      </c>
      <c r="G275" s="193">
        <v>2124082.8664640002</v>
      </c>
      <c r="H275" s="193">
        <f t="shared" ref="H275:H337" si="26">+G275*E275</f>
        <v>2124082.8664640002</v>
      </c>
      <c r="I275" s="204" t="s">
        <v>4055</v>
      </c>
      <c r="J275" s="179"/>
      <c r="L275">
        <f t="shared" si="21"/>
        <v>99.320000000000022</v>
      </c>
      <c r="M275">
        <f t="shared" si="22"/>
        <v>0.6799999999999784</v>
      </c>
      <c r="N275" s="2">
        <f t="shared" si="23"/>
        <v>2124082.8664640002</v>
      </c>
      <c r="O275" s="2">
        <f t="shared" si="24"/>
        <v>0</v>
      </c>
    </row>
    <row r="276" spans="1:15" ht="24">
      <c r="A276" s="20"/>
      <c r="B276" s="21" t="s">
        <v>561</v>
      </c>
      <c r="C276" s="33" t="s">
        <v>562</v>
      </c>
      <c r="D276" s="48" t="s">
        <v>25</v>
      </c>
      <c r="E276" s="24">
        <v>1</v>
      </c>
      <c r="F276" s="177">
        <v>115253.54</v>
      </c>
      <c r="G276" s="193">
        <v>114469.815928</v>
      </c>
      <c r="H276" s="193">
        <f t="shared" si="26"/>
        <v>114469.815928</v>
      </c>
      <c r="I276" s="204" t="s">
        <v>4055</v>
      </c>
      <c r="J276" s="179"/>
      <c r="L276">
        <f t="shared" si="21"/>
        <v>99.32</v>
      </c>
      <c r="M276">
        <f t="shared" si="22"/>
        <v>0.68000000000000682</v>
      </c>
      <c r="N276" s="2">
        <f t="shared" si="23"/>
        <v>114469.815928</v>
      </c>
      <c r="O276" s="2">
        <f t="shared" si="24"/>
        <v>0</v>
      </c>
    </row>
    <row r="277" spans="1:15" ht="24">
      <c r="A277" s="20"/>
      <c r="B277" s="21" t="s">
        <v>563</v>
      </c>
      <c r="C277" s="33" t="s">
        <v>564</v>
      </c>
      <c r="D277" s="48" t="s">
        <v>25</v>
      </c>
      <c r="E277" s="24">
        <v>1</v>
      </c>
      <c r="F277" s="177">
        <v>70353.77</v>
      </c>
      <c r="G277" s="193">
        <v>69875.364364000008</v>
      </c>
      <c r="H277" s="193">
        <f t="shared" si="26"/>
        <v>69875.364364000008</v>
      </c>
      <c r="I277" s="204" t="s">
        <v>4055</v>
      </c>
      <c r="J277" s="179"/>
      <c r="L277">
        <f t="shared" si="21"/>
        <v>99.320000000000007</v>
      </c>
      <c r="M277">
        <f t="shared" si="22"/>
        <v>0.67999999999999261</v>
      </c>
      <c r="N277" s="2">
        <f t="shared" si="23"/>
        <v>69875.364364000008</v>
      </c>
      <c r="O277" s="2">
        <f t="shared" si="24"/>
        <v>0</v>
      </c>
    </row>
    <row r="278" spans="1:15" ht="15" customHeight="1">
      <c r="A278" s="20"/>
      <c r="B278" s="21" t="s">
        <v>565</v>
      </c>
      <c r="C278" s="33" t="s">
        <v>566</v>
      </c>
      <c r="D278" s="48" t="s">
        <v>25</v>
      </c>
      <c r="E278" s="24">
        <v>1</v>
      </c>
      <c r="F278" s="177">
        <v>51421.23</v>
      </c>
      <c r="G278" s="193">
        <v>51071.565636000007</v>
      </c>
      <c r="H278" s="193">
        <f t="shared" si="26"/>
        <v>51071.565636000007</v>
      </c>
      <c r="I278" s="204" t="s">
        <v>4055</v>
      </c>
      <c r="J278" s="179"/>
      <c r="L278">
        <f t="shared" si="21"/>
        <v>99.320000000000007</v>
      </c>
      <c r="M278">
        <f t="shared" si="22"/>
        <v>0.67999999999999261</v>
      </c>
      <c r="N278" s="2">
        <f t="shared" si="23"/>
        <v>51071.565636000007</v>
      </c>
      <c r="O278" s="2">
        <f t="shared" si="24"/>
        <v>0</v>
      </c>
    </row>
    <row r="279" spans="1:15" ht="24">
      <c r="A279" s="20"/>
      <c r="B279" s="21" t="s">
        <v>567</v>
      </c>
      <c r="C279" s="33" t="s">
        <v>568</v>
      </c>
      <c r="D279" s="48" t="s">
        <v>2</v>
      </c>
      <c r="E279" s="24">
        <v>1</v>
      </c>
      <c r="F279" s="177">
        <v>138163.79999999999</v>
      </c>
      <c r="G279" s="193">
        <v>137224.28615999999</v>
      </c>
      <c r="H279" s="193">
        <f t="shared" si="26"/>
        <v>137224.28615999999</v>
      </c>
      <c r="I279" s="204" t="s">
        <v>4055</v>
      </c>
      <c r="J279" s="179"/>
      <c r="L279">
        <f t="shared" si="21"/>
        <v>99.32</v>
      </c>
      <c r="M279">
        <f t="shared" si="22"/>
        <v>0.68000000000000682</v>
      </c>
      <c r="N279" s="2">
        <f t="shared" si="23"/>
        <v>137224.28615999999</v>
      </c>
      <c r="O279" s="2">
        <f t="shared" si="24"/>
        <v>0</v>
      </c>
    </row>
    <row r="280" spans="1:15">
      <c r="A280" s="20"/>
      <c r="B280" s="21" t="s">
        <v>569</v>
      </c>
      <c r="C280" s="33" t="s">
        <v>570</v>
      </c>
      <c r="D280" s="48" t="s">
        <v>25</v>
      </c>
      <c r="E280" s="24">
        <v>1</v>
      </c>
      <c r="F280" s="177">
        <v>18127.57</v>
      </c>
      <c r="G280" s="193">
        <v>18004.302523999999</v>
      </c>
      <c r="H280" s="193">
        <f t="shared" si="26"/>
        <v>18004.302523999999</v>
      </c>
      <c r="I280" s="204" t="s">
        <v>4055</v>
      </c>
      <c r="J280" s="179"/>
      <c r="L280">
        <f t="shared" si="21"/>
        <v>99.32</v>
      </c>
      <c r="M280">
        <f t="shared" si="22"/>
        <v>0.68000000000000682</v>
      </c>
      <c r="N280" s="2">
        <f t="shared" si="23"/>
        <v>18004.302523999999</v>
      </c>
      <c r="O280" s="2">
        <f t="shared" si="24"/>
        <v>0</v>
      </c>
    </row>
    <row r="281" spans="1:15">
      <c r="A281" s="20"/>
      <c r="B281" s="21" t="s">
        <v>571</v>
      </c>
      <c r="C281" s="33" t="s">
        <v>572</v>
      </c>
      <c r="D281" s="48" t="s">
        <v>25</v>
      </c>
      <c r="E281" s="24">
        <v>1</v>
      </c>
      <c r="F281" s="177">
        <v>24460.77</v>
      </c>
      <c r="G281" s="193">
        <v>24294.436764000002</v>
      </c>
      <c r="H281" s="193">
        <f t="shared" si="26"/>
        <v>24294.436764000002</v>
      </c>
      <c r="I281" s="204" t="s">
        <v>4055</v>
      </c>
      <c r="J281" s="179"/>
      <c r="L281">
        <f t="shared" si="21"/>
        <v>99.320000000000007</v>
      </c>
      <c r="M281">
        <f t="shared" si="22"/>
        <v>0.67999999999999261</v>
      </c>
      <c r="N281" s="2">
        <f t="shared" si="23"/>
        <v>24294.436764000002</v>
      </c>
      <c r="O281" s="2">
        <f t="shared" si="24"/>
        <v>0</v>
      </c>
    </row>
    <row r="282" spans="1:15">
      <c r="A282" s="20"/>
      <c r="B282" s="21" t="s">
        <v>573</v>
      </c>
      <c r="C282" s="33" t="s">
        <v>574</v>
      </c>
      <c r="D282" s="48" t="s">
        <v>2</v>
      </c>
      <c r="E282" s="24">
        <v>1</v>
      </c>
      <c r="F282" s="177">
        <v>54394.64</v>
      </c>
      <c r="G282" s="193">
        <v>54024.756448</v>
      </c>
      <c r="H282" s="193">
        <f t="shared" si="26"/>
        <v>54024.756448</v>
      </c>
      <c r="I282" s="204" t="s">
        <v>4055</v>
      </c>
      <c r="J282" s="179"/>
      <c r="L282">
        <f t="shared" si="21"/>
        <v>99.32</v>
      </c>
      <c r="M282">
        <f t="shared" si="22"/>
        <v>0.68000000000000682</v>
      </c>
      <c r="N282" s="2">
        <f t="shared" si="23"/>
        <v>54024.756448</v>
      </c>
      <c r="O282" s="2">
        <f t="shared" si="24"/>
        <v>0</v>
      </c>
    </row>
    <row r="283" spans="1:15">
      <c r="A283" s="49"/>
      <c r="B283" s="239" t="s">
        <v>1</v>
      </c>
      <c r="C283" s="240"/>
      <c r="D283" s="240"/>
      <c r="E283" s="240"/>
      <c r="F283" s="240"/>
      <c r="G283" s="178"/>
      <c r="H283" s="199">
        <f>SUM(H275:H282)</f>
        <v>2593047.3942880007</v>
      </c>
      <c r="I283" s="204" t="s">
        <v>4055</v>
      </c>
      <c r="J283" s="179"/>
      <c r="L283" t="e">
        <f t="shared" si="21"/>
        <v>#DIV/0!</v>
      </c>
      <c r="M283" t="e">
        <f t="shared" si="22"/>
        <v>#DIV/0!</v>
      </c>
      <c r="N283" s="2">
        <f t="shared" si="23"/>
        <v>0</v>
      </c>
      <c r="O283" s="2">
        <f t="shared" si="24"/>
        <v>0</v>
      </c>
    </row>
    <row r="284" spans="1:15">
      <c r="A284" s="50">
        <v>6</v>
      </c>
      <c r="B284" s="46" t="s">
        <v>575</v>
      </c>
      <c r="C284" s="47"/>
      <c r="D284" s="228"/>
      <c r="E284" s="229"/>
      <c r="F284" s="229"/>
      <c r="G284" s="178"/>
      <c r="H284" s="193"/>
      <c r="I284" s="204" t="s">
        <v>4055</v>
      </c>
      <c r="J284" s="179"/>
      <c r="L284" t="e">
        <f t="shared" si="21"/>
        <v>#DIV/0!</v>
      </c>
      <c r="M284" t="e">
        <f t="shared" si="22"/>
        <v>#DIV/0!</v>
      </c>
      <c r="N284" s="2">
        <f t="shared" si="23"/>
        <v>0</v>
      </c>
      <c r="O284" s="2">
        <f t="shared" si="24"/>
        <v>0</v>
      </c>
    </row>
    <row r="285" spans="1:15" ht="24">
      <c r="A285" s="20"/>
      <c r="B285" s="21" t="s">
        <v>576</v>
      </c>
      <c r="C285" s="33" t="s">
        <v>577</v>
      </c>
      <c r="D285" s="48" t="s">
        <v>28</v>
      </c>
      <c r="E285" s="24">
        <v>1</v>
      </c>
      <c r="F285" s="177">
        <v>30907.87</v>
      </c>
      <c r="G285" s="193">
        <v>30697.696484</v>
      </c>
      <c r="H285" s="193">
        <f t="shared" si="26"/>
        <v>30697.696484</v>
      </c>
      <c r="I285" s="204" t="s">
        <v>4055</v>
      </c>
      <c r="J285" s="179"/>
      <c r="L285">
        <f t="shared" si="21"/>
        <v>99.32</v>
      </c>
      <c r="M285">
        <f t="shared" si="22"/>
        <v>0.68000000000000682</v>
      </c>
      <c r="N285" s="2">
        <f t="shared" si="23"/>
        <v>30697.696484</v>
      </c>
      <c r="O285" s="2">
        <f t="shared" si="24"/>
        <v>0</v>
      </c>
    </row>
    <row r="286" spans="1:15" ht="24">
      <c r="A286" s="20"/>
      <c r="B286" s="21" t="s">
        <v>578</v>
      </c>
      <c r="C286" s="33" t="s">
        <v>579</v>
      </c>
      <c r="D286" s="48" t="s">
        <v>28</v>
      </c>
      <c r="E286" s="24">
        <v>1</v>
      </c>
      <c r="F286" s="177">
        <v>158069.06</v>
      </c>
      <c r="G286" s="193">
        <v>156994.19039199999</v>
      </c>
      <c r="H286" s="193">
        <f t="shared" si="26"/>
        <v>156994.19039199999</v>
      </c>
      <c r="I286" s="204" t="s">
        <v>4055</v>
      </c>
      <c r="J286" s="179"/>
      <c r="L286">
        <f t="shared" si="21"/>
        <v>99.32</v>
      </c>
      <c r="M286">
        <f t="shared" si="22"/>
        <v>0.68000000000000682</v>
      </c>
      <c r="N286" s="2">
        <f t="shared" si="23"/>
        <v>156994.19039199999</v>
      </c>
      <c r="O286" s="2">
        <f t="shared" si="24"/>
        <v>0</v>
      </c>
    </row>
    <row r="287" spans="1:15" ht="24">
      <c r="A287" s="20"/>
      <c r="B287" s="21" t="s">
        <v>580</v>
      </c>
      <c r="C287" s="33" t="s">
        <v>581</v>
      </c>
      <c r="D287" s="48" t="s">
        <v>28</v>
      </c>
      <c r="E287" s="24">
        <v>1</v>
      </c>
      <c r="F287" s="177">
        <v>159743.97</v>
      </c>
      <c r="G287" s="193">
        <v>158657.71100400001</v>
      </c>
      <c r="H287" s="193">
        <f t="shared" si="26"/>
        <v>158657.71100400001</v>
      </c>
      <c r="I287" s="204" t="s">
        <v>4055</v>
      </c>
      <c r="J287" s="179"/>
      <c r="L287">
        <f t="shared" si="21"/>
        <v>99.320000000000007</v>
      </c>
      <c r="M287">
        <f t="shared" si="22"/>
        <v>0.67999999999999261</v>
      </c>
      <c r="N287" s="2">
        <f t="shared" si="23"/>
        <v>158657.71100400001</v>
      </c>
      <c r="O287" s="2">
        <f t="shared" si="24"/>
        <v>0</v>
      </c>
    </row>
    <row r="288" spans="1:15" ht="15" customHeight="1">
      <c r="A288" s="20"/>
      <c r="B288" s="21" t="s">
        <v>582</v>
      </c>
      <c r="C288" s="33" t="s">
        <v>583</v>
      </c>
      <c r="D288" s="48" t="s">
        <v>28</v>
      </c>
      <c r="E288" s="24">
        <v>1</v>
      </c>
      <c r="F288" s="177">
        <v>144464.35</v>
      </c>
      <c r="G288" s="193">
        <v>143481.99242</v>
      </c>
      <c r="H288" s="193">
        <f t="shared" si="26"/>
        <v>143481.99242</v>
      </c>
      <c r="I288" s="204" t="s">
        <v>4055</v>
      </c>
      <c r="J288" s="179"/>
      <c r="L288">
        <f t="shared" si="21"/>
        <v>99.32</v>
      </c>
      <c r="M288">
        <f t="shared" si="22"/>
        <v>0.68000000000000682</v>
      </c>
      <c r="N288" s="2">
        <f t="shared" si="23"/>
        <v>143481.99242</v>
      </c>
      <c r="O288" s="2">
        <f t="shared" si="24"/>
        <v>0</v>
      </c>
    </row>
    <row r="289" spans="1:15">
      <c r="A289" s="20"/>
      <c r="B289" s="21" t="s">
        <v>584</v>
      </c>
      <c r="C289" s="33" t="s">
        <v>585</v>
      </c>
      <c r="D289" s="48" t="s">
        <v>25</v>
      </c>
      <c r="E289" s="24">
        <v>1</v>
      </c>
      <c r="F289" s="177">
        <v>63685.86</v>
      </c>
      <c r="G289" s="193">
        <v>63252.796152000003</v>
      </c>
      <c r="H289" s="193">
        <f t="shared" si="26"/>
        <v>63252.796152000003</v>
      </c>
      <c r="I289" s="204" t="s">
        <v>4055</v>
      </c>
      <c r="J289" s="179"/>
      <c r="L289">
        <f t="shared" si="21"/>
        <v>99.32</v>
      </c>
      <c r="M289">
        <f t="shared" si="22"/>
        <v>0.68000000000000682</v>
      </c>
      <c r="N289" s="2">
        <f t="shared" si="23"/>
        <v>63252.796152000003</v>
      </c>
      <c r="O289" s="2">
        <f t="shared" si="24"/>
        <v>0</v>
      </c>
    </row>
    <row r="290" spans="1:15">
      <c r="A290" s="20"/>
      <c r="B290" s="21" t="s">
        <v>586</v>
      </c>
      <c r="C290" s="33" t="s">
        <v>587</v>
      </c>
      <c r="D290" s="48" t="s">
        <v>25</v>
      </c>
      <c r="E290" s="24">
        <v>1</v>
      </c>
      <c r="F290" s="177">
        <v>64009.81</v>
      </c>
      <c r="G290" s="193">
        <v>63574.543291999995</v>
      </c>
      <c r="H290" s="193">
        <f t="shared" si="26"/>
        <v>63574.543291999995</v>
      </c>
      <c r="I290" s="204" t="s">
        <v>4055</v>
      </c>
      <c r="J290" s="179"/>
      <c r="L290">
        <f t="shared" si="21"/>
        <v>99.32</v>
      </c>
      <c r="M290">
        <f t="shared" si="22"/>
        <v>0.68000000000000682</v>
      </c>
      <c r="N290" s="2">
        <f t="shared" si="23"/>
        <v>63574.543291999995</v>
      </c>
      <c r="O290" s="2">
        <f t="shared" si="24"/>
        <v>0</v>
      </c>
    </row>
    <row r="291" spans="1:15">
      <c r="A291" s="20"/>
      <c r="B291" s="21" t="s">
        <v>588</v>
      </c>
      <c r="C291" s="33" t="s">
        <v>589</v>
      </c>
      <c r="D291" s="48" t="s">
        <v>25</v>
      </c>
      <c r="E291" s="24">
        <v>1</v>
      </c>
      <c r="F291" s="177">
        <v>109041.77</v>
      </c>
      <c r="G291" s="193">
        <v>108300.28596400001</v>
      </c>
      <c r="H291" s="193">
        <f t="shared" si="26"/>
        <v>108300.28596400001</v>
      </c>
      <c r="I291" s="204" t="s">
        <v>4055</v>
      </c>
      <c r="J291" s="179"/>
      <c r="L291">
        <f t="shared" si="21"/>
        <v>99.32</v>
      </c>
      <c r="M291">
        <f t="shared" si="22"/>
        <v>0.68000000000000682</v>
      </c>
      <c r="N291" s="2">
        <f t="shared" si="23"/>
        <v>108300.28596400001</v>
      </c>
      <c r="O291" s="2">
        <f t="shared" si="24"/>
        <v>0</v>
      </c>
    </row>
    <row r="292" spans="1:15">
      <c r="A292" s="20"/>
      <c r="B292" s="21" t="s">
        <v>590</v>
      </c>
      <c r="C292" s="33" t="s">
        <v>591</v>
      </c>
      <c r="D292" s="48" t="s">
        <v>25</v>
      </c>
      <c r="E292" s="24">
        <v>1</v>
      </c>
      <c r="F292" s="177">
        <v>53109.43</v>
      </c>
      <c r="G292" s="193">
        <v>52748.285876000002</v>
      </c>
      <c r="H292" s="193">
        <f t="shared" si="26"/>
        <v>52748.285876000002</v>
      </c>
      <c r="I292" s="204" t="s">
        <v>4055</v>
      </c>
      <c r="J292" s="179"/>
      <c r="L292">
        <f t="shared" si="21"/>
        <v>99.320000000000007</v>
      </c>
      <c r="M292">
        <f t="shared" si="22"/>
        <v>0.67999999999999261</v>
      </c>
      <c r="N292" s="2">
        <f t="shared" si="23"/>
        <v>52748.285876000002</v>
      </c>
      <c r="O292" s="2">
        <f t="shared" si="24"/>
        <v>0</v>
      </c>
    </row>
    <row r="293" spans="1:15" ht="24">
      <c r="A293" s="20"/>
      <c r="B293" s="21" t="s">
        <v>592</v>
      </c>
      <c r="C293" s="33" t="s">
        <v>593</v>
      </c>
      <c r="D293" s="48" t="s">
        <v>25</v>
      </c>
      <c r="E293" s="24">
        <v>1</v>
      </c>
      <c r="F293" s="177">
        <v>60433.760000000002</v>
      </c>
      <c r="G293" s="193">
        <v>60022.810431999998</v>
      </c>
      <c r="H293" s="193">
        <f t="shared" si="26"/>
        <v>60022.810431999998</v>
      </c>
      <c r="I293" s="204" t="s">
        <v>4055</v>
      </c>
      <c r="J293" s="179"/>
      <c r="L293">
        <f t="shared" si="21"/>
        <v>99.32</v>
      </c>
      <c r="M293">
        <f t="shared" si="22"/>
        <v>0.68000000000000682</v>
      </c>
      <c r="N293" s="2">
        <f t="shared" si="23"/>
        <v>60022.810431999998</v>
      </c>
      <c r="O293" s="2">
        <f t="shared" si="24"/>
        <v>0</v>
      </c>
    </row>
    <row r="294" spans="1:15" ht="24">
      <c r="A294" s="20"/>
      <c r="B294" s="21" t="s">
        <v>594</v>
      </c>
      <c r="C294" s="33" t="s">
        <v>595</v>
      </c>
      <c r="D294" s="48" t="s">
        <v>28</v>
      </c>
      <c r="E294" s="24">
        <v>1</v>
      </c>
      <c r="F294" s="177">
        <v>56000.13</v>
      </c>
      <c r="G294" s="193">
        <v>55619.329116000001</v>
      </c>
      <c r="H294" s="193">
        <f t="shared" si="26"/>
        <v>55619.329116000001</v>
      </c>
      <c r="I294" s="204" t="s">
        <v>4055</v>
      </c>
      <c r="J294" s="179"/>
      <c r="L294">
        <f t="shared" si="21"/>
        <v>99.320000000000007</v>
      </c>
      <c r="M294">
        <f t="shared" si="22"/>
        <v>0.67999999999999261</v>
      </c>
      <c r="N294" s="2">
        <f t="shared" si="23"/>
        <v>55619.329116000001</v>
      </c>
      <c r="O294" s="2">
        <f t="shared" si="24"/>
        <v>0</v>
      </c>
    </row>
    <row r="295" spans="1:15" ht="24">
      <c r="A295" s="20"/>
      <c r="B295" s="21" t="s">
        <v>596</v>
      </c>
      <c r="C295" s="33" t="s">
        <v>597</v>
      </c>
      <c r="D295" s="48" t="s">
        <v>28</v>
      </c>
      <c r="E295" s="24">
        <v>1</v>
      </c>
      <c r="F295" s="177">
        <v>64384.17</v>
      </c>
      <c r="G295" s="193">
        <v>63946.357643999996</v>
      </c>
      <c r="H295" s="193">
        <f t="shared" si="26"/>
        <v>63946.357643999996</v>
      </c>
      <c r="I295" s="204" t="s">
        <v>4055</v>
      </c>
      <c r="J295" s="179"/>
      <c r="L295">
        <f t="shared" si="21"/>
        <v>99.32</v>
      </c>
      <c r="M295">
        <f t="shared" si="22"/>
        <v>0.68000000000000682</v>
      </c>
      <c r="N295" s="2">
        <f t="shared" si="23"/>
        <v>63946.357643999996</v>
      </c>
      <c r="O295" s="2">
        <f t="shared" si="24"/>
        <v>0</v>
      </c>
    </row>
    <row r="296" spans="1:15" ht="24">
      <c r="A296" s="20"/>
      <c r="B296" s="21" t="s">
        <v>598</v>
      </c>
      <c r="C296" s="33" t="s">
        <v>599</v>
      </c>
      <c r="D296" s="48" t="s">
        <v>28</v>
      </c>
      <c r="E296" s="24">
        <v>1</v>
      </c>
      <c r="F296" s="177">
        <v>62497.23</v>
      </c>
      <c r="G296" s="193">
        <v>62072.248836000006</v>
      </c>
      <c r="H296" s="193">
        <f t="shared" si="26"/>
        <v>62072.248836000006</v>
      </c>
      <c r="I296" s="204" t="s">
        <v>4055</v>
      </c>
      <c r="J296" s="179"/>
      <c r="L296">
        <f t="shared" si="21"/>
        <v>99.32</v>
      </c>
      <c r="M296">
        <f t="shared" si="22"/>
        <v>0.68000000000000682</v>
      </c>
      <c r="N296" s="2">
        <f t="shared" si="23"/>
        <v>62072.248836000006</v>
      </c>
      <c r="O296" s="2">
        <f t="shared" si="24"/>
        <v>0</v>
      </c>
    </row>
    <row r="297" spans="1:15" ht="24">
      <c r="A297" s="20"/>
      <c r="B297" s="21" t="s">
        <v>600</v>
      </c>
      <c r="C297" s="33" t="s">
        <v>601</v>
      </c>
      <c r="D297" s="48" t="s">
        <v>28</v>
      </c>
      <c r="E297" s="24">
        <v>1</v>
      </c>
      <c r="F297" s="177">
        <v>95502.98</v>
      </c>
      <c r="G297" s="193">
        <v>94853.559735999996</v>
      </c>
      <c r="H297" s="193">
        <f t="shared" si="26"/>
        <v>94853.559735999996</v>
      </c>
      <c r="I297" s="204" t="s">
        <v>4055</v>
      </c>
      <c r="J297" s="179"/>
      <c r="L297">
        <f t="shared" si="21"/>
        <v>99.320000000000007</v>
      </c>
      <c r="M297">
        <f t="shared" si="22"/>
        <v>0.67999999999999261</v>
      </c>
      <c r="N297" s="2">
        <f t="shared" si="23"/>
        <v>94853.559735999996</v>
      </c>
      <c r="O297" s="2">
        <f t="shared" si="24"/>
        <v>0</v>
      </c>
    </row>
    <row r="298" spans="1:15" ht="24">
      <c r="A298" s="20"/>
      <c r="B298" s="21" t="s">
        <v>602</v>
      </c>
      <c r="C298" s="33" t="s">
        <v>603</v>
      </c>
      <c r="D298" s="48" t="s">
        <v>28</v>
      </c>
      <c r="E298" s="24">
        <v>1</v>
      </c>
      <c r="F298" s="177">
        <v>98611.51</v>
      </c>
      <c r="G298" s="193">
        <v>97940.951732000001</v>
      </c>
      <c r="H298" s="193">
        <f t="shared" si="26"/>
        <v>97940.951732000001</v>
      </c>
      <c r="I298" s="204" t="s">
        <v>4055</v>
      </c>
      <c r="J298" s="179"/>
      <c r="L298">
        <f t="shared" si="21"/>
        <v>99.320000000000007</v>
      </c>
      <c r="M298">
        <f t="shared" si="22"/>
        <v>0.67999999999999261</v>
      </c>
      <c r="N298" s="2">
        <f t="shared" si="23"/>
        <v>97940.951732000001</v>
      </c>
      <c r="O298" s="2">
        <f t="shared" si="24"/>
        <v>0</v>
      </c>
    </row>
    <row r="299" spans="1:15" ht="24">
      <c r="A299" s="20"/>
      <c r="B299" s="21" t="s">
        <v>604</v>
      </c>
      <c r="C299" s="33" t="s">
        <v>605</v>
      </c>
      <c r="D299" s="48" t="s">
        <v>28</v>
      </c>
      <c r="E299" s="24">
        <v>1</v>
      </c>
      <c r="F299" s="177">
        <v>102574.18</v>
      </c>
      <c r="G299" s="193">
        <v>101876.67557599999</v>
      </c>
      <c r="H299" s="193">
        <f t="shared" si="26"/>
        <v>101876.67557599999</v>
      </c>
      <c r="I299" s="204" t="s">
        <v>4055</v>
      </c>
      <c r="J299" s="179"/>
      <c r="L299">
        <f t="shared" si="21"/>
        <v>99.32</v>
      </c>
      <c r="M299">
        <f t="shared" si="22"/>
        <v>0.68000000000000682</v>
      </c>
      <c r="N299" s="2">
        <f t="shared" si="23"/>
        <v>101876.67557599999</v>
      </c>
      <c r="O299" s="2">
        <f t="shared" si="24"/>
        <v>0</v>
      </c>
    </row>
    <row r="300" spans="1:15" ht="24">
      <c r="A300" s="20"/>
      <c r="B300" s="21" t="s">
        <v>606</v>
      </c>
      <c r="C300" s="33" t="s">
        <v>607</v>
      </c>
      <c r="D300" s="48" t="s">
        <v>25</v>
      </c>
      <c r="E300" s="24">
        <v>1</v>
      </c>
      <c r="F300" s="177">
        <v>55650.53</v>
      </c>
      <c r="G300" s="193">
        <v>55272.106395999996</v>
      </c>
      <c r="H300" s="193">
        <f t="shared" si="26"/>
        <v>55272.106395999996</v>
      </c>
      <c r="I300" s="204" t="s">
        <v>4055</v>
      </c>
      <c r="J300" s="179"/>
      <c r="L300">
        <f t="shared" si="21"/>
        <v>99.32</v>
      </c>
      <c r="M300">
        <f t="shared" si="22"/>
        <v>0.68000000000000682</v>
      </c>
      <c r="N300" s="2">
        <f t="shared" si="23"/>
        <v>55272.106395999996</v>
      </c>
      <c r="O300" s="2">
        <f t="shared" si="24"/>
        <v>0</v>
      </c>
    </row>
    <row r="301" spans="1:15" ht="24">
      <c r="A301" s="20"/>
      <c r="B301" s="21" t="s">
        <v>608</v>
      </c>
      <c r="C301" s="33" t="s">
        <v>609</v>
      </c>
      <c r="D301" s="48" t="s">
        <v>28</v>
      </c>
      <c r="E301" s="24">
        <v>1</v>
      </c>
      <c r="F301" s="177">
        <v>171353.47</v>
      </c>
      <c r="G301" s="193">
        <v>170188.26640399999</v>
      </c>
      <c r="H301" s="193">
        <f t="shared" si="26"/>
        <v>170188.26640399999</v>
      </c>
      <c r="I301" s="204" t="s">
        <v>4055</v>
      </c>
      <c r="J301" s="179"/>
      <c r="L301">
        <f t="shared" si="21"/>
        <v>99.32</v>
      </c>
      <c r="M301">
        <f t="shared" si="22"/>
        <v>0.68000000000000682</v>
      </c>
      <c r="N301" s="2">
        <f t="shared" si="23"/>
        <v>170188.26640399999</v>
      </c>
      <c r="O301" s="2">
        <f t="shared" si="24"/>
        <v>0</v>
      </c>
    </row>
    <row r="302" spans="1:15">
      <c r="A302" s="20"/>
      <c r="B302" s="21" t="s">
        <v>610</v>
      </c>
      <c r="C302" s="33" t="s">
        <v>611</v>
      </c>
      <c r="D302" s="48" t="s">
        <v>28</v>
      </c>
      <c r="E302" s="24">
        <v>1</v>
      </c>
      <c r="F302" s="177">
        <v>319288.87</v>
      </c>
      <c r="G302" s="193">
        <v>317117.70568399999</v>
      </c>
      <c r="H302" s="193">
        <f t="shared" si="26"/>
        <v>317117.70568399999</v>
      </c>
      <c r="I302" s="204" t="s">
        <v>4055</v>
      </c>
      <c r="J302" s="179"/>
      <c r="L302">
        <f t="shared" si="21"/>
        <v>99.32</v>
      </c>
      <c r="M302">
        <f t="shared" si="22"/>
        <v>0.68000000000000682</v>
      </c>
      <c r="N302" s="2">
        <f t="shared" si="23"/>
        <v>317117.70568399999</v>
      </c>
      <c r="O302" s="2">
        <f t="shared" si="24"/>
        <v>0</v>
      </c>
    </row>
    <row r="303" spans="1:15" ht="24">
      <c r="A303" s="20"/>
      <c r="B303" s="21" t="s">
        <v>612</v>
      </c>
      <c r="C303" s="33" t="s">
        <v>613</v>
      </c>
      <c r="D303" s="48" t="s">
        <v>25</v>
      </c>
      <c r="E303" s="24">
        <v>1</v>
      </c>
      <c r="F303" s="177">
        <v>58563.4</v>
      </c>
      <c r="G303" s="193">
        <v>58165.168880000005</v>
      </c>
      <c r="H303" s="193">
        <f t="shared" si="26"/>
        <v>58165.168880000005</v>
      </c>
      <c r="I303" s="204" t="s">
        <v>4055</v>
      </c>
      <c r="J303" s="179"/>
      <c r="L303">
        <f t="shared" si="21"/>
        <v>99.320000000000007</v>
      </c>
      <c r="M303">
        <f t="shared" si="22"/>
        <v>0.67999999999999261</v>
      </c>
      <c r="N303" s="2">
        <f t="shared" si="23"/>
        <v>58165.168880000005</v>
      </c>
      <c r="O303" s="2">
        <f t="shared" si="24"/>
        <v>0</v>
      </c>
    </row>
    <row r="304" spans="1:15">
      <c r="A304" s="20"/>
      <c r="B304" s="21" t="s">
        <v>614</v>
      </c>
      <c r="C304" s="33" t="s">
        <v>615</v>
      </c>
      <c r="D304" s="48" t="s">
        <v>25</v>
      </c>
      <c r="E304" s="24">
        <v>1</v>
      </c>
      <c r="F304" s="177">
        <v>67407.100000000006</v>
      </c>
      <c r="G304" s="193">
        <v>66948.731720000011</v>
      </c>
      <c r="H304" s="193">
        <f t="shared" si="26"/>
        <v>66948.731720000011</v>
      </c>
      <c r="I304" s="204" t="s">
        <v>4055</v>
      </c>
      <c r="J304" s="179"/>
      <c r="L304">
        <f t="shared" si="21"/>
        <v>99.320000000000007</v>
      </c>
      <c r="M304">
        <f t="shared" si="22"/>
        <v>0.67999999999999261</v>
      </c>
      <c r="N304" s="2">
        <f t="shared" si="23"/>
        <v>66948.731720000011</v>
      </c>
      <c r="O304" s="2">
        <f t="shared" si="24"/>
        <v>0</v>
      </c>
    </row>
    <row r="305" spans="1:15" ht="24">
      <c r="A305" s="20"/>
      <c r="B305" s="21" t="s">
        <v>616</v>
      </c>
      <c r="C305" s="33" t="s">
        <v>617</v>
      </c>
      <c r="D305" s="48" t="s">
        <v>2</v>
      </c>
      <c r="E305" s="24">
        <v>1</v>
      </c>
      <c r="F305" s="177">
        <v>121834.35</v>
      </c>
      <c r="G305" s="193">
        <v>121005.87642</v>
      </c>
      <c r="H305" s="193">
        <f t="shared" si="26"/>
        <v>121005.87642</v>
      </c>
      <c r="I305" s="204" t="s">
        <v>4055</v>
      </c>
      <c r="J305" s="179"/>
      <c r="L305">
        <f t="shared" si="21"/>
        <v>99.320000000000007</v>
      </c>
      <c r="M305">
        <f t="shared" si="22"/>
        <v>0.67999999999999261</v>
      </c>
      <c r="N305" s="2">
        <f t="shared" si="23"/>
        <v>121005.87642</v>
      </c>
      <c r="O305" s="2">
        <f t="shared" si="24"/>
        <v>0</v>
      </c>
    </row>
    <row r="306" spans="1:15" ht="24">
      <c r="A306" s="20"/>
      <c r="B306" s="21" t="s">
        <v>618</v>
      </c>
      <c r="C306" s="33" t="s">
        <v>619</v>
      </c>
      <c r="D306" s="48" t="s">
        <v>25</v>
      </c>
      <c r="E306" s="24">
        <v>1</v>
      </c>
      <c r="F306" s="177">
        <v>189861.6</v>
      </c>
      <c r="G306" s="193">
        <v>188570.54112000001</v>
      </c>
      <c r="H306" s="193">
        <f t="shared" si="26"/>
        <v>188570.54112000001</v>
      </c>
      <c r="I306" s="204" t="s">
        <v>4055</v>
      </c>
      <c r="J306" s="179"/>
      <c r="L306">
        <f t="shared" si="21"/>
        <v>99.32</v>
      </c>
      <c r="M306">
        <f t="shared" si="22"/>
        <v>0.68000000000000682</v>
      </c>
      <c r="N306" s="2">
        <f t="shared" si="23"/>
        <v>188570.54112000001</v>
      </c>
      <c r="O306" s="2">
        <f t="shared" si="24"/>
        <v>0</v>
      </c>
    </row>
    <row r="307" spans="1:15" ht="24">
      <c r="A307" s="20"/>
      <c r="B307" s="21" t="s">
        <v>620</v>
      </c>
      <c r="C307" s="33" t="s">
        <v>621</v>
      </c>
      <c r="D307" s="48" t="s">
        <v>33</v>
      </c>
      <c r="E307" s="24">
        <v>1</v>
      </c>
      <c r="F307" s="177">
        <v>2147097.6800000002</v>
      </c>
      <c r="G307" s="193">
        <v>2132497.4157760004</v>
      </c>
      <c r="H307" s="193">
        <f t="shared" si="26"/>
        <v>2132497.4157760004</v>
      </c>
      <c r="I307" s="204" t="s">
        <v>4055</v>
      </c>
      <c r="J307" s="179"/>
      <c r="L307">
        <f t="shared" si="21"/>
        <v>99.320000000000007</v>
      </c>
      <c r="M307">
        <f t="shared" si="22"/>
        <v>0.67999999999999261</v>
      </c>
      <c r="N307" s="2">
        <f t="shared" si="23"/>
        <v>2132497.4157760004</v>
      </c>
      <c r="O307" s="2">
        <f t="shared" si="24"/>
        <v>0</v>
      </c>
    </row>
    <row r="308" spans="1:15" ht="24">
      <c r="A308" s="20"/>
      <c r="B308" s="21" t="s">
        <v>622</v>
      </c>
      <c r="C308" s="33" t="s">
        <v>623</v>
      </c>
      <c r="D308" s="48" t="s">
        <v>28</v>
      </c>
      <c r="E308" s="24">
        <v>1</v>
      </c>
      <c r="F308" s="177">
        <v>219724.79</v>
      </c>
      <c r="G308" s="193">
        <v>218230.66142800002</v>
      </c>
      <c r="H308" s="193">
        <f t="shared" si="26"/>
        <v>218230.66142800002</v>
      </c>
      <c r="I308" s="204" t="s">
        <v>4055</v>
      </c>
      <c r="J308" s="179"/>
      <c r="L308">
        <f t="shared" si="21"/>
        <v>99.320000000000007</v>
      </c>
      <c r="M308">
        <f t="shared" si="22"/>
        <v>0.67999999999999261</v>
      </c>
      <c r="N308" s="2">
        <f t="shared" si="23"/>
        <v>218230.66142800002</v>
      </c>
      <c r="O308" s="2">
        <f t="shared" si="24"/>
        <v>0</v>
      </c>
    </row>
    <row r="309" spans="1:15">
      <c r="A309" s="49"/>
      <c r="B309" s="51"/>
      <c r="C309" s="52"/>
      <c r="D309" s="51"/>
      <c r="E309" s="51"/>
      <c r="F309" s="43" t="s">
        <v>1</v>
      </c>
      <c r="G309" s="178"/>
      <c r="H309" s="199">
        <f>SUM(H285:H308)</f>
        <v>4642035.9084839998</v>
      </c>
      <c r="I309" s="204" t="s">
        <v>4055</v>
      </c>
      <c r="J309" s="179"/>
      <c r="L309" t="e">
        <f t="shared" si="21"/>
        <v>#VALUE!</v>
      </c>
      <c r="M309" t="e">
        <f t="shared" si="22"/>
        <v>#VALUE!</v>
      </c>
      <c r="N309" s="2" t="e">
        <f t="shared" si="23"/>
        <v>#VALUE!</v>
      </c>
      <c r="O309" s="2" t="e">
        <f t="shared" si="24"/>
        <v>#VALUE!</v>
      </c>
    </row>
    <row r="310" spans="1:15">
      <c r="A310" s="28">
        <v>7</v>
      </c>
      <c r="B310" s="46" t="s">
        <v>624</v>
      </c>
      <c r="C310" s="47"/>
      <c r="D310" s="228"/>
      <c r="E310" s="229"/>
      <c r="F310" s="229"/>
      <c r="G310" s="178"/>
      <c r="H310" s="193"/>
      <c r="I310" s="204" t="s">
        <v>4055</v>
      </c>
      <c r="J310" s="179"/>
      <c r="L310" t="e">
        <f t="shared" si="21"/>
        <v>#DIV/0!</v>
      </c>
      <c r="M310" t="e">
        <f t="shared" si="22"/>
        <v>#DIV/0!</v>
      </c>
      <c r="N310" s="2">
        <f t="shared" si="23"/>
        <v>0</v>
      </c>
      <c r="O310" s="2">
        <f t="shared" si="24"/>
        <v>0</v>
      </c>
    </row>
    <row r="311" spans="1:15" ht="24">
      <c r="A311" s="20"/>
      <c r="B311" s="21" t="s">
        <v>625</v>
      </c>
      <c r="C311" s="33" t="s">
        <v>626</v>
      </c>
      <c r="D311" s="35" t="s">
        <v>28</v>
      </c>
      <c r="E311" s="24">
        <v>1</v>
      </c>
      <c r="F311" s="177">
        <v>33310.81</v>
      </c>
      <c r="G311" s="193">
        <v>33084.296492000001</v>
      </c>
      <c r="H311" s="193">
        <f t="shared" si="26"/>
        <v>33084.296492000001</v>
      </c>
      <c r="I311" s="204" t="s">
        <v>4055</v>
      </c>
      <c r="J311" s="179"/>
      <c r="L311">
        <f t="shared" si="21"/>
        <v>99.320000000000022</v>
      </c>
      <c r="M311">
        <f t="shared" si="22"/>
        <v>0.6799999999999784</v>
      </c>
      <c r="N311" s="2">
        <f t="shared" si="23"/>
        <v>33084.296491999994</v>
      </c>
      <c r="O311" s="2">
        <f t="shared" si="24"/>
        <v>0</v>
      </c>
    </row>
    <row r="312" spans="1:15" ht="24">
      <c r="A312" s="20"/>
      <c r="B312" s="21" t="s">
        <v>627</v>
      </c>
      <c r="C312" s="33" t="s">
        <v>628</v>
      </c>
      <c r="D312" s="35" t="s">
        <v>25</v>
      </c>
      <c r="E312" s="24">
        <v>1</v>
      </c>
      <c r="F312" s="177">
        <v>13328.58</v>
      </c>
      <c r="G312" s="193">
        <v>13237.945656</v>
      </c>
      <c r="H312" s="193">
        <f t="shared" si="26"/>
        <v>13237.945656</v>
      </c>
      <c r="I312" s="204" t="s">
        <v>4055</v>
      </c>
      <c r="J312" s="179"/>
      <c r="L312">
        <f t="shared" si="21"/>
        <v>99.320000000000007</v>
      </c>
      <c r="M312">
        <f t="shared" si="22"/>
        <v>0.67999999999999261</v>
      </c>
      <c r="N312" s="2">
        <f t="shared" si="23"/>
        <v>13237.945656</v>
      </c>
      <c r="O312" s="2">
        <f t="shared" si="24"/>
        <v>0</v>
      </c>
    </row>
    <row r="313" spans="1:15" ht="24">
      <c r="A313" s="20"/>
      <c r="B313" s="21" t="s">
        <v>629</v>
      </c>
      <c r="C313" s="33" t="s">
        <v>630</v>
      </c>
      <c r="D313" s="35" t="s">
        <v>28</v>
      </c>
      <c r="E313" s="24">
        <v>1</v>
      </c>
      <c r="F313" s="177">
        <v>22184.39</v>
      </c>
      <c r="G313" s="193">
        <v>22033.536147999999</v>
      </c>
      <c r="H313" s="193">
        <f t="shared" si="26"/>
        <v>22033.536147999999</v>
      </c>
      <c r="I313" s="204" t="s">
        <v>4055</v>
      </c>
      <c r="J313" s="179"/>
      <c r="L313">
        <f t="shared" si="21"/>
        <v>99.320000000000007</v>
      </c>
      <c r="M313">
        <f t="shared" si="22"/>
        <v>0.67999999999999261</v>
      </c>
      <c r="N313" s="2">
        <f t="shared" si="23"/>
        <v>22033.536147999999</v>
      </c>
      <c r="O313" s="2">
        <f t="shared" si="24"/>
        <v>0</v>
      </c>
    </row>
    <row r="314" spans="1:15" ht="15" customHeight="1">
      <c r="A314" s="20"/>
      <c r="B314" s="21" t="s">
        <v>631</v>
      </c>
      <c r="C314" s="33" t="s">
        <v>632</v>
      </c>
      <c r="D314" s="35" t="s">
        <v>28</v>
      </c>
      <c r="E314" s="24">
        <v>1</v>
      </c>
      <c r="F314" s="177">
        <v>81986</v>
      </c>
      <c r="G314" s="193">
        <v>81428.495200000005</v>
      </c>
      <c r="H314" s="193">
        <f t="shared" si="26"/>
        <v>81428.495200000005</v>
      </c>
      <c r="I314" s="204" t="s">
        <v>4055</v>
      </c>
      <c r="J314" s="179"/>
      <c r="L314">
        <f t="shared" si="21"/>
        <v>99.320000000000007</v>
      </c>
      <c r="M314">
        <f t="shared" si="22"/>
        <v>0.67999999999999261</v>
      </c>
      <c r="N314" s="2">
        <f t="shared" si="23"/>
        <v>81428.495200000005</v>
      </c>
      <c r="O314" s="2">
        <f t="shared" si="24"/>
        <v>0</v>
      </c>
    </row>
    <row r="315" spans="1:15">
      <c r="A315" s="20"/>
      <c r="B315" s="21" t="s">
        <v>633</v>
      </c>
      <c r="C315" s="33" t="s">
        <v>634</v>
      </c>
      <c r="D315" s="35" t="s">
        <v>25</v>
      </c>
      <c r="E315" s="24">
        <v>1</v>
      </c>
      <c r="F315" s="177">
        <v>7906.23</v>
      </c>
      <c r="G315" s="193">
        <v>7852.4676359999994</v>
      </c>
      <c r="H315" s="193">
        <f t="shared" si="26"/>
        <v>7852.4676359999994</v>
      </c>
      <c r="I315" s="204" t="s">
        <v>4055</v>
      </c>
      <c r="J315" s="179"/>
      <c r="L315">
        <f t="shared" si="21"/>
        <v>99.32</v>
      </c>
      <c r="M315">
        <f t="shared" si="22"/>
        <v>0.68000000000000682</v>
      </c>
      <c r="N315" s="2">
        <f t="shared" si="23"/>
        <v>7852.4676359999994</v>
      </c>
      <c r="O315" s="2">
        <f t="shared" si="24"/>
        <v>0</v>
      </c>
    </row>
    <row r="316" spans="1:15">
      <c r="A316" s="20"/>
      <c r="B316" s="21" t="s">
        <v>635</v>
      </c>
      <c r="C316" s="33" t="s">
        <v>636</v>
      </c>
      <c r="D316" s="35" t="s">
        <v>25</v>
      </c>
      <c r="E316" s="24">
        <v>1</v>
      </c>
      <c r="F316" s="177">
        <v>16334.12</v>
      </c>
      <c r="G316" s="193">
        <v>16223.047984000001</v>
      </c>
      <c r="H316" s="193">
        <f t="shared" si="26"/>
        <v>16223.047984000001</v>
      </c>
      <c r="I316" s="204" t="s">
        <v>4055</v>
      </c>
      <c r="J316" s="179"/>
      <c r="L316">
        <f t="shared" si="21"/>
        <v>99.32</v>
      </c>
      <c r="M316">
        <f t="shared" si="22"/>
        <v>0.68000000000000682</v>
      </c>
      <c r="N316" s="2">
        <f t="shared" si="23"/>
        <v>16223.047984000001</v>
      </c>
      <c r="O316" s="2">
        <f t="shared" si="24"/>
        <v>0</v>
      </c>
    </row>
    <row r="317" spans="1:15">
      <c r="A317" s="20"/>
      <c r="B317" s="21" t="s">
        <v>637</v>
      </c>
      <c r="C317" s="33" t="s">
        <v>638</v>
      </c>
      <c r="D317" s="35" t="s">
        <v>28</v>
      </c>
      <c r="E317" s="24">
        <v>1</v>
      </c>
      <c r="F317" s="177">
        <v>28651.43</v>
      </c>
      <c r="G317" s="193">
        <v>28456.600276000001</v>
      </c>
      <c r="H317" s="193">
        <f t="shared" si="26"/>
        <v>28456.600276000001</v>
      </c>
      <c r="I317" s="204" t="s">
        <v>4055</v>
      </c>
      <c r="J317" s="179"/>
      <c r="L317">
        <f t="shared" si="21"/>
        <v>99.320000000000007</v>
      </c>
      <c r="M317">
        <f t="shared" si="22"/>
        <v>0.67999999999999261</v>
      </c>
      <c r="N317" s="2">
        <f t="shared" si="23"/>
        <v>28456.600276000001</v>
      </c>
      <c r="O317" s="2">
        <f t="shared" si="24"/>
        <v>0</v>
      </c>
    </row>
    <row r="318" spans="1:15">
      <c r="A318" s="20"/>
      <c r="B318" s="21" t="s">
        <v>639</v>
      </c>
      <c r="C318" s="33" t="s">
        <v>640</v>
      </c>
      <c r="D318" s="35" t="s">
        <v>25</v>
      </c>
      <c r="E318" s="24">
        <v>1</v>
      </c>
      <c r="F318" s="177">
        <v>14428.55</v>
      </c>
      <c r="G318" s="193">
        <v>14330.43586</v>
      </c>
      <c r="H318" s="193">
        <f t="shared" si="26"/>
        <v>14330.43586</v>
      </c>
      <c r="I318" s="204" t="s">
        <v>4055</v>
      </c>
      <c r="J318" s="179"/>
      <c r="L318">
        <f t="shared" si="21"/>
        <v>99.32</v>
      </c>
      <c r="M318">
        <f t="shared" si="22"/>
        <v>0.68000000000000682</v>
      </c>
      <c r="N318" s="2">
        <f t="shared" si="23"/>
        <v>14330.43586</v>
      </c>
      <c r="O318" s="2">
        <f t="shared" si="24"/>
        <v>0</v>
      </c>
    </row>
    <row r="319" spans="1:15" ht="24">
      <c r="A319" s="20"/>
      <c r="B319" s="21" t="s">
        <v>641</v>
      </c>
      <c r="C319" s="33" t="s">
        <v>642</v>
      </c>
      <c r="D319" s="35" t="s">
        <v>25</v>
      </c>
      <c r="E319" s="24">
        <v>1</v>
      </c>
      <c r="F319" s="177">
        <v>29982.35</v>
      </c>
      <c r="G319" s="193">
        <v>29778.470019999997</v>
      </c>
      <c r="H319" s="193">
        <f t="shared" si="26"/>
        <v>29778.470019999997</v>
      </c>
      <c r="I319" s="204" t="s">
        <v>4055</v>
      </c>
      <c r="J319" s="179"/>
      <c r="L319">
        <f t="shared" si="21"/>
        <v>99.32</v>
      </c>
      <c r="M319">
        <f t="shared" si="22"/>
        <v>0.68000000000000682</v>
      </c>
      <c r="N319" s="2">
        <f t="shared" si="23"/>
        <v>29778.470019999997</v>
      </c>
      <c r="O319" s="2">
        <f t="shared" si="24"/>
        <v>0</v>
      </c>
    </row>
    <row r="320" spans="1:15">
      <c r="A320" s="20"/>
      <c r="B320" s="21" t="s">
        <v>643</v>
      </c>
      <c r="C320" s="33" t="s">
        <v>644</v>
      </c>
      <c r="D320" s="35" t="s">
        <v>28</v>
      </c>
      <c r="E320" s="24">
        <v>1</v>
      </c>
      <c r="F320" s="177">
        <v>133253.16</v>
      </c>
      <c r="G320" s="193">
        <v>132347.038512</v>
      </c>
      <c r="H320" s="193">
        <f t="shared" si="26"/>
        <v>132347.038512</v>
      </c>
      <c r="I320" s="204" t="s">
        <v>4055</v>
      </c>
      <c r="J320" s="179"/>
      <c r="L320">
        <f t="shared" si="21"/>
        <v>99.32</v>
      </c>
      <c r="M320">
        <f t="shared" si="22"/>
        <v>0.68000000000000682</v>
      </c>
      <c r="N320" s="2">
        <f t="shared" si="23"/>
        <v>132347.038512</v>
      </c>
      <c r="O320" s="2">
        <f t="shared" si="24"/>
        <v>0</v>
      </c>
    </row>
    <row r="321" spans="1:15">
      <c r="A321" s="20"/>
      <c r="B321" s="21" t="s">
        <v>645</v>
      </c>
      <c r="C321" s="33" t="s">
        <v>646</v>
      </c>
      <c r="D321" s="35" t="s">
        <v>28</v>
      </c>
      <c r="E321" s="24">
        <v>1</v>
      </c>
      <c r="F321" s="177">
        <v>16764.150000000001</v>
      </c>
      <c r="G321" s="193">
        <v>16650.153780000001</v>
      </c>
      <c r="H321" s="193">
        <f t="shared" si="26"/>
        <v>16650.153780000001</v>
      </c>
      <c r="I321" s="204" t="s">
        <v>4055</v>
      </c>
      <c r="J321" s="179"/>
      <c r="L321">
        <f t="shared" si="21"/>
        <v>99.32</v>
      </c>
      <c r="M321">
        <f t="shared" si="22"/>
        <v>0.68000000000000682</v>
      </c>
      <c r="N321" s="2">
        <f t="shared" si="23"/>
        <v>16650.153780000001</v>
      </c>
      <c r="O321" s="2">
        <f t="shared" si="24"/>
        <v>0</v>
      </c>
    </row>
    <row r="322" spans="1:15">
      <c r="A322" s="20"/>
      <c r="B322" s="21" t="s">
        <v>647</v>
      </c>
      <c r="C322" s="33" t="s">
        <v>648</v>
      </c>
      <c r="D322" s="35" t="s">
        <v>28</v>
      </c>
      <c r="E322" s="24">
        <v>1</v>
      </c>
      <c r="F322" s="177">
        <v>69809.899999999994</v>
      </c>
      <c r="G322" s="193">
        <v>69335.192679999993</v>
      </c>
      <c r="H322" s="193">
        <f t="shared" si="26"/>
        <v>69335.192679999993</v>
      </c>
      <c r="I322" s="204" t="s">
        <v>4055</v>
      </c>
      <c r="J322" s="179"/>
      <c r="L322">
        <f t="shared" si="21"/>
        <v>99.32</v>
      </c>
      <c r="M322">
        <f t="shared" si="22"/>
        <v>0.68000000000000682</v>
      </c>
      <c r="N322" s="2">
        <f t="shared" si="23"/>
        <v>69335.192679999993</v>
      </c>
      <c r="O322" s="2">
        <f t="shared" si="24"/>
        <v>0</v>
      </c>
    </row>
    <row r="323" spans="1:15">
      <c r="A323" s="20"/>
      <c r="B323" s="21" t="s">
        <v>649</v>
      </c>
      <c r="C323" s="33" t="s">
        <v>650</v>
      </c>
      <c r="D323" s="35" t="s">
        <v>28</v>
      </c>
      <c r="E323" s="24">
        <v>1</v>
      </c>
      <c r="F323" s="177">
        <v>34385.53</v>
      </c>
      <c r="G323" s="193">
        <v>34151.708396000002</v>
      </c>
      <c r="H323" s="193">
        <f t="shared" si="26"/>
        <v>34151.708396000002</v>
      </c>
      <c r="I323" s="204" t="s">
        <v>4055</v>
      </c>
      <c r="J323" s="179"/>
      <c r="L323">
        <f t="shared" si="21"/>
        <v>99.320000000000007</v>
      </c>
      <c r="M323">
        <f t="shared" si="22"/>
        <v>0.67999999999999261</v>
      </c>
      <c r="N323" s="2">
        <f t="shared" si="23"/>
        <v>34151.708396000002</v>
      </c>
      <c r="O323" s="2">
        <f t="shared" si="24"/>
        <v>0</v>
      </c>
    </row>
    <row r="324" spans="1:15" ht="24">
      <c r="A324" s="20"/>
      <c r="B324" s="21" t="s">
        <v>651</v>
      </c>
      <c r="C324" s="33" t="s">
        <v>652</v>
      </c>
      <c r="D324" s="35" t="s">
        <v>28</v>
      </c>
      <c r="E324" s="24">
        <v>1</v>
      </c>
      <c r="F324" s="177">
        <v>35565.11</v>
      </c>
      <c r="G324" s="193">
        <v>35323.267251999998</v>
      </c>
      <c r="H324" s="193">
        <f t="shared" si="26"/>
        <v>35323.267251999998</v>
      </c>
      <c r="I324" s="204" t="s">
        <v>4055</v>
      </c>
      <c r="J324" s="179"/>
      <c r="L324">
        <f t="shared" ref="L324:L387" si="27">G324*100/F324</f>
        <v>99.32</v>
      </c>
      <c r="M324">
        <f t="shared" ref="M324:M387" si="28">100-L324</f>
        <v>0.68000000000000682</v>
      </c>
      <c r="N324" s="2">
        <f t="shared" ref="N324:N387" si="29">F324-(F324*0.68%)</f>
        <v>35323.267251999998</v>
      </c>
      <c r="O324" s="2">
        <f t="shared" ref="O324:O387" si="30">G324-N324</f>
        <v>0</v>
      </c>
    </row>
    <row r="325" spans="1:15">
      <c r="A325" s="20"/>
      <c r="B325" s="21" t="s">
        <v>653</v>
      </c>
      <c r="C325" s="33" t="s">
        <v>654</v>
      </c>
      <c r="D325" s="35" t="s">
        <v>28</v>
      </c>
      <c r="E325" s="24">
        <v>1</v>
      </c>
      <c r="F325" s="177">
        <v>28386.880000000001</v>
      </c>
      <c r="G325" s="193">
        <v>28193.849216000002</v>
      </c>
      <c r="H325" s="193">
        <f t="shared" si="26"/>
        <v>28193.849216000002</v>
      </c>
      <c r="I325" s="204" t="s">
        <v>4055</v>
      </c>
      <c r="J325" s="179"/>
      <c r="L325">
        <f t="shared" si="27"/>
        <v>99.32</v>
      </c>
      <c r="M325">
        <f t="shared" si="28"/>
        <v>0.68000000000000682</v>
      </c>
      <c r="N325" s="2">
        <f t="shared" si="29"/>
        <v>28193.849216000002</v>
      </c>
      <c r="O325" s="2">
        <f t="shared" si="30"/>
        <v>0</v>
      </c>
    </row>
    <row r="326" spans="1:15" ht="24">
      <c r="A326" s="20"/>
      <c r="B326" s="21" t="s">
        <v>655</v>
      </c>
      <c r="C326" s="33" t="s">
        <v>656</v>
      </c>
      <c r="D326" s="35" t="s">
        <v>28</v>
      </c>
      <c r="E326" s="24">
        <v>1</v>
      </c>
      <c r="F326" s="177">
        <v>36073.089999999997</v>
      </c>
      <c r="G326" s="193">
        <v>35827.792987999994</v>
      </c>
      <c r="H326" s="193">
        <f t="shared" si="26"/>
        <v>35827.792987999994</v>
      </c>
      <c r="I326" s="204" t="s">
        <v>4055</v>
      </c>
      <c r="J326" s="179"/>
      <c r="L326">
        <f t="shared" si="27"/>
        <v>99.32</v>
      </c>
      <c r="M326">
        <f t="shared" si="28"/>
        <v>0.68000000000000682</v>
      </c>
      <c r="N326" s="2">
        <f t="shared" si="29"/>
        <v>35827.792987999994</v>
      </c>
      <c r="O326" s="2">
        <f t="shared" si="30"/>
        <v>0</v>
      </c>
    </row>
    <row r="327" spans="1:15">
      <c r="A327" s="20"/>
      <c r="B327" s="21" t="s">
        <v>657</v>
      </c>
      <c r="C327" s="33" t="s">
        <v>658</v>
      </c>
      <c r="D327" s="35" t="s">
        <v>25</v>
      </c>
      <c r="E327" s="24">
        <v>1</v>
      </c>
      <c r="F327" s="177">
        <v>6679.81</v>
      </c>
      <c r="G327" s="193">
        <v>6634.3872920000003</v>
      </c>
      <c r="H327" s="193">
        <f t="shared" si="26"/>
        <v>6634.3872920000003</v>
      </c>
      <c r="I327" s="204" t="s">
        <v>4055</v>
      </c>
      <c r="J327" s="179"/>
      <c r="L327">
        <f t="shared" si="27"/>
        <v>99.320000000000007</v>
      </c>
      <c r="M327">
        <f t="shared" si="28"/>
        <v>0.67999999999999261</v>
      </c>
      <c r="N327" s="2">
        <f t="shared" si="29"/>
        <v>6634.3872920000003</v>
      </c>
      <c r="O327" s="2">
        <f t="shared" si="30"/>
        <v>0</v>
      </c>
    </row>
    <row r="328" spans="1:15">
      <c r="A328" s="20"/>
      <c r="B328" s="21" t="s">
        <v>659</v>
      </c>
      <c r="C328" s="33" t="s">
        <v>660</v>
      </c>
      <c r="D328" s="35" t="s">
        <v>28</v>
      </c>
      <c r="E328" s="24">
        <v>1</v>
      </c>
      <c r="F328" s="177">
        <v>28635.98</v>
      </c>
      <c r="G328" s="193">
        <v>28441.255335999998</v>
      </c>
      <c r="H328" s="193">
        <f t="shared" si="26"/>
        <v>28441.255335999998</v>
      </c>
      <c r="I328" s="204" t="s">
        <v>4055</v>
      </c>
      <c r="J328" s="179"/>
      <c r="L328">
        <f t="shared" si="27"/>
        <v>99.32</v>
      </c>
      <c r="M328">
        <f t="shared" si="28"/>
        <v>0.68000000000000682</v>
      </c>
      <c r="N328" s="2">
        <f t="shared" si="29"/>
        <v>28441.255335999998</v>
      </c>
      <c r="O328" s="2">
        <f t="shared" si="30"/>
        <v>0</v>
      </c>
    </row>
    <row r="329" spans="1:15" ht="24">
      <c r="A329" s="20"/>
      <c r="B329" s="21" t="s">
        <v>661</v>
      </c>
      <c r="C329" s="33" t="s">
        <v>662</v>
      </c>
      <c r="D329" s="35" t="s">
        <v>28</v>
      </c>
      <c r="E329" s="24">
        <v>1</v>
      </c>
      <c r="F329" s="177">
        <v>16565.11</v>
      </c>
      <c r="G329" s="193">
        <v>16452.467252000002</v>
      </c>
      <c r="H329" s="193">
        <f t="shared" si="26"/>
        <v>16452.467252000002</v>
      </c>
      <c r="I329" s="204" t="s">
        <v>4055</v>
      </c>
      <c r="J329" s="179"/>
      <c r="L329">
        <f t="shared" si="27"/>
        <v>99.320000000000007</v>
      </c>
      <c r="M329">
        <f t="shared" si="28"/>
        <v>0.67999999999999261</v>
      </c>
      <c r="N329" s="2">
        <f t="shared" si="29"/>
        <v>16452.467252000002</v>
      </c>
      <c r="O329" s="2">
        <f t="shared" si="30"/>
        <v>0</v>
      </c>
    </row>
    <row r="330" spans="1:15" ht="36">
      <c r="A330" s="20"/>
      <c r="B330" s="21" t="s">
        <v>663</v>
      </c>
      <c r="C330" s="33" t="s">
        <v>664</v>
      </c>
      <c r="D330" s="35" t="s">
        <v>28</v>
      </c>
      <c r="E330" s="24">
        <v>1</v>
      </c>
      <c r="F330" s="177">
        <v>30325.08</v>
      </c>
      <c r="G330" s="193">
        <v>30118.869456</v>
      </c>
      <c r="H330" s="193">
        <f t="shared" si="26"/>
        <v>30118.869456</v>
      </c>
      <c r="I330" s="204" t="s">
        <v>4055</v>
      </c>
      <c r="J330" s="179"/>
      <c r="L330">
        <f t="shared" si="27"/>
        <v>99.320000000000007</v>
      </c>
      <c r="M330">
        <f t="shared" si="28"/>
        <v>0.67999999999999261</v>
      </c>
      <c r="N330" s="2">
        <f t="shared" si="29"/>
        <v>30118.869456</v>
      </c>
      <c r="O330" s="2">
        <f t="shared" si="30"/>
        <v>0</v>
      </c>
    </row>
    <row r="331" spans="1:15" ht="36">
      <c r="A331" s="20"/>
      <c r="B331" s="21" t="s">
        <v>665</v>
      </c>
      <c r="C331" s="31" t="s">
        <v>666</v>
      </c>
      <c r="D331" s="35" t="s">
        <v>25</v>
      </c>
      <c r="E331" s="24">
        <v>1</v>
      </c>
      <c r="F331" s="177">
        <v>25130.01</v>
      </c>
      <c r="G331" s="193">
        <v>24959.125931999999</v>
      </c>
      <c r="H331" s="193">
        <f t="shared" si="26"/>
        <v>24959.125931999999</v>
      </c>
      <c r="I331" s="204" t="s">
        <v>4055</v>
      </c>
      <c r="J331" s="179"/>
      <c r="L331">
        <f t="shared" si="27"/>
        <v>99.320000000000007</v>
      </c>
      <c r="M331">
        <f t="shared" si="28"/>
        <v>0.67999999999999261</v>
      </c>
      <c r="N331" s="2">
        <f t="shared" si="29"/>
        <v>24959.125931999999</v>
      </c>
      <c r="O331" s="2">
        <f t="shared" si="30"/>
        <v>0</v>
      </c>
    </row>
    <row r="332" spans="1:15">
      <c r="A332" s="20"/>
      <c r="B332" s="21" t="s">
        <v>667</v>
      </c>
      <c r="C332" s="33" t="s">
        <v>668</v>
      </c>
      <c r="D332" s="35" t="s">
        <v>28</v>
      </c>
      <c r="E332" s="24">
        <v>1</v>
      </c>
      <c r="F332" s="177">
        <v>55483.13</v>
      </c>
      <c r="G332" s="193">
        <v>55105.844716</v>
      </c>
      <c r="H332" s="193">
        <f t="shared" si="26"/>
        <v>55105.844716</v>
      </c>
      <c r="I332" s="204" t="s">
        <v>4055</v>
      </c>
      <c r="J332" s="179"/>
      <c r="L332">
        <f t="shared" si="27"/>
        <v>99.320000000000007</v>
      </c>
      <c r="M332">
        <f t="shared" si="28"/>
        <v>0.67999999999999261</v>
      </c>
      <c r="N332" s="2">
        <f t="shared" si="29"/>
        <v>55105.844716</v>
      </c>
      <c r="O332" s="2">
        <f t="shared" si="30"/>
        <v>0</v>
      </c>
    </row>
    <row r="333" spans="1:15" ht="24">
      <c r="A333" s="20"/>
      <c r="B333" s="21" t="s">
        <v>669</v>
      </c>
      <c r="C333" s="33" t="s">
        <v>670</v>
      </c>
      <c r="D333" s="35" t="s">
        <v>28</v>
      </c>
      <c r="E333" s="24">
        <v>1</v>
      </c>
      <c r="F333" s="177">
        <v>42917.97</v>
      </c>
      <c r="G333" s="193">
        <v>42626.127804000003</v>
      </c>
      <c r="H333" s="193">
        <f t="shared" si="26"/>
        <v>42626.127804000003</v>
      </c>
      <c r="I333" s="204" t="s">
        <v>4055</v>
      </c>
      <c r="J333" s="179"/>
      <c r="L333">
        <f t="shared" si="27"/>
        <v>99.320000000000007</v>
      </c>
      <c r="M333">
        <f t="shared" si="28"/>
        <v>0.67999999999999261</v>
      </c>
      <c r="N333" s="2">
        <f t="shared" si="29"/>
        <v>42626.127804000003</v>
      </c>
      <c r="O333" s="2">
        <f t="shared" si="30"/>
        <v>0</v>
      </c>
    </row>
    <row r="334" spans="1:15">
      <c r="A334" s="20"/>
      <c r="B334" s="21" t="s">
        <v>671</v>
      </c>
      <c r="C334" s="33" t="s">
        <v>672</v>
      </c>
      <c r="D334" s="35" t="s">
        <v>28</v>
      </c>
      <c r="E334" s="24">
        <v>1</v>
      </c>
      <c r="F334" s="177">
        <v>28743.43</v>
      </c>
      <c r="G334" s="193">
        <v>28547.974676000002</v>
      </c>
      <c r="H334" s="193">
        <f t="shared" si="26"/>
        <v>28547.974676000002</v>
      </c>
      <c r="I334" s="204" t="s">
        <v>4055</v>
      </c>
      <c r="J334" s="179"/>
      <c r="L334">
        <f t="shared" si="27"/>
        <v>99.320000000000007</v>
      </c>
      <c r="M334">
        <f t="shared" si="28"/>
        <v>0.67999999999999261</v>
      </c>
      <c r="N334" s="2">
        <f t="shared" si="29"/>
        <v>28547.974676000002</v>
      </c>
      <c r="O334" s="2">
        <f t="shared" si="30"/>
        <v>0</v>
      </c>
    </row>
    <row r="335" spans="1:15" ht="24">
      <c r="A335" s="20"/>
      <c r="B335" s="21" t="s">
        <v>673</v>
      </c>
      <c r="C335" s="33" t="s">
        <v>674</v>
      </c>
      <c r="D335" s="35" t="s">
        <v>28</v>
      </c>
      <c r="E335" s="24">
        <v>1</v>
      </c>
      <c r="F335" s="177">
        <v>12406.32</v>
      </c>
      <c r="G335" s="193">
        <v>12321.957023999999</v>
      </c>
      <c r="H335" s="193">
        <f t="shared" si="26"/>
        <v>12321.957023999999</v>
      </c>
      <c r="I335" s="204" t="s">
        <v>4055</v>
      </c>
      <c r="J335" s="179"/>
      <c r="L335">
        <f t="shared" si="27"/>
        <v>99.32</v>
      </c>
      <c r="M335">
        <f t="shared" si="28"/>
        <v>0.68000000000000682</v>
      </c>
      <c r="N335" s="2">
        <f t="shared" si="29"/>
        <v>12321.957023999999</v>
      </c>
      <c r="O335" s="2">
        <f t="shared" si="30"/>
        <v>0</v>
      </c>
    </row>
    <row r="336" spans="1:15" ht="24">
      <c r="A336" s="20"/>
      <c r="B336" s="21" t="s">
        <v>675</v>
      </c>
      <c r="C336" s="33" t="s">
        <v>676</v>
      </c>
      <c r="D336" s="35" t="s">
        <v>28</v>
      </c>
      <c r="E336" s="24">
        <v>1</v>
      </c>
      <c r="F336" s="177">
        <v>62234.09</v>
      </c>
      <c r="G336" s="193">
        <v>61810.898187999999</v>
      </c>
      <c r="H336" s="193">
        <f t="shared" si="26"/>
        <v>61810.898187999999</v>
      </c>
      <c r="I336" s="204" t="s">
        <v>4055</v>
      </c>
      <c r="J336" s="179"/>
      <c r="L336">
        <f t="shared" si="27"/>
        <v>99.32</v>
      </c>
      <c r="M336">
        <f t="shared" si="28"/>
        <v>0.68000000000000682</v>
      </c>
      <c r="N336" s="2">
        <f t="shared" si="29"/>
        <v>61810.898187999999</v>
      </c>
      <c r="O336" s="2">
        <f t="shared" si="30"/>
        <v>0</v>
      </c>
    </row>
    <row r="337" spans="1:15" ht="24">
      <c r="A337" s="20"/>
      <c r="B337" s="21" t="s">
        <v>677</v>
      </c>
      <c r="C337" s="33" t="s">
        <v>678</v>
      </c>
      <c r="D337" s="35" t="s">
        <v>28</v>
      </c>
      <c r="E337" s="24">
        <v>1</v>
      </c>
      <c r="F337" s="177">
        <v>31594.62</v>
      </c>
      <c r="G337" s="193">
        <v>31379.776583999999</v>
      </c>
      <c r="H337" s="193">
        <f t="shared" si="26"/>
        <v>31379.776583999999</v>
      </c>
      <c r="I337" s="204" t="s">
        <v>4055</v>
      </c>
      <c r="J337" s="179"/>
      <c r="L337">
        <f t="shared" si="27"/>
        <v>99.320000000000007</v>
      </c>
      <c r="M337">
        <f t="shared" si="28"/>
        <v>0.67999999999999261</v>
      </c>
      <c r="N337" s="2">
        <f t="shared" si="29"/>
        <v>31379.776583999999</v>
      </c>
      <c r="O337" s="2">
        <f t="shared" si="30"/>
        <v>0</v>
      </c>
    </row>
    <row r="338" spans="1:15" ht="48">
      <c r="A338" s="20"/>
      <c r="B338" s="21" t="s">
        <v>679</v>
      </c>
      <c r="C338" s="33" t="s">
        <v>680</v>
      </c>
      <c r="D338" s="35" t="s">
        <v>28</v>
      </c>
      <c r="E338" s="24">
        <v>1</v>
      </c>
      <c r="F338" s="177">
        <v>23801.94</v>
      </c>
      <c r="G338" s="193">
        <v>23640.086808</v>
      </c>
      <c r="H338" s="193">
        <f t="shared" ref="H338:H401" si="31">+G338*E338</f>
        <v>23640.086808</v>
      </c>
      <c r="I338" s="204" t="s">
        <v>4055</v>
      </c>
      <c r="J338" s="179"/>
      <c r="L338">
        <f t="shared" si="27"/>
        <v>99.320000000000007</v>
      </c>
      <c r="M338">
        <f t="shared" si="28"/>
        <v>0.67999999999999261</v>
      </c>
      <c r="N338" s="2">
        <f t="shared" si="29"/>
        <v>23640.086808</v>
      </c>
      <c r="O338" s="2">
        <f t="shared" si="30"/>
        <v>0</v>
      </c>
    </row>
    <row r="339" spans="1:15">
      <c r="A339" s="53"/>
      <c r="B339" s="54"/>
      <c r="C339" s="55"/>
      <c r="D339" s="54"/>
      <c r="E339" s="54"/>
      <c r="F339" s="43" t="s">
        <v>1</v>
      </c>
      <c r="G339" s="196"/>
      <c r="H339" s="199">
        <f>SUM(H311:H338)</f>
        <v>960293.06916399999</v>
      </c>
      <c r="I339" s="204" t="s">
        <v>4055</v>
      </c>
      <c r="J339" s="179"/>
      <c r="L339" t="e">
        <f t="shared" si="27"/>
        <v>#VALUE!</v>
      </c>
      <c r="M339" t="e">
        <f t="shared" si="28"/>
        <v>#VALUE!</v>
      </c>
      <c r="N339" s="2" t="e">
        <f t="shared" si="29"/>
        <v>#VALUE!</v>
      </c>
      <c r="O339" s="2" t="e">
        <f t="shared" si="30"/>
        <v>#VALUE!</v>
      </c>
    </row>
    <row r="340" spans="1:15">
      <c r="A340" s="28">
        <v>8</v>
      </c>
      <c r="B340" s="46" t="s">
        <v>681</v>
      </c>
      <c r="C340" s="47"/>
      <c r="D340" s="228"/>
      <c r="E340" s="229"/>
      <c r="F340" s="229"/>
      <c r="G340" s="196"/>
      <c r="H340" s="193"/>
      <c r="I340" s="204" t="s">
        <v>4055</v>
      </c>
      <c r="J340" s="179"/>
      <c r="L340" t="e">
        <f t="shared" si="27"/>
        <v>#DIV/0!</v>
      </c>
      <c r="M340" t="e">
        <f t="shared" si="28"/>
        <v>#DIV/0!</v>
      </c>
      <c r="N340" s="2">
        <f t="shared" si="29"/>
        <v>0</v>
      </c>
      <c r="O340" s="2">
        <f t="shared" si="30"/>
        <v>0</v>
      </c>
    </row>
    <row r="341" spans="1:15" ht="24">
      <c r="A341" s="34"/>
      <c r="B341" s="21" t="s">
        <v>682</v>
      </c>
      <c r="C341" s="33" t="s">
        <v>683</v>
      </c>
      <c r="D341" s="35" t="s">
        <v>28</v>
      </c>
      <c r="E341" s="24">
        <v>1</v>
      </c>
      <c r="F341" s="177">
        <v>71238.710000000006</v>
      </c>
      <c r="G341" s="193">
        <v>70754.286772000007</v>
      </c>
      <c r="H341" s="193">
        <f t="shared" si="31"/>
        <v>70754.286772000007</v>
      </c>
      <c r="I341" s="204" t="s">
        <v>4055</v>
      </c>
      <c r="J341" s="179"/>
      <c r="L341">
        <f t="shared" si="27"/>
        <v>99.320000000000007</v>
      </c>
      <c r="M341">
        <f t="shared" si="28"/>
        <v>0.67999999999999261</v>
      </c>
      <c r="N341" s="2">
        <f t="shared" si="29"/>
        <v>70754.286772000007</v>
      </c>
      <c r="O341" s="2">
        <f t="shared" si="30"/>
        <v>0</v>
      </c>
    </row>
    <row r="342" spans="1:15">
      <c r="A342" s="34"/>
      <c r="B342" s="21" t="s">
        <v>684</v>
      </c>
      <c r="C342" s="33" t="s">
        <v>685</v>
      </c>
      <c r="D342" s="35" t="s">
        <v>28</v>
      </c>
      <c r="E342" s="24">
        <v>1</v>
      </c>
      <c r="F342" s="177">
        <v>27920.48</v>
      </c>
      <c r="G342" s="193">
        <v>27730.620736000001</v>
      </c>
      <c r="H342" s="193">
        <f t="shared" si="31"/>
        <v>27730.620736000001</v>
      </c>
      <c r="I342" s="204" t="s">
        <v>4055</v>
      </c>
      <c r="J342" s="179"/>
      <c r="L342">
        <f t="shared" si="27"/>
        <v>99.320000000000007</v>
      </c>
      <c r="M342">
        <f t="shared" si="28"/>
        <v>0.67999999999999261</v>
      </c>
      <c r="N342" s="2">
        <f t="shared" si="29"/>
        <v>27730.620736000001</v>
      </c>
      <c r="O342" s="2">
        <f t="shared" si="30"/>
        <v>0</v>
      </c>
    </row>
    <row r="343" spans="1:15">
      <c r="A343" s="34"/>
      <c r="B343" s="21" t="s">
        <v>686</v>
      </c>
      <c r="C343" s="33" t="s">
        <v>687</v>
      </c>
      <c r="D343" s="35" t="s">
        <v>28</v>
      </c>
      <c r="E343" s="24">
        <v>1</v>
      </c>
      <c r="F343" s="177">
        <v>41755.26</v>
      </c>
      <c r="G343" s="193">
        <v>41471.324231999999</v>
      </c>
      <c r="H343" s="193">
        <f t="shared" si="31"/>
        <v>41471.324231999999</v>
      </c>
      <c r="I343" s="204" t="s">
        <v>4055</v>
      </c>
      <c r="J343" s="179"/>
      <c r="L343">
        <f t="shared" si="27"/>
        <v>99.32</v>
      </c>
      <c r="M343">
        <f t="shared" si="28"/>
        <v>0.68000000000000682</v>
      </c>
      <c r="N343" s="2">
        <f t="shared" si="29"/>
        <v>41471.324231999999</v>
      </c>
      <c r="O343" s="2">
        <f t="shared" si="30"/>
        <v>0</v>
      </c>
    </row>
    <row r="344" spans="1:15" ht="15" customHeight="1">
      <c r="A344" s="34"/>
      <c r="B344" s="21" t="s">
        <v>688</v>
      </c>
      <c r="C344" s="33" t="s">
        <v>689</v>
      </c>
      <c r="D344" s="35" t="s">
        <v>28</v>
      </c>
      <c r="E344" s="24">
        <v>1</v>
      </c>
      <c r="F344" s="177">
        <v>66880.84</v>
      </c>
      <c r="G344" s="193">
        <v>66426.050287999999</v>
      </c>
      <c r="H344" s="193">
        <f t="shared" si="31"/>
        <v>66426.050287999999</v>
      </c>
      <c r="I344" s="204" t="s">
        <v>4055</v>
      </c>
      <c r="J344" s="179"/>
      <c r="L344">
        <f t="shared" si="27"/>
        <v>99.32</v>
      </c>
      <c r="M344">
        <f t="shared" si="28"/>
        <v>0.68000000000000682</v>
      </c>
      <c r="N344" s="2">
        <f t="shared" si="29"/>
        <v>66426.050287999999</v>
      </c>
      <c r="O344" s="2">
        <f t="shared" si="30"/>
        <v>0</v>
      </c>
    </row>
    <row r="345" spans="1:15">
      <c r="A345" s="34"/>
      <c r="B345" s="21" t="s">
        <v>690</v>
      </c>
      <c r="C345" s="33" t="s">
        <v>691</v>
      </c>
      <c r="D345" s="35" t="s">
        <v>28</v>
      </c>
      <c r="E345" s="24">
        <v>1</v>
      </c>
      <c r="F345" s="177">
        <v>48915.34</v>
      </c>
      <c r="G345" s="193">
        <v>48582.715687999997</v>
      </c>
      <c r="H345" s="193">
        <f t="shared" si="31"/>
        <v>48582.715687999997</v>
      </c>
      <c r="I345" s="204" t="s">
        <v>4055</v>
      </c>
      <c r="J345" s="179"/>
      <c r="L345">
        <f t="shared" si="27"/>
        <v>99.32</v>
      </c>
      <c r="M345">
        <f t="shared" si="28"/>
        <v>0.68000000000000682</v>
      </c>
      <c r="N345" s="2">
        <f t="shared" si="29"/>
        <v>48582.715687999997</v>
      </c>
      <c r="O345" s="2">
        <f t="shared" si="30"/>
        <v>0</v>
      </c>
    </row>
    <row r="346" spans="1:15">
      <c r="A346" s="34"/>
      <c r="B346" s="21" t="s">
        <v>692</v>
      </c>
      <c r="C346" s="33" t="s">
        <v>693</v>
      </c>
      <c r="D346" s="35" t="s">
        <v>28</v>
      </c>
      <c r="E346" s="24">
        <v>1</v>
      </c>
      <c r="F346" s="177">
        <v>79993.73</v>
      </c>
      <c r="G346" s="193">
        <v>79449.772635999994</v>
      </c>
      <c r="H346" s="193">
        <f t="shared" si="31"/>
        <v>79449.772635999994</v>
      </c>
      <c r="I346" s="204" t="s">
        <v>4055</v>
      </c>
      <c r="J346" s="179"/>
      <c r="L346">
        <f t="shared" si="27"/>
        <v>99.32</v>
      </c>
      <c r="M346">
        <f t="shared" si="28"/>
        <v>0.68000000000000682</v>
      </c>
      <c r="N346" s="2">
        <f t="shared" si="29"/>
        <v>79449.772635999994</v>
      </c>
      <c r="O346" s="2">
        <f t="shared" si="30"/>
        <v>0</v>
      </c>
    </row>
    <row r="347" spans="1:15">
      <c r="A347" s="34"/>
      <c r="B347" s="21" t="s">
        <v>694</v>
      </c>
      <c r="C347" s="33" t="s">
        <v>695</v>
      </c>
      <c r="D347" s="35" t="s">
        <v>28</v>
      </c>
      <c r="E347" s="24">
        <v>1</v>
      </c>
      <c r="F347" s="177">
        <v>129940.46</v>
      </c>
      <c r="G347" s="193">
        <v>129056.86487200001</v>
      </c>
      <c r="H347" s="193">
        <f t="shared" si="31"/>
        <v>129056.86487200001</v>
      </c>
      <c r="I347" s="204" t="s">
        <v>4055</v>
      </c>
      <c r="J347" s="179"/>
      <c r="L347">
        <f t="shared" si="27"/>
        <v>99.320000000000007</v>
      </c>
      <c r="M347">
        <f t="shared" si="28"/>
        <v>0.67999999999999261</v>
      </c>
      <c r="N347" s="2">
        <f t="shared" si="29"/>
        <v>129056.86487200001</v>
      </c>
      <c r="O347" s="2">
        <f t="shared" si="30"/>
        <v>0</v>
      </c>
    </row>
    <row r="348" spans="1:15">
      <c r="A348" s="34"/>
      <c r="B348" s="21" t="s">
        <v>696</v>
      </c>
      <c r="C348" s="33" t="s">
        <v>697</v>
      </c>
      <c r="D348" s="35" t="s">
        <v>28</v>
      </c>
      <c r="E348" s="24">
        <v>1</v>
      </c>
      <c r="F348" s="177">
        <v>121135.49</v>
      </c>
      <c r="G348" s="193">
        <v>120311.768668</v>
      </c>
      <c r="H348" s="193">
        <f t="shared" si="31"/>
        <v>120311.768668</v>
      </c>
      <c r="I348" s="204" t="s">
        <v>4055</v>
      </c>
      <c r="J348" s="179"/>
      <c r="L348">
        <f t="shared" si="27"/>
        <v>99.320000000000007</v>
      </c>
      <c r="M348">
        <f t="shared" si="28"/>
        <v>0.67999999999999261</v>
      </c>
      <c r="N348" s="2">
        <f t="shared" si="29"/>
        <v>120311.768668</v>
      </c>
      <c r="O348" s="2">
        <f t="shared" si="30"/>
        <v>0</v>
      </c>
    </row>
    <row r="349" spans="1:15">
      <c r="A349" s="34"/>
      <c r="B349" s="21" t="s">
        <v>698</v>
      </c>
      <c r="C349" s="33" t="s">
        <v>699</v>
      </c>
      <c r="D349" s="35" t="s">
        <v>28</v>
      </c>
      <c r="E349" s="24">
        <v>1</v>
      </c>
      <c r="F349" s="177">
        <v>120035.49</v>
      </c>
      <c r="G349" s="193">
        <v>119219.248668</v>
      </c>
      <c r="H349" s="193">
        <f t="shared" si="31"/>
        <v>119219.248668</v>
      </c>
      <c r="I349" s="204" t="s">
        <v>4055</v>
      </c>
      <c r="J349" s="179"/>
      <c r="L349">
        <f t="shared" si="27"/>
        <v>99.320000000000007</v>
      </c>
      <c r="M349">
        <f t="shared" si="28"/>
        <v>0.67999999999999261</v>
      </c>
      <c r="N349" s="2">
        <f t="shared" si="29"/>
        <v>119219.248668</v>
      </c>
      <c r="O349" s="2">
        <f t="shared" si="30"/>
        <v>0</v>
      </c>
    </row>
    <row r="350" spans="1:15" ht="24">
      <c r="A350" s="34"/>
      <c r="B350" s="21" t="s">
        <v>700</v>
      </c>
      <c r="C350" s="33" t="s">
        <v>701</v>
      </c>
      <c r="D350" s="35" t="s">
        <v>28</v>
      </c>
      <c r="E350" s="24">
        <v>1</v>
      </c>
      <c r="F350" s="177">
        <v>157435.49</v>
      </c>
      <c r="G350" s="193">
        <v>156364.92866799998</v>
      </c>
      <c r="H350" s="193">
        <f t="shared" si="31"/>
        <v>156364.92866799998</v>
      </c>
      <c r="I350" s="204" t="s">
        <v>4055</v>
      </c>
      <c r="J350" s="179"/>
      <c r="L350">
        <f t="shared" si="27"/>
        <v>99.32</v>
      </c>
      <c r="M350">
        <f t="shared" si="28"/>
        <v>0.68000000000000682</v>
      </c>
      <c r="N350" s="2">
        <f t="shared" si="29"/>
        <v>156364.92866799998</v>
      </c>
      <c r="O350" s="2">
        <f t="shared" si="30"/>
        <v>0</v>
      </c>
    </row>
    <row r="351" spans="1:15" ht="24">
      <c r="A351" s="34"/>
      <c r="B351" s="21" t="s">
        <v>702</v>
      </c>
      <c r="C351" s="33" t="s">
        <v>703</v>
      </c>
      <c r="D351" s="35" t="s">
        <v>28</v>
      </c>
      <c r="E351" s="24">
        <v>1</v>
      </c>
      <c r="F351" s="177">
        <v>110335.49</v>
      </c>
      <c r="G351" s="193">
        <v>109585.20866800001</v>
      </c>
      <c r="H351" s="193">
        <f t="shared" si="31"/>
        <v>109585.20866800001</v>
      </c>
      <c r="I351" s="204" t="s">
        <v>4055</v>
      </c>
      <c r="J351" s="179"/>
      <c r="L351">
        <f t="shared" si="27"/>
        <v>99.320000000000007</v>
      </c>
      <c r="M351">
        <f t="shared" si="28"/>
        <v>0.67999999999999261</v>
      </c>
      <c r="N351" s="2">
        <f t="shared" si="29"/>
        <v>109585.20866800001</v>
      </c>
      <c r="O351" s="2">
        <f t="shared" si="30"/>
        <v>0</v>
      </c>
    </row>
    <row r="352" spans="1:15" ht="24">
      <c r="A352" s="34"/>
      <c r="B352" s="21" t="s">
        <v>704</v>
      </c>
      <c r="C352" s="33" t="s">
        <v>705</v>
      </c>
      <c r="D352" s="35" t="s">
        <v>28</v>
      </c>
      <c r="E352" s="24">
        <v>1</v>
      </c>
      <c r="F352" s="177">
        <v>123185.49</v>
      </c>
      <c r="G352" s="193">
        <v>122347.828668</v>
      </c>
      <c r="H352" s="193">
        <f t="shared" si="31"/>
        <v>122347.828668</v>
      </c>
      <c r="I352" s="204" t="s">
        <v>4055</v>
      </c>
      <c r="J352" s="179"/>
      <c r="L352">
        <f t="shared" si="27"/>
        <v>99.320000000000007</v>
      </c>
      <c r="M352">
        <f t="shared" si="28"/>
        <v>0.67999999999999261</v>
      </c>
      <c r="N352" s="2">
        <f t="shared" si="29"/>
        <v>122347.828668</v>
      </c>
      <c r="O352" s="2">
        <f t="shared" si="30"/>
        <v>0</v>
      </c>
    </row>
    <row r="353" spans="1:15" ht="24">
      <c r="A353" s="34"/>
      <c r="B353" s="21" t="s">
        <v>706</v>
      </c>
      <c r="C353" s="33" t="s">
        <v>707</v>
      </c>
      <c r="D353" s="35" t="s">
        <v>28</v>
      </c>
      <c r="E353" s="24">
        <v>1</v>
      </c>
      <c r="F353" s="177">
        <v>100362.23</v>
      </c>
      <c r="G353" s="193">
        <v>99679.766835999995</v>
      </c>
      <c r="H353" s="193">
        <f t="shared" si="31"/>
        <v>99679.766835999995</v>
      </c>
      <c r="I353" s="204" t="s">
        <v>4055</v>
      </c>
      <c r="J353" s="179"/>
      <c r="L353">
        <f t="shared" si="27"/>
        <v>99.32</v>
      </c>
      <c r="M353">
        <f t="shared" si="28"/>
        <v>0.68000000000000682</v>
      </c>
      <c r="N353" s="2">
        <f t="shared" si="29"/>
        <v>99679.766835999995</v>
      </c>
      <c r="O353" s="2">
        <f t="shared" si="30"/>
        <v>0</v>
      </c>
    </row>
    <row r="354" spans="1:15" ht="24">
      <c r="A354" s="34"/>
      <c r="B354" s="21" t="s">
        <v>708</v>
      </c>
      <c r="C354" s="33" t="s">
        <v>709</v>
      </c>
      <c r="D354" s="35" t="s">
        <v>28</v>
      </c>
      <c r="E354" s="24">
        <v>1</v>
      </c>
      <c r="F354" s="177">
        <v>94991.24</v>
      </c>
      <c r="G354" s="193">
        <v>94345.299568000002</v>
      </c>
      <c r="H354" s="193">
        <f t="shared" si="31"/>
        <v>94345.299568000002</v>
      </c>
      <c r="I354" s="204" t="s">
        <v>4055</v>
      </c>
      <c r="J354" s="179"/>
      <c r="L354">
        <f t="shared" si="27"/>
        <v>99.320000000000007</v>
      </c>
      <c r="M354">
        <f t="shared" si="28"/>
        <v>0.67999999999999261</v>
      </c>
      <c r="N354" s="2">
        <f t="shared" si="29"/>
        <v>94345.299568000002</v>
      </c>
      <c r="O354" s="2">
        <f t="shared" si="30"/>
        <v>0</v>
      </c>
    </row>
    <row r="355" spans="1:15" ht="24">
      <c r="A355" s="34"/>
      <c r="B355" s="21" t="s">
        <v>710</v>
      </c>
      <c r="C355" s="33" t="s">
        <v>711</v>
      </c>
      <c r="D355" s="35" t="s">
        <v>28</v>
      </c>
      <c r="E355" s="24">
        <v>1</v>
      </c>
      <c r="F355" s="177">
        <v>145805.12</v>
      </c>
      <c r="G355" s="193">
        <v>144813.64518399999</v>
      </c>
      <c r="H355" s="193">
        <f t="shared" si="31"/>
        <v>144813.64518399999</v>
      </c>
      <c r="I355" s="204" t="s">
        <v>4055</v>
      </c>
      <c r="J355" s="179"/>
      <c r="L355">
        <f t="shared" si="27"/>
        <v>99.32</v>
      </c>
      <c r="M355">
        <f t="shared" si="28"/>
        <v>0.68000000000000682</v>
      </c>
      <c r="N355" s="2">
        <f t="shared" si="29"/>
        <v>144813.64518399999</v>
      </c>
      <c r="O355" s="2">
        <f t="shared" si="30"/>
        <v>0</v>
      </c>
    </row>
    <row r="356" spans="1:15">
      <c r="A356" s="34"/>
      <c r="B356" s="21" t="s">
        <v>712</v>
      </c>
      <c r="C356" s="33" t="s">
        <v>713</v>
      </c>
      <c r="D356" s="35" t="s">
        <v>28</v>
      </c>
      <c r="E356" s="24">
        <v>1</v>
      </c>
      <c r="F356" s="177">
        <v>103188.09</v>
      </c>
      <c r="G356" s="193">
        <v>102486.410988</v>
      </c>
      <c r="H356" s="193">
        <f t="shared" si="31"/>
        <v>102486.410988</v>
      </c>
      <c r="I356" s="204" t="s">
        <v>4055</v>
      </c>
      <c r="J356" s="179"/>
      <c r="L356">
        <f t="shared" si="27"/>
        <v>99.320000000000007</v>
      </c>
      <c r="M356">
        <f t="shared" si="28"/>
        <v>0.67999999999999261</v>
      </c>
      <c r="N356" s="2">
        <f t="shared" si="29"/>
        <v>102486.410988</v>
      </c>
      <c r="O356" s="2">
        <f t="shared" si="30"/>
        <v>0</v>
      </c>
    </row>
    <row r="357" spans="1:15" ht="24">
      <c r="A357" s="34"/>
      <c r="B357" s="21" t="s">
        <v>714</v>
      </c>
      <c r="C357" s="33" t="s">
        <v>715</v>
      </c>
      <c r="D357" s="35" t="s">
        <v>28</v>
      </c>
      <c r="E357" s="24">
        <v>1</v>
      </c>
      <c r="F357" s="177">
        <v>90150.51</v>
      </c>
      <c r="G357" s="193">
        <v>89537.486531999995</v>
      </c>
      <c r="H357" s="193">
        <f t="shared" si="31"/>
        <v>89537.486531999995</v>
      </c>
      <c r="I357" s="204" t="s">
        <v>4055</v>
      </c>
      <c r="J357" s="179"/>
      <c r="L357">
        <f t="shared" si="27"/>
        <v>99.32</v>
      </c>
      <c r="M357">
        <f t="shared" si="28"/>
        <v>0.68000000000000682</v>
      </c>
      <c r="N357" s="2">
        <f t="shared" si="29"/>
        <v>89537.486531999995</v>
      </c>
      <c r="O357" s="2">
        <f t="shared" si="30"/>
        <v>0</v>
      </c>
    </row>
    <row r="358" spans="1:15">
      <c r="A358" s="34"/>
      <c r="B358" s="21" t="s">
        <v>716</v>
      </c>
      <c r="C358" s="33" t="s">
        <v>717</v>
      </c>
      <c r="D358" s="35" t="s">
        <v>28</v>
      </c>
      <c r="E358" s="24">
        <v>1</v>
      </c>
      <c r="F358" s="177">
        <v>77863.27</v>
      </c>
      <c r="G358" s="193">
        <v>77333.79976400001</v>
      </c>
      <c r="H358" s="193">
        <f t="shared" si="31"/>
        <v>77333.79976400001</v>
      </c>
      <c r="I358" s="204" t="s">
        <v>4055</v>
      </c>
      <c r="J358" s="179"/>
      <c r="L358">
        <f t="shared" si="27"/>
        <v>99.320000000000007</v>
      </c>
      <c r="M358">
        <f t="shared" si="28"/>
        <v>0.67999999999999261</v>
      </c>
      <c r="N358" s="2">
        <f t="shared" si="29"/>
        <v>77333.79976400001</v>
      </c>
      <c r="O358" s="2">
        <f t="shared" si="30"/>
        <v>0</v>
      </c>
    </row>
    <row r="359" spans="1:15" ht="24">
      <c r="A359" s="34"/>
      <c r="B359" s="21" t="s">
        <v>718</v>
      </c>
      <c r="C359" s="33" t="s">
        <v>719</v>
      </c>
      <c r="D359" s="35" t="s">
        <v>28</v>
      </c>
      <c r="E359" s="24">
        <v>1</v>
      </c>
      <c r="F359" s="177">
        <v>82674.17</v>
      </c>
      <c r="G359" s="193">
        <v>82111.985644</v>
      </c>
      <c r="H359" s="193">
        <f t="shared" si="31"/>
        <v>82111.985644</v>
      </c>
      <c r="I359" s="204" t="s">
        <v>4055</v>
      </c>
      <c r="J359" s="179"/>
      <c r="L359">
        <f t="shared" si="27"/>
        <v>99.320000000000007</v>
      </c>
      <c r="M359">
        <f t="shared" si="28"/>
        <v>0.67999999999999261</v>
      </c>
      <c r="N359" s="2">
        <f t="shared" si="29"/>
        <v>82111.985644</v>
      </c>
      <c r="O359" s="2">
        <f t="shared" si="30"/>
        <v>0</v>
      </c>
    </row>
    <row r="360" spans="1:15">
      <c r="A360" s="34"/>
      <c r="B360" s="21" t="s">
        <v>720</v>
      </c>
      <c r="C360" s="33" t="s">
        <v>721</v>
      </c>
      <c r="D360" s="35" t="s">
        <v>28</v>
      </c>
      <c r="E360" s="24">
        <v>1</v>
      </c>
      <c r="F360" s="177">
        <v>80472.509999999995</v>
      </c>
      <c r="G360" s="193">
        <v>79925.296931999997</v>
      </c>
      <c r="H360" s="193">
        <f t="shared" si="31"/>
        <v>79925.296931999997</v>
      </c>
      <c r="I360" s="204" t="s">
        <v>4055</v>
      </c>
      <c r="J360" s="179"/>
      <c r="L360">
        <f t="shared" si="27"/>
        <v>99.320000000000007</v>
      </c>
      <c r="M360">
        <f t="shared" si="28"/>
        <v>0.67999999999999261</v>
      </c>
      <c r="N360" s="2">
        <f t="shared" si="29"/>
        <v>79925.296931999997</v>
      </c>
      <c r="O360" s="2">
        <f t="shared" si="30"/>
        <v>0</v>
      </c>
    </row>
    <row r="361" spans="1:15" ht="24">
      <c r="A361" s="34"/>
      <c r="B361" s="21" t="s">
        <v>722</v>
      </c>
      <c r="C361" s="33" t="s">
        <v>723</v>
      </c>
      <c r="D361" s="35" t="s">
        <v>28</v>
      </c>
      <c r="E361" s="24">
        <v>1</v>
      </c>
      <c r="F361" s="177">
        <v>92250.51</v>
      </c>
      <c r="G361" s="193">
        <v>91623.206531999997</v>
      </c>
      <c r="H361" s="193">
        <f t="shared" si="31"/>
        <v>91623.206531999997</v>
      </c>
      <c r="I361" s="204" t="s">
        <v>4055</v>
      </c>
      <c r="J361" s="179"/>
      <c r="L361">
        <f t="shared" si="27"/>
        <v>99.320000000000007</v>
      </c>
      <c r="M361">
        <f t="shared" si="28"/>
        <v>0.67999999999999261</v>
      </c>
      <c r="N361" s="2">
        <f t="shared" si="29"/>
        <v>91623.206531999997</v>
      </c>
      <c r="O361" s="2">
        <f t="shared" si="30"/>
        <v>0</v>
      </c>
    </row>
    <row r="362" spans="1:15" ht="24">
      <c r="A362" s="34"/>
      <c r="B362" s="21" t="s">
        <v>724</v>
      </c>
      <c r="C362" s="33" t="s">
        <v>725</v>
      </c>
      <c r="D362" s="35" t="s">
        <v>28</v>
      </c>
      <c r="E362" s="24">
        <v>1</v>
      </c>
      <c r="F362" s="177">
        <v>76083.009999999995</v>
      </c>
      <c r="G362" s="193">
        <v>75565.645531999995</v>
      </c>
      <c r="H362" s="193">
        <f t="shared" si="31"/>
        <v>75565.645531999995</v>
      </c>
      <c r="I362" s="204" t="s">
        <v>4055</v>
      </c>
      <c r="J362" s="179"/>
      <c r="L362">
        <f t="shared" si="27"/>
        <v>99.32</v>
      </c>
      <c r="M362">
        <f t="shared" si="28"/>
        <v>0.68000000000000682</v>
      </c>
      <c r="N362" s="2">
        <f t="shared" si="29"/>
        <v>75565.645531999995</v>
      </c>
      <c r="O362" s="2">
        <f t="shared" si="30"/>
        <v>0</v>
      </c>
    </row>
    <row r="363" spans="1:15">
      <c r="A363" s="34"/>
      <c r="B363" s="21" t="s">
        <v>726</v>
      </c>
      <c r="C363" s="33" t="s">
        <v>727</v>
      </c>
      <c r="D363" s="35" t="s">
        <v>28</v>
      </c>
      <c r="E363" s="24">
        <v>1</v>
      </c>
      <c r="F363" s="177">
        <v>74557.77</v>
      </c>
      <c r="G363" s="193">
        <v>74050.777163999999</v>
      </c>
      <c r="H363" s="193">
        <f t="shared" si="31"/>
        <v>74050.777163999999</v>
      </c>
      <c r="I363" s="204" t="s">
        <v>4055</v>
      </c>
      <c r="J363" s="179"/>
      <c r="L363">
        <f t="shared" si="27"/>
        <v>99.32</v>
      </c>
      <c r="M363">
        <f t="shared" si="28"/>
        <v>0.68000000000000682</v>
      </c>
      <c r="N363" s="2">
        <f t="shared" si="29"/>
        <v>74050.777163999999</v>
      </c>
      <c r="O363" s="2">
        <f t="shared" si="30"/>
        <v>0</v>
      </c>
    </row>
    <row r="364" spans="1:15" ht="24">
      <c r="A364" s="34"/>
      <c r="B364" s="21" t="s">
        <v>728</v>
      </c>
      <c r="C364" s="33" t="s">
        <v>729</v>
      </c>
      <c r="D364" s="35" t="s">
        <v>28</v>
      </c>
      <c r="E364" s="24">
        <v>1</v>
      </c>
      <c r="F364" s="177">
        <v>111719.51</v>
      </c>
      <c r="G364" s="193">
        <v>110959.81733199999</v>
      </c>
      <c r="H364" s="193">
        <f t="shared" si="31"/>
        <v>110959.81733199999</v>
      </c>
      <c r="I364" s="204" t="s">
        <v>4055</v>
      </c>
      <c r="J364" s="179"/>
      <c r="L364">
        <f t="shared" si="27"/>
        <v>99.32</v>
      </c>
      <c r="M364">
        <f t="shared" si="28"/>
        <v>0.68000000000000682</v>
      </c>
      <c r="N364" s="2">
        <f t="shared" si="29"/>
        <v>110959.81733199999</v>
      </c>
      <c r="O364" s="2">
        <f t="shared" si="30"/>
        <v>0</v>
      </c>
    </row>
    <row r="365" spans="1:15">
      <c r="A365" s="34"/>
      <c r="B365" s="21" t="s">
        <v>730</v>
      </c>
      <c r="C365" s="33" t="s">
        <v>731</v>
      </c>
      <c r="D365" s="35" t="s">
        <v>28</v>
      </c>
      <c r="E365" s="24">
        <v>1</v>
      </c>
      <c r="F365" s="177">
        <v>90120.03</v>
      </c>
      <c r="G365" s="193">
        <v>89507.213795999996</v>
      </c>
      <c r="H365" s="193">
        <f t="shared" si="31"/>
        <v>89507.213795999996</v>
      </c>
      <c r="I365" s="204" t="s">
        <v>4055</v>
      </c>
      <c r="J365" s="179"/>
      <c r="L365">
        <f t="shared" si="27"/>
        <v>99.32</v>
      </c>
      <c r="M365">
        <f t="shared" si="28"/>
        <v>0.68000000000000682</v>
      </c>
      <c r="N365" s="2">
        <f t="shared" si="29"/>
        <v>89507.213795999996</v>
      </c>
      <c r="O365" s="2">
        <f t="shared" si="30"/>
        <v>0</v>
      </c>
    </row>
    <row r="366" spans="1:15">
      <c r="A366" s="34"/>
      <c r="B366" s="21" t="s">
        <v>732</v>
      </c>
      <c r="C366" s="33" t="s">
        <v>733</v>
      </c>
      <c r="D366" s="35" t="s">
        <v>28</v>
      </c>
      <c r="E366" s="24">
        <v>1</v>
      </c>
      <c r="F366" s="177">
        <v>112290.96</v>
      </c>
      <c r="G366" s="193">
        <v>111527.38147200001</v>
      </c>
      <c r="H366" s="193">
        <f t="shared" si="31"/>
        <v>111527.38147200001</v>
      </c>
      <c r="I366" s="204" t="s">
        <v>4055</v>
      </c>
      <c r="J366" s="179"/>
      <c r="L366">
        <f t="shared" si="27"/>
        <v>99.320000000000007</v>
      </c>
      <c r="M366">
        <f t="shared" si="28"/>
        <v>0.67999999999999261</v>
      </c>
      <c r="N366" s="2">
        <f t="shared" si="29"/>
        <v>111527.38147200001</v>
      </c>
      <c r="O366" s="2">
        <f t="shared" si="30"/>
        <v>0</v>
      </c>
    </row>
    <row r="367" spans="1:15" ht="24">
      <c r="A367" s="34"/>
      <c r="B367" s="21" t="s">
        <v>734</v>
      </c>
      <c r="C367" s="33" t="s">
        <v>735</v>
      </c>
      <c r="D367" s="35" t="s">
        <v>28</v>
      </c>
      <c r="E367" s="24">
        <v>1</v>
      </c>
      <c r="F367" s="177">
        <v>109980.96</v>
      </c>
      <c r="G367" s="193">
        <v>109233.08947200001</v>
      </c>
      <c r="H367" s="193">
        <f t="shared" si="31"/>
        <v>109233.08947200001</v>
      </c>
      <c r="I367" s="204" t="s">
        <v>4055</v>
      </c>
      <c r="J367" s="179"/>
      <c r="L367">
        <f t="shared" si="27"/>
        <v>99.32</v>
      </c>
      <c r="M367">
        <f t="shared" si="28"/>
        <v>0.68000000000000682</v>
      </c>
      <c r="N367" s="2">
        <f t="shared" si="29"/>
        <v>109233.08947200001</v>
      </c>
      <c r="O367" s="2">
        <f t="shared" si="30"/>
        <v>0</v>
      </c>
    </row>
    <row r="368" spans="1:15" ht="24">
      <c r="A368" s="34"/>
      <c r="B368" s="21" t="s">
        <v>736</v>
      </c>
      <c r="C368" s="33" t="s">
        <v>737</v>
      </c>
      <c r="D368" s="35" t="s">
        <v>28</v>
      </c>
      <c r="E368" s="24">
        <v>1</v>
      </c>
      <c r="F368" s="177">
        <v>84780.96</v>
      </c>
      <c r="G368" s="193">
        <v>84204.449472000008</v>
      </c>
      <c r="H368" s="193">
        <f t="shared" si="31"/>
        <v>84204.449472000008</v>
      </c>
      <c r="I368" s="204" t="s">
        <v>4055</v>
      </c>
      <c r="J368" s="179"/>
      <c r="L368">
        <f t="shared" si="27"/>
        <v>99.32</v>
      </c>
      <c r="M368">
        <f t="shared" si="28"/>
        <v>0.68000000000000682</v>
      </c>
      <c r="N368" s="2">
        <f t="shared" si="29"/>
        <v>84204.449472000008</v>
      </c>
      <c r="O368" s="2">
        <f t="shared" si="30"/>
        <v>0</v>
      </c>
    </row>
    <row r="369" spans="1:15" ht="24">
      <c r="A369" s="34"/>
      <c r="B369" s="21" t="s">
        <v>738</v>
      </c>
      <c r="C369" s="33" t="s">
        <v>739</v>
      </c>
      <c r="D369" s="35" t="s">
        <v>28</v>
      </c>
      <c r="E369" s="24">
        <v>1</v>
      </c>
      <c r="F369" s="177">
        <v>229289.07</v>
      </c>
      <c r="G369" s="193">
        <v>227729.904324</v>
      </c>
      <c r="H369" s="193">
        <f t="shared" si="31"/>
        <v>227729.904324</v>
      </c>
      <c r="I369" s="204" t="s">
        <v>4055</v>
      </c>
      <c r="J369" s="179"/>
      <c r="L369">
        <f t="shared" si="27"/>
        <v>99.32</v>
      </c>
      <c r="M369">
        <f t="shared" si="28"/>
        <v>0.68000000000000682</v>
      </c>
      <c r="N369" s="2">
        <f t="shared" si="29"/>
        <v>227729.904324</v>
      </c>
      <c r="O369" s="2">
        <f t="shared" si="30"/>
        <v>0</v>
      </c>
    </row>
    <row r="370" spans="1:15">
      <c r="A370" s="34"/>
      <c r="B370" s="21" t="s">
        <v>740</v>
      </c>
      <c r="C370" s="33" t="s">
        <v>741</v>
      </c>
      <c r="D370" s="35" t="s">
        <v>28</v>
      </c>
      <c r="E370" s="24">
        <v>1</v>
      </c>
      <c r="F370" s="177">
        <v>173208.56</v>
      </c>
      <c r="G370" s="193">
        <v>172030.74179199999</v>
      </c>
      <c r="H370" s="193">
        <f t="shared" si="31"/>
        <v>172030.74179199999</v>
      </c>
      <c r="I370" s="204" t="s">
        <v>4055</v>
      </c>
      <c r="J370" s="179"/>
      <c r="L370">
        <f t="shared" si="27"/>
        <v>99.319999999999979</v>
      </c>
      <c r="M370">
        <f t="shared" si="28"/>
        <v>0.68000000000002103</v>
      </c>
      <c r="N370" s="2">
        <f t="shared" si="29"/>
        <v>172030.74179199999</v>
      </c>
      <c r="O370" s="2">
        <f t="shared" si="30"/>
        <v>0</v>
      </c>
    </row>
    <row r="371" spans="1:15">
      <c r="A371" s="34"/>
      <c r="B371" s="21" t="s">
        <v>742</v>
      </c>
      <c r="C371" s="33" t="s">
        <v>743</v>
      </c>
      <c r="D371" s="35" t="s">
        <v>25</v>
      </c>
      <c r="E371" s="24">
        <v>1</v>
      </c>
      <c r="F371" s="177">
        <v>15316.92</v>
      </c>
      <c r="G371" s="193">
        <v>15212.764944</v>
      </c>
      <c r="H371" s="193">
        <f t="shared" si="31"/>
        <v>15212.764944</v>
      </c>
      <c r="I371" s="204" t="s">
        <v>4055</v>
      </c>
      <c r="J371" s="179"/>
      <c r="L371">
        <f t="shared" si="27"/>
        <v>99.32</v>
      </c>
      <c r="M371">
        <f t="shared" si="28"/>
        <v>0.68000000000000682</v>
      </c>
      <c r="N371" s="2">
        <f t="shared" si="29"/>
        <v>15212.764944</v>
      </c>
      <c r="O371" s="2">
        <f t="shared" si="30"/>
        <v>0</v>
      </c>
    </row>
    <row r="372" spans="1:15">
      <c r="A372" s="34"/>
      <c r="B372" s="21" t="s">
        <v>744</v>
      </c>
      <c r="C372" s="33" t="s">
        <v>745</v>
      </c>
      <c r="D372" s="35" t="s">
        <v>25</v>
      </c>
      <c r="E372" s="24">
        <v>1</v>
      </c>
      <c r="F372" s="177">
        <v>32109.1</v>
      </c>
      <c r="G372" s="193">
        <v>31890.758119999999</v>
      </c>
      <c r="H372" s="193">
        <f t="shared" si="31"/>
        <v>31890.758119999999</v>
      </c>
      <c r="I372" s="204" t="s">
        <v>4055</v>
      </c>
      <c r="J372" s="179"/>
      <c r="L372">
        <f t="shared" si="27"/>
        <v>99.320000000000007</v>
      </c>
      <c r="M372">
        <f t="shared" si="28"/>
        <v>0.67999999999999261</v>
      </c>
      <c r="N372" s="2">
        <f t="shared" si="29"/>
        <v>31890.758119999999</v>
      </c>
      <c r="O372" s="2">
        <f t="shared" si="30"/>
        <v>0</v>
      </c>
    </row>
    <row r="373" spans="1:15">
      <c r="A373" s="34"/>
      <c r="B373" s="21" t="s">
        <v>746</v>
      </c>
      <c r="C373" s="33" t="s">
        <v>747</v>
      </c>
      <c r="D373" s="35" t="s">
        <v>25</v>
      </c>
      <c r="E373" s="24">
        <v>1</v>
      </c>
      <c r="F373" s="177">
        <v>30025.07</v>
      </c>
      <c r="G373" s="193">
        <v>29820.899524</v>
      </c>
      <c r="H373" s="193">
        <f t="shared" si="31"/>
        <v>29820.899524</v>
      </c>
      <c r="I373" s="204" t="s">
        <v>4055</v>
      </c>
      <c r="J373" s="179"/>
      <c r="L373">
        <f t="shared" si="27"/>
        <v>99.32</v>
      </c>
      <c r="M373">
        <f t="shared" si="28"/>
        <v>0.68000000000000682</v>
      </c>
      <c r="N373" s="2">
        <f t="shared" si="29"/>
        <v>29820.899524</v>
      </c>
      <c r="O373" s="2">
        <f t="shared" si="30"/>
        <v>0</v>
      </c>
    </row>
    <row r="374" spans="1:15">
      <c r="A374" s="34"/>
      <c r="B374" s="21" t="s">
        <v>748</v>
      </c>
      <c r="C374" s="33" t="s">
        <v>749</v>
      </c>
      <c r="D374" s="35" t="s">
        <v>25</v>
      </c>
      <c r="E374" s="24">
        <v>1</v>
      </c>
      <c r="F374" s="177">
        <v>32549.72</v>
      </c>
      <c r="G374" s="193">
        <v>32328.381904000002</v>
      </c>
      <c r="H374" s="193">
        <f t="shared" si="31"/>
        <v>32328.381904000002</v>
      </c>
      <c r="I374" s="204" t="s">
        <v>4055</v>
      </c>
      <c r="J374" s="179"/>
      <c r="L374">
        <f t="shared" si="27"/>
        <v>99.320000000000007</v>
      </c>
      <c r="M374">
        <f t="shared" si="28"/>
        <v>0.67999999999999261</v>
      </c>
      <c r="N374" s="2">
        <f t="shared" si="29"/>
        <v>32328.381904000002</v>
      </c>
      <c r="O374" s="2">
        <f t="shared" si="30"/>
        <v>0</v>
      </c>
    </row>
    <row r="375" spans="1:15">
      <c r="A375" s="34"/>
      <c r="B375" s="21" t="s">
        <v>750</v>
      </c>
      <c r="C375" s="33" t="s">
        <v>751</v>
      </c>
      <c r="D375" s="35" t="s">
        <v>25</v>
      </c>
      <c r="E375" s="24">
        <v>1</v>
      </c>
      <c r="F375" s="177">
        <v>14079.16</v>
      </c>
      <c r="G375" s="193">
        <v>13983.421711999999</v>
      </c>
      <c r="H375" s="193">
        <f t="shared" si="31"/>
        <v>13983.421711999999</v>
      </c>
      <c r="I375" s="204" t="s">
        <v>4055</v>
      </c>
      <c r="J375" s="179"/>
      <c r="L375">
        <f t="shared" si="27"/>
        <v>99.32</v>
      </c>
      <c r="M375">
        <f t="shared" si="28"/>
        <v>0.68000000000000682</v>
      </c>
      <c r="N375" s="2">
        <f t="shared" si="29"/>
        <v>13983.421711999999</v>
      </c>
      <c r="O375" s="2">
        <f t="shared" si="30"/>
        <v>0</v>
      </c>
    </row>
    <row r="376" spans="1:15">
      <c r="A376" s="34"/>
      <c r="B376" s="21" t="s">
        <v>752</v>
      </c>
      <c r="C376" s="33" t="s">
        <v>753</v>
      </c>
      <c r="D376" s="35" t="s">
        <v>25</v>
      </c>
      <c r="E376" s="24">
        <v>1</v>
      </c>
      <c r="F376" s="177">
        <v>18406.16</v>
      </c>
      <c r="G376" s="193">
        <v>18280.998112000001</v>
      </c>
      <c r="H376" s="193">
        <f t="shared" si="31"/>
        <v>18280.998112000001</v>
      </c>
      <c r="I376" s="204" t="s">
        <v>4055</v>
      </c>
      <c r="J376" s="179"/>
      <c r="L376">
        <f t="shared" si="27"/>
        <v>99.320000000000007</v>
      </c>
      <c r="M376">
        <f t="shared" si="28"/>
        <v>0.67999999999999261</v>
      </c>
      <c r="N376" s="2">
        <f t="shared" si="29"/>
        <v>18280.998112000001</v>
      </c>
      <c r="O376" s="2">
        <f t="shared" si="30"/>
        <v>0</v>
      </c>
    </row>
    <row r="377" spans="1:15">
      <c r="A377" s="34"/>
      <c r="B377" s="21" t="s">
        <v>754</v>
      </c>
      <c r="C377" s="33" t="s">
        <v>755</v>
      </c>
      <c r="D377" s="35" t="s">
        <v>25</v>
      </c>
      <c r="E377" s="24">
        <v>1</v>
      </c>
      <c r="F377" s="177">
        <v>19083.66</v>
      </c>
      <c r="G377" s="193">
        <v>18953.891112000001</v>
      </c>
      <c r="H377" s="193">
        <f t="shared" si="31"/>
        <v>18953.891112000001</v>
      </c>
      <c r="I377" s="204" t="s">
        <v>4055</v>
      </c>
      <c r="J377" s="179"/>
      <c r="L377">
        <f t="shared" si="27"/>
        <v>99.320000000000007</v>
      </c>
      <c r="M377">
        <f t="shared" si="28"/>
        <v>0.67999999999999261</v>
      </c>
      <c r="N377" s="2">
        <f t="shared" si="29"/>
        <v>18953.891112000001</v>
      </c>
      <c r="O377" s="2">
        <f t="shared" si="30"/>
        <v>0</v>
      </c>
    </row>
    <row r="378" spans="1:15" ht="24">
      <c r="A378" s="34"/>
      <c r="B378" s="21" t="s">
        <v>756</v>
      </c>
      <c r="C378" s="33" t="s">
        <v>757</v>
      </c>
      <c r="D378" s="35" t="s">
        <v>25</v>
      </c>
      <c r="E378" s="24">
        <v>1</v>
      </c>
      <c r="F378" s="177">
        <v>56433.93</v>
      </c>
      <c r="G378" s="193">
        <v>56050.179276000003</v>
      </c>
      <c r="H378" s="193">
        <f t="shared" si="31"/>
        <v>56050.179276000003</v>
      </c>
      <c r="I378" s="204" t="s">
        <v>4055</v>
      </c>
      <c r="J378" s="179"/>
      <c r="L378">
        <f t="shared" si="27"/>
        <v>99.320000000000007</v>
      </c>
      <c r="M378">
        <f t="shared" si="28"/>
        <v>0.67999999999999261</v>
      </c>
      <c r="N378" s="2">
        <f t="shared" si="29"/>
        <v>56050.179276000003</v>
      </c>
      <c r="O378" s="2">
        <f t="shared" si="30"/>
        <v>0</v>
      </c>
    </row>
    <row r="379" spans="1:15">
      <c r="A379" s="34"/>
      <c r="B379" s="21" t="s">
        <v>758</v>
      </c>
      <c r="C379" s="33" t="s">
        <v>759</v>
      </c>
      <c r="D379" s="35" t="s">
        <v>25</v>
      </c>
      <c r="E379" s="24">
        <v>1</v>
      </c>
      <c r="F379" s="177">
        <v>76228.03</v>
      </c>
      <c r="G379" s="193">
        <v>75709.679395999992</v>
      </c>
      <c r="H379" s="193">
        <f t="shared" si="31"/>
        <v>75709.679395999992</v>
      </c>
      <c r="I379" s="204" t="s">
        <v>4055</v>
      </c>
      <c r="J379" s="179"/>
      <c r="L379">
        <f t="shared" si="27"/>
        <v>99.32</v>
      </c>
      <c r="M379">
        <f t="shared" si="28"/>
        <v>0.68000000000000682</v>
      </c>
      <c r="N379" s="2">
        <f t="shared" si="29"/>
        <v>75709.679395999992</v>
      </c>
      <c r="O379" s="2">
        <f t="shared" si="30"/>
        <v>0</v>
      </c>
    </row>
    <row r="380" spans="1:15">
      <c r="A380" s="34"/>
      <c r="B380" s="21" t="s">
        <v>760</v>
      </c>
      <c r="C380" s="33" t="s">
        <v>761</v>
      </c>
      <c r="D380" s="35" t="s">
        <v>25</v>
      </c>
      <c r="E380" s="24">
        <v>1</v>
      </c>
      <c r="F380" s="177">
        <v>85662.29</v>
      </c>
      <c r="G380" s="193">
        <v>85079.786427999992</v>
      </c>
      <c r="H380" s="193">
        <f t="shared" si="31"/>
        <v>85079.786427999992</v>
      </c>
      <c r="I380" s="204" t="s">
        <v>4055</v>
      </c>
      <c r="J380" s="179"/>
      <c r="L380">
        <f t="shared" si="27"/>
        <v>99.320000000000007</v>
      </c>
      <c r="M380">
        <f t="shared" si="28"/>
        <v>0.67999999999999261</v>
      </c>
      <c r="N380" s="2">
        <f t="shared" si="29"/>
        <v>85079.786427999992</v>
      </c>
      <c r="O380" s="2">
        <f t="shared" si="30"/>
        <v>0</v>
      </c>
    </row>
    <row r="381" spans="1:15">
      <c r="A381" s="34"/>
      <c r="B381" s="21" t="s">
        <v>762</v>
      </c>
      <c r="C381" s="33" t="s">
        <v>763</v>
      </c>
      <c r="D381" s="35" t="s">
        <v>28</v>
      </c>
      <c r="E381" s="24">
        <v>1</v>
      </c>
      <c r="F381" s="177">
        <v>212576.19</v>
      </c>
      <c r="G381" s="193">
        <v>211130.67190799999</v>
      </c>
      <c r="H381" s="193">
        <f t="shared" si="31"/>
        <v>211130.67190799999</v>
      </c>
      <c r="I381" s="204" t="s">
        <v>4055</v>
      </c>
      <c r="J381" s="179"/>
      <c r="L381">
        <f t="shared" si="27"/>
        <v>99.32</v>
      </c>
      <c r="M381">
        <f t="shared" si="28"/>
        <v>0.68000000000000682</v>
      </c>
      <c r="N381" s="2">
        <f t="shared" si="29"/>
        <v>211130.67190799999</v>
      </c>
      <c r="O381" s="2">
        <f t="shared" si="30"/>
        <v>0</v>
      </c>
    </row>
    <row r="382" spans="1:15" ht="24">
      <c r="A382" s="34"/>
      <c r="B382" s="21" t="s">
        <v>764</v>
      </c>
      <c r="C382" s="33" t="s">
        <v>765</v>
      </c>
      <c r="D382" s="35" t="s">
        <v>25</v>
      </c>
      <c r="E382" s="24">
        <v>1</v>
      </c>
      <c r="F382" s="177">
        <v>41373.910000000003</v>
      </c>
      <c r="G382" s="193">
        <v>41092.567412000004</v>
      </c>
      <c r="H382" s="193">
        <f t="shared" si="31"/>
        <v>41092.567412000004</v>
      </c>
      <c r="I382" s="204" t="s">
        <v>4055</v>
      </c>
      <c r="J382" s="179"/>
      <c r="L382">
        <f t="shared" si="27"/>
        <v>99.320000000000007</v>
      </c>
      <c r="M382">
        <f t="shared" si="28"/>
        <v>0.67999999999999261</v>
      </c>
      <c r="N382" s="2">
        <f t="shared" si="29"/>
        <v>41092.567412000004</v>
      </c>
      <c r="O382" s="2">
        <f t="shared" si="30"/>
        <v>0</v>
      </c>
    </row>
    <row r="383" spans="1:15" ht="24">
      <c r="A383" s="34"/>
      <c r="B383" s="21" t="s">
        <v>766</v>
      </c>
      <c r="C383" s="33" t="s">
        <v>767</v>
      </c>
      <c r="D383" s="35" t="s">
        <v>28</v>
      </c>
      <c r="E383" s="24">
        <v>1</v>
      </c>
      <c r="F383" s="177">
        <v>340591.98</v>
      </c>
      <c r="G383" s="193">
        <v>338275.95453599998</v>
      </c>
      <c r="H383" s="193">
        <f t="shared" si="31"/>
        <v>338275.95453599998</v>
      </c>
      <c r="I383" s="204" t="s">
        <v>4055</v>
      </c>
      <c r="J383" s="179"/>
      <c r="L383">
        <f t="shared" si="27"/>
        <v>99.32</v>
      </c>
      <c r="M383">
        <f t="shared" si="28"/>
        <v>0.68000000000000682</v>
      </c>
      <c r="N383" s="2">
        <f t="shared" si="29"/>
        <v>338275.95453599998</v>
      </c>
      <c r="O383" s="2">
        <f t="shared" si="30"/>
        <v>0</v>
      </c>
    </row>
    <row r="384" spans="1:15" ht="24">
      <c r="A384" s="34"/>
      <c r="B384" s="21" t="s">
        <v>768</v>
      </c>
      <c r="C384" s="33" t="s">
        <v>769</v>
      </c>
      <c r="D384" s="35" t="s">
        <v>25</v>
      </c>
      <c r="E384" s="24">
        <v>1</v>
      </c>
      <c r="F384" s="177">
        <v>50059.88</v>
      </c>
      <c r="G384" s="193">
        <v>49719.472815999994</v>
      </c>
      <c r="H384" s="193">
        <f t="shared" si="31"/>
        <v>49719.472815999994</v>
      </c>
      <c r="I384" s="204" t="s">
        <v>4055</v>
      </c>
      <c r="J384" s="179"/>
      <c r="L384">
        <f t="shared" si="27"/>
        <v>99.32</v>
      </c>
      <c r="M384">
        <f t="shared" si="28"/>
        <v>0.68000000000000682</v>
      </c>
      <c r="N384" s="2">
        <f t="shared" si="29"/>
        <v>49719.472815999994</v>
      </c>
      <c r="O384" s="2">
        <f t="shared" si="30"/>
        <v>0</v>
      </c>
    </row>
    <row r="385" spans="1:15" ht="24">
      <c r="A385" s="34"/>
      <c r="B385" s="21" t="s">
        <v>770</v>
      </c>
      <c r="C385" s="33" t="s">
        <v>771</v>
      </c>
      <c r="D385" s="35" t="s">
        <v>25</v>
      </c>
      <c r="E385" s="24">
        <v>1</v>
      </c>
      <c r="F385" s="177">
        <v>127945.44</v>
      </c>
      <c r="G385" s="193">
        <v>127075.411008</v>
      </c>
      <c r="H385" s="193">
        <f t="shared" si="31"/>
        <v>127075.411008</v>
      </c>
      <c r="I385" s="204" t="s">
        <v>4055</v>
      </c>
      <c r="J385" s="179"/>
      <c r="L385">
        <f t="shared" si="27"/>
        <v>99.32</v>
      </c>
      <c r="M385">
        <f t="shared" si="28"/>
        <v>0.68000000000000682</v>
      </c>
      <c r="N385" s="2">
        <f t="shared" si="29"/>
        <v>127075.411008</v>
      </c>
      <c r="O385" s="2">
        <f t="shared" si="30"/>
        <v>0</v>
      </c>
    </row>
    <row r="386" spans="1:15" ht="24">
      <c r="A386" s="34"/>
      <c r="B386" s="21" t="s">
        <v>772</v>
      </c>
      <c r="C386" s="33" t="s">
        <v>773</v>
      </c>
      <c r="D386" s="35" t="s">
        <v>28</v>
      </c>
      <c r="E386" s="24">
        <v>1</v>
      </c>
      <c r="F386" s="177">
        <v>38786.32</v>
      </c>
      <c r="G386" s="193">
        <v>38522.573023999998</v>
      </c>
      <c r="H386" s="193">
        <f t="shared" si="31"/>
        <v>38522.573023999998</v>
      </c>
      <c r="I386" s="204" t="s">
        <v>4055</v>
      </c>
      <c r="J386" s="179"/>
      <c r="L386">
        <f t="shared" si="27"/>
        <v>99.32</v>
      </c>
      <c r="M386">
        <f t="shared" si="28"/>
        <v>0.68000000000000682</v>
      </c>
      <c r="N386" s="2">
        <f t="shared" si="29"/>
        <v>38522.573023999998</v>
      </c>
      <c r="O386" s="2">
        <f t="shared" si="30"/>
        <v>0</v>
      </c>
    </row>
    <row r="387" spans="1:15" ht="24">
      <c r="A387" s="20"/>
      <c r="B387" s="21" t="s">
        <v>774</v>
      </c>
      <c r="C387" s="22" t="s">
        <v>775</v>
      </c>
      <c r="D387" s="23" t="s">
        <v>28</v>
      </c>
      <c r="E387" s="24">
        <v>1</v>
      </c>
      <c r="F387" s="177">
        <v>122765.05</v>
      </c>
      <c r="G387" s="193">
        <v>121930.24766000001</v>
      </c>
      <c r="H387" s="193">
        <f t="shared" si="31"/>
        <v>121930.24766000001</v>
      </c>
      <c r="I387" s="204" t="s">
        <v>4055</v>
      </c>
      <c r="J387" s="179"/>
      <c r="L387">
        <f t="shared" si="27"/>
        <v>99.320000000000007</v>
      </c>
      <c r="M387">
        <f t="shared" si="28"/>
        <v>0.67999999999999261</v>
      </c>
      <c r="N387" s="2">
        <f t="shared" si="29"/>
        <v>121930.24766000001</v>
      </c>
      <c r="O387" s="2">
        <f t="shared" si="30"/>
        <v>0</v>
      </c>
    </row>
    <row r="388" spans="1:15" ht="24">
      <c r="A388" s="20"/>
      <c r="B388" s="21" t="s">
        <v>776</v>
      </c>
      <c r="C388" s="22" t="s">
        <v>777</v>
      </c>
      <c r="D388" s="23" t="s">
        <v>28</v>
      </c>
      <c r="E388" s="24">
        <v>1</v>
      </c>
      <c r="F388" s="177">
        <v>107493.75</v>
      </c>
      <c r="G388" s="193">
        <v>106762.7925</v>
      </c>
      <c r="H388" s="193">
        <f t="shared" si="31"/>
        <v>106762.7925</v>
      </c>
      <c r="I388" s="204" t="s">
        <v>4055</v>
      </c>
      <c r="J388" s="179"/>
      <c r="L388">
        <f t="shared" ref="L388:L451" si="32">G388*100/F388</f>
        <v>99.32</v>
      </c>
      <c r="M388">
        <f t="shared" ref="M388:M451" si="33">100-L388</f>
        <v>0.68000000000000682</v>
      </c>
      <c r="N388" s="2">
        <f t="shared" ref="N388:N451" si="34">F388-(F388*0.68%)</f>
        <v>106762.7925</v>
      </c>
      <c r="O388" s="2">
        <f t="shared" ref="O388:O451" si="35">G388-N388</f>
        <v>0</v>
      </c>
    </row>
    <row r="389" spans="1:15">
      <c r="A389" s="53"/>
      <c r="B389" s="54"/>
      <c r="C389" s="55"/>
      <c r="D389" s="54"/>
      <c r="E389" s="54"/>
      <c r="F389" s="43" t="s">
        <v>1</v>
      </c>
      <c r="G389" s="196"/>
      <c r="H389" s="199">
        <f>SUM(H341:H388)</f>
        <v>4419786.9882920003</v>
      </c>
      <c r="I389" s="204" t="s">
        <v>4055</v>
      </c>
      <c r="J389" s="179"/>
      <c r="L389" t="e">
        <f t="shared" si="32"/>
        <v>#VALUE!</v>
      </c>
      <c r="M389" t="e">
        <f t="shared" si="33"/>
        <v>#VALUE!</v>
      </c>
      <c r="N389" s="2" t="e">
        <f t="shared" si="34"/>
        <v>#VALUE!</v>
      </c>
      <c r="O389" s="2" t="e">
        <f t="shared" si="35"/>
        <v>#VALUE!</v>
      </c>
    </row>
    <row r="390" spans="1:15">
      <c r="A390" s="50">
        <v>9</v>
      </c>
      <c r="B390" s="46" t="s">
        <v>778</v>
      </c>
      <c r="C390" s="47"/>
      <c r="D390" s="226"/>
      <c r="E390" s="227"/>
      <c r="F390" s="227"/>
      <c r="G390" s="196"/>
      <c r="H390" s="193"/>
      <c r="I390" s="204" t="s">
        <v>4055</v>
      </c>
      <c r="J390" s="179"/>
      <c r="L390" t="e">
        <f t="shared" si="32"/>
        <v>#DIV/0!</v>
      </c>
      <c r="M390" t="e">
        <f t="shared" si="33"/>
        <v>#DIV/0!</v>
      </c>
      <c r="N390" s="2">
        <f t="shared" si="34"/>
        <v>0</v>
      </c>
      <c r="O390" s="2">
        <f t="shared" si="35"/>
        <v>0</v>
      </c>
    </row>
    <row r="391" spans="1:15">
      <c r="A391" s="34"/>
      <c r="B391" s="21" t="s">
        <v>779</v>
      </c>
      <c r="C391" s="33" t="s">
        <v>780</v>
      </c>
      <c r="D391" s="35" t="s">
        <v>28</v>
      </c>
      <c r="E391" s="24">
        <v>1</v>
      </c>
      <c r="F391" s="177">
        <v>356963.96</v>
      </c>
      <c r="G391" s="193">
        <v>354536.60507200001</v>
      </c>
      <c r="H391" s="193">
        <f t="shared" si="31"/>
        <v>354536.60507200001</v>
      </c>
      <c r="I391" s="204" t="s">
        <v>4055</v>
      </c>
      <c r="J391" s="179"/>
      <c r="L391">
        <f t="shared" si="32"/>
        <v>99.320000000000007</v>
      </c>
      <c r="M391">
        <f t="shared" si="33"/>
        <v>0.67999999999999261</v>
      </c>
      <c r="N391" s="2">
        <f t="shared" si="34"/>
        <v>354536.60507200001</v>
      </c>
      <c r="O391" s="2">
        <f t="shared" si="35"/>
        <v>0</v>
      </c>
    </row>
    <row r="392" spans="1:15">
      <c r="A392" s="34"/>
      <c r="B392" s="21" t="s">
        <v>781</v>
      </c>
      <c r="C392" s="33" t="s">
        <v>782</v>
      </c>
      <c r="D392" s="35" t="s">
        <v>28</v>
      </c>
      <c r="E392" s="24">
        <v>1</v>
      </c>
      <c r="F392" s="177">
        <v>125363.02</v>
      </c>
      <c r="G392" s="193">
        <v>124510.551464</v>
      </c>
      <c r="H392" s="193">
        <f t="shared" si="31"/>
        <v>124510.551464</v>
      </c>
      <c r="I392" s="204" t="s">
        <v>4055</v>
      </c>
      <c r="J392" s="179"/>
      <c r="L392">
        <f t="shared" si="32"/>
        <v>99.320000000000007</v>
      </c>
      <c r="M392">
        <f t="shared" si="33"/>
        <v>0.67999999999999261</v>
      </c>
      <c r="N392" s="2">
        <f t="shared" si="34"/>
        <v>124510.551464</v>
      </c>
      <c r="O392" s="2">
        <f t="shared" si="35"/>
        <v>0</v>
      </c>
    </row>
    <row r="393" spans="1:15" ht="24">
      <c r="A393" s="34"/>
      <c r="B393" s="21" t="s">
        <v>783</v>
      </c>
      <c r="C393" s="33" t="s">
        <v>784</v>
      </c>
      <c r="D393" s="35" t="s">
        <v>28</v>
      </c>
      <c r="E393" s="24">
        <v>1</v>
      </c>
      <c r="F393" s="177">
        <v>127809.02</v>
      </c>
      <c r="G393" s="193">
        <v>126939.918664</v>
      </c>
      <c r="H393" s="193">
        <f t="shared" si="31"/>
        <v>126939.918664</v>
      </c>
      <c r="I393" s="204" t="s">
        <v>4055</v>
      </c>
      <c r="J393" s="179"/>
      <c r="L393">
        <f t="shared" si="32"/>
        <v>99.32</v>
      </c>
      <c r="M393">
        <f t="shared" si="33"/>
        <v>0.68000000000000682</v>
      </c>
      <c r="N393" s="2">
        <f t="shared" si="34"/>
        <v>126939.918664</v>
      </c>
      <c r="O393" s="2">
        <f t="shared" si="35"/>
        <v>0</v>
      </c>
    </row>
    <row r="394" spans="1:15" ht="15" customHeight="1">
      <c r="A394" s="34"/>
      <c r="B394" s="21" t="s">
        <v>785</v>
      </c>
      <c r="C394" s="33" t="s">
        <v>786</v>
      </c>
      <c r="D394" s="35" t="s">
        <v>28</v>
      </c>
      <c r="E394" s="24">
        <v>1</v>
      </c>
      <c r="F394" s="177">
        <v>198506.38</v>
      </c>
      <c r="G394" s="193">
        <v>197156.536616</v>
      </c>
      <c r="H394" s="193">
        <f t="shared" si="31"/>
        <v>197156.536616</v>
      </c>
      <c r="I394" s="204" t="s">
        <v>4055</v>
      </c>
      <c r="J394" s="179"/>
      <c r="L394">
        <f t="shared" si="32"/>
        <v>99.320000000000007</v>
      </c>
      <c r="M394">
        <f t="shared" si="33"/>
        <v>0.67999999999999261</v>
      </c>
      <c r="N394" s="2">
        <f t="shared" si="34"/>
        <v>197156.536616</v>
      </c>
      <c r="O394" s="2">
        <f t="shared" si="35"/>
        <v>0</v>
      </c>
    </row>
    <row r="395" spans="1:15">
      <c r="A395" s="34"/>
      <c r="B395" s="21" t="s">
        <v>787</v>
      </c>
      <c r="C395" s="33" t="s">
        <v>788</v>
      </c>
      <c r="D395" s="35" t="s">
        <v>28</v>
      </c>
      <c r="E395" s="24">
        <v>1</v>
      </c>
      <c r="F395" s="177">
        <v>96710.95</v>
      </c>
      <c r="G395" s="193">
        <v>96053.315539999996</v>
      </c>
      <c r="H395" s="193">
        <f t="shared" si="31"/>
        <v>96053.315539999996</v>
      </c>
      <c r="I395" s="204" t="s">
        <v>4055</v>
      </c>
      <c r="J395" s="179"/>
      <c r="L395">
        <f t="shared" si="32"/>
        <v>99.32</v>
      </c>
      <c r="M395">
        <f t="shared" si="33"/>
        <v>0.68000000000000682</v>
      </c>
      <c r="N395" s="2">
        <f t="shared" si="34"/>
        <v>96053.315539999996</v>
      </c>
      <c r="O395" s="2">
        <f t="shared" si="35"/>
        <v>0</v>
      </c>
    </row>
    <row r="396" spans="1:15">
      <c r="A396" s="34"/>
      <c r="B396" s="21" t="s">
        <v>789</v>
      </c>
      <c r="C396" s="33" t="s">
        <v>790</v>
      </c>
      <c r="D396" s="35" t="s">
        <v>28</v>
      </c>
      <c r="E396" s="24">
        <v>1</v>
      </c>
      <c r="F396" s="177">
        <v>896710.36</v>
      </c>
      <c r="G396" s="193">
        <v>890612.72955199995</v>
      </c>
      <c r="H396" s="193">
        <f t="shared" si="31"/>
        <v>890612.72955199995</v>
      </c>
      <c r="I396" s="204" t="s">
        <v>4055</v>
      </c>
      <c r="J396" s="179"/>
      <c r="L396">
        <f t="shared" si="32"/>
        <v>99.320000000000007</v>
      </c>
      <c r="M396">
        <f t="shared" si="33"/>
        <v>0.67999999999999261</v>
      </c>
      <c r="N396" s="2">
        <f t="shared" si="34"/>
        <v>890612.72955199995</v>
      </c>
      <c r="O396" s="2">
        <f t="shared" si="35"/>
        <v>0</v>
      </c>
    </row>
    <row r="397" spans="1:15">
      <c r="A397" s="34"/>
      <c r="B397" s="21" t="s">
        <v>791</v>
      </c>
      <c r="C397" s="33" t="s">
        <v>792</v>
      </c>
      <c r="D397" s="35" t="s">
        <v>28</v>
      </c>
      <c r="E397" s="24">
        <v>1</v>
      </c>
      <c r="F397" s="177">
        <v>737040.03</v>
      </c>
      <c r="G397" s="193">
        <v>732028.15779600001</v>
      </c>
      <c r="H397" s="193">
        <f t="shared" si="31"/>
        <v>732028.15779600001</v>
      </c>
      <c r="I397" s="204" t="s">
        <v>4055</v>
      </c>
      <c r="J397" s="179"/>
      <c r="L397">
        <f t="shared" si="32"/>
        <v>99.32</v>
      </c>
      <c r="M397">
        <f t="shared" si="33"/>
        <v>0.68000000000000682</v>
      </c>
      <c r="N397" s="2">
        <f t="shared" si="34"/>
        <v>732028.15779600001</v>
      </c>
      <c r="O397" s="2">
        <f t="shared" si="35"/>
        <v>0</v>
      </c>
    </row>
    <row r="398" spans="1:15">
      <c r="A398" s="34"/>
      <c r="B398" s="21" t="s">
        <v>793</v>
      </c>
      <c r="C398" s="33" t="s">
        <v>794</v>
      </c>
      <c r="D398" s="35" t="s">
        <v>28</v>
      </c>
      <c r="E398" s="24">
        <v>1</v>
      </c>
      <c r="F398" s="177">
        <v>891664.36</v>
      </c>
      <c r="G398" s="193">
        <v>885601.04235200002</v>
      </c>
      <c r="H398" s="193">
        <f t="shared" si="31"/>
        <v>885601.04235200002</v>
      </c>
      <c r="I398" s="204" t="s">
        <v>4055</v>
      </c>
      <c r="J398" s="179"/>
      <c r="L398">
        <f t="shared" si="32"/>
        <v>99.320000000000007</v>
      </c>
      <c r="M398">
        <f t="shared" si="33"/>
        <v>0.67999999999999261</v>
      </c>
      <c r="N398" s="2">
        <f t="shared" si="34"/>
        <v>885601.04235200002</v>
      </c>
      <c r="O398" s="2">
        <f t="shared" si="35"/>
        <v>0</v>
      </c>
    </row>
    <row r="399" spans="1:15" ht="24">
      <c r="A399" s="34"/>
      <c r="B399" s="21" t="s">
        <v>795</v>
      </c>
      <c r="C399" s="33" t="s">
        <v>796</v>
      </c>
      <c r="D399" s="35" t="s">
        <v>28</v>
      </c>
      <c r="E399" s="24">
        <v>1</v>
      </c>
      <c r="F399" s="177">
        <v>1249733.68</v>
      </c>
      <c r="G399" s="193">
        <v>1241235.490976</v>
      </c>
      <c r="H399" s="193">
        <f t="shared" si="31"/>
        <v>1241235.490976</v>
      </c>
      <c r="I399" s="204" t="s">
        <v>4055</v>
      </c>
      <c r="J399" s="179"/>
      <c r="L399">
        <f t="shared" si="32"/>
        <v>99.320000000000007</v>
      </c>
      <c r="M399">
        <f t="shared" si="33"/>
        <v>0.67999999999999261</v>
      </c>
      <c r="N399" s="2">
        <f t="shared" si="34"/>
        <v>1241235.490976</v>
      </c>
      <c r="O399" s="2">
        <f t="shared" si="35"/>
        <v>0</v>
      </c>
    </row>
    <row r="400" spans="1:15">
      <c r="A400" s="20"/>
      <c r="B400" s="21" t="s">
        <v>797</v>
      </c>
      <c r="C400" s="22" t="s">
        <v>798</v>
      </c>
      <c r="D400" s="23" t="s">
        <v>25</v>
      </c>
      <c r="E400" s="24">
        <v>1</v>
      </c>
      <c r="F400" s="177">
        <v>23782.79</v>
      </c>
      <c r="G400" s="193">
        <v>23621.067028000001</v>
      </c>
      <c r="H400" s="193">
        <f t="shared" si="31"/>
        <v>23621.067028000001</v>
      </c>
      <c r="I400" s="204" t="s">
        <v>4055</v>
      </c>
      <c r="J400" s="179"/>
      <c r="L400">
        <f t="shared" si="32"/>
        <v>99.32</v>
      </c>
      <c r="M400">
        <f t="shared" si="33"/>
        <v>0.68000000000000682</v>
      </c>
      <c r="N400" s="2">
        <f t="shared" si="34"/>
        <v>23621.067028000001</v>
      </c>
      <c r="O400" s="2">
        <f t="shared" si="35"/>
        <v>0</v>
      </c>
    </row>
    <row r="401" spans="1:15">
      <c r="A401" s="20"/>
      <c r="B401" s="21" t="s">
        <v>799</v>
      </c>
      <c r="C401" s="22" t="s">
        <v>800</v>
      </c>
      <c r="D401" s="23" t="s">
        <v>25</v>
      </c>
      <c r="E401" s="24">
        <v>1</v>
      </c>
      <c r="F401" s="177">
        <v>17543.849999999999</v>
      </c>
      <c r="G401" s="193">
        <v>17424.551819999997</v>
      </c>
      <c r="H401" s="193">
        <f t="shared" si="31"/>
        <v>17424.551819999997</v>
      </c>
      <c r="I401" s="204" t="s">
        <v>4055</v>
      </c>
      <c r="J401" s="179"/>
      <c r="L401">
        <f t="shared" si="32"/>
        <v>99.32</v>
      </c>
      <c r="M401">
        <f t="shared" si="33"/>
        <v>0.68000000000000682</v>
      </c>
      <c r="N401" s="2">
        <f t="shared" si="34"/>
        <v>17424.551819999997</v>
      </c>
      <c r="O401" s="2">
        <f t="shared" si="35"/>
        <v>0</v>
      </c>
    </row>
    <row r="402" spans="1:15" ht="24">
      <c r="A402" s="34"/>
      <c r="B402" s="21" t="s">
        <v>801</v>
      </c>
      <c r="C402" s="33" t="s">
        <v>802</v>
      </c>
      <c r="D402" s="35" t="s">
        <v>28</v>
      </c>
      <c r="E402" s="24">
        <v>1</v>
      </c>
      <c r="F402" s="177">
        <v>1060234.72</v>
      </c>
      <c r="G402" s="193">
        <v>1053025.123904</v>
      </c>
      <c r="H402" s="193">
        <f t="shared" ref="H402:H465" si="36">+G402*E402</f>
        <v>1053025.123904</v>
      </c>
      <c r="I402" s="204" t="s">
        <v>4055</v>
      </c>
      <c r="J402" s="179"/>
      <c r="L402">
        <f t="shared" si="32"/>
        <v>99.320000000000007</v>
      </c>
      <c r="M402">
        <f t="shared" si="33"/>
        <v>0.67999999999999261</v>
      </c>
      <c r="N402" s="2">
        <f t="shared" si="34"/>
        <v>1053025.123904</v>
      </c>
      <c r="O402" s="2">
        <f t="shared" si="35"/>
        <v>0</v>
      </c>
    </row>
    <row r="403" spans="1:15">
      <c r="A403" s="34"/>
      <c r="B403" s="21" t="s">
        <v>803</v>
      </c>
      <c r="C403" s="33" t="s">
        <v>804</v>
      </c>
      <c r="D403" s="35" t="s">
        <v>28</v>
      </c>
      <c r="E403" s="24">
        <v>1</v>
      </c>
      <c r="F403" s="177">
        <v>233540.66</v>
      </c>
      <c r="G403" s="193">
        <v>231952.58351200001</v>
      </c>
      <c r="H403" s="193">
        <f t="shared" si="36"/>
        <v>231952.58351200001</v>
      </c>
      <c r="I403" s="204" t="s">
        <v>4055</v>
      </c>
      <c r="J403" s="179"/>
      <c r="L403">
        <f t="shared" si="32"/>
        <v>99.32</v>
      </c>
      <c r="M403">
        <f t="shared" si="33"/>
        <v>0.68000000000000682</v>
      </c>
      <c r="N403" s="2">
        <f t="shared" si="34"/>
        <v>231952.58351200001</v>
      </c>
      <c r="O403" s="2">
        <f t="shared" si="35"/>
        <v>0</v>
      </c>
    </row>
    <row r="404" spans="1:15" ht="24">
      <c r="A404" s="34"/>
      <c r="B404" s="21" t="s">
        <v>805</v>
      </c>
      <c r="C404" s="33" t="s">
        <v>806</v>
      </c>
      <c r="D404" s="35" t="s">
        <v>28</v>
      </c>
      <c r="E404" s="24">
        <v>1</v>
      </c>
      <c r="F404" s="177">
        <v>200264.78</v>
      </c>
      <c r="G404" s="193">
        <v>198902.97949599999</v>
      </c>
      <c r="H404" s="193">
        <f t="shared" si="36"/>
        <v>198902.97949599999</v>
      </c>
      <c r="I404" s="204" t="s">
        <v>4055</v>
      </c>
      <c r="J404" s="179"/>
      <c r="L404">
        <f t="shared" si="32"/>
        <v>99.32</v>
      </c>
      <c r="M404">
        <f t="shared" si="33"/>
        <v>0.68000000000000682</v>
      </c>
      <c r="N404" s="2">
        <f t="shared" si="34"/>
        <v>198902.97949599999</v>
      </c>
      <c r="O404" s="2">
        <f t="shared" si="35"/>
        <v>0</v>
      </c>
    </row>
    <row r="405" spans="1:15">
      <c r="A405" s="34"/>
      <c r="B405" s="21" t="s">
        <v>807</v>
      </c>
      <c r="C405" s="33" t="s">
        <v>808</v>
      </c>
      <c r="D405" s="35" t="s">
        <v>28</v>
      </c>
      <c r="E405" s="24">
        <v>1</v>
      </c>
      <c r="F405" s="177">
        <v>1236596.08</v>
      </c>
      <c r="G405" s="193">
        <v>1228187.2266560001</v>
      </c>
      <c r="H405" s="193">
        <f t="shared" si="36"/>
        <v>1228187.2266560001</v>
      </c>
      <c r="I405" s="204" t="s">
        <v>4055</v>
      </c>
      <c r="J405" s="179"/>
      <c r="L405">
        <f t="shared" si="32"/>
        <v>99.320000000000007</v>
      </c>
      <c r="M405">
        <f t="shared" si="33"/>
        <v>0.67999999999999261</v>
      </c>
      <c r="N405" s="2">
        <f t="shared" si="34"/>
        <v>1228187.2266560001</v>
      </c>
      <c r="O405" s="2">
        <f t="shared" si="35"/>
        <v>0</v>
      </c>
    </row>
    <row r="406" spans="1:15">
      <c r="A406" s="34"/>
      <c r="B406" s="21" t="s">
        <v>809</v>
      </c>
      <c r="C406" s="33" t="s">
        <v>810</v>
      </c>
      <c r="D406" s="35" t="s">
        <v>28</v>
      </c>
      <c r="E406" s="24">
        <v>1</v>
      </c>
      <c r="F406" s="177">
        <v>79607.81</v>
      </c>
      <c r="G406" s="193">
        <v>79066.476891999991</v>
      </c>
      <c r="H406" s="193">
        <f t="shared" si="36"/>
        <v>79066.476891999991</v>
      </c>
      <c r="I406" s="204" t="s">
        <v>4055</v>
      </c>
      <c r="J406" s="179"/>
      <c r="L406">
        <f t="shared" si="32"/>
        <v>99.32</v>
      </c>
      <c r="M406">
        <f t="shared" si="33"/>
        <v>0.68000000000000682</v>
      </c>
      <c r="N406" s="2">
        <f t="shared" si="34"/>
        <v>79066.476891999991</v>
      </c>
      <c r="O406" s="2">
        <f t="shared" si="35"/>
        <v>0</v>
      </c>
    </row>
    <row r="407" spans="1:15">
      <c r="A407" s="34"/>
      <c r="B407" s="21" t="s">
        <v>811</v>
      </c>
      <c r="C407" s="33" t="s">
        <v>812</v>
      </c>
      <c r="D407" s="35" t="s">
        <v>28</v>
      </c>
      <c r="E407" s="24">
        <v>1</v>
      </c>
      <c r="F407" s="177">
        <v>90661.81</v>
      </c>
      <c r="G407" s="193">
        <v>90045.309691999995</v>
      </c>
      <c r="H407" s="193">
        <f t="shared" si="36"/>
        <v>90045.309691999995</v>
      </c>
      <c r="I407" s="204" t="s">
        <v>4055</v>
      </c>
      <c r="J407" s="179"/>
      <c r="L407">
        <f t="shared" si="32"/>
        <v>99.320000000000007</v>
      </c>
      <c r="M407">
        <f t="shared" si="33"/>
        <v>0.67999999999999261</v>
      </c>
      <c r="N407" s="2">
        <f t="shared" si="34"/>
        <v>90045.309691999995</v>
      </c>
      <c r="O407" s="2">
        <f t="shared" si="35"/>
        <v>0</v>
      </c>
    </row>
    <row r="408" spans="1:15">
      <c r="A408" s="34"/>
      <c r="B408" s="21" t="s">
        <v>813</v>
      </c>
      <c r="C408" s="33" t="s">
        <v>814</v>
      </c>
      <c r="D408" s="35" t="s">
        <v>28</v>
      </c>
      <c r="E408" s="24">
        <v>1</v>
      </c>
      <c r="F408" s="177">
        <v>121126.81</v>
      </c>
      <c r="G408" s="193">
        <v>120303.147692</v>
      </c>
      <c r="H408" s="193">
        <f t="shared" si="36"/>
        <v>120303.147692</v>
      </c>
      <c r="I408" s="204" t="s">
        <v>4055</v>
      </c>
      <c r="J408" s="179"/>
      <c r="L408">
        <f t="shared" si="32"/>
        <v>99.32</v>
      </c>
      <c r="M408">
        <f t="shared" si="33"/>
        <v>0.68000000000000682</v>
      </c>
      <c r="N408" s="2">
        <f t="shared" si="34"/>
        <v>120303.147692</v>
      </c>
      <c r="O408" s="2">
        <f t="shared" si="35"/>
        <v>0</v>
      </c>
    </row>
    <row r="409" spans="1:15">
      <c r="A409" s="34"/>
      <c r="B409" s="21" t="s">
        <v>815</v>
      </c>
      <c r="C409" s="33" t="s">
        <v>816</v>
      </c>
      <c r="D409" s="35" t="s">
        <v>28</v>
      </c>
      <c r="E409" s="24">
        <v>1</v>
      </c>
      <c r="F409" s="177">
        <v>125516.77</v>
      </c>
      <c r="G409" s="193">
        <v>124663.25596400001</v>
      </c>
      <c r="H409" s="193">
        <f t="shared" si="36"/>
        <v>124663.25596400001</v>
      </c>
      <c r="I409" s="204" t="s">
        <v>4055</v>
      </c>
      <c r="J409" s="179"/>
      <c r="L409">
        <f t="shared" si="32"/>
        <v>99.32</v>
      </c>
      <c r="M409">
        <f t="shared" si="33"/>
        <v>0.68000000000000682</v>
      </c>
      <c r="N409" s="2">
        <f t="shared" si="34"/>
        <v>124663.25596400001</v>
      </c>
      <c r="O409" s="2">
        <f t="shared" si="35"/>
        <v>0</v>
      </c>
    </row>
    <row r="410" spans="1:15">
      <c r="A410" s="34"/>
      <c r="B410" s="21" t="s">
        <v>817</v>
      </c>
      <c r="C410" s="33" t="s">
        <v>818</v>
      </c>
      <c r="D410" s="35" t="s">
        <v>28</v>
      </c>
      <c r="E410" s="24">
        <v>1</v>
      </c>
      <c r="F410" s="177">
        <v>155736.76999999999</v>
      </c>
      <c r="G410" s="193">
        <v>154677.759964</v>
      </c>
      <c r="H410" s="193">
        <f t="shared" si="36"/>
        <v>154677.759964</v>
      </c>
      <c r="I410" s="204" t="s">
        <v>4055</v>
      </c>
      <c r="J410" s="179"/>
      <c r="L410">
        <f t="shared" si="32"/>
        <v>99.320000000000007</v>
      </c>
      <c r="M410">
        <f t="shared" si="33"/>
        <v>0.67999999999999261</v>
      </c>
      <c r="N410" s="2">
        <f t="shared" si="34"/>
        <v>154677.759964</v>
      </c>
      <c r="O410" s="2">
        <f t="shared" si="35"/>
        <v>0</v>
      </c>
    </row>
    <row r="411" spans="1:15" ht="24">
      <c r="A411" s="34"/>
      <c r="B411" s="21" t="s">
        <v>819</v>
      </c>
      <c r="C411" s="33" t="s">
        <v>820</v>
      </c>
      <c r="D411" s="35" t="s">
        <v>2</v>
      </c>
      <c r="E411" s="24">
        <v>1</v>
      </c>
      <c r="F411" s="177">
        <v>411937.28000000003</v>
      </c>
      <c r="G411" s="193">
        <v>409136.10649600002</v>
      </c>
      <c r="H411" s="193">
        <f t="shared" si="36"/>
        <v>409136.10649600002</v>
      </c>
      <c r="I411" s="204" t="s">
        <v>4055</v>
      </c>
      <c r="J411" s="179"/>
      <c r="L411">
        <f t="shared" si="32"/>
        <v>99.32</v>
      </c>
      <c r="M411">
        <f t="shared" si="33"/>
        <v>0.68000000000000682</v>
      </c>
      <c r="N411" s="2">
        <f t="shared" si="34"/>
        <v>409136.10649600002</v>
      </c>
      <c r="O411" s="2">
        <f t="shared" si="35"/>
        <v>0</v>
      </c>
    </row>
    <row r="412" spans="1:15">
      <c r="A412" s="34"/>
      <c r="B412" s="21" t="s">
        <v>821</v>
      </c>
      <c r="C412" s="33" t="s">
        <v>822</v>
      </c>
      <c r="D412" s="35" t="s">
        <v>25</v>
      </c>
      <c r="E412" s="24">
        <v>1</v>
      </c>
      <c r="F412" s="177">
        <v>54868.3</v>
      </c>
      <c r="G412" s="193">
        <v>54495.19556</v>
      </c>
      <c r="H412" s="193">
        <f t="shared" si="36"/>
        <v>54495.19556</v>
      </c>
      <c r="I412" s="204" t="s">
        <v>4055</v>
      </c>
      <c r="J412" s="179"/>
      <c r="L412">
        <f t="shared" si="32"/>
        <v>99.32</v>
      </c>
      <c r="M412">
        <f t="shared" si="33"/>
        <v>0.68000000000000682</v>
      </c>
      <c r="N412" s="2">
        <f t="shared" si="34"/>
        <v>54495.19556</v>
      </c>
      <c r="O412" s="2">
        <f t="shared" si="35"/>
        <v>0</v>
      </c>
    </row>
    <row r="413" spans="1:15">
      <c r="A413" s="34"/>
      <c r="B413" s="21" t="s">
        <v>823</v>
      </c>
      <c r="C413" s="33" t="s">
        <v>824</v>
      </c>
      <c r="D413" s="35" t="s">
        <v>25</v>
      </c>
      <c r="E413" s="24">
        <v>1</v>
      </c>
      <c r="F413" s="177">
        <v>56016.3</v>
      </c>
      <c r="G413" s="193">
        <v>55635.389160000006</v>
      </c>
      <c r="H413" s="193">
        <f t="shared" si="36"/>
        <v>55635.389160000006</v>
      </c>
      <c r="I413" s="204" t="s">
        <v>4055</v>
      </c>
      <c r="J413" s="179"/>
      <c r="L413">
        <f t="shared" si="32"/>
        <v>99.32</v>
      </c>
      <c r="M413">
        <f t="shared" si="33"/>
        <v>0.68000000000000682</v>
      </c>
      <c r="N413" s="2">
        <f t="shared" si="34"/>
        <v>55635.389160000006</v>
      </c>
      <c r="O413" s="2">
        <f t="shared" si="35"/>
        <v>0</v>
      </c>
    </row>
    <row r="414" spans="1:15" ht="24">
      <c r="A414" s="34"/>
      <c r="B414" s="21" t="s">
        <v>825</v>
      </c>
      <c r="C414" s="33" t="s">
        <v>826</v>
      </c>
      <c r="D414" s="35" t="s">
        <v>25</v>
      </c>
      <c r="E414" s="24">
        <v>1</v>
      </c>
      <c r="F414" s="177">
        <v>265840.71999999997</v>
      </c>
      <c r="G414" s="193">
        <v>264033.00310399994</v>
      </c>
      <c r="H414" s="193">
        <f t="shared" si="36"/>
        <v>264033.00310399994</v>
      </c>
      <c r="I414" s="204" t="s">
        <v>4055</v>
      </c>
      <c r="J414" s="179"/>
      <c r="L414">
        <f t="shared" si="32"/>
        <v>99.32</v>
      </c>
      <c r="M414">
        <f t="shared" si="33"/>
        <v>0.68000000000000682</v>
      </c>
      <c r="N414" s="2">
        <f t="shared" si="34"/>
        <v>264033.00310399994</v>
      </c>
      <c r="O414" s="2">
        <f t="shared" si="35"/>
        <v>0</v>
      </c>
    </row>
    <row r="415" spans="1:15" ht="20.25" customHeight="1">
      <c r="A415" s="34"/>
      <c r="B415" s="21" t="s">
        <v>827</v>
      </c>
      <c r="C415" s="33" t="s">
        <v>828</v>
      </c>
      <c r="D415" s="35" t="s">
        <v>25</v>
      </c>
      <c r="E415" s="24">
        <v>1</v>
      </c>
      <c r="F415" s="177">
        <v>266547.71999999997</v>
      </c>
      <c r="G415" s="193">
        <v>264735.19550399994</v>
      </c>
      <c r="H415" s="193">
        <f t="shared" si="36"/>
        <v>264735.19550399994</v>
      </c>
      <c r="I415" s="204" t="s">
        <v>4055</v>
      </c>
      <c r="J415" s="179"/>
      <c r="L415">
        <f t="shared" si="32"/>
        <v>99.32</v>
      </c>
      <c r="M415">
        <f t="shared" si="33"/>
        <v>0.68000000000000682</v>
      </c>
      <c r="N415" s="2">
        <f t="shared" si="34"/>
        <v>264735.19550399994</v>
      </c>
      <c r="O415" s="2">
        <f t="shared" si="35"/>
        <v>0</v>
      </c>
    </row>
    <row r="416" spans="1:15" ht="24">
      <c r="A416" s="34"/>
      <c r="B416" s="21" t="s">
        <v>829</v>
      </c>
      <c r="C416" s="33" t="s">
        <v>830</v>
      </c>
      <c r="D416" s="35" t="s">
        <v>2</v>
      </c>
      <c r="E416" s="24">
        <v>1</v>
      </c>
      <c r="F416" s="177">
        <v>963384.24</v>
      </c>
      <c r="G416" s="193">
        <v>956833.22716799995</v>
      </c>
      <c r="H416" s="193">
        <f t="shared" si="36"/>
        <v>956833.22716799995</v>
      </c>
      <c r="I416" s="204" t="s">
        <v>4055</v>
      </c>
      <c r="J416" s="179"/>
      <c r="L416">
        <f t="shared" si="32"/>
        <v>99.32</v>
      </c>
      <c r="M416">
        <f t="shared" si="33"/>
        <v>0.68000000000000682</v>
      </c>
      <c r="N416" s="2">
        <f t="shared" si="34"/>
        <v>956833.22716799995</v>
      </c>
      <c r="O416" s="2">
        <f t="shared" si="35"/>
        <v>0</v>
      </c>
    </row>
    <row r="417" spans="1:15" ht="24">
      <c r="A417" s="34"/>
      <c r="B417" s="21" t="s">
        <v>831</v>
      </c>
      <c r="C417" s="33" t="s">
        <v>832</v>
      </c>
      <c r="D417" s="35" t="s">
        <v>28</v>
      </c>
      <c r="E417" s="24">
        <v>1</v>
      </c>
      <c r="F417" s="177">
        <v>57450.49</v>
      </c>
      <c r="G417" s="193">
        <v>57059.826668000002</v>
      </c>
      <c r="H417" s="193">
        <f t="shared" si="36"/>
        <v>57059.826668000002</v>
      </c>
      <c r="I417" s="204" t="s">
        <v>4055</v>
      </c>
      <c r="J417" s="179"/>
      <c r="L417">
        <f t="shared" si="32"/>
        <v>99.32</v>
      </c>
      <c r="M417">
        <f t="shared" si="33"/>
        <v>0.68000000000000682</v>
      </c>
      <c r="N417" s="2">
        <f t="shared" si="34"/>
        <v>57059.826668000002</v>
      </c>
      <c r="O417" s="2">
        <f t="shared" si="35"/>
        <v>0</v>
      </c>
    </row>
    <row r="418" spans="1:15" ht="24">
      <c r="A418" s="34"/>
      <c r="B418" s="21" t="s">
        <v>833</v>
      </c>
      <c r="C418" s="33" t="s">
        <v>834</v>
      </c>
      <c r="D418" s="35" t="s">
        <v>28</v>
      </c>
      <c r="E418" s="24">
        <v>1</v>
      </c>
      <c r="F418" s="177">
        <v>48378.32</v>
      </c>
      <c r="G418" s="193">
        <v>48049.347424</v>
      </c>
      <c r="H418" s="193">
        <f t="shared" si="36"/>
        <v>48049.347424</v>
      </c>
      <c r="I418" s="204" t="s">
        <v>4055</v>
      </c>
      <c r="J418" s="179"/>
      <c r="L418">
        <f t="shared" si="32"/>
        <v>99.32</v>
      </c>
      <c r="M418">
        <f t="shared" si="33"/>
        <v>0.68000000000000682</v>
      </c>
      <c r="N418" s="2">
        <f t="shared" si="34"/>
        <v>48049.347424</v>
      </c>
      <c r="O418" s="2">
        <f t="shared" si="35"/>
        <v>0</v>
      </c>
    </row>
    <row r="419" spans="1:15">
      <c r="A419" s="34"/>
      <c r="B419" s="21" t="s">
        <v>835</v>
      </c>
      <c r="C419" s="33" t="s">
        <v>836</v>
      </c>
      <c r="D419" s="35" t="s">
        <v>28</v>
      </c>
      <c r="E419" s="24">
        <v>1</v>
      </c>
      <c r="F419" s="177">
        <v>38202.769999999997</v>
      </c>
      <c r="G419" s="193">
        <v>37942.991163999999</v>
      </c>
      <c r="H419" s="193">
        <f t="shared" si="36"/>
        <v>37942.991163999999</v>
      </c>
      <c r="I419" s="204" t="s">
        <v>4055</v>
      </c>
      <c r="J419" s="179"/>
      <c r="L419">
        <f t="shared" si="32"/>
        <v>99.320000000000007</v>
      </c>
      <c r="M419">
        <f t="shared" si="33"/>
        <v>0.67999999999999261</v>
      </c>
      <c r="N419" s="2">
        <f t="shared" si="34"/>
        <v>37942.991163999999</v>
      </c>
      <c r="O419" s="2">
        <f t="shared" si="35"/>
        <v>0</v>
      </c>
    </row>
    <row r="420" spans="1:15" ht="24">
      <c r="A420" s="34"/>
      <c r="B420" s="21" t="s">
        <v>837</v>
      </c>
      <c r="C420" s="33" t="s">
        <v>838</v>
      </c>
      <c r="D420" s="35" t="s">
        <v>2</v>
      </c>
      <c r="E420" s="24">
        <v>1</v>
      </c>
      <c r="F420" s="177">
        <v>28291.83</v>
      </c>
      <c r="G420" s="193">
        <v>28099.445556000002</v>
      </c>
      <c r="H420" s="193">
        <f t="shared" si="36"/>
        <v>28099.445556000002</v>
      </c>
      <c r="I420" s="204" t="s">
        <v>4055</v>
      </c>
      <c r="J420" s="179"/>
      <c r="L420">
        <f t="shared" si="32"/>
        <v>99.32</v>
      </c>
      <c r="M420">
        <f t="shared" si="33"/>
        <v>0.68000000000000682</v>
      </c>
      <c r="N420" s="2">
        <f t="shared" si="34"/>
        <v>28099.445556000002</v>
      </c>
      <c r="O420" s="2">
        <f t="shared" si="35"/>
        <v>0</v>
      </c>
    </row>
    <row r="421" spans="1:15" ht="24">
      <c r="A421" s="34"/>
      <c r="B421" s="21" t="s">
        <v>839</v>
      </c>
      <c r="C421" s="33" t="s">
        <v>840</v>
      </c>
      <c r="D421" s="35" t="s">
        <v>2</v>
      </c>
      <c r="E421" s="24">
        <v>1</v>
      </c>
      <c r="F421" s="177">
        <v>54321.83</v>
      </c>
      <c r="G421" s="193">
        <v>53952.441556000005</v>
      </c>
      <c r="H421" s="193">
        <f t="shared" si="36"/>
        <v>53952.441556000005</v>
      </c>
      <c r="I421" s="204" t="s">
        <v>4055</v>
      </c>
      <c r="J421" s="179"/>
      <c r="L421">
        <f t="shared" si="32"/>
        <v>99.32</v>
      </c>
      <c r="M421">
        <f t="shared" si="33"/>
        <v>0.68000000000000682</v>
      </c>
      <c r="N421" s="2">
        <f t="shared" si="34"/>
        <v>53952.441556000005</v>
      </c>
      <c r="O421" s="2">
        <f t="shared" si="35"/>
        <v>0</v>
      </c>
    </row>
    <row r="422" spans="1:15">
      <c r="A422" s="34"/>
      <c r="B422" s="21" t="s">
        <v>841</v>
      </c>
      <c r="C422" s="33" t="s">
        <v>842</v>
      </c>
      <c r="D422" s="35" t="s">
        <v>28</v>
      </c>
      <c r="E422" s="24">
        <v>1</v>
      </c>
      <c r="F422" s="177">
        <v>32159.01</v>
      </c>
      <c r="G422" s="193">
        <v>31940.328731999998</v>
      </c>
      <c r="H422" s="193">
        <f t="shared" si="36"/>
        <v>31940.328731999998</v>
      </c>
      <c r="I422" s="204" t="s">
        <v>4055</v>
      </c>
      <c r="J422" s="179"/>
      <c r="L422">
        <f t="shared" si="32"/>
        <v>99.32</v>
      </c>
      <c r="M422">
        <f t="shared" si="33"/>
        <v>0.68000000000000682</v>
      </c>
      <c r="N422" s="2">
        <f t="shared" si="34"/>
        <v>31940.328731999998</v>
      </c>
      <c r="O422" s="2">
        <f t="shared" si="35"/>
        <v>0</v>
      </c>
    </row>
    <row r="423" spans="1:15" ht="24">
      <c r="A423" s="34"/>
      <c r="B423" s="21" t="s">
        <v>843</v>
      </c>
      <c r="C423" s="33" t="s">
        <v>844</v>
      </c>
      <c r="D423" s="35" t="s">
        <v>2</v>
      </c>
      <c r="E423" s="24">
        <v>1</v>
      </c>
      <c r="F423" s="177">
        <v>25746.639999999999</v>
      </c>
      <c r="G423" s="193">
        <v>25571.562847999998</v>
      </c>
      <c r="H423" s="193">
        <f t="shared" si="36"/>
        <v>25571.562847999998</v>
      </c>
      <c r="I423" s="204" t="s">
        <v>4055</v>
      </c>
      <c r="J423" s="179"/>
      <c r="L423">
        <f t="shared" si="32"/>
        <v>99.319999999999979</v>
      </c>
      <c r="M423">
        <f t="shared" si="33"/>
        <v>0.68000000000002103</v>
      </c>
      <c r="N423" s="2">
        <f t="shared" si="34"/>
        <v>25571.562847999998</v>
      </c>
      <c r="O423" s="2">
        <f t="shared" si="35"/>
        <v>0</v>
      </c>
    </row>
    <row r="424" spans="1:15">
      <c r="A424" s="34"/>
      <c r="B424" s="21" t="s">
        <v>845</v>
      </c>
      <c r="C424" s="33" t="s">
        <v>846</v>
      </c>
      <c r="D424" s="35" t="s">
        <v>2</v>
      </c>
      <c r="E424" s="24">
        <v>1</v>
      </c>
      <c r="F424" s="177">
        <v>152050.49</v>
      </c>
      <c r="G424" s="193">
        <v>151016.546668</v>
      </c>
      <c r="H424" s="193">
        <f t="shared" si="36"/>
        <v>151016.546668</v>
      </c>
      <c r="I424" s="204" t="s">
        <v>4055</v>
      </c>
      <c r="J424" s="179"/>
      <c r="L424">
        <f t="shared" si="32"/>
        <v>99.320000000000007</v>
      </c>
      <c r="M424">
        <f t="shared" si="33"/>
        <v>0.67999999999999261</v>
      </c>
      <c r="N424" s="2">
        <f t="shared" si="34"/>
        <v>151016.546668</v>
      </c>
      <c r="O424" s="2">
        <f t="shared" si="35"/>
        <v>0</v>
      </c>
    </row>
    <row r="425" spans="1:15">
      <c r="A425" s="34"/>
      <c r="B425" s="21" t="s">
        <v>847</v>
      </c>
      <c r="C425" s="33" t="s">
        <v>848</v>
      </c>
      <c r="D425" s="35" t="s">
        <v>2</v>
      </c>
      <c r="E425" s="24">
        <v>1</v>
      </c>
      <c r="F425" s="177">
        <v>492059.01</v>
      </c>
      <c r="G425" s="193">
        <v>488713.00873200002</v>
      </c>
      <c r="H425" s="193">
        <f t="shared" si="36"/>
        <v>488713.00873200002</v>
      </c>
      <c r="I425" s="204" t="s">
        <v>4055</v>
      </c>
      <c r="J425" s="179"/>
      <c r="L425">
        <f t="shared" si="32"/>
        <v>99.32</v>
      </c>
      <c r="M425">
        <f t="shared" si="33"/>
        <v>0.68000000000000682</v>
      </c>
      <c r="N425" s="2">
        <f t="shared" si="34"/>
        <v>488713.00873200002</v>
      </c>
      <c r="O425" s="2">
        <f t="shared" si="35"/>
        <v>0</v>
      </c>
    </row>
    <row r="426" spans="1:15">
      <c r="A426" s="34"/>
      <c r="B426" s="21" t="s">
        <v>849</v>
      </c>
      <c r="C426" s="33" t="s">
        <v>850</v>
      </c>
      <c r="D426" s="35" t="s">
        <v>2</v>
      </c>
      <c r="E426" s="24">
        <v>1</v>
      </c>
      <c r="F426" s="177">
        <v>623309.01</v>
      </c>
      <c r="G426" s="193">
        <v>619070.50873200002</v>
      </c>
      <c r="H426" s="193">
        <f t="shared" si="36"/>
        <v>619070.50873200002</v>
      </c>
      <c r="I426" s="204" t="s">
        <v>4055</v>
      </c>
      <c r="J426" s="179"/>
      <c r="L426">
        <f t="shared" si="32"/>
        <v>99.32</v>
      </c>
      <c r="M426">
        <f t="shared" si="33"/>
        <v>0.68000000000000682</v>
      </c>
      <c r="N426" s="2">
        <f t="shared" si="34"/>
        <v>619070.50873200002</v>
      </c>
      <c r="O426" s="2">
        <f t="shared" si="35"/>
        <v>0</v>
      </c>
    </row>
    <row r="427" spans="1:15">
      <c r="A427" s="34"/>
      <c r="B427" s="21" t="s">
        <v>851</v>
      </c>
      <c r="C427" s="33" t="s">
        <v>852</v>
      </c>
      <c r="D427" s="35" t="s">
        <v>2</v>
      </c>
      <c r="E427" s="24">
        <v>1</v>
      </c>
      <c r="F427" s="177">
        <v>796194.01</v>
      </c>
      <c r="G427" s="193">
        <v>790779.890732</v>
      </c>
      <c r="H427" s="193">
        <f t="shared" si="36"/>
        <v>790779.890732</v>
      </c>
      <c r="I427" s="204" t="s">
        <v>4055</v>
      </c>
      <c r="J427" s="179"/>
      <c r="L427">
        <f t="shared" si="32"/>
        <v>99.320000000000007</v>
      </c>
      <c r="M427">
        <f t="shared" si="33"/>
        <v>0.67999999999999261</v>
      </c>
      <c r="N427" s="2">
        <f t="shared" si="34"/>
        <v>790779.890732</v>
      </c>
      <c r="O427" s="2">
        <f t="shared" si="35"/>
        <v>0</v>
      </c>
    </row>
    <row r="428" spans="1:15">
      <c r="A428" s="34"/>
      <c r="B428" s="21" t="s">
        <v>853</v>
      </c>
      <c r="C428" s="33" t="s">
        <v>854</v>
      </c>
      <c r="D428" s="35" t="s">
        <v>2</v>
      </c>
      <c r="E428" s="24">
        <v>1</v>
      </c>
      <c r="F428" s="177">
        <v>1379710.01</v>
      </c>
      <c r="G428" s="193">
        <v>1370327.981932</v>
      </c>
      <c r="H428" s="193">
        <f t="shared" si="36"/>
        <v>1370327.981932</v>
      </c>
      <c r="I428" s="204" t="s">
        <v>4055</v>
      </c>
      <c r="J428" s="179"/>
      <c r="L428">
        <f t="shared" si="32"/>
        <v>99.32</v>
      </c>
      <c r="M428">
        <f t="shared" si="33"/>
        <v>0.68000000000000682</v>
      </c>
      <c r="N428" s="2">
        <f t="shared" si="34"/>
        <v>1370327.981932</v>
      </c>
      <c r="O428" s="2">
        <f t="shared" si="35"/>
        <v>0</v>
      </c>
    </row>
    <row r="429" spans="1:15">
      <c r="A429" s="34"/>
      <c r="B429" s="21" t="s">
        <v>855</v>
      </c>
      <c r="C429" s="33" t="s">
        <v>856</v>
      </c>
      <c r="D429" s="35" t="s">
        <v>2</v>
      </c>
      <c r="E429" s="24">
        <v>1</v>
      </c>
      <c r="F429" s="177">
        <v>33280.76</v>
      </c>
      <c r="G429" s="193">
        <v>33054.450832000002</v>
      </c>
      <c r="H429" s="193">
        <f t="shared" si="36"/>
        <v>33054.450832000002</v>
      </c>
      <c r="I429" s="204" t="s">
        <v>4055</v>
      </c>
      <c r="J429" s="179"/>
      <c r="L429">
        <f t="shared" si="32"/>
        <v>99.320000000000007</v>
      </c>
      <c r="M429">
        <f t="shared" si="33"/>
        <v>0.67999999999999261</v>
      </c>
      <c r="N429" s="2">
        <f t="shared" si="34"/>
        <v>33054.450832000002</v>
      </c>
      <c r="O429" s="2">
        <f t="shared" si="35"/>
        <v>0</v>
      </c>
    </row>
    <row r="430" spans="1:15" ht="24">
      <c r="A430" s="34"/>
      <c r="B430" s="21" t="s">
        <v>857</v>
      </c>
      <c r="C430" s="33" t="s">
        <v>858</v>
      </c>
      <c r="D430" s="35" t="s">
        <v>2</v>
      </c>
      <c r="E430" s="24">
        <v>1</v>
      </c>
      <c r="F430" s="177">
        <v>13708.93</v>
      </c>
      <c r="G430" s="193">
        <v>13615.709276</v>
      </c>
      <c r="H430" s="193">
        <f t="shared" si="36"/>
        <v>13615.709276</v>
      </c>
      <c r="I430" s="204" t="s">
        <v>4055</v>
      </c>
      <c r="J430" s="179"/>
      <c r="L430">
        <f t="shared" si="32"/>
        <v>99.320000000000007</v>
      </c>
      <c r="M430">
        <f t="shared" si="33"/>
        <v>0.67999999999999261</v>
      </c>
      <c r="N430" s="2">
        <f t="shared" si="34"/>
        <v>13615.709276</v>
      </c>
      <c r="O430" s="2">
        <f t="shared" si="35"/>
        <v>0</v>
      </c>
    </row>
    <row r="431" spans="1:15">
      <c r="A431" s="34"/>
      <c r="B431" s="21" t="s">
        <v>859</v>
      </c>
      <c r="C431" s="33" t="s">
        <v>860</v>
      </c>
      <c r="D431" s="35" t="s">
        <v>28</v>
      </c>
      <c r="E431" s="24">
        <v>1</v>
      </c>
      <c r="F431" s="177">
        <v>83531.38</v>
      </c>
      <c r="G431" s="193">
        <v>82963.366615999999</v>
      </c>
      <c r="H431" s="193">
        <f t="shared" si="36"/>
        <v>82963.366615999999</v>
      </c>
      <c r="I431" s="204" t="s">
        <v>4055</v>
      </c>
      <c r="J431" s="179"/>
      <c r="L431">
        <f t="shared" si="32"/>
        <v>99.32</v>
      </c>
      <c r="M431">
        <f t="shared" si="33"/>
        <v>0.68000000000000682</v>
      </c>
      <c r="N431" s="2">
        <f t="shared" si="34"/>
        <v>82963.366615999999</v>
      </c>
      <c r="O431" s="2">
        <f t="shared" si="35"/>
        <v>0</v>
      </c>
    </row>
    <row r="432" spans="1:15">
      <c r="A432" s="34"/>
      <c r="B432" s="21" t="s">
        <v>861</v>
      </c>
      <c r="C432" s="33" t="s">
        <v>862</v>
      </c>
      <c r="D432" s="35" t="s">
        <v>28</v>
      </c>
      <c r="E432" s="24">
        <v>1</v>
      </c>
      <c r="F432" s="177">
        <v>209946.03</v>
      </c>
      <c r="G432" s="193">
        <v>208518.396996</v>
      </c>
      <c r="H432" s="193">
        <f t="shared" si="36"/>
        <v>208518.396996</v>
      </c>
      <c r="I432" s="204" t="s">
        <v>4055</v>
      </c>
      <c r="J432" s="179"/>
      <c r="L432">
        <f t="shared" si="32"/>
        <v>99.32</v>
      </c>
      <c r="M432">
        <f t="shared" si="33"/>
        <v>0.68000000000000682</v>
      </c>
      <c r="N432" s="2">
        <f t="shared" si="34"/>
        <v>208518.396996</v>
      </c>
      <c r="O432" s="2">
        <f t="shared" si="35"/>
        <v>0</v>
      </c>
    </row>
    <row r="433" spans="1:15">
      <c r="A433" s="34"/>
      <c r="B433" s="21" t="s">
        <v>863</v>
      </c>
      <c r="C433" s="33" t="s">
        <v>864</v>
      </c>
      <c r="D433" s="35" t="s">
        <v>28</v>
      </c>
      <c r="E433" s="24">
        <v>1</v>
      </c>
      <c r="F433" s="177">
        <v>380813.21</v>
      </c>
      <c r="G433" s="193">
        <v>378223.68017200002</v>
      </c>
      <c r="H433" s="193">
        <f t="shared" si="36"/>
        <v>378223.68017200002</v>
      </c>
      <c r="I433" s="204" t="s">
        <v>4055</v>
      </c>
      <c r="J433" s="179"/>
      <c r="L433">
        <f t="shared" si="32"/>
        <v>99.32</v>
      </c>
      <c r="M433">
        <f t="shared" si="33"/>
        <v>0.68000000000000682</v>
      </c>
      <c r="N433" s="2">
        <f t="shared" si="34"/>
        <v>378223.68017200002</v>
      </c>
      <c r="O433" s="2">
        <f t="shared" si="35"/>
        <v>0</v>
      </c>
    </row>
    <row r="434" spans="1:15">
      <c r="A434" s="34"/>
      <c r="B434" s="21" t="s">
        <v>865</v>
      </c>
      <c r="C434" s="33" t="s">
        <v>866</v>
      </c>
      <c r="D434" s="35" t="s">
        <v>28</v>
      </c>
      <c r="E434" s="24">
        <v>1</v>
      </c>
      <c r="F434" s="177">
        <v>256701.21</v>
      </c>
      <c r="G434" s="193">
        <v>254955.641772</v>
      </c>
      <c r="H434" s="193">
        <f t="shared" si="36"/>
        <v>254955.641772</v>
      </c>
      <c r="I434" s="204" t="s">
        <v>4055</v>
      </c>
      <c r="J434" s="179"/>
      <c r="L434">
        <f t="shared" si="32"/>
        <v>99.320000000000007</v>
      </c>
      <c r="M434">
        <f t="shared" si="33"/>
        <v>0.67999999999999261</v>
      </c>
      <c r="N434" s="2">
        <f t="shared" si="34"/>
        <v>254955.641772</v>
      </c>
      <c r="O434" s="2">
        <f t="shared" si="35"/>
        <v>0</v>
      </c>
    </row>
    <row r="435" spans="1:15">
      <c r="A435" s="34"/>
      <c r="B435" s="21" t="s">
        <v>867</v>
      </c>
      <c r="C435" s="33" t="s">
        <v>868</v>
      </c>
      <c r="D435" s="35" t="s">
        <v>28</v>
      </c>
      <c r="E435" s="24">
        <v>1</v>
      </c>
      <c r="F435" s="177">
        <v>214038.21</v>
      </c>
      <c r="G435" s="193">
        <v>212582.750172</v>
      </c>
      <c r="H435" s="193">
        <f t="shared" si="36"/>
        <v>212582.750172</v>
      </c>
      <c r="I435" s="204" t="s">
        <v>4055</v>
      </c>
      <c r="J435" s="179"/>
      <c r="L435">
        <f t="shared" si="32"/>
        <v>99.320000000000007</v>
      </c>
      <c r="M435">
        <f t="shared" si="33"/>
        <v>0.67999999999999261</v>
      </c>
      <c r="N435" s="2">
        <f t="shared" si="34"/>
        <v>212582.750172</v>
      </c>
      <c r="O435" s="2">
        <f t="shared" si="35"/>
        <v>0</v>
      </c>
    </row>
    <row r="436" spans="1:15">
      <c r="A436" s="34"/>
      <c r="B436" s="21" t="s">
        <v>869</v>
      </c>
      <c r="C436" s="33" t="s">
        <v>870</v>
      </c>
      <c r="D436" s="35" t="s">
        <v>28</v>
      </c>
      <c r="E436" s="24">
        <v>1</v>
      </c>
      <c r="F436" s="177">
        <v>441636.21</v>
      </c>
      <c r="G436" s="193">
        <v>438633.08377200004</v>
      </c>
      <c r="H436" s="193">
        <f t="shared" si="36"/>
        <v>438633.08377200004</v>
      </c>
      <c r="I436" s="204" t="s">
        <v>4055</v>
      </c>
      <c r="J436" s="179"/>
      <c r="L436">
        <f t="shared" si="32"/>
        <v>99.320000000000007</v>
      </c>
      <c r="M436">
        <f t="shared" si="33"/>
        <v>0.67999999999999261</v>
      </c>
      <c r="N436" s="2">
        <f t="shared" si="34"/>
        <v>438633.08377200004</v>
      </c>
      <c r="O436" s="2">
        <f t="shared" si="35"/>
        <v>0</v>
      </c>
    </row>
    <row r="437" spans="1:15">
      <c r="A437" s="34"/>
      <c r="B437" s="21" t="s">
        <v>871</v>
      </c>
      <c r="C437" s="33" t="s">
        <v>872</v>
      </c>
      <c r="D437" s="35" t="s">
        <v>28</v>
      </c>
      <c r="E437" s="24">
        <v>1</v>
      </c>
      <c r="F437" s="177">
        <v>263388.21000000002</v>
      </c>
      <c r="G437" s="193">
        <v>261597.17017200001</v>
      </c>
      <c r="H437" s="193">
        <f t="shared" si="36"/>
        <v>261597.17017200001</v>
      </c>
      <c r="I437" s="204" t="s">
        <v>4055</v>
      </c>
      <c r="J437" s="179"/>
      <c r="L437">
        <f t="shared" si="32"/>
        <v>99.32</v>
      </c>
      <c r="M437">
        <f t="shared" si="33"/>
        <v>0.68000000000000682</v>
      </c>
      <c r="N437" s="2">
        <f t="shared" si="34"/>
        <v>261597.17017200001</v>
      </c>
      <c r="O437" s="2">
        <f t="shared" si="35"/>
        <v>0</v>
      </c>
    </row>
    <row r="438" spans="1:15">
      <c r="A438" s="34"/>
      <c r="B438" s="21" t="s">
        <v>873</v>
      </c>
      <c r="C438" s="33" t="s">
        <v>874</v>
      </c>
      <c r="D438" s="35" t="s">
        <v>28</v>
      </c>
      <c r="E438" s="24">
        <v>1</v>
      </c>
      <c r="F438" s="177">
        <v>515668.5</v>
      </c>
      <c r="G438" s="193">
        <v>512161.95419999998</v>
      </c>
      <c r="H438" s="193">
        <f t="shared" si="36"/>
        <v>512161.95419999998</v>
      </c>
      <c r="I438" s="204" t="s">
        <v>4055</v>
      </c>
      <c r="J438" s="179"/>
      <c r="L438">
        <f t="shared" si="32"/>
        <v>99.32</v>
      </c>
      <c r="M438">
        <f t="shared" si="33"/>
        <v>0.68000000000000682</v>
      </c>
      <c r="N438" s="2">
        <f t="shared" si="34"/>
        <v>512161.95419999998</v>
      </c>
      <c r="O438" s="2">
        <f t="shared" si="35"/>
        <v>0</v>
      </c>
    </row>
    <row r="439" spans="1:15">
      <c r="A439" s="34"/>
      <c r="B439" s="21" t="s">
        <v>875</v>
      </c>
      <c r="C439" s="33" t="s">
        <v>876</v>
      </c>
      <c r="D439" s="35" t="s">
        <v>28</v>
      </c>
      <c r="E439" s="24">
        <v>1</v>
      </c>
      <c r="F439" s="177">
        <v>112292.21</v>
      </c>
      <c r="G439" s="193">
        <v>111528.62297200001</v>
      </c>
      <c r="H439" s="193">
        <f t="shared" si="36"/>
        <v>111528.62297200001</v>
      </c>
      <c r="I439" s="204" t="s">
        <v>4055</v>
      </c>
      <c r="J439" s="179"/>
      <c r="L439">
        <f t="shared" si="32"/>
        <v>99.320000000000007</v>
      </c>
      <c r="M439">
        <f t="shared" si="33"/>
        <v>0.67999999999999261</v>
      </c>
      <c r="N439" s="2">
        <f t="shared" si="34"/>
        <v>111528.62297200001</v>
      </c>
      <c r="O439" s="2">
        <f t="shared" si="35"/>
        <v>0</v>
      </c>
    </row>
    <row r="440" spans="1:15">
      <c r="A440" s="34"/>
      <c r="B440" s="21" t="s">
        <v>877</v>
      </c>
      <c r="C440" s="33" t="s">
        <v>878</v>
      </c>
      <c r="D440" s="35" t="s">
        <v>28</v>
      </c>
      <c r="E440" s="24">
        <v>1</v>
      </c>
      <c r="F440" s="177">
        <v>184158.21</v>
      </c>
      <c r="G440" s="193">
        <v>182905.93417199998</v>
      </c>
      <c r="H440" s="193">
        <f t="shared" si="36"/>
        <v>182905.93417199998</v>
      </c>
      <c r="I440" s="204" t="s">
        <v>4055</v>
      </c>
      <c r="J440" s="179"/>
      <c r="L440">
        <f t="shared" si="32"/>
        <v>99.32</v>
      </c>
      <c r="M440">
        <f t="shared" si="33"/>
        <v>0.68000000000000682</v>
      </c>
      <c r="N440" s="2">
        <f t="shared" si="34"/>
        <v>182905.93417199998</v>
      </c>
      <c r="O440" s="2">
        <f t="shared" si="35"/>
        <v>0</v>
      </c>
    </row>
    <row r="441" spans="1:15">
      <c r="A441" s="34"/>
      <c r="B441" s="21" t="s">
        <v>879</v>
      </c>
      <c r="C441" s="33" t="s">
        <v>880</v>
      </c>
      <c r="D441" s="35" t="s">
        <v>28</v>
      </c>
      <c r="E441" s="24">
        <v>1</v>
      </c>
      <c r="F441" s="177">
        <v>257696.21</v>
      </c>
      <c r="G441" s="193">
        <v>255943.875772</v>
      </c>
      <c r="H441" s="193">
        <f t="shared" si="36"/>
        <v>255943.875772</v>
      </c>
      <c r="I441" s="204" t="s">
        <v>4055</v>
      </c>
      <c r="J441" s="179"/>
      <c r="L441">
        <f t="shared" si="32"/>
        <v>99.32</v>
      </c>
      <c r="M441">
        <f t="shared" si="33"/>
        <v>0.68000000000000682</v>
      </c>
      <c r="N441" s="2">
        <f t="shared" si="34"/>
        <v>255943.875772</v>
      </c>
      <c r="O441" s="2">
        <f t="shared" si="35"/>
        <v>0</v>
      </c>
    </row>
    <row r="442" spans="1:15">
      <c r="A442" s="34"/>
      <c r="B442" s="21" t="s">
        <v>881</v>
      </c>
      <c r="C442" s="33" t="s">
        <v>882</v>
      </c>
      <c r="D442" s="35" t="s">
        <v>2</v>
      </c>
      <c r="E442" s="24">
        <v>1</v>
      </c>
      <c r="F442" s="177">
        <v>639785.21</v>
      </c>
      <c r="G442" s="193">
        <v>635434.67057199997</v>
      </c>
      <c r="H442" s="193">
        <f t="shared" si="36"/>
        <v>635434.67057199997</v>
      </c>
      <c r="I442" s="204" t="s">
        <v>4055</v>
      </c>
      <c r="J442" s="179"/>
      <c r="L442">
        <f t="shared" si="32"/>
        <v>99.320000000000007</v>
      </c>
      <c r="M442">
        <f t="shared" si="33"/>
        <v>0.67999999999999261</v>
      </c>
      <c r="N442" s="2">
        <f t="shared" si="34"/>
        <v>635434.67057199997</v>
      </c>
      <c r="O442" s="2">
        <f t="shared" si="35"/>
        <v>0</v>
      </c>
    </row>
    <row r="443" spans="1:15">
      <c r="A443" s="34"/>
      <c r="B443" s="21" t="s">
        <v>883</v>
      </c>
      <c r="C443" s="33" t="s">
        <v>884</v>
      </c>
      <c r="D443" s="35" t="s">
        <v>2</v>
      </c>
      <c r="E443" s="24">
        <v>1</v>
      </c>
      <c r="F443" s="177">
        <v>628605.64</v>
      </c>
      <c r="G443" s="193">
        <v>624331.12164799997</v>
      </c>
      <c r="H443" s="193">
        <f t="shared" si="36"/>
        <v>624331.12164799997</v>
      </c>
      <c r="I443" s="204" t="s">
        <v>4055</v>
      </c>
      <c r="J443" s="179"/>
      <c r="L443">
        <f t="shared" si="32"/>
        <v>99.32</v>
      </c>
      <c r="M443">
        <f t="shared" si="33"/>
        <v>0.68000000000000682</v>
      </c>
      <c r="N443" s="2">
        <f t="shared" si="34"/>
        <v>624331.12164799997</v>
      </c>
      <c r="O443" s="2">
        <f t="shared" si="35"/>
        <v>0</v>
      </c>
    </row>
    <row r="444" spans="1:15">
      <c r="A444" s="34"/>
      <c r="B444" s="21" t="s">
        <v>885</v>
      </c>
      <c r="C444" s="33" t="s">
        <v>886</v>
      </c>
      <c r="D444" s="35" t="s">
        <v>2</v>
      </c>
      <c r="E444" s="24">
        <v>1</v>
      </c>
      <c r="F444" s="177">
        <v>586153.64</v>
      </c>
      <c r="G444" s="193">
        <v>582167.79524800007</v>
      </c>
      <c r="H444" s="193">
        <f t="shared" si="36"/>
        <v>582167.79524800007</v>
      </c>
      <c r="I444" s="204" t="s">
        <v>4055</v>
      </c>
      <c r="J444" s="179"/>
      <c r="L444">
        <f t="shared" si="32"/>
        <v>99.320000000000022</v>
      </c>
      <c r="M444">
        <f t="shared" si="33"/>
        <v>0.6799999999999784</v>
      </c>
      <c r="N444" s="2">
        <f t="shared" si="34"/>
        <v>582167.79524800007</v>
      </c>
      <c r="O444" s="2">
        <f t="shared" si="35"/>
        <v>0</v>
      </c>
    </row>
    <row r="445" spans="1:15">
      <c r="A445" s="34"/>
      <c r="B445" s="21" t="s">
        <v>887</v>
      </c>
      <c r="C445" s="33" t="s">
        <v>888</v>
      </c>
      <c r="D445" s="35" t="s">
        <v>2</v>
      </c>
      <c r="E445" s="24">
        <v>1</v>
      </c>
      <c r="F445" s="177">
        <v>553939.64</v>
      </c>
      <c r="G445" s="193">
        <v>550172.85044800001</v>
      </c>
      <c r="H445" s="193">
        <f t="shared" si="36"/>
        <v>550172.85044800001</v>
      </c>
      <c r="I445" s="204" t="s">
        <v>4055</v>
      </c>
      <c r="J445" s="179"/>
      <c r="L445">
        <f t="shared" si="32"/>
        <v>99.32</v>
      </c>
      <c r="M445">
        <f t="shared" si="33"/>
        <v>0.68000000000000682</v>
      </c>
      <c r="N445" s="2">
        <f t="shared" si="34"/>
        <v>550172.85044800001</v>
      </c>
      <c r="O445" s="2">
        <f t="shared" si="35"/>
        <v>0</v>
      </c>
    </row>
    <row r="446" spans="1:15">
      <c r="A446" s="34"/>
      <c r="B446" s="21" t="s">
        <v>889</v>
      </c>
      <c r="C446" s="33" t="s">
        <v>890</v>
      </c>
      <c r="D446" s="35" t="s">
        <v>2</v>
      </c>
      <c r="E446" s="24">
        <v>1</v>
      </c>
      <c r="F446" s="177">
        <v>543085.64</v>
      </c>
      <c r="G446" s="193">
        <v>539392.65764800005</v>
      </c>
      <c r="H446" s="193">
        <f t="shared" si="36"/>
        <v>539392.65764800005</v>
      </c>
      <c r="I446" s="204" t="s">
        <v>4055</v>
      </c>
      <c r="J446" s="179"/>
      <c r="L446">
        <f t="shared" si="32"/>
        <v>99.320000000000007</v>
      </c>
      <c r="M446">
        <f t="shared" si="33"/>
        <v>0.67999999999999261</v>
      </c>
      <c r="N446" s="2">
        <f t="shared" si="34"/>
        <v>539392.65764800005</v>
      </c>
      <c r="O446" s="2">
        <f t="shared" si="35"/>
        <v>0</v>
      </c>
    </row>
    <row r="447" spans="1:15">
      <c r="A447" s="34"/>
      <c r="B447" s="21" t="s">
        <v>891</v>
      </c>
      <c r="C447" s="33" t="s">
        <v>892</v>
      </c>
      <c r="D447" s="35" t="s">
        <v>28</v>
      </c>
      <c r="E447" s="24">
        <v>1</v>
      </c>
      <c r="F447" s="177">
        <v>616477.52</v>
      </c>
      <c r="G447" s="193">
        <v>612285.47286400001</v>
      </c>
      <c r="H447" s="193">
        <f t="shared" si="36"/>
        <v>612285.47286400001</v>
      </c>
      <c r="I447" s="204" t="s">
        <v>4055</v>
      </c>
      <c r="J447" s="179"/>
      <c r="L447">
        <f t="shared" si="32"/>
        <v>99.32</v>
      </c>
      <c r="M447">
        <f t="shared" si="33"/>
        <v>0.68000000000000682</v>
      </c>
      <c r="N447" s="2">
        <f t="shared" si="34"/>
        <v>612285.47286400001</v>
      </c>
      <c r="O447" s="2">
        <f t="shared" si="35"/>
        <v>0</v>
      </c>
    </row>
    <row r="448" spans="1:15" ht="36">
      <c r="A448" s="34"/>
      <c r="B448" s="21" t="s">
        <v>893</v>
      </c>
      <c r="C448" s="33" t="s">
        <v>894</v>
      </c>
      <c r="D448" s="35" t="s">
        <v>28</v>
      </c>
      <c r="E448" s="24">
        <v>1</v>
      </c>
      <c r="F448" s="177">
        <v>190611.81</v>
      </c>
      <c r="G448" s="193">
        <v>189315.64969200001</v>
      </c>
      <c r="H448" s="193">
        <f t="shared" si="36"/>
        <v>189315.64969200001</v>
      </c>
      <c r="I448" s="204" t="s">
        <v>4055</v>
      </c>
      <c r="J448" s="179"/>
      <c r="L448">
        <f t="shared" si="32"/>
        <v>99.320000000000007</v>
      </c>
      <c r="M448">
        <f t="shared" si="33"/>
        <v>0.67999999999999261</v>
      </c>
      <c r="N448" s="2">
        <f t="shared" si="34"/>
        <v>189315.64969200001</v>
      </c>
      <c r="O448" s="2">
        <f t="shared" si="35"/>
        <v>0</v>
      </c>
    </row>
    <row r="449" spans="1:15" ht="24">
      <c r="A449" s="34"/>
      <c r="B449" s="21" t="s">
        <v>895</v>
      </c>
      <c r="C449" s="33" t="s">
        <v>896</v>
      </c>
      <c r="D449" s="35" t="s">
        <v>28</v>
      </c>
      <c r="E449" s="24">
        <v>1</v>
      </c>
      <c r="F449" s="177">
        <v>74105.97</v>
      </c>
      <c r="G449" s="193">
        <v>73602.049404000005</v>
      </c>
      <c r="H449" s="193">
        <f t="shared" si="36"/>
        <v>73602.049404000005</v>
      </c>
      <c r="I449" s="204" t="s">
        <v>4055</v>
      </c>
      <c r="J449" s="179"/>
      <c r="L449">
        <f t="shared" si="32"/>
        <v>99.320000000000007</v>
      </c>
      <c r="M449">
        <f t="shared" si="33"/>
        <v>0.67999999999999261</v>
      </c>
      <c r="N449" s="2">
        <f t="shared" si="34"/>
        <v>73602.049404000005</v>
      </c>
      <c r="O449" s="2">
        <f t="shared" si="35"/>
        <v>0</v>
      </c>
    </row>
    <row r="450" spans="1:15" ht="36">
      <c r="A450" s="34"/>
      <c r="B450" s="21" t="s">
        <v>897</v>
      </c>
      <c r="C450" s="33" t="s">
        <v>898</v>
      </c>
      <c r="D450" s="35" t="s">
        <v>25</v>
      </c>
      <c r="E450" s="24">
        <v>1</v>
      </c>
      <c r="F450" s="177">
        <v>25779.83</v>
      </c>
      <c r="G450" s="193">
        <v>25604.527156</v>
      </c>
      <c r="H450" s="193">
        <f t="shared" si="36"/>
        <v>25604.527156</v>
      </c>
      <c r="I450" s="204" t="s">
        <v>4055</v>
      </c>
      <c r="J450" s="179"/>
      <c r="L450">
        <f t="shared" si="32"/>
        <v>99.320000000000007</v>
      </c>
      <c r="M450">
        <f t="shared" si="33"/>
        <v>0.67999999999999261</v>
      </c>
      <c r="N450" s="2">
        <f t="shared" si="34"/>
        <v>25604.527156</v>
      </c>
      <c r="O450" s="2">
        <f t="shared" si="35"/>
        <v>0</v>
      </c>
    </row>
    <row r="451" spans="1:15" ht="24">
      <c r="A451" s="34"/>
      <c r="B451" s="21" t="s">
        <v>899</v>
      </c>
      <c r="C451" s="33" t="s">
        <v>900</v>
      </c>
      <c r="D451" s="35" t="s">
        <v>2</v>
      </c>
      <c r="E451" s="24">
        <v>1</v>
      </c>
      <c r="F451" s="177">
        <v>74195.509999999995</v>
      </c>
      <c r="G451" s="193">
        <v>73690.980532000001</v>
      </c>
      <c r="H451" s="193">
        <f t="shared" si="36"/>
        <v>73690.980532000001</v>
      </c>
      <c r="I451" s="204" t="s">
        <v>4055</v>
      </c>
      <c r="J451" s="179"/>
      <c r="L451">
        <f t="shared" si="32"/>
        <v>99.320000000000007</v>
      </c>
      <c r="M451">
        <f t="shared" si="33"/>
        <v>0.67999999999999261</v>
      </c>
      <c r="N451" s="2">
        <f t="shared" si="34"/>
        <v>73690.980532000001</v>
      </c>
      <c r="O451" s="2">
        <f t="shared" si="35"/>
        <v>0</v>
      </c>
    </row>
    <row r="452" spans="1:15" ht="36">
      <c r="A452" s="34"/>
      <c r="B452" s="21" t="s">
        <v>901</v>
      </c>
      <c r="C452" s="33" t="s">
        <v>902</v>
      </c>
      <c r="D452" s="35" t="s">
        <v>25</v>
      </c>
      <c r="E452" s="24">
        <v>1</v>
      </c>
      <c r="F452" s="177">
        <v>94804.55</v>
      </c>
      <c r="G452" s="193">
        <v>94159.879060000007</v>
      </c>
      <c r="H452" s="193">
        <f t="shared" si="36"/>
        <v>94159.879060000007</v>
      </c>
      <c r="I452" s="204" t="s">
        <v>4055</v>
      </c>
      <c r="J452" s="179"/>
      <c r="L452">
        <f t="shared" ref="L452:L515" si="37">G452*100/F452</f>
        <v>99.320000000000007</v>
      </c>
      <c r="M452">
        <f t="shared" ref="M452:M515" si="38">100-L452</f>
        <v>0.67999999999999261</v>
      </c>
      <c r="N452" s="2">
        <f t="shared" ref="N452:N515" si="39">F452-(F452*0.68%)</f>
        <v>94159.879060000007</v>
      </c>
      <c r="O452" s="2">
        <f t="shared" ref="O452:O515" si="40">G452-N452</f>
        <v>0</v>
      </c>
    </row>
    <row r="453" spans="1:15" ht="36">
      <c r="A453" s="34"/>
      <c r="B453" s="21" t="s">
        <v>903</v>
      </c>
      <c r="C453" s="33" t="s">
        <v>904</v>
      </c>
      <c r="D453" s="35" t="s">
        <v>2</v>
      </c>
      <c r="E453" s="24">
        <v>1</v>
      </c>
      <c r="F453" s="177">
        <v>125814.51</v>
      </c>
      <c r="G453" s="193">
        <v>124958.971332</v>
      </c>
      <c r="H453" s="193">
        <f t="shared" si="36"/>
        <v>124958.971332</v>
      </c>
      <c r="I453" s="204" t="s">
        <v>4055</v>
      </c>
      <c r="J453" s="179"/>
      <c r="L453">
        <f t="shared" si="37"/>
        <v>99.320000000000007</v>
      </c>
      <c r="M453">
        <f t="shared" si="38"/>
        <v>0.67999999999999261</v>
      </c>
      <c r="N453" s="2">
        <f t="shared" si="39"/>
        <v>124958.971332</v>
      </c>
      <c r="O453" s="2">
        <f t="shared" si="40"/>
        <v>0</v>
      </c>
    </row>
    <row r="454" spans="1:15" ht="48">
      <c r="A454" s="34"/>
      <c r="B454" s="21" t="s">
        <v>905</v>
      </c>
      <c r="C454" s="33" t="s">
        <v>906</v>
      </c>
      <c r="D454" s="35" t="s">
        <v>25</v>
      </c>
      <c r="E454" s="24">
        <v>1</v>
      </c>
      <c r="F454" s="177">
        <v>111650.51</v>
      </c>
      <c r="G454" s="193">
        <v>110891.286532</v>
      </c>
      <c r="H454" s="193">
        <f t="shared" si="36"/>
        <v>110891.286532</v>
      </c>
      <c r="I454" s="204" t="s">
        <v>4055</v>
      </c>
      <c r="J454" s="179"/>
      <c r="L454">
        <f t="shared" si="37"/>
        <v>99.320000000000007</v>
      </c>
      <c r="M454">
        <f t="shared" si="38"/>
        <v>0.67999999999999261</v>
      </c>
      <c r="N454" s="2">
        <f t="shared" si="39"/>
        <v>110891.286532</v>
      </c>
      <c r="O454" s="2">
        <f t="shared" si="40"/>
        <v>0</v>
      </c>
    </row>
    <row r="455" spans="1:15" ht="36">
      <c r="A455" s="34"/>
      <c r="B455" s="21" t="s">
        <v>907</v>
      </c>
      <c r="C455" s="33" t="s">
        <v>908</v>
      </c>
      <c r="D455" s="35" t="s">
        <v>2</v>
      </c>
      <c r="E455" s="24">
        <v>1</v>
      </c>
      <c r="F455" s="177">
        <v>101078.51</v>
      </c>
      <c r="G455" s="193">
        <v>100391.17613199999</v>
      </c>
      <c r="H455" s="193">
        <f t="shared" si="36"/>
        <v>100391.17613199999</v>
      </c>
      <c r="I455" s="204" t="s">
        <v>4055</v>
      </c>
      <c r="J455" s="179"/>
      <c r="L455">
        <f t="shared" si="37"/>
        <v>99.320000000000007</v>
      </c>
      <c r="M455">
        <f t="shared" si="38"/>
        <v>0.67999999999999261</v>
      </c>
      <c r="N455" s="2">
        <f t="shared" si="39"/>
        <v>100391.17613199999</v>
      </c>
      <c r="O455" s="2">
        <f t="shared" si="40"/>
        <v>0</v>
      </c>
    </row>
    <row r="456" spans="1:15" ht="48">
      <c r="A456" s="34"/>
      <c r="B456" s="21" t="s">
        <v>909</v>
      </c>
      <c r="C456" s="33" t="s">
        <v>910</v>
      </c>
      <c r="D456" s="35" t="s">
        <v>25</v>
      </c>
      <c r="E456" s="24">
        <v>1</v>
      </c>
      <c r="F456" s="177">
        <v>206165.51</v>
      </c>
      <c r="G456" s="193">
        <v>204763.58453200001</v>
      </c>
      <c r="H456" s="193">
        <f t="shared" si="36"/>
        <v>204763.58453200001</v>
      </c>
      <c r="I456" s="204" t="s">
        <v>4055</v>
      </c>
      <c r="J456" s="179"/>
      <c r="L456">
        <f t="shared" si="37"/>
        <v>99.320000000000007</v>
      </c>
      <c r="M456">
        <f t="shared" si="38"/>
        <v>0.67999999999999261</v>
      </c>
      <c r="N456" s="2">
        <f t="shared" si="39"/>
        <v>204763.58453200001</v>
      </c>
      <c r="O456" s="2">
        <f t="shared" si="40"/>
        <v>0</v>
      </c>
    </row>
    <row r="457" spans="1:15" ht="36">
      <c r="A457" s="34"/>
      <c r="B457" s="21" t="s">
        <v>911</v>
      </c>
      <c r="C457" s="33" t="s">
        <v>912</v>
      </c>
      <c r="D457" s="35" t="s">
        <v>2</v>
      </c>
      <c r="E457" s="24">
        <v>1</v>
      </c>
      <c r="F457" s="177">
        <v>176589.51</v>
      </c>
      <c r="G457" s="193">
        <v>175388.701332</v>
      </c>
      <c r="H457" s="193">
        <f t="shared" si="36"/>
        <v>175388.701332</v>
      </c>
      <c r="I457" s="204" t="s">
        <v>4055</v>
      </c>
      <c r="J457" s="179"/>
      <c r="L457">
        <f t="shared" si="37"/>
        <v>99.32</v>
      </c>
      <c r="M457">
        <f t="shared" si="38"/>
        <v>0.68000000000000682</v>
      </c>
      <c r="N457" s="2">
        <f t="shared" si="39"/>
        <v>175388.701332</v>
      </c>
      <c r="O457" s="2">
        <f t="shared" si="40"/>
        <v>0</v>
      </c>
    </row>
    <row r="458" spans="1:15" ht="36">
      <c r="A458" s="34"/>
      <c r="B458" s="21" t="s">
        <v>913</v>
      </c>
      <c r="C458" s="33" t="s">
        <v>914</v>
      </c>
      <c r="D458" s="35" t="s">
        <v>2</v>
      </c>
      <c r="E458" s="24">
        <v>1</v>
      </c>
      <c r="F458" s="177">
        <v>261783.52</v>
      </c>
      <c r="G458" s="193">
        <v>260003.39206399999</v>
      </c>
      <c r="H458" s="193">
        <f t="shared" si="36"/>
        <v>260003.39206399999</v>
      </c>
      <c r="I458" s="204" t="s">
        <v>4055</v>
      </c>
      <c r="J458" s="179"/>
      <c r="L458">
        <f t="shared" si="37"/>
        <v>99.320000000000007</v>
      </c>
      <c r="M458">
        <f t="shared" si="38"/>
        <v>0.67999999999999261</v>
      </c>
      <c r="N458" s="2">
        <f t="shared" si="39"/>
        <v>260003.39206399999</v>
      </c>
      <c r="O458" s="2">
        <f t="shared" si="40"/>
        <v>0</v>
      </c>
    </row>
    <row r="459" spans="1:15" ht="36">
      <c r="A459" s="34"/>
      <c r="B459" s="21" t="s">
        <v>915</v>
      </c>
      <c r="C459" s="33" t="s">
        <v>916</v>
      </c>
      <c r="D459" s="35" t="s">
        <v>2</v>
      </c>
      <c r="E459" s="24">
        <v>1</v>
      </c>
      <c r="F459" s="177">
        <v>327181.52</v>
      </c>
      <c r="G459" s="193">
        <v>324956.68566399999</v>
      </c>
      <c r="H459" s="193">
        <f t="shared" si="36"/>
        <v>324956.68566399999</v>
      </c>
      <c r="I459" s="204" t="s">
        <v>4055</v>
      </c>
      <c r="J459" s="179"/>
      <c r="L459">
        <f t="shared" si="37"/>
        <v>99.32</v>
      </c>
      <c r="M459">
        <f t="shared" si="38"/>
        <v>0.68000000000000682</v>
      </c>
      <c r="N459" s="2">
        <f t="shared" si="39"/>
        <v>324956.68566399999</v>
      </c>
      <c r="O459" s="2">
        <f t="shared" si="40"/>
        <v>0</v>
      </c>
    </row>
    <row r="460" spans="1:15" ht="36">
      <c r="A460" s="34"/>
      <c r="B460" s="21" t="s">
        <v>917</v>
      </c>
      <c r="C460" s="33" t="s">
        <v>918</v>
      </c>
      <c r="D460" s="35" t="s">
        <v>2</v>
      </c>
      <c r="E460" s="24">
        <v>1</v>
      </c>
      <c r="F460" s="177">
        <v>827138.52</v>
      </c>
      <c r="G460" s="193">
        <v>821513.97806400002</v>
      </c>
      <c r="H460" s="193">
        <f t="shared" si="36"/>
        <v>821513.97806400002</v>
      </c>
      <c r="I460" s="204" t="s">
        <v>4055</v>
      </c>
      <c r="J460" s="179"/>
      <c r="L460">
        <f t="shared" si="37"/>
        <v>99.32</v>
      </c>
      <c r="M460">
        <f t="shared" si="38"/>
        <v>0.68000000000000682</v>
      </c>
      <c r="N460" s="2">
        <f t="shared" si="39"/>
        <v>821513.97806400002</v>
      </c>
      <c r="O460" s="2">
        <f t="shared" si="40"/>
        <v>0</v>
      </c>
    </row>
    <row r="461" spans="1:15" ht="36">
      <c r="A461" s="34"/>
      <c r="B461" s="21" t="s">
        <v>919</v>
      </c>
      <c r="C461" s="33" t="s">
        <v>920</v>
      </c>
      <c r="D461" s="35" t="s">
        <v>2</v>
      </c>
      <c r="E461" s="24">
        <v>1</v>
      </c>
      <c r="F461" s="177">
        <v>1164479.52</v>
      </c>
      <c r="G461" s="193">
        <v>1156561.059264</v>
      </c>
      <c r="H461" s="193">
        <f t="shared" si="36"/>
        <v>1156561.059264</v>
      </c>
      <c r="I461" s="204" t="s">
        <v>4055</v>
      </c>
      <c r="J461" s="179"/>
      <c r="L461">
        <f t="shared" si="37"/>
        <v>99.320000000000007</v>
      </c>
      <c r="M461">
        <f t="shared" si="38"/>
        <v>0.67999999999999261</v>
      </c>
      <c r="N461" s="2">
        <f t="shared" si="39"/>
        <v>1156561.059264</v>
      </c>
      <c r="O461" s="2">
        <f t="shared" si="40"/>
        <v>0</v>
      </c>
    </row>
    <row r="462" spans="1:15" ht="36">
      <c r="A462" s="34"/>
      <c r="B462" s="21" t="s">
        <v>921</v>
      </c>
      <c r="C462" s="33" t="s">
        <v>922</v>
      </c>
      <c r="D462" s="35" t="s">
        <v>2</v>
      </c>
      <c r="E462" s="24">
        <v>1</v>
      </c>
      <c r="F462" s="177">
        <v>624686.52</v>
      </c>
      <c r="G462" s="193">
        <v>620438.651664</v>
      </c>
      <c r="H462" s="193">
        <f t="shared" si="36"/>
        <v>620438.651664</v>
      </c>
      <c r="I462" s="204" t="s">
        <v>4055</v>
      </c>
      <c r="J462" s="179"/>
      <c r="L462">
        <f t="shared" si="37"/>
        <v>99.32</v>
      </c>
      <c r="M462">
        <f t="shared" si="38"/>
        <v>0.68000000000000682</v>
      </c>
      <c r="N462" s="2">
        <f t="shared" si="39"/>
        <v>620438.651664</v>
      </c>
      <c r="O462" s="2">
        <f t="shared" si="40"/>
        <v>0</v>
      </c>
    </row>
    <row r="463" spans="1:15" ht="48">
      <c r="A463" s="34"/>
      <c r="B463" s="21" t="s">
        <v>923</v>
      </c>
      <c r="C463" s="33" t="s">
        <v>924</v>
      </c>
      <c r="D463" s="35" t="s">
        <v>2</v>
      </c>
      <c r="E463" s="24">
        <v>1</v>
      </c>
      <c r="F463" s="177">
        <v>1589309.52</v>
      </c>
      <c r="G463" s="193">
        <v>1578502.215264</v>
      </c>
      <c r="H463" s="193">
        <f t="shared" si="36"/>
        <v>1578502.215264</v>
      </c>
      <c r="I463" s="204" t="s">
        <v>4055</v>
      </c>
      <c r="J463" s="179"/>
      <c r="L463">
        <f t="shared" si="37"/>
        <v>99.32</v>
      </c>
      <c r="M463">
        <f t="shared" si="38"/>
        <v>0.68000000000000682</v>
      </c>
      <c r="N463" s="2">
        <f t="shared" si="39"/>
        <v>1578502.215264</v>
      </c>
      <c r="O463" s="2">
        <f t="shared" si="40"/>
        <v>0</v>
      </c>
    </row>
    <row r="464" spans="1:15" ht="24">
      <c r="A464" s="34"/>
      <c r="B464" s="21" t="s">
        <v>925</v>
      </c>
      <c r="C464" s="33" t="s">
        <v>926</v>
      </c>
      <c r="D464" s="35" t="s">
        <v>25</v>
      </c>
      <c r="E464" s="24">
        <v>1</v>
      </c>
      <c r="F464" s="177">
        <v>936679.97</v>
      </c>
      <c r="G464" s="193">
        <v>930310.54620400001</v>
      </c>
      <c r="H464" s="193">
        <f t="shared" si="36"/>
        <v>930310.54620400001</v>
      </c>
      <c r="I464" s="204" t="s">
        <v>4055</v>
      </c>
      <c r="J464" s="179"/>
      <c r="L464">
        <f t="shared" si="37"/>
        <v>99.32</v>
      </c>
      <c r="M464">
        <f t="shared" si="38"/>
        <v>0.68000000000000682</v>
      </c>
      <c r="N464" s="2">
        <f t="shared" si="39"/>
        <v>930310.54620400001</v>
      </c>
      <c r="O464" s="2">
        <f t="shared" si="40"/>
        <v>0</v>
      </c>
    </row>
    <row r="465" spans="1:17" ht="24">
      <c r="A465" s="34"/>
      <c r="B465" s="21" t="s">
        <v>927</v>
      </c>
      <c r="C465" s="33" t="s">
        <v>928</v>
      </c>
      <c r="D465" s="35" t="s">
        <v>25</v>
      </c>
      <c r="E465" s="24">
        <v>1</v>
      </c>
      <c r="F465" s="177">
        <v>491995.1</v>
      </c>
      <c r="G465" s="193">
        <v>488649.53331999999</v>
      </c>
      <c r="H465" s="193">
        <f t="shared" si="36"/>
        <v>488649.53331999999</v>
      </c>
      <c r="I465" s="204" t="s">
        <v>4055</v>
      </c>
      <c r="J465" s="179"/>
      <c r="L465">
        <f t="shared" si="37"/>
        <v>99.320000000000007</v>
      </c>
      <c r="M465">
        <f t="shared" si="38"/>
        <v>0.67999999999999261</v>
      </c>
      <c r="N465" s="2">
        <f t="shared" si="39"/>
        <v>488649.53331999999</v>
      </c>
      <c r="O465" s="2">
        <f t="shared" si="40"/>
        <v>0</v>
      </c>
    </row>
    <row r="466" spans="1:17" ht="48">
      <c r="A466" s="34"/>
      <c r="B466" s="21" t="s">
        <v>929</v>
      </c>
      <c r="C466" s="33" t="s">
        <v>930</v>
      </c>
      <c r="D466" s="35" t="s">
        <v>28</v>
      </c>
      <c r="E466" s="24">
        <v>1</v>
      </c>
      <c r="F466" s="177">
        <v>270372.12</v>
      </c>
      <c r="G466" s="193">
        <v>268533.589584</v>
      </c>
      <c r="H466" s="193">
        <f t="shared" ref="H466:H529" si="41">+G466*E466</f>
        <v>268533.589584</v>
      </c>
      <c r="I466" s="204" t="s">
        <v>4055</v>
      </c>
      <c r="J466" s="179"/>
      <c r="L466">
        <f t="shared" si="37"/>
        <v>99.320000000000007</v>
      </c>
      <c r="M466">
        <f t="shared" si="38"/>
        <v>0.67999999999999261</v>
      </c>
      <c r="N466" s="2">
        <f t="shared" si="39"/>
        <v>268533.589584</v>
      </c>
      <c r="O466" s="2">
        <f t="shared" si="40"/>
        <v>0</v>
      </c>
    </row>
    <row r="467" spans="1:17" ht="48">
      <c r="A467" s="34"/>
      <c r="B467" s="21" t="s">
        <v>931</v>
      </c>
      <c r="C467" s="56" t="s">
        <v>932</v>
      </c>
      <c r="D467" s="35" t="s">
        <v>28</v>
      </c>
      <c r="E467" s="24">
        <v>1</v>
      </c>
      <c r="F467" s="177">
        <v>5252364.4800000004</v>
      </c>
      <c r="G467" s="193">
        <v>5216648.4015360009</v>
      </c>
      <c r="H467" s="193">
        <f t="shared" si="41"/>
        <v>5216648.4015360009</v>
      </c>
      <c r="I467" s="204" t="s">
        <v>4055</v>
      </c>
      <c r="J467" s="179"/>
      <c r="L467">
        <f t="shared" si="37"/>
        <v>99.320000000000007</v>
      </c>
      <c r="M467">
        <f t="shared" si="38"/>
        <v>0.67999999999999261</v>
      </c>
      <c r="N467" s="2">
        <f t="shared" si="39"/>
        <v>5216648.4015360009</v>
      </c>
      <c r="O467" s="2">
        <f t="shared" si="40"/>
        <v>0</v>
      </c>
    </row>
    <row r="468" spans="1:17" ht="48">
      <c r="A468" s="34"/>
      <c r="B468" s="21" t="s">
        <v>933</v>
      </c>
      <c r="C468" s="56" t="s">
        <v>934</v>
      </c>
      <c r="D468" s="35" t="s">
        <v>28</v>
      </c>
      <c r="E468" s="24">
        <v>1</v>
      </c>
      <c r="F468" s="177">
        <v>6375015.4800000004</v>
      </c>
      <c r="G468" s="193">
        <v>6331665.3747360008</v>
      </c>
      <c r="H468" s="193">
        <f t="shared" si="41"/>
        <v>6331665.3747360008</v>
      </c>
      <c r="I468" s="204" t="s">
        <v>4055</v>
      </c>
      <c r="J468" s="179"/>
      <c r="L468">
        <f t="shared" si="37"/>
        <v>99.32</v>
      </c>
      <c r="M468">
        <f t="shared" si="38"/>
        <v>0.68000000000000682</v>
      </c>
      <c r="N468" s="2">
        <f t="shared" si="39"/>
        <v>6331665.3747360008</v>
      </c>
      <c r="O468" s="2">
        <f t="shared" si="40"/>
        <v>0</v>
      </c>
    </row>
    <row r="469" spans="1:17" ht="24">
      <c r="A469" s="20"/>
      <c r="B469" s="21" t="s">
        <v>935</v>
      </c>
      <c r="C469" s="22" t="s">
        <v>936</v>
      </c>
      <c r="D469" s="23" t="s">
        <v>2</v>
      </c>
      <c r="E469" s="24">
        <v>1</v>
      </c>
      <c r="F469" s="177">
        <v>771244.65</v>
      </c>
      <c r="G469" s="193">
        <v>766000.18637999997</v>
      </c>
      <c r="H469" s="193">
        <f t="shared" si="41"/>
        <v>766000.18637999997</v>
      </c>
      <c r="I469" s="204" t="s">
        <v>4055</v>
      </c>
      <c r="J469" s="179"/>
      <c r="L469">
        <f t="shared" si="37"/>
        <v>99.32</v>
      </c>
      <c r="M469">
        <f t="shared" si="38"/>
        <v>0.68000000000000682</v>
      </c>
      <c r="N469" s="2">
        <f t="shared" si="39"/>
        <v>766000.18637999997</v>
      </c>
      <c r="O469" s="2">
        <f t="shared" si="40"/>
        <v>0</v>
      </c>
    </row>
    <row r="470" spans="1:17" ht="36">
      <c r="A470" s="20"/>
      <c r="B470" s="21" t="s">
        <v>937</v>
      </c>
      <c r="C470" s="31" t="s">
        <v>938</v>
      </c>
      <c r="D470" s="23" t="s">
        <v>25</v>
      </c>
      <c r="E470" s="24">
        <v>1</v>
      </c>
      <c r="F470" s="177">
        <v>30090.44</v>
      </c>
      <c r="G470" s="193">
        <v>29885.825008</v>
      </c>
      <c r="H470" s="193">
        <f t="shared" si="41"/>
        <v>29885.825008</v>
      </c>
      <c r="I470" s="204" t="s">
        <v>4055</v>
      </c>
      <c r="J470" s="179"/>
      <c r="L470">
        <f t="shared" si="37"/>
        <v>99.320000000000007</v>
      </c>
      <c r="M470">
        <f t="shared" si="38"/>
        <v>0.67999999999999261</v>
      </c>
      <c r="N470" s="2">
        <f t="shared" si="39"/>
        <v>29885.825008</v>
      </c>
      <c r="O470" s="2">
        <f t="shared" si="40"/>
        <v>0</v>
      </c>
    </row>
    <row r="471" spans="1:17" ht="24">
      <c r="A471" s="20"/>
      <c r="B471" s="21" t="s">
        <v>939</v>
      </c>
      <c r="C471" s="22" t="s">
        <v>940</v>
      </c>
      <c r="D471" s="23" t="s">
        <v>2</v>
      </c>
      <c r="E471" s="24">
        <v>1</v>
      </c>
      <c r="F471" s="177">
        <v>180794.96</v>
      </c>
      <c r="G471" s="193">
        <v>179565.55427199998</v>
      </c>
      <c r="H471" s="193">
        <f t="shared" si="41"/>
        <v>179565.55427199998</v>
      </c>
      <c r="I471" s="204" t="s">
        <v>4055</v>
      </c>
      <c r="J471" s="179"/>
      <c r="L471">
        <f t="shared" si="37"/>
        <v>99.32</v>
      </c>
      <c r="M471">
        <f t="shared" si="38"/>
        <v>0.68000000000000682</v>
      </c>
      <c r="N471" s="2">
        <f t="shared" si="39"/>
        <v>179565.55427199998</v>
      </c>
      <c r="O471" s="2">
        <f t="shared" si="40"/>
        <v>0</v>
      </c>
    </row>
    <row r="472" spans="1:17">
      <c r="A472" s="20"/>
      <c r="B472" s="21" t="s">
        <v>941</v>
      </c>
      <c r="C472" s="22" t="s">
        <v>942</v>
      </c>
      <c r="D472" s="23" t="s">
        <v>2</v>
      </c>
      <c r="E472" s="24">
        <v>1</v>
      </c>
      <c r="F472" s="177">
        <v>80074.95</v>
      </c>
      <c r="G472" s="193">
        <v>79530.440340000001</v>
      </c>
      <c r="H472" s="193">
        <f t="shared" si="41"/>
        <v>79530.440340000001</v>
      </c>
      <c r="I472" s="204" t="s">
        <v>4055</v>
      </c>
      <c r="J472" s="179"/>
      <c r="L472">
        <f t="shared" si="37"/>
        <v>99.320000000000007</v>
      </c>
      <c r="M472">
        <f t="shared" si="38"/>
        <v>0.67999999999999261</v>
      </c>
      <c r="N472" s="2">
        <f t="shared" si="39"/>
        <v>79530.440340000001</v>
      </c>
      <c r="O472" s="2">
        <f t="shared" si="40"/>
        <v>0</v>
      </c>
    </row>
    <row r="473" spans="1:17">
      <c r="A473" s="53"/>
      <c r="B473" s="54"/>
      <c r="C473" s="55"/>
      <c r="D473" s="54"/>
      <c r="E473" s="54"/>
      <c r="F473" s="43" t="s">
        <v>1</v>
      </c>
      <c r="G473" s="196"/>
      <c r="H473" s="199">
        <f>SUM(H391:H472)</f>
        <v>40393937.272780001</v>
      </c>
      <c r="I473" s="204" t="s">
        <v>4055</v>
      </c>
      <c r="J473" s="179"/>
      <c r="L473" t="e">
        <f t="shared" si="37"/>
        <v>#VALUE!</v>
      </c>
      <c r="M473" t="e">
        <f t="shared" si="38"/>
        <v>#VALUE!</v>
      </c>
      <c r="N473" s="2" t="e">
        <f t="shared" si="39"/>
        <v>#VALUE!</v>
      </c>
      <c r="O473" s="2" t="e">
        <f t="shared" si="40"/>
        <v>#VALUE!</v>
      </c>
    </row>
    <row r="474" spans="1:17">
      <c r="A474" s="50">
        <v>10</v>
      </c>
      <c r="B474" s="46" t="s">
        <v>943</v>
      </c>
      <c r="C474" s="47"/>
      <c r="D474" s="228"/>
      <c r="E474" s="229"/>
      <c r="F474" s="229"/>
      <c r="G474" s="196"/>
      <c r="H474" s="193"/>
      <c r="I474" s="204" t="s">
        <v>4055</v>
      </c>
      <c r="J474" s="179"/>
      <c r="L474" t="e">
        <f t="shared" si="37"/>
        <v>#DIV/0!</v>
      </c>
      <c r="M474" t="e">
        <f t="shared" si="38"/>
        <v>#DIV/0!</v>
      </c>
      <c r="N474" s="2">
        <f t="shared" si="39"/>
        <v>0</v>
      </c>
      <c r="O474" s="2">
        <f t="shared" si="40"/>
        <v>0</v>
      </c>
    </row>
    <row r="475" spans="1:17">
      <c r="A475" s="57"/>
      <c r="B475" s="21" t="s">
        <v>944</v>
      </c>
      <c r="C475" s="22" t="s">
        <v>945</v>
      </c>
      <c r="D475" s="23" t="s">
        <v>25</v>
      </c>
      <c r="E475" s="24">
        <v>1</v>
      </c>
      <c r="F475" s="177">
        <v>82620.42</v>
      </c>
      <c r="G475" s="193">
        <v>82058.601144</v>
      </c>
      <c r="H475" s="193">
        <f t="shared" si="41"/>
        <v>82058.601144</v>
      </c>
      <c r="I475" s="204" t="s">
        <v>4055</v>
      </c>
      <c r="J475" s="179"/>
      <c r="L475">
        <f t="shared" si="37"/>
        <v>99.320000000000007</v>
      </c>
      <c r="M475">
        <f t="shared" si="38"/>
        <v>0.67999999999999261</v>
      </c>
      <c r="N475" s="2">
        <f t="shared" si="39"/>
        <v>82058.601144</v>
      </c>
      <c r="O475" s="2">
        <f t="shared" si="40"/>
        <v>0</v>
      </c>
    </row>
    <row r="476" spans="1:17" ht="36" customHeight="1">
      <c r="A476" s="57"/>
      <c r="B476" s="21" t="s">
        <v>946</v>
      </c>
      <c r="C476" s="22" t="s">
        <v>947</v>
      </c>
      <c r="D476" s="23" t="s">
        <v>28</v>
      </c>
      <c r="E476" s="24">
        <v>1</v>
      </c>
      <c r="F476" s="177">
        <v>855983.05</v>
      </c>
      <c r="G476" s="193">
        <v>850162.36525999999</v>
      </c>
      <c r="H476" s="193">
        <f t="shared" si="41"/>
        <v>850162.36525999999</v>
      </c>
      <c r="I476" s="204" t="s">
        <v>4055</v>
      </c>
      <c r="J476" s="179"/>
      <c r="L476">
        <f t="shared" si="37"/>
        <v>99.32</v>
      </c>
      <c r="M476">
        <f t="shared" si="38"/>
        <v>0.68000000000000682</v>
      </c>
      <c r="N476" s="2">
        <f t="shared" si="39"/>
        <v>850162.36525999999</v>
      </c>
      <c r="O476" s="2">
        <f t="shared" si="40"/>
        <v>0</v>
      </c>
    </row>
    <row r="477" spans="1:17">
      <c r="A477" s="57"/>
      <c r="B477" s="21" t="s">
        <v>948</v>
      </c>
      <c r="C477" s="22" t="s">
        <v>949</v>
      </c>
      <c r="D477" s="23" t="s">
        <v>28</v>
      </c>
      <c r="E477" s="24">
        <v>1</v>
      </c>
      <c r="F477" s="177">
        <v>366271.47</v>
      </c>
      <c r="G477" s="193">
        <v>363780.82400399999</v>
      </c>
      <c r="H477" s="193">
        <f t="shared" si="41"/>
        <v>363780.82400399999</v>
      </c>
      <c r="I477" s="204" t="s">
        <v>4055</v>
      </c>
      <c r="J477" s="179"/>
      <c r="L477">
        <f t="shared" si="37"/>
        <v>99.320000000000007</v>
      </c>
      <c r="M477">
        <f t="shared" si="38"/>
        <v>0.67999999999999261</v>
      </c>
      <c r="N477" s="2">
        <f t="shared" si="39"/>
        <v>363780.82400399999</v>
      </c>
      <c r="O477" s="2">
        <f t="shared" si="40"/>
        <v>0</v>
      </c>
    </row>
    <row r="478" spans="1:17">
      <c r="A478" s="57"/>
      <c r="B478" s="21" t="s">
        <v>950</v>
      </c>
      <c r="C478" s="22" t="s">
        <v>951</v>
      </c>
      <c r="D478" s="23" t="s">
        <v>28</v>
      </c>
      <c r="E478" s="24">
        <v>1</v>
      </c>
      <c r="F478" s="177">
        <v>190920.33</v>
      </c>
      <c r="G478" s="193">
        <v>189622.07175599999</v>
      </c>
      <c r="H478" s="193">
        <f t="shared" si="41"/>
        <v>189622.07175599999</v>
      </c>
      <c r="I478" s="204" t="s">
        <v>4055</v>
      </c>
      <c r="J478" s="179"/>
      <c r="L478">
        <f t="shared" si="37"/>
        <v>99.320000000000007</v>
      </c>
      <c r="M478">
        <f t="shared" si="38"/>
        <v>0.67999999999999261</v>
      </c>
      <c r="N478" s="2">
        <f t="shared" si="39"/>
        <v>189622.07175599999</v>
      </c>
      <c r="O478" s="2">
        <f t="shared" si="40"/>
        <v>0</v>
      </c>
    </row>
    <row r="479" spans="1:17">
      <c r="A479" s="57"/>
      <c r="B479" s="21" t="s">
        <v>952</v>
      </c>
      <c r="C479" s="22" t="s">
        <v>953</v>
      </c>
      <c r="D479" s="23" t="s">
        <v>28</v>
      </c>
      <c r="E479" s="24">
        <v>1</v>
      </c>
      <c r="F479" s="177">
        <v>200243.63</v>
      </c>
      <c r="G479" s="193">
        <v>198881.97331600002</v>
      </c>
      <c r="H479" s="193">
        <f t="shared" si="41"/>
        <v>198881.97331600002</v>
      </c>
      <c r="I479" s="204" t="s">
        <v>4055</v>
      </c>
      <c r="J479" s="179"/>
      <c r="L479">
        <f t="shared" si="37"/>
        <v>99.320000000000007</v>
      </c>
      <c r="M479">
        <f t="shared" si="38"/>
        <v>0.67999999999999261</v>
      </c>
      <c r="N479" s="2">
        <f t="shared" si="39"/>
        <v>198881.97331600002</v>
      </c>
      <c r="O479" s="2">
        <f t="shared" si="40"/>
        <v>0</v>
      </c>
    </row>
    <row r="480" spans="1:17" s="5" customFormat="1" ht="15" customHeight="1">
      <c r="A480" s="57"/>
      <c r="B480" s="21" t="s">
        <v>954</v>
      </c>
      <c r="C480" s="22" t="s">
        <v>955</v>
      </c>
      <c r="D480" s="23" t="s">
        <v>28</v>
      </c>
      <c r="E480" s="24">
        <v>1</v>
      </c>
      <c r="F480" s="177">
        <v>73092.94</v>
      </c>
      <c r="G480" s="195">
        <v>72595.908007999999</v>
      </c>
      <c r="H480" s="193">
        <f t="shared" si="41"/>
        <v>72595.908007999999</v>
      </c>
      <c r="I480" s="204" t="s">
        <v>4055</v>
      </c>
      <c r="J480" s="180"/>
      <c r="L480">
        <f t="shared" si="37"/>
        <v>99.32</v>
      </c>
      <c r="M480">
        <f t="shared" si="38"/>
        <v>0.68000000000000682</v>
      </c>
      <c r="N480" s="2">
        <f t="shared" si="39"/>
        <v>72595.908007999999</v>
      </c>
      <c r="O480" s="2">
        <f t="shared" si="40"/>
        <v>0</v>
      </c>
      <c r="P480"/>
      <c r="Q480"/>
    </row>
    <row r="481" spans="1:17" s="5" customFormat="1">
      <c r="A481" s="57"/>
      <c r="B481" s="21" t="s">
        <v>956</v>
      </c>
      <c r="C481" s="22" t="s">
        <v>957</v>
      </c>
      <c r="D481" s="23" t="s">
        <v>28</v>
      </c>
      <c r="E481" s="24">
        <v>1</v>
      </c>
      <c r="F481" s="177">
        <v>344302.71</v>
      </c>
      <c r="G481" s="195">
        <v>341961.45157200005</v>
      </c>
      <c r="H481" s="193">
        <f t="shared" si="41"/>
        <v>341961.45157200005</v>
      </c>
      <c r="I481" s="204" t="s">
        <v>4055</v>
      </c>
      <c r="J481" s="180"/>
      <c r="L481">
        <f t="shared" si="37"/>
        <v>99.320000000000022</v>
      </c>
      <c r="M481">
        <f t="shared" si="38"/>
        <v>0.6799999999999784</v>
      </c>
      <c r="N481" s="2">
        <f t="shared" si="39"/>
        <v>341961.45157200005</v>
      </c>
      <c r="O481" s="2">
        <f t="shared" si="40"/>
        <v>0</v>
      </c>
      <c r="P481"/>
      <c r="Q481"/>
    </row>
    <row r="482" spans="1:17" s="5" customFormat="1">
      <c r="A482" s="57"/>
      <c r="B482" s="21" t="s">
        <v>958</v>
      </c>
      <c r="C482" s="22" t="s">
        <v>959</v>
      </c>
      <c r="D482" s="23" t="s">
        <v>28</v>
      </c>
      <c r="E482" s="24">
        <v>1</v>
      </c>
      <c r="F482" s="177">
        <v>223998.7</v>
      </c>
      <c r="G482" s="195">
        <v>222475.50884000002</v>
      </c>
      <c r="H482" s="193">
        <f t="shared" si="41"/>
        <v>222475.50884000002</v>
      </c>
      <c r="I482" s="204" t="s">
        <v>4055</v>
      </c>
      <c r="J482" s="180"/>
      <c r="L482">
        <f t="shared" si="37"/>
        <v>99.320000000000007</v>
      </c>
      <c r="M482">
        <f t="shared" si="38"/>
        <v>0.67999999999999261</v>
      </c>
      <c r="N482" s="2">
        <f t="shared" si="39"/>
        <v>222475.50884000002</v>
      </c>
      <c r="O482" s="2">
        <f t="shared" si="40"/>
        <v>0</v>
      </c>
      <c r="P482"/>
      <c r="Q482"/>
    </row>
    <row r="483" spans="1:17" s="5" customFormat="1">
      <c r="A483" s="57"/>
      <c r="B483" s="21" t="s">
        <v>960</v>
      </c>
      <c r="C483" s="22" t="s">
        <v>961</v>
      </c>
      <c r="D483" s="23" t="s">
        <v>28</v>
      </c>
      <c r="E483" s="24">
        <v>1</v>
      </c>
      <c r="F483" s="177">
        <v>241070.65</v>
      </c>
      <c r="G483" s="195">
        <v>239431.36958</v>
      </c>
      <c r="H483" s="193">
        <f t="shared" si="41"/>
        <v>239431.36958</v>
      </c>
      <c r="I483" s="204" t="s">
        <v>4055</v>
      </c>
      <c r="J483" s="180"/>
      <c r="L483">
        <f t="shared" si="37"/>
        <v>99.320000000000007</v>
      </c>
      <c r="M483">
        <f t="shared" si="38"/>
        <v>0.67999999999999261</v>
      </c>
      <c r="N483" s="2">
        <f t="shared" si="39"/>
        <v>239431.36958</v>
      </c>
      <c r="O483" s="2">
        <f t="shared" si="40"/>
        <v>0</v>
      </c>
      <c r="P483"/>
      <c r="Q483"/>
    </row>
    <row r="484" spans="1:17" s="5" customFormat="1">
      <c r="A484" s="57"/>
      <c r="B484" s="21" t="s">
        <v>962</v>
      </c>
      <c r="C484" s="22" t="s">
        <v>963</v>
      </c>
      <c r="D484" s="23" t="s">
        <v>25</v>
      </c>
      <c r="E484" s="24">
        <v>1</v>
      </c>
      <c r="F484" s="177">
        <v>674790.03</v>
      </c>
      <c r="G484" s="195">
        <v>670201.45779600006</v>
      </c>
      <c r="H484" s="193">
        <f t="shared" si="41"/>
        <v>670201.45779600006</v>
      </c>
      <c r="I484" s="204" t="s">
        <v>4055</v>
      </c>
      <c r="J484" s="180"/>
      <c r="L484">
        <f t="shared" si="37"/>
        <v>99.320000000000007</v>
      </c>
      <c r="M484">
        <f t="shared" si="38"/>
        <v>0.67999999999999261</v>
      </c>
      <c r="N484" s="2">
        <f t="shared" si="39"/>
        <v>670201.45779600006</v>
      </c>
      <c r="O484" s="2">
        <f t="shared" si="40"/>
        <v>0</v>
      </c>
      <c r="P484"/>
      <c r="Q484"/>
    </row>
    <row r="485" spans="1:17" s="5" customFormat="1">
      <c r="A485" s="57"/>
      <c r="B485" s="21" t="s">
        <v>964</v>
      </c>
      <c r="C485" s="22" t="s">
        <v>965</v>
      </c>
      <c r="D485" s="23" t="s">
        <v>25</v>
      </c>
      <c r="E485" s="24">
        <v>1</v>
      </c>
      <c r="F485" s="177">
        <v>666554.6</v>
      </c>
      <c r="G485" s="195">
        <v>662022.02871999994</v>
      </c>
      <c r="H485" s="193">
        <f t="shared" si="41"/>
        <v>662022.02871999994</v>
      </c>
      <c r="I485" s="204" t="s">
        <v>4055</v>
      </c>
      <c r="J485" s="180"/>
      <c r="L485">
        <f t="shared" si="37"/>
        <v>99.32</v>
      </c>
      <c r="M485">
        <f t="shared" si="38"/>
        <v>0.68000000000000682</v>
      </c>
      <c r="N485" s="2">
        <f t="shared" si="39"/>
        <v>662022.02871999994</v>
      </c>
      <c r="O485" s="2">
        <f t="shared" si="40"/>
        <v>0</v>
      </c>
      <c r="P485"/>
      <c r="Q485"/>
    </row>
    <row r="486" spans="1:17" s="5" customFormat="1">
      <c r="A486" s="57"/>
      <c r="B486" s="21" t="s">
        <v>966</v>
      </c>
      <c r="C486" s="22" t="s">
        <v>967</v>
      </c>
      <c r="D486" s="23" t="s">
        <v>28</v>
      </c>
      <c r="E486" s="24">
        <v>1</v>
      </c>
      <c r="F486" s="177">
        <v>433859.75</v>
      </c>
      <c r="G486" s="195">
        <v>430909.5037</v>
      </c>
      <c r="H486" s="193">
        <f t="shared" si="41"/>
        <v>430909.5037</v>
      </c>
      <c r="I486" s="204" t="s">
        <v>4055</v>
      </c>
      <c r="J486" s="180"/>
      <c r="L486">
        <f t="shared" si="37"/>
        <v>99.32</v>
      </c>
      <c r="M486">
        <f t="shared" si="38"/>
        <v>0.68000000000000682</v>
      </c>
      <c r="N486" s="2">
        <f t="shared" si="39"/>
        <v>430909.5037</v>
      </c>
      <c r="O486" s="2">
        <f t="shared" si="40"/>
        <v>0</v>
      </c>
      <c r="P486"/>
      <c r="Q486"/>
    </row>
    <row r="487" spans="1:17" s="5" customFormat="1" ht="36">
      <c r="A487" s="57"/>
      <c r="B487" s="21" t="s">
        <v>968</v>
      </c>
      <c r="C487" s="22" t="s">
        <v>969</v>
      </c>
      <c r="D487" s="23" t="s">
        <v>28</v>
      </c>
      <c r="E487" s="24">
        <v>1</v>
      </c>
      <c r="F487" s="177">
        <v>182419.17</v>
      </c>
      <c r="G487" s="195">
        <v>181178.71964400003</v>
      </c>
      <c r="H487" s="193">
        <f t="shared" si="41"/>
        <v>181178.71964400003</v>
      </c>
      <c r="I487" s="204" t="s">
        <v>4055</v>
      </c>
      <c r="J487" s="180"/>
      <c r="L487">
        <f t="shared" si="37"/>
        <v>99.32</v>
      </c>
      <c r="M487">
        <f t="shared" si="38"/>
        <v>0.68000000000000682</v>
      </c>
      <c r="N487" s="2">
        <f t="shared" si="39"/>
        <v>181178.71964400003</v>
      </c>
      <c r="O487" s="2">
        <f t="shared" si="40"/>
        <v>0</v>
      </c>
      <c r="P487"/>
      <c r="Q487"/>
    </row>
    <row r="488" spans="1:17" s="5" customFormat="1">
      <c r="A488" s="57"/>
      <c r="B488" s="21" t="s">
        <v>970</v>
      </c>
      <c r="C488" s="22" t="s">
        <v>971</v>
      </c>
      <c r="D488" s="23" t="s">
        <v>25</v>
      </c>
      <c r="E488" s="24">
        <v>1</v>
      </c>
      <c r="F488" s="177">
        <v>88460.44</v>
      </c>
      <c r="G488" s="195">
        <v>87858.909008000002</v>
      </c>
      <c r="H488" s="193">
        <f t="shared" si="41"/>
        <v>87858.909008000002</v>
      </c>
      <c r="I488" s="204" t="s">
        <v>4055</v>
      </c>
      <c r="J488" s="180"/>
      <c r="L488">
        <f t="shared" si="37"/>
        <v>99.320000000000007</v>
      </c>
      <c r="M488">
        <f t="shared" si="38"/>
        <v>0.67999999999999261</v>
      </c>
      <c r="N488" s="2">
        <f t="shared" si="39"/>
        <v>87858.909008000002</v>
      </c>
      <c r="O488" s="2">
        <f t="shared" si="40"/>
        <v>0</v>
      </c>
      <c r="P488"/>
      <c r="Q488"/>
    </row>
    <row r="489" spans="1:17" s="5" customFormat="1">
      <c r="A489" s="57"/>
      <c r="B489" s="21" t="s">
        <v>972</v>
      </c>
      <c r="C489" s="22" t="s">
        <v>973</v>
      </c>
      <c r="D489" s="23" t="s">
        <v>25</v>
      </c>
      <c r="E489" s="24">
        <v>1</v>
      </c>
      <c r="F489" s="177">
        <v>102385.67</v>
      </c>
      <c r="G489" s="195">
        <v>101689.447444</v>
      </c>
      <c r="H489" s="193">
        <f t="shared" si="41"/>
        <v>101689.447444</v>
      </c>
      <c r="I489" s="204" t="s">
        <v>4055</v>
      </c>
      <c r="J489" s="180"/>
      <c r="L489">
        <f t="shared" si="37"/>
        <v>99.320000000000007</v>
      </c>
      <c r="M489">
        <f t="shared" si="38"/>
        <v>0.67999999999999261</v>
      </c>
      <c r="N489" s="2">
        <f t="shared" si="39"/>
        <v>101689.447444</v>
      </c>
      <c r="O489" s="2">
        <f t="shared" si="40"/>
        <v>0</v>
      </c>
      <c r="P489"/>
      <c r="Q489"/>
    </row>
    <row r="490" spans="1:17" s="5" customFormat="1">
      <c r="A490" s="57"/>
      <c r="B490" s="21" t="s">
        <v>974</v>
      </c>
      <c r="C490" s="22" t="s">
        <v>975</v>
      </c>
      <c r="D490" s="23" t="s">
        <v>28</v>
      </c>
      <c r="E490" s="24">
        <v>1</v>
      </c>
      <c r="F490" s="177">
        <v>339493.5</v>
      </c>
      <c r="G490" s="195">
        <v>337184.94420000003</v>
      </c>
      <c r="H490" s="193">
        <f t="shared" si="41"/>
        <v>337184.94420000003</v>
      </c>
      <c r="I490" s="204" t="s">
        <v>4055</v>
      </c>
      <c r="J490" s="180"/>
      <c r="L490">
        <f t="shared" si="37"/>
        <v>99.320000000000007</v>
      </c>
      <c r="M490">
        <f t="shared" si="38"/>
        <v>0.67999999999999261</v>
      </c>
      <c r="N490" s="2">
        <f t="shared" si="39"/>
        <v>337184.94420000003</v>
      </c>
      <c r="O490" s="2">
        <f t="shared" si="40"/>
        <v>0</v>
      </c>
      <c r="P490"/>
      <c r="Q490"/>
    </row>
    <row r="491" spans="1:17" s="5" customFormat="1">
      <c r="A491" s="57"/>
      <c r="B491" s="21" t="s">
        <v>976</v>
      </c>
      <c r="C491" s="22" t="s">
        <v>977</v>
      </c>
      <c r="D491" s="23" t="s">
        <v>2</v>
      </c>
      <c r="E491" s="24">
        <v>1</v>
      </c>
      <c r="F491" s="177">
        <v>301497.18</v>
      </c>
      <c r="G491" s="195">
        <v>299446.99917600001</v>
      </c>
      <c r="H491" s="193">
        <f t="shared" si="41"/>
        <v>299446.99917600001</v>
      </c>
      <c r="I491" s="204" t="s">
        <v>4055</v>
      </c>
      <c r="J491" s="180"/>
      <c r="L491">
        <f t="shared" si="37"/>
        <v>99.320000000000007</v>
      </c>
      <c r="M491">
        <f t="shared" si="38"/>
        <v>0.67999999999999261</v>
      </c>
      <c r="N491" s="2">
        <f t="shared" si="39"/>
        <v>299446.99917600001</v>
      </c>
      <c r="O491" s="2">
        <f t="shared" si="40"/>
        <v>0</v>
      </c>
      <c r="P491"/>
      <c r="Q491"/>
    </row>
    <row r="492" spans="1:17" s="5" customFormat="1">
      <c r="A492" s="57"/>
      <c r="B492" s="21" t="s">
        <v>978</v>
      </c>
      <c r="C492" s="22" t="s">
        <v>979</v>
      </c>
      <c r="D492" s="23" t="s">
        <v>2</v>
      </c>
      <c r="E492" s="24">
        <v>1</v>
      </c>
      <c r="F492" s="177">
        <v>364535.11</v>
      </c>
      <c r="G492" s="195">
        <v>362056.27125200001</v>
      </c>
      <c r="H492" s="193">
        <f t="shared" si="41"/>
        <v>362056.27125200001</v>
      </c>
      <c r="I492" s="204" t="s">
        <v>4055</v>
      </c>
      <c r="J492" s="180"/>
      <c r="L492">
        <f t="shared" si="37"/>
        <v>99.320000000000007</v>
      </c>
      <c r="M492">
        <f t="shared" si="38"/>
        <v>0.67999999999999261</v>
      </c>
      <c r="N492" s="2">
        <f t="shared" si="39"/>
        <v>362056.27125200001</v>
      </c>
      <c r="O492" s="2">
        <f t="shared" si="40"/>
        <v>0</v>
      </c>
      <c r="P492"/>
      <c r="Q492"/>
    </row>
    <row r="493" spans="1:17" s="5" customFormat="1">
      <c r="A493" s="57"/>
      <c r="B493" s="21" t="s">
        <v>980</v>
      </c>
      <c r="C493" s="22" t="s">
        <v>981</v>
      </c>
      <c r="D493" s="23" t="s">
        <v>28</v>
      </c>
      <c r="E493" s="24">
        <v>1</v>
      </c>
      <c r="F493" s="177">
        <v>171497.05</v>
      </c>
      <c r="G493" s="195">
        <v>170330.87005999999</v>
      </c>
      <c r="H493" s="193">
        <f t="shared" si="41"/>
        <v>170330.87005999999</v>
      </c>
      <c r="I493" s="204" t="s">
        <v>4055</v>
      </c>
      <c r="J493" s="180"/>
      <c r="L493">
        <f t="shared" si="37"/>
        <v>99.32</v>
      </c>
      <c r="M493">
        <f t="shared" si="38"/>
        <v>0.68000000000000682</v>
      </c>
      <c r="N493" s="2">
        <f t="shared" si="39"/>
        <v>170330.87005999999</v>
      </c>
      <c r="O493" s="2">
        <f t="shared" si="40"/>
        <v>0</v>
      </c>
      <c r="P493"/>
      <c r="Q493"/>
    </row>
    <row r="494" spans="1:17" s="5" customFormat="1" ht="24">
      <c r="A494" s="57"/>
      <c r="B494" s="21" t="s">
        <v>982</v>
      </c>
      <c r="C494" s="22" t="s">
        <v>983</v>
      </c>
      <c r="D494" s="23" t="s">
        <v>28</v>
      </c>
      <c r="E494" s="24">
        <v>1</v>
      </c>
      <c r="F494" s="177">
        <v>2176084.35</v>
      </c>
      <c r="G494" s="195">
        <v>2161286.9764200002</v>
      </c>
      <c r="H494" s="193">
        <f t="shared" si="41"/>
        <v>2161286.9764200002</v>
      </c>
      <c r="I494" s="204" t="s">
        <v>4055</v>
      </c>
      <c r="J494" s="180"/>
      <c r="L494">
        <f t="shared" si="37"/>
        <v>99.320000000000007</v>
      </c>
      <c r="M494">
        <f t="shared" si="38"/>
        <v>0.67999999999999261</v>
      </c>
      <c r="N494" s="2">
        <f t="shared" si="39"/>
        <v>2161286.9764200002</v>
      </c>
      <c r="O494" s="2">
        <f t="shared" si="40"/>
        <v>0</v>
      </c>
      <c r="P494"/>
      <c r="Q494"/>
    </row>
    <row r="495" spans="1:17" s="5" customFormat="1" ht="24">
      <c r="A495" s="57"/>
      <c r="B495" s="21" t="s">
        <v>984</v>
      </c>
      <c r="C495" s="22" t="s">
        <v>985</v>
      </c>
      <c r="D495" s="23" t="s">
        <v>28</v>
      </c>
      <c r="E495" s="24">
        <v>1</v>
      </c>
      <c r="F495" s="177">
        <v>2164557.66</v>
      </c>
      <c r="G495" s="195">
        <v>2149838.6679120003</v>
      </c>
      <c r="H495" s="193">
        <f t="shared" si="41"/>
        <v>2149838.6679120003</v>
      </c>
      <c r="I495" s="204" t="s">
        <v>4055</v>
      </c>
      <c r="J495" s="180"/>
      <c r="L495">
        <f t="shared" si="37"/>
        <v>99.320000000000007</v>
      </c>
      <c r="M495">
        <f t="shared" si="38"/>
        <v>0.67999999999999261</v>
      </c>
      <c r="N495" s="2">
        <f t="shared" si="39"/>
        <v>2149838.6679120003</v>
      </c>
      <c r="O495" s="2">
        <f t="shared" si="40"/>
        <v>0</v>
      </c>
      <c r="P495"/>
      <c r="Q495"/>
    </row>
    <row r="496" spans="1:17" s="5" customFormat="1">
      <c r="A496" s="53"/>
      <c r="B496" s="54"/>
      <c r="C496" s="55"/>
      <c r="D496" s="54"/>
      <c r="E496" s="54"/>
      <c r="F496" s="43" t="s">
        <v>1</v>
      </c>
      <c r="G496" s="197"/>
      <c r="H496" s="199">
        <f>SUM(H475:H495)</f>
        <v>10174974.868812</v>
      </c>
      <c r="I496" s="204" t="s">
        <v>4055</v>
      </c>
      <c r="J496" s="180"/>
      <c r="L496" t="e">
        <f t="shared" si="37"/>
        <v>#VALUE!</v>
      </c>
      <c r="M496" t="e">
        <f t="shared" si="38"/>
        <v>#VALUE!</v>
      </c>
      <c r="N496" s="2" t="e">
        <f t="shared" si="39"/>
        <v>#VALUE!</v>
      </c>
      <c r="O496" s="2" t="e">
        <f t="shared" si="40"/>
        <v>#VALUE!</v>
      </c>
      <c r="P496"/>
      <c r="Q496"/>
    </row>
    <row r="497" spans="1:17" s="5" customFormat="1">
      <c r="A497" s="181">
        <v>11</v>
      </c>
      <c r="B497" s="46" t="s">
        <v>986</v>
      </c>
      <c r="C497" s="47"/>
      <c r="D497" s="226"/>
      <c r="E497" s="227"/>
      <c r="F497" s="227"/>
      <c r="G497" s="197"/>
      <c r="H497" s="193"/>
      <c r="I497" s="204" t="s">
        <v>4055</v>
      </c>
      <c r="J497" s="180"/>
      <c r="L497" t="e">
        <f t="shared" si="37"/>
        <v>#DIV/0!</v>
      </c>
      <c r="M497" t="e">
        <f t="shared" si="38"/>
        <v>#DIV/0!</v>
      </c>
      <c r="N497" s="2">
        <f t="shared" si="39"/>
        <v>0</v>
      </c>
      <c r="O497" s="2">
        <f t="shared" si="40"/>
        <v>0</v>
      </c>
      <c r="P497"/>
      <c r="Q497"/>
    </row>
    <row r="498" spans="1:17" s="5" customFormat="1">
      <c r="A498" s="57"/>
      <c r="B498" s="21" t="s">
        <v>987</v>
      </c>
      <c r="C498" s="22" t="s">
        <v>988</v>
      </c>
      <c r="D498" s="23" t="s">
        <v>28</v>
      </c>
      <c r="E498" s="24">
        <v>1</v>
      </c>
      <c r="F498" s="177">
        <v>159823.29999999999</v>
      </c>
      <c r="G498" s="195">
        <v>158736.50155999998</v>
      </c>
      <c r="H498" s="193">
        <f t="shared" si="41"/>
        <v>158736.50155999998</v>
      </c>
      <c r="I498" s="204" t="s">
        <v>4055</v>
      </c>
      <c r="J498" s="180"/>
      <c r="L498">
        <f t="shared" si="37"/>
        <v>99.32</v>
      </c>
      <c r="M498">
        <f t="shared" si="38"/>
        <v>0.68000000000000682</v>
      </c>
      <c r="N498" s="2">
        <f t="shared" si="39"/>
        <v>158736.50155999998</v>
      </c>
      <c r="O498" s="2">
        <f t="shared" si="40"/>
        <v>0</v>
      </c>
      <c r="P498"/>
      <c r="Q498"/>
    </row>
    <row r="499" spans="1:17" s="5" customFormat="1">
      <c r="A499" s="57"/>
      <c r="B499" s="21" t="s">
        <v>989</v>
      </c>
      <c r="C499" s="22" t="s">
        <v>990</v>
      </c>
      <c r="D499" s="23" t="s">
        <v>25</v>
      </c>
      <c r="E499" s="24">
        <v>1</v>
      </c>
      <c r="F499" s="177">
        <v>69402.05</v>
      </c>
      <c r="G499" s="195">
        <v>68930.11606</v>
      </c>
      <c r="H499" s="193">
        <f t="shared" si="41"/>
        <v>68930.11606</v>
      </c>
      <c r="I499" s="204" t="s">
        <v>4055</v>
      </c>
      <c r="J499" s="180"/>
      <c r="L499">
        <f t="shared" si="37"/>
        <v>99.32</v>
      </c>
      <c r="M499">
        <f t="shared" si="38"/>
        <v>0.68000000000000682</v>
      </c>
      <c r="N499" s="2">
        <f t="shared" si="39"/>
        <v>68930.11606</v>
      </c>
      <c r="O499" s="2">
        <f t="shared" si="40"/>
        <v>0</v>
      </c>
      <c r="P499"/>
      <c r="Q499"/>
    </row>
    <row r="500" spans="1:17" s="5" customFormat="1" ht="36">
      <c r="A500" s="57"/>
      <c r="B500" s="21" t="s">
        <v>991</v>
      </c>
      <c r="C500" s="22" t="s">
        <v>992</v>
      </c>
      <c r="D500" s="23" t="s">
        <v>25</v>
      </c>
      <c r="E500" s="24">
        <v>1</v>
      </c>
      <c r="F500" s="177">
        <v>34436.730000000003</v>
      </c>
      <c r="G500" s="195">
        <v>34202.560236000005</v>
      </c>
      <c r="H500" s="193">
        <f t="shared" si="41"/>
        <v>34202.560236000005</v>
      </c>
      <c r="I500" s="204" t="s">
        <v>4055</v>
      </c>
      <c r="J500" s="180"/>
      <c r="L500">
        <f t="shared" si="37"/>
        <v>99.320000000000007</v>
      </c>
      <c r="M500">
        <f t="shared" si="38"/>
        <v>0.67999999999999261</v>
      </c>
      <c r="N500" s="2">
        <f t="shared" si="39"/>
        <v>34202.560236000005</v>
      </c>
      <c r="O500" s="2">
        <f t="shared" si="40"/>
        <v>0</v>
      </c>
      <c r="P500"/>
      <c r="Q500"/>
    </row>
    <row r="501" spans="1:17" s="5" customFormat="1" ht="36">
      <c r="A501" s="57"/>
      <c r="B501" s="21" t="s">
        <v>993</v>
      </c>
      <c r="C501" s="22" t="s">
        <v>994</v>
      </c>
      <c r="D501" s="23" t="s">
        <v>25</v>
      </c>
      <c r="E501" s="24">
        <v>1</v>
      </c>
      <c r="F501" s="177">
        <v>48843.73</v>
      </c>
      <c r="G501" s="195">
        <v>48511.592636000001</v>
      </c>
      <c r="H501" s="193">
        <f t="shared" si="41"/>
        <v>48511.592636000001</v>
      </c>
      <c r="I501" s="204" t="s">
        <v>4055</v>
      </c>
      <c r="J501" s="180"/>
      <c r="L501">
        <f t="shared" si="37"/>
        <v>99.32</v>
      </c>
      <c r="M501">
        <f t="shared" si="38"/>
        <v>0.68000000000000682</v>
      </c>
      <c r="N501" s="2">
        <f t="shared" si="39"/>
        <v>48511.592636000001</v>
      </c>
      <c r="O501" s="2">
        <f t="shared" si="40"/>
        <v>0</v>
      </c>
      <c r="P501"/>
      <c r="Q501"/>
    </row>
    <row r="502" spans="1:17" s="5" customFormat="1">
      <c r="A502" s="57"/>
      <c r="B502" s="21" t="s">
        <v>995</v>
      </c>
      <c r="C502" s="22" t="s">
        <v>996</v>
      </c>
      <c r="D502" s="23" t="s">
        <v>2</v>
      </c>
      <c r="E502" s="24">
        <v>1</v>
      </c>
      <c r="F502" s="177">
        <v>174358.28</v>
      </c>
      <c r="G502" s="195">
        <v>173172.64369599998</v>
      </c>
      <c r="H502" s="193">
        <f t="shared" si="41"/>
        <v>173172.64369599998</v>
      </c>
      <c r="I502" s="204" t="s">
        <v>4055</v>
      </c>
      <c r="J502" s="180"/>
      <c r="L502">
        <f t="shared" si="37"/>
        <v>99.32</v>
      </c>
      <c r="M502">
        <f t="shared" si="38"/>
        <v>0.68000000000000682</v>
      </c>
      <c r="N502" s="2">
        <f t="shared" si="39"/>
        <v>173172.64369599998</v>
      </c>
      <c r="O502" s="2">
        <f t="shared" si="40"/>
        <v>0</v>
      </c>
      <c r="P502"/>
      <c r="Q502"/>
    </row>
    <row r="503" spans="1:17" ht="15" customHeight="1">
      <c r="A503" s="57"/>
      <c r="B503" s="21" t="s">
        <v>997</v>
      </c>
      <c r="C503" s="22" t="s">
        <v>998</v>
      </c>
      <c r="D503" s="23" t="s">
        <v>2</v>
      </c>
      <c r="E503" s="24">
        <v>1</v>
      </c>
      <c r="F503" s="177">
        <v>179817.79</v>
      </c>
      <c r="G503" s="193">
        <v>178595.02902800002</v>
      </c>
      <c r="H503" s="193">
        <f t="shared" si="41"/>
        <v>178595.02902800002</v>
      </c>
      <c r="I503" s="204" t="s">
        <v>4055</v>
      </c>
      <c r="J503" s="179"/>
      <c r="L503">
        <f t="shared" si="37"/>
        <v>99.320000000000007</v>
      </c>
      <c r="M503">
        <f t="shared" si="38"/>
        <v>0.67999999999999261</v>
      </c>
      <c r="N503" s="2">
        <f t="shared" si="39"/>
        <v>178595.02902800002</v>
      </c>
      <c r="O503" s="2">
        <f t="shared" si="40"/>
        <v>0</v>
      </c>
    </row>
    <row r="504" spans="1:17">
      <c r="A504" s="57"/>
      <c r="B504" s="21" t="s">
        <v>999</v>
      </c>
      <c r="C504" s="22" t="s">
        <v>1000</v>
      </c>
      <c r="D504" s="23" t="s">
        <v>2</v>
      </c>
      <c r="E504" s="24">
        <v>1</v>
      </c>
      <c r="F504" s="177">
        <v>453676.35</v>
      </c>
      <c r="G504" s="193">
        <v>450591.35081999999</v>
      </c>
      <c r="H504" s="193">
        <f t="shared" si="41"/>
        <v>450591.35081999999</v>
      </c>
      <c r="I504" s="204" t="s">
        <v>4055</v>
      </c>
      <c r="J504" s="179"/>
      <c r="L504">
        <f t="shared" si="37"/>
        <v>99.320000000000007</v>
      </c>
      <c r="M504">
        <f t="shared" si="38"/>
        <v>0.67999999999999261</v>
      </c>
      <c r="N504" s="2">
        <f t="shared" si="39"/>
        <v>450591.35081999999</v>
      </c>
      <c r="O504" s="2">
        <f t="shared" si="40"/>
        <v>0</v>
      </c>
    </row>
    <row r="505" spans="1:17">
      <c r="A505" s="57"/>
      <c r="B505" s="21" t="s">
        <v>1001</v>
      </c>
      <c r="C505" s="22" t="s">
        <v>1002</v>
      </c>
      <c r="D505" s="23" t="s">
        <v>28</v>
      </c>
      <c r="E505" s="24">
        <v>1</v>
      </c>
      <c r="F505" s="177">
        <v>219717.01</v>
      </c>
      <c r="G505" s="193">
        <v>218222.934332</v>
      </c>
      <c r="H505" s="193">
        <f t="shared" si="41"/>
        <v>218222.934332</v>
      </c>
      <c r="I505" s="204" t="s">
        <v>4055</v>
      </c>
      <c r="J505" s="179"/>
      <c r="L505">
        <f t="shared" si="37"/>
        <v>99.320000000000007</v>
      </c>
      <c r="M505">
        <f t="shared" si="38"/>
        <v>0.67999999999999261</v>
      </c>
      <c r="N505" s="2">
        <f t="shared" si="39"/>
        <v>218222.934332</v>
      </c>
      <c r="O505" s="2">
        <f t="shared" si="40"/>
        <v>0</v>
      </c>
    </row>
    <row r="506" spans="1:17">
      <c r="A506" s="57"/>
      <c r="B506" s="21" t="s">
        <v>1003</v>
      </c>
      <c r="C506" s="22" t="s">
        <v>1004</v>
      </c>
      <c r="D506" s="23" t="s">
        <v>28</v>
      </c>
      <c r="E506" s="24">
        <v>1</v>
      </c>
      <c r="F506" s="177">
        <v>279392.58</v>
      </c>
      <c r="G506" s="193">
        <v>277492.710456</v>
      </c>
      <c r="H506" s="193">
        <f t="shared" si="41"/>
        <v>277492.710456</v>
      </c>
      <c r="I506" s="204" t="s">
        <v>4055</v>
      </c>
      <c r="J506" s="179"/>
      <c r="L506">
        <f t="shared" si="37"/>
        <v>99.32</v>
      </c>
      <c r="M506">
        <f t="shared" si="38"/>
        <v>0.68000000000000682</v>
      </c>
      <c r="N506" s="2">
        <f t="shared" si="39"/>
        <v>277492.710456</v>
      </c>
      <c r="O506" s="2">
        <f t="shared" si="40"/>
        <v>0</v>
      </c>
    </row>
    <row r="507" spans="1:17">
      <c r="A507" s="57"/>
      <c r="B507" s="21" t="s">
        <v>1005</v>
      </c>
      <c r="C507" s="22" t="s">
        <v>1006</v>
      </c>
      <c r="D507" s="23" t="s">
        <v>28</v>
      </c>
      <c r="E507" s="24">
        <v>1</v>
      </c>
      <c r="F507" s="177">
        <v>142272.26999999999</v>
      </c>
      <c r="G507" s="193">
        <v>141304.81856399999</v>
      </c>
      <c r="H507" s="193">
        <f t="shared" si="41"/>
        <v>141304.81856399999</v>
      </c>
      <c r="I507" s="204" t="s">
        <v>4055</v>
      </c>
      <c r="J507" s="179"/>
      <c r="L507">
        <f t="shared" si="37"/>
        <v>99.32</v>
      </c>
      <c r="M507">
        <f t="shared" si="38"/>
        <v>0.68000000000000682</v>
      </c>
      <c r="N507" s="2">
        <f t="shared" si="39"/>
        <v>141304.81856399999</v>
      </c>
      <c r="O507" s="2">
        <f t="shared" si="40"/>
        <v>0</v>
      </c>
    </row>
    <row r="508" spans="1:17">
      <c r="A508" s="57"/>
      <c r="B508" s="21" t="s">
        <v>1007</v>
      </c>
      <c r="C508" s="22" t="s">
        <v>1008</v>
      </c>
      <c r="D508" s="23" t="s">
        <v>28</v>
      </c>
      <c r="E508" s="24">
        <v>1</v>
      </c>
      <c r="F508" s="177">
        <v>242877.23</v>
      </c>
      <c r="G508" s="193">
        <v>241225.66483600001</v>
      </c>
      <c r="H508" s="193">
        <f t="shared" si="41"/>
        <v>241225.66483600001</v>
      </c>
      <c r="I508" s="204" t="s">
        <v>4055</v>
      </c>
      <c r="J508" s="179"/>
      <c r="L508">
        <f t="shared" si="37"/>
        <v>99.320000000000007</v>
      </c>
      <c r="M508">
        <f t="shared" si="38"/>
        <v>0.67999999999999261</v>
      </c>
      <c r="N508" s="2">
        <f t="shared" si="39"/>
        <v>241225.66483600001</v>
      </c>
      <c r="O508" s="2">
        <f t="shared" si="40"/>
        <v>0</v>
      </c>
    </row>
    <row r="509" spans="1:17">
      <c r="A509" s="57"/>
      <c r="B509" s="21" t="s">
        <v>1009</v>
      </c>
      <c r="C509" s="22" t="s">
        <v>1010</v>
      </c>
      <c r="D509" s="23" t="s">
        <v>25</v>
      </c>
      <c r="E509" s="24">
        <v>1</v>
      </c>
      <c r="F509" s="177">
        <v>121232.42</v>
      </c>
      <c r="G509" s="193">
        <v>120408.039544</v>
      </c>
      <c r="H509" s="193">
        <f t="shared" si="41"/>
        <v>120408.039544</v>
      </c>
      <c r="I509" s="204" t="s">
        <v>4055</v>
      </c>
      <c r="J509" s="179"/>
      <c r="L509">
        <f t="shared" si="37"/>
        <v>99.32</v>
      </c>
      <c r="M509">
        <f t="shared" si="38"/>
        <v>0.68000000000000682</v>
      </c>
      <c r="N509" s="2">
        <f t="shared" si="39"/>
        <v>120408.039544</v>
      </c>
      <c r="O509" s="2">
        <f t="shared" si="40"/>
        <v>0</v>
      </c>
    </row>
    <row r="510" spans="1:17">
      <c r="A510" s="57"/>
      <c r="B510" s="21" t="s">
        <v>1011</v>
      </c>
      <c r="C510" s="22" t="s">
        <v>1012</v>
      </c>
      <c r="D510" s="23" t="s">
        <v>2</v>
      </c>
      <c r="E510" s="24">
        <v>1</v>
      </c>
      <c r="F510" s="177">
        <v>42021.03</v>
      </c>
      <c r="G510" s="193">
        <v>41735.286995999995</v>
      </c>
      <c r="H510" s="193">
        <f t="shared" si="41"/>
        <v>41735.286995999995</v>
      </c>
      <c r="I510" s="204" t="s">
        <v>4055</v>
      </c>
      <c r="J510" s="179"/>
      <c r="L510">
        <f t="shared" si="37"/>
        <v>99.32</v>
      </c>
      <c r="M510">
        <f t="shared" si="38"/>
        <v>0.68000000000000682</v>
      </c>
      <c r="N510" s="2">
        <f t="shared" si="39"/>
        <v>41735.286995999995</v>
      </c>
      <c r="O510" s="2">
        <f t="shared" si="40"/>
        <v>0</v>
      </c>
    </row>
    <row r="511" spans="1:17">
      <c r="A511" s="57"/>
      <c r="B511" s="21" t="s">
        <v>1013</v>
      </c>
      <c r="C511" s="22" t="s">
        <v>1014</v>
      </c>
      <c r="D511" s="23" t="s">
        <v>2</v>
      </c>
      <c r="E511" s="24">
        <v>1</v>
      </c>
      <c r="F511" s="177">
        <v>153476.75</v>
      </c>
      <c r="G511" s="193">
        <v>152433.10810000001</v>
      </c>
      <c r="H511" s="193">
        <f t="shared" si="41"/>
        <v>152433.10810000001</v>
      </c>
      <c r="I511" s="204" t="s">
        <v>4055</v>
      </c>
      <c r="J511" s="179"/>
      <c r="L511">
        <f t="shared" si="37"/>
        <v>99.320000000000007</v>
      </c>
      <c r="M511">
        <f t="shared" si="38"/>
        <v>0.67999999999999261</v>
      </c>
      <c r="N511" s="2">
        <f t="shared" si="39"/>
        <v>152433.10810000001</v>
      </c>
      <c r="O511" s="2">
        <f t="shared" si="40"/>
        <v>0</v>
      </c>
    </row>
    <row r="512" spans="1:17">
      <c r="A512" s="57"/>
      <c r="B512" s="21" t="s">
        <v>1015</v>
      </c>
      <c r="C512" s="22" t="s">
        <v>1016</v>
      </c>
      <c r="D512" s="23" t="s">
        <v>28</v>
      </c>
      <c r="E512" s="24">
        <v>1</v>
      </c>
      <c r="F512" s="177">
        <v>279392.58</v>
      </c>
      <c r="G512" s="193">
        <v>277492.710456</v>
      </c>
      <c r="H512" s="193">
        <f t="shared" si="41"/>
        <v>277492.710456</v>
      </c>
      <c r="I512" s="204" t="s">
        <v>4055</v>
      </c>
      <c r="J512" s="179"/>
      <c r="L512">
        <f t="shared" si="37"/>
        <v>99.32</v>
      </c>
      <c r="M512">
        <f t="shared" si="38"/>
        <v>0.68000000000000682</v>
      </c>
      <c r="N512" s="2">
        <f t="shared" si="39"/>
        <v>277492.710456</v>
      </c>
      <c r="O512" s="2">
        <f t="shared" si="40"/>
        <v>0</v>
      </c>
    </row>
    <row r="513" spans="1:15" ht="36">
      <c r="A513" s="20"/>
      <c r="B513" s="21" t="s">
        <v>1017</v>
      </c>
      <c r="C513" s="31" t="s">
        <v>1018</v>
      </c>
      <c r="D513" s="36" t="s">
        <v>25</v>
      </c>
      <c r="E513" s="24">
        <v>1</v>
      </c>
      <c r="F513" s="177">
        <v>70654.06</v>
      </c>
      <c r="G513" s="193">
        <v>70173.612391999995</v>
      </c>
      <c r="H513" s="193">
        <f t="shared" si="41"/>
        <v>70173.612391999995</v>
      </c>
      <c r="I513" s="204" t="s">
        <v>4055</v>
      </c>
      <c r="J513" s="179"/>
      <c r="L513">
        <f t="shared" si="37"/>
        <v>99.32</v>
      </c>
      <c r="M513">
        <f t="shared" si="38"/>
        <v>0.68000000000000682</v>
      </c>
      <c r="N513" s="2">
        <f t="shared" si="39"/>
        <v>70173.612391999995</v>
      </c>
      <c r="O513" s="2">
        <f t="shared" si="40"/>
        <v>0</v>
      </c>
    </row>
    <row r="514" spans="1:15" ht="36">
      <c r="A514" s="20"/>
      <c r="B514" s="21" t="s">
        <v>1019</v>
      </c>
      <c r="C514" s="31" t="s">
        <v>1020</v>
      </c>
      <c r="D514" s="36" t="s">
        <v>2</v>
      </c>
      <c r="E514" s="24">
        <v>1</v>
      </c>
      <c r="F514" s="177">
        <v>3436206.57</v>
      </c>
      <c r="G514" s="193">
        <v>3412840.3653239999</v>
      </c>
      <c r="H514" s="193">
        <f t="shared" si="41"/>
        <v>3412840.3653239999</v>
      </c>
      <c r="I514" s="204" t="s">
        <v>4055</v>
      </c>
      <c r="J514" s="179"/>
      <c r="L514">
        <f t="shared" si="37"/>
        <v>99.320000000000007</v>
      </c>
      <c r="M514">
        <f t="shared" si="38"/>
        <v>0.67999999999999261</v>
      </c>
      <c r="N514" s="2">
        <f t="shared" si="39"/>
        <v>3412840.3653239999</v>
      </c>
      <c r="O514" s="2">
        <f t="shared" si="40"/>
        <v>0</v>
      </c>
    </row>
    <row r="515" spans="1:15" ht="36">
      <c r="A515" s="20"/>
      <c r="B515" s="21" t="s">
        <v>1021</v>
      </c>
      <c r="C515" s="31" t="s">
        <v>1022</v>
      </c>
      <c r="D515" s="36" t="s">
        <v>2</v>
      </c>
      <c r="E515" s="24">
        <v>1</v>
      </c>
      <c r="F515" s="177">
        <v>2346549.87</v>
      </c>
      <c r="G515" s="193">
        <v>2330593.3308840003</v>
      </c>
      <c r="H515" s="193">
        <f t="shared" si="41"/>
        <v>2330593.3308840003</v>
      </c>
      <c r="I515" s="204" t="s">
        <v>4055</v>
      </c>
      <c r="J515" s="179"/>
      <c r="L515">
        <f t="shared" si="37"/>
        <v>99.320000000000007</v>
      </c>
      <c r="M515">
        <f t="shared" si="38"/>
        <v>0.67999999999999261</v>
      </c>
      <c r="N515" s="2">
        <f t="shared" si="39"/>
        <v>2330593.3308840003</v>
      </c>
      <c r="O515" s="2">
        <f t="shared" si="40"/>
        <v>0</v>
      </c>
    </row>
    <row r="516" spans="1:15" ht="24">
      <c r="A516" s="20"/>
      <c r="B516" s="21" t="s">
        <v>1023</v>
      </c>
      <c r="C516" s="31" t="s">
        <v>1024</v>
      </c>
      <c r="D516" s="36" t="s">
        <v>2</v>
      </c>
      <c r="E516" s="24">
        <v>1</v>
      </c>
      <c r="F516" s="177">
        <v>128366.9</v>
      </c>
      <c r="G516" s="193">
        <v>127494.00507999999</v>
      </c>
      <c r="H516" s="193">
        <f t="shared" si="41"/>
        <v>127494.00507999999</v>
      </c>
      <c r="I516" s="204" t="s">
        <v>4055</v>
      </c>
      <c r="J516" s="179"/>
      <c r="L516">
        <f t="shared" ref="L516:L579" si="42">G516*100/F516</f>
        <v>99.32</v>
      </c>
      <c r="M516">
        <f t="shared" ref="M516:M579" si="43">100-L516</f>
        <v>0.68000000000000682</v>
      </c>
      <c r="N516" s="2">
        <f t="shared" ref="N516:N579" si="44">F516-(F516*0.68%)</f>
        <v>127494.00507999999</v>
      </c>
      <c r="O516" s="2">
        <f t="shared" ref="O516:O579" si="45">G516-N516</f>
        <v>0</v>
      </c>
    </row>
    <row r="517" spans="1:15" ht="24">
      <c r="A517" s="20"/>
      <c r="B517" s="21" t="s">
        <v>1025</v>
      </c>
      <c r="C517" s="31" t="s">
        <v>1026</v>
      </c>
      <c r="D517" s="36" t="s">
        <v>2</v>
      </c>
      <c r="E517" s="24">
        <v>1</v>
      </c>
      <c r="F517" s="177">
        <v>119318.9</v>
      </c>
      <c r="G517" s="193">
        <v>118507.53147999999</v>
      </c>
      <c r="H517" s="193">
        <f t="shared" si="41"/>
        <v>118507.53147999999</v>
      </c>
      <c r="I517" s="204" t="s">
        <v>4055</v>
      </c>
      <c r="J517" s="179"/>
      <c r="L517">
        <f t="shared" si="42"/>
        <v>99.32</v>
      </c>
      <c r="M517">
        <f t="shared" si="43"/>
        <v>0.68000000000000682</v>
      </c>
      <c r="N517" s="2">
        <f t="shared" si="44"/>
        <v>118507.53147999999</v>
      </c>
      <c r="O517" s="2">
        <f t="shared" si="45"/>
        <v>0</v>
      </c>
    </row>
    <row r="518" spans="1:15" ht="36">
      <c r="A518" s="20"/>
      <c r="B518" s="21" t="s">
        <v>1027</v>
      </c>
      <c r="C518" s="31" t="s">
        <v>1028</v>
      </c>
      <c r="D518" s="36" t="s">
        <v>25</v>
      </c>
      <c r="E518" s="24">
        <v>1</v>
      </c>
      <c r="F518" s="177">
        <v>197900.18</v>
      </c>
      <c r="G518" s="193">
        <v>196554.45877599998</v>
      </c>
      <c r="H518" s="193">
        <f t="shared" si="41"/>
        <v>196554.45877599998</v>
      </c>
      <c r="I518" s="204" t="s">
        <v>4055</v>
      </c>
      <c r="J518" s="179"/>
      <c r="L518">
        <f t="shared" si="42"/>
        <v>99.32</v>
      </c>
      <c r="M518">
        <f t="shared" si="43"/>
        <v>0.68000000000000682</v>
      </c>
      <c r="N518" s="2">
        <f t="shared" si="44"/>
        <v>196554.45877599998</v>
      </c>
      <c r="O518" s="2">
        <f t="shared" si="45"/>
        <v>0</v>
      </c>
    </row>
    <row r="519" spans="1:15" ht="24">
      <c r="A519" s="20"/>
      <c r="B519" s="21" t="s">
        <v>1029</v>
      </c>
      <c r="C519" s="31" t="s">
        <v>1030</v>
      </c>
      <c r="D519" s="36" t="s">
        <v>25</v>
      </c>
      <c r="E519" s="24">
        <v>1</v>
      </c>
      <c r="F519" s="177">
        <v>74897.990000000005</v>
      </c>
      <c r="G519" s="193">
        <v>74388.683668000012</v>
      </c>
      <c r="H519" s="193">
        <f t="shared" si="41"/>
        <v>74388.683668000012</v>
      </c>
      <c r="I519" s="204" t="s">
        <v>4055</v>
      </c>
      <c r="J519" s="179"/>
      <c r="L519">
        <f t="shared" si="42"/>
        <v>99.320000000000007</v>
      </c>
      <c r="M519">
        <f t="shared" si="43"/>
        <v>0.67999999999999261</v>
      </c>
      <c r="N519" s="2">
        <f t="shared" si="44"/>
        <v>74388.683668000012</v>
      </c>
      <c r="O519" s="2">
        <f t="shared" si="45"/>
        <v>0</v>
      </c>
    </row>
    <row r="520" spans="1:15" ht="24">
      <c r="A520" s="20"/>
      <c r="B520" s="21" t="s">
        <v>1031</v>
      </c>
      <c r="C520" s="31" t="s">
        <v>1032</v>
      </c>
      <c r="D520" s="36" t="s">
        <v>25</v>
      </c>
      <c r="E520" s="24">
        <v>1</v>
      </c>
      <c r="F520" s="177">
        <v>82733.990000000005</v>
      </c>
      <c r="G520" s="193">
        <v>82171.398868000004</v>
      </c>
      <c r="H520" s="193">
        <f t="shared" si="41"/>
        <v>82171.398868000004</v>
      </c>
      <c r="I520" s="204" t="s">
        <v>4055</v>
      </c>
      <c r="J520" s="179"/>
      <c r="L520">
        <f t="shared" si="42"/>
        <v>99.32</v>
      </c>
      <c r="M520">
        <f t="shared" si="43"/>
        <v>0.68000000000000682</v>
      </c>
      <c r="N520" s="2">
        <f t="shared" si="44"/>
        <v>82171.398868000004</v>
      </c>
      <c r="O520" s="2">
        <f t="shared" si="45"/>
        <v>0</v>
      </c>
    </row>
    <row r="521" spans="1:15">
      <c r="A521" s="59"/>
      <c r="B521" s="60"/>
      <c r="C521" s="55"/>
      <c r="D521" s="60"/>
      <c r="E521" s="60"/>
      <c r="F521" s="43" t="s">
        <v>1</v>
      </c>
      <c r="G521" s="196"/>
      <c r="H521" s="199">
        <f>SUM(H498:H520)</f>
        <v>8995778.4537920002</v>
      </c>
      <c r="I521" s="204" t="s">
        <v>4055</v>
      </c>
      <c r="J521" s="179"/>
      <c r="L521" t="e">
        <f t="shared" si="42"/>
        <v>#VALUE!</v>
      </c>
      <c r="M521" t="e">
        <f t="shared" si="43"/>
        <v>#VALUE!</v>
      </c>
      <c r="N521" s="2" t="e">
        <f t="shared" si="44"/>
        <v>#VALUE!</v>
      </c>
      <c r="O521" s="2" t="e">
        <f t="shared" si="45"/>
        <v>#VALUE!</v>
      </c>
    </row>
    <row r="522" spans="1:15">
      <c r="A522" s="50">
        <v>12</v>
      </c>
      <c r="B522" s="46" t="s">
        <v>1033</v>
      </c>
      <c r="C522" s="47"/>
      <c r="D522" s="226"/>
      <c r="E522" s="227"/>
      <c r="F522" s="227"/>
      <c r="G522" s="196"/>
      <c r="H522" s="193"/>
      <c r="I522" s="204" t="s">
        <v>4055</v>
      </c>
      <c r="J522" s="179"/>
      <c r="L522" t="e">
        <f t="shared" si="42"/>
        <v>#DIV/0!</v>
      </c>
      <c r="M522" t="e">
        <f t="shared" si="43"/>
        <v>#DIV/0!</v>
      </c>
      <c r="N522" s="2">
        <f t="shared" si="44"/>
        <v>0</v>
      </c>
      <c r="O522" s="2">
        <f t="shared" si="45"/>
        <v>0</v>
      </c>
    </row>
    <row r="523" spans="1:15">
      <c r="A523" s="20"/>
      <c r="B523" s="21" t="s">
        <v>1034</v>
      </c>
      <c r="C523" s="22" t="s">
        <v>1035</v>
      </c>
      <c r="D523" s="23" t="s">
        <v>33</v>
      </c>
      <c r="E523" s="24">
        <v>1</v>
      </c>
      <c r="F523" s="177">
        <v>694165.74</v>
      </c>
      <c r="G523" s="193">
        <v>689445.41296800005</v>
      </c>
      <c r="H523" s="193">
        <f t="shared" si="41"/>
        <v>689445.41296800005</v>
      </c>
      <c r="I523" s="204" t="s">
        <v>4055</v>
      </c>
      <c r="J523" s="179"/>
      <c r="L523">
        <f t="shared" si="42"/>
        <v>99.320000000000007</v>
      </c>
      <c r="M523">
        <f t="shared" si="43"/>
        <v>0.67999999999999261</v>
      </c>
      <c r="N523" s="2">
        <f t="shared" si="44"/>
        <v>689445.41296800005</v>
      </c>
      <c r="O523" s="2">
        <f t="shared" si="45"/>
        <v>0</v>
      </c>
    </row>
    <row r="524" spans="1:15">
      <c r="A524" s="20"/>
      <c r="B524" s="21" t="s">
        <v>1036</v>
      </c>
      <c r="C524" s="22" t="s">
        <v>1037</v>
      </c>
      <c r="D524" s="23" t="s">
        <v>33</v>
      </c>
      <c r="E524" s="24">
        <v>1</v>
      </c>
      <c r="F524" s="177">
        <v>871432.71</v>
      </c>
      <c r="G524" s="193">
        <v>865506.96757199999</v>
      </c>
      <c r="H524" s="193">
        <f t="shared" si="41"/>
        <v>865506.96757199999</v>
      </c>
      <c r="I524" s="204" t="s">
        <v>4055</v>
      </c>
      <c r="J524" s="179"/>
      <c r="L524">
        <f t="shared" si="42"/>
        <v>99.320000000000007</v>
      </c>
      <c r="M524">
        <f t="shared" si="43"/>
        <v>0.67999999999999261</v>
      </c>
      <c r="N524" s="2">
        <f t="shared" si="44"/>
        <v>865506.96757199999</v>
      </c>
      <c r="O524" s="2">
        <f t="shared" si="45"/>
        <v>0</v>
      </c>
    </row>
    <row r="525" spans="1:15">
      <c r="A525" s="20"/>
      <c r="B525" s="21" t="s">
        <v>1038</v>
      </c>
      <c r="C525" s="22" t="s">
        <v>1039</v>
      </c>
      <c r="D525" s="23" t="s">
        <v>33</v>
      </c>
      <c r="E525" s="24">
        <v>1</v>
      </c>
      <c r="F525" s="177">
        <v>927823.37</v>
      </c>
      <c r="G525" s="193">
        <v>921514.17108400003</v>
      </c>
      <c r="H525" s="193">
        <f t="shared" si="41"/>
        <v>921514.17108400003</v>
      </c>
      <c r="I525" s="204" t="s">
        <v>4055</v>
      </c>
      <c r="J525" s="179"/>
      <c r="L525">
        <f t="shared" si="42"/>
        <v>99.320000000000007</v>
      </c>
      <c r="M525">
        <f t="shared" si="43"/>
        <v>0.67999999999999261</v>
      </c>
      <c r="N525" s="2">
        <f t="shared" si="44"/>
        <v>921514.17108400003</v>
      </c>
      <c r="O525" s="2">
        <f t="shared" si="45"/>
        <v>0</v>
      </c>
    </row>
    <row r="526" spans="1:15">
      <c r="A526" s="20"/>
      <c r="B526" s="21" t="s">
        <v>1040</v>
      </c>
      <c r="C526" s="22" t="s">
        <v>1041</v>
      </c>
      <c r="D526" s="23" t="s">
        <v>33</v>
      </c>
      <c r="E526" s="24">
        <v>1</v>
      </c>
      <c r="F526" s="177">
        <v>1016213.83</v>
      </c>
      <c r="G526" s="193">
        <v>1009303.575956</v>
      </c>
      <c r="H526" s="193">
        <f t="shared" si="41"/>
        <v>1009303.575956</v>
      </c>
      <c r="I526" s="204" t="s">
        <v>4055</v>
      </c>
      <c r="J526" s="179"/>
      <c r="L526">
        <f t="shared" si="42"/>
        <v>99.320000000000007</v>
      </c>
      <c r="M526">
        <f t="shared" si="43"/>
        <v>0.67999999999999261</v>
      </c>
      <c r="N526" s="2">
        <f t="shared" si="44"/>
        <v>1009303.575956</v>
      </c>
      <c r="O526" s="2">
        <f t="shared" si="45"/>
        <v>0</v>
      </c>
    </row>
    <row r="527" spans="1:15">
      <c r="A527" s="20"/>
      <c r="B527" s="21" t="s">
        <v>1042</v>
      </c>
      <c r="C527" s="22" t="s">
        <v>1043</v>
      </c>
      <c r="D527" s="35" t="s">
        <v>33</v>
      </c>
      <c r="E527" s="24">
        <v>1</v>
      </c>
      <c r="F527" s="177">
        <v>1073160.73</v>
      </c>
      <c r="G527" s="193">
        <v>1065863.237036</v>
      </c>
      <c r="H527" s="193">
        <f t="shared" si="41"/>
        <v>1065863.237036</v>
      </c>
      <c r="I527" s="204" t="s">
        <v>4055</v>
      </c>
      <c r="J527" s="179"/>
      <c r="L527">
        <f t="shared" si="42"/>
        <v>99.320000000000007</v>
      </c>
      <c r="M527">
        <f t="shared" si="43"/>
        <v>0.67999999999999261</v>
      </c>
      <c r="N527" s="2">
        <f t="shared" si="44"/>
        <v>1065863.237036</v>
      </c>
      <c r="O527" s="2">
        <f t="shared" si="45"/>
        <v>0</v>
      </c>
    </row>
    <row r="528" spans="1:15" ht="15" customHeight="1">
      <c r="A528" s="57"/>
      <c r="B528" s="21" t="s">
        <v>1044</v>
      </c>
      <c r="C528" s="22" t="s">
        <v>1045</v>
      </c>
      <c r="D528" s="23" t="s">
        <v>33</v>
      </c>
      <c r="E528" s="24">
        <v>1</v>
      </c>
      <c r="F528" s="177">
        <v>780937.83</v>
      </c>
      <c r="G528" s="193">
        <v>775627.45275599998</v>
      </c>
      <c r="H528" s="193">
        <f t="shared" si="41"/>
        <v>775627.45275599998</v>
      </c>
      <c r="I528" s="204" t="s">
        <v>4055</v>
      </c>
      <c r="J528" s="179"/>
      <c r="L528">
        <f t="shared" si="42"/>
        <v>99.320000000000007</v>
      </c>
      <c r="M528">
        <f t="shared" si="43"/>
        <v>0.67999999999999261</v>
      </c>
      <c r="N528" s="2">
        <f t="shared" si="44"/>
        <v>775627.45275599998</v>
      </c>
      <c r="O528" s="2">
        <f t="shared" si="45"/>
        <v>0</v>
      </c>
    </row>
    <row r="529" spans="1:15">
      <c r="A529" s="57"/>
      <c r="B529" s="21" t="s">
        <v>1046</v>
      </c>
      <c r="C529" s="22" t="s">
        <v>1047</v>
      </c>
      <c r="D529" s="23" t="s">
        <v>33</v>
      </c>
      <c r="E529" s="24">
        <v>1</v>
      </c>
      <c r="F529" s="177">
        <v>927194.83</v>
      </c>
      <c r="G529" s="193">
        <v>920889.90515599994</v>
      </c>
      <c r="H529" s="193">
        <f t="shared" si="41"/>
        <v>920889.90515599994</v>
      </c>
      <c r="I529" s="204" t="s">
        <v>4055</v>
      </c>
      <c r="J529" s="179"/>
      <c r="L529">
        <f t="shared" si="42"/>
        <v>99.32</v>
      </c>
      <c r="M529">
        <f t="shared" si="43"/>
        <v>0.68000000000000682</v>
      </c>
      <c r="N529" s="2">
        <f t="shared" si="44"/>
        <v>920889.90515599994</v>
      </c>
      <c r="O529" s="2">
        <f t="shared" si="45"/>
        <v>0</v>
      </c>
    </row>
    <row r="530" spans="1:15">
      <c r="A530" s="20"/>
      <c r="B530" s="21" t="s">
        <v>1048</v>
      </c>
      <c r="C530" s="22" t="s">
        <v>1049</v>
      </c>
      <c r="D530" s="23" t="s">
        <v>33</v>
      </c>
      <c r="E530" s="24">
        <v>1</v>
      </c>
      <c r="F530" s="177">
        <v>771430.54</v>
      </c>
      <c r="G530" s="193">
        <v>766184.81232800009</v>
      </c>
      <c r="H530" s="193">
        <f t="shared" ref="H530:H591" si="46">+G530*E530</f>
        <v>766184.81232800009</v>
      </c>
      <c r="I530" s="204" t="s">
        <v>4055</v>
      </c>
      <c r="J530" s="179"/>
      <c r="L530">
        <f t="shared" si="42"/>
        <v>99.320000000000007</v>
      </c>
      <c r="M530">
        <f t="shared" si="43"/>
        <v>0.67999999999999261</v>
      </c>
      <c r="N530" s="2">
        <f t="shared" si="44"/>
        <v>766184.81232800009</v>
      </c>
      <c r="O530" s="2">
        <f t="shared" si="45"/>
        <v>0</v>
      </c>
    </row>
    <row r="531" spans="1:15">
      <c r="A531" s="20"/>
      <c r="B531" s="21" t="s">
        <v>1050</v>
      </c>
      <c r="C531" s="22" t="s">
        <v>1051</v>
      </c>
      <c r="D531" s="23" t="s">
        <v>33</v>
      </c>
      <c r="E531" s="24">
        <v>1</v>
      </c>
      <c r="F531" s="177">
        <v>687295.22</v>
      </c>
      <c r="G531" s="193">
        <v>682621.61250399996</v>
      </c>
      <c r="H531" s="193">
        <f t="shared" si="46"/>
        <v>682621.61250399996</v>
      </c>
      <c r="I531" s="204" t="s">
        <v>4055</v>
      </c>
      <c r="J531" s="179"/>
      <c r="L531">
        <f t="shared" si="42"/>
        <v>99.32</v>
      </c>
      <c r="M531">
        <f t="shared" si="43"/>
        <v>0.68000000000000682</v>
      </c>
      <c r="N531" s="2">
        <f t="shared" si="44"/>
        <v>682621.61250399996</v>
      </c>
      <c r="O531" s="2">
        <f t="shared" si="45"/>
        <v>0</v>
      </c>
    </row>
    <row r="532" spans="1:15">
      <c r="A532" s="20"/>
      <c r="B532" s="21" t="s">
        <v>1052</v>
      </c>
      <c r="C532" s="22" t="s">
        <v>1053</v>
      </c>
      <c r="D532" s="23" t="s">
        <v>33</v>
      </c>
      <c r="E532" s="24">
        <v>1</v>
      </c>
      <c r="F532" s="177">
        <v>1091429.72</v>
      </c>
      <c r="G532" s="193">
        <v>1084007.9979039999</v>
      </c>
      <c r="H532" s="193">
        <f t="shared" si="46"/>
        <v>1084007.9979039999</v>
      </c>
      <c r="I532" s="204" t="s">
        <v>4055</v>
      </c>
      <c r="J532" s="179"/>
      <c r="L532">
        <f t="shared" si="42"/>
        <v>99.32</v>
      </c>
      <c r="M532">
        <f t="shared" si="43"/>
        <v>0.68000000000000682</v>
      </c>
      <c r="N532" s="2">
        <f t="shared" si="44"/>
        <v>1084007.9979039999</v>
      </c>
      <c r="O532" s="2">
        <f t="shared" si="45"/>
        <v>0</v>
      </c>
    </row>
    <row r="533" spans="1:15">
      <c r="A533" s="20"/>
      <c r="B533" s="21" t="s">
        <v>1054</v>
      </c>
      <c r="C533" s="22" t="s">
        <v>1055</v>
      </c>
      <c r="D533" s="23" t="s">
        <v>33</v>
      </c>
      <c r="E533" s="24">
        <v>1</v>
      </c>
      <c r="F533" s="177">
        <v>638465.94999999995</v>
      </c>
      <c r="G533" s="193">
        <v>634124.38153999997</v>
      </c>
      <c r="H533" s="193">
        <f t="shared" si="46"/>
        <v>634124.38153999997</v>
      </c>
      <c r="I533" s="204" t="s">
        <v>4055</v>
      </c>
      <c r="J533" s="179"/>
      <c r="L533">
        <f t="shared" si="42"/>
        <v>99.320000000000007</v>
      </c>
      <c r="M533">
        <f t="shared" si="43"/>
        <v>0.67999999999999261</v>
      </c>
      <c r="N533" s="2">
        <f t="shared" si="44"/>
        <v>634124.38153999997</v>
      </c>
      <c r="O533" s="2">
        <f t="shared" si="45"/>
        <v>0</v>
      </c>
    </row>
    <row r="534" spans="1:15">
      <c r="A534" s="20"/>
      <c r="B534" s="21" t="s">
        <v>1056</v>
      </c>
      <c r="C534" s="22" t="s">
        <v>1057</v>
      </c>
      <c r="D534" s="23" t="s">
        <v>33</v>
      </c>
      <c r="E534" s="24">
        <v>1</v>
      </c>
      <c r="F534" s="177">
        <v>1005860.95</v>
      </c>
      <c r="G534" s="193">
        <v>999021.09554000001</v>
      </c>
      <c r="H534" s="193">
        <f t="shared" si="46"/>
        <v>999021.09554000001</v>
      </c>
      <c r="I534" s="204" t="s">
        <v>4055</v>
      </c>
      <c r="J534" s="179"/>
      <c r="L534">
        <f t="shared" si="42"/>
        <v>99.320000000000007</v>
      </c>
      <c r="M534">
        <f t="shared" si="43"/>
        <v>0.67999999999999261</v>
      </c>
      <c r="N534" s="2">
        <f t="shared" si="44"/>
        <v>999021.09554000001</v>
      </c>
      <c r="O534" s="2">
        <f t="shared" si="45"/>
        <v>0</v>
      </c>
    </row>
    <row r="535" spans="1:15">
      <c r="A535" s="20"/>
      <c r="B535" s="21" t="s">
        <v>1058</v>
      </c>
      <c r="C535" s="22" t="s">
        <v>1059</v>
      </c>
      <c r="D535" s="23" t="s">
        <v>33</v>
      </c>
      <c r="E535" s="24">
        <v>1</v>
      </c>
      <c r="F535" s="177">
        <v>602281.51</v>
      </c>
      <c r="G535" s="193">
        <v>598185.99573199998</v>
      </c>
      <c r="H535" s="193">
        <f t="shared" si="46"/>
        <v>598185.99573199998</v>
      </c>
      <c r="I535" s="204" t="s">
        <v>4055</v>
      </c>
      <c r="J535" s="179"/>
      <c r="L535">
        <f t="shared" si="42"/>
        <v>99.32</v>
      </c>
      <c r="M535">
        <f t="shared" si="43"/>
        <v>0.68000000000000682</v>
      </c>
      <c r="N535" s="2">
        <f t="shared" si="44"/>
        <v>598185.99573199998</v>
      </c>
      <c r="O535" s="2">
        <f t="shared" si="45"/>
        <v>0</v>
      </c>
    </row>
    <row r="536" spans="1:15">
      <c r="A536" s="20"/>
      <c r="B536" s="21" t="s">
        <v>1060</v>
      </c>
      <c r="C536" s="22" t="s">
        <v>1061</v>
      </c>
      <c r="D536" s="23" t="s">
        <v>33</v>
      </c>
      <c r="E536" s="24">
        <v>1</v>
      </c>
      <c r="F536" s="177">
        <v>572690.51</v>
      </c>
      <c r="G536" s="193">
        <v>568796.21453200001</v>
      </c>
      <c r="H536" s="193">
        <f t="shared" si="46"/>
        <v>568796.21453200001</v>
      </c>
      <c r="I536" s="204" t="s">
        <v>4055</v>
      </c>
      <c r="J536" s="179"/>
      <c r="L536">
        <f t="shared" si="42"/>
        <v>99.32</v>
      </c>
      <c r="M536">
        <f t="shared" si="43"/>
        <v>0.68000000000000682</v>
      </c>
      <c r="N536" s="2">
        <f t="shared" si="44"/>
        <v>568796.21453200001</v>
      </c>
      <c r="O536" s="2">
        <f t="shared" si="45"/>
        <v>0</v>
      </c>
    </row>
    <row r="537" spans="1:15">
      <c r="A537" s="20"/>
      <c r="B537" s="21" t="s">
        <v>1062</v>
      </c>
      <c r="C537" s="22" t="s">
        <v>1063</v>
      </c>
      <c r="D537" s="23" t="s">
        <v>25</v>
      </c>
      <c r="E537" s="24">
        <v>1</v>
      </c>
      <c r="F537" s="177">
        <v>15113.12</v>
      </c>
      <c r="G537" s="193">
        <v>15010.350784</v>
      </c>
      <c r="H537" s="193">
        <f t="shared" si="46"/>
        <v>15010.350784</v>
      </c>
      <c r="I537" s="204" t="s">
        <v>4055</v>
      </c>
      <c r="J537" s="179"/>
      <c r="L537">
        <f t="shared" si="42"/>
        <v>99.32</v>
      </c>
      <c r="M537">
        <f t="shared" si="43"/>
        <v>0.68000000000000682</v>
      </c>
      <c r="N537" s="2">
        <f t="shared" si="44"/>
        <v>15010.350784</v>
      </c>
      <c r="O537" s="2">
        <f t="shared" si="45"/>
        <v>0</v>
      </c>
    </row>
    <row r="538" spans="1:15">
      <c r="A538" s="20"/>
      <c r="B538" s="21" t="s">
        <v>1064</v>
      </c>
      <c r="C538" s="22" t="s">
        <v>1065</v>
      </c>
      <c r="D538" s="23" t="s">
        <v>28</v>
      </c>
      <c r="E538" s="24">
        <v>1</v>
      </c>
      <c r="F538" s="177">
        <v>28612.76</v>
      </c>
      <c r="G538" s="193">
        <v>28418.193231999998</v>
      </c>
      <c r="H538" s="193">
        <f t="shared" si="46"/>
        <v>28418.193231999998</v>
      </c>
      <c r="I538" s="204" t="s">
        <v>4055</v>
      </c>
      <c r="J538" s="179"/>
      <c r="L538">
        <f t="shared" si="42"/>
        <v>99.320000000000007</v>
      </c>
      <c r="M538">
        <f t="shared" si="43"/>
        <v>0.67999999999999261</v>
      </c>
      <c r="N538" s="2">
        <f t="shared" si="44"/>
        <v>28418.193231999998</v>
      </c>
      <c r="O538" s="2">
        <f t="shared" si="45"/>
        <v>0</v>
      </c>
    </row>
    <row r="539" spans="1:15">
      <c r="A539" s="20"/>
      <c r="B539" s="21" t="s">
        <v>1066</v>
      </c>
      <c r="C539" s="22" t="s">
        <v>1067</v>
      </c>
      <c r="D539" s="23" t="s">
        <v>28</v>
      </c>
      <c r="E539" s="24">
        <v>1</v>
      </c>
      <c r="F539" s="177">
        <v>39163.9</v>
      </c>
      <c r="G539" s="193">
        <v>38897.585480000002</v>
      </c>
      <c r="H539" s="193">
        <f t="shared" si="46"/>
        <v>38897.585480000002</v>
      </c>
      <c r="I539" s="204" t="s">
        <v>4055</v>
      </c>
      <c r="J539" s="179"/>
      <c r="L539">
        <f t="shared" si="42"/>
        <v>99.32</v>
      </c>
      <c r="M539">
        <f t="shared" si="43"/>
        <v>0.68000000000000682</v>
      </c>
      <c r="N539" s="2">
        <f t="shared" si="44"/>
        <v>38897.585480000002</v>
      </c>
      <c r="O539" s="2">
        <f t="shared" si="45"/>
        <v>0</v>
      </c>
    </row>
    <row r="540" spans="1:15">
      <c r="A540" s="20"/>
      <c r="B540" s="21" t="s">
        <v>1068</v>
      </c>
      <c r="C540" s="22" t="s">
        <v>1069</v>
      </c>
      <c r="D540" s="23" t="s">
        <v>28</v>
      </c>
      <c r="E540" s="24">
        <v>1</v>
      </c>
      <c r="F540" s="177">
        <v>112939.36</v>
      </c>
      <c r="G540" s="193">
        <v>112171.37235200001</v>
      </c>
      <c r="H540" s="193">
        <f t="shared" si="46"/>
        <v>112171.37235200001</v>
      </c>
      <c r="I540" s="204" t="s">
        <v>4055</v>
      </c>
      <c r="J540" s="179"/>
      <c r="L540">
        <f t="shared" si="42"/>
        <v>99.320000000000007</v>
      </c>
      <c r="M540">
        <f t="shared" si="43"/>
        <v>0.67999999999999261</v>
      </c>
      <c r="N540" s="2">
        <f t="shared" si="44"/>
        <v>112171.37235200001</v>
      </c>
      <c r="O540" s="2">
        <f t="shared" si="45"/>
        <v>0</v>
      </c>
    </row>
    <row r="541" spans="1:15">
      <c r="A541" s="20"/>
      <c r="B541" s="21" t="s">
        <v>1070</v>
      </c>
      <c r="C541" s="22" t="s">
        <v>1071</v>
      </c>
      <c r="D541" s="23" t="s">
        <v>28</v>
      </c>
      <c r="E541" s="24">
        <v>1</v>
      </c>
      <c r="F541" s="177">
        <v>63488.639999999999</v>
      </c>
      <c r="G541" s="193">
        <v>63056.917247999998</v>
      </c>
      <c r="H541" s="193">
        <f t="shared" si="46"/>
        <v>63056.917247999998</v>
      </c>
      <c r="I541" s="204" t="s">
        <v>4055</v>
      </c>
      <c r="J541" s="179"/>
      <c r="L541">
        <f t="shared" si="42"/>
        <v>99.320000000000007</v>
      </c>
      <c r="M541">
        <f t="shared" si="43"/>
        <v>0.67999999999999261</v>
      </c>
      <c r="N541" s="2">
        <f t="shared" si="44"/>
        <v>63056.917247999998</v>
      </c>
      <c r="O541" s="2">
        <f t="shared" si="45"/>
        <v>0</v>
      </c>
    </row>
    <row r="542" spans="1:15">
      <c r="A542" s="20"/>
      <c r="B542" s="21" t="s">
        <v>1072</v>
      </c>
      <c r="C542" s="22" t="s">
        <v>1073</v>
      </c>
      <c r="D542" s="23" t="s">
        <v>28</v>
      </c>
      <c r="E542" s="24">
        <v>1</v>
      </c>
      <c r="F542" s="177">
        <v>63995.78</v>
      </c>
      <c r="G542" s="193">
        <v>63560.608695999996</v>
      </c>
      <c r="H542" s="193">
        <f t="shared" si="46"/>
        <v>63560.608695999996</v>
      </c>
      <c r="I542" s="204" t="s">
        <v>4055</v>
      </c>
      <c r="J542" s="179"/>
      <c r="L542">
        <f t="shared" si="42"/>
        <v>99.32</v>
      </c>
      <c r="M542">
        <f t="shared" si="43"/>
        <v>0.68000000000000682</v>
      </c>
      <c r="N542" s="2">
        <f t="shared" si="44"/>
        <v>63560.608695999996</v>
      </c>
      <c r="O542" s="2">
        <f t="shared" si="45"/>
        <v>0</v>
      </c>
    </row>
    <row r="543" spans="1:15">
      <c r="A543" s="20"/>
      <c r="B543" s="21" t="s">
        <v>1074</v>
      </c>
      <c r="C543" s="22" t="s">
        <v>1075</v>
      </c>
      <c r="D543" s="23" t="s">
        <v>28</v>
      </c>
      <c r="E543" s="24">
        <v>1</v>
      </c>
      <c r="F543" s="177">
        <v>63488.639999999999</v>
      </c>
      <c r="G543" s="193">
        <v>63056.917247999998</v>
      </c>
      <c r="H543" s="193">
        <f t="shared" si="46"/>
        <v>63056.917247999998</v>
      </c>
      <c r="I543" s="204" t="s">
        <v>4055</v>
      </c>
      <c r="J543" s="179"/>
      <c r="L543">
        <f t="shared" si="42"/>
        <v>99.320000000000007</v>
      </c>
      <c r="M543">
        <f t="shared" si="43"/>
        <v>0.67999999999999261</v>
      </c>
      <c r="N543" s="2">
        <f t="shared" si="44"/>
        <v>63056.917247999998</v>
      </c>
      <c r="O543" s="2">
        <f t="shared" si="45"/>
        <v>0</v>
      </c>
    </row>
    <row r="544" spans="1:15">
      <c r="A544" s="20"/>
      <c r="B544" s="21" t="s">
        <v>1076</v>
      </c>
      <c r="C544" s="22" t="s">
        <v>1077</v>
      </c>
      <c r="D544" s="23" t="s">
        <v>28</v>
      </c>
      <c r="E544" s="24">
        <v>1</v>
      </c>
      <c r="F544" s="177">
        <v>62981.48</v>
      </c>
      <c r="G544" s="193">
        <v>62553.205936000006</v>
      </c>
      <c r="H544" s="193">
        <f t="shared" si="46"/>
        <v>62553.205936000006</v>
      </c>
      <c r="I544" s="204" t="s">
        <v>4055</v>
      </c>
      <c r="J544" s="179"/>
      <c r="L544">
        <f t="shared" si="42"/>
        <v>99.32</v>
      </c>
      <c r="M544">
        <f t="shared" si="43"/>
        <v>0.68000000000000682</v>
      </c>
      <c r="N544" s="2">
        <f t="shared" si="44"/>
        <v>62553.205936000006</v>
      </c>
      <c r="O544" s="2">
        <f t="shared" si="45"/>
        <v>0</v>
      </c>
    </row>
    <row r="545" spans="1:15" ht="24.75" customHeight="1">
      <c r="A545" s="20"/>
      <c r="B545" s="21" t="s">
        <v>1078</v>
      </c>
      <c r="C545" s="22" t="str">
        <f>[1]APU!D14039</f>
        <v>Suministro e instalación de pañete impermeabilizado muros 1:3 incluye aditivo impermeabilizante</v>
      </c>
      <c r="D545" s="23" t="s">
        <v>28</v>
      </c>
      <c r="E545" s="24">
        <v>1</v>
      </c>
      <c r="F545" s="177">
        <f>[1]APU!F14062</f>
        <v>87958.05</v>
      </c>
      <c r="G545" s="193">
        <v>87359.935259999998</v>
      </c>
      <c r="H545" s="193">
        <f t="shared" si="46"/>
        <v>87359.935259999998</v>
      </c>
      <c r="I545" s="204" t="s">
        <v>4055</v>
      </c>
      <c r="J545" s="179"/>
      <c r="L545">
        <f t="shared" si="42"/>
        <v>99.320000000000007</v>
      </c>
      <c r="M545">
        <f t="shared" si="43"/>
        <v>0.67999999999999261</v>
      </c>
      <c r="N545" s="2">
        <f t="shared" si="44"/>
        <v>87359.935259999998</v>
      </c>
      <c r="O545" s="2">
        <f t="shared" si="45"/>
        <v>0</v>
      </c>
    </row>
    <row r="546" spans="1:15">
      <c r="A546" s="20"/>
      <c r="B546" s="21" t="s">
        <v>1079</v>
      </c>
      <c r="C546" s="22" t="s">
        <v>1080</v>
      </c>
      <c r="D546" s="23" t="s">
        <v>28</v>
      </c>
      <c r="E546" s="24">
        <v>1</v>
      </c>
      <c r="F546" s="177">
        <v>59281.72</v>
      </c>
      <c r="G546" s="193">
        <v>58878.604304</v>
      </c>
      <c r="H546" s="193">
        <f t="shared" si="46"/>
        <v>58878.604304</v>
      </c>
      <c r="I546" s="204" t="s">
        <v>4055</v>
      </c>
      <c r="J546" s="179"/>
      <c r="L546">
        <f t="shared" si="42"/>
        <v>99.32</v>
      </c>
      <c r="M546">
        <f t="shared" si="43"/>
        <v>0.68000000000000682</v>
      </c>
      <c r="N546" s="2">
        <f t="shared" si="44"/>
        <v>58878.604304</v>
      </c>
      <c r="O546" s="2">
        <f t="shared" si="45"/>
        <v>0</v>
      </c>
    </row>
    <row r="547" spans="1:15">
      <c r="A547" s="57"/>
      <c r="B547" s="21" t="s">
        <v>1081</v>
      </c>
      <c r="C547" s="22" t="s">
        <v>1082</v>
      </c>
      <c r="D547" s="23" t="s">
        <v>28</v>
      </c>
      <c r="E547" s="24">
        <v>1</v>
      </c>
      <c r="F547" s="177">
        <v>49342.14</v>
      </c>
      <c r="G547" s="193">
        <v>49006.613447999996</v>
      </c>
      <c r="H547" s="193">
        <f t="shared" si="46"/>
        <v>49006.613447999996</v>
      </c>
      <c r="I547" s="204" t="s">
        <v>4055</v>
      </c>
      <c r="J547" s="179"/>
      <c r="L547">
        <f t="shared" si="42"/>
        <v>99.320000000000007</v>
      </c>
      <c r="M547">
        <f t="shared" si="43"/>
        <v>0.67999999999999261</v>
      </c>
      <c r="N547" s="2">
        <f t="shared" si="44"/>
        <v>49006.613447999996</v>
      </c>
      <c r="O547" s="2">
        <f t="shared" si="45"/>
        <v>0</v>
      </c>
    </row>
    <row r="548" spans="1:15">
      <c r="A548" s="57"/>
      <c r="B548" s="21" t="s">
        <v>1083</v>
      </c>
      <c r="C548" s="22" t="s">
        <v>1084</v>
      </c>
      <c r="D548" s="23" t="s">
        <v>28</v>
      </c>
      <c r="E548" s="24">
        <v>1</v>
      </c>
      <c r="F548" s="177">
        <v>47680.01</v>
      </c>
      <c r="G548" s="193">
        <v>47355.785931999999</v>
      </c>
      <c r="H548" s="193">
        <f t="shared" si="46"/>
        <v>47355.785931999999</v>
      </c>
      <c r="I548" s="204" t="s">
        <v>4055</v>
      </c>
      <c r="J548" s="179"/>
      <c r="L548">
        <f t="shared" si="42"/>
        <v>99.32</v>
      </c>
      <c r="M548">
        <f t="shared" si="43"/>
        <v>0.68000000000000682</v>
      </c>
      <c r="N548" s="2">
        <f t="shared" si="44"/>
        <v>47355.785931999999</v>
      </c>
      <c r="O548" s="2">
        <f t="shared" si="45"/>
        <v>0</v>
      </c>
    </row>
    <row r="549" spans="1:15">
      <c r="A549" s="20"/>
      <c r="B549" s="21" t="s">
        <v>1085</v>
      </c>
      <c r="C549" s="22" t="s">
        <v>1086</v>
      </c>
      <c r="D549" s="23" t="s">
        <v>28</v>
      </c>
      <c r="E549" s="24">
        <v>1</v>
      </c>
      <c r="F549" s="177">
        <v>47172.87</v>
      </c>
      <c r="G549" s="193">
        <v>46852.094484000001</v>
      </c>
      <c r="H549" s="193">
        <f t="shared" si="46"/>
        <v>46852.094484000001</v>
      </c>
      <c r="I549" s="204" t="s">
        <v>4055</v>
      </c>
      <c r="J549" s="179"/>
      <c r="L549">
        <f t="shared" si="42"/>
        <v>99.32</v>
      </c>
      <c r="M549">
        <f t="shared" si="43"/>
        <v>0.68000000000000682</v>
      </c>
      <c r="N549" s="2">
        <f t="shared" si="44"/>
        <v>46852.094484000001</v>
      </c>
      <c r="O549" s="2">
        <f t="shared" si="45"/>
        <v>0</v>
      </c>
    </row>
    <row r="550" spans="1:15">
      <c r="A550" s="57"/>
      <c r="B550" s="21" t="s">
        <v>1087</v>
      </c>
      <c r="C550" s="22" t="s">
        <v>1088</v>
      </c>
      <c r="D550" s="23" t="s">
        <v>28</v>
      </c>
      <c r="E550" s="24">
        <v>1</v>
      </c>
      <c r="F550" s="177">
        <v>46665.71</v>
      </c>
      <c r="G550" s="193">
        <v>46348.383172000002</v>
      </c>
      <c r="H550" s="193">
        <f t="shared" si="46"/>
        <v>46348.383172000002</v>
      </c>
      <c r="I550" s="204" t="s">
        <v>4055</v>
      </c>
      <c r="J550" s="179"/>
      <c r="L550">
        <f t="shared" si="42"/>
        <v>99.320000000000007</v>
      </c>
      <c r="M550">
        <f t="shared" si="43"/>
        <v>0.67999999999999261</v>
      </c>
      <c r="N550" s="2">
        <f t="shared" si="44"/>
        <v>46348.383172000002</v>
      </c>
      <c r="O550" s="2">
        <f t="shared" si="45"/>
        <v>0</v>
      </c>
    </row>
    <row r="551" spans="1:15">
      <c r="A551" s="57"/>
      <c r="B551" s="21" t="s">
        <v>1089</v>
      </c>
      <c r="C551" s="22" t="s">
        <v>1090</v>
      </c>
      <c r="D551" s="23" t="s">
        <v>28</v>
      </c>
      <c r="E551" s="24">
        <v>1</v>
      </c>
      <c r="F551" s="177">
        <v>63995.78</v>
      </c>
      <c r="G551" s="193">
        <v>63560.608695999996</v>
      </c>
      <c r="H551" s="193">
        <f t="shared" si="46"/>
        <v>63560.608695999996</v>
      </c>
      <c r="I551" s="204" t="s">
        <v>4055</v>
      </c>
      <c r="J551" s="179"/>
      <c r="L551">
        <f t="shared" si="42"/>
        <v>99.32</v>
      </c>
      <c r="M551">
        <f t="shared" si="43"/>
        <v>0.68000000000000682</v>
      </c>
      <c r="N551" s="2">
        <f t="shared" si="44"/>
        <v>63560.608695999996</v>
      </c>
      <c r="O551" s="2">
        <f t="shared" si="45"/>
        <v>0</v>
      </c>
    </row>
    <row r="552" spans="1:15">
      <c r="A552" s="57"/>
      <c r="B552" s="21" t="s">
        <v>1091</v>
      </c>
      <c r="C552" s="22" t="s">
        <v>1092</v>
      </c>
      <c r="D552" s="23" t="s">
        <v>28</v>
      </c>
      <c r="E552" s="24">
        <v>1</v>
      </c>
      <c r="F552" s="177">
        <v>63488.639999999999</v>
      </c>
      <c r="G552" s="193">
        <v>63056.917247999998</v>
      </c>
      <c r="H552" s="193">
        <f t="shared" si="46"/>
        <v>63056.917247999998</v>
      </c>
      <c r="I552" s="204" t="s">
        <v>4055</v>
      </c>
      <c r="J552" s="179"/>
      <c r="L552">
        <f t="shared" si="42"/>
        <v>99.320000000000007</v>
      </c>
      <c r="M552">
        <f t="shared" si="43"/>
        <v>0.67999999999999261</v>
      </c>
      <c r="N552" s="2">
        <f t="shared" si="44"/>
        <v>63056.917247999998</v>
      </c>
      <c r="O552" s="2">
        <f t="shared" si="45"/>
        <v>0</v>
      </c>
    </row>
    <row r="553" spans="1:15">
      <c r="A553" s="20"/>
      <c r="B553" s="21" t="s">
        <v>1093</v>
      </c>
      <c r="C553" s="22" t="s">
        <v>1094</v>
      </c>
      <c r="D553" s="23" t="s">
        <v>28</v>
      </c>
      <c r="E553" s="24">
        <v>1</v>
      </c>
      <c r="F553" s="177">
        <v>62981.48</v>
      </c>
      <c r="G553" s="193">
        <v>62553.205936000006</v>
      </c>
      <c r="H553" s="193">
        <f t="shared" si="46"/>
        <v>62553.205936000006</v>
      </c>
      <c r="I553" s="204" t="s">
        <v>4055</v>
      </c>
      <c r="J553" s="179"/>
      <c r="L553">
        <f t="shared" si="42"/>
        <v>99.32</v>
      </c>
      <c r="M553">
        <f t="shared" si="43"/>
        <v>0.68000000000000682</v>
      </c>
      <c r="N553" s="2">
        <f t="shared" si="44"/>
        <v>62553.205936000006</v>
      </c>
      <c r="O553" s="2">
        <f t="shared" si="45"/>
        <v>0</v>
      </c>
    </row>
    <row r="554" spans="1:15">
      <c r="A554" s="20"/>
      <c r="B554" s="21" t="s">
        <v>1095</v>
      </c>
      <c r="C554" s="22" t="s">
        <v>1096</v>
      </c>
      <c r="D554" s="23" t="s">
        <v>28</v>
      </c>
      <c r="E554" s="24">
        <v>1</v>
      </c>
      <c r="F554" s="177">
        <v>64932.24</v>
      </c>
      <c r="G554" s="193">
        <v>64490.700767999995</v>
      </c>
      <c r="H554" s="193">
        <f t="shared" si="46"/>
        <v>64490.700767999995</v>
      </c>
      <c r="I554" s="204" t="s">
        <v>4055</v>
      </c>
      <c r="J554" s="179"/>
      <c r="L554">
        <f t="shared" si="42"/>
        <v>99.320000000000007</v>
      </c>
      <c r="M554">
        <f t="shared" si="43"/>
        <v>0.67999999999999261</v>
      </c>
      <c r="N554" s="2">
        <f t="shared" si="44"/>
        <v>64490.700767999995</v>
      </c>
      <c r="O554" s="2">
        <f t="shared" si="45"/>
        <v>0</v>
      </c>
    </row>
    <row r="555" spans="1:15">
      <c r="A555" s="20"/>
      <c r="B555" s="21" t="s">
        <v>1097</v>
      </c>
      <c r="C555" s="22" t="s">
        <v>1098</v>
      </c>
      <c r="D555" s="23" t="s">
        <v>28</v>
      </c>
      <c r="E555" s="24">
        <v>1</v>
      </c>
      <c r="F555" s="177">
        <v>69593.89</v>
      </c>
      <c r="G555" s="193">
        <v>69120.651547999994</v>
      </c>
      <c r="H555" s="193">
        <f t="shared" si="46"/>
        <v>69120.651547999994</v>
      </c>
      <c r="I555" s="204" t="s">
        <v>4055</v>
      </c>
      <c r="J555" s="179"/>
      <c r="L555">
        <f t="shared" si="42"/>
        <v>99.32</v>
      </c>
      <c r="M555">
        <f t="shared" si="43"/>
        <v>0.68000000000000682</v>
      </c>
      <c r="N555" s="2">
        <f t="shared" si="44"/>
        <v>69120.651547999994</v>
      </c>
      <c r="O555" s="2">
        <f t="shared" si="45"/>
        <v>0</v>
      </c>
    </row>
    <row r="556" spans="1:15" ht="24">
      <c r="A556" s="20"/>
      <c r="B556" s="21" t="s">
        <v>1099</v>
      </c>
      <c r="C556" s="22" t="s">
        <v>1100</v>
      </c>
      <c r="D556" s="23" t="s">
        <v>28</v>
      </c>
      <c r="E556" s="24">
        <v>1</v>
      </c>
      <c r="F556" s="177">
        <v>119181.69</v>
      </c>
      <c r="G556" s="193">
        <v>118371.254508</v>
      </c>
      <c r="H556" s="193">
        <f t="shared" si="46"/>
        <v>118371.254508</v>
      </c>
      <c r="I556" s="204" t="s">
        <v>4055</v>
      </c>
      <c r="J556" s="179"/>
      <c r="L556">
        <f t="shared" si="42"/>
        <v>99.32</v>
      </c>
      <c r="M556">
        <f t="shared" si="43"/>
        <v>0.68000000000000682</v>
      </c>
      <c r="N556" s="2">
        <f t="shared" si="44"/>
        <v>118371.254508</v>
      </c>
      <c r="O556" s="2">
        <f t="shared" si="45"/>
        <v>0</v>
      </c>
    </row>
    <row r="557" spans="1:15">
      <c r="A557" s="20"/>
      <c r="B557" s="21" t="s">
        <v>1101</v>
      </c>
      <c r="C557" s="22" t="s">
        <v>1102</v>
      </c>
      <c r="D557" s="23" t="s">
        <v>25</v>
      </c>
      <c r="E557" s="24">
        <v>1</v>
      </c>
      <c r="F557" s="177">
        <v>94588.73</v>
      </c>
      <c r="G557" s="193">
        <v>93945.526635999995</v>
      </c>
      <c r="H557" s="193">
        <f t="shared" si="46"/>
        <v>93945.526635999995</v>
      </c>
      <c r="I557" s="204" t="s">
        <v>4055</v>
      </c>
      <c r="J557" s="179"/>
      <c r="L557">
        <f t="shared" si="42"/>
        <v>99.32</v>
      </c>
      <c r="M557">
        <f t="shared" si="43"/>
        <v>0.68000000000000682</v>
      </c>
      <c r="N557" s="2">
        <f t="shared" si="44"/>
        <v>93945.526635999995</v>
      </c>
      <c r="O557" s="2">
        <f t="shared" si="45"/>
        <v>0</v>
      </c>
    </row>
    <row r="558" spans="1:15">
      <c r="A558" s="20"/>
      <c r="B558" s="21" t="s">
        <v>1103</v>
      </c>
      <c r="C558" s="22" t="s">
        <v>1104</v>
      </c>
      <c r="D558" s="23" t="s">
        <v>28</v>
      </c>
      <c r="E558" s="24">
        <v>1</v>
      </c>
      <c r="F558" s="177">
        <v>28228.31</v>
      </c>
      <c r="G558" s="193">
        <v>28036.357492000003</v>
      </c>
      <c r="H558" s="193">
        <f t="shared" si="46"/>
        <v>28036.357492000003</v>
      </c>
      <c r="I558" s="204" t="s">
        <v>4055</v>
      </c>
      <c r="J558" s="179"/>
      <c r="L558">
        <f t="shared" si="42"/>
        <v>99.320000000000007</v>
      </c>
      <c r="M558">
        <f t="shared" si="43"/>
        <v>0.67999999999999261</v>
      </c>
      <c r="N558" s="2">
        <f t="shared" si="44"/>
        <v>28036.357492000003</v>
      </c>
      <c r="O558" s="2">
        <f t="shared" si="45"/>
        <v>0</v>
      </c>
    </row>
    <row r="559" spans="1:15" ht="24">
      <c r="A559" s="20"/>
      <c r="B559" s="21" t="s">
        <v>1105</v>
      </c>
      <c r="C559" s="22" t="s">
        <v>1106</v>
      </c>
      <c r="D559" s="23" t="s">
        <v>2</v>
      </c>
      <c r="E559" s="24">
        <v>1</v>
      </c>
      <c r="F559" s="177">
        <v>19610.419999999998</v>
      </c>
      <c r="G559" s="193">
        <v>19477.069143999997</v>
      </c>
      <c r="H559" s="193">
        <f t="shared" si="46"/>
        <v>19477.069143999997</v>
      </c>
      <c r="I559" s="204" t="s">
        <v>4055</v>
      </c>
      <c r="J559" s="179"/>
      <c r="L559">
        <f t="shared" si="42"/>
        <v>99.32</v>
      </c>
      <c r="M559">
        <f t="shared" si="43"/>
        <v>0.68000000000000682</v>
      </c>
      <c r="N559" s="2">
        <f t="shared" si="44"/>
        <v>19477.069143999997</v>
      </c>
      <c r="O559" s="2">
        <f t="shared" si="45"/>
        <v>0</v>
      </c>
    </row>
    <row r="560" spans="1:15">
      <c r="A560" s="53"/>
      <c r="B560" s="54"/>
      <c r="C560" s="55"/>
      <c r="D560" s="54"/>
      <c r="E560" s="54"/>
      <c r="F560" s="43" t="s">
        <v>1</v>
      </c>
      <c r="G560" s="196"/>
      <c r="H560" s="199">
        <f>SUM(H523:H559)</f>
        <v>12946231.692159999</v>
      </c>
      <c r="I560" s="204" t="s">
        <v>4055</v>
      </c>
      <c r="J560" s="179"/>
      <c r="L560" t="e">
        <f t="shared" si="42"/>
        <v>#VALUE!</v>
      </c>
      <c r="M560" t="e">
        <f t="shared" si="43"/>
        <v>#VALUE!</v>
      </c>
      <c r="N560" s="2" t="e">
        <f t="shared" si="44"/>
        <v>#VALUE!</v>
      </c>
      <c r="O560" s="2" t="e">
        <f t="shared" si="45"/>
        <v>#VALUE!</v>
      </c>
    </row>
    <row r="561" spans="1:15">
      <c r="A561" s="50">
        <v>13</v>
      </c>
      <c r="B561" s="46" t="s">
        <v>1107</v>
      </c>
      <c r="C561" s="47"/>
      <c r="D561" s="226"/>
      <c r="E561" s="227"/>
      <c r="F561" s="227"/>
      <c r="G561" s="196"/>
      <c r="H561" s="193"/>
      <c r="I561" s="204" t="s">
        <v>4055</v>
      </c>
      <c r="J561" s="179"/>
      <c r="L561" t="e">
        <f t="shared" si="42"/>
        <v>#DIV/0!</v>
      </c>
      <c r="M561" t="e">
        <f t="shared" si="43"/>
        <v>#DIV/0!</v>
      </c>
      <c r="N561" s="2">
        <f t="shared" si="44"/>
        <v>0</v>
      </c>
      <c r="O561" s="2">
        <f t="shared" si="45"/>
        <v>0</v>
      </c>
    </row>
    <row r="562" spans="1:15">
      <c r="A562" s="57"/>
      <c r="B562" s="21" t="s">
        <v>1108</v>
      </c>
      <c r="C562" s="22" t="s">
        <v>1109</v>
      </c>
      <c r="D562" s="23" t="s">
        <v>28</v>
      </c>
      <c r="E562" s="24">
        <v>1</v>
      </c>
      <c r="F562" s="177">
        <v>677318.23</v>
      </c>
      <c r="G562" s="193">
        <v>672712.46603599994</v>
      </c>
      <c r="H562" s="193">
        <f t="shared" si="46"/>
        <v>672712.46603599994</v>
      </c>
      <c r="I562" s="204" t="s">
        <v>4055</v>
      </c>
      <c r="J562" s="179"/>
      <c r="L562">
        <f t="shared" si="42"/>
        <v>99.32</v>
      </c>
      <c r="M562">
        <f t="shared" si="43"/>
        <v>0.68000000000000682</v>
      </c>
      <c r="N562" s="2">
        <f t="shared" si="44"/>
        <v>672712.46603599994</v>
      </c>
      <c r="O562" s="2">
        <f t="shared" si="45"/>
        <v>0</v>
      </c>
    </row>
    <row r="563" spans="1:15">
      <c r="A563" s="57"/>
      <c r="B563" s="21" t="s">
        <v>1110</v>
      </c>
      <c r="C563" s="22" t="s">
        <v>1111</v>
      </c>
      <c r="D563" s="23" t="s">
        <v>28</v>
      </c>
      <c r="E563" s="24">
        <v>1</v>
      </c>
      <c r="F563" s="177">
        <v>277017.46999999997</v>
      </c>
      <c r="G563" s="193">
        <v>275133.75120399997</v>
      </c>
      <c r="H563" s="193">
        <f t="shared" si="46"/>
        <v>275133.75120399997</v>
      </c>
      <c r="I563" s="204" t="s">
        <v>4055</v>
      </c>
      <c r="J563" s="179"/>
      <c r="L563">
        <f t="shared" si="42"/>
        <v>99.32</v>
      </c>
      <c r="M563">
        <f t="shared" si="43"/>
        <v>0.68000000000000682</v>
      </c>
      <c r="N563" s="2">
        <f t="shared" si="44"/>
        <v>275133.75120399997</v>
      </c>
      <c r="O563" s="2">
        <f t="shared" si="45"/>
        <v>0</v>
      </c>
    </row>
    <row r="564" spans="1:15">
      <c r="A564" s="57"/>
      <c r="B564" s="21" t="s">
        <v>1112</v>
      </c>
      <c r="C564" s="22" t="s">
        <v>1113</v>
      </c>
      <c r="D564" s="23" t="s">
        <v>28</v>
      </c>
      <c r="E564" s="24">
        <v>1</v>
      </c>
      <c r="F564" s="177">
        <v>766039.47</v>
      </c>
      <c r="G564" s="193">
        <v>760830.40160400001</v>
      </c>
      <c r="H564" s="193">
        <f t="shared" si="46"/>
        <v>760830.40160400001</v>
      </c>
      <c r="I564" s="204" t="s">
        <v>4055</v>
      </c>
      <c r="J564" s="179"/>
      <c r="L564">
        <f t="shared" si="42"/>
        <v>99.320000000000007</v>
      </c>
      <c r="M564">
        <f t="shared" si="43"/>
        <v>0.67999999999999261</v>
      </c>
      <c r="N564" s="2">
        <f t="shared" si="44"/>
        <v>760830.40160400001</v>
      </c>
      <c r="O564" s="2">
        <f t="shared" si="45"/>
        <v>0</v>
      </c>
    </row>
    <row r="565" spans="1:15" ht="24.75" customHeight="1">
      <c r="A565" s="57"/>
      <c r="B565" s="21" t="s">
        <v>1114</v>
      </c>
      <c r="C565" s="22" t="s">
        <v>1115</v>
      </c>
      <c r="D565" s="23" t="s">
        <v>28</v>
      </c>
      <c r="E565" s="24">
        <v>1</v>
      </c>
      <c r="F565" s="177">
        <v>266255.46999999997</v>
      </c>
      <c r="G565" s="193">
        <v>264444.93280399998</v>
      </c>
      <c r="H565" s="193">
        <f t="shared" si="46"/>
        <v>264444.93280399998</v>
      </c>
      <c r="I565" s="204" t="s">
        <v>4055</v>
      </c>
      <c r="J565" s="179"/>
      <c r="L565">
        <f t="shared" si="42"/>
        <v>99.32</v>
      </c>
      <c r="M565">
        <f t="shared" si="43"/>
        <v>0.68000000000000682</v>
      </c>
      <c r="N565" s="2">
        <f t="shared" si="44"/>
        <v>264444.93280399998</v>
      </c>
      <c r="O565" s="2">
        <f t="shared" si="45"/>
        <v>0</v>
      </c>
    </row>
    <row r="566" spans="1:15">
      <c r="A566" s="57"/>
      <c r="B566" s="21" t="s">
        <v>1116</v>
      </c>
      <c r="C566" s="22" t="s">
        <v>1117</v>
      </c>
      <c r="D566" s="23" t="s">
        <v>28</v>
      </c>
      <c r="E566" s="24">
        <v>1</v>
      </c>
      <c r="F566" s="177">
        <v>445895.47</v>
      </c>
      <c r="G566" s="193">
        <v>442863.38080399996</v>
      </c>
      <c r="H566" s="193">
        <f t="shared" si="46"/>
        <v>442863.38080399996</v>
      </c>
      <c r="I566" s="204" t="s">
        <v>4055</v>
      </c>
      <c r="J566" s="179"/>
      <c r="L566">
        <f t="shared" si="42"/>
        <v>99.320000000000007</v>
      </c>
      <c r="M566">
        <f t="shared" si="43"/>
        <v>0.67999999999999261</v>
      </c>
      <c r="N566" s="2">
        <f t="shared" si="44"/>
        <v>442863.38080399996</v>
      </c>
      <c r="O566" s="2">
        <f t="shared" si="45"/>
        <v>0</v>
      </c>
    </row>
    <row r="567" spans="1:15" ht="15" customHeight="1">
      <c r="A567" s="57"/>
      <c r="B567" s="21" t="s">
        <v>1118</v>
      </c>
      <c r="C567" s="22" t="s">
        <v>1119</v>
      </c>
      <c r="D567" s="23" t="s">
        <v>28</v>
      </c>
      <c r="E567" s="24">
        <v>1</v>
      </c>
      <c r="F567" s="177">
        <v>412697.47</v>
      </c>
      <c r="G567" s="193">
        <v>409891.12720399996</v>
      </c>
      <c r="H567" s="193">
        <f t="shared" si="46"/>
        <v>409891.12720399996</v>
      </c>
      <c r="I567" s="204" t="s">
        <v>4055</v>
      </c>
      <c r="J567" s="179"/>
      <c r="L567">
        <f t="shared" si="42"/>
        <v>99.320000000000007</v>
      </c>
      <c r="M567">
        <f t="shared" si="43"/>
        <v>0.67999999999999261</v>
      </c>
      <c r="N567" s="2">
        <f t="shared" si="44"/>
        <v>409891.12720399996</v>
      </c>
      <c r="O567" s="2">
        <f t="shared" si="45"/>
        <v>0</v>
      </c>
    </row>
    <row r="568" spans="1:15">
      <c r="A568" s="57"/>
      <c r="B568" s="21" t="s">
        <v>1120</v>
      </c>
      <c r="C568" s="22" t="s">
        <v>1121</v>
      </c>
      <c r="D568" s="23" t="s">
        <v>28</v>
      </c>
      <c r="E568" s="24">
        <v>1</v>
      </c>
      <c r="F568" s="177">
        <v>482249.47</v>
      </c>
      <c r="G568" s="193">
        <v>478970.17360399995</v>
      </c>
      <c r="H568" s="193">
        <f t="shared" si="46"/>
        <v>478970.17360399995</v>
      </c>
      <c r="I568" s="204" t="s">
        <v>4055</v>
      </c>
      <c r="J568" s="179"/>
      <c r="L568">
        <f t="shared" si="42"/>
        <v>99.320000000000007</v>
      </c>
      <c r="M568">
        <f t="shared" si="43"/>
        <v>0.67999999999999261</v>
      </c>
      <c r="N568" s="2">
        <f t="shared" si="44"/>
        <v>478970.17360399995</v>
      </c>
      <c r="O568" s="2">
        <f t="shared" si="45"/>
        <v>0</v>
      </c>
    </row>
    <row r="569" spans="1:15">
      <c r="A569" s="57"/>
      <c r="B569" s="21" t="s">
        <v>1122</v>
      </c>
      <c r="C569" s="22" t="s">
        <v>1123</v>
      </c>
      <c r="D569" s="23" t="s">
        <v>28</v>
      </c>
      <c r="E569" s="24">
        <v>1</v>
      </c>
      <c r="F569" s="177">
        <v>321316.46999999997</v>
      </c>
      <c r="G569" s="193">
        <v>319131.51800399995</v>
      </c>
      <c r="H569" s="193">
        <f t="shared" si="46"/>
        <v>319131.51800399995</v>
      </c>
      <c r="I569" s="204" t="s">
        <v>4055</v>
      </c>
      <c r="J569" s="179"/>
      <c r="L569">
        <f t="shared" si="42"/>
        <v>99.32</v>
      </c>
      <c r="M569">
        <f t="shared" si="43"/>
        <v>0.68000000000000682</v>
      </c>
      <c r="N569" s="2">
        <f t="shared" si="44"/>
        <v>319131.51800399995</v>
      </c>
      <c r="O569" s="2">
        <f t="shared" si="45"/>
        <v>0</v>
      </c>
    </row>
    <row r="570" spans="1:15">
      <c r="A570" s="57"/>
      <c r="B570" s="21" t="s">
        <v>1124</v>
      </c>
      <c r="C570" s="22" t="s">
        <v>1125</v>
      </c>
      <c r="D570" s="23" t="s">
        <v>28</v>
      </c>
      <c r="E570" s="24">
        <v>1</v>
      </c>
      <c r="F570" s="177">
        <v>657883.93999999994</v>
      </c>
      <c r="G570" s="193">
        <v>653410.32920799998</v>
      </c>
      <c r="H570" s="193">
        <f t="shared" si="46"/>
        <v>653410.32920799998</v>
      </c>
      <c r="I570" s="204" t="s">
        <v>4055</v>
      </c>
      <c r="J570" s="179"/>
      <c r="L570">
        <f t="shared" si="42"/>
        <v>99.320000000000007</v>
      </c>
      <c r="M570">
        <f t="shared" si="43"/>
        <v>0.67999999999999261</v>
      </c>
      <c r="N570" s="2">
        <f t="shared" si="44"/>
        <v>653410.32920799998</v>
      </c>
      <c r="O570" s="2">
        <f t="shared" si="45"/>
        <v>0</v>
      </c>
    </row>
    <row r="571" spans="1:15" ht="24">
      <c r="A571" s="57"/>
      <c r="B571" s="21" t="s">
        <v>1126</v>
      </c>
      <c r="C571" s="22" t="s">
        <v>1127</v>
      </c>
      <c r="D571" s="23" t="s">
        <v>2</v>
      </c>
      <c r="E571" s="24">
        <v>1</v>
      </c>
      <c r="F571" s="177">
        <v>144662.54</v>
      </c>
      <c r="G571" s="193">
        <v>143678.83472800002</v>
      </c>
      <c r="H571" s="193">
        <f t="shared" si="46"/>
        <v>143678.83472800002</v>
      </c>
      <c r="I571" s="204" t="s">
        <v>4055</v>
      </c>
      <c r="J571" s="179"/>
      <c r="L571">
        <f t="shared" si="42"/>
        <v>99.320000000000007</v>
      </c>
      <c r="M571">
        <f t="shared" si="43"/>
        <v>0.67999999999999261</v>
      </c>
      <c r="N571" s="2">
        <f t="shared" si="44"/>
        <v>143678.83472800002</v>
      </c>
      <c r="O571" s="2">
        <f t="shared" si="45"/>
        <v>0</v>
      </c>
    </row>
    <row r="572" spans="1:15">
      <c r="A572" s="57"/>
      <c r="B572" s="21" t="s">
        <v>1128</v>
      </c>
      <c r="C572" s="22" t="s">
        <v>1129</v>
      </c>
      <c r="D572" s="23" t="s">
        <v>2</v>
      </c>
      <c r="E572" s="24">
        <v>1</v>
      </c>
      <c r="F572" s="177">
        <v>37829.56</v>
      </c>
      <c r="G572" s="193">
        <v>37572.318992</v>
      </c>
      <c r="H572" s="193">
        <f t="shared" si="46"/>
        <v>37572.318992</v>
      </c>
      <c r="I572" s="204" t="s">
        <v>4055</v>
      </c>
      <c r="J572" s="179"/>
      <c r="L572">
        <f t="shared" si="42"/>
        <v>99.320000000000007</v>
      </c>
      <c r="M572">
        <f t="shared" si="43"/>
        <v>0.67999999999999261</v>
      </c>
      <c r="N572" s="2">
        <f t="shared" si="44"/>
        <v>37572.318992</v>
      </c>
      <c r="O572" s="2">
        <f t="shared" si="45"/>
        <v>0</v>
      </c>
    </row>
    <row r="573" spans="1:15" ht="24">
      <c r="A573" s="20"/>
      <c r="B573" s="21" t="s">
        <v>1130</v>
      </c>
      <c r="C573" s="31" t="s">
        <v>1131</v>
      </c>
      <c r="D573" s="36" t="s">
        <v>28</v>
      </c>
      <c r="E573" s="24">
        <v>1</v>
      </c>
      <c r="F573" s="177">
        <v>42858.57</v>
      </c>
      <c r="G573" s="193">
        <v>42567.131723999999</v>
      </c>
      <c r="H573" s="193">
        <f t="shared" si="46"/>
        <v>42567.131723999999</v>
      </c>
      <c r="I573" s="204" t="s">
        <v>4055</v>
      </c>
      <c r="J573" s="179"/>
      <c r="L573">
        <f t="shared" si="42"/>
        <v>99.32</v>
      </c>
      <c r="M573">
        <f t="shared" si="43"/>
        <v>0.68000000000000682</v>
      </c>
      <c r="N573" s="2">
        <f t="shared" si="44"/>
        <v>42567.131723999999</v>
      </c>
      <c r="O573" s="2">
        <f t="shared" si="45"/>
        <v>0</v>
      </c>
    </row>
    <row r="574" spans="1:15">
      <c r="A574" s="53"/>
      <c r="B574" s="54"/>
      <c r="C574" s="55"/>
      <c r="D574" s="54"/>
      <c r="E574" s="54"/>
      <c r="F574" s="43" t="s">
        <v>1</v>
      </c>
      <c r="G574" s="196"/>
      <c r="H574" s="199">
        <f>SUM(H562:H573)</f>
        <v>4501206.3659159988</v>
      </c>
      <c r="I574" s="204" t="s">
        <v>4055</v>
      </c>
      <c r="J574" s="179"/>
      <c r="L574" t="e">
        <f t="shared" si="42"/>
        <v>#VALUE!</v>
      </c>
      <c r="M574" t="e">
        <f t="shared" si="43"/>
        <v>#VALUE!</v>
      </c>
      <c r="N574" s="2" t="e">
        <f t="shared" si="44"/>
        <v>#VALUE!</v>
      </c>
      <c r="O574" s="2" t="e">
        <f t="shared" si="45"/>
        <v>#VALUE!</v>
      </c>
    </row>
    <row r="575" spans="1:15">
      <c r="A575" s="50">
        <v>14</v>
      </c>
      <c r="B575" s="46" t="s">
        <v>1132</v>
      </c>
      <c r="C575" s="47"/>
      <c r="D575" s="226"/>
      <c r="E575" s="227"/>
      <c r="F575" s="227"/>
      <c r="G575" s="196"/>
      <c r="H575" s="193"/>
      <c r="I575" s="204" t="s">
        <v>4055</v>
      </c>
      <c r="J575" s="179"/>
      <c r="L575" t="e">
        <f t="shared" si="42"/>
        <v>#DIV/0!</v>
      </c>
      <c r="M575" t="e">
        <f t="shared" si="43"/>
        <v>#DIV/0!</v>
      </c>
      <c r="N575" s="2">
        <f t="shared" si="44"/>
        <v>0</v>
      </c>
      <c r="O575" s="2">
        <f t="shared" si="45"/>
        <v>0</v>
      </c>
    </row>
    <row r="576" spans="1:15" ht="36">
      <c r="A576" s="20"/>
      <c r="B576" s="61" t="s">
        <v>1133</v>
      </c>
      <c r="C576" s="62" t="s">
        <v>1134</v>
      </c>
      <c r="D576" s="63" t="s">
        <v>2</v>
      </c>
      <c r="E576" s="24">
        <v>1</v>
      </c>
      <c r="F576" s="177">
        <v>147228.47</v>
      </c>
      <c r="G576" s="193">
        <v>146227.31640400001</v>
      </c>
      <c r="H576" s="193">
        <f t="shared" si="46"/>
        <v>146227.31640400001</v>
      </c>
      <c r="I576" s="204" t="s">
        <v>4055</v>
      </c>
      <c r="J576" s="179"/>
      <c r="L576">
        <f t="shared" si="42"/>
        <v>99.320000000000007</v>
      </c>
      <c r="M576">
        <f t="shared" si="43"/>
        <v>0.67999999999999261</v>
      </c>
      <c r="N576" s="2">
        <f t="shared" si="44"/>
        <v>146227.31640400001</v>
      </c>
      <c r="O576" s="2">
        <f t="shared" si="45"/>
        <v>0</v>
      </c>
    </row>
    <row r="577" spans="1:15" ht="24">
      <c r="A577" s="20"/>
      <c r="B577" s="61" t="s">
        <v>1135</v>
      </c>
      <c r="C577" s="62" t="s">
        <v>1136</v>
      </c>
      <c r="D577" s="63" t="s">
        <v>2</v>
      </c>
      <c r="E577" s="24">
        <v>1</v>
      </c>
      <c r="F577" s="177">
        <v>130860.47</v>
      </c>
      <c r="G577" s="193">
        <v>129970.618804</v>
      </c>
      <c r="H577" s="193">
        <f t="shared" si="46"/>
        <v>129970.618804</v>
      </c>
      <c r="I577" s="204" t="s">
        <v>4055</v>
      </c>
      <c r="J577" s="179"/>
      <c r="L577">
        <f t="shared" si="42"/>
        <v>99.32</v>
      </c>
      <c r="M577">
        <f t="shared" si="43"/>
        <v>0.68000000000000682</v>
      </c>
      <c r="N577" s="2">
        <f t="shared" si="44"/>
        <v>129970.618804</v>
      </c>
      <c r="O577" s="2">
        <f t="shared" si="45"/>
        <v>0</v>
      </c>
    </row>
    <row r="578" spans="1:15" ht="24">
      <c r="A578" s="20"/>
      <c r="B578" s="61" t="s">
        <v>1137</v>
      </c>
      <c r="C578" s="62" t="s">
        <v>1138</v>
      </c>
      <c r="D578" s="63" t="s">
        <v>2</v>
      </c>
      <c r="E578" s="24">
        <v>1</v>
      </c>
      <c r="F578" s="177">
        <v>128613.47</v>
      </c>
      <c r="G578" s="193">
        <v>127738.89840400001</v>
      </c>
      <c r="H578" s="193">
        <f t="shared" si="46"/>
        <v>127738.89840400001</v>
      </c>
      <c r="I578" s="204" t="s">
        <v>4055</v>
      </c>
      <c r="J578" s="179"/>
      <c r="L578">
        <f t="shared" si="42"/>
        <v>99.320000000000007</v>
      </c>
      <c r="M578">
        <f t="shared" si="43"/>
        <v>0.67999999999999261</v>
      </c>
      <c r="N578" s="2">
        <f t="shared" si="44"/>
        <v>127738.89840400001</v>
      </c>
      <c r="O578" s="2">
        <f t="shared" si="45"/>
        <v>0</v>
      </c>
    </row>
    <row r="579" spans="1:15" ht="24">
      <c r="A579" s="20"/>
      <c r="B579" s="61" t="s">
        <v>1139</v>
      </c>
      <c r="C579" s="62" t="s">
        <v>1140</v>
      </c>
      <c r="D579" s="63" t="s">
        <v>2</v>
      </c>
      <c r="E579" s="24">
        <v>1</v>
      </c>
      <c r="F579" s="177">
        <v>122787.47</v>
      </c>
      <c r="G579" s="193">
        <v>121952.515204</v>
      </c>
      <c r="H579" s="193">
        <f t="shared" si="46"/>
        <v>121952.515204</v>
      </c>
      <c r="I579" s="204" t="s">
        <v>4055</v>
      </c>
      <c r="J579" s="179"/>
      <c r="L579">
        <f t="shared" si="42"/>
        <v>99.32</v>
      </c>
      <c r="M579">
        <f t="shared" si="43"/>
        <v>0.68000000000000682</v>
      </c>
      <c r="N579" s="2">
        <f t="shared" si="44"/>
        <v>121952.515204</v>
      </c>
      <c r="O579" s="2">
        <f t="shared" si="45"/>
        <v>0</v>
      </c>
    </row>
    <row r="580" spans="1:15" ht="36">
      <c r="A580" s="20"/>
      <c r="B580" s="61" t="s">
        <v>1141</v>
      </c>
      <c r="C580" s="62" t="s">
        <v>1142</v>
      </c>
      <c r="D580" s="63" t="s">
        <v>2</v>
      </c>
      <c r="E580" s="24">
        <v>1</v>
      </c>
      <c r="F580" s="177">
        <v>201862.47</v>
      </c>
      <c r="G580" s="193">
        <v>200489.805204</v>
      </c>
      <c r="H580" s="193">
        <f t="shared" si="46"/>
        <v>200489.805204</v>
      </c>
      <c r="I580" s="204" t="s">
        <v>4055</v>
      </c>
      <c r="J580" s="179"/>
      <c r="L580">
        <f t="shared" ref="L580:L643" si="47">G580*100/F580</f>
        <v>99.32</v>
      </c>
      <c r="M580">
        <f t="shared" ref="M580:M643" si="48">100-L580</f>
        <v>0.68000000000000682</v>
      </c>
      <c r="N580" s="2">
        <f t="shared" ref="N580:N643" si="49">F580-(F580*0.68%)</f>
        <v>200489.805204</v>
      </c>
      <c r="O580" s="2">
        <f t="shared" ref="O580:O643" si="50">G580-N580</f>
        <v>0</v>
      </c>
    </row>
    <row r="581" spans="1:15" ht="15" customHeight="1">
      <c r="A581" s="20"/>
      <c r="B581" s="61" t="s">
        <v>1143</v>
      </c>
      <c r="C581" s="62" t="s">
        <v>1144</v>
      </c>
      <c r="D581" s="63" t="s">
        <v>2</v>
      </c>
      <c r="E581" s="24">
        <v>1</v>
      </c>
      <c r="F581" s="177">
        <v>249027.47</v>
      </c>
      <c r="G581" s="193">
        <v>247334.083204</v>
      </c>
      <c r="H581" s="193">
        <f t="shared" si="46"/>
        <v>247334.083204</v>
      </c>
      <c r="I581" s="204" t="s">
        <v>4055</v>
      </c>
      <c r="J581" s="179"/>
      <c r="L581">
        <f t="shared" si="47"/>
        <v>99.32</v>
      </c>
      <c r="M581">
        <f t="shared" si="48"/>
        <v>0.68000000000000682</v>
      </c>
      <c r="N581" s="2">
        <f t="shared" si="49"/>
        <v>247334.083204</v>
      </c>
      <c r="O581" s="2">
        <f t="shared" si="50"/>
        <v>0</v>
      </c>
    </row>
    <row r="582" spans="1:15" ht="24">
      <c r="A582" s="20"/>
      <c r="B582" s="61" t="s">
        <v>1145</v>
      </c>
      <c r="C582" s="62" t="s">
        <v>1146</v>
      </c>
      <c r="D582" s="63" t="s">
        <v>2</v>
      </c>
      <c r="E582" s="24">
        <v>1</v>
      </c>
      <c r="F582" s="177">
        <v>75777.47</v>
      </c>
      <c r="G582" s="193">
        <v>75262.183204000001</v>
      </c>
      <c r="H582" s="193">
        <f t="shared" si="46"/>
        <v>75262.183204000001</v>
      </c>
      <c r="I582" s="204" t="s">
        <v>4055</v>
      </c>
      <c r="J582" s="179"/>
      <c r="L582">
        <f t="shared" si="47"/>
        <v>99.32</v>
      </c>
      <c r="M582">
        <f t="shared" si="48"/>
        <v>0.68000000000000682</v>
      </c>
      <c r="N582" s="2">
        <f t="shared" si="49"/>
        <v>75262.183204000001</v>
      </c>
      <c r="O582" s="2">
        <f t="shared" si="50"/>
        <v>0</v>
      </c>
    </row>
    <row r="583" spans="1:15" ht="24">
      <c r="A583" s="20"/>
      <c r="B583" s="61" t="s">
        <v>1147</v>
      </c>
      <c r="C583" s="62" t="s">
        <v>1148</v>
      </c>
      <c r="D583" s="63" t="s">
        <v>2</v>
      </c>
      <c r="E583" s="24">
        <v>1</v>
      </c>
      <c r="F583" s="177">
        <v>217588.47</v>
      </c>
      <c r="G583" s="193">
        <v>216108.86840400001</v>
      </c>
      <c r="H583" s="193">
        <f t="shared" si="46"/>
        <v>216108.86840400001</v>
      </c>
      <c r="I583" s="204" t="s">
        <v>4055</v>
      </c>
      <c r="J583" s="179"/>
      <c r="L583">
        <f t="shared" si="47"/>
        <v>99.32</v>
      </c>
      <c r="M583">
        <f t="shared" si="48"/>
        <v>0.68000000000000682</v>
      </c>
      <c r="N583" s="2">
        <f t="shared" si="49"/>
        <v>216108.86840400001</v>
      </c>
      <c r="O583" s="2">
        <f t="shared" si="50"/>
        <v>0</v>
      </c>
    </row>
    <row r="584" spans="1:15" ht="24">
      <c r="A584" s="20"/>
      <c r="B584" s="61" t="s">
        <v>1149</v>
      </c>
      <c r="C584" s="62" t="s">
        <v>1150</v>
      </c>
      <c r="D584" s="63" t="s">
        <v>2</v>
      </c>
      <c r="E584" s="24">
        <v>1</v>
      </c>
      <c r="F584" s="177">
        <v>120311.47</v>
      </c>
      <c r="G584" s="193">
        <v>119493.352004</v>
      </c>
      <c r="H584" s="193">
        <f t="shared" si="46"/>
        <v>119493.352004</v>
      </c>
      <c r="I584" s="204" t="s">
        <v>4055</v>
      </c>
      <c r="J584" s="179"/>
      <c r="L584">
        <f t="shared" si="47"/>
        <v>99.320000000000007</v>
      </c>
      <c r="M584">
        <f t="shared" si="48"/>
        <v>0.67999999999999261</v>
      </c>
      <c r="N584" s="2">
        <f t="shared" si="49"/>
        <v>119493.352004</v>
      </c>
      <c r="O584" s="2">
        <f t="shared" si="50"/>
        <v>0</v>
      </c>
    </row>
    <row r="585" spans="1:15" ht="24">
      <c r="A585" s="20"/>
      <c r="B585" s="61" t="s">
        <v>1151</v>
      </c>
      <c r="C585" s="62" t="s">
        <v>1152</v>
      </c>
      <c r="D585" s="63" t="s">
        <v>2</v>
      </c>
      <c r="E585" s="24">
        <v>1</v>
      </c>
      <c r="F585" s="177">
        <v>118932.47</v>
      </c>
      <c r="G585" s="193">
        <v>118123.729204</v>
      </c>
      <c r="H585" s="193">
        <f t="shared" si="46"/>
        <v>118123.729204</v>
      </c>
      <c r="I585" s="204" t="s">
        <v>4055</v>
      </c>
      <c r="J585" s="179"/>
      <c r="L585">
        <f t="shared" si="47"/>
        <v>99.320000000000007</v>
      </c>
      <c r="M585">
        <f t="shared" si="48"/>
        <v>0.67999999999999261</v>
      </c>
      <c r="N585" s="2">
        <f t="shared" si="49"/>
        <v>118123.729204</v>
      </c>
      <c r="O585" s="2">
        <f t="shared" si="50"/>
        <v>0</v>
      </c>
    </row>
    <row r="586" spans="1:15" ht="24">
      <c r="A586" s="20"/>
      <c r="B586" s="61" t="s">
        <v>1153</v>
      </c>
      <c r="C586" s="62" t="s">
        <v>1154</v>
      </c>
      <c r="D586" s="63" t="s">
        <v>2</v>
      </c>
      <c r="E586" s="24">
        <v>1</v>
      </c>
      <c r="F586" s="177">
        <v>72627.47</v>
      </c>
      <c r="G586" s="193">
        <v>72133.603203999999</v>
      </c>
      <c r="H586" s="193">
        <f t="shared" si="46"/>
        <v>72133.603203999999</v>
      </c>
      <c r="I586" s="204" t="s">
        <v>4055</v>
      </c>
      <c r="J586" s="179"/>
      <c r="L586">
        <f t="shared" si="47"/>
        <v>99.32</v>
      </c>
      <c r="M586">
        <f t="shared" si="48"/>
        <v>0.68000000000000682</v>
      </c>
      <c r="N586" s="2">
        <f t="shared" si="49"/>
        <v>72133.603203999999</v>
      </c>
      <c r="O586" s="2">
        <f t="shared" si="50"/>
        <v>0</v>
      </c>
    </row>
    <row r="587" spans="1:15" ht="36">
      <c r="A587" s="20"/>
      <c r="B587" s="61" t="s">
        <v>1155</v>
      </c>
      <c r="C587" s="62" t="s">
        <v>1156</v>
      </c>
      <c r="D587" s="63" t="s">
        <v>2</v>
      </c>
      <c r="E587" s="24">
        <v>1</v>
      </c>
      <c r="F587" s="177">
        <v>239812.71</v>
      </c>
      <c r="G587" s="193">
        <v>238181.983572</v>
      </c>
      <c r="H587" s="193">
        <f t="shared" si="46"/>
        <v>238181.983572</v>
      </c>
      <c r="I587" s="204" t="s">
        <v>4055</v>
      </c>
      <c r="J587" s="179"/>
      <c r="L587">
        <f t="shared" si="47"/>
        <v>99.320000000000007</v>
      </c>
      <c r="M587">
        <f t="shared" si="48"/>
        <v>0.67999999999999261</v>
      </c>
      <c r="N587" s="2">
        <f t="shared" si="49"/>
        <v>238181.983572</v>
      </c>
      <c r="O587" s="2">
        <f t="shared" si="50"/>
        <v>0</v>
      </c>
    </row>
    <row r="588" spans="1:15" ht="24">
      <c r="A588" s="20"/>
      <c r="B588" s="61" t="s">
        <v>1157</v>
      </c>
      <c r="C588" s="62" t="s">
        <v>1158</v>
      </c>
      <c r="D588" s="63" t="s">
        <v>2</v>
      </c>
      <c r="E588" s="24">
        <v>1</v>
      </c>
      <c r="F588" s="177">
        <v>430989.83</v>
      </c>
      <c r="G588" s="193">
        <v>428059.09915600001</v>
      </c>
      <c r="H588" s="193">
        <f t="shared" si="46"/>
        <v>428059.09915600001</v>
      </c>
      <c r="I588" s="204" t="s">
        <v>4055</v>
      </c>
      <c r="J588" s="179"/>
      <c r="L588">
        <f t="shared" si="47"/>
        <v>99.320000000000007</v>
      </c>
      <c r="M588">
        <f t="shared" si="48"/>
        <v>0.67999999999999261</v>
      </c>
      <c r="N588" s="2">
        <f t="shared" si="49"/>
        <v>428059.09915600001</v>
      </c>
      <c r="O588" s="2">
        <f t="shared" si="50"/>
        <v>0</v>
      </c>
    </row>
    <row r="589" spans="1:15" ht="24">
      <c r="A589" s="20"/>
      <c r="B589" s="61" t="s">
        <v>1159</v>
      </c>
      <c r="C589" s="62" t="s">
        <v>1160</v>
      </c>
      <c r="D589" s="63" t="s">
        <v>2</v>
      </c>
      <c r="E589" s="24">
        <v>1</v>
      </c>
      <c r="F589" s="177">
        <v>269593.71000000002</v>
      </c>
      <c r="G589" s="193">
        <v>267760.47277200001</v>
      </c>
      <c r="H589" s="193">
        <f t="shared" si="46"/>
        <v>267760.47277200001</v>
      </c>
      <c r="I589" s="204" t="s">
        <v>4055</v>
      </c>
      <c r="J589" s="179"/>
      <c r="L589">
        <f t="shared" si="47"/>
        <v>99.320000000000007</v>
      </c>
      <c r="M589">
        <f t="shared" si="48"/>
        <v>0.67999999999999261</v>
      </c>
      <c r="N589" s="2">
        <f t="shared" si="49"/>
        <v>267760.47277200001</v>
      </c>
      <c r="O589" s="2">
        <f t="shared" si="50"/>
        <v>0</v>
      </c>
    </row>
    <row r="590" spans="1:15" ht="24">
      <c r="A590" s="20"/>
      <c r="B590" s="61" t="s">
        <v>1161</v>
      </c>
      <c r="C590" s="62" t="s">
        <v>1162</v>
      </c>
      <c r="D590" s="63" t="s">
        <v>2</v>
      </c>
      <c r="E590" s="24">
        <v>1</v>
      </c>
      <c r="F590" s="177">
        <v>339746.3</v>
      </c>
      <c r="G590" s="193">
        <v>337436.02515999996</v>
      </c>
      <c r="H590" s="193">
        <f t="shared" si="46"/>
        <v>337436.02515999996</v>
      </c>
      <c r="I590" s="204" t="s">
        <v>4055</v>
      </c>
      <c r="J590" s="179"/>
      <c r="L590">
        <f t="shared" si="47"/>
        <v>99.32</v>
      </c>
      <c r="M590">
        <f t="shared" si="48"/>
        <v>0.68000000000000682</v>
      </c>
      <c r="N590" s="2">
        <f t="shared" si="49"/>
        <v>337436.02515999996</v>
      </c>
      <c r="O590" s="2">
        <f t="shared" si="50"/>
        <v>0</v>
      </c>
    </row>
    <row r="591" spans="1:15" ht="24">
      <c r="A591" s="20"/>
      <c r="B591" s="61" t="s">
        <v>1163</v>
      </c>
      <c r="C591" s="22" t="s">
        <v>1164</v>
      </c>
      <c r="D591" s="23" t="s">
        <v>2</v>
      </c>
      <c r="E591" s="24">
        <v>1</v>
      </c>
      <c r="F591" s="177">
        <v>131775.71</v>
      </c>
      <c r="G591" s="193">
        <v>130879.63517199999</v>
      </c>
      <c r="H591" s="193">
        <f t="shared" si="46"/>
        <v>130879.63517199999</v>
      </c>
      <c r="I591" s="204" t="s">
        <v>4055</v>
      </c>
      <c r="J591" s="179"/>
      <c r="L591">
        <f t="shared" si="47"/>
        <v>99.32</v>
      </c>
      <c r="M591">
        <f t="shared" si="48"/>
        <v>0.68000000000000682</v>
      </c>
      <c r="N591" s="2">
        <f t="shared" si="49"/>
        <v>130879.63517199999</v>
      </c>
      <c r="O591" s="2">
        <f t="shared" si="50"/>
        <v>0</v>
      </c>
    </row>
    <row r="592" spans="1:15">
      <c r="A592" s="53"/>
      <c r="B592" s="54"/>
      <c r="C592" s="55"/>
      <c r="D592" s="54"/>
      <c r="E592" s="54"/>
      <c r="F592" s="43" t="s">
        <v>1</v>
      </c>
      <c r="G592" s="196"/>
      <c r="H592" s="199">
        <f>SUM(H576:H591)</f>
        <v>2977152.1890759999</v>
      </c>
      <c r="I592" s="204" t="s">
        <v>4055</v>
      </c>
      <c r="J592" s="179"/>
      <c r="L592" t="e">
        <f t="shared" si="47"/>
        <v>#VALUE!</v>
      </c>
      <c r="M592" t="e">
        <f t="shared" si="48"/>
        <v>#VALUE!</v>
      </c>
      <c r="N592" s="2" t="e">
        <f t="shared" si="49"/>
        <v>#VALUE!</v>
      </c>
      <c r="O592" s="2" t="e">
        <f t="shared" si="50"/>
        <v>#VALUE!</v>
      </c>
    </row>
    <row r="593" spans="1:15">
      <c r="A593" s="50">
        <v>15</v>
      </c>
      <c r="B593" s="46" t="s">
        <v>1165</v>
      </c>
      <c r="C593" s="47"/>
      <c r="D593" s="228"/>
      <c r="E593" s="229"/>
      <c r="F593" s="229"/>
      <c r="G593" s="196"/>
      <c r="H593" s="193"/>
      <c r="I593" s="204" t="s">
        <v>4055</v>
      </c>
      <c r="J593" s="179"/>
      <c r="L593" t="e">
        <f t="shared" si="47"/>
        <v>#DIV/0!</v>
      </c>
      <c r="M593" t="e">
        <f t="shared" si="48"/>
        <v>#DIV/0!</v>
      </c>
      <c r="N593" s="2">
        <f t="shared" si="49"/>
        <v>0</v>
      </c>
      <c r="O593" s="2">
        <f t="shared" si="50"/>
        <v>0</v>
      </c>
    </row>
    <row r="594" spans="1:15">
      <c r="A594" s="20"/>
      <c r="B594" s="61" t="s">
        <v>1166</v>
      </c>
      <c r="C594" s="64" t="s">
        <v>1167</v>
      </c>
      <c r="D594" s="63" t="s">
        <v>28</v>
      </c>
      <c r="E594" s="24">
        <v>1</v>
      </c>
      <c r="F594" s="177">
        <v>121431.64</v>
      </c>
      <c r="G594" s="193">
        <v>120605.90484800001</v>
      </c>
      <c r="H594" s="193">
        <f t="shared" ref="H594:H657" si="51">+G594*E594</f>
        <v>120605.90484800001</v>
      </c>
      <c r="I594" s="204" t="s">
        <v>4055</v>
      </c>
      <c r="J594" s="179"/>
      <c r="L594">
        <f t="shared" si="47"/>
        <v>99.32</v>
      </c>
      <c r="M594">
        <f t="shared" si="48"/>
        <v>0.68000000000000682</v>
      </c>
      <c r="N594" s="2">
        <f t="shared" si="49"/>
        <v>120605.90484800001</v>
      </c>
      <c r="O594" s="2">
        <f t="shared" si="50"/>
        <v>0</v>
      </c>
    </row>
    <row r="595" spans="1:15">
      <c r="A595" s="20"/>
      <c r="B595" s="61" t="s">
        <v>1168</v>
      </c>
      <c r="C595" s="62" t="s">
        <v>1169</v>
      </c>
      <c r="D595" s="63" t="s">
        <v>28</v>
      </c>
      <c r="E595" s="24">
        <v>1</v>
      </c>
      <c r="F595" s="177">
        <v>161342.64000000001</v>
      </c>
      <c r="G595" s="193">
        <v>160245.51004800003</v>
      </c>
      <c r="H595" s="193">
        <f t="shared" si="51"/>
        <v>160245.51004800003</v>
      </c>
      <c r="I595" s="204" t="s">
        <v>4055</v>
      </c>
      <c r="J595" s="179"/>
      <c r="L595">
        <f t="shared" si="47"/>
        <v>99.320000000000007</v>
      </c>
      <c r="M595">
        <f t="shared" si="48"/>
        <v>0.67999999999999261</v>
      </c>
      <c r="N595" s="2">
        <f t="shared" si="49"/>
        <v>160245.51004800003</v>
      </c>
      <c r="O595" s="2">
        <f t="shared" si="50"/>
        <v>0</v>
      </c>
    </row>
    <row r="596" spans="1:15">
      <c r="A596" s="20"/>
      <c r="B596" s="61" t="s">
        <v>1170</v>
      </c>
      <c r="C596" s="62" t="s">
        <v>1171</v>
      </c>
      <c r="D596" s="63" t="s">
        <v>28</v>
      </c>
      <c r="E596" s="24">
        <v>1</v>
      </c>
      <c r="F596" s="177">
        <v>102797.64</v>
      </c>
      <c r="G596" s="193">
        <v>102098.616048</v>
      </c>
      <c r="H596" s="193">
        <f t="shared" si="51"/>
        <v>102098.616048</v>
      </c>
      <c r="I596" s="204" t="s">
        <v>4055</v>
      </c>
      <c r="J596" s="179"/>
      <c r="L596">
        <f t="shared" si="47"/>
        <v>99.32</v>
      </c>
      <c r="M596">
        <f t="shared" si="48"/>
        <v>0.68000000000000682</v>
      </c>
      <c r="N596" s="2">
        <f t="shared" si="49"/>
        <v>102098.616048</v>
      </c>
      <c r="O596" s="2">
        <f t="shared" si="50"/>
        <v>0</v>
      </c>
    </row>
    <row r="597" spans="1:15">
      <c r="A597" s="20"/>
      <c r="B597" s="61" t="s">
        <v>1172</v>
      </c>
      <c r="C597" s="62" t="s">
        <v>1173</v>
      </c>
      <c r="D597" s="63" t="s">
        <v>28</v>
      </c>
      <c r="E597" s="24">
        <v>1</v>
      </c>
      <c r="F597" s="177">
        <v>79559.64</v>
      </c>
      <c r="G597" s="193">
        <v>79018.634447999997</v>
      </c>
      <c r="H597" s="193">
        <f t="shared" si="51"/>
        <v>79018.634447999997</v>
      </c>
      <c r="I597" s="204" t="s">
        <v>4055</v>
      </c>
      <c r="J597" s="179"/>
      <c r="L597">
        <f t="shared" si="47"/>
        <v>99.32</v>
      </c>
      <c r="M597">
        <f t="shared" si="48"/>
        <v>0.68000000000000682</v>
      </c>
      <c r="N597" s="2">
        <f t="shared" si="49"/>
        <v>79018.634447999997</v>
      </c>
      <c r="O597" s="2">
        <f t="shared" si="50"/>
        <v>0</v>
      </c>
    </row>
    <row r="598" spans="1:15">
      <c r="A598" s="20"/>
      <c r="B598" s="61" t="s">
        <v>1174</v>
      </c>
      <c r="C598" s="62" t="s">
        <v>1175</v>
      </c>
      <c r="D598" s="63" t="s">
        <v>28</v>
      </c>
      <c r="E598" s="24">
        <v>1</v>
      </c>
      <c r="F598" s="177">
        <v>102797.64</v>
      </c>
      <c r="G598" s="193">
        <v>102098.616048</v>
      </c>
      <c r="H598" s="193">
        <f t="shared" si="51"/>
        <v>102098.616048</v>
      </c>
      <c r="I598" s="204" t="s">
        <v>4055</v>
      </c>
      <c r="J598" s="179"/>
      <c r="L598">
        <f t="shared" si="47"/>
        <v>99.32</v>
      </c>
      <c r="M598">
        <f t="shared" si="48"/>
        <v>0.68000000000000682</v>
      </c>
      <c r="N598" s="2">
        <f t="shared" si="49"/>
        <v>102098.616048</v>
      </c>
      <c r="O598" s="2">
        <f t="shared" si="50"/>
        <v>0</v>
      </c>
    </row>
    <row r="599" spans="1:15" ht="15" customHeight="1">
      <c r="A599" s="53"/>
      <c r="B599" s="54"/>
      <c r="C599" s="55"/>
      <c r="D599" s="54"/>
      <c r="E599" s="54"/>
      <c r="F599" s="43" t="s">
        <v>1</v>
      </c>
      <c r="G599" s="196"/>
      <c r="H599" s="199">
        <f>SUM(H594:H598)</f>
        <v>564067.28144000005</v>
      </c>
      <c r="I599" s="204" t="s">
        <v>4055</v>
      </c>
      <c r="J599" s="179"/>
      <c r="L599" t="e">
        <f t="shared" si="47"/>
        <v>#VALUE!</v>
      </c>
      <c r="M599" t="e">
        <f t="shared" si="48"/>
        <v>#VALUE!</v>
      </c>
      <c r="N599" s="2" t="e">
        <f t="shared" si="49"/>
        <v>#VALUE!</v>
      </c>
      <c r="O599" s="2" t="e">
        <f t="shared" si="50"/>
        <v>#VALUE!</v>
      </c>
    </row>
    <row r="600" spans="1:15">
      <c r="A600" s="50">
        <v>16</v>
      </c>
      <c r="B600" s="46" t="s">
        <v>1176</v>
      </c>
      <c r="C600" s="47"/>
      <c r="D600" s="228"/>
      <c r="E600" s="229"/>
      <c r="F600" s="229"/>
      <c r="G600" s="196"/>
      <c r="H600" s="193"/>
      <c r="I600" s="204" t="s">
        <v>4055</v>
      </c>
      <c r="J600" s="179"/>
      <c r="L600" t="e">
        <f t="shared" si="47"/>
        <v>#DIV/0!</v>
      </c>
      <c r="M600" t="e">
        <f t="shared" si="48"/>
        <v>#DIV/0!</v>
      </c>
      <c r="N600" s="2">
        <f t="shared" si="49"/>
        <v>0</v>
      </c>
      <c r="O600" s="2">
        <f t="shared" si="50"/>
        <v>0</v>
      </c>
    </row>
    <row r="601" spans="1:15">
      <c r="A601" s="20"/>
      <c r="B601" s="61" t="s">
        <v>1177</v>
      </c>
      <c r="C601" s="64" t="s">
        <v>1178</v>
      </c>
      <c r="D601" s="63" t="s">
        <v>25</v>
      </c>
      <c r="E601" s="24">
        <v>1</v>
      </c>
      <c r="F601" s="177">
        <v>5652.63</v>
      </c>
      <c r="G601" s="193">
        <v>5614.1921160000002</v>
      </c>
      <c r="H601" s="193">
        <f t="shared" si="51"/>
        <v>5614.1921160000002</v>
      </c>
      <c r="I601" s="204" t="s">
        <v>4055</v>
      </c>
      <c r="J601" s="179"/>
      <c r="L601">
        <f t="shared" si="47"/>
        <v>99.320000000000007</v>
      </c>
      <c r="M601">
        <f t="shared" si="48"/>
        <v>0.67999999999999261</v>
      </c>
      <c r="N601" s="2">
        <f t="shared" si="49"/>
        <v>5614.1921160000002</v>
      </c>
      <c r="O601" s="2">
        <f t="shared" si="50"/>
        <v>0</v>
      </c>
    </row>
    <row r="602" spans="1:15">
      <c r="A602" s="20"/>
      <c r="B602" s="61" t="s">
        <v>1179</v>
      </c>
      <c r="C602" s="62" t="s">
        <v>1180</v>
      </c>
      <c r="D602" s="63" t="s">
        <v>25</v>
      </c>
      <c r="E602" s="24">
        <v>1</v>
      </c>
      <c r="F602" s="177">
        <v>5047.87</v>
      </c>
      <c r="G602" s="193">
        <v>5013.544484</v>
      </c>
      <c r="H602" s="193">
        <f t="shared" si="51"/>
        <v>5013.544484</v>
      </c>
      <c r="I602" s="204" t="s">
        <v>4055</v>
      </c>
      <c r="J602" s="179"/>
      <c r="L602">
        <f t="shared" si="47"/>
        <v>99.320000000000007</v>
      </c>
      <c r="M602">
        <f t="shared" si="48"/>
        <v>0.67999999999999261</v>
      </c>
      <c r="N602" s="2">
        <f t="shared" si="49"/>
        <v>5013.544484</v>
      </c>
      <c r="O602" s="2">
        <f t="shared" si="50"/>
        <v>0</v>
      </c>
    </row>
    <row r="603" spans="1:15">
      <c r="A603" s="20"/>
      <c r="B603" s="61" t="s">
        <v>1181</v>
      </c>
      <c r="C603" s="62" t="s">
        <v>1182</v>
      </c>
      <c r="D603" s="63" t="s">
        <v>28</v>
      </c>
      <c r="E603" s="24">
        <v>1</v>
      </c>
      <c r="F603" s="177">
        <v>71519.509999999995</v>
      </c>
      <c r="G603" s="193">
        <v>71033.177331999992</v>
      </c>
      <c r="H603" s="193">
        <f t="shared" si="51"/>
        <v>71033.177331999992</v>
      </c>
      <c r="I603" s="204" t="s">
        <v>4055</v>
      </c>
      <c r="J603" s="179"/>
      <c r="L603">
        <f t="shared" si="47"/>
        <v>99.32</v>
      </c>
      <c r="M603">
        <f t="shared" si="48"/>
        <v>0.68000000000000682</v>
      </c>
      <c r="N603" s="2">
        <f t="shared" si="49"/>
        <v>71033.177331999992</v>
      </c>
      <c r="O603" s="2">
        <f t="shared" si="50"/>
        <v>0</v>
      </c>
    </row>
    <row r="604" spans="1:15">
      <c r="A604" s="20"/>
      <c r="B604" s="61" t="s">
        <v>1183</v>
      </c>
      <c r="C604" s="62" t="s">
        <v>1184</v>
      </c>
      <c r="D604" s="63" t="s">
        <v>28</v>
      </c>
      <c r="E604" s="24">
        <v>1</v>
      </c>
      <c r="F604" s="177">
        <v>69533.14</v>
      </c>
      <c r="G604" s="193">
        <v>69060.314648</v>
      </c>
      <c r="H604" s="193">
        <f t="shared" si="51"/>
        <v>69060.314648</v>
      </c>
      <c r="I604" s="204" t="s">
        <v>4055</v>
      </c>
      <c r="J604" s="179"/>
      <c r="L604">
        <f t="shared" si="47"/>
        <v>99.320000000000007</v>
      </c>
      <c r="M604">
        <f t="shared" si="48"/>
        <v>0.67999999999999261</v>
      </c>
      <c r="N604" s="2">
        <f t="shared" si="49"/>
        <v>69060.314648</v>
      </c>
      <c r="O604" s="2">
        <f t="shared" si="50"/>
        <v>0</v>
      </c>
    </row>
    <row r="605" spans="1:15" ht="24">
      <c r="A605" s="20"/>
      <c r="B605" s="61" t="s">
        <v>1185</v>
      </c>
      <c r="C605" s="62" t="s">
        <v>1186</v>
      </c>
      <c r="D605" s="63" t="s">
        <v>2</v>
      </c>
      <c r="E605" s="24">
        <v>1</v>
      </c>
      <c r="F605" s="177">
        <v>764141.32</v>
      </c>
      <c r="G605" s="193">
        <v>758945.15902399994</v>
      </c>
      <c r="H605" s="193">
        <f t="shared" si="51"/>
        <v>758945.15902399994</v>
      </c>
      <c r="I605" s="204" t="s">
        <v>4055</v>
      </c>
      <c r="J605" s="179"/>
      <c r="L605">
        <f t="shared" si="47"/>
        <v>99.32</v>
      </c>
      <c r="M605">
        <f t="shared" si="48"/>
        <v>0.68000000000000682</v>
      </c>
      <c r="N605" s="2">
        <f t="shared" si="49"/>
        <v>758945.15902399994</v>
      </c>
      <c r="O605" s="2">
        <f t="shared" si="50"/>
        <v>0</v>
      </c>
    </row>
    <row r="606" spans="1:15" ht="15" customHeight="1">
      <c r="A606" s="20"/>
      <c r="B606" s="61" t="s">
        <v>1187</v>
      </c>
      <c r="C606" s="62" t="s">
        <v>1188</v>
      </c>
      <c r="D606" s="63" t="s">
        <v>2</v>
      </c>
      <c r="E606" s="24">
        <v>1</v>
      </c>
      <c r="F606" s="177">
        <v>105557.09</v>
      </c>
      <c r="G606" s="193">
        <v>104839.301788</v>
      </c>
      <c r="H606" s="193">
        <f t="shared" si="51"/>
        <v>104839.301788</v>
      </c>
      <c r="I606" s="204" t="s">
        <v>4055</v>
      </c>
      <c r="J606" s="179"/>
      <c r="L606">
        <f t="shared" si="47"/>
        <v>99.320000000000007</v>
      </c>
      <c r="M606">
        <f t="shared" si="48"/>
        <v>0.67999999999999261</v>
      </c>
      <c r="N606" s="2">
        <f t="shared" si="49"/>
        <v>104839.301788</v>
      </c>
      <c r="O606" s="2">
        <f t="shared" si="50"/>
        <v>0</v>
      </c>
    </row>
    <row r="607" spans="1:15">
      <c r="A607" s="20"/>
      <c r="B607" s="61" t="s">
        <v>1189</v>
      </c>
      <c r="C607" s="62" t="s">
        <v>1190</v>
      </c>
      <c r="D607" s="63" t="s">
        <v>25</v>
      </c>
      <c r="E607" s="24">
        <v>1</v>
      </c>
      <c r="F607" s="177">
        <v>13785.91</v>
      </c>
      <c r="G607" s="193">
        <v>13692.165811999999</v>
      </c>
      <c r="H607" s="193">
        <f t="shared" si="51"/>
        <v>13692.165811999999</v>
      </c>
      <c r="I607" s="204" t="s">
        <v>4055</v>
      </c>
      <c r="J607" s="179"/>
      <c r="L607">
        <f t="shared" si="47"/>
        <v>99.32</v>
      </c>
      <c r="M607">
        <f t="shared" si="48"/>
        <v>0.68000000000000682</v>
      </c>
      <c r="N607" s="2">
        <f t="shared" si="49"/>
        <v>13692.165811999999</v>
      </c>
      <c r="O607" s="2">
        <f t="shared" si="50"/>
        <v>0</v>
      </c>
    </row>
    <row r="608" spans="1:15">
      <c r="A608" s="20"/>
      <c r="B608" s="61" t="s">
        <v>1191</v>
      </c>
      <c r="C608" s="62" t="s">
        <v>1192</v>
      </c>
      <c r="D608" s="63" t="s">
        <v>25</v>
      </c>
      <c r="E608" s="24">
        <v>1</v>
      </c>
      <c r="F608" s="177">
        <v>6661.33</v>
      </c>
      <c r="G608" s="193">
        <v>6616.032956</v>
      </c>
      <c r="H608" s="193">
        <f t="shared" si="51"/>
        <v>6616.032956</v>
      </c>
      <c r="I608" s="204" t="s">
        <v>4055</v>
      </c>
      <c r="J608" s="179"/>
      <c r="L608">
        <f t="shared" si="47"/>
        <v>99.32</v>
      </c>
      <c r="M608">
        <f t="shared" si="48"/>
        <v>0.68000000000000682</v>
      </c>
      <c r="N608" s="2">
        <f t="shared" si="49"/>
        <v>6616.032956</v>
      </c>
      <c r="O608" s="2">
        <f t="shared" si="50"/>
        <v>0</v>
      </c>
    </row>
    <row r="609" spans="1:15">
      <c r="A609" s="20"/>
      <c r="B609" s="61" t="s">
        <v>1193</v>
      </c>
      <c r="C609" s="62" t="s">
        <v>1194</v>
      </c>
      <c r="D609" s="63" t="s">
        <v>33</v>
      </c>
      <c r="E609" s="24">
        <v>1</v>
      </c>
      <c r="F609" s="177">
        <v>157080.99</v>
      </c>
      <c r="G609" s="193">
        <v>156012.83926799998</v>
      </c>
      <c r="H609" s="193">
        <f t="shared" si="51"/>
        <v>156012.83926799998</v>
      </c>
      <c r="I609" s="204" t="s">
        <v>4055</v>
      </c>
      <c r="J609" s="179"/>
      <c r="L609">
        <f t="shared" si="47"/>
        <v>99.32</v>
      </c>
      <c r="M609">
        <f t="shared" si="48"/>
        <v>0.68000000000000682</v>
      </c>
      <c r="N609" s="2">
        <f t="shared" si="49"/>
        <v>156012.83926799998</v>
      </c>
      <c r="O609" s="2">
        <f t="shared" si="50"/>
        <v>0</v>
      </c>
    </row>
    <row r="610" spans="1:15">
      <c r="A610" s="20"/>
      <c r="B610" s="61" t="s">
        <v>1195</v>
      </c>
      <c r="C610" s="62" t="s">
        <v>1196</v>
      </c>
      <c r="D610" s="63" t="s">
        <v>33</v>
      </c>
      <c r="E610" s="24">
        <v>1</v>
      </c>
      <c r="F610" s="177">
        <v>168301.07</v>
      </c>
      <c r="G610" s="193">
        <v>167156.62272400002</v>
      </c>
      <c r="H610" s="193">
        <f t="shared" si="51"/>
        <v>167156.62272400002</v>
      </c>
      <c r="I610" s="204" t="s">
        <v>4055</v>
      </c>
      <c r="J610" s="179"/>
      <c r="L610">
        <f t="shared" si="47"/>
        <v>99.320000000000007</v>
      </c>
      <c r="M610">
        <f t="shared" si="48"/>
        <v>0.67999999999999261</v>
      </c>
      <c r="N610" s="2">
        <f t="shared" si="49"/>
        <v>167156.62272400002</v>
      </c>
      <c r="O610" s="2">
        <f t="shared" si="50"/>
        <v>0</v>
      </c>
    </row>
    <row r="611" spans="1:15">
      <c r="A611" s="20"/>
      <c r="B611" s="61" t="s">
        <v>1197</v>
      </c>
      <c r="C611" s="62" t="s">
        <v>1198</v>
      </c>
      <c r="D611" s="63" t="s">
        <v>33</v>
      </c>
      <c r="E611" s="24">
        <v>1</v>
      </c>
      <c r="F611" s="177">
        <v>14792.15</v>
      </c>
      <c r="G611" s="193">
        <v>14691.56338</v>
      </c>
      <c r="H611" s="193">
        <f t="shared" si="51"/>
        <v>14691.56338</v>
      </c>
      <c r="I611" s="204" t="s">
        <v>4055</v>
      </c>
      <c r="J611" s="179"/>
      <c r="L611">
        <f t="shared" si="47"/>
        <v>99.320000000000007</v>
      </c>
      <c r="M611">
        <f t="shared" si="48"/>
        <v>0.67999999999999261</v>
      </c>
      <c r="N611" s="2">
        <f t="shared" si="49"/>
        <v>14691.56338</v>
      </c>
      <c r="O611" s="2">
        <f t="shared" si="50"/>
        <v>0</v>
      </c>
    </row>
    <row r="612" spans="1:15">
      <c r="A612" s="20"/>
      <c r="B612" s="61" t="s">
        <v>1199</v>
      </c>
      <c r="C612" s="62" t="s">
        <v>1200</v>
      </c>
      <c r="D612" s="63" t="s">
        <v>33</v>
      </c>
      <c r="E612" s="24">
        <v>1</v>
      </c>
      <c r="F612" s="177">
        <v>66127.44</v>
      </c>
      <c r="G612" s="193">
        <v>65677.773408000008</v>
      </c>
      <c r="H612" s="193">
        <f t="shared" si="51"/>
        <v>65677.773408000008</v>
      </c>
      <c r="I612" s="204" t="s">
        <v>4055</v>
      </c>
      <c r="J612" s="179"/>
      <c r="L612">
        <f t="shared" si="47"/>
        <v>99.320000000000007</v>
      </c>
      <c r="M612">
        <f t="shared" si="48"/>
        <v>0.67999999999999261</v>
      </c>
      <c r="N612" s="2">
        <f t="shared" si="49"/>
        <v>65677.773408000008</v>
      </c>
      <c r="O612" s="2">
        <f t="shared" si="50"/>
        <v>0</v>
      </c>
    </row>
    <row r="613" spans="1:15">
      <c r="A613" s="20"/>
      <c r="B613" s="61" t="s">
        <v>1201</v>
      </c>
      <c r="C613" s="62" t="s">
        <v>1202</v>
      </c>
      <c r="D613" s="63" t="s">
        <v>33</v>
      </c>
      <c r="E613" s="24">
        <v>1</v>
      </c>
      <c r="F613" s="177">
        <v>146620.51999999999</v>
      </c>
      <c r="G613" s="193">
        <v>145623.50046399998</v>
      </c>
      <c r="H613" s="193">
        <f t="shared" si="51"/>
        <v>145623.50046399998</v>
      </c>
      <c r="I613" s="204" t="s">
        <v>4055</v>
      </c>
      <c r="J613" s="179"/>
      <c r="L613">
        <f t="shared" si="47"/>
        <v>99.32</v>
      </c>
      <c r="M613">
        <f t="shared" si="48"/>
        <v>0.68000000000000682</v>
      </c>
      <c r="N613" s="2">
        <f t="shared" si="49"/>
        <v>145623.50046399998</v>
      </c>
      <c r="O613" s="2">
        <f t="shared" si="50"/>
        <v>0</v>
      </c>
    </row>
    <row r="614" spans="1:15">
      <c r="A614" s="20"/>
      <c r="B614" s="61" t="s">
        <v>1203</v>
      </c>
      <c r="C614" s="62" t="s">
        <v>1204</v>
      </c>
      <c r="D614" s="63" t="s">
        <v>33</v>
      </c>
      <c r="E614" s="24">
        <v>1</v>
      </c>
      <c r="F614" s="177">
        <v>46392.14</v>
      </c>
      <c r="G614" s="193">
        <v>46076.673448000001</v>
      </c>
      <c r="H614" s="193">
        <f t="shared" si="51"/>
        <v>46076.673448000001</v>
      </c>
      <c r="I614" s="204" t="s">
        <v>4055</v>
      </c>
      <c r="J614" s="179"/>
      <c r="L614">
        <f t="shared" si="47"/>
        <v>99.320000000000007</v>
      </c>
      <c r="M614">
        <f t="shared" si="48"/>
        <v>0.67999999999999261</v>
      </c>
      <c r="N614" s="2">
        <f t="shared" si="49"/>
        <v>46076.673448000001</v>
      </c>
      <c r="O614" s="2">
        <f t="shared" si="50"/>
        <v>0</v>
      </c>
    </row>
    <row r="615" spans="1:15">
      <c r="A615" s="20"/>
      <c r="B615" s="61" t="s">
        <v>1205</v>
      </c>
      <c r="C615" s="62" t="s">
        <v>1206</v>
      </c>
      <c r="D615" s="63" t="s">
        <v>33</v>
      </c>
      <c r="E615" s="24">
        <v>1</v>
      </c>
      <c r="F615" s="177">
        <v>64355.94</v>
      </c>
      <c r="G615" s="193">
        <v>63918.319608000005</v>
      </c>
      <c r="H615" s="193">
        <f t="shared" si="51"/>
        <v>63918.319608000005</v>
      </c>
      <c r="I615" s="204" t="s">
        <v>4055</v>
      </c>
      <c r="J615" s="179"/>
      <c r="L615">
        <f t="shared" si="47"/>
        <v>99.320000000000007</v>
      </c>
      <c r="M615">
        <f t="shared" si="48"/>
        <v>0.67999999999999261</v>
      </c>
      <c r="N615" s="2">
        <f t="shared" si="49"/>
        <v>63918.319608000005</v>
      </c>
      <c r="O615" s="2">
        <f t="shared" si="50"/>
        <v>0</v>
      </c>
    </row>
    <row r="616" spans="1:15">
      <c r="A616" s="20"/>
      <c r="B616" s="61" t="s">
        <v>1207</v>
      </c>
      <c r="C616" s="62" t="s">
        <v>1208</v>
      </c>
      <c r="D616" s="63" t="s">
        <v>33</v>
      </c>
      <c r="E616" s="24">
        <v>1</v>
      </c>
      <c r="F616" s="177">
        <v>64433.52</v>
      </c>
      <c r="G616" s="193">
        <v>63995.372063999996</v>
      </c>
      <c r="H616" s="193">
        <f t="shared" si="51"/>
        <v>63995.372063999996</v>
      </c>
      <c r="I616" s="204" t="s">
        <v>4055</v>
      </c>
      <c r="J616" s="179"/>
      <c r="L616">
        <f t="shared" si="47"/>
        <v>99.32</v>
      </c>
      <c r="M616">
        <f t="shared" si="48"/>
        <v>0.68000000000000682</v>
      </c>
      <c r="N616" s="2">
        <f t="shared" si="49"/>
        <v>63995.372063999996</v>
      </c>
      <c r="O616" s="2">
        <f t="shared" si="50"/>
        <v>0</v>
      </c>
    </row>
    <row r="617" spans="1:15">
      <c r="A617" s="20"/>
      <c r="B617" s="61" t="s">
        <v>1209</v>
      </c>
      <c r="C617" s="62" t="s">
        <v>1210</v>
      </c>
      <c r="D617" s="63" t="s">
        <v>33</v>
      </c>
      <c r="E617" s="24">
        <v>1</v>
      </c>
      <c r="F617" s="177">
        <v>84230.54</v>
      </c>
      <c r="G617" s="193">
        <v>83657.772327999992</v>
      </c>
      <c r="H617" s="193">
        <f t="shared" si="51"/>
        <v>83657.772327999992</v>
      </c>
      <c r="I617" s="204" t="s">
        <v>4055</v>
      </c>
      <c r="J617" s="179"/>
      <c r="L617">
        <f t="shared" si="47"/>
        <v>99.320000000000007</v>
      </c>
      <c r="M617">
        <f t="shared" si="48"/>
        <v>0.67999999999999261</v>
      </c>
      <c r="N617" s="2">
        <f t="shared" si="49"/>
        <v>83657.772327999992</v>
      </c>
      <c r="O617" s="2">
        <f t="shared" si="50"/>
        <v>0</v>
      </c>
    </row>
    <row r="618" spans="1:15">
      <c r="A618" s="20"/>
      <c r="B618" s="61" t="s">
        <v>1211</v>
      </c>
      <c r="C618" s="62" t="s">
        <v>1212</v>
      </c>
      <c r="D618" s="63" t="s">
        <v>33</v>
      </c>
      <c r="E618" s="24">
        <v>1</v>
      </c>
      <c r="F618" s="177">
        <v>266452.45</v>
      </c>
      <c r="G618" s="193">
        <v>264640.57334</v>
      </c>
      <c r="H618" s="193">
        <f t="shared" si="51"/>
        <v>264640.57334</v>
      </c>
      <c r="I618" s="204" t="s">
        <v>4055</v>
      </c>
      <c r="J618" s="179"/>
      <c r="L618">
        <f t="shared" si="47"/>
        <v>99.32</v>
      </c>
      <c r="M618">
        <f t="shared" si="48"/>
        <v>0.68000000000000682</v>
      </c>
      <c r="N618" s="2">
        <f t="shared" si="49"/>
        <v>264640.57334</v>
      </c>
      <c r="O618" s="2">
        <f t="shared" si="50"/>
        <v>0</v>
      </c>
    </row>
    <row r="619" spans="1:15">
      <c r="A619" s="20"/>
      <c r="B619" s="61" t="s">
        <v>1213</v>
      </c>
      <c r="C619" s="62" t="s">
        <v>1214</v>
      </c>
      <c r="D619" s="63" t="s">
        <v>28</v>
      </c>
      <c r="E619" s="24">
        <v>1</v>
      </c>
      <c r="F619" s="177">
        <v>73387.3</v>
      </c>
      <c r="G619" s="193">
        <v>72888.266360000009</v>
      </c>
      <c r="H619" s="193">
        <f t="shared" si="51"/>
        <v>72888.266360000009</v>
      </c>
      <c r="I619" s="204" t="s">
        <v>4055</v>
      </c>
      <c r="J619" s="179"/>
      <c r="L619">
        <f t="shared" si="47"/>
        <v>99.320000000000007</v>
      </c>
      <c r="M619">
        <f t="shared" si="48"/>
        <v>0.67999999999999261</v>
      </c>
      <c r="N619" s="2">
        <f t="shared" si="49"/>
        <v>72888.266360000009</v>
      </c>
      <c r="O619" s="2">
        <f t="shared" si="50"/>
        <v>0</v>
      </c>
    </row>
    <row r="620" spans="1:15">
      <c r="A620" s="20"/>
      <c r="B620" s="61" t="s">
        <v>1215</v>
      </c>
      <c r="C620" s="62" t="s">
        <v>1216</v>
      </c>
      <c r="D620" s="63" t="s">
        <v>33</v>
      </c>
      <c r="E620" s="24">
        <v>1</v>
      </c>
      <c r="F620" s="177">
        <v>293405.43</v>
      </c>
      <c r="G620" s="193">
        <v>291410.27307599998</v>
      </c>
      <c r="H620" s="193">
        <f t="shared" si="51"/>
        <v>291410.27307599998</v>
      </c>
      <c r="I620" s="204" t="s">
        <v>4055</v>
      </c>
      <c r="J620" s="179"/>
      <c r="L620">
        <f t="shared" si="47"/>
        <v>99.32</v>
      </c>
      <c r="M620">
        <f t="shared" si="48"/>
        <v>0.68000000000000682</v>
      </c>
      <c r="N620" s="2">
        <f t="shared" si="49"/>
        <v>291410.27307599998</v>
      </c>
      <c r="O620" s="2">
        <f t="shared" si="50"/>
        <v>0</v>
      </c>
    </row>
    <row r="621" spans="1:15">
      <c r="A621" s="20"/>
      <c r="B621" s="61" t="s">
        <v>1217</v>
      </c>
      <c r="C621" s="62" t="s">
        <v>1218</v>
      </c>
      <c r="D621" s="63" t="s">
        <v>33</v>
      </c>
      <c r="E621" s="24">
        <v>1</v>
      </c>
      <c r="F621" s="177">
        <v>155900.85999999999</v>
      </c>
      <c r="G621" s="193">
        <v>154840.73415199999</v>
      </c>
      <c r="H621" s="193">
        <f t="shared" si="51"/>
        <v>154840.73415199999</v>
      </c>
      <c r="I621" s="204" t="s">
        <v>4055</v>
      </c>
      <c r="J621" s="179"/>
      <c r="L621">
        <f t="shared" si="47"/>
        <v>99.320000000000007</v>
      </c>
      <c r="M621">
        <f t="shared" si="48"/>
        <v>0.67999999999999261</v>
      </c>
      <c r="N621" s="2">
        <f t="shared" si="49"/>
        <v>154840.73415199999</v>
      </c>
      <c r="O621" s="2">
        <f t="shared" si="50"/>
        <v>0</v>
      </c>
    </row>
    <row r="622" spans="1:15">
      <c r="A622" s="20"/>
      <c r="B622" s="61" t="s">
        <v>1219</v>
      </c>
      <c r="C622" s="62" t="s">
        <v>1220</v>
      </c>
      <c r="D622" s="63" t="s">
        <v>33</v>
      </c>
      <c r="E622" s="24">
        <v>1</v>
      </c>
      <c r="F622" s="177">
        <v>116039.1</v>
      </c>
      <c r="G622" s="193">
        <v>115250.03412000001</v>
      </c>
      <c r="H622" s="193">
        <f t="shared" si="51"/>
        <v>115250.03412000001</v>
      </c>
      <c r="I622" s="204" t="s">
        <v>4055</v>
      </c>
      <c r="J622" s="179"/>
      <c r="L622">
        <f t="shared" si="47"/>
        <v>99.32</v>
      </c>
      <c r="M622">
        <f t="shared" si="48"/>
        <v>0.68000000000000682</v>
      </c>
      <c r="N622" s="2">
        <f t="shared" si="49"/>
        <v>115250.03412000001</v>
      </c>
      <c r="O622" s="2">
        <f t="shared" si="50"/>
        <v>0</v>
      </c>
    </row>
    <row r="623" spans="1:15">
      <c r="A623" s="20"/>
      <c r="B623" s="61" t="s">
        <v>1221</v>
      </c>
      <c r="C623" s="62" t="s">
        <v>1222</v>
      </c>
      <c r="D623" s="63" t="s">
        <v>33</v>
      </c>
      <c r="E623" s="24">
        <v>1</v>
      </c>
      <c r="F623" s="177">
        <v>8382.2199999999993</v>
      </c>
      <c r="G623" s="193">
        <v>8325.2209039999998</v>
      </c>
      <c r="H623" s="193">
        <f t="shared" si="51"/>
        <v>8325.2209039999998</v>
      </c>
      <c r="I623" s="204" t="s">
        <v>4055</v>
      </c>
      <c r="J623" s="179"/>
      <c r="L623">
        <f t="shared" si="47"/>
        <v>99.320000000000007</v>
      </c>
      <c r="M623">
        <f t="shared" si="48"/>
        <v>0.67999999999999261</v>
      </c>
      <c r="N623" s="2">
        <f t="shared" si="49"/>
        <v>8325.2209039999998</v>
      </c>
      <c r="O623" s="2">
        <f t="shared" si="50"/>
        <v>0</v>
      </c>
    </row>
    <row r="624" spans="1:15">
      <c r="A624" s="20"/>
      <c r="B624" s="61" t="s">
        <v>1223</v>
      </c>
      <c r="C624" s="62" t="s">
        <v>1224</v>
      </c>
      <c r="D624" s="63" t="s">
        <v>33</v>
      </c>
      <c r="E624" s="24">
        <v>1</v>
      </c>
      <c r="F624" s="177">
        <v>11864.65</v>
      </c>
      <c r="G624" s="193">
        <v>11783.970379999999</v>
      </c>
      <c r="H624" s="193">
        <f t="shared" si="51"/>
        <v>11783.970379999999</v>
      </c>
      <c r="I624" s="204" t="s">
        <v>4055</v>
      </c>
      <c r="J624" s="179"/>
      <c r="L624">
        <f t="shared" si="47"/>
        <v>99.32</v>
      </c>
      <c r="M624">
        <f t="shared" si="48"/>
        <v>0.68000000000000682</v>
      </c>
      <c r="N624" s="2">
        <f t="shared" si="49"/>
        <v>11783.970379999999</v>
      </c>
      <c r="O624" s="2">
        <f t="shared" si="50"/>
        <v>0</v>
      </c>
    </row>
    <row r="625" spans="1:15" ht="24">
      <c r="A625" s="20"/>
      <c r="B625" s="61" t="s">
        <v>1225</v>
      </c>
      <c r="C625" s="62" t="s">
        <v>1226</v>
      </c>
      <c r="D625" s="63" t="s">
        <v>33</v>
      </c>
      <c r="E625" s="24">
        <v>1</v>
      </c>
      <c r="F625" s="177">
        <v>46799.47</v>
      </c>
      <c r="G625" s="193">
        <v>46481.233604000001</v>
      </c>
      <c r="H625" s="193">
        <f t="shared" si="51"/>
        <v>46481.233604000001</v>
      </c>
      <c r="I625" s="204" t="s">
        <v>4055</v>
      </c>
      <c r="J625" s="179"/>
      <c r="L625">
        <f t="shared" si="47"/>
        <v>99.32</v>
      </c>
      <c r="M625">
        <f t="shared" si="48"/>
        <v>0.68000000000000682</v>
      </c>
      <c r="N625" s="2">
        <f t="shared" si="49"/>
        <v>46481.233604000001</v>
      </c>
      <c r="O625" s="2">
        <f t="shared" si="50"/>
        <v>0</v>
      </c>
    </row>
    <row r="626" spans="1:15">
      <c r="A626" s="20"/>
      <c r="B626" s="61" t="s">
        <v>1227</v>
      </c>
      <c r="C626" s="62" t="s">
        <v>1228</v>
      </c>
      <c r="D626" s="63" t="s">
        <v>33</v>
      </c>
      <c r="E626" s="24">
        <v>1</v>
      </c>
      <c r="F626" s="177">
        <v>41562.019999999997</v>
      </c>
      <c r="G626" s="193">
        <v>41279.398263999996</v>
      </c>
      <c r="H626" s="193">
        <f t="shared" si="51"/>
        <v>41279.398263999996</v>
      </c>
      <c r="I626" s="204" t="s">
        <v>4055</v>
      </c>
      <c r="J626" s="179"/>
      <c r="L626">
        <f t="shared" si="47"/>
        <v>99.32</v>
      </c>
      <c r="M626">
        <f t="shared" si="48"/>
        <v>0.68000000000000682</v>
      </c>
      <c r="N626" s="2">
        <f t="shared" si="49"/>
        <v>41279.398263999996</v>
      </c>
      <c r="O626" s="2">
        <f t="shared" si="50"/>
        <v>0</v>
      </c>
    </row>
    <row r="627" spans="1:15">
      <c r="A627" s="20"/>
      <c r="B627" s="61" t="s">
        <v>1229</v>
      </c>
      <c r="C627" s="62" t="s">
        <v>1230</v>
      </c>
      <c r="D627" s="63" t="s">
        <v>28</v>
      </c>
      <c r="E627" s="24">
        <v>1</v>
      </c>
      <c r="F627" s="177">
        <v>10210.049999999999</v>
      </c>
      <c r="G627" s="193">
        <v>10140.621659999999</v>
      </c>
      <c r="H627" s="193">
        <f t="shared" si="51"/>
        <v>10140.621659999999</v>
      </c>
      <c r="I627" s="204" t="s">
        <v>4055</v>
      </c>
      <c r="J627" s="179"/>
      <c r="L627">
        <f t="shared" si="47"/>
        <v>99.32</v>
      </c>
      <c r="M627">
        <f t="shared" si="48"/>
        <v>0.68000000000000682</v>
      </c>
      <c r="N627" s="2">
        <f t="shared" si="49"/>
        <v>10140.621659999999</v>
      </c>
      <c r="O627" s="2">
        <f t="shared" si="50"/>
        <v>0</v>
      </c>
    </row>
    <row r="628" spans="1:15">
      <c r="A628" s="20"/>
      <c r="B628" s="61" t="s">
        <v>1231</v>
      </c>
      <c r="C628" s="62" t="s">
        <v>1232</v>
      </c>
      <c r="D628" s="63" t="s">
        <v>28</v>
      </c>
      <c r="E628" s="24">
        <v>1</v>
      </c>
      <c r="F628" s="177">
        <v>16023.9</v>
      </c>
      <c r="G628" s="193">
        <v>15914.937480000001</v>
      </c>
      <c r="H628" s="193">
        <f t="shared" si="51"/>
        <v>15914.937480000001</v>
      </c>
      <c r="I628" s="204" t="s">
        <v>4055</v>
      </c>
      <c r="J628" s="179"/>
      <c r="L628">
        <f t="shared" si="47"/>
        <v>99.320000000000007</v>
      </c>
      <c r="M628">
        <f t="shared" si="48"/>
        <v>0.67999999999999261</v>
      </c>
      <c r="N628" s="2">
        <f t="shared" si="49"/>
        <v>15914.937480000001</v>
      </c>
      <c r="O628" s="2">
        <f t="shared" si="50"/>
        <v>0</v>
      </c>
    </row>
    <row r="629" spans="1:15" ht="24">
      <c r="A629" s="20"/>
      <c r="B629" s="61" t="s">
        <v>1233</v>
      </c>
      <c r="C629" s="62" t="s">
        <v>1234</v>
      </c>
      <c r="D629" s="63" t="s">
        <v>28</v>
      </c>
      <c r="E629" s="24">
        <v>1</v>
      </c>
      <c r="F629" s="177">
        <v>43579.35</v>
      </c>
      <c r="G629" s="193">
        <v>43283.010419999999</v>
      </c>
      <c r="H629" s="193">
        <f t="shared" si="51"/>
        <v>43283.010419999999</v>
      </c>
      <c r="I629" s="204" t="s">
        <v>4055</v>
      </c>
      <c r="J629" s="179"/>
      <c r="L629">
        <f t="shared" si="47"/>
        <v>99.32</v>
      </c>
      <c r="M629">
        <f t="shared" si="48"/>
        <v>0.68000000000000682</v>
      </c>
      <c r="N629" s="2">
        <f t="shared" si="49"/>
        <v>43283.010419999999</v>
      </c>
      <c r="O629" s="2">
        <f t="shared" si="50"/>
        <v>0</v>
      </c>
    </row>
    <row r="630" spans="1:15" ht="24">
      <c r="A630" s="20"/>
      <c r="B630" s="61" t="s">
        <v>1235</v>
      </c>
      <c r="C630" s="62" t="s">
        <v>1236</v>
      </c>
      <c r="D630" s="63" t="s">
        <v>28</v>
      </c>
      <c r="E630" s="24">
        <v>1</v>
      </c>
      <c r="F630" s="177">
        <v>5481.96</v>
      </c>
      <c r="G630" s="193">
        <v>5444.6826719999999</v>
      </c>
      <c r="H630" s="193">
        <f t="shared" si="51"/>
        <v>5444.6826719999999</v>
      </c>
      <c r="I630" s="204" t="s">
        <v>4055</v>
      </c>
      <c r="J630" s="179"/>
      <c r="L630">
        <f t="shared" si="47"/>
        <v>99.32</v>
      </c>
      <c r="M630">
        <f t="shared" si="48"/>
        <v>0.68000000000000682</v>
      </c>
      <c r="N630" s="2">
        <f t="shared" si="49"/>
        <v>5444.6826719999999</v>
      </c>
      <c r="O630" s="2">
        <f t="shared" si="50"/>
        <v>0</v>
      </c>
    </row>
    <row r="631" spans="1:15" ht="24">
      <c r="A631" s="20"/>
      <c r="B631" s="61" t="s">
        <v>1237</v>
      </c>
      <c r="C631" s="62" t="s">
        <v>1238</v>
      </c>
      <c r="D631" s="63" t="s">
        <v>33</v>
      </c>
      <c r="E631" s="24">
        <v>1</v>
      </c>
      <c r="F631" s="177">
        <v>892796.13</v>
      </c>
      <c r="G631" s="193">
        <v>886725.116316</v>
      </c>
      <c r="H631" s="193">
        <f t="shared" si="51"/>
        <v>886725.116316</v>
      </c>
      <c r="I631" s="204" t="s">
        <v>4055</v>
      </c>
      <c r="J631" s="179"/>
      <c r="L631">
        <f t="shared" si="47"/>
        <v>99.32</v>
      </c>
      <c r="M631">
        <f t="shared" si="48"/>
        <v>0.68000000000000682</v>
      </c>
      <c r="N631" s="2">
        <f t="shared" si="49"/>
        <v>886725.116316</v>
      </c>
      <c r="O631" s="2">
        <f t="shared" si="50"/>
        <v>0</v>
      </c>
    </row>
    <row r="632" spans="1:15">
      <c r="A632" s="20"/>
      <c r="B632" s="61" t="s">
        <v>1239</v>
      </c>
      <c r="C632" s="62" t="s">
        <v>1240</v>
      </c>
      <c r="D632" s="63" t="s">
        <v>33</v>
      </c>
      <c r="E632" s="24">
        <v>1</v>
      </c>
      <c r="F632" s="177">
        <v>175815.54</v>
      </c>
      <c r="G632" s="193">
        <v>174619.994328</v>
      </c>
      <c r="H632" s="193">
        <f t="shared" si="51"/>
        <v>174619.994328</v>
      </c>
      <c r="I632" s="204" t="s">
        <v>4055</v>
      </c>
      <c r="J632" s="179"/>
      <c r="L632">
        <f t="shared" si="47"/>
        <v>99.32</v>
      </c>
      <c r="M632">
        <f t="shared" si="48"/>
        <v>0.68000000000000682</v>
      </c>
      <c r="N632" s="2">
        <f t="shared" si="49"/>
        <v>174619.994328</v>
      </c>
      <c r="O632" s="2">
        <f t="shared" si="50"/>
        <v>0</v>
      </c>
    </row>
    <row r="633" spans="1:15" ht="24">
      <c r="A633" s="20"/>
      <c r="B633" s="61" t="s">
        <v>1241</v>
      </c>
      <c r="C633" s="62" t="s">
        <v>1242</v>
      </c>
      <c r="D633" s="63" t="s">
        <v>33</v>
      </c>
      <c r="E633" s="24">
        <v>1</v>
      </c>
      <c r="F633" s="177">
        <v>292115.17</v>
      </c>
      <c r="G633" s="193">
        <v>290128.78684399999</v>
      </c>
      <c r="H633" s="193">
        <f t="shared" si="51"/>
        <v>290128.78684399999</v>
      </c>
      <c r="I633" s="204" t="s">
        <v>4055</v>
      </c>
      <c r="J633" s="179"/>
      <c r="L633">
        <f t="shared" si="47"/>
        <v>99.320000000000007</v>
      </c>
      <c r="M633">
        <f t="shared" si="48"/>
        <v>0.67999999999999261</v>
      </c>
      <c r="N633" s="2">
        <f t="shared" si="49"/>
        <v>290128.78684399999</v>
      </c>
      <c r="O633" s="2">
        <f t="shared" si="50"/>
        <v>0</v>
      </c>
    </row>
    <row r="634" spans="1:15">
      <c r="A634" s="20"/>
      <c r="B634" s="61" t="s">
        <v>1243</v>
      </c>
      <c r="C634" s="62" t="s">
        <v>1244</v>
      </c>
      <c r="D634" s="63" t="s">
        <v>33</v>
      </c>
      <c r="E634" s="24">
        <v>1</v>
      </c>
      <c r="F634" s="177">
        <v>266571.7</v>
      </c>
      <c r="G634" s="193">
        <v>264759.01244000002</v>
      </c>
      <c r="H634" s="193">
        <f t="shared" si="51"/>
        <v>264759.01244000002</v>
      </c>
      <c r="I634" s="204" t="s">
        <v>4055</v>
      </c>
      <c r="J634" s="179"/>
      <c r="L634">
        <f t="shared" si="47"/>
        <v>99.320000000000007</v>
      </c>
      <c r="M634">
        <f t="shared" si="48"/>
        <v>0.67999999999999261</v>
      </c>
      <c r="N634" s="2">
        <f t="shared" si="49"/>
        <v>264759.01244000002</v>
      </c>
      <c r="O634" s="2">
        <f t="shared" si="50"/>
        <v>0</v>
      </c>
    </row>
    <row r="635" spans="1:15" ht="24">
      <c r="A635" s="20"/>
      <c r="B635" s="61" t="s">
        <v>1245</v>
      </c>
      <c r="C635" s="62" t="s">
        <v>1246</v>
      </c>
      <c r="D635" s="63" t="s">
        <v>33</v>
      </c>
      <c r="E635" s="24">
        <v>1</v>
      </c>
      <c r="F635" s="177">
        <v>270473.24</v>
      </c>
      <c r="G635" s="193">
        <v>268634.02196799999</v>
      </c>
      <c r="H635" s="193">
        <f t="shared" si="51"/>
        <v>268634.02196799999</v>
      </c>
      <c r="I635" s="204" t="s">
        <v>4055</v>
      </c>
      <c r="J635" s="179"/>
      <c r="L635">
        <f t="shared" si="47"/>
        <v>99.32</v>
      </c>
      <c r="M635">
        <f t="shared" si="48"/>
        <v>0.68000000000000682</v>
      </c>
      <c r="N635" s="2">
        <f t="shared" si="49"/>
        <v>268634.02196799999</v>
      </c>
      <c r="O635" s="2">
        <f t="shared" si="50"/>
        <v>0</v>
      </c>
    </row>
    <row r="636" spans="1:15">
      <c r="A636" s="20"/>
      <c r="B636" s="61" t="s">
        <v>1247</v>
      </c>
      <c r="C636" s="62" t="s">
        <v>1248</v>
      </c>
      <c r="D636" s="63" t="s">
        <v>33</v>
      </c>
      <c r="E636" s="24">
        <v>1</v>
      </c>
      <c r="F636" s="177">
        <v>271411.28000000003</v>
      </c>
      <c r="G636" s="193">
        <v>269565.683296</v>
      </c>
      <c r="H636" s="193">
        <f t="shared" si="51"/>
        <v>269565.683296</v>
      </c>
      <c r="I636" s="204" t="s">
        <v>4055</v>
      </c>
      <c r="J636" s="179"/>
      <c r="L636">
        <f t="shared" si="47"/>
        <v>99.319999999999979</v>
      </c>
      <c r="M636">
        <f t="shared" si="48"/>
        <v>0.68000000000002103</v>
      </c>
      <c r="N636" s="2">
        <f t="shared" si="49"/>
        <v>269565.683296</v>
      </c>
      <c r="O636" s="2">
        <f t="shared" si="50"/>
        <v>0</v>
      </c>
    </row>
    <row r="637" spans="1:15">
      <c r="A637" s="20"/>
      <c r="B637" s="61" t="s">
        <v>1249</v>
      </c>
      <c r="C637" s="62" t="s">
        <v>1250</v>
      </c>
      <c r="D637" s="63" t="s">
        <v>2</v>
      </c>
      <c r="E637" s="24">
        <v>1</v>
      </c>
      <c r="F637" s="177">
        <v>19426.64</v>
      </c>
      <c r="G637" s="193">
        <v>19294.538848</v>
      </c>
      <c r="H637" s="193">
        <f t="shared" si="51"/>
        <v>19294.538848</v>
      </c>
      <c r="I637" s="204" t="s">
        <v>4055</v>
      </c>
      <c r="J637" s="179"/>
      <c r="L637">
        <f t="shared" si="47"/>
        <v>99.320000000000007</v>
      </c>
      <c r="M637">
        <f t="shared" si="48"/>
        <v>0.67999999999999261</v>
      </c>
      <c r="N637" s="2">
        <f t="shared" si="49"/>
        <v>19294.538848</v>
      </c>
      <c r="O637" s="2">
        <f t="shared" si="50"/>
        <v>0</v>
      </c>
    </row>
    <row r="638" spans="1:15">
      <c r="A638" s="20"/>
      <c r="B638" s="61" t="s">
        <v>1251</v>
      </c>
      <c r="C638" s="62" t="s">
        <v>1252</v>
      </c>
      <c r="D638" s="63" t="s">
        <v>33</v>
      </c>
      <c r="E638" s="24">
        <v>1</v>
      </c>
      <c r="F638" s="177">
        <v>1352598.08</v>
      </c>
      <c r="G638" s="193">
        <v>1343400.4130560001</v>
      </c>
      <c r="H638" s="193">
        <f t="shared" si="51"/>
        <v>1343400.4130560001</v>
      </c>
      <c r="I638" s="204" t="s">
        <v>4055</v>
      </c>
      <c r="J638" s="179"/>
      <c r="L638">
        <f t="shared" si="47"/>
        <v>99.320000000000007</v>
      </c>
      <c r="M638">
        <f t="shared" si="48"/>
        <v>0.67999999999999261</v>
      </c>
      <c r="N638" s="2">
        <f t="shared" si="49"/>
        <v>1343400.4130560001</v>
      </c>
      <c r="O638" s="2">
        <f t="shared" si="50"/>
        <v>0</v>
      </c>
    </row>
    <row r="639" spans="1:15" ht="24">
      <c r="A639" s="20"/>
      <c r="B639" s="61" t="s">
        <v>1253</v>
      </c>
      <c r="C639" s="62" t="s">
        <v>1254</v>
      </c>
      <c r="D639" s="63" t="s">
        <v>1255</v>
      </c>
      <c r="E639" s="24">
        <v>1</v>
      </c>
      <c r="F639" s="177">
        <v>30028.35</v>
      </c>
      <c r="G639" s="193">
        <v>29824.157219999997</v>
      </c>
      <c r="H639" s="193">
        <f t="shared" si="51"/>
        <v>29824.157219999997</v>
      </c>
      <c r="I639" s="204" t="s">
        <v>4055</v>
      </c>
      <c r="J639" s="179"/>
      <c r="L639">
        <f t="shared" si="47"/>
        <v>99.32</v>
      </c>
      <c r="M639">
        <f t="shared" si="48"/>
        <v>0.68000000000000682</v>
      </c>
      <c r="N639" s="2">
        <f t="shared" si="49"/>
        <v>29824.157219999997</v>
      </c>
      <c r="O639" s="2">
        <f t="shared" si="50"/>
        <v>0</v>
      </c>
    </row>
    <row r="640" spans="1:15" ht="24">
      <c r="A640" s="20"/>
      <c r="B640" s="61" t="s">
        <v>1256</v>
      </c>
      <c r="C640" s="62" t="s">
        <v>1257</v>
      </c>
      <c r="D640" s="63" t="s">
        <v>25</v>
      </c>
      <c r="E640" s="24">
        <v>1</v>
      </c>
      <c r="F640" s="177">
        <v>161054.14000000001</v>
      </c>
      <c r="G640" s="193">
        <v>159958.97184800002</v>
      </c>
      <c r="H640" s="193">
        <f t="shared" si="51"/>
        <v>159958.97184800002</v>
      </c>
      <c r="I640" s="204" t="s">
        <v>4055</v>
      </c>
      <c r="J640" s="179"/>
      <c r="L640">
        <f t="shared" si="47"/>
        <v>99.32</v>
      </c>
      <c r="M640">
        <f t="shared" si="48"/>
        <v>0.68000000000000682</v>
      </c>
      <c r="N640" s="2">
        <f t="shared" si="49"/>
        <v>159958.97184800002</v>
      </c>
      <c r="O640" s="2">
        <f t="shared" si="50"/>
        <v>0</v>
      </c>
    </row>
    <row r="641" spans="1:15" ht="24">
      <c r="A641" s="20"/>
      <c r="B641" s="61" t="s">
        <v>1258</v>
      </c>
      <c r="C641" s="62" t="s">
        <v>1259</v>
      </c>
      <c r="D641" s="63" t="s">
        <v>25</v>
      </c>
      <c r="E641" s="24">
        <v>1</v>
      </c>
      <c r="F641" s="177">
        <v>335373.76</v>
      </c>
      <c r="G641" s="193">
        <v>333093.21843200002</v>
      </c>
      <c r="H641" s="193">
        <f t="shared" si="51"/>
        <v>333093.21843200002</v>
      </c>
      <c r="I641" s="204" t="s">
        <v>4055</v>
      </c>
      <c r="J641" s="179"/>
      <c r="L641">
        <f t="shared" si="47"/>
        <v>99.320000000000007</v>
      </c>
      <c r="M641">
        <f t="shared" si="48"/>
        <v>0.67999999999999261</v>
      </c>
      <c r="N641" s="2">
        <f t="shared" si="49"/>
        <v>333093.21843200002</v>
      </c>
      <c r="O641" s="2">
        <f t="shared" si="50"/>
        <v>0</v>
      </c>
    </row>
    <row r="642" spans="1:15" ht="24">
      <c r="A642" s="20"/>
      <c r="B642" s="61" t="s">
        <v>1260</v>
      </c>
      <c r="C642" s="62" t="s">
        <v>1261</v>
      </c>
      <c r="D642" s="63" t="s">
        <v>25</v>
      </c>
      <c r="E642" s="24">
        <v>1</v>
      </c>
      <c r="F642" s="177">
        <v>544270.07999999996</v>
      </c>
      <c r="G642" s="193">
        <v>540569.04345599993</v>
      </c>
      <c r="H642" s="193">
        <f t="shared" si="51"/>
        <v>540569.04345599993</v>
      </c>
      <c r="I642" s="204" t="s">
        <v>4055</v>
      </c>
      <c r="J642" s="179"/>
      <c r="L642">
        <f t="shared" si="47"/>
        <v>99.32</v>
      </c>
      <c r="M642">
        <f t="shared" si="48"/>
        <v>0.68000000000000682</v>
      </c>
      <c r="N642" s="2">
        <f t="shared" si="49"/>
        <v>540569.04345599993</v>
      </c>
      <c r="O642" s="2">
        <f t="shared" si="50"/>
        <v>0</v>
      </c>
    </row>
    <row r="643" spans="1:15" ht="24">
      <c r="A643" s="20"/>
      <c r="B643" s="21" t="s">
        <v>1262</v>
      </c>
      <c r="C643" s="22" t="s">
        <v>1263</v>
      </c>
      <c r="D643" s="23" t="s">
        <v>25</v>
      </c>
      <c r="E643" s="24">
        <v>1</v>
      </c>
      <c r="F643" s="177">
        <v>5093.32</v>
      </c>
      <c r="G643" s="193">
        <v>5058.6854239999993</v>
      </c>
      <c r="H643" s="193">
        <f t="shared" si="51"/>
        <v>5058.6854239999993</v>
      </c>
      <c r="I643" s="204" t="s">
        <v>4055</v>
      </c>
      <c r="J643" s="179"/>
      <c r="L643">
        <f t="shared" si="47"/>
        <v>99.32</v>
      </c>
      <c r="M643">
        <f t="shared" si="48"/>
        <v>0.68000000000000682</v>
      </c>
      <c r="N643" s="2">
        <f t="shared" si="49"/>
        <v>5058.6854239999993</v>
      </c>
      <c r="O643" s="2">
        <f t="shared" si="50"/>
        <v>0</v>
      </c>
    </row>
    <row r="644" spans="1:15">
      <c r="A644" s="53"/>
      <c r="B644" s="54"/>
      <c r="C644" s="55"/>
      <c r="D644" s="54"/>
      <c r="E644" s="54"/>
      <c r="F644" s="43" t="s">
        <v>1</v>
      </c>
      <c r="G644" s="196"/>
      <c r="H644" s="199">
        <f>SUM(H601:H643)</f>
        <v>7508938.9247599998</v>
      </c>
      <c r="I644" s="204" t="s">
        <v>4055</v>
      </c>
      <c r="J644" s="179"/>
      <c r="L644" t="e">
        <f t="shared" ref="L644:L660" si="52">G644*100/F644</f>
        <v>#VALUE!</v>
      </c>
      <c r="M644" t="e">
        <f t="shared" ref="M644:M660" si="53">100-L644</f>
        <v>#VALUE!</v>
      </c>
      <c r="N644" s="2" t="e">
        <f t="shared" ref="N644:N660" si="54">F644-(F644*0.68%)</f>
        <v>#VALUE!</v>
      </c>
      <c r="O644" s="2" t="e">
        <f t="shared" ref="O644:O660" si="55">G644-N644</f>
        <v>#VALUE!</v>
      </c>
    </row>
    <row r="645" spans="1:15">
      <c r="A645" s="28">
        <v>17</v>
      </c>
      <c r="B645" s="46" t="s">
        <v>1264</v>
      </c>
      <c r="C645" s="47"/>
      <c r="D645" s="228"/>
      <c r="E645" s="229"/>
      <c r="F645" s="229"/>
      <c r="G645" s="196"/>
      <c r="H645" s="193"/>
      <c r="I645" s="204" t="s">
        <v>4055</v>
      </c>
      <c r="J645" s="179"/>
      <c r="L645" t="e">
        <f t="shared" si="52"/>
        <v>#DIV/0!</v>
      </c>
      <c r="M645" t="e">
        <f t="shared" si="53"/>
        <v>#DIV/0!</v>
      </c>
      <c r="N645" s="2">
        <f t="shared" si="54"/>
        <v>0</v>
      </c>
      <c r="O645" s="2">
        <f t="shared" si="55"/>
        <v>0</v>
      </c>
    </row>
    <row r="646" spans="1:15">
      <c r="A646" s="65"/>
      <c r="B646" s="21" t="s">
        <v>1265</v>
      </c>
      <c r="C646" s="33" t="s">
        <v>1266</v>
      </c>
      <c r="D646" s="35" t="s">
        <v>28</v>
      </c>
      <c r="E646" s="24">
        <v>1</v>
      </c>
      <c r="F646" s="177">
        <v>8890.27</v>
      </c>
      <c r="G646" s="193">
        <v>8829.8161639999998</v>
      </c>
      <c r="H646" s="193">
        <f t="shared" si="51"/>
        <v>8829.8161639999998</v>
      </c>
      <c r="I646" s="204" t="s">
        <v>4055</v>
      </c>
      <c r="J646" s="179"/>
      <c r="L646">
        <f t="shared" si="52"/>
        <v>99.32</v>
      </c>
      <c r="M646">
        <f t="shared" si="53"/>
        <v>0.68000000000000682</v>
      </c>
      <c r="N646" s="2">
        <f t="shared" si="54"/>
        <v>8829.8161639999998</v>
      </c>
      <c r="O646" s="2">
        <f t="shared" si="55"/>
        <v>0</v>
      </c>
    </row>
    <row r="647" spans="1:15">
      <c r="A647" s="65"/>
      <c r="B647" s="21" t="s">
        <v>1267</v>
      </c>
      <c r="C647" s="33" t="s">
        <v>1268</v>
      </c>
      <c r="D647" s="35" t="s">
        <v>33</v>
      </c>
      <c r="E647" s="24">
        <v>1</v>
      </c>
      <c r="F647" s="177">
        <v>100631.39</v>
      </c>
      <c r="G647" s="193">
        <v>99947.096548000001</v>
      </c>
      <c r="H647" s="193">
        <f t="shared" si="51"/>
        <v>99947.096548000001</v>
      </c>
      <c r="I647" s="204" t="s">
        <v>4055</v>
      </c>
      <c r="J647" s="179"/>
      <c r="L647">
        <f t="shared" si="52"/>
        <v>99.32</v>
      </c>
      <c r="M647">
        <f t="shared" si="53"/>
        <v>0.68000000000000682</v>
      </c>
      <c r="N647" s="2">
        <f t="shared" si="54"/>
        <v>99947.096548000001</v>
      </c>
      <c r="O647" s="2">
        <f t="shared" si="55"/>
        <v>0</v>
      </c>
    </row>
    <row r="648" spans="1:15" ht="15.75" thickBot="1">
      <c r="A648" s="66"/>
      <c r="B648" s="67"/>
      <c r="C648" s="67"/>
      <c r="D648" s="67"/>
      <c r="E648" s="67"/>
      <c r="F648" s="68" t="s">
        <v>1</v>
      </c>
      <c r="G648" s="196"/>
      <c r="H648" s="199">
        <f>SUM(H646:H647)</f>
        <v>108776.912712</v>
      </c>
      <c r="I648" s="204" t="s">
        <v>4055</v>
      </c>
      <c r="J648" s="179"/>
      <c r="L648" t="e">
        <f t="shared" si="52"/>
        <v>#VALUE!</v>
      </c>
      <c r="M648" t="e">
        <f t="shared" si="53"/>
        <v>#VALUE!</v>
      </c>
      <c r="N648" s="2" t="e">
        <f t="shared" si="54"/>
        <v>#VALUE!</v>
      </c>
      <c r="O648" s="2" t="e">
        <f t="shared" si="55"/>
        <v>#VALUE!</v>
      </c>
    </row>
    <row r="649" spans="1:15">
      <c r="A649" s="70">
        <v>18</v>
      </c>
      <c r="B649" s="230" t="s">
        <v>1269</v>
      </c>
      <c r="C649" s="231"/>
      <c r="D649" s="232"/>
      <c r="E649" s="233"/>
      <c r="F649" s="233"/>
      <c r="G649" s="196"/>
      <c r="H649" s="193"/>
      <c r="I649" s="204" t="s">
        <v>4055</v>
      </c>
      <c r="J649" s="179"/>
      <c r="L649" t="e">
        <f t="shared" si="52"/>
        <v>#DIV/0!</v>
      </c>
      <c r="M649" t="e">
        <f t="shared" si="53"/>
        <v>#DIV/0!</v>
      </c>
      <c r="N649" s="2">
        <f t="shared" si="54"/>
        <v>0</v>
      </c>
      <c r="O649" s="2">
        <f t="shared" si="55"/>
        <v>0</v>
      </c>
    </row>
    <row r="650" spans="1:15" ht="36.75" customHeight="1">
      <c r="A650" s="71"/>
      <c r="B650" s="72" t="s">
        <v>1270</v>
      </c>
      <c r="C650" s="22" t="s">
        <v>1271</v>
      </c>
      <c r="D650" s="73" t="s">
        <v>1255</v>
      </c>
      <c r="E650" s="24">
        <v>1</v>
      </c>
      <c r="F650" s="25">
        <f>'[1]PEE-MEBOG'!F656</f>
        <v>1351.4669999999999</v>
      </c>
      <c r="G650" s="193">
        <v>1342.2770243999998</v>
      </c>
      <c r="H650" s="193">
        <f t="shared" si="51"/>
        <v>1342.2770243999998</v>
      </c>
      <c r="I650" s="204" t="s">
        <v>4055</v>
      </c>
      <c r="J650" s="179"/>
      <c r="L650">
        <f t="shared" si="52"/>
        <v>99.320000000000007</v>
      </c>
      <c r="M650">
        <f t="shared" si="53"/>
        <v>0.67999999999999261</v>
      </c>
      <c r="N650" s="2">
        <f t="shared" si="54"/>
        <v>1342.2770243999998</v>
      </c>
      <c r="O650" s="2">
        <f t="shared" si="55"/>
        <v>0</v>
      </c>
    </row>
    <row r="651" spans="1:15" ht="36">
      <c r="A651" s="71"/>
      <c r="B651" s="72" t="s">
        <v>1272</v>
      </c>
      <c r="C651" s="22" t="str">
        <f>'[1]PEE-MEBOG'!C657</f>
        <v xml:space="preserve">Desmonte técnico de alfombra instalada (modulares o rollo), incluye: levantamiento manual controlado, retiro de adhesivo superficial con espátula, acopio interno, cargue y preparación para su retiro </v>
      </c>
      <c r="D651" s="35" t="s">
        <v>28</v>
      </c>
      <c r="E651" s="24">
        <v>1</v>
      </c>
      <c r="F651" s="75">
        <f>'[1]PEE-MEBOG'!F657</f>
        <v>4481.96</v>
      </c>
      <c r="G651" s="193">
        <v>4451.4826720000001</v>
      </c>
      <c r="H651" s="193">
        <f t="shared" si="51"/>
        <v>4451.4826720000001</v>
      </c>
      <c r="I651" s="204" t="s">
        <v>4055</v>
      </c>
      <c r="J651" s="179"/>
      <c r="L651">
        <f t="shared" si="52"/>
        <v>99.32</v>
      </c>
      <c r="M651">
        <f t="shared" si="53"/>
        <v>0.68000000000000682</v>
      </c>
      <c r="N651" s="2">
        <f t="shared" si="54"/>
        <v>4451.4826720000001</v>
      </c>
      <c r="O651" s="2">
        <f t="shared" si="55"/>
        <v>0</v>
      </c>
    </row>
    <row r="652" spans="1:15" ht="36">
      <c r="A652" s="71"/>
      <c r="B652" s="72" t="s">
        <v>1273</v>
      </c>
      <c r="C652" s="22" t="str">
        <f>'[1]PEE-MEBOG'!C658</f>
        <v>Reemboquillado (relleno y sellado de juntas) en enchapes existentes de muros y pisos, con el fin de mejorar la estanqueidad, estética y durabilidad del revestimiento</v>
      </c>
      <c r="D652" s="35" t="s">
        <v>28</v>
      </c>
      <c r="E652" s="24">
        <v>1</v>
      </c>
      <c r="F652" s="75">
        <f>'[1]PEE-MEBOG'!F658</f>
        <v>8586.8700000000008</v>
      </c>
      <c r="G652" s="193">
        <v>8528.4792840000009</v>
      </c>
      <c r="H652" s="193">
        <f t="shared" si="51"/>
        <v>8528.4792840000009</v>
      </c>
      <c r="I652" s="204" t="s">
        <v>4055</v>
      </c>
      <c r="J652" s="179"/>
      <c r="L652">
        <f t="shared" si="52"/>
        <v>99.320000000000007</v>
      </c>
      <c r="M652">
        <f t="shared" si="53"/>
        <v>0.67999999999999261</v>
      </c>
      <c r="N652" s="2">
        <f t="shared" si="54"/>
        <v>8528.4792840000009</v>
      </c>
      <c r="O652" s="2">
        <f t="shared" si="55"/>
        <v>0</v>
      </c>
    </row>
    <row r="653" spans="1:15" ht="36">
      <c r="A653" s="71"/>
      <c r="B653" s="72" t="s">
        <v>1274</v>
      </c>
      <c r="C653" s="22" t="s">
        <v>1275</v>
      </c>
      <c r="D653" s="76" t="s">
        <v>18</v>
      </c>
      <c r="E653" s="24">
        <v>1</v>
      </c>
      <c r="F653" s="75">
        <f>'[1]PEE-MEBOG'!F659</f>
        <v>9861.7799999999988</v>
      </c>
      <c r="G653" s="193">
        <v>9794.7198959999987</v>
      </c>
      <c r="H653" s="193">
        <f t="shared" si="51"/>
        <v>9794.7198959999987</v>
      </c>
      <c r="I653" s="204" t="s">
        <v>4055</v>
      </c>
      <c r="J653" s="179"/>
      <c r="L653">
        <f t="shared" si="52"/>
        <v>99.32</v>
      </c>
      <c r="M653">
        <f t="shared" si="53"/>
        <v>0.68000000000000682</v>
      </c>
      <c r="N653" s="2">
        <f t="shared" si="54"/>
        <v>9794.7198959999987</v>
      </c>
      <c r="O653" s="2">
        <f t="shared" si="55"/>
        <v>0</v>
      </c>
    </row>
    <row r="654" spans="1:15" ht="60" customHeight="1">
      <c r="A654" s="71"/>
      <c r="B654" s="72" t="s">
        <v>1276</v>
      </c>
      <c r="C654" s="22" t="s">
        <v>4048</v>
      </c>
      <c r="D654" s="76" t="s">
        <v>18</v>
      </c>
      <c r="E654" s="24">
        <v>1</v>
      </c>
      <c r="F654" s="75">
        <f>'[1]PEE-MEBOG'!F660</f>
        <v>2388641.37</v>
      </c>
      <c r="G654" s="193">
        <v>2372398.6086840001</v>
      </c>
      <c r="H654" s="193">
        <f t="shared" si="51"/>
        <v>2372398.6086840001</v>
      </c>
      <c r="I654" s="204" t="s">
        <v>4055</v>
      </c>
      <c r="J654" s="179"/>
      <c r="L654">
        <f t="shared" si="52"/>
        <v>99.32</v>
      </c>
      <c r="M654">
        <f t="shared" si="53"/>
        <v>0.68000000000000682</v>
      </c>
      <c r="N654" s="2">
        <f t="shared" si="54"/>
        <v>2372398.6086840001</v>
      </c>
      <c r="O654" s="2">
        <f t="shared" si="55"/>
        <v>0</v>
      </c>
    </row>
    <row r="655" spans="1:15" ht="66.75" customHeight="1">
      <c r="A655" s="71"/>
      <c r="B655" s="72" t="s">
        <v>1277</v>
      </c>
      <c r="C655" s="22" t="str">
        <f>[2]Hoja1!$D$16644</f>
        <v>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v>
      </c>
      <c r="D655" s="76" t="s">
        <v>18</v>
      </c>
      <c r="E655" s="24">
        <v>1</v>
      </c>
      <c r="F655" s="75">
        <f>[2]Hoja1!$F$16666</f>
        <v>348000</v>
      </c>
      <c r="G655" s="193">
        <v>345633.6</v>
      </c>
      <c r="H655" s="193">
        <f t="shared" si="51"/>
        <v>345633.6</v>
      </c>
      <c r="I655" s="204" t="s">
        <v>4055</v>
      </c>
      <c r="J655" s="179"/>
      <c r="L655">
        <f t="shared" si="52"/>
        <v>99.32</v>
      </c>
      <c r="M655">
        <f t="shared" si="53"/>
        <v>0.68000000000000682</v>
      </c>
      <c r="N655" s="2">
        <f t="shared" si="54"/>
        <v>345633.6</v>
      </c>
      <c r="O655" s="2">
        <f t="shared" si="55"/>
        <v>0</v>
      </c>
    </row>
    <row r="656" spans="1:15" ht="29.25" customHeight="1">
      <c r="A656" s="71"/>
      <c r="B656" s="72" t="s">
        <v>1278</v>
      </c>
      <c r="C656" s="22" t="str">
        <f>[2]Hoja1!$D$16668</f>
        <v xml:space="preserve">Suministro e instalación de cerramiento provisional en polisombra verde Hmax= 2,10m incluye desmonte </v>
      </c>
      <c r="D656" s="76" t="s">
        <v>25</v>
      </c>
      <c r="E656" s="24">
        <v>1</v>
      </c>
      <c r="F656" s="75">
        <f>'[1]PEE-MEBOG'!F662</f>
        <v>21452.960000000021</v>
      </c>
      <c r="G656" s="193">
        <v>21307.07987200002</v>
      </c>
      <c r="H656" s="193">
        <f t="shared" si="51"/>
        <v>21307.07987200002</v>
      </c>
      <c r="I656" s="204" t="s">
        <v>4055</v>
      </c>
      <c r="J656" s="179"/>
      <c r="L656">
        <f t="shared" si="52"/>
        <v>99.320000000000007</v>
      </c>
      <c r="M656">
        <f t="shared" si="53"/>
        <v>0.67999999999999261</v>
      </c>
      <c r="N656" s="2">
        <f t="shared" si="54"/>
        <v>21307.07987200002</v>
      </c>
      <c r="O656" s="2">
        <f t="shared" si="55"/>
        <v>0</v>
      </c>
    </row>
    <row r="657" spans="1:15" ht="29.25" customHeight="1">
      <c r="A657" s="71"/>
      <c r="B657" s="72" t="s">
        <v>1279</v>
      </c>
      <c r="C657" s="22" t="str">
        <f>'[1]PEE-MEBOG'!C663</f>
        <v>Suministro e instalación de unión dresser en hd de 3"</v>
      </c>
      <c r="D657" s="76" t="s">
        <v>18</v>
      </c>
      <c r="E657" s="24">
        <v>1</v>
      </c>
      <c r="F657" s="75">
        <f>'[1]PEE-MEBOG'!F663</f>
        <v>163110.54999999999</v>
      </c>
      <c r="G657" s="193">
        <v>162001.39825999999</v>
      </c>
      <c r="H657" s="193">
        <f t="shared" si="51"/>
        <v>162001.39825999999</v>
      </c>
      <c r="I657" s="204" t="s">
        <v>4055</v>
      </c>
      <c r="J657" s="179"/>
      <c r="L657">
        <f t="shared" si="52"/>
        <v>99.320000000000007</v>
      </c>
      <c r="M657">
        <f t="shared" si="53"/>
        <v>0.67999999999999261</v>
      </c>
      <c r="N657" s="2">
        <f t="shared" si="54"/>
        <v>162001.39825999999</v>
      </c>
      <c r="O657" s="2">
        <f t="shared" si="55"/>
        <v>0</v>
      </c>
    </row>
    <row r="658" spans="1:15" ht="29.25" customHeight="1">
      <c r="A658" s="71"/>
      <c r="B658" s="72" t="s">
        <v>1280</v>
      </c>
      <c r="C658" s="22" t="s">
        <v>1281</v>
      </c>
      <c r="D658" s="35" t="s">
        <v>28</v>
      </c>
      <c r="E658" s="24">
        <v>1</v>
      </c>
      <c r="F658" s="75">
        <f>'[1]PEE-MEBOG'!F664</f>
        <v>77686.045503912508</v>
      </c>
      <c r="G658" s="193">
        <v>77157.780394485904</v>
      </c>
      <c r="H658" s="193">
        <f t="shared" ref="H658:H660" si="56">+G658*E658</f>
        <v>77157.780394485904</v>
      </c>
      <c r="I658" s="204" t="s">
        <v>4055</v>
      </c>
      <c r="J658" s="179"/>
      <c r="L658">
        <f t="shared" si="52"/>
        <v>99.32</v>
      </c>
      <c r="M658">
        <f t="shared" si="53"/>
        <v>0.68000000000000682</v>
      </c>
      <c r="N658" s="2">
        <f t="shared" si="54"/>
        <v>77157.780394485904</v>
      </c>
      <c r="O658" s="2">
        <f t="shared" si="55"/>
        <v>0</v>
      </c>
    </row>
    <row r="659" spans="1:15" ht="29.25" customHeight="1">
      <c r="A659" s="71"/>
      <c r="B659" s="72" t="s">
        <v>1282</v>
      </c>
      <c r="C659" s="22" t="str">
        <f>'[1]PEE-MEBOG'!C665</f>
        <v xml:space="preserve">Suministro e instalación de domos circulares de 100 mm diámetro en acrílico original 3mm  </v>
      </c>
      <c r="D659" s="76" t="s">
        <v>18</v>
      </c>
      <c r="E659" s="24">
        <v>1</v>
      </c>
      <c r="F659" s="75">
        <f>'[1]PEE-MEBOG'!F665</f>
        <v>481324.05000000005</v>
      </c>
      <c r="G659" s="193">
        <v>478051.04646000004</v>
      </c>
      <c r="H659" s="193">
        <f t="shared" si="56"/>
        <v>478051.04646000004</v>
      </c>
      <c r="I659" s="204" t="s">
        <v>4055</v>
      </c>
      <c r="J659" s="179"/>
      <c r="L659">
        <f t="shared" si="52"/>
        <v>99.320000000000007</v>
      </c>
      <c r="M659">
        <f t="shared" si="53"/>
        <v>0.67999999999999261</v>
      </c>
      <c r="N659" s="2">
        <f t="shared" si="54"/>
        <v>478051.04646000004</v>
      </c>
      <c r="O659" s="2">
        <f t="shared" si="55"/>
        <v>0</v>
      </c>
    </row>
    <row r="660" spans="1:15" ht="29.25" customHeight="1">
      <c r="A660" s="71"/>
      <c r="B660" s="72" t="s">
        <v>1283</v>
      </c>
      <c r="C660" s="22" t="str">
        <f>'[1]PEE-MEBOG'!C666</f>
        <v xml:space="preserve">Suministro e instalación de cañuela prefabricada en concreto 21MPA ancho max =30cm para aguas lluvias </v>
      </c>
      <c r="D660" s="76" t="s">
        <v>25</v>
      </c>
      <c r="E660" s="24">
        <v>1</v>
      </c>
      <c r="F660" s="75">
        <f>'[1]PEE-MEBOG'!F666</f>
        <v>67058.55</v>
      </c>
      <c r="G660" s="193">
        <v>66602.551860000007</v>
      </c>
      <c r="H660" s="193">
        <f t="shared" si="56"/>
        <v>66602.551860000007</v>
      </c>
      <c r="I660" s="204" t="s">
        <v>4055</v>
      </c>
      <c r="J660" s="179"/>
      <c r="L660">
        <f t="shared" si="52"/>
        <v>99.320000000000007</v>
      </c>
      <c r="M660">
        <f t="shared" si="53"/>
        <v>0.67999999999999261</v>
      </c>
      <c r="N660" s="2">
        <f t="shared" si="54"/>
        <v>66602.551860000007</v>
      </c>
      <c r="O660" s="2">
        <f t="shared" si="55"/>
        <v>0</v>
      </c>
    </row>
    <row r="661" spans="1:15" ht="21.75" customHeight="1" thickBot="1">
      <c r="A661" s="77"/>
      <c r="B661" s="78"/>
      <c r="C661" s="78"/>
      <c r="D661" s="78"/>
      <c r="E661" s="78"/>
      <c r="F661" s="79" t="s">
        <v>1</v>
      </c>
      <c r="G661" s="178"/>
      <c r="H661" s="200">
        <f>SUM(H650:H660)</f>
        <v>3547269.0244068857</v>
      </c>
      <c r="I661" s="204" t="s">
        <v>4055</v>
      </c>
      <c r="J661" s="179"/>
      <c r="L661"/>
      <c r="N661"/>
      <c r="O661"/>
    </row>
    <row r="662" spans="1:15" ht="9" customHeight="1" thickBot="1">
      <c r="A662" s="234"/>
      <c r="B662" s="235"/>
      <c r="C662" s="235"/>
      <c r="D662" s="235"/>
      <c r="E662" s="235"/>
      <c r="F662" s="235"/>
      <c r="J662" s="182"/>
      <c r="L662"/>
      <c r="N662"/>
      <c r="O662"/>
    </row>
    <row r="663" spans="1:15">
      <c r="A663" s="236" t="s">
        <v>1284</v>
      </c>
      <c r="B663" s="237"/>
      <c r="C663" s="237"/>
      <c r="D663" s="238"/>
      <c r="E663" s="183"/>
      <c r="F663" s="220">
        <f>+H44+H106+H202+H273+H283+H309+H339+H389+H473+H496+H521+H560+H574+H592+H599+H644+H648+H661</f>
        <v>149505585.3625789</v>
      </c>
      <c r="G663" s="220"/>
      <c r="H663" s="220"/>
      <c r="I663" s="220"/>
      <c r="J663" s="220"/>
      <c r="L663"/>
      <c r="N663"/>
      <c r="O663"/>
    </row>
    <row r="664" spans="1:15">
      <c r="A664" s="224" t="s">
        <v>1285</v>
      </c>
      <c r="B664" s="225"/>
      <c r="C664" s="225"/>
      <c r="D664" s="184">
        <v>0.22</v>
      </c>
      <c r="E664" s="184">
        <v>0.22</v>
      </c>
      <c r="F664" s="215">
        <f>+F663*E664</f>
        <v>32891228.779767357</v>
      </c>
      <c r="G664" s="215"/>
      <c r="H664" s="215"/>
      <c r="I664" s="215"/>
      <c r="J664" s="215"/>
      <c r="L664"/>
      <c r="N664"/>
      <c r="O664"/>
    </row>
    <row r="665" spans="1:15">
      <c r="A665" s="222" t="s">
        <v>1286</v>
      </c>
      <c r="B665" s="223"/>
      <c r="C665" s="223"/>
      <c r="D665" s="185">
        <v>5.0000000000000001E-3</v>
      </c>
      <c r="E665" s="185">
        <v>5.0000000000000001E-3</v>
      </c>
      <c r="F665" s="215">
        <f>+F663*E665</f>
        <v>747527.92681289453</v>
      </c>
      <c r="G665" s="215"/>
      <c r="H665" s="215"/>
      <c r="I665" s="215"/>
      <c r="J665" s="215"/>
      <c r="L665"/>
      <c r="N665"/>
      <c r="O665"/>
    </row>
    <row r="666" spans="1:15">
      <c r="A666" s="222" t="s">
        <v>1287</v>
      </c>
      <c r="B666" s="223"/>
      <c r="C666" s="223"/>
      <c r="D666" s="186">
        <v>0.05</v>
      </c>
      <c r="E666" s="186">
        <v>0.05</v>
      </c>
      <c r="F666" s="215">
        <f>+F663*E666</f>
        <v>7475279.2681289455</v>
      </c>
      <c r="G666" s="215"/>
      <c r="H666" s="215"/>
      <c r="I666" s="215"/>
      <c r="J666" s="215"/>
      <c r="L666"/>
      <c r="N666"/>
      <c r="O666"/>
    </row>
    <row r="667" spans="1:15">
      <c r="A667" s="222" t="s">
        <v>1288</v>
      </c>
      <c r="B667" s="223"/>
      <c r="C667" s="223"/>
      <c r="D667" s="186">
        <v>0.19</v>
      </c>
      <c r="E667" s="186">
        <v>0.19</v>
      </c>
      <c r="F667" s="215">
        <f>+F666*E667</f>
        <v>1420303.0609444997</v>
      </c>
      <c r="G667" s="215"/>
      <c r="H667" s="215"/>
      <c r="I667" s="215"/>
      <c r="J667" s="215"/>
      <c r="L667"/>
      <c r="N667"/>
      <c r="O667"/>
    </row>
    <row r="668" spans="1:15">
      <c r="A668" s="212" t="s">
        <v>1289</v>
      </c>
      <c r="B668" s="213"/>
      <c r="C668" s="213"/>
      <c r="D668" s="214"/>
      <c r="E668" s="201">
        <f>+E664+E665+E666</f>
        <v>0.27500000000000002</v>
      </c>
      <c r="F668" s="215">
        <f>SUM(F664:J667)</f>
        <v>42534339.035653695</v>
      </c>
      <c r="G668" s="215"/>
      <c r="H668" s="215"/>
      <c r="I668" s="215"/>
      <c r="J668" s="215"/>
      <c r="L668"/>
      <c r="N668"/>
      <c r="O668"/>
    </row>
    <row r="669" spans="1:15" ht="6" customHeight="1">
      <c r="A669" s="216"/>
      <c r="B669" s="217"/>
      <c r="C669" s="217"/>
      <c r="D669" s="217"/>
      <c r="E669" s="217"/>
      <c r="F669" s="217"/>
      <c r="G669" s="217"/>
      <c r="H669" s="217"/>
      <c r="I669" s="217"/>
      <c r="J669" s="218"/>
      <c r="L669"/>
      <c r="N669"/>
      <c r="O669"/>
    </row>
    <row r="670" spans="1:15" ht="18.75" customHeight="1">
      <c r="A670" s="219" t="s">
        <v>1290</v>
      </c>
      <c r="B670" s="219"/>
      <c r="C670" s="219"/>
      <c r="D670" s="220">
        <f>F663+F668</f>
        <v>192039924.39823258</v>
      </c>
      <c r="E670" s="220"/>
      <c r="F670" s="220"/>
      <c r="G670" s="220"/>
      <c r="H670" s="220"/>
      <c r="I670" s="220"/>
      <c r="J670" s="220"/>
      <c r="L670"/>
      <c r="N670"/>
      <c r="O670"/>
    </row>
    <row r="671" spans="1:15" ht="21" customHeight="1">
      <c r="A671" s="219" t="s">
        <v>1291</v>
      </c>
      <c r="B671" s="219"/>
      <c r="C671" s="219"/>
      <c r="D671" s="221" t="s">
        <v>4054</v>
      </c>
      <c r="E671" s="221"/>
      <c r="F671" s="221"/>
      <c r="G671" s="221"/>
      <c r="H671" s="221"/>
      <c r="I671" s="221"/>
      <c r="J671" s="221"/>
      <c r="L671"/>
      <c r="N671"/>
      <c r="O671"/>
    </row>
    <row r="672" spans="1:15">
      <c r="A672" s="187"/>
      <c r="J672" s="182"/>
      <c r="L672"/>
      <c r="N672"/>
      <c r="O672"/>
    </row>
    <row r="673" spans="1:15">
      <c r="A673" s="187"/>
      <c r="J673" s="182"/>
      <c r="L673"/>
      <c r="N673"/>
      <c r="O673"/>
    </row>
    <row r="674" spans="1:15">
      <c r="A674" s="188" t="s">
        <v>4043</v>
      </c>
      <c r="B674" s="83"/>
      <c r="C674" s="83"/>
      <c r="D674" s="83"/>
      <c r="E674" s="83"/>
      <c r="F674" s="83"/>
      <c r="J674" s="182"/>
      <c r="L674"/>
      <c r="N674"/>
      <c r="O674"/>
    </row>
    <row r="675" spans="1:15">
      <c r="A675" s="189" t="s">
        <v>5</v>
      </c>
      <c r="B675" s="83"/>
      <c r="C675" s="83"/>
      <c r="D675" s="83"/>
      <c r="E675" s="83"/>
      <c r="F675" s="83"/>
      <c r="J675" s="182"/>
      <c r="L675"/>
      <c r="N675"/>
      <c r="O675"/>
    </row>
    <row r="676" spans="1:15">
      <c r="A676" s="189" t="s">
        <v>1294</v>
      </c>
      <c r="B676" s="83"/>
      <c r="C676" s="83"/>
      <c r="D676" s="83"/>
      <c r="E676" s="83"/>
      <c r="F676" s="83"/>
      <c r="J676" s="182"/>
      <c r="L676"/>
      <c r="N676"/>
      <c r="O676"/>
    </row>
    <row r="677" spans="1:15">
      <c r="A677" s="189" t="s">
        <v>4044</v>
      </c>
      <c r="B677" s="83"/>
      <c r="C677" s="83"/>
      <c r="D677" s="83"/>
      <c r="E677" s="83"/>
      <c r="F677" s="83"/>
      <c r="J677" s="182"/>
      <c r="L677"/>
      <c r="N677"/>
      <c r="O677"/>
    </row>
    <row r="678" spans="1:15">
      <c r="A678" s="189" t="s">
        <v>1296</v>
      </c>
      <c r="B678" s="85"/>
      <c r="C678" s="86"/>
      <c r="D678" s="83"/>
      <c r="E678" s="83"/>
      <c r="F678" s="83"/>
      <c r="J678" s="182"/>
      <c r="L678"/>
      <c r="N678"/>
      <c r="O678"/>
    </row>
    <row r="679" spans="1:15">
      <c r="A679" s="205" t="s">
        <v>4045</v>
      </c>
      <c r="B679" s="206"/>
      <c r="C679" s="206"/>
      <c r="D679" s="206"/>
      <c r="E679" s="206"/>
      <c r="F679" s="206"/>
      <c r="G679" s="206"/>
      <c r="H679" s="206"/>
      <c r="I679" s="206"/>
      <c r="J679" s="207"/>
      <c r="L679"/>
      <c r="N679"/>
      <c r="O679"/>
    </row>
    <row r="680" spans="1:15">
      <c r="A680" s="208"/>
      <c r="B680" s="206"/>
      <c r="C680" s="206"/>
      <c r="D680" s="206"/>
      <c r="E680" s="206"/>
      <c r="F680" s="206"/>
      <c r="G680" s="206"/>
      <c r="H680" s="206"/>
      <c r="I680" s="206"/>
      <c r="J680" s="207"/>
    </row>
    <row r="681" spans="1:15">
      <c r="A681" s="208"/>
      <c r="B681" s="206"/>
      <c r="C681" s="206"/>
      <c r="D681" s="206"/>
      <c r="E681" s="206"/>
      <c r="F681" s="206"/>
      <c r="G681" s="206"/>
      <c r="H681" s="206"/>
      <c r="I681" s="206"/>
      <c r="J681" s="207"/>
    </row>
    <row r="682" spans="1:15" ht="15.75" thickBot="1">
      <c r="A682" s="209"/>
      <c r="B682" s="210"/>
      <c r="C682" s="210"/>
      <c r="D682" s="210"/>
      <c r="E682" s="210"/>
      <c r="F682" s="210"/>
      <c r="G682" s="210"/>
      <c r="H682" s="210"/>
      <c r="I682" s="210"/>
      <c r="J682" s="211"/>
    </row>
    <row r="686" spans="1:15">
      <c r="F686" s="203"/>
    </row>
  </sheetData>
  <mergeCells count="45">
    <mergeCell ref="B106:E106"/>
    <mergeCell ref="I1:J1"/>
    <mergeCell ref="B2:C2"/>
    <mergeCell ref="D2:F2"/>
    <mergeCell ref="A44:F44"/>
    <mergeCell ref="D45:F45"/>
    <mergeCell ref="D497:F497"/>
    <mergeCell ref="D107:F107"/>
    <mergeCell ref="A202:F202"/>
    <mergeCell ref="D203:F203"/>
    <mergeCell ref="B273:F273"/>
    <mergeCell ref="D274:F274"/>
    <mergeCell ref="B283:F283"/>
    <mergeCell ref="D284:F284"/>
    <mergeCell ref="D310:F310"/>
    <mergeCell ref="D340:F340"/>
    <mergeCell ref="D390:F390"/>
    <mergeCell ref="D474:F474"/>
    <mergeCell ref="A664:C664"/>
    <mergeCell ref="F664:J664"/>
    <mergeCell ref="D522:F522"/>
    <mergeCell ref="D561:F561"/>
    <mergeCell ref="D575:F575"/>
    <mergeCell ref="D593:F593"/>
    <mergeCell ref="D600:F600"/>
    <mergeCell ref="D645:F645"/>
    <mergeCell ref="B649:C649"/>
    <mergeCell ref="D649:F649"/>
    <mergeCell ref="A662:F662"/>
    <mergeCell ref="A663:D663"/>
    <mergeCell ref="F663:J663"/>
    <mergeCell ref="A665:C665"/>
    <mergeCell ref="F665:J665"/>
    <mergeCell ref="A666:C666"/>
    <mergeCell ref="F666:J666"/>
    <mergeCell ref="A667:C667"/>
    <mergeCell ref="F667:J667"/>
    <mergeCell ref="A679:J682"/>
    <mergeCell ref="A668:D668"/>
    <mergeCell ref="F668:J668"/>
    <mergeCell ref="A669:J669"/>
    <mergeCell ref="A670:C670"/>
    <mergeCell ref="D670:J670"/>
    <mergeCell ref="A671:C671"/>
    <mergeCell ref="D671:J671"/>
  </mergeCells>
  <conditionalFormatting sqref="B2:B43 B46:B106 B108:B201 B204:B272 B275:B282 B285:B309 B311:B339 B341:B389 B391:B473 B475:B496 B498:B521 B523:B560 B562:B574 B576:B592 B594:B599 B601:B644 B646:B647">
    <cfRule type="duplicateValues" dxfId="166" priority="82"/>
  </conditionalFormatting>
  <conditionalFormatting sqref="B41">
    <cfRule type="duplicateValues" dxfId="165" priority="34"/>
    <cfRule type="duplicateValues" dxfId="164" priority="32"/>
  </conditionalFormatting>
  <conditionalFormatting sqref="B42">
    <cfRule type="duplicateValues" dxfId="163" priority="29"/>
    <cfRule type="duplicateValues" dxfId="162" priority="31"/>
  </conditionalFormatting>
  <conditionalFormatting sqref="B43">
    <cfRule type="duplicateValues" dxfId="161" priority="78"/>
  </conditionalFormatting>
  <conditionalFormatting sqref="B50">
    <cfRule type="duplicateValues" dxfId="160" priority="71"/>
  </conditionalFormatting>
  <conditionalFormatting sqref="B70">
    <cfRule type="duplicateValues" dxfId="159" priority="23"/>
    <cfRule type="duplicateValues" dxfId="158" priority="22"/>
  </conditionalFormatting>
  <conditionalFormatting sqref="B79">
    <cfRule type="duplicateValues" dxfId="157" priority="73"/>
  </conditionalFormatting>
  <conditionalFormatting sqref="B109">
    <cfRule type="duplicateValues" dxfId="156" priority="15"/>
    <cfRule type="duplicateValues" dxfId="155" priority="14"/>
  </conditionalFormatting>
  <conditionalFormatting sqref="B110">
    <cfRule type="duplicateValues" dxfId="154" priority="12"/>
    <cfRule type="duplicateValues" dxfId="153" priority="13"/>
  </conditionalFormatting>
  <conditionalFormatting sqref="B111">
    <cfRule type="duplicateValues" dxfId="152" priority="9"/>
    <cfRule type="duplicateValues" dxfId="151" priority="10"/>
  </conditionalFormatting>
  <conditionalFormatting sqref="B139">
    <cfRule type="duplicateValues" dxfId="150" priority="25"/>
    <cfRule type="duplicateValues" dxfId="149" priority="26"/>
  </conditionalFormatting>
  <conditionalFormatting sqref="B206:B207">
    <cfRule type="duplicateValues" dxfId="148" priority="38"/>
  </conditionalFormatting>
  <conditionalFormatting sqref="B208:B209">
    <cfRule type="duplicateValues" dxfId="147" priority="44"/>
  </conditionalFormatting>
  <conditionalFormatting sqref="B244">
    <cfRule type="duplicateValues" dxfId="146" priority="40"/>
  </conditionalFormatting>
  <conditionalFormatting sqref="B256:B257">
    <cfRule type="duplicateValues" dxfId="145" priority="42"/>
  </conditionalFormatting>
  <conditionalFormatting sqref="B266:B269">
    <cfRule type="duplicateValues" dxfId="144" priority="76"/>
  </conditionalFormatting>
  <conditionalFormatting sqref="B400:B401">
    <cfRule type="duplicateValues" dxfId="143" priority="19"/>
    <cfRule type="duplicateValues" dxfId="142" priority="18"/>
  </conditionalFormatting>
  <conditionalFormatting sqref="B454:B455">
    <cfRule type="duplicateValues" dxfId="141" priority="60"/>
  </conditionalFormatting>
  <conditionalFormatting sqref="B456:B457">
    <cfRule type="duplicateValues" dxfId="140" priority="58"/>
  </conditionalFormatting>
  <conditionalFormatting sqref="B460">
    <cfRule type="duplicateValues" dxfId="139" priority="68"/>
  </conditionalFormatting>
  <conditionalFormatting sqref="B461">
    <cfRule type="duplicateValues" dxfId="138" priority="66"/>
  </conditionalFormatting>
  <conditionalFormatting sqref="B462">
    <cfRule type="duplicateValues" dxfId="137" priority="64"/>
  </conditionalFormatting>
  <conditionalFormatting sqref="B463">
    <cfRule type="duplicateValues" dxfId="136" priority="62"/>
  </conditionalFormatting>
  <conditionalFormatting sqref="B558:B559">
    <cfRule type="duplicateValues" dxfId="135" priority="28"/>
    <cfRule type="duplicateValues" dxfId="134" priority="27"/>
  </conditionalFormatting>
  <conditionalFormatting sqref="B562:B574 B560 B576:B587 B2:B40 B112:B138 B46:B69 B589:B592 B594:B599 B601:B644 B646:B647 B140:B201 B204:B272 B402:B473 B475:B496 B498:B521 B523:B557 B71:B106 B108 B275:B282 B285:B309 B311:B339 B341:B389 B391:B399">
    <cfRule type="duplicateValues" dxfId="133" priority="83"/>
  </conditionalFormatting>
  <conditionalFormatting sqref="B588">
    <cfRule type="duplicateValues" dxfId="132" priority="35"/>
    <cfRule type="duplicateValues" dxfId="131" priority="37"/>
  </conditionalFormatting>
  <conditionalFormatting sqref="B607:B637">
    <cfRule type="duplicateValues" dxfId="130" priority="56"/>
  </conditionalFormatting>
  <conditionalFormatting sqref="B638">
    <cfRule type="duplicateValues" dxfId="129" priority="54"/>
  </conditionalFormatting>
  <conditionalFormatting sqref="B639">
    <cfRule type="duplicateValues" dxfId="128" priority="46"/>
  </conditionalFormatting>
  <conditionalFormatting sqref="B640">
    <cfRule type="duplicateValues" dxfId="127" priority="52"/>
  </conditionalFormatting>
  <conditionalFormatting sqref="B641">
    <cfRule type="duplicateValues" dxfId="126" priority="50"/>
  </conditionalFormatting>
  <conditionalFormatting sqref="B642">
    <cfRule type="duplicateValues" dxfId="125" priority="48"/>
  </conditionalFormatting>
  <conditionalFormatting sqref="C41">
    <cfRule type="duplicateValues" dxfId="124" priority="33"/>
  </conditionalFormatting>
  <conditionalFormatting sqref="C42">
    <cfRule type="duplicateValues" dxfId="123" priority="30"/>
  </conditionalFormatting>
  <conditionalFormatting sqref="C43">
    <cfRule type="duplicateValues" dxfId="122" priority="79"/>
  </conditionalFormatting>
  <conditionalFormatting sqref="C50">
    <cfRule type="duplicateValues" dxfId="121" priority="70"/>
  </conditionalFormatting>
  <conditionalFormatting sqref="C70">
    <cfRule type="duplicateValues" dxfId="120" priority="21"/>
  </conditionalFormatting>
  <conditionalFormatting sqref="C79">
    <cfRule type="duplicateValues" dxfId="119" priority="72"/>
  </conditionalFormatting>
  <conditionalFormatting sqref="C105">
    <cfRule type="duplicateValues" dxfId="118" priority="6"/>
  </conditionalFormatting>
  <conditionalFormatting sqref="C109:C110">
    <cfRule type="duplicateValues" dxfId="117" priority="11"/>
  </conditionalFormatting>
  <conditionalFormatting sqref="C111">
    <cfRule type="duplicateValues" dxfId="116" priority="8"/>
  </conditionalFormatting>
  <conditionalFormatting sqref="C139">
    <cfRule type="duplicateValues" dxfId="115" priority="24"/>
  </conditionalFormatting>
  <conditionalFormatting sqref="C198:C201">
    <cfRule type="duplicateValues" dxfId="114" priority="5"/>
  </conditionalFormatting>
  <conditionalFormatting sqref="C206:C207">
    <cfRule type="duplicateValues" dxfId="113" priority="39"/>
  </conditionalFormatting>
  <conditionalFormatting sqref="C208:C209">
    <cfRule type="duplicateValues" dxfId="112" priority="45"/>
  </conditionalFormatting>
  <conditionalFormatting sqref="C244">
    <cfRule type="duplicateValues" dxfId="111" priority="41"/>
  </conditionalFormatting>
  <conditionalFormatting sqref="C256:C257">
    <cfRule type="duplicateValues" dxfId="110" priority="43"/>
  </conditionalFormatting>
  <conditionalFormatting sqref="C266:C269">
    <cfRule type="duplicateValues" dxfId="109" priority="77"/>
  </conditionalFormatting>
  <conditionalFormatting sqref="C270">
    <cfRule type="duplicateValues" dxfId="108" priority="75"/>
  </conditionalFormatting>
  <conditionalFormatting sqref="C271">
    <cfRule type="duplicateValues" dxfId="107" priority="74"/>
  </conditionalFormatting>
  <conditionalFormatting sqref="C272">
    <cfRule type="duplicateValues" dxfId="106" priority="80"/>
  </conditionalFormatting>
  <conditionalFormatting sqref="C387:C388">
    <cfRule type="duplicateValues" dxfId="105" priority="4"/>
  </conditionalFormatting>
  <conditionalFormatting sqref="C400:C401">
    <cfRule type="duplicateValues" dxfId="104" priority="17"/>
  </conditionalFormatting>
  <conditionalFormatting sqref="C454:C455">
    <cfRule type="duplicateValues" dxfId="103" priority="61"/>
  </conditionalFormatting>
  <conditionalFormatting sqref="C456:C457">
    <cfRule type="duplicateValues" dxfId="102" priority="59"/>
  </conditionalFormatting>
  <conditionalFormatting sqref="C460">
    <cfRule type="duplicateValues" dxfId="101" priority="69"/>
  </conditionalFormatting>
  <conditionalFormatting sqref="C461">
    <cfRule type="duplicateValues" dxfId="100" priority="67"/>
  </conditionalFormatting>
  <conditionalFormatting sqref="C462">
    <cfRule type="duplicateValues" dxfId="99" priority="65"/>
  </conditionalFormatting>
  <conditionalFormatting sqref="C463">
    <cfRule type="duplicateValues" dxfId="98" priority="63"/>
  </conditionalFormatting>
  <conditionalFormatting sqref="C469">
    <cfRule type="duplicateValues" dxfId="97" priority="16"/>
  </conditionalFormatting>
  <conditionalFormatting sqref="C471:C472">
    <cfRule type="duplicateValues" dxfId="96" priority="81"/>
  </conditionalFormatting>
  <conditionalFormatting sqref="C558:C559">
    <cfRule type="duplicateValues" dxfId="95" priority="20"/>
  </conditionalFormatting>
  <conditionalFormatting sqref="C588">
    <cfRule type="duplicateValues" dxfId="94" priority="36"/>
  </conditionalFormatting>
  <conditionalFormatting sqref="C591">
    <cfRule type="duplicateValues" dxfId="93" priority="7"/>
  </conditionalFormatting>
  <conditionalFormatting sqref="C607:C637">
    <cfRule type="duplicateValues" dxfId="92" priority="57"/>
  </conditionalFormatting>
  <conditionalFormatting sqref="C638">
    <cfRule type="duplicateValues" dxfId="91" priority="55"/>
  </conditionalFormatting>
  <conditionalFormatting sqref="C639">
    <cfRule type="duplicateValues" dxfId="90" priority="47"/>
  </conditionalFormatting>
  <conditionalFormatting sqref="C640">
    <cfRule type="duplicateValues" dxfId="89" priority="53"/>
  </conditionalFormatting>
  <conditionalFormatting sqref="C641">
    <cfRule type="duplicateValues" dxfId="88" priority="51"/>
  </conditionalFormatting>
  <conditionalFormatting sqref="C642">
    <cfRule type="duplicateValues" dxfId="87" priority="49"/>
  </conditionalFormatting>
  <conditionalFormatting sqref="C643">
    <cfRule type="duplicateValues" dxfId="86" priority="3"/>
  </conditionalFormatting>
  <conditionalFormatting sqref="C644:C647 C464:C468 C3:C40 C458:C459 C210:C243 C258:C265 C245:C255 C589:C590 C46:C49 C560:C587 C112:C138 C592:C606 C51:C69 C274:C282 C470 C108 C203:C205 C389:C399 C473:C557 C71:C78 C140:C197 C402:C453 C80:C104 C284:C386">
    <cfRule type="duplicateValues" dxfId="85" priority="84"/>
  </conditionalFormatting>
  <conditionalFormatting sqref="C650 C652:C660">
    <cfRule type="duplicateValues" dxfId="84" priority="2"/>
  </conditionalFormatting>
  <conditionalFormatting sqref="C651">
    <cfRule type="duplicateValues" dxfId="83" priority="1"/>
  </conditionalFormatting>
  <pageMargins left="0.7" right="0.7" top="0.75" bottom="0.75" header="0.3" footer="0.3"/>
  <pageSetup paperSize="9" scale="34" orientation="portrait" r:id="rId1"/>
  <rowBreaks count="1" manualBreakCount="1">
    <brk id="607" max="16"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88"/>
  <sheetViews>
    <sheetView view="pageBreakPreview" zoomScale="93" zoomScaleNormal="100" zoomScaleSheetLayoutView="93" workbookViewId="0">
      <selection activeCell="C1" sqref="C1:F2"/>
    </sheetView>
  </sheetViews>
  <sheetFormatPr baseColWidth="10" defaultRowHeight="15"/>
  <cols>
    <col min="1" max="1" width="9" style="93" customWidth="1"/>
    <col min="2" max="2" width="11" style="81" customWidth="1"/>
    <col min="3" max="3" width="61" style="81" customWidth="1"/>
    <col min="4" max="4" width="7.85546875" style="81" bestFit="1" customWidth="1"/>
    <col min="5" max="5" width="10.42578125" style="81" customWidth="1"/>
    <col min="6" max="6" width="19.28515625" style="81" customWidth="1"/>
    <col min="7" max="7" width="22.42578125" style="81" customWidth="1"/>
    <col min="8" max="8" width="18" customWidth="1"/>
  </cols>
  <sheetData>
    <row r="1" spans="1:7" s="5" customFormat="1" ht="14.25" customHeight="1">
      <c r="A1" s="288" t="s">
        <v>8</v>
      </c>
      <c r="B1" s="289"/>
      <c r="C1" s="290" t="s">
        <v>9</v>
      </c>
      <c r="D1" s="291"/>
      <c r="E1" s="291"/>
      <c r="F1" s="292"/>
      <c r="G1" s="4"/>
    </row>
    <row r="2" spans="1:7" s="5" customFormat="1" ht="21" customHeight="1">
      <c r="A2" s="296" t="s">
        <v>10</v>
      </c>
      <c r="B2" s="297"/>
      <c r="C2" s="293"/>
      <c r="D2" s="294"/>
      <c r="E2" s="294"/>
      <c r="F2" s="295"/>
      <c r="G2" s="6"/>
    </row>
    <row r="3" spans="1:7" s="5" customFormat="1" ht="15" customHeight="1">
      <c r="A3" s="296" t="s">
        <v>11</v>
      </c>
      <c r="B3" s="297"/>
      <c r="C3" s="298" t="s">
        <v>3</v>
      </c>
      <c r="D3" s="299"/>
      <c r="E3" s="299"/>
      <c r="F3" s="300"/>
      <c r="G3" s="6" t="s">
        <v>12</v>
      </c>
    </row>
    <row r="4" spans="1:7" s="5" customFormat="1" ht="15.75" customHeight="1" thickBot="1">
      <c r="A4" s="304" t="s">
        <v>13</v>
      </c>
      <c r="B4" s="305"/>
      <c r="C4" s="301"/>
      <c r="D4" s="302"/>
      <c r="E4" s="302"/>
      <c r="F4" s="303"/>
      <c r="G4" s="7"/>
    </row>
    <row r="5" spans="1:7" s="5" customFormat="1" thickBot="1">
      <c r="A5" s="8"/>
      <c r="B5" s="9"/>
      <c r="C5" s="10"/>
      <c r="D5" s="10"/>
      <c r="E5" s="10"/>
      <c r="F5" s="10"/>
      <c r="G5" s="11"/>
    </row>
    <row r="6" spans="1:7" s="12" customFormat="1" ht="45.75" customHeight="1" thickBot="1">
      <c r="A6" s="279" t="s">
        <v>14</v>
      </c>
      <c r="B6" s="280"/>
      <c r="C6" s="281" t="s">
        <v>15</v>
      </c>
      <c r="D6" s="282"/>
      <c r="E6" s="282"/>
      <c r="F6" s="282"/>
      <c r="G6" s="283"/>
    </row>
    <row r="7" spans="1:7" s="5" customFormat="1" ht="14.25">
      <c r="A7" s="13" t="s">
        <v>16</v>
      </c>
      <c r="B7" s="14" t="s">
        <v>0</v>
      </c>
      <c r="C7" s="15" t="s">
        <v>17</v>
      </c>
      <c r="D7" s="16" t="s">
        <v>18</v>
      </c>
      <c r="E7" s="17" t="s">
        <v>19</v>
      </c>
      <c r="F7" s="18" t="s">
        <v>20</v>
      </c>
      <c r="G7" s="18" t="s">
        <v>21</v>
      </c>
    </row>
    <row r="8" spans="1:7" s="5" customFormat="1" ht="14.25" customHeight="1">
      <c r="A8" s="19">
        <v>1</v>
      </c>
      <c r="B8" s="245" t="s">
        <v>22</v>
      </c>
      <c r="C8" s="246"/>
      <c r="D8" s="284"/>
      <c r="E8" s="285"/>
      <c r="F8" s="285"/>
      <c r="G8" s="285"/>
    </row>
    <row r="9" spans="1:7">
      <c r="A9" s="20"/>
      <c r="B9" s="21" t="s">
        <v>23</v>
      </c>
      <c r="C9" s="22" t="s">
        <v>24</v>
      </c>
      <c r="D9" s="23" t="s">
        <v>25</v>
      </c>
      <c r="E9" s="24">
        <v>1</v>
      </c>
      <c r="F9" s="25">
        <v>31189.08</v>
      </c>
      <c r="G9" s="26">
        <f>F9</f>
        <v>31189.08</v>
      </c>
    </row>
    <row r="10" spans="1:7">
      <c r="A10" s="20"/>
      <c r="B10" s="21" t="s">
        <v>26</v>
      </c>
      <c r="C10" s="22" t="s">
        <v>27</v>
      </c>
      <c r="D10" s="23" t="s">
        <v>28</v>
      </c>
      <c r="E10" s="24">
        <v>1</v>
      </c>
      <c r="F10" s="25">
        <v>75319.360000000001</v>
      </c>
      <c r="G10" s="26">
        <f t="shared" ref="G10:G73" si="0">F10</f>
        <v>75319.360000000001</v>
      </c>
    </row>
    <row r="11" spans="1:7">
      <c r="A11" s="20"/>
      <c r="B11" s="21" t="s">
        <v>29</v>
      </c>
      <c r="C11" s="22" t="s">
        <v>30</v>
      </c>
      <c r="D11" s="23" t="s">
        <v>25</v>
      </c>
      <c r="E11" s="24">
        <v>1</v>
      </c>
      <c r="F11" s="25">
        <v>222432.15</v>
      </c>
      <c r="G11" s="26">
        <f t="shared" si="0"/>
        <v>222432.15</v>
      </c>
    </row>
    <row r="12" spans="1:7">
      <c r="A12" s="20"/>
      <c r="B12" s="21" t="s">
        <v>31</v>
      </c>
      <c r="C12" s="22" t="s">
        <v>32</v>
      </c>
      <c r="D12" s="23" t="s">
        <v>33</v>
      </c>
      <c r="E12" s="24">
        <v>1</v>
      </c>
      <c r="F12" s="25">
        <v>22930.58</v>
      </c>
      <c r="G12" s="26">
        <f t="shared" si="0"/>
        <v>22930.58</v>
      </c>
    </row>
    <row r="13" spans="1:7">
      <c r="A13" s="20"/>
      <c r="B13" s="21" t="s">
        <v>34</v>
      </c>
      <c r="C13" s="22" t="s">
        <v>35</v>
      </c>
      <c r="D13" s="23" t="s">
        <v>33</v>
      </c>
      <c r="E13" s="24">
        <v>1</v>
      </c>
      <c r="F13" s="25">
        <v>42844.58</v>
      </c>
      <c r="G13" s="26">
        <f t="shared" si="0"/>
        <v>42844.58</v>
      </c>
    </row>
    <row r="14" spans="1:7">
      <c r="A14" s="20"/>
      <c r="B14" s="21" t="s">
        <v>36</v>
      </c>
      <c r="C14" s="22" t="s">
        <v>37</v>
      </c>
      <c r="D14" s="23" t="s">
        <v>33</v>
      </c>
      <c r="E14" s="24">
        <v>1</v>
      </c>
      <c r="F14" s="25">
        <v>12050.27</v>
      </c>
      <c r="G14" s="26">
        <f t="shared" si="0"/>
        <v>12050.27</v>
      </c>
    </row>
    <row r="15" spans="1:7">
      <c r="A15" s="20"/>
      <c r="B15" s="21" t="s">
        <v>38</v>
      </c>
      <c r="C15" s="22" t="s">
        <v>39</v>
      </c>
      <c r="D15" s="23" t="s">
        <v>33</v>
      </c>
      <c r="E15" s="24">
        <v>1</v>
      </c>
      <c r="F15" s="25">
        <v>98720.07</v>
      </c>
      <c r="G15" s="26">
        <f t="shared" si="0"/>
        <v>98720.07</v>
      </c>
    </row>
    <row r="16" spans="1:7" ht="24">
      <c r="A16" s="20"/>
      <c r="B16" s="21" t="s">
        <v>40</v>
      </c>
      <c r="C16" s="22" t="s">
        <v>41</v>
      </c>
      <c r="D16" s="23" t="s">
        <v>33</v>
      </c>
      <c r="E16" s="24">
        <v>1</v>
      </c>
      <c r="F16" s="25">
        <v>42569.57</v>
      </c>
      <c r="G16" s="26">
        <f t="shared" si="0"/>
        <v>42569.57</v>
      </c>
    </row>
    <row r="17" spans="1:7">
      <c r="A17" s="20"/>
      <c r="B17" s="21" t="s">
        <v>42</v>
      </c>
      <c r="C17" s="22" t="s">
        <v>43</v>
      </c>
      <c r="D17" s="23" t="s">
        <v>28</v>
      </c>
      <c r="E17" s="24">
        <v>1</v>
      </c>
      <c r="F17" s="25">
        <v>27224.39</v>
      </c>
      <c r="G17" s="26">
        <f t="shared" si="0"/>
        <v>27224.39</v>
      </c>
    </row>
    <row r="18" spans="1:7">
      <c r="A18" s="20"/>
      <c r="B18" s="21" t="s">
        <v>44</v>
      </c>
      <c r="C18" s="22" t="s">
        <v>45</v>
      </c>
      <c r="D18" s="23" t="s">
        <v>28</v>
      </c>
      <c r="E18" s="24">
        <v>1</v>
      </c>
      <c r="F18" s="25">
        <v>23140.73</v>
      </c>
      <c r="G18" s="26">
        <f t="shared" si="0"/>
        <v>23140.73</v>
      </c>
    </row>
    <row r="19" spans="1:7">
      <c r="A19" s="20"/>
      <c r="B19" s="21" t="s">
        <v>46</v>
      </c>
      <c r="C19" s="22" t="s">
        <v>47</v>
      </c>
      <c r="D19" s="23" t="s">
        <v>28</v>
      </c>
      <c r="E19" s="24">
        <v>1</v>
      </c>
      <c r="F19" s="25">
        <v>50967.16</v>
      </c>
      <c r="G19" s="26">
        <f t="shared" si="0"/>
        <v>50967.16</v>
      </c>
    </row>
    <row r="20" spans="1:7">
      <c r="A20" s="20"/>
      <c r="B20" s="21" t="s">
        <v>48</v>
      </c>
      <c r="C20" s="22" t="s">
        <v>49</v>
      </c>
      <c r="D20" s="23" t="s">
        <v>28</v>
      </c>
      <c r="E20" s="24">
        <v>1</v>
      </c>
      <c r="F20" s="25">
        <v>110524.6</v>
      </c>
      <c r="G20" s="26">
        <f t="shared" si="0"/>
        <v>110524.6</v>
      </c>
    </row>
    <row r="21" spans="1:7">
      <c r="A21" s="20"/>
      <c r="B21" s="21" t="s">
        <v>50</v>
      </c>
      <c r="C21" s="22" t="s">
        <v>51</v>
      </c>
      <c r="D21" s="23" t="s">
        <v>28</v>
      </c>
      <c r="E21" s="24">
        <v>1</v>
      </c>
      <c r="F21" s="25">
        <v>32957.370000000003</v>
      </c>
      <c r="G21" s="26">
        <f t="shared" si="0"/>
        <v>32957.370000000003</v>
      </c>
    </row>
    <row r="22" spans="1:7">
      <c r="A22" s="20"/>
      <c r="B22" s="21" t="s">
        <v>52</v>
      </c>
      <c r="C22" s="22" t="s">
        <v>53</v>
      </c>
      <c r="D22" s="23" t="s">
        <v>28</v>
      </c>
      <c r="E22" s="24">
        <v>1</v>
      </c>
      <c r="F22" s="25">
        <v>18646.599999999999</v>
      </c>
      <c r="G22" s="26">
        <f t="shared" si="0"/>
        <v>18646.599999999999</v>
      </c>
    </row>
    <row r="23" spans="1:7">
      <c r="A23" s="20"/>
      <c r="B23" s="21" t="s">
        <v>54</v>
      </c>
      <c r="C23" s="22" t="s">
        <v>55</v>
      </c>
      <c r="D23" s="23" t="s">
        <v>25</v>
      </c>
      <c r="E23" s="24">
        <v>1</v>
      </c>
      <c r="F23" s="25">
        <v>11654.12</v>
      </c>
      <c r="G23" s="26">
        <f t="shared" si="0"/>
        <v>11654.12</v>
      </c>
    </row>
    <row r="24" spans="1:7">
      <c r="A24" s="20"/>
      <c r="B24" s="21" t="s">
        <v>56</v>
      </c>
      <c r="C24" s="22" t="s">
        <v>57</v>
      </c>
      <c r="D24" s="23" t="s">
        <v>28</v>
      </c>
      <c r="E24" s="24">
        <v>1</v>
      </c>
      <c r="F24" s="25">
        <v>23821.34</v>
      </c>
      <c r="G24" s="26">
        <f t="shared" si="0"/>
        <v>23821.34</v>
      </c>
    </row>
    <row r="25" spans="1:7">
      <c r="A25" s="20"/>
      <c r="B25" s="21" t="s">
        <v>58</v>
      </c>
      <c r="C25" s="22" t="s">
        <v>59</v>
      </c>
      <c r="D25" s="23" t="s">
        <v>28</v>
      </c>
      <c r="E25" s="24">
        <v>1</v>
      </c>
      <c r="F25" s="25">
        <v>34030.49</v>
      </c>
      <c r="G25" s="26">
        <f t="shared" si="0"/>
        <v>34030.49</v>
      </c>
    </row>
    <row r="26" spans="1:7">
      <c r="A26" s="20"/>
      <c r="B26" s="21" t="s">
        <v>60</v>
      </c>
      <c r="C26" s="22" t="s">
        <v>61</v>
      </c>
      <c r="D26" s="23" t="s">
        <v>28</v>
      </c>
      <c r="E26" s="24">
        <v>1</v>
      </c>
      <c r="F26" s="25">
        <v>23821.34</v>
      </c>
      <c r="G26" s="26">
        <f t="shared" si="0"/>
        <v>23821.34</v>
      </c>
    </row>
    <row r="27" spans="1:7" ht="24">
      <c r="A27" s="20"/>
      <c r="B27" s="21" t="s">
        <v>62</v>
      </c>
      <c r="C27" s="22" t="s">
        <v>63</v>
      </c>
      <c r="D27" s="23" t="s">
        <v>28</v>
      </c>
      <c r="E27" s="24">
        <v>1</v>
      </c>
      <c r="F27" s="25">
        <v>17066.95</v>
      </c>
      <c r="G27" s="26">
        <f t="shared" si="0"/>
        <v>17066.95</v>
      </c>
    </row>
    <row r="28" spans="1:7">
      <c r="A28" s="20"/>
      <c r="B28" s="21" t="s">
        <v>64</v>
      </c>
      <c r="C28" s="22" t="s">
        <v>65</v>
      </c>
      <c r="D28" s="23" t="s">
        <v>28</v>
      </c>
      <c r="E28" s="24">
        <v>1</v>
      </c>
      <c r="F28" s="25">
        <v>14628.82</v>
      </c>
      <c r="G28" s="26">
        <f t="shared" si="0"/>
        <v>14628.82</v>
      </c>
    </row>
    <row r="29" spans="1:7" ht="24">
      <c r="A29" s="20"/>
      <c r="B29" s="21" t="s">
        <v>66</v>
      </c>
      <c r="C29" s="22" t="s">
        <v>67</v>
      </c>
      <c r="D29" s="23" t="s">
        <v>2</v>
      </c>
      <c r="E29" s="24">
        <v>1</v>
      </c>
      <c r="F29" s="25">
        <v>5892.89</v>
      </c>
      <c r="G29" s="26">
        <f t="shared" si="0"/>
        <v>5892.89</v>
      </c>
    </row>
    <row r="30" spans="1:7">
      <c r="A30" s="20"/>
      <c r="B30" s="21" t="s">
        <v>68</v>
      </c>
      <c r="C30" s="22" t="s">
        <v>69</v>
      </c>
      <c r="D30" s="23" t="s">
        <v>2</v>
      </c>
      <c r="E30" s="24">
        <v>1</v>
      </c>
      <c r="F30" s="25">
        <v>32957.370000000003</v>
      </c>
      <c r="G30" s="26">
        <f t="shared" si="0"/>
        <v>32957.370000000003</v>
      </c>
    </row>
    <row r="31" spans="1:7">
      <c r="A31" s="20"/>
      <c r="B31" s="21" t="s">
        <v>70</v>
      </c>
      <c r="C31" s="22" t="s">
        <v>71</v>
      </c>
      <c r="D31" s="23" t="s">
        <v>28</v>
      </c>
      <c r="E31" s="24">
        <v>1</v>
      </c>
      <c r="F31" s="25">
        <v>10209.14</v>
      </c>
      <c r="G31" s="26">
        <f t="shared" si="0"/>
        <v>10209.14</v>
      </c>
    </row>
    <row r="32" spans="1:7">
      <c r="A32" s="20"/>
      <c r="B32" s="21" t="s">
        <v>72</v>
      </c>
      <c r="C32" s="22" t="s">
        <v>73</v>
      </c>
      <c r="D32" s="23" t="s">
        <v>28</v>
      </c>
      <c r="E32" s="24">
        <v>1</v>
      </c>
      <c r="F32" s="25">
        <v>6992.47</v>
      </c>
      <c r="G32" s="26">
        <f t="shared" si="0"/>
        <v>6992.47</v>
      </c>
    </row>
    <row r="33" spans="1:7">
      <c r="A33" s="20"/>
      <c r="B33" s="21" t="s">
        <v>74</v>
      </c>
      <c r="C33" s="22" t="s">
        <v>75</v>
      </c>
      <c r="D33" s="23" t="s">
        <v>28</v>
      </c>
      <c r="E33" s="24">
        <v>1</v>
      </c>
      <c r="F33" s="25">
        <v>13612.19</v>
      </c>
      <c r="G33" s="26">
        <f t="shared" si="0"/>
        <v>13612.19</v>
      </c>
    </row>
    <row r="34" spans="1:7">
      <c r="A34" s="20"/>
      <c r="B34" s="21" t="s">
        <v>76</v>
      </c>
      <c r="C34" s="22" t="s">
        <v>77</v>
      </c>
      <c r="D34" s="23" t="s">
        <v>28</v>
      </c>
      <c r="E34" s="24">
        <v>1</v>
      </c>
      <c r="F34" s="25">
        <v>17015.240000000002</v>
      </c>
      <c r="G34" s="26">
        <f t="shared" si="0"/>
        <v>17015.240000000002</v>
      </c>
    </row>
    <row r="35" spans="1:7">
      <c r="A35" s="20"/>
      <c r="B35" s="21" t="s">
        <v>78</v>
      </c>
      <c r="C35" s="22" t="s">
        <v>79</v>
      </c>
      <c r="D35" s="23" t="s">
        <v>2</v>
      </c>
      <c r="E35" s="24">
        <v>1</v>
      </c>
      <c r="F35" s="25">
        <v>52731.79</v>
      </c>
      <c r="G35" s="26">
        <f t="shared" si="0"/>
        <v>52731.79</v>
      </c>
    </row>
    <row r="36" spans="1:7">
      <c r="A36" s="20"/>
      <c r="B36" s="21" t="s">
        <v>80</v>
      </c>
      <c r="C36" s="22" t="s">
        <v>81</v>
      </c>
      <c r="D36" s="23" t="s">
        <v>2</v>
      </c>
      <c r="E36" s="24">
        <v>1</v>
      </c>
      <c r="F36" s="25">
        <v>16315.77</v>
      </c>
      <c r="G36" s="26">
        <f t="shared" si="0"/>
        <v>16315.77</v>
      </c>
    </row>
    <row r="37" spans="1:7">
      <c r="A37" s="20"/>
      <c r="B37" s="21" t="s">
        <v>82</v>
      </c>
      <c r="C37" s="22" t="s">
        <v>83</v>
      </c>
      <c r="D37" s="23" t="s">
        <v>2</v>
      </c>
      <c r="E37" s="24">
        <v>1</v>
      </c>
      <c r="F37" s="25">
        <v>54448.78</v>
      </c>
      <c r="G37" s="26">
        <f t="shared" si="0"/>
        <v>54448.78</v>
      </c>
    </row>
    <row r="38" spans="1:7" ht="24">
      <c r="A38" s="20"/>
      <c r="B38" s="21" t="s">
        <v>84</v>
      </c>
      <c r="C38" s="22" t="s">
        <v>85</v>
      </c>
      <c r="D38" s="23" t="s">
        <v>2</v>
      </c>
      <c r="E38" s="24">
        <v>1</v>
      </c>
      <c r="F38" s="25">
        <v>25639.07</v>
      </c>
      <c r="G38" s="26">
        <f t="shared" si="0"/>
        <v>25639.07</v>
      </c>
    </row>
    <row r="39" spans="1:7">
      <c r="A39" s="20"/>
      <c r="B39" s="21" t="s">
        <v>86</v>
      </c>
      <c r="C39" s="22" t="s">
        <v>87</v>
      </c>
      <c r="D39" s="23" t="s">
        <v>28</v>
      </c>
      <c r="E39" s="24">
        <v>1</v>
      </c>
      <c r="F39" s="25">
        <v>30627.43</v>
      </c>
      <c r="G39" s="26">
        <f t="shared" si="0"/>
        <v>30627.43</v>
      </c>
    </row>
    <row r="40" spans="1:7">
      <c r="A40" s="20"/>
      <c r="B40" s="21" t="s">
        <v>88</v>
      </c>
      <c r="C40" s="22" t="s">
        <v>89</v>
      </c>
      <c r="D40" s="23" t="s">
        <v>2</v>
      </c>
      <c r="E40" s="24">
        <v>1</v>
      </c>
      <c r="F40" s="25">
        <v>21925.46</v>
      </c>
      <c r="G40" s="26">
        <f t="shared" si="0"/>
        <v>21925.46</v>
      </c>
    </row>
    <row r="41" spans="1:7">
      <c r="A41" s="20"/>
      <c r="B41" s="21" t="s">
        <v>90</v>
      </c>
      <c r="C41" s="22" t="s">
        <v>91</v>
      </c>
      <c r="D41" s="23" t="s">
        <v>25</v>
      </c>
      <c r="E41" s="24">
        <v>1</v>
      </c>
      <c r="F41" s="25">
        <v>23571.57</v>
      </c>
      <c r="G41" s="26">
        <f t="shared" si="0"/>
        <v>23571.57</v>
      </c>
    </row>
    <row r="42" spans="1:7">
      <c r="A42" s="20"/>
      <c r="B42" s="21" t="s">
        <v>92</v>
      </c>
      <c r="C42" s="22" t="s">
        <v>93</v>
      </c>
      <c r="D42" s="23" t="s">
        <v>28</v>
      </c>
      <c r="E42" s="24">
        <v>1</v>
      </c>
      <c r="F42" s="25">
        <v>21450.53</v>
      </c>
      <c r="G42" s="26">
        <f t="shared" si="0"/>
        <v>21450.53</v>
      </c>
    </row>
    <row r="43" spans="1:7">
      <c r="A43" s="20"/>
      <c r="B43" s="21" t="s">
        <v>94</v>
      </c>
      <c r="C43" s="22" t="s">
        <v>95</v>
      </c>
      <c r="D43" s="23" t="s">
        <v>2</v>
      </c>
      <c r="E43" s="24">
        <v>1</v>
      </c>
      <c r="F43" s="25">
        <v>13612.19</v>
      </c>
      <c r="G43" s="26">
        <f t="shared" si="0"/>
        <v>13612.19</v>
      </c>
    </row>
    <row r="44" spans="1:7">
      <c r="A44" s="20"/>
      <c r="B44" s="21" t="s">
        <v>96</v>
      </c>
      <c r="C44" s="22" t="s">
        <v>97</v>
      </c>
      <c r="D44" s="23" t="s">
        <v>28</v>
      </c>
      <c r="E44" s="24">
        <v>1</v>
      </c>
      <c r="F44" s="25">
        <v>13993.27</v>
      </c>
      <c r="G44" s="26">
        <f t="shared" si="0"/>
        <v>13993.27</v>
      </c>
    </row>
    <row r="45" spans="1:7" ht="24">
      <c r="A45" s="20"/>
      <c r="B45" s="21" t="s">
        <v>98</v>
      </c>
      <c r="C45" s="22" t="s">
        <v>99</v>
      </c>
      <c r="D45" s="23" t="s">
        <v>2</v>
      </c>
      <c r="E45" s="24">
        <v>1</v>
      </c>
      <c r="F45" s="25">
        <v>20881.400000000001</v>
      </c>
      <c r="G45" s="26">
        <f t="shared" si="0"/>
        <v>20881.400000000001</v>
      </c>
    </row>
    <row r="46" spans="1:7" ht="24">
      <c r="A46" s="20"/>
      <c r="B46" s="21" t="s">
        <v>100</v>
      </c>
      <c r="C46" s="22" t="s">
        <v>101</v>
      </c>
      <c r="D46" s="23" t="s">
        <v>25</v>
      </c>
      <c r="E46" s="24">
        <v>1</v>
      </c>
      <c r="F46" s="25">
        <v>2330.8200000000002</v>
      </c>
      <c r="G46" s="26">
        <f t="shared" si="0"/>
        <v>2330.8200000000002</v>
      </c>
    </row>
    <row r="47" spans="1:7" ht="24">
      <c r="A47" s="20"/>
      <c r="B47" s="21" t="s">
        <v>102</v>
      </c>
      <c r="C47" s="22" t="s">
        <v>103</v>
      </c>
      <c r="D47" s="23" t="s">
        <v>25</v>
      </c>
      <c r="E47" s="24">
        <v>1</v>
      </c>
      <c r="F47" s="25">
        <v>8105.91</v>
      </c>
      <c r="G47" s="26">
        <f t="shared" si="0"/>
        <v>8105.91</v>
      </c>
    </row>
    <row r="48" spans="1:7">
      <c r="A48" s="20"/>
      <c r="B48" s="21" t="s">
        <v>104</v>
      </c>
      <c r="C48" s="22" t="s">
        <v>105</v>
      </c>
      <c r="D48" s="23" t="s">
        <v>25</v>
      </c>
      <c r="E48" s="24">
        <v>1</v>
      </c>
      <c r="F48" s="25">
        <v>17015.240000000002</v>
      </c>
      <c r="G48" s="26">
        <f t="shared" si="0"/>
        <v>17015.240000000002</v>
      </c>
    </row>
    <row r="49" spans="1:7">
      <c r="A49" s="20"/>
      <c r="B49" s="21" t="s">
        <v>106</v>
      </c>
      <c r="C49" s="22" t="s">
        <v>107</v>
      </c>
      <c r="D49" s="23" t="s">
        <v>25</v>
      </c>
      <c r="E49" s="24">
        <v>1</v>
      </c>
      <c r="F49" s="25">
        <v>14534.92</v>
      </c>
      <c r="G49" s="26">
        <f t="shared" si="0"/>
        <v>14534.92</v>
      </c>
    </row>
    <row r="50" spans="1:7">
      <c r="A50" s="249" t="s">
        <v>1</v>
      </c>
      <c r="B50" s="250"/>
      <c r="C50" s="250"/>
      <c r="D50" s="250"/>
      <c r="E50" s="250"/>
      <c r="F50" s="286"/>
      <c r="G50" s="27">
        <f>SUM(G9:G49)</f>
        <v>1360403.0199999996</v>
      </c>
    </row>
    <row r="51" spans="1:7" ht="15" customHeight="1">
      <c r="A51" s="28">
        <v>2</v>
      </c>
      <c r="B51" s="29" t="s">
        <v>108</v>
      </c>
      <c r="C51" s="30"/>
      <c r="D51" s="228"/>
      <c r="E51" s="229"/>
      <c r="F51" s="229"/>
      <c r="G51" s="273"/>
    </row>
    <row r="52" spans="1:7" ht="24">
      <c r="A52" s="20"/>
      <c r="B52" s="21" t="s">
        <v>109</v>
      </c>
      <c r="C52" s="31" t="s">
        <v>110</v>
      </c>
      <c r="D52" s="32" t="s">
        <v>28</v>
      </c>
      <c r="E52" s="24">
        <v>1</v>
      </c>
      <c r="F52" s="25">
        <v>18973.16</v>
      </c>
      <c r="G52" s="26">
        <f t="shared" si="0"/>
        <v>18973.16</v>
      </c>
    </row>
    <row r="53" spans="1:7">
      <c r="A53" s="20"/>
      <c r="B53" s="21" t="s">
        <v>111</v>
      </c>
      <c r="C53" s="31" t="s">
        <v>112</v>
      </c>
      <c r="D53" s="32" t="s">
        <v>25</v>
      </c>
      <c r="E53" s="24">
        <v>1</v>
      </c>
      <c r="F53" s="25">
        <v>81732.45</v>
      </c>
      <c r="G53" s="26">
        <f t="shared" si="0"/>
        <v>81732.45</v>
      </c>
    </row>
    <row r="54" spans="1:7">
      <c r="A54" s="20"/>
      <c r="B54" s="21" t="s">
        <v>113</v>
      </c>
      <c r="C54" s="31" t="s">
        <v>114</v>
      </c>
      <c r="D54" s="32" t="s">
        <v>25</v>
      </c>
      <c r="E54" s="24">
        <v>1</v>
      </c>
      <c r="F54" s="25">
        <v>90468.97</v>
      </c>
      <c r="G54" s="26">
        <f t="shared" si="0"/>
        <v>90468.97</v>
      </c>
    </row>
    <row r="55" spans="1:7">
      <c r="A55" s="20"/>
      <c r="B55" s="21" t="s">
        <v>115</v>
      </c>
      <c r="C55" s="31" t="s">
        <v>116</v>
      </c>
      <c r="D55" s="32" t="s">
        <v>25</v>
      </c>
      <c r="E55" s="24">
        <v>1</v>
      </c>
      <c r="F55" s="25">
        <v>76513.149999999994</v>
      </c>
      <c r="G55" s="26">
        <f t="shared" si="0"/>
        <v>76513.149999999994</v>
      </c>
    </row>
    <row r="56" spans="1:7" ht="24">
      <c r="A56" s="20"/>
      <c r="B56" s="21" t="s">
        <v>117</v>
      </c>
      <c r="C56" s="33" t="s">
        <v>118</v>
      </c>
      <c r="D56" s="32" t="s">
        <v>28</v>
      </c>
      <c r="E56" s="24">
        <v>1</v>
      </c>
      <c r="F56" s="25">
        <v>270261.26</v>
      </c>
      <c r="G56" s="26">
        <f t="shared" si="0"/>
        <v>270261.26</v>
      </c>
    </row>
    <row r="57" spans="1:7" ht="24">
      <c r="A57" s="20"/>
      <c r="B57" s="21" t="s">
        <v>119</v>
      </c>
      <c r="C57" s="31" t="s">
        <v>120</v>
      </c>
      <c r="D57" s="32" t="s">
        <v>28</v>
      </c>
      <c r="E57" s="24">
        <v>1</v>
      </c>
      <c r="F57" s="25">
        <v>82611.240000000005</v>
      </c>
      <c r="G57" s="26">
        <f t="shared" si="0"/>
        <v>82611.240000000005</v>
      </c>
    </row>
    <row r="58" spans="1:7" ht="24">
      <c r="A58" s="20"/>
      <c r="B58" s="21" t="s">
        <v>121</v>
      </c>
      <c r="C58" s="31" t="s">
        <v>122</v>
      </c>
      <c r="D58" s="32" t="s">
        <v>28</v>
      </c>
      <c r="E58" s="24">
        <v>1</v>
      </c>
      <c r="F58" s="25">
        <v>77299.960000000006</v>
      </c>
      <c r="G58" s="26">
        <f t="shared" si="0"/>
        <v>77299.960000000006</v>
      </c>
    </row>
    <row r="59" spans="1:7" ht="24">
      <c r="A59" s="20"/>
      <c r="B59" s="21" t="s">
        <v>123</v>
      </c>
      <c r="C59" s="31" t="s">
        <v>124</v>
      </c>
      <c r="D59" s="32" t="s">
        <v>25</v>
      </c>
      <c r="E59" s="24">
        <v>1</v>
      </c>
      <c r="F59" s="25">
        <v>65375.41</v>
      </c>
      <c r="G59" s="26">
        <f t="shared" si="0"/>
        <v>65375.41</v>
      </c>
    </row>
    <row r="60" spans="1:7">
      <c r="A60" s="20"/>
      <c r="B60" s="21" t="s">
        <v>125</v>
      </c>
      <c r="C60" s="31" t="s">
        <v>126</v>
      </c>
      <c r="D60" s="32" t="s">
        <v>25</v>
      </c>
      <c r="E60" s="24">
        <v>1</v>
      </c>
      <c r="F60" s="25">
        <v>47294.41</v>
      </c>
      <c r="G60" s="26">
        <f t="shared" si="0"/>
        <v>47294.41</v>
      </c>
    </row>
    <row r="61" spans="1:7" ht="24">
      <c r="A61" s="20"/>
      <c r="B61" s="21" t="s">
        <v>127</v>
      </c>
      <c r="C61" s="31" t="s">
        <v>128</v>
      </c>
      <c r="D61" s="32" t="s">
        <v>28</v>
      </c>
      <c r="E61" s="24">
        <v>1</v>
      </c>
      <c r="F61" s="25">
        <v>78876.429999999993</v>
      </c>
      <c r="G61" s="26">
        <f t="shared" si="0"/>
        <v>78876.429999999993</v>
      </c>
    </row>
    <row r="62" spans="1:7">
      <c r="A62" s="20"/>
      <c r="B62" s="21" t="s">
        <v>129</v>
      </c>
      <c r="C62" s="31" t="s">
        <v>130</v>
      </c>
      <c r="D62" s="32" t="s">
        <v>28</v>
      </c>
      <c r="E62" s="24">
        <v>1</v>
      </c>
      <c r="F62" s="25">
        <v>190250.16</v>
      </c>
      <c r="G62" s="26">
        <f t="shared" si="0"/>
        <v>190250.16</v>
      </c>
    </row>
    <row r="63" spans="1:7">
      <c r="A63" s="20"/>
      <c r="B63" s="21" t="s">
        <v>131</v>
      </c>
      <c r="C63" s="31" t="s">
        <v>132</v>
      </c>
      <c r="D63" s="32" t="s">
        <v>28</v>
      </c>
      <c r="E63" s="24">
        <v>1</v>
      </c>
      <c r="F63" s="25">
        <v>86959.16</v>
      </c>
      <c r="G63" s="26">
        <f t="shared" si="0"/>
        <v>86959.16</v>
      </c>
    </row>
    <row r="64" spans="1:7">
      <c r="A64" s="20"/>
      <c r="B64" s="21" t="s">
        <v>133</v>
      </c>
      <c r="C64" s="31" t="s">
        <v>134</v>
      </c>
      <c r="D64" s="32" t="s">
        <v>25</v>
      </c>
      <c r="E64" s="24">
        <v>1</v>
      </c>
      <c r="F64" s="25">
        <v>122151.99</v>
      </c>
      <c r="G64" s="26">
        <f t="shared" si="0"/>
        <v>122151.99</v>
      </c>
    </row>
    <row r="65" spans="1:7">
      <c r="A65" s="20"/>
      <c r="B65" s="21" t="s">
        <v>135</v>
      </c>
      <c r="C65" s="31" t="s">
        <v>136</v>
      </c>
      <c r="D65" s="32" t="s">
        <v>28</v>
      </c>
      <c r="E65" s="24">
        <v>1</v>
      </c>
      <c r="F65" s="25">
        <v>123807.98</v>
      </c>
      <c r="G65" s="26">
        <f t="shared" si="0"/>
        <v>123807.98</v>
      </c>
    </row>
    <row r="66" spans="1:7">
      <c r="A66" s="20"/>
      <c r="B66" s="21" t="s">
        <v>137</v>
      </c>
      <c r="C66" s="31" t="s">
        <v>138</v>
      </c>
      <c r="D66" s="32" t="s">
        <v>28</v>
      </c>
      <c r="E66" s="24">
        <v>1</v>
      </c>
      <c r="F66" s="25">
        <v>70380.27</v>
      </c>
      <c r="G66" s="26">
        <f t="shared" si="0"/>
        <v>70380.27</v>
      </c>
    </row>
    <row r="67" spans="1:7">
      <c r="A67" s="20"/>
      <c r="B67" s="21" t="s">
        <v>139</v>
      </c>
      <c r="C67" s="31" t="s">
        <v>140</v>
      </c>
      <c r="D67" s="32" t="s">
        <v>28</v>
      </c>
      <c r="E67" s="24">
        <v>1</v>
      </c>
      <c r="F67" s="25">
        <v>74430.679999999993</v>
      </c>
      <c r="G67" s="26">
        <f t="shared" si="0"/>
        <v>74430.679999999993</v>
      </c>
    </row>
    <row r="68" spans="1:7">
      <c r="A68" s="20"/>
      <c r="B68" s="21" t="s">
        <v>141</v>
      </c>
      <c r="C68" s="31" t="s">
        <v>142</v>
      </c>
      <c r="D68" s="32" t="s">
        <v>28</v>
      </c>
      <c r="E68" s="24">
        <v>1</v>
      </c>
      <c r="F68" s="25">
        <v>74430.679999999993</v>
      </c>
      <c r="G68" s="26">
        <f t="shared" si="0"/>
        <v>74430.679999999993</v>
      </c>
    </row>
    <row r="69" spans="1:7">
      <c r="A69" s="20"/>
      <c r="B69" s="21" t="s">
        <v>143</v>
      </c>
      <c r="C69" s="31" t="s">
        <v>144</v>
      </c>
      <c r="D69" s="32" t="s">
        <v>28</v>
      </c>
      <c r="E69" s="24">
        <v>1</v>
      </c>
      <c r="F69" s="25">
        <v>75214.740000000005</v>
      </c>
      <c r="G69" s="26">
        <f t="shared" si="0"/>
        <v>75214.740000000005</v>
      </c>
    </row>
    <row r="70" spans="1:7" ht="24">
      <c r="A70" s="20"/>
      <c r="B70" s="21" t="s">
        <v>145</v>
      </c>
      <c r="C70" s="31" t="s">
        <v>146</v>
      </c>
      <c r="D70" s="32" t="s">
        <v>28</v>
      </c>
      <c r="E70" s="24">
        <v>1</v>
      </c>
      <c r="F70" s="25">
        <v>106502.91</v>
      </c>
      <c r="G70" s="26">
        <f t="shared" si="0"/>
        <v>106502.91</v>
      </c>
    </row>
    <row r="71" spans="1:7" ht="24">
      <c r="A71" s="20"/>
      <c r="B71" s="21" t="s">
        <v>147</v>
      </c>
      <c r="C71" s="31" t="s">
        <v>148</v>
      </c>
      <c r="D71" s="32" t="s">
        <v>28</v>
      </c>
      <c r="E71" s="24">
        <v>1</v>
      </c>
      <c r="F71" s="25">
        <v>103340.89</v>
      </c>
      <c r="G71" s="26">
        <f t="shared" si="0"/>
        <v>103340.89</v>
      </c>
    </row>
    <row r="72" spans="1:7" ht="24">
      <c r="A72" s="20"/>
      <c r="B72" s="21" t="s">
        <v>149</v>
      </c>
      <c r="C72" s="31" t="s">
        <v>150</v>
      </c>
      <c r="D72" s="32" t="s">
        <v>28</v>
      </c>
      <c r="E72" s="24">
        <v>1</v>
      </c>
      <c r="F72" s="25">
        <v>75811.45</v>
      </c>
      <c r="G72" s="26">
        <f t="shared" si="0"/>
        <v>75811.45</v>
      </c>
    </row>
    <row r="73" spans="1:7" ht="24">
      <c r="A73" s="20"/>
      <c r="B73" s="21" t="s">
        <v>151</v>
      </c>
      <c r="C73" s="31" t="s">
        <v>152</v>
      </c>
      <c r="D73" s="32" t="s">
        <v>28</v>
      </c>
      <c r="E73" s="24">
        <v>1</v>
      </c>
      <c r="F73" s="25">
        <v>132523.49</v>
      </c>
      <c r="G73" s="26">
        <f t="shared" si="0"/>
        <v>132523.49</v>
      </c>
    </row>
    <row r="74" spans="1:7">
      <c r="A74" s="20"/>
      <c r="B74" s="21" t="s">
        <v>153</v>
      </c>
      <c r="C74" s="31" t="s">
        <v>154</v>
      </c>
      <c r="D74" s="32" t="s">
        <v>2</v>
      </c>
      <c r="E74" s="24">
        <v>1</v>
      </c>
      <c r="F74" s="25">
        <v>66035.759999999995</v>
      </c>
      <c r="G74" s="26">
        <f t="shared" ref="G74:G137" si="1">F74</f>
        <v>66035.759999999995</v>
      </c>
    </row>
    <row r="75" spans="1:7">
      <c r="A75" s="20"/>
      <c r="B75" s="21" t="s">
        <v>155</v>
      </c>
      <c r="C75" s="31" t="s">
        <v>156</v>
      </c>
      <c r="D75" s="32" t="s">
        <v>28</v>
      </c>
      <c r="E75" s="24">
        <v>1</v>
      </c>
      <c r="F75" s="25">
        <v>85894.24</v>
      </c>
      <c r="G75" s="26">
        <f t="shared" si="1"/>
        <v>85894.24</v>
      </c>
    </row>
    <row r="76" spans="1:7">
      <c r="A76" s="20"/>
      <c r="B76" s="21" t="s">
        <v>157</v>
      </c>
      <c r="C76" s="22" t="s">
        <v>158</v>
      </c>
      <c r="D76" s="32" t="s">
        <v>28</v>
      </c>
      <c r="E76" s="24">
        <v>1</v>
      </c>
      <c r="F76" s="25">
        <v>65699.12</v>
      </c>
      <c r="G76" s="26">
        <f t="shared" si="1"/>
        <v>65699.12</v>
      </c>
    </row>
    <row r="77" spans="1:7">
      <c r="A77" s="20"/>
      <c r="B77" s="21" t="s">
        <v>159</v>
      </c>
      <c r="C77" s="31" t="s">
        <v>160</v>
      </c>
      <c r="D77" s="32" t="s">
        <v>28</v>
      </c>
      <c r="E77" s="24">
        <v>1</v>
      </c>
      <c r="F77" s="25">
        <v>73506.179999999993</v>
      </c>
      <c r="G77" s="26">
        <f t="shared" si="1"/>
        <v>73506.179999999993</v>
      </c>
    </row>
    <row r="78" spans="1:7">
      <c r="A78" s="20"/>
      <c r="B78" s="21" t="s">
        <v>161</v>
      </c>
      <c r="C78" s="31" t="s">
        <v>162</v>
      </c>
      <c r="D78" s="32" t="s">
        <v>25</v>
      </c>
      <c r="E78" s="24">
        <v>1</v>
      </c>
      <c r="F78" s="25">
        <v>120612.82</v>
      </c>
      <c r="G78" s="26">
        <f t="shared" si="1"/>
        <v>120612.82</v>
      </c>
    </row>
    <row r="79" spans="1:7">
      <c r="A79" s="20"/>
      <c r="B79" s="21" t="s">
        <v>163</v>
      </c>
      <c r="C79" s="31" t="s">
        <v>164</v>
      </c>
      <c r="D79" s="32" t="s">
        <v>25</v>
      </c>
      <c r="E79" s="24">
        <v>1</v>
      </c>
      <c r="F79" s="25">
        <v>89836.51</v>
      </c>
      <c r="G79" s="26">
        <f t="shared" si="1"/>
        <v>89836.51</v>
      </c>
    </row>
    <row r="80" spans="1:7" ht="24">
      <c r="A80" s="20"/>
      <c r="B80" s="21" t="s">
        <v>165</v>
      </c>
      <c r="C80" s="31" t="s">
        <v>166</v>
      </c>
      <c r="D80" s="32" t="s">
        <v>25</v>
      </c>
      <c r="E80" s="24">
        <v>1</v>
      </c>
      <c r="F80" s="25">
        <v>127399.3</v>
      </c>
      <c r="G80" s="26">
        <f t="shared" si="1"/>
        <v>127399.3</v>
      </c>
    </row>
    <row r="81" spans="1:7" ht="24">
      <c r="A81" s="20"/>
      <c r="B81" s="21" t="s">
        <v>167</v>
      </c>
      <c r="C81" s="31" t="s">
        <v>168</v>
      </c>
      <c r="D81" s="32" t="s">
        <v>25</v>
      </c>
      <c r="E81" s="24">
        <v>1</v>
      </c>
      <c r="F81" s="25">
        <v>135066.29999999999</v>
      </c>
      <c r="G81" s="26">
        <f t="shared" si="1"/>
        <v>135066.29999999999</v>
      </c>
    </row>
    <row r="82" spans="1:7" ht="24">
      <c r="A82" s="20"/>
      <c r="B82" s="21" t="s">
        <v>169</v>
      </c>
      <c r="C82" s="31" t="s">
        <v>170</v>
      </c>
      <c r="D82" s="32" t="s">
        <v>28</v>
      </c>
      <c r="E82" s="24">
        <v>1</v>
      </c>
      <c r="F82" s="25">
        <v>70038.33</v>
      </c>
      <c r="G82" s="26">
        <f t="shared" si="1"/>
        <v>70038.33</v>
      </c>
    </row>
    <row r="83" spans="1:7" ht="24">
      <c r="A83" s="34"/>
      <c r="B83" s="21" t="s">
        <v>171</v>
      </c>
      <c r="C83" s="33" t="s">
        <v>172</v>
      </c>
      <c r="D83" s="35" t="s">
        <v>28</v>
      </c>
      <c r="E83" s="24">
        <v>1</v>
      </c>
      <c r="F83" s="25">
        <v>71986.83</v>
      </c>
      <c r="G83" s="26">
        <f t="shared" si="1"/>
        <v>71986.83</v>
      </c>
    </row>
    <row r="84" spans="1:7" ht="24">
      <c r="A84" s="34"/>
      <c r="B84" s="21" t="s">
        <v>173</v>
      </c>
      <c r="C84" s="33" t="s">
        <v>174</v>
      </c>
      <c r="D84" s="35" t="s">
        <v>28</v>
      </c>
      <c r="E84" s="24">
        <v>1</v>
      </c>
      <c r="F84" s="25">
        <v>85857.83</v>
      </c>
      <c r="G84" s="26">
        <f t="shared" si="1"/>
        <v>85857.83</v>
      </c>
    </row>
    <row r="85" spans="1:7" ht="48">
      <c r="A85" s="20"/>
      <c r="B85" s="21" t="s">
        <v>175</v>
      </c>
      <c r="C85" s="33" t="s">
        <v>176</v>
      </c>
      <c r="D85" s="32" t="s">
        <v>28</v>
      </c>
      <c r="E85" s="24">
        <v>1</v>
      </c>
      <c r="F85" s="25">
        <v>89404.12</v>
      </c>
      <c r="G85" s="26">
        <f t="shared" si="1"/>
        <v>89404.12</v>
      </c>
    </row>
    <row r="86" spans="1:7" ht="24">
      <c r="A86" s="20"/>
      <c r="B86" s="21" t="s">
        <v>177</v>
      </c>
      <c r="C86" s="31" t="s">
        <v>178</v>
      </c>
      <c r="D86" s="32" t="s">
        <v>28</v>
      </c>
      <c r="E86" s="24">
        <v>1</v>
      </c>
      <c r="F86" s="25">
        <v>76836.62</v>
      </c>
      <c r="G86" s="26">
        <f t="shared" si="1"/>
        <v>76836.62</v>
      </c>
    </row>
    <row r="87" spans="1:7">
      <c r="A87" s="20"/>
      <c r="B87" s="21" t="s">
        <v>179</v>
      </c>
      <c r="C87" s="31" t="s">
        <v>180</v>
      </c>
      <c r="D87" s="32" t="s">
        <v>25</v>
      </c>
      <c r="E87" s="24">
        <v>1</v>
      </c>
      <c r="F87" s="25">
        <v>21687.84</v>
      </c>
      <c r="G87" s="26">
        <f t="shared" si="1"/>
        <v>21687.84</v>
      </c>
    </row>
    <row r="88" spans="1:7">
      <c r="A88" s="20"/>
      <c r="B88" s="21" t="s">
        <v>181</v>
      </c>
      <c r="C88" s="31" t="s">
        <v>182</v>
      </c>
      <c r="D88" s="32" t="s">
        <v>28</v>
      </c>
      <c r="E88" s="24">
        <v>1</v>
      </c>
      <c r="F88" s="25">
        <v>109862.61</v>
      </c>
      <c r="G88" s="26">
        <f t="shared" si="1"/>
        <v>109862.61</v>
      </c>
    </row>
    <row r="89" spans="1:7">
      <c r="A89" s="20"/>
      <c r="B89" s="21" t="s">
        <v>183</v>
      </c>
      <c r="C89" s="31" t="s">
        <v>184</v>
      </c>
      <c r="D89" s="32" t="s">
        <v>28</v>
      </c>
      <c r="E89" s="24">
        <v>1</v>
      </c>
      <c r="F89" s="25">
        <v>82100.73</v>
      </c>
      <c r="G89" s="26">
        <f t="shared" si="1"/>
        <v>82100.73</v>
      </c>
    </row>
    <row r="90" spans="1:7" ht="24">
      <c r="A90" s="20"/>
      <c r="B90" s="21" t="s">
        <v>185</v>
      </c>
      <c r="C90" s="31" t="s">
        <v>186</v>
      </c>
      <c r="D90" s="32" t="s">
        <v>28</v>
      </c>
      <c r="E90" s="24">
        <v>1</v>
      </c>
      <c r="F90" s="25">
        <v>72349.23</v>
      </c>
      <c r="G90" s="26">
        <f t="shared" si="1"/>
        <v>72349.23</v>
      </c>
    </row>
    <row r="91" spans="1:7" ht="48">
      <c r="A91" s="20"/>
      <c r="B91" s="21" t="s">
        <v>187</v>
      </c>
      <c r="C91" s="31" t="s">
        <v>188</v>
      </c>
      <c r="D91" s="32" t="s">
        <v>28</v>
      </c>
      <c r="E91" s="24">
        <v>1</v>
      </c>
      <c r="F91" s="25">
        <v>39675.43</v>
      </c>
      <c r="G91" s="26">
        <f t="shared" si="1"/>
        <v>39675.43</v>
      </c>
    </row>
    <row r="92" spans="1:7" ht="24">
      <c r="A92" s="20"/>
      <c r="B92" s="21" t="s">
        <v>189</v>
      </c>
      <c r="C92" s="31" t="s">
        <v>190</v>
      </c>
      <c r="D92" s="32" t="s">
        <v>28</v>
      </c>
      <c r="E92" s="24">
        <v>1</v>
      </c>
      <c r="F92" s="25">
        <v>93794.52</v>
      </c>
      <c r="G92" s="26">
        <f t="shared" si="1"/>
        <v>93794.52</v>
      </c>
    </row>
    <row r="93" spans="1:7" ht="24">
      <c r="A93" s="20"/>
      <c r="B93" s="21" t="s">
        <v>191</v>
      </c>
      <c r="C93" s="31" t="s">
        <v>192</v>
      </c>
      <c r="D93" s="32" t="s">
        <v>28</v>
      </c>
      <c r="E93" s="24">
        <v>1</v>
      </c>
      <c r="F93" s="25">
        <v>128107.86</v>
      </c>
      <c r="G93" s="26">
        <f t="shared" si="1"/>
        <v>128107.86</v>
      </c>
    </row>
    <row r="94" spans="1:7" ht="24">
      <c r="A94" s="20"/>
      <c r="B94" s="21" t="s">
        <v>193</v>
      </c>
      <c r="C94" s="31" t="s">
        <v>194</v>
      </c>
      <c r="D94" s="32" t="s">
        <v>28</v>
      </c>
      <c r="E94" s="24">
        <v>1</v>
      </c>
      <c r="F94" s="25">
        <v>170002.8</v>
      </c>
      <c r="G94" s="26">
        <f t="shared" si="1"/>
        <v>170002.8</v>
      </c>
    </row>
    <row r="95" spans="1:7" ht="24">
      <c r="A95" s="20"/>
      <c r="B95" s="21" t="s">
        <v>195</v>
      </c>
      <c r="C95" s="31" t="s">
        <v>196</v>
      </c>
      <c r="D95" s="32" t="s">
        <v>28</v>
      </c>
      <c r="E95" s="24">
        <v>1</v>
      </c>
      <c r="F95" s="25">
        <v>75579.75</v>
      </c>
      <c r="G95" s="26">
        <f t="shared" si="1"/>
        <v>75579.75</v>
      </c>
    </row>
    <row r="96" spans="1:7">
      <c r="A96" s="20"/>
      <c r="B96" s="21" t="s">
        <v>197</v>
      </c>
      <c r="C96" s="31" t="s">
        <v>198</v>
      </c>
      <c r="D96" s="32" t="s">
        <v>28</v>
      </c>
      <c r="E96" s="24">
        <v>1</v>
      </c>
      <c r="F96" s="25">
        <v>58737.04</v>
      </c>
      <c r="G96" s="26">
        <f t="shared" si="1"/>
        <v>58737.04</v>
      </c>
    </row>
    <row r="97" spans="1:7">
      <c r="A97" s="20"/>
      <c r="B97" s="21" t="s">
        <v>199</v>
      </c>
      <c r="C97" s="31" t="s">
        <v>200</v>
      </c>
      <c r="D97" s="32" t="s">
        <v>28</v>
      </c>
      <c r="E97" s="24">
        <v>1</v>
      </c>
      <c r="F97" s="25">
        <v>148277.97</v>
      </c>
      <c r="G97" s="26">
        <f t="shared" si="1"/>
        <v>148277.97</v>
      </c>
    </row>
    <row r="98" spans="1:7">
      <c r="A98" s="20"/>
      <c r="B98" s="21" t="s">
        <v>201</v>
      </c>
      <c r="C98" s="31" t="s">
        <v>202</v>
      </c>
      <c r="D98" s="32" t="s">
        <v>28</v>
      </c>
      <c r="E98" s="24">
        <v>1</v>
      </c>
      <c r="F98" s="25">
        <v>100261.21</v>
      </c>
      <c r="G98" s="26">
        <f t="shared" si="1"/>
        <v>100261.21</v>
      </c>
    </row>
    <row r="99" spans="1:7">
      <c r="A99" s="20"/>
      <c r="B99" s="21" t="s">
        <v>203</v>
      </c>
      <c r="C99" s="31" t="s">
        <v>204</v>
      </c>
      <c r="D99" s="36" t="s">
        <v>205</v>
      </c>
      <c r="E99" s="24">
        <v>1</v>
      </c>
      <c r="F99" s="25">
        <v>104304.21</v>
      </c>
      <c r="G99" s="26">
        <f t="shared" si="1"/>
        <v>104304.21</v>
      </c>
    </row>
    <row r="100" spans="1:7">
      <c r="A100" s="20"/>
      <c r="B100" s="21" t="s">
        <v>206</v>
      </c>
      <c r="C100" s="31" t="s">
        <v>207</v>
      </c>
      <c r="D100" s="36" t="s">
        <v>25</v>
      </c>
      <c r="E100" s="24">
        <v>1</v>
      </c>
      <c r="F100" s="25">
        <v>34689.15</v>
      </c>
      <c r="G100" s="26">
        <f t="shared" si="1"/>
        <v>34689.15</v>
      </c>
    </row>
    <row r="101" spans="1:7">
      <c r="A101" s="20"/>
      <c r="B101" s="21" t="s">
        <v>208</v>
      </c>
      <c r="C101" s="31" t="s">
        <v>209</v>
      </c>
      <c r="D101" s="36" t="s">
        <v>28</v>
      </c>
      <c r="E101" s="24">
        <v>1</v>
      </c>
      <c r="F101" s="25">
        <v>82233.66</v>
      </c>
      <c r="G101" s="26">
        <f t="shared" si="1"/>
        <v>82233.66</v>
      </c>
    </row>
    <row r="102" spans="1:7">
      <c r="A102" s="20"/>
      <c r="B102" s="21" t="s">
        <v>210</v>
      </c>
      <c r="C102" s="31" t="s">
        <v>211</v>
      </c>
      <c r="D102" s="36" t="s">
        <v>28</v>
      </c>
      <c r="E102" s="24">
        <v>1</v>
      </c>
      <c r="F102" s="25">
        <v>106487.6</v>
      </c>
      <c r="G102" s="26">
        <f t="shared" si="1"/>
        <v>106487.6</v>
      </c>
    </row>
    <row r="103" spans="1:7" ht="24">
      <c r="A103" s="20"/>
      <c r="B103" s="21" t="s">
        <v>212</v>
      </c>
      <c r="C103" s="31" t="s">
        <v>213</v>
      </c>
      <c r="D103" s="36" t="s">
        <v>28</v>
      </c>
      <c r="E103" s="24">
        <v>1</v>
      </c>
      <c r="F103" s="25">
        <v>72612.06</v>
      </c>
      <c r="G103" s="26">
        <f t="shared" si="1"/>
        <v>72612.06</v>
      </c>
    </row>
    <row r="104" spans="1:7">
      <c r="A104" s="20"/>
      <c r="B104" s="21" t="s">
        <v>214</v>
      </c>
      <c r="C104" s="31" t="s">
        <v>215</v>
      </c>
      <c r="D104" s="36" t="s">
        <v>28</v>
      </c>
      <c r="E104" s="24">
        <v>1</v>
      </c>
      <c r="F104" s="25">
        <v>22130.85</v>
      </c>
      <c r="G104" s="26">
        <f t="shared" si="1"/>
        <v>22130.85</v>
      </c>
    </row>
    <row r="105" spans="1:7" ht="24">
      <c r="A105" s="20"/>
      <c r="B105" s="21" t="s">
        <v>216</v>
      </c>
      <c r="C105" s="31" t="s">
        <v>217</v>
      </c>
      <c r="D105" s="36" t="s">
        <v>25</v>
      </c>
      <c r="E105" s="24">
        <v>1</v>
      </c>
      <c r="F105" s="25">
        <v>64123.51</v>
      </c>
      <c r="G105" s="26">
        <f t="shared" si="1"/>
        <v>64123.51</v>
      </c>
    </row>
    <row r="106" spans="1:7" ht="48">
      <c r="A106" s="20"/>
      <c r="B106" s="21" t="s">
        <v>218</v>
      </c>
      <c r="C106" s="31" t="s">
        <v>219</v>
      </c>
      <c r="D106" s="36" t="s">
        <v>28</v>
      </c>
      <c r="E106" s="24">
        <v>1</v>
      </c>
      <c r="F106" s="25">
        <v>43582.01</v>
      </c>
      <c r="G106" s="26">
        <f t="shared" si="1"/>
        <v>43582.01</v>
      </c>
    </row>
    <row r="107" spans="1:7" ht="36">
      <c r="A107" s="20"/>
      <c r="B107" s="21" t="s">
        <v>220</v>
      </c>
      <c r="C107" s="31" t="s">
        <v>221</v>
      </c>
      <c r="D107" s="36" t="s">
        <v>28</v>
      </c>
      <c r="E107" s="24">
        <v>1</v>
      </c>
      <c r="F107" s="25">
        <v>44955.76</v>
      </c>
      <c r="G107" s="26">
        <f t="shared" si="1"/>
        <v>44955.76</v>
      </c>
    </row>
    <row r="108" spans="1:7" ht="24">
      <c r="A108" s="20"/>
      <c r="B108" s="21" t="s">
        <v>222</v>
      </c>
      <c r="C108" s="31" t="s">
        <v>223</v>
      </c>
      <c r="D108" s="37" t="s">
        <v>28</v>
      </c>
      <c r="E108" s="24">
        <v>1</v>
      </c>
      <c r="F108" s="25">
        <v>184113.12</v>
      </c>
      <c r="G108" s="26">
        <f t="shared" si="1"/>
        <v>184113.12</v>
      </c>
    </row>
    <row r="109" spans="1:7" ht="24">
      <c r="A109" s="20"/>
      <c r="B109" s="21" t="s">
        <v>224</v>
      </c>
      <c r="C109" s="31" t="s">
        <v>225</v>
      </c>
      <c r="D109" s="37" t="s">
        <v>25</v>
      </c>
      <c r="E109" s="24">
        <v>1</v>
      </c>
      <c r="F109" s="25">
        <v>40933.120000000003</v>
      </c>
      <c r="G109" s="26">
        <f t="shared" si="1"/>
        <v>40933.120000000003</v>
      </c>
    </row>
    <row r="110" spans="1:7" ht="24">
      <c r="A110" s="20"/>
      <c r="B110" s="21" t="s">
        <v>226</v>
      </c>
      <c r="C110" s="31" t="s">
        <v>227</v>
      </c>
      <c r="D110" s="23" t="s">
        <v>2</v>
      </c>
      <c r="E110" s="24">
        <v>1</v>
      </c>
      <c r="F110" s="25">
        <v>43416.79</v>
      </c>
      <c r="G110" s="26">
        <f t="shared" si="1"/>
        <v>43416.79</v>
      </c>
    </row>
    <row r="111" spans="1:7" ht="24">
      <c r="A111" s="20"/>
      <c r="B111" s="21" t="s">
        <v>228</v>
      </c>
      <c r="C111" s="22" t="s">
        <v>229</v>
      </c>
      <c r="D111" s="23" t="s">
        <v>2</v>
      </c>
      <c r="E111" s="24">
        <v>1</v>
      </c>
      <c r="F111" s="25">
        <v>42582.12</v>
      </c>
      <c r="G111" s="26">
        <f t="shared" si="1"/>
        <v>42582.12</v>
      </c>
    </row>
    <row r="112" spans="1:7">
      <c r="A112" s="38"/>
      <c r="B112" s="241"/>
      <c r="C112" s="242"/>
      <c r="D112" s="242"/>
      <c r="E112" s="242"/>
      <c r="F112" s="40" t="s">
        <v>1</v>
      </c>
      <c r="G112" s="27">
        <f>SUM(G52:G111)</f>
        <v>5269985.7499999981</v>
      </c>
    </row>
    <row r="113" spans="1:7">
      <c r="A113" s="28">
        <v>3</v>
      </c>
      <c r="B113" s="41" t="s">
        <v>230</v>
      </c>
      <c r="C113" s="42"/>
      <c r="D113" s="228"/>
      <c r="E113" s="229"/>
      <c r="F113" s="229"/>
      <c r="G113" s="273"/>
    </row>
    <row r="114" spans="1:7" ht="48">
      <c r="A114" s="20"/>
      <c r="B114" s="21" t="s">
        <v>231</v>
      </c>
      <c r="C114" s="31" t="s">
        <v>232</v>
      </c>
      <c r="D114" s="36" t="s">
        <v>25</v>
      </c>
      <c r="E114" s="24">
        <v>1</v>
      </c>
      <c r="F114" s="25">
        <v>18211.88</v>
      </c>
      <c r="G114" s="26">
        <f t="shared" si="1"/>
        <v>18211.88</v>
      </c>
    </row>
    <row r="115" spans="1:7" ht="49.5" customHeight="1">
      <c r="A115" s="20"/>
      <c r="B115" s="21" t="s">
        <v>233</v>
      </c>
      <c r="C115" s="22" t="s">
        <v>234</v>
      </c>
      <c r="D115" s="36" t="s">
        <v>25</v>
      </c>
      <c r="E115" s="24">
        <v>1</v>
      </c>
      <c r="F115" s="25">
        <v>23372.68</v>
      </c>
      <c r="G115" s="26">
        <f t="shared" si="1"/>
        <v>23372.68</v>
      </c>
    </row>
    <row r="116" spans="1:7" ht="48">
      <c r="A116" s="20"/>
      <c r="B116" s="21" t="s">
        <v>235</v>
      </c>
      <c r="C116" s="22" t="s">
        <v>236</v>
      </c>
      <c r="D116" s="36" t="s">
        <v>25</v>
      </c>
      <c r="E116" s="24">
        <v>1</v>
      </c>
      <c r="F116" s="25">
        <v>49828.17</v>
      </c>
      <c r="G116" s="26">
        <f t="shared" si="1"/>
        <v>49828.17</v>
      </c>
    </row>
    <row r="117" spans="1:7" ht="48">
      <c r="A117" s="20"/>
      <c r="B117" s="21" t="s">
        <v>237</v>
      </c>
      <c r="C117" s="22" t="s">
        <v>238</v>
      </c>
      <c r="D117" s="36" t="s">
        <v>25</v>
      </c>
      <c r="E117" s="24">
        <v>1</v>
      </c>
      <c r="F117" s="25">
        <v>21710.880000000001</v>
      </c>
      <c r="G117" s="26">
        <f t="shared" si="1"/>
        <v>21710.880000000001</v>
      </c>
    </row>
    <row r="118" spans="1:7">
      <c r="A118" s="20"/>
      <c r="B118" s="21" t="s">
        <v>239</v>
      </c>
      <c r="C118" s="31" t="s">
        <v>240</v>
      </c>
      <c r="D118" s="36" t="s">
        <v>25</v>
      </c>
      <c r="E118" s="24">
        <v>1</v>
      </c>
      <c r="F118" s="25">
        <v>45518.36</v>
      </c>
      <c r="G118" s="26">
        <f t="shared" si="1"/>
        <v>45518.36</v>
      </c>
    </row>
    <row r="119" spans="1:7">
      <c r="A119" s="20"/>
      <c r="B119" s="21" t="s">
        <v>241</v>
      </c>
      <c r="C119" s="31" t="s">
        <v>242</v>
      </c>
      <c r="D119" s="36" t="s">
        <v>25</v>
      </c>
      <c r="E119" s="24">
        <v>1</v>
      </c>
      <c r="F119" s="25">
        <v>57305.96</v>
      </c>
      <c r="G119" s="26">
        <f t="shared" si="1"/>
        <v>57305.96</v>
      </c>
    </row>
    <row r="120" spans="1:7">
      <c r="A120" s="20"/>
      <c r="B120" s="21" t="s">
        <v>243</v>
      </c>
      <c r="C120" s="31" t="s">
        <v>244</v>
      </c>
      <c r="D120" s="36" t="s">
        <v>25</v>
      </c>
      <c r="E120" s="24">
        <v>1</v>
      </c>
      <c r="F120" s="25">
        <v>44042.11</v>
      </c>
      <c r="G120" s="26">
        <f t="shared" si="1"/>
        <v>44042.11</v>
      </c>
    </row>
    <row r="121" spans="1:7">
      <c r="A121" s="20"/>
      <c r="B121" s="21" t="s">
        <v>245</v>
      </c>
      <c r="C121" s="31" t="s">
        <v>246</v>
      </c>
      <c r="D121" s="36" t="s">
        <v>2</v>
      </c>
      <c r="E121" s="24">
        <v>1</v>
      </c>
      <c r="F121" s="25">
        <v>50470.84</v>
      </c>
      <c r="G121" s="26">
        <f t="shared" si="1"/>
        <v>50470.84</v>
      </c>
    </row>
    <row r="122" spans="1:7">
      <c r="A122" s="20"/>
      <c r="B122" s="21" t="s">
        <v>247</v>
      </c>
      <c r="C122" s="31" t="s">
        <v>248</v>
      </c>
      <c r="D122" s="36" t="s">
        <v>2</v>
      </c>
      <c r="E122" s="24">
        <v>1</v>
      </c>
      <c r="F122" s="25">
        <v>194033.61</v>
      </c>
      <c r="G122" s="26">
        <f t="shared" si="1"/>
        <v>194033.61</v>
      </c>
    </row>
    <row r="123" spans="1:7">
      <c r="A123" s="20"/>
      <c r="B123" s="21" t="s">
        <v>249</v>
      </c>
      <c r="C123" s="31" t="s">
        <v>250</v>
      </c>
      <c r="D123" s="36" t="s">
        <v>2</v>
      </c>
      <c r="E123" s="24">
        <v>1</v>
      </c>
      <c r="F123" s="25">
        <v>1091825.3500000001</v>
      </c>
      <c r="G123" s="26">
        <f t="shared" si="1"/>
        <v>1091825.3500000001</v>
      </c>
    </row>
    <row r="124" spans="1:7">
      <c r="A124" s="20"/>
      <c r="B124" s="21" t="s">
        <v>251</v>
      </c>
      <c r="C124" s="31" t="s">
        <v>252</v>
      </c>
      <c r="D124" s="36" t="s">
        <v>2</v>
      </c>
      <c r="E124" s="24">
        <v>1</v>
      </c>
      <c r="F124" s="25">
        <v>628426.73</v>
      </c>
      <c r="G124" s="26">
        <f t="shared" si="1"/>
        <v>628426.73</v>
      </c>
    </row>
    <row r="125" spans="1:7">
      <c r="A125" s="20"/>
      <c r="B125" s="21" t="s">
        <v>253</v>
      </c>
      <c r="C125" s="31" t="s">
        <v>254</v>
      </c>
      <c r="D125" s="36" t="s">
        <v>2</v>
      </c>
      <c r="E125" s="24">
        <v>1</v>
      </c>
      <c r="F125" s="25">
        <v>700446.75</v>
      </c>
      <c r="G125" s="26">
        <f t="shared" si="1"/>
        <v>700446.75</v>
      </c>
    </row>
    <row r="126" spans="1:7">
      <c r="A126" s="20"/>
      <c r="B126" s="21" t="s">
        <v>255</v>
      </c>
      <c r="C126" s="31" t="s">
        <v>256</v>
      </c>
      <c r="D126" s="36" t="s">
        <v>25</v>
      </c>
      <c r="E126" s="24">
        <v>1</v>
      </c>
      <c r="F126" s="25">
        <v>57002.32</v>
      </c>
      <c r="G126" s="26">
        <f t="shared" si="1"/>
        <v>57002.32</v>
      </c>
    </row>
    <row r="127" spans="1:7">
      <c r="A127" s="20"/>
      <c r="B127" s="21" t="s">
        <v>257</v>
      </c>
      <c r="C127" s="31" t="s">
        <v>258</v>
      </c>
      <c r="D127" s="36" t="s">
        <v>25</v>
      </c>
      <c r="E127" s="24">
        <v>1</v>
      </c>
      <c r="F127" s="25">
        <v>134245.63</v>
      </c>
      <c r="G127" s="26">
        <f t="shared" si="1"/>
        <v>134245.63</v>
      </c>
    </row>
    <row r="128" spans="1:7">
      <c r="A128" s="20"/>
      <c r="B128" s="21" t="s">
        <v>259</v>
      </c>
      <c r="C128" s="31" t="s">
        <v>260</v>
      </c>
      <c r="D128" s="36" t="s">
        <v>2</v>
      </c>
      <c r="E128" s="24">
        <v>1</v>
      </c>
      <c r="F128" s="25">
        <v>18132.689999999999</v>
      </c>
      <c r="G128" s="26">
        <f t="shared" si="1"/>
        <v>18132.689999999999</v>
      </c>
    </row>
    <row r="129" spans="1:7">
      <c r="A129" s="20"/>
      <c r="B129" s="21" t="s">
        <v>261</v>
      </c>
      <c r="C129" s="31" t="s">
        <v>262</v>
      </c>
      <c r="D129" s="36" t="s">
        <v>2</v>
      </c>
      <c r="E129" s="24">
        <v>1</v>
      </c>
      <c r="F129" s="25">
        <v>67032.72</v>
      </c>
      <c r="G129" s="26">
        <f t="shared" si="1"/>
        <v>67032.72</v>
      </c>
    </row>
    <row r="130" spans="1:7">
      <c r="A130" s="20"/>
      <c r="B130" s="21" t="s">
        <v>263</v>
      </c>
      <c r="C130" s="31" t="s">
        <v>264</v>
      </c>
      <c r="D130" s="36" t="s">
        <v>2</v>
      </c>
      <c r="E130" s="24">
        <v>1</v>
      </c>
      <c r="F130" s="25">
        <v>28796.05</v>
      </c>
      <c r="G130" s="26">
        <f t="shared" si="1"/>
        <v>28796.05</v>
      </c>
    </row>
    <row r="131" spans="1:7">
      <c r="A131" s="20"/>
      <c r="B131" s="21" t="s">
        <v>265</v>
      </c>
      <c r="C131" s="31" t="s">
        <v>266</v>
      </c>
      <c r="D131" s="36" t="s">
        <v>2</v>
      </c>
      <c r="E131" s="24">
        <v>1</v>
      </c>
      <c r="F131" s="25">
        <v>43528.3</v>
      </c>
      <c r="G131" s="26">
        <f t="shared" si="1"/>
        <v>43528.3</v>
      </c>
    </row>
    <row r="132" spans="1:7">
      <c r="A132" s="20"/>
      <c r="B132" s="21" t="s">
        <v>267</v>
      </c>
      <c r="C132" s="31" t="s">
        <v>268</v>
      </c>
      <c r="D132" s="36" t="s">
        <v>2</v>
      </c>
      <c r="E132" s="24">
        <v>1</v>
      </c>
      <c r="F132" s="25">
        <v>24551.93</v>
      </c>
      <c r="G132" s="26">
        <f t="shared" si="1"/>
        <v>24551.93</v>
      </c>
    </row>
    <row r="133" spans="1:7">
      <c r="A133" s="20"/>
      <c r="B133" s="21" t="s">
        <v>269</v>
      </c>
      <c r="C133" s="31" t="s">
        <v>270</v>
      </c>
      <c r="D133" s="36" t="s">
        <v>2</v>
      </c>
      <c r="E133" s="24">
        <v>1</v>
      </c>
      <c r="F133" s="25">
        <v>2784668.01</v>
      </c>
      <c r="G133" s="26">
        <f t="shared" si="1"/>
        <v>2784668.01</v>
      </c>
    </row>
    <row r="134" spans="1:7">
      <c r="A134" s="20"/>
      <c r="B134" s="21" t="s">
        <v>271</v>
      </c>
      <c r="C134" s="31" t="s">
        <v>272</v>
      </c>
      <c r="D134" s="36" t="s">
        <v>2</v>
      </c>
      <c r="E134" s="24">
        <v>1</v>
      </c>
      <c r="F134" s="25">
        <v>149736.24</v>
      </c>
      <c r="G134" s="26">
        <f t="shared" si="1"/>
        <v>149736.24</v>
      </c>
    </row>
    <row r="135" spans="1:7">
      <c r="A135" s="20"/>
      <c r="B135" s="21" t="s">
        <v>273</v>
      </c>
      <c r="C135" s="31" t="s">
        <v>274</v>
      </c>
      <c r="D135" s="36" t="s">
        <v>25</v>
      </c>
      <c r="E135" s="24">
        <v>1</v>
      </c>
      <c r="F135" s="25">
        <v>66431.31</v>
      </c>
      <c r="G135" s="26">
        <f t="shared" si="1"/>
        <v>66431.31</v>
      </c>
    </row>
    <row r="136" spans="1:7">
      <c r="A136" s="20"/>
      <c r="B136" s="21" t="s">
        <v>275</v>
      </c>
      <c r="C136" s="31" t="s">
        <v>276</v>
      </c>
      <c r="D136" s="36" t="s">
        <v>25</v>
      </c>
      <c r="E136" s="24">
        <v>1</v>
      </c>
      <c r="F136" s="25">
        <v>44427.38</v>
      </c>
      <c r="G136" s="26">
        <f t="shared" si="1"/>
        <v>44427.38</v>
      </c>
    </row>
    <row r="137" spans="1:7">
      <c r="A137" s="20"/>
      <c r="B137" s="21" t="s">
        <v>277</v>
      </c>
      <c r="C137" s="31" t="s">
        <v>278</v>
      </c>
      <c r="D137" s="36" t="s">
        <v>25</v>
      </c>
      <c r="E137" s="24">
        <v>1</v>
      </c>
      <c r="F137" s="25">
        <v>39331.94</v>
      </c>
      <c r="G137" s="26">
        <f t="shared" si="1"/>
        <v>39331.94</v>
      </c>
    </row>
    <row r="138" spans="1:7">
      <c r="A138" s="20"/>
      <c r="B138" s="21" t="s">
        <v>279</v>
      </c>
      <c r="C138" s="31" t="s">
        <v>280</v>
      </c>
      <c r="D138" s="36" t="s">
        <v>25</v>
      </c>
      <c r="E138" s="24">
        <v>1</v>
      </c>
      <c r="F138" s="25">
        <v>31976.57</v>
      </c>
      <c r="G138" s="26">
        <f t="shared" ref="G138:G201" si="2">F138</f>
        <v>31976.57</v>
      </c>
    </row>
    <row r="139" spans="1:7">
      <c r="A139" s="20"/>
      <c r="B139" s="21" t="s">
        <v>281</v>
      </c>
      <c r="C139" s="31" t="s">
        <v>282</v>
      </c>
      <c r="D139" s="36" t="s">
        <v>25</v>
      </c>
      <c r="E139" s="24">
        <v>1</v>
      </c>
      <c r="F139" s="25">
        <v>29551.07</v>
      </c>
      <c r="G139" s="26">
        <f t="shared" si="2"/>
        <v>29551.07</v>
      </c>
    </row>
    <row r="140" spans="1:7">
      <c r="A140" s="20"/>
      <c r="B140" s="21" t="s">
        <v>283</v>
      </c>
      <c r="C140" s="31" t="s">
        <v>284</v>
      </c>
      <c r="D140" s="36" t="s">
        <v>2</v>
      </c>
      <c r="E140" s="24">
        <v>1</v>
      </c>
      <c r="F140" s="25">
        <v>82194.59</v>
      </c>
      <c r="G140" s="26">
        <f t="shared" si="2"/>
        <v>82194.59</v>
      </c>
    </row>
    <row r="141" spans="1:7">
      <c r="A141" s="20"/>
      <c r="B141" s="21" t="s">
        <v>285</v>
      </c>
      <c r="C141" s="31" t="s">
        <v>286</v>
      </c>
      <c r="D141" s="36" t="s">
        <v>2</v>
      </c>
      <c r="E141" s="24">
        <v>1</v>
      </c>
      <c r="F141" s="25">
        <v>85830.96</v>
      </c>
      <c r="G141" s="26">
        <f t="shared" si="2"/>
        <v>85830.96</v>
      </c>
    </row>
    <row r="142" spans="1:7">
      <c r="A142" s="20"/>
      <c r="B142" s="21" t="s">
        <v>287</v>
      </c>
      <c r="C142" s="31" t="s">
        <v>288</v>
      </c>
      <c r="D142" s="36" t="s">
        <v>2</v>
      </c>
      <c r="E142" s="24">
        <v>1</v>
      </c>
      <c r="F142" s="25">
        <v>42740.83</v>
      </c>
      <c r="G142" s="26">
        <f t="shared" si="2"/>
        <v>42740.83</v>
      </c>
    </row>
    <row r="143" spans="1:7">
      <c r="A143" s="20"/>
      <c r="B143" s="21" t="s">
        <v>289</v>
      </c>
      <c r="C143" s="31" t="s">
        <v>290</v>
      </c>
      <c r="D143" s="36" t="s">
        <v>2</v>
      </c>
      <c r="E143" s="24">
        <v>1</v>
      </c>
      <c r="F143" s="25">
        <v>39878.629999999997</v>
      </c>
      <c r="G143" s="26">
        <f t="shared" si="2"/>
        <v>39878.629999999997</v>
      </c>
    </row>
    <row r="144" spans="1:7">
      <c r="A144" s="20"/>
      <c r="B144" s="21" t="s">
        <v>291</v>
      </c>
      <c r="C144" s="31" t="s">
        <v>292</v>
      </c>
      <c r="D144" s="36" t="s">
        <v>2</v>
      </c>
      <c r="E144" s="24">
        <v>1</v>
      </c>
      <c r="F144" s="25">
        <v>37664.839999999997</v>
      </c>
      <c r="G144" s="26">
        <f t="shared" si="2"/>
        <v>37664.839999999997</v>
      </c>
    </row>
    <row r="145" spans="1:7">
      <c r="A145" s="20"/>
      <c r="B145" s="21" t="s">
        <v>293</v>
      </c>
      <c r="C145" s="22" t="s">
        <v>294</v>
      </c>
      <c r="D145" s="23" t="s">
        <v>2</v>
      </c>
      <c r="E145" s="24">
        <v>1</v>
      </c>
      <c r="F145" s="25">
        <v>42288.74</v>
      </c>
      <c r="G145" s="26">
        <f t="shared" si="2"/>
        <v>42288.74</v>
      </c>
    </row>
    <row r="146" spans="1:7">
      <c r="A146" s="20"/>
      <c r="B146" s="21" t="s">
        <v>295</v>
      </c>
      <c r="C146" s="31" t="s">
        <v>296</v>
      </c>
      <c r="D146" s="36" t="s">
        <v>2</v>
      </c>
      <c r="E146" s="24">
        <v>1</v>
      </c>
      <c r="F146" s="25">
        <v>40983.75</v>
      </c>
      <c r="G146" s="26">
        <f t="shared" si="2"/>
        <v>40983.75</v>
      </c>
    </row>
    <row r="147" spans="1:7">
      <c r="A147" s="20"/>
      <c r="B147" s="21" t="s">
        <v>297</v>
      </c>
      <c r="C147" s="31" t="s">
        <v>298</v>
      </c>
      <c r="D147" s="36" t="s">
        <v>2</v>
      </c>
      <c r="E147" s="24">
        <v>1</v>
      </c>
      <c r="F147" s="25">
        <v>121174.03</v>
      </c>
      <c r="G147" s="26">
        <f t="shared" si="2"/>
        <v>121174.03</v>
      </c>
    </row>
    <row r="148" spans="1:7">
      <c r="A148" s="20"/>
      <c r="B148" s="21" t="s">
        <v>299</v>
      </c>
      <c r="C148" s="31" t="s">
        <v>300</v>
      </c>
      <c r="D148" s="36" t="s">
        <v>2</v>
      </c>
      <c r="E148" s="24">
        <v>1</v>
      </c>
      <c r="F148" s="25">
        <v>312728.32000000001</v>
      </c>
      <c r="G148" s="26">
        <f t="shared" si="2"/>
        <v>312728.32000000001</v>
      </c>
    </row>
    <row r="149" spans="1:7">
      <c r="A149" s="20"/>
      <c r="B149" s="21" t="s">
        <v>301</v>
      </c>
      <c r="C149" s="31" t="s">
        <v>302</v>
      </c>
      <c r="D149" s="36" t="s">
        <v>2</v>
      </c>
      <c r="E149" s="24">
        <v>1</v>
      </c>
      <c r="F149" s="25">
        <v>904991.93</v>
      </c>
      <c r="G149" s="26">
        <f t="shared" si="2"/>
        <v>904991.93</v>
      </c>
    </row>
    <row r="150" spans="1:7">
      <c r="A150" s="20"/>
      <c r="B150" s="21" t="s">
        <v>303</v>
      </c>
      <c r="C150" s="31" t="s">
        <v>304</v>
      </c>
      <c r="D150" s="36" t="s">
        <v>2</v>
      </c>
      <c r="E150" s="24">
        <v>1</v>
      </c>
      <c r="F150" s="25">
        <v>552543.48</v>
      </c>
      <c r="G150" s="26">
        <f t="shared" si="2"/>
        <v>552543.48</v>
      </c>
    </row>
    <row r="151" spans="1:7">
      <c r="A151" s="20"/>
      <c r="B151" s="21" t="s">
        <v>305</v>
      </c>
      <c r="C151" s="31" t="s">
        <v>306</v>
      </c>
      <c r="D151" s="36" t="s">
        <v>2</v>
      </c>
      <c r="E151" s="24">
        <v>1</v>
      </c>
      <c r="F151" s="25">
        <v>262648.07</v>
      </c>
      <c r="G151" s="26">
        <f t="shared" si="2"/>
        <v>262648.07</v>
      </c>
    </row>
    <row r="152" spans="1:7">
      <c r="A152" s="20"/>
      <c r="B152" s="21" t="s">
        <v>307</v>
      </c>
      <c r="C152" s="31" t="s">
        <v>308</v>
      </c>
      <c r="D152" s="36" t="s">
        <v>2</v>
      </c>
      <c r="E152" s="24">
        <v>1</v>
      </c>
      <c r="F152" s="25">
        <v>509342.71999999997</v>
      </c>
      <c r="G152" s="26">
        <f t="shared" si="2"/>
        <v>509342.71999999997</v>
      </c>
    </row>
    <row r="153" spans="1:7">
      <c r="A153" s="20"/>
      <c r="B153" s="21" t="s">
        <v>309</v>
      </c>
      <c r="C153" s="31" t="s">
        <v>310</v>
      </c>
      <c r="D153" s="36" t="s">
        <v>2</v>
      </c>
      <c r="E153" s="24">
        <v>1</v>
      </c>
      <c r="F153" s="25">
        <v>17561.099999999999</v>
      </c>
      <c r="G153" s="26">
        <f t="shared" si="2"/>
        <v>17561.099999999999</v>
      </c>
    </row>
    <row r="154" spans="1:7" ht="24">
      <c r="A154" s="20"/>
      <c r="B154" s="21" t="s">
        <v>311</v>
      </c>
      <c r="C154" s="31" t="s">
        <v>312</v>
      </c>
      <c r="D154" s="36" t="s">
        <v>2</v>
      </c>
      <c r="E154" s="24">
        <v>1</v>
      </c>
      <c r="F154" s="25">
        <v>866526.33</v>
      </c>
      <c r="G154" s="26">
        <f t="shared" si="2"/>
        <v>866526.33</v>
      </c>
    </row>
    <row r="155" spans="1:7" ht="24">
      <c r="A155" s="20"/>
      <c r="B155" s="21" t="s">
        <v>313</v>
      </c>
      <c r="C155" s="31" t="s">
        <v>314</v>
      </c>
      <c r="D155" s="36" t="s">
        <v>2</v>
      </c>
      <c r="E155" s="24">
        <v>1</v>
      </c>
      <c r="F155" s="25">
        <v>455183.33</v>
      </c>
      <c r="G155" s="26">
        <f t="shared" si="2"/>
        <v>455183.33</v>
      </c>
    </row>
    <row r="156" spans="1:7">
      <c r="A156" s="20"/>
      <c r="B156" s="21" t="s">
        <v>315</v>
      </c>
      <c r="C156" s="31" t="s">
        <v>316</v>
      </c>
      <c r="D156" s="36" t="s">
        <v>25</v>
      </c>
      <c r="E156" s="24">
        <v>1</v>
      </c>
      <c r="F156" s="25">
        <v>271837.92</v>
      </c>
      <c r="G156" s="26">
        <f t="shared" si="2"/>
        <v>271837.92</v>
      </c>
    </row>
    <row r="157" spans="1:7">
      <c r="A157" s="20"/>
      <c r="B157" s="21" t="s">
        <v>317</v>
      </c>
      <c r="C157" s="31" t="s">
        <v>318</v>
      </c>
      <c r="D157" s="36" t="s">
        <v>25</v>
      </c>
      <c r="E157" s="24">
        <v>1</v>
      </c>
      <c r="F157" s="25">
        <v>305472.13</v>
      </c>
      <c r="G157" s="26">
        <f t="shared" si="2"/>
        <v>305472.13</v>
      </c>
    </row>
    <row r="158" spans="1:7">
      <c r="A158" s="20"/>
      <c r="B158" s="21" t="s">
        <v>319</v>
      </c>
      <c r="C158" s="31" t="s">
        <v>320</v>
      </c>
      <c r="D158" s="36" t="s">
        <v>2</v>
      </c>
      <c r="E158" s="24">
        <v>1</v>
      </c>
      <c r="F158" s="25">
        <v>81119.789999999994</v>
      </c>
      <c r="G158" s="26">
        <f t="shared" si="2"/>
        <v>81119.789999999994</v>
      </c>
    </row>
    <row r="159" spans="1:7">
      <c r="A159" s="20"/>
      <c r="B159" s="21" t="s">
        <v>321</v>
      </c>
      <c r="C159" s="31" t="s">
        <v>322</v>
      </c>
      <c r="D159" s="36" t="s">
        <v>2</v>
      </c>
      <c r="E159" s="24">
        <v>1</v>
      </c>
      <c r="F159" s="25">
        <v>110975.61</v>
      </c>
      <c r="G159" s="26">
        <f t="shared" si="2"/>
        <v>110975.61</v>
      </c>
    </row>
    <row r="160" spans="1:7">
      <c r="A160" s="20"/>
      <c r="B160" s="21" t="s">
        <v>323</v>
      </c>
      <c r="C160" s="31" t="s">
        <v>324</v>
      </c>
      <c r="D160" s="36" t="s">
        <v>2</v>
      </c>
      <c r="E160" s="24">
        <v>1</v>
      </c>
      <c r="F160" s="25">
        <v>102244.47</v>
      </c>
      <c r="G160" s="26">
        <f t="shared" si="2"/>
        <v>102244.47</v>
      </c>
    </row>
    <row r="161" spans="1:7" ht="24">
      <c r="A161" s="20"/>
      <c r="B161" s="21" t="s">
        <v>325</v>
      </c>
      <c r="C161" s="31" t="s">
        <v>326</v>
      </c>
      <c r="D161" s="36" t="s">
        <v>2</v>
      </c>
      <c r="E161" s="24">
        <v>1</v>
      </c>
      <c r="F161" s="25">
        <v>480231.33</v>
      </c>
      <c r="G161" s="26">
        <f t="shared" si="2"/>
        <v>480231.33</v>
      </c>
    </row>
    <row r="162" spans="1:7" ht="24">
      <c r="A162" s="20"/>
      <c r="B162" s="21" t="s">
        <v>327</v>
      </c>
      <c r="C162" s="31" t="s">
        <v>328</v>
      </c>
      <c r="D162" s="36" t="s">
        <v>2</v>
      </c>
      <c r="E162" s="24">
        <v>1</v>
      </c>
      <c r="F162" s="25">
        <v>349926.33</v>
      </c>
      <c r="G162" s="26">
        <f t="shared" si="2"/>
        <v>349926.33</v>
      </c>
    </row>
    <row r="163" spans="1:7" ht="24">
      <c r="A163" s="20"/>
      <c r="B163" s="21" t="s">
        <v>329</v>
      </c>
      <c r="C163" s="31" t="s">
        <v>330</v>
      </c>
      <c r="D163" s="36" t="s">
        <v>2</v>
      </c>
      <c r="E163" s="24">
        <v>1</v>
      </c>
      <c r="F163" s="25">
        <v>194737.33</v>
      </c>
      <c r="G163" s="26">
        <f t="shared" si="2"/>
        <v>194737.33</v>
      </c>
    </row>
    <row r="164" spans="1:7">
      <c r="A164" s="20"/>
      <c r="B164" s="21" t="s">
        <v>331</v>
      </c>
      <c r="C164" s="31" t="s">
        <v>332</v>
      </c>
      <c r="D164" s="36" t="s">
        <v>28</v>
      </c>
      <c r="E164" s="24">
        <v>1</v>
      </c>
      <c r="F164" s="25">
        <v>66466.86</v>
      </c>
      <c r="G164" s="26">
        <f t="shared" si="2"/>
        <v>66466.86</v>
      </c>
    </row>
    <row r="165" spans="1:7">
      <c r="A165" s="20"/>
      <c r="B165" s="21" t="s">
        <v>333</v>
      </c>
      <c r="C165" s="31" t="s">
        <v>334</v>
      </c>
      <c r="D165" s="36" t="s">
        <v>2</v>
      </c>
      <c r="E165" s="24">
        <v>1</v>
      </c>
      <c r="F165" s="25">
        <v>967431.33</v>
      </c>
      <c r="G165" s="26">
        <f t="shared" si="2"/>
        <v>967431.33</v>
      </c>
    </row>
    <row r="166" spans="1:7">
      <c r="A166" s="20"/>
      <c r="B166" s="21" t="s">
        <v>335</v>
      </c>
      <c r="C166" s="31" t="s">
        <v>336</v>
      </c>
      <c r="D166" s="36" t="s">
        <v>2</v>
      </c>
      <c r="E166" s="24">
        <v>1</v>
      </c>
      <c r="F166" s="25">
        <v>182613.33</v>
      </c>
      <c r="G166" s="26">
        <f t="shared" si="2"/>
        <v>182613.33</v>
      </c>
    </row>
    <row r="167" spans="1:7" ht="24">
      <c r="A167" s="20"/>
      <c r="B167" s="21" t="s">
        <v>337</v>
      </c>
      <c r="C167" s="31" t="s">
        <v>338</v>
      </c>
      <c r="D167" s="36" t="s">
        <v>2</v>
      </c>
      <c r="E167" s="24">
        <v>1</v>
      </c>
      <c r="F167" s="25">
        <v>247580.33</v>
      </c>
      <c r="G167" s="26">
        <f t="shared" si="2"/>
        <v>247580.33</v>
      </c>
    </row>
    <row r="168" spans="1:7">
      <c r="A168" s="20"/>
      <c r="B168" s="21" t="s">
        <v>339</v>
      </c>
      <c r="C168" s="31" t="s">
        <v>340</v>
      </c>
      <c r="D168" s="36" t="s">
        <v>2</v>
      </c>
      <c r="E168" s="24">
        <v>1</v>
      </c>
      <c r="F168" s="25">
        <v>301731.33</v>
      </c>
      <c r="G168" s="26">
        <f t="shared" si="2"/>
        <v>301731.33</v>
      </c>
    </row>
    <row r="169" spans="1:7">
      <c r="A169" s="20"/>
      <c r="B169" s="21" t="s">
        <v>341</v>
      </c>
      <c r="C169" s="31" t="s">
        <v>342</v>
      </c>
      <c r="D169" s="36" t="s">
        <v>2</v>
      </c>
      <c r="E169" s="24">
        <v>1</v>
      </c>
      <c r="F169" s="25">
        <v>207347.68</v>
      </c>
      <c r="G169" s="26">
        <f t="shared" si="2"/>
        <v>207347.68</v>
      </c>
    </row>
    <row r="170" spans="1:7" ht="24">
      <c r="A170" s="20"/>
      <c r="B170" s="21" t="s">
        <v>343</v>
      </c>
      <c r="C170" s="31" t="s">
        <v>344</v>
      </c>
      <c r="D170" s="36" t="s">
        <v>2</v>
      </c>
      <c r="E170" s="24">
        <v>1</v>
      </c>
      <c r="F170" s="25">
        <v>103982.83</v>
      </c>
      <c r="G170" s="26">
        <f t="shared" si="2"/>
        <v>103982.83</v>
      </c>
    </row>
    <row r="171" spans="1:7" ht="24">
      <c r="A171" s="20"/>
      <c r="B171" s="21" t="s">
        <v>345</v>
      </c>
      <c r="C171" s="31" t="s">
        <v>346</v>
      </c>
      <c r="D171" s="36" t="s">
        <v>2</v>
      </c>
      <c r="E171" s="24">
        <v>1</v>
      </c>
      <c r="F171" s="25">
        <v>163292.32999999999</v>
      </c>
      <c r="G171" s="26">
        <f t="shared" si="2"/>
        <v>163292.32999999999</v>
      </c>
    </row>
    <row r="172" spans="1:7">
      <c r="A172" s="20"/>
      <c r="B172" s="21" t="s">
        <v>347</v>
      </c>
      <c r="C172" s="31" t="s">
        <v>348</v>
      </c>
      <c r="D172" s="36" t="s">
        <v>2</v>
      </c>
      <c r="E172" s="24">
        <v>1</v>
      </c>
      <c r="F172" s="25">
        <v>178079.33</v>
      </c>
      <c r="G172" s="26">
        <f t="shared" si="2"/>
        <v>178079.33</v>
      </c>
    </row>
    <row r="173" spans="1:7">
      <c r="A173" s="20"/>
      <c r="B173" s="21" t="s">
        <v>349</v>
      </c>
      <c r="C173" s="31" t="s">
        <v>350</v>
      </c>
      <c r="D173" s="36" t="s">
        <v>2</v>
      </c>
      <c r="E173" s="24">
        <v>1</v>
      </c>
      <c r="F173" s="25">
        <v>405577.83</v>
      </c>
      <c r="G173" s="26">
        <f t="shared" si="2"/>
        <v>405577.83</v>
      </c>
    </row>
    <row r="174" spans="1:7">
      <c r="A174" s="20"/>
      <c r="B174" s="21" t="s">
        <v>351</v>
      </c>
      <c r="C174" s="31" t="s">
        <v>352</v>
      </c>
      <c r="D174" s="36" t="s">
        <v>2</v>
      </c>
      <c r="E174" s="24">
        <v>1</v>
      </c>
      <c r="F174" s="25">
        <v>360241.83</v>
      </c>
      <c r="G174" s="26">
        <f t="shared" si="2"/>
        <v>360241.83</v>
      </c>
    </row>
    <row r="175" spans="1:7">
      <c r="A175" s="20"/>
      <c r="B175" s="21" t="s">
        <v>353</v>
      </c>
      <c r="C175" s="31" t="s">
        <v>354</v>
      </c>
      <c r="D175" s="36" t="s">
        <v>2</v>
      </c>
      <c r="E175" s="24">
        <v>1</v>
      </c>
      <c r="F175" s="25">
        <v>234739.33</v>
      </c>
      <c r="G175" s="26">
        <f t="shared" si="2"/>
        <v>234739.33</v>
      </c>
    </row>
    <row r="176" spans="1:7">
      <c r="A176" s="20"/>
      <c r="B176" s="21" t="s">
        <v>355</v>
      </c>
      <c r="C176" s="31" t="s">
        <v>356</v>
      </c>
      <c r="D176" s="36" t="s">
        <v>2</v>
      </c>
      <c r="E176" s="24">
        <v>1</v>
      </c>
      <c r="F176" s="25">
        <v>152321.32999999999</v>
      </c>
      <c r="G176" s="26">
        <f t="shared" si="2"/>
        <v>152321.32999999999</v>
      </c>
    </row>
    <row r="177" spans="1:7" ht="24">
      <c r="A177" s="20"/>
      <c r="B177" s="21" t="s">
        <v>357</v>
      </c>
      <c r="C177" s="31" t="s">
        <v>358</v>
      </c>
      <c r="D177" s="36" t="s">
        <v>2</v>
      </c>
      <c r="E177" s="24">
        <v>1</v>
      </c>
      <c r="F177" s="25">
        <v>315734.33</v>
      </c>
      <c r="G177" s="26">
        <f t="shared" si="2"/>
        <v>315734.33</v>
      </c>
    </row>
    <row r="178" spans="1:7">
      <c r="A178" s="20"/>
      <c r="B178" s="21" t="s">
        <v>359</v>
      </c>
      <c r="C178" s="31" t="s">
        <v>360</v>
      </c>
      <c r="D178" s="36" t="s">
        <v>2</v>
      </c>
      <c r="E178" s="24">
        <v>1</v>
      </c>
      <c r="F178" s="25">
        <v>139799.32999999999</v>
      </c>
      <c r="G178" s="26">
        <f t="shared" si="2"/>
        <v>139799.32999999999</v>
      </c>
    </row>
    <row r="179" spans="1:7" ht="24">
      <c r="A179" s="20"/>
      <c r="B179" s="21" t="s">
        <v>361</v>
      </c>
      <c r="C179" s="31" t="s">
        <v>362</v>
      </c>
      <c r="D179" s="36" t="s">
        <v>2</v>
      </c>
      <c r="E179" s="24">
        <v>1</v>
      </c>
      <c r="F179" s="25">
        <v>295531.33</v>
      </c>
      <c r="G179" s="26">
        <f t="shared" si="2"/>
        <v>295531.33</v>
      </c>
    </row>
    <row r="180" spans="1:7">
      <c r="A180" s="20"/>
      <c r="B180" s="21" t="s">
        <v>363</v>
      </c>
      <c r="C180" s="31" t="s">
        <v>364</v>
      </c>
      <c r="D180" s="36" t="s">
        <v>2</v>
      </c>
      <c r="E180" s="24">
        <v>1</v>
      </c>
      <c r="F180" s="25">
        <v>176038.18</v>
      </c>
      <c r="G180" s="26">
        <f t="shared" si="2"/>
        <v>176038.18</v>
      </c>
    </row>
    <row r="181" spans="1:7" ht="24">
      <c r="A181" s="20"/>
      <c r="B181" s="21" t="s">
        <v>365</v>
      </c>
      <c r="C181" s="31" t="s">
        <v>366</v>
      </c>
      <c r="D181" s="36" t="s">
        <v>2</v>
      </c>
      <c r="E181" s="24">
        <v>1</v>
      </c>
      <c r="F181" s="25">
        <v>169252.33</v>
      </c>
      <c r="G181" s="26">
        <f t="shared" si="2"/>
        <v>169252.33</v>
      </c>
    </row>
    <row r="182" spans="1:7">
      <c r="A182" s="20"/>
      <c r="B182" s="21" t="s">
        <v>367</v>
      </c>
      <c r="C182" s="31" t="s">
        <v>368</v>
      </c>
      <c r="D182" s="36" t="s">
        <v>2</v>
      </c>
      <c r="E182" s="24">
        <v>1</v>
      </c>
      <c r="F182" s="25">
        <v>192766.33</v>
      </c>
      <c r="G182" s="26">
        <f t="shared" si="2"/>
        <v>192766.33</v>
      </c>
    </row>
    <row r="183" spans="1:7" ht="24">
      <c r="A183" s="20"/>
      <c r="B183" s="21" t="s">
        <v>369</v>
      </c>
      <c r="C183" s="31" t="s">
        <v>370</v>
      </c>
      <c r="D183" s="36" t="s">
        <v>2</v>
      </c>
      <c r="E183" s="24">
        <v>1</v>
      </c>
      <c r="F183" s="25">
        <v>162289.32999999999</v>
      </c>
      <c r="G183" s="26">
        <f t="shared" si="2"/>
        <v>162289.32999999999</v>
      </c>
    </row>
    <row r="184" spans="1:7">
      <c r="A184" s="20"/>
      <c r="B184" s="21" t="s">
        <v>371</v>
      </c>
      <c r="C184" s="31" t="s">
        <v>372</v>
      </c>
      <c r="D184" s="36" t="s">
        <v>2</v>
      </c>
      <c r="E184" s="24">
        <v>1</v>
      </c>
      <c r="F184" s="25">
        <v>158129.32999999999</v>
      </c>
      <c r="G184" s="26">
        <f t="shared" si="2"/>
        <v>158129.32999999999</v>
      </c>
    </row>
    <row r="185" spans="1:7" ht="24">
      <c r="A185" s="20"/>
      <c r="B185" s="21" t="s">
        <v>373</v>
      </c>
      <c r="C185" s="31" t="s">
        <v>374</v>
      </c>
      <c r="D185" s="36" t="s">
        <v>2</v>
      </c>
      <c r="E185" s="24">
        <v>1</v>
      </c>
      <c r="F185" s="25">
        <v>437429.33</v>
      </c>
      <c r="G185" s="26">
        <f t="shared" si="2"/>
        <v>437429.33</v>
      </c>
    </row>
    <row r="186" spans="1:7" ht="24">
      <c r="A186" s="20"/>
      <c r="B186" s="21" t="s">
        <v>375</v>
      </c>
      <c r="C186" s="31" t="s">
        <v>376</v>
      </c>
      <c r="D186" s="36" t="s">
        <v>2</v>
      </c>
      <c r="E186" s="24">
        <v>1</v>
      </c>
      <c r="F186" s="25">
        <v>523273.18</v>
      </c>
      <c r="G186" s="26">
        <f t="shared" si="2"/>
        <v>523273.18</v>
      </c>
    </row>
    <row r="187" spans="1:7" ht="24">
      <c r="A187" s="20"/>
      <c r="B187" s="21" t="s">
        <v>377</v>
      </c>
      <c r="C187" s="31" t="s">
        <v>378</v>
      </c>
      <c r="D187" s="36" t="s">
        <v>2</v>
      </c>
      <c r="E187" s="24">
        <v>1</v>
      </c>
      <c r="F187" s="25">
        <v>398133.94</v>
      </c>
      <c r="G187" s="26">
        <f t="shared" si="2"/>
        <v>398133.94</v>
      </c>
    </row>
    <row r="188" spans="1:7">
      <c r="A188" s="20"/>
      <c r="B188" s="21" t="s">
        <v>379</v>
      </c>
      <c r="C188" s="31" t="s">
        <v>380</v>
      </c>
      <c r="D188" s="36" t="s">
        <v>2</v>
      </c>
      <c r="E188" s="24">
        <v>1</v>
      </c>
      <c r="F188" s="25">
        <v>2152180.69</v>
      </c>
      <c r="G188" s="26">
        <f t="shared" si="2"/>
        <v>2152180.69</v>
      </c>
    </row>
    <row r="189" spans="1:7">
      <c r="A189" s="20"/>
      <c r="B189" s="21" t="s">
        <v>381</v>
      </c>
      <c r="C189" s="31" t="s">
        <v>382</v>
      </c>
      <c r="D189" s="36" t="s">
        <v>2</v>
      </c>
      <c r="E189" s="24">
        <v>1</v>
      </c>
      <c r="F189" s="25">
        <v>242410.94</v>
      </c>
      <c r="G189" s="26">
        <f t="shared" si="2"/>
        <v>242410.94</v>
      </c>
    </row>
    <row r="190" spans="1:7">
      <c r="A190" s="20"/>
      <c r="B190" s="21" t="s">
        <v>383</v>
      </c>
      <c r="C190" s="31" t="s">
        <v>384</v>
      </c>
      <c r="D190" s="36" t="s">
        <v>2</v>
      </c>
      <c r="E190" s="24">
        <v>1</v>
      </c>
      <c r="F190" s="25">
        <v>124762.33</v>
      </c>
      <c r="G190" s="26">
        <f t="shared" si="2"/>
        <v>124762.33</v>
      </c>
    </row>
    <row r="191" spans="1:7">
      <c r="A191" s="20"/>
      <c r="B191" s="21" t="s">
        <v>385</v>
      </c>
      <c r="C191" s="31" t="s">
        <v>386</v>
      </c>
      <c r="D191" s="36" t="s">
        <v>2</v>
      </c>
      <c r="E191" s="24">
        <v>1</v>
      </c>
      <c r="F191" s="25">
        <v>130275.98</v>
      </c>
      <c r="G191" s="26">
        <f t="shared" si="2"/>
        <v>130275.98</v>
      </c>
    </row>
    <row r="192" spans="1:7">
      <c r="A192" s="20"/>
      <c r="B192" s="21" t="s">
        <v>387</v>
      </c>
      <c r="C192" s="31" t="s">
        <v>388</v>
      </c>
      <c r="D192" s="36" t="s">
        <v>2</v>
      </c>
      <c r="E192" s="24">
        <v>1</v>
      </c>
      <c r="F192" s="25">
        <v>316679.33</v>
      </c>
      <c r="G192" s="26">
        <f t="shared" si="2"/>
        <v>316679.33</v>
      </c>
    </row>
    <row r="193" spans="1:7">
      <c r="A193" s="20"/>
      <c r="B193" s="21" t="s">
        <v>389</v>
      </c>
      <c r="C193" s="31" t="s">
        <v>390</v>
      </c>
      <c r="D193" s="36" t="s">
        <v>2</v>
      </c>
      <c r="E193" s="24">
        <v>1</v>
      </c>
      <c r="F193" s="25">
        <v>47952.37</v>
      </c>
      <c r="G193" s="26">
        <f t="shared" si="2"/>
        <v>47952.37</v>
      </c>
    </row>
    <row r="194" spans="1:7">
      <c r="A194" s="20"/>
      <c r="B194" s="21" t="s">
        <v>391</v>
      </c>
      <c r="C194" s="31" t="s">
        <v>392</v>
      </c>
      <c r="D194" s="36" t="s">
        <v>2</v>
      </c>
      <c r="E194" s="24">
        <v>1</v>
      </c>
      <c r="F194" s="25">
        <v>79350.41</v>
      </c>
      <c r="G194" s="26">
        <f t="shared" si="2"/>
        <v>79350.41</v>
      </c>
    </row>
    <row r="195" spans="1:7">
      <c r="A195" s="20"/>
      <c r="B195" s="21" t="s">
        <v>393</v>
      </c>
      <c r="C195" s="31" t="s">
        <v>394</v>
      </c>
      <c r="D195" s="36" t="s">
        <v>2</v>
      </c>
      <c r="E195" s="24">
        <v>1</v>
      </c>
      <c r="F195" s="25">
        <v>51964.41</v>
      </c>
      <c r="G195" s="26">
        <f t="shared" si="2"/>
        <v>51964.41</v>
      </c>
    </row>
    <row r="196" spans="1:7">
      <c r="A196" s="20"/>
      <c r="B196" s="21" t="s">
        <v>395</v>
      </c>
      <c r="C196" s="31" t="s">
        <v>396</v>
      </c>
      <c r="D196" s="36" t="s">
        <v>2</v>
      </c>
      <c r="E196" s="24">
        <v>1</v>
      </c>
      <c r="F196" s="25">
        <v>80217.41</v>
      </c>
      <c r="G196" s="26">
        <f t="shared" si="2"/>
        <v>80217.41</v>
      </c>
    </row>
    <row r="197" spans="1:7">
      <c r="A197" s="20"/>
      <c r="B197" s="21" t="s">
        <v>397</v>
      </c>
      <c r="C197" s="31" t="s">
        <v>398</v>
      </c>
      <c r="D197" s="36" t="s">
        <v>2</v>
      </c>
      <c r="E197" s="24">
        <v>1</v>
      </c>
      <c r="F197" s="25">
        <v>154295.41</v>
      </c>
      <c r="G197" s="26">
        <f t="shared" si="2"/>
        <v>154295.41</v>
      </c>
    </row>
    <row r="198" spans="1:7">
      <c r="A198" s="20"/>
      <c r="B198" s="21" t="s">
        <v>399</v>
      </c>
      <c r="C198" s="31" t="s">
        <v>400</v>
      </c>
      <c r="D198" s="36" t="s">
        <v>2</v>
      </c>
      <c r="E198" s="24">
        <v>1</v>
      </c>
      <c r="F198" s="25">
        <v>60403.01</v>
      </c>
      <c r="G198" s="26">
        <f t="shared" si="2"/>
        <v>60403.01</v>
      </c>
    </row>
    <row r="199" spans="1:7">
      <c r="A199" s="20"/>
      <c r="B199" s="21" t="s">
        <v>401</v>
      </c>
      <c r="C199" s="31" t="s">
        <v>402</v>
      </c>
      <c r="D199" s="36" t="s">
        <v>2</v>
      </c>
      <c r="E199" s="24">
        <v>1</v>
      </c>
      <c r="F199" s="25">
        <v>53845.01</v>
      </c>
      <c r="G199" s="26">
        <f t="shared" si="2"/>
        <v>53845.01</v>
      </c>
    </row>
    <row r="200" spans="1:7">
      <c r="A200" s="20"/>
      <c r="B200" s="21" t="s">
        <v>403</v>
      </c>
      <c r="C200" s="31" t="s">
        <v>404</v>
      </c>
      <c r="D200" s="36" t="s">
        <v>2</v>
      </c>
      <c r="E200" s="24">
        <v>1</v>
      </c>
      <c r="F200" s="25">
        <v>37934.83</v>
      </c>
      <c r="G200" s="26">
        <f t="shared" si="2"/>
        <v>37934.83</v>
      </c>
    </row>
    <row r="201" spans="1:7">
      <c r="A201" s="20"/>
      <c r="B201" s="21" t="s">
        <v>405</v>
      </c>
      <c r="C201" s="31" t="s">
        <v>406</v>
      </c>
      <c r="D201" s="36" t="s">
        <v>2</v>
      </c>
      <c r="E201" s="24">
        <v>1</v>
      </c>
      <c r="F201" s="25">
        <v>273957</v>
      </c>
      <c r="G201" s="26">
        <f t="shared" si="2"/>
        <v>273957</v>
      </c>
    </row>
    <row r="202" spans="1:7">
      <c r="A202" s="20"/>
      <c r="B202" s="21" t="s">
        <v>407</v>
      </c>
      <c r="C202" s="31" t="s">
        <v>408</v>
      </c>
      <c r="D202" s="36" t="s">
        <v>2</v>
      </c>
      <c r="E202" s="24">
        <v>1</v>
      </c>
      <c r="F202" s="25">
        <v>286557</v>
      </c>
      <c r="G202" s="26">
        <f t="shared" ref="G202:G265" si="3">F202</f>
        <v>286557</v>
      </c>
    </row>
    <row r="203" spans="1:7" ht="21" customHeight="1">
      <c r="A203" s="20"/>
      <c r="B203" s="21" t="s">
        <v>409</v>
      </c>
      <c r="C203" s="31" t="s">
        <v>410</v>
      </c>
      <c r="D203" s="36" t="s">
        <v>2</v>
      </c>
      <c r="E203" s="24">
        <v>1</v>
      </c>
      <c r="F203" s="25">
        <v>167038.29</v>
      </c>
      <c r="G203" s="26">
        <f t="shared" si="3"/>
        <v>167038.29</v>
      </c>
    </row>
    <row r="204" spans="1:7">
      <c r="A204" s="20"/>
      <c r="B204" s="21" t="s">
        <v>411</v>
      </c>
      <c r="C204" s="22" t="s">
        <v>412</v>
      </c>
      <c r="D204" s="23" t="s">
        <v>2</v>
      </c>
      <c r="E204" s="24">
        <v>1</v>
      </c>
      <c r="F204" s="25">
        <v>36761.94</v>
      </c>
      <c r="G204" s="26">
        <f t="shared" si="3"/>
        <v>36761.94</v>
      </c>
    </row>
    <row r="205" spans="1:7" ht="33" customHeight="1">
      <c r="A205" s="20"/>
      <c r="B205" s="21" t="s">
        <v>413</v>
      </c>
      <c r="C205" s="22" t="s">
        <v>414</v>
      </c>
      <c r="D205" s="23" t="s">
        <v>2</v>
      </c>
      <c r="E205" s="24">
        <v>1</v>
      </c>
      <c r="F205" s="25">
        <v>38177.760000000002</v>
      </c>
      <c r="G205" s="26">
        <f t="shared" si="3"/>
        <v>38177.760000000002</v>
      </c>
    </row>
    <row r="206" spans="1:7" ht="24">
      <c r="A206" s="20"/>
      <c r="B206" s="21" t="s">
        <v>415</v>
      </c>
      <c r="C206" s="22" t="s">
        <v>416</v>
      </c>
      <c r="D206" s="23" t="s">
        <v>2</v>
      </c>
      <c r="E206" s="24">
        <v>1</v>
      </c>
      <c r="F206" s="25">
        <v>47414.91</v>
      </c>
      <c r="G206" s="26">
        <f t="shared" si="3"/>
        <v>47414.91</v>
      </c>
    </row>
    <row r="207" spans="1:7" ht="24">
      <c r="A207" s="20"/>
      <c r="B207" s="21" t="s">
        <v>417</v>
      </c>
      <c r="C207" s="22" t="s">
        <v>418</v>
      </c>
      <c r="D207" s="23" t="s">
        <v>2</v>
      </c>
      <c r="E207" s="24">
        <v>1</v>
      </c>
      <c r="F207" s="25">
        <v>290280.59999999998</v>
      </c>
      <c r="G207" s="26">
        <f t="shared" si="3"/>
        <v>290280.59999999998</v>
      </c>
    </row>
    <row r="208" spans="1:7">
      <c r="A208" s="239" t="s">
        <v>1</v>
      </c>
      <c r="B208" s="240"/>
      <c r="C208" s="240"/>
      <c r="D208" s="240"/>
      <c r="E208" s="240"/>
      <c r="F208" s="277"/>
      <c r="G208" s="27">
        <f>SUM(G114:G207)</f>
        <v>23927674.279999997</v>
      </c>
    </row>
    <row r="209" spans="1:7">
      <c r="A209" s="45">
        <v>4</v>
      </c>
      <c r="B209" s="46" t="s">
        <v>419</v>
      </c>
      <c r="C209" s="47"/>
      <c r="D209" s="228"/>
      <c r="E209" s="229"/>
      <c r="F209" s="229"/>
      <c r="G209" s="273"/>
    </row>
    <row r="210" spans="1:7" ht="36">
      <c r="A210" s="20"/>
      <c r="B210" s="21" t="s">
        <v>420</v>
      </c>
      <c r="C210" s="33" t="s">
        <v>421</v>
      </c>
      <c r="D210" s="48" t="s">
        <v>25</v>
      </c>
      <c r="E210" s="24">
        <v>1</v>
      </c>
      <c r="F210" s="25">
        <v>16402.61</v>
      </c>
      <c r="G210" s="26">
        <f t="shared" si="3"/>
        <v>16402.61</v>
      </c>
    </row>
    <row r="211" spans="1:7" ht="39" customHeight="1">
      <c r="A211" s="20"/>
      <c r="B211" s="21" t="s">
        <v>422</v>
      </c>
      <c r="C211" s="33" t="s">
        <v>423</v>
      </c>
      <c r="D211" s="48" t="s">
        <v>25</v>
      </c>
      <c r="E211" s="24">
        <v>1</v>
      </c>
      <c r="F211" s="25">
        <v>17388.11</v>
      </c>
      <c r="G211" s="26">
        <f t="shared" si="3"/>
        <v>17388.11</v>
      </c>
    </row>
    <row r="212" spans="1:7" ht="48">
      <c r="A212" s="20"/>
      <c r="B212" s="21" t="s">
        <v>424</v>
      </c>
      <c r="C212" s="33" t="s">
        <v>425</v>
      </c>
      <c r="D212" s="48" t="s">
        <v>25</v>
      </c>
      <c r="E212" s="24">
        <v>1</v>
      </c>
      <c r="F212" s="25">
        <v>32698.7</v>
      </c>
      <c r="G212" s="26">
        <f t="shared" si="3"/>
        <v>32698.7</v>
      </c>
    </row>
    <row r="213" spans="1:7" ht="48">
      <c r="A213" s="20"/>
      <c r="B213" s="21" t="s">
        <v>426</v>
      </c>
      <c r="C213" s="33" t="s">
        <v>427</v>
      </c>
      <c r="D213" s="48" t="s">
        <v>25</v>
      </c>
      <c r="E213" s="24">
        <v>1</v>
      </c>
      <c r="F213" s="25">
        <v>47212.05</v>
      </c>
      <c r="G213" s="26">
        <f t="shared" si="3"/>
        <v>47212.05</v>
      </c>
    </row>
    <row r="214" spans="1:7" ht="48">
      <c r="A214" s="20"/>
      <c r="B214" s="21" t="s">
        <v>428</v>
      </c>
      <c r="C214" s="33" t="s">
        <v>429</v>
      </c>
      <c r="D214" s="48" t="s">
        <v>25</v>
      </c>
      <c r="E214" s="24">
        <v>1</v>
      </c>
      <c r="F214" s="25">
        <v>33684.199999999997</v>
      </c>
      <c r="G214" s="26">
        <f t="shared" si="3"/>
        <v>33684.199999999997</v>
      </c>
    </row>
    <row r="215" spans="1:7" ht="48">
      <c r="A215" s="20"/>
      <c r="B215" s="21" t="s">
        <v>430</v>
      </c>
      <c r="C215" s="33" t="s">
        <v>431</v>
      </c>
      <c r="D215" s="48" t="s">
        <v>25</v>
      </c>
      <c r="E215" s="24">
        <v>1</v>
      </c>
      <c r="F215" s="25">
        <v>48197.55</v>
      </c>
      <c r="G215" s="26">
        <f t="shared" si="3"/>
        <v>48197.55</v>
      </c>
    </row>
    <row r="216" spans="1:7">
      <c r="A216" s="20"/>
      <c r="B216" s="21" t="s">
        <v>432</v>
      </c>
      <c r="C216" s="33" t="s">
        <v>433</v>
      </c>
      <c r="D216" s="48" t="s">
        <v>2</v>
      </c>
      <c r="E216" s="24">
        <v>1</v>
      </c>
      <c r="F216" s="25">
        <v>92463.8</v>
      </c>
      <c r="G216" s="26">
        <f t="shared" si="3"/>
        <v>92463.8</v>
      </c>
    </row>
    <row r="217" spans="1:7">
      <c r="A217" s="20"/>
      <c r="B217" s="21" t="s">
        <v>434</v>
      </c>
      <c r="C217" s="33" t="s">
        <v>435</v>
      </c>
      <c r="D217" s="48" t="s">
        <v>2</v>
      </c>
      <c r="E217" s="24">
        <v>1</v>
      </c>
      <c r="F217" s="25">
        <v>134274.79999999999</v>
      </c>
      <c r="G217" s="26">
        <f t="shared" si="3"/>
        <v>134274.79999999999</v>
      </c>
    </row>
    <row r="218" spans="1:7">
      <c r="A218" s="20"/>
      <c r="B218" s="21" t="s">
        <v>436</v>
      </c>
      <c r="C218" s="33" t="s">
        <v>437</v>
      </c>
      <c r="D218" s="48" t="s">
        <v>2</v>
      </c>
      <c r="E218" s="24">
        <v>1</v>
      </c>
      <c r="F218" s="25">
        <v>209966.8</v>
      </c>
      <c r="G218" s="26">
        <f t="shared" si="3"/>
        <v>209966.8</v>
      </c>
    </row>
    <row r="219" spans="1:7" ht="24">
      <c r="A219" s="20"/>
      <c r="B219" s="21" t="s">
        <v>438</v>
      </c>
      <c r="C219" s="33" t="s">
        <v>439</v>
      </c>
      <c r="D219" s="48" t="s">
        <v>2</v>
      </c>
      <c r="E219" s="24">
        <v>1</v>
      </c>
      <c r="F219" s="25">
        <v>122586.49</v>
      </c>
      <c r="G219" s="26">
        <f t="shared" si="3"/>
        <v>122586.49</v>
      </c>
    </row>
    <row r="220" spans="1:7" ht="24">
      <c r="A220" s="20"/>
      <c r="B220" s="21" t="s">
        <v>440</v>
      </c>
      <c r="C220" s="33" t="s">
        <v>441</v>
      </c>
      <c r="D220" s="48" t="s">
        <v>2</v>
      </c>
      <c r="E220" s="24">
        <v>1</v>
      </c>
      <c r="F220" s="25">
        <v>214264.49</v>
      </c>
      <c r="G220" s="26">
        <f t="shared" si="3"/>
        <v>214264.49</v>
      </c>
    </row>
    <row r="221" spans="1:7">
      <c r="A221" s="20"/>
      <c r="B221" s="21" t="s">
        <v>442</v>
      </c>
      <c r="C221" s="33" t="s">
        <v>443</v>
      </c>
      <c r="D221" s="48" t="s">
        <v>2</v>
      </c>
      <c r="E221" s="24">
        <v>1</v>
      </c>
      <c r="F221" s="25">
        <v>80287.490000000005</v>
      </c>
      <c r="G221" s="26">
        <f t="shared" si="3"/>
        <v>80287.490000000005</v>
      </c>
    </row>
    <row r="222" spans="1:7">
      <c r="A222" s="20"/>
      <c r="B222" s="21" t="s">
        <v>444</v>
      </c>
      <c r="C222" s="33" t="s">
        <v>445</v>
      </c>
      <c r="D222" s="48" t="s">
        <v>2</v>
      </c>
      <c r="E222" s="24">
        <v>1</v>
      </c>
      <c r="F222" s="25">
        <v>75664.490000000005</v>
      </c>
      <c r="G222" s="26">
        <f t="shared" si="3"/>
        <v>75664.490000000005</v>
      </c>
    </row>
    <row r="223" spans="1:7">
      <c r="A223" s="20"/>
      <c r="B223" s="21" t="s">
        <v>446</v>
      </c>
      <c r="C223" s="33" t="s">
        <v>447</v>
      </c>
      <c r="D223" s="48" t="s">
        <v>2</v>
      </c>
      <c r="E223" s="24">
        <v>1</v>
      </c>
      <c r="F223" s="25">
        <v>87890.49</v>
      </c>
      <c r="G223" s="26">
        <f t="shared" si="3"/>
        <v>87890.49</v>
      </c>
    </row>
    <row r="224" spans="1:7">
      <c r="A224" s="20"/>
      <c r="B224" s="21" t="s">
        <v>448</v>
      </c>
      <c r="C224" s="33" t="s">
        <v>449</v>
      </c>
      <c r="D224" s="48" t="s">
        <v>2</v>
      </c>
      <c r="E224" s="24">
        <v>1</v>
      </c>
      <c r="F224" s="25">
        <v>138664.49</v>
      </c>
      <c r="G224" s="26">
        <f t="shared" si="3"/>
        <v>138664.49</v>
      </c>
    </row>
    <row r="225" spans="1:7">
      <c r="A225" s="20"/>
      <c r="B225" s="21" t="s">
        <v>450</v>
      </c>
      <c r="C225" s="33" t="s">
        <v>451</v>
      </c>
      <c r="D225" s="48" t="s">
        <v>2</v>
      </c>
      <c r="E225" s="24">
        <v>1</v>
      </c>
      <c r="F225" s="25">
        <v>143914.49</v>
      </c>
      <c r="G225" s="26">
        <f t="shared" si="3"/>
        <v>143914.49</v>
      </c>
    </row>
    <row r="226" spans="1:7">
      <c r="A226" s="20"/>
      <c r="B226" s="21" t="s">
        <v>452</v>
      </c>
      <c r="C226" s="33" t="s">
        <v>453</v>
      </c>
      <c r="D226" s="48" t="s">
        <v>2</v>
      </c>
      <c r="E226" s="24">
        <v>1</v>
      </c>
      <c r="F226" s="25">
        <v>26374.73</v>
      </c>
      <c r="G226" s="26">
        <f t="shared" si="3"/>
        <v>26374.73</v>
      </c>
    </row>
    <row r="227" spans="1:7">
      <c r="A227" s="20"/>
      <c r="B227" s="21" t="s">
        <v>454</v>
      </c>
      <c r="C227" s="33" t="s">
        <v>455</v>
      </c>
      <c r="D227" s="48" t="s">
        <v>2</v>
      </c>
      <c r="E227" s="24">
        <v>1</v>
      </c>
      <c r="F227" s="25">
        <v>33089.910000000003</v>
      </c>
      <c r="G227" s="26">
        <f t="shared" si="3"/>
        <v>33089.910000000003</v>
      </c>
    </row>
    <row r="228" spans="1:7">
      <c r="A228" s="20"/>
      <c r="B228" s="21" t="s">
        <v>456</v>
      </c>
      <c r="C228" s="33" t="s">
        <v>457</v>
      </c>
      <c r="D228" s="48" t="s">
        <v>2</v>
      </c>
      <c r="E228" s="24">
        <v>1</v>
      </c>
      <c r="F228" s="25">
        <v>49431.91</v>
      </c>
      <c r="G228" s="26">
        <f t="shared" si="3"/>
        <v>49431.91</v>
      </c>
    </row>
    <row r="229" spans="1:7">
      <c r="A229" s="20"/>
      <c r="B229" s="21" t="s">
        <v>458</v>
      </c>
      <c r="C229" s="33" t="s">
        <v>459</v>
      </c>
      <c r="D229" s="48" t="s">
        <v>2</v>
      </c>
      <c r="E229" s="24">
        <v>1</v>
      </c>
      <c r="F229" s="25">
        <v>28468.91</v>
      </c>
      <c r="G229" s="26">
        <f t="shared" si="3"/>
        <v>28468.91</v>
      </c>
    </row>
    <row r="230" spans="1:7">
      <c r="A230" s="20"/>
      <c r="B230" s="21" t="s">
        <v>460</v>
      </c>
      <c r="C230" s="33" t="s">
        <v>461</v>
      </c>
      <c r="D230" s="48" t="s">
        <v>2</v>
      </c>
      <c r="E230" s="24">
        <v>1</v>
      </c>
      <c r="F230" s="25">
        <v>44946.91</v>
      </c>
      <c r="G230" s="26">
        <f t="shared" si="3"/>
        <v>44946.91</v>
      </c>
    </row>
    <row r="231" spans="1:7">
      <c r="A231" s="20"/>
      <c r="B231" s="21" t="s">
        <v>462</v>
      </c>
      <c r="C231" s="33" t="s">
        <v>463</v>
      </c>
      <c r="D231" s="48" t="s">
        <v>2</v>
      </c>
      <c r="E231" s="24">
        <v>1</v>
      </c>
      <c r="F231" s="25">
        <v>46233.91</v>
      </c>
      <c r="G231" s="26">
        <f t="shared" si="3"/>
        <v>46233.91</v>
      </c>
    </row>
    <row r="232" spans="1:7">
      <c r="A232" s="20"/>
      <c r="B232" s="21" t="s">
        <v>464</v>
      </c>
      <c r="C232" s="33" t="s">
        <v>465</v>
      </c>
      <c r="D232" s="48" t="s">
        <v>2</v>
      </c>
      <c r="E232" s="24">
        <v>1</v>
      </c>
      <c r="F232" s="25">
        <v>257774.11</v>
      </c>
      <c r="G232" s="26">
        <f t="shared" si="3"/>
        <v>257774.11</v>
      </c>
    </row>
    <row r="233" spans="1:7">
      <c r="A233" s="20"/>
      <c r="B233" s="21" t="s">
        <v>466</v>
      </c>
      <c r="C233" s="33" t="s">
        <v>467</v>
      </c>
      <c r="D233" s="48" t="s">
        <v>2</v>
      </c>
      <c r="E233" s="24">
        <v>1</v>
      </c>
      <c r="F233" s="25">
        <v>205162.7</v>
      </c>
      <c r="G233" s="26">
        <f t="shared" si="3"/>
        <v>205162.7</v>
      </c>
    </row>
    <row r="234" spans="1:7">
      <c r="A234" s="20"/>
      <c r="B234" s="21" t="s">
        <v>468</v>
      </c>
      <c r="C234" s="33" t="s">
        <v>469</v>
      </c>
      <c r="D234" s="48" t="s">
        <v>2</v>
      </c>
      <c r="E234" s="24">
        <v>1</v>
      </c>
      <c r="F234" s="25">
        <v>91393.17</v>
      </c>
      <c r="G234" s="26">
        <f t="shared" si="3"/>
        <v>91393.17</v>
      </c>
    </row>
    <row r="235" spans="1:7" ht="24">
      <c r="A235" s="20"/>
      <c r="B235" s="21" t="s">
        <v>470</v>
      </c>
      <c r="C235" s="33" t="s">
        <v>471</v>
      </c>
      <c r="D235" s="48" t="s">
        <v>2</v>
      </c>
      <c r="E235" s="24">
        <v>1</v>
      </c>
      <c r="F235" s="25">
        <v>132052.09</v>
      </c>
      <c r="G235" s="26">
        <f t="shared" si="3"/>
        <v>132052.09</v>
      </c>
    </row>
    <row r="236" spans="1:7">
      <c r="A236" s="20"/>
      <c r="B236" s="21" t="s">
        <v>472</v>
      </c>
      <c r="C236" s="33" t="s">
        <v>473</v>
      </c>
      <c r="D236" s="48" t="s">
        <v>2</v>
      </c>
      <c r="E236" s="24">
        <v>1</v>
      </c>
      <c r="F236" s="25">
        <v>132828.85</v>
      </c>
      <c r="G236" s="26">
        <f t="shared" si="3"/>
        <v>132828.85</v>
      </c>
    </row>
    <row r="237" spans="1:7">
      <c r="A237" s="20"/>
      <c r="B237" s="21" t="s">
        <v>474</v>
      </c>
      <c r="C237" s="33" t="s">
        <v>475</v>
      </c>
      <c r="D237" s="48" t="s">
        <v>2</v>
      </c>
      <c r="E237" s="24">
        <v>1</v>
      </c>
      <c r="F237" s="25">
        <v>188666.09</v>
      </c>
      <c r="G237" s="26">
        <f t="shared" si="3"/>
        <v>188666.09</v>
      </c>
    </row>
    <row r="238" spans="1:7">
      <c r="A238" s="20"/>
      <c r="B238" s="21" t="s">
        <v>476</v>
      </c>
      <c r="C238" s="33" t="s">
        <v>477</v>
      </c>
      <c r="D238" s="48" t="s">
        <v>2</v>
      </c>
      <c r="E238" s="24">
        <v>1</v>
      </c>
      <c r="F238" s="25">
        <v>25968.42</v>
      </c>
      <c r="G238" s="26">
        <f t="shared" si="3"/>
        <v>25968.42</v>
      </c>
    </row>
    <row r="239" spans="1:7">
      <c r="A239" s="20"/>
      <c r="B239" s="21" t="s">
        <v>478</v>
      </c>
      <c r="C239" s="33" t="s">
        <v>479</v>
      </c>
      <c r="D239" s="48" t="s">
        <v>2</v>
      </c>
      <c r="E239" s="24">
        <v>1</v>
      </c>
      <c r="F239" s="25">
        <v>91568.42</v>
      </c>
      <c r="G239" s="26">
        <f t="shared" si="3"/>
        <v>91568.42</v>
      </c>
    </row>
    <row r="240" spans="1:7" ht="24">
      <c r="A240" s="20"/>
      <c r="B240" s="21" t="s">
        <v>480</v>
      </c>
      <c r="C240" s="33" t="s">
        <v>481</v>
      </c>
      <c r="D240" s="48" t="s">
        <v>2</v>
      </c>
      <c r="E240" s="24">
        <v>1</v>
      </c>
      <c r="F240" s="25">
        <v>45708.42</v>
      </c>
      <c r="G240" s="26">
        <f t="shared" si="3"/>
        <v>45708.42</v>
      </c>
    </row>
    <row r="241" spans="1:7">
      <c r="A241" s="20"/>
      <c r="B241" s="21" t="s">
        <v>482</v>
      </c>
      <c r="C241" s="33" t="s">
        <v>483</v>
      </c>
      <c r="D241" s="48" t="s">
        <v>2</v>
      </c>
      <c r="E241" s="24">
        <v>1</v>
      </c>
      <c r="F241" s="25">
        <v>51207.51</v>
      </c>
      <c r="G241" s="26">
        <f t="shared" si="3"/>
        <v>51207.51</v>
      </c>
    </row>
    <row r="242" spans="1:7">
      <c r="A242" s="20"/>
      <c r="B242" s="21" t="s">
        <v>484</v>
      </c>
      <c r="C242" s="33" t="s">
        <v>485</v>
      </c>
      <c r="D242" s="48" t="s">
        <v>2</v>
      </c>
      <c r="E242" s="24">
        <v>1</v>
      </c>
      <c r="F242" s="25">
        <v>25210.51</v>
      </c>
      <c r="G242" s="26">
        <f t="shared" si="3"/>
        <v>25210.51</v>
      </c>
    </row>
    <row r="243" spans="1:7">
      <c r="A243" s="20"/>
      <c r="B243" s="21" t="s">
        <v>486</v>
      </c>
      <c r="C243" s="33" t="s">
        <v>487</v>
      </c>
      <c r="D243" s="48" t="s">
        <v>2</v>
      </c>
      <c r="E243" s="24">
        <v>1</v>
      </c>
      <c r="F243" s="25">
        <v>1061559.24</v>
      </c>
      <c r="G243" s="26">
        <f t="shared" si="3"/>
        <v>1061559.24</v>
      </c>
    </row>
    <row r="244" spans="1:7" ht="24">
      <c r="A244" s="20"/>
      <c r="B244" s="21" t="s">
        <v>488</v>
      </c>
      <c r="C244" s="33" t="s">
        <v>489</v>
      </c>
      <c r="D244" s="48" t="s">
        <v>2</v>
      </c>
      <c r="E244" s="24">
        <v>1</v>
      </c>
      <c r="F244" s="25">
        <v>706304.72</v>
      </c>
      <c r="G244" s="26">
        <f t="shared" si="3"/>
        <v>706304.72</v>
      </c>
    </row>
    <row r="245" spans="1:7" ht="24">
      <c r="A245" s="20"/>
      <c r="B245" s="21" t="s">
        <v>490</v>
      </c>
      <c r="C245" s="33" t="s">
        <v>491</v>
      </c>
      <c r="D245" s="48" t="s">
        <v>2</v>
      </c>
      <c r="E245" s="24">
        <v>1</v>
      </c>
      <c r="F245" s="25">
        <v>28727.43</v>
      </c>
      <c r="G245" s="26">
        <f t="shared" si="3"/>
        <v>28727.43</v>
      </c>
    </row>
    <row r="246" spans="1:7" ht="24">
      <c r="A246" s="20"/>
      <c r="B246" s="21" t="s">
        <v>492</v>
      </c>
      <c r="C246" s="33" t="s">
        <v>493</v>
      </c>
      <c r="D246" s="48" t="s">
        <v>2</v>
      </c>
      <c r="E246" s="24">
        <v>1</v>
      </c>
      <c r="F246" s="25">
        <v>73103.429999999993</v>
      </c>
      <c r="G246" s="26">
        <f t="shared" si="3"/>
        <v>73103.429999999993</v>
      </c>
    </row>
    <row r="247" spans="1:7" ht="24">
      <c r="A247" s="20"/>
      <c r="B247" s="21" t="s">
        <v>494</v>
      </c>
      <c r="C247" s="33" t="s">
        <v>495</v>
      </c>
      <c r="D247" s="48" t="s">
        <v>2</v>
      </c>
      <c r="E247" s="24">
        <v>1</v>
      </c>
      <c r="F247" s="25">
        <v>401199.76</v>
      </c>
      <c r="G247" s="26">
        <f t="shared" si="3"/>
        <v>401199.76</v>
      </c>
    </row>
    <row r="248" spans="1:7" ht="24">
      <c r="A248" s="20"/>
      <c r="B248" s="21" t="s">
        <v>496</v>
      </c>
      <c r="C248" s="33" t="s">
        <v>497</v>
      </c>
      <c r="D248" s="48" t="s">
        <v>2</v>
      </c>
      <c r="E248" s="24">
        <v>1</v>
      </c>
      <c r="F248" s="25">
        <v>704558.62</v>
      </c>
      <c r="G248" s="26">
        <f t="shared" si="3"/>
        <v>704558.62</v>
      </c>
    </row>
    <row r="249" spans="1:7" ht="24">
      <c r="A249" s="20"/>
      <c r="B249" s="21" t="s">
        <v>498</v>
      </c>
      <c r="C249" s="33" t="s">
        <v>499</v>
      </c>
      <c r="D249" s="48" t="s">
        <v>2</v>
      </c>
      <c r="E249" s="24">
        <v>1</v>
      </c>
      <c r="F249" s="25">
        <v>883112.62</v>
      </c>
      <c r="G249" s="26">
        <f t="shared" si="3"/>
        <v>883112.62</v>
      </c>
    </row>
    <row r="250" spans="1:7" ht="24">
      <c r="A250" s="20"/>
      <c r="B250" s="21" t="s">
        <v>500</v>
      </c>
      <c r="C250" s="33" t="s">
        <v>501</v>
      </c>
      <c r="D250" s="48" t="s">
        <v>2</v>
      </c>
      <c r="E250" s="24">
        <v>1</v>
      </c>
      <c r="F250" s="25">
        <v>1060344.06</v>
      </c>
      <c r="G250" s="26">
        <f t="shared" si="3"/>
        <v>1060344.06</v>
      </c>
    </row>
    <row r="251" spans="1:7" ht="24">
      <c r="A251" s="20"/>
      <c r="B251" s="21" t="s">
        <v>502</v>
      </c>
      <c r="C251" s="33" t="s">
        <v>503</v>
      </c>
      <c r="D251" s="48" t="s">
        <v>2</v>
      </c>
      <c r="E251" s="24">
        <v>1</v>
      </c>
      <c r="F251" s="25">
        <v>68926.34</v>
      </c>
      <c r="G251" s="26">
        <f t="shared" si="3"/>
        <v>68926.34</v>
      </c>
    </row>
    <row r="252" spans="1:7" ht="24">
      <c r="A252" s="20"/>
      <c r="B252" s="21" t="s">
        <v>504</v>
      </c>
      <c r="C252" s="33" t="s">
        <v>505</v>
      </c>
      <c r="D252" s="48" t="s">
        <v>2</v>
      </c>
      <c r="E252" s="24">
        <v>1</v>
      </c>
      <c r="F252" s="25">
        <v>113014.34</v>
      </c>
      <c r="G252" s="26">
        <f t="shared" si="3"/>
        <v>113014.34</v>
      </c>
    </row>
    <row r="253" spans="1:7">
      <c r="A253" s="20"/>
      <c r="B253" s="21" t="s">
        <v>506</v>
      </c>
      <c r="C253" s="33" t="s">
        <v>507</v>
      </c>
      <c r="D253" s="48" t="s">
        <v>2</v>
      </c>
      <c r="E253" s="24">
        <v>1</v>
      </c>
      <c r="F253" s="25">
        <v>119274.34</v>
      </c>
      <c r="G253" s="26">
        <f t="shared" si="3"/>
        <v>119274.34</v>
      </c>
    </row>
    <row r="254" spans="1:7" ht="24">
      <c r="A254" s="20"/>
      <c r="B254" s="21" t="s">
        <v>508</v>
      </c>
      <c r="C254" s="33" t="s">
        <v>509</v>
      </c>
      <c r="D254" s="48" t="s">
        <v>2</v>
      </c>
      <c r="E254" s="24">
        <v>1</v>
      </c>
      <c r="F254" s="25">
        <v>113236.34</v>
      </c>
      <c r="G254" s="26">
        <f t="shared" si="3"/>
        <v>113236.34</v>
      </c>
    </row>
    <row r="255" spans="1:7">
      <c r="A255" s="20"/>
      <c r="B255" s="21" t="s">
        <v>510</v>
      </c>
      <c r="C255" s="33" t="s">
        <v>511</v>
      </c>
      <c r="D255" s="48" t="s">
        <v>2</v>
      </c>
      <c r="E255" s="24">
        <v>1</v>
      </c>
      <c r="F255" s="25">
        <v>26630.22</v>
      </c>
      <c r="G255" s="26">
        <f t="shared" si="3"/>
        <v>26630.22</v>
      </c>
    </row>
    <row r="256" spans="1:7">
      <c r="A256" s="20"/>
      <c r="B256" s="21" t="s">
        <v>512</v>
      </c>
      <c r="C256" s="33" t="s">
        <v>513</v>
      </c>
      <c r="D256" s="48" t="s">
        <v>2</v>
      </c>
      <c r="E256" s="24">
        <v>1</v>
      </c>
      <c r="F256" s="25">
        <v>39975.339999999997</v>
      </c>
      <c r="G256" s="26">
        <f t="shared" si="3"/>
        <v>39975.339999999997</v>
      </c>
    </row>
    <row r="257" spans="1:7">
      <c r="A257" s="20"/>
      <c r="B257" s="21" t="s">
        <v>514</v>
      </c>
      <c r="C257" s="33" t="s">
        <v>515</v>
      </c>
      <c r="D257" s="48" t="s">
        <v>2</v>
      </c>
      <c r="E257" s="24">
        <v>1</v>
      </c>
      <c r="F257" s="25">
        <v>43614.34</v>
      </c>
      <c r="G257" s="26">
        <f t="shared" si="3"/>
        <v>43614.34</v>
      </c>
    </row>
    <row r="258" spans="1:7">
      <c r="A258" s="20"/>
      <c r="B258" s="21" t="s">
        <v>516</v>
      </c>
      <c r="C258" s="33" t="s">
        <v>517</v>
      </c>
      <c r="D258" s="48" t="s">
        <v>2</v>
      </c>
      <c r="E258" s="24">
        <v>1</v>
      </c>
      <c r="F258" s="25">
        <v>45564.34</v>
      </c>
      <c r="G258" s="26">
        <f t="shared" si="3"/>
        <v>45564.34</v>
      </c>
    </row>
    <row r="259" spans="1:7">
      <c r="A259" s="20"/>
      <c r="B259" s="21" t="s">
        <v>518</v>
      </c>
      <c r="C259" s="33" t="s">
        <v>519</v>
      </c>
      <c r="D259" s="48" t="s">
        <v>2</v>
      </c>
      <c r="E259" s="24">
        <v>1</v>
      </c>
      <c r="F259" s="25">
        <v>54023.34</v>
      </c>
      <c r="G259" s="26">
        <f t="shared" si="3"/>
        <v>54023.34</v>
      </c>
    </row>
    <row r="260" spans="1:7">
      <c r="A260" s="20"/>
      <c r="B260" s="21" t="s">
        <v>520</v>
      </c>
      <c r="C260" s="33" t="s">
        <v>521</v>
      </c>
      <c r="D260" s="48" t="s">
        <v>2</v>
      </c>
      <c r="E260" s="24">
        <v>1</v>
      </c>
      <c r="F260" s="25">
        <v>59826.34</v>
      </c>
      <c r="G260" s="26">
        <f t="shared" si="3"/>
        <v>59826.34</v>
      </c>
    </row>
    <row r="261" spans="1:7">
      <c r="A261" s="20"/>
      <c r="B261" s="21" t="s">
        <v>522</v>
      </c>
      <c r="C261" s="33" t="s">
        <v>523</v>
      </c>
      <c r="D261" s="48" t="s">
        <v>25</v>
      </c>
      <c r="E261" s="24">
        <v>1</v>
      </c>
      <c r="F261" s="25">
        <v>23651.96</v>
      </c>
      <c r="G261" s="26">
        <f t="shared" si="3"/>
        <v>23651.96</v>
      </c>
    </row>
    <row r="262" spans="1:7" ht="24">
      <c r="A262" s="20"/>
      <c r="B262" s="21" t="s">
        <v>524</v>
      </c>
      <c r="C262" s="33" t="s">
        <v>525</v>
      </c>
      <c r="D262" s="48" t="s">
        <v>2</v>
      </c>
      <c r="E262" s="24">
        <v>1</v>
      </c>
      <c r="F262" s="25">
        <v>29946.65</v>
      </c>
      <c r="G262" s="26">
        <f t="shared" si="3"/>
        <v>29946.65</v>
      </c>
    </row>
    <row r="263" spans="1:7">
      <c r="A263" s="20"/>
      <c r="B263" s="21" t="s">
        <v>526</v>
      </c>
      <c r="C263" s="33" t="s">
        <v>527</v>
      </c>
      <c r="D263" s="48" t="s">
        <v>2</v>
      </c>
      <c r="E263" s="24">
        <v>1</v>
      </c>
      <c r="F263" s="25">
        <v>57755.65</v>
      </c>
      <c r="G263" s="26">
        <f t="shared" si="3"/>
        <v>57755.65</v>
      </c>
    </row>
    <row r="264" spans="1:7">
      <c r="A264" s="20"/>
      <c r="B264" s="21" t="s">
        <v>528</v>
      </c>
      <c r="C264" s="33" t="s">
        <v>529</v>
      </c>
      <c r="D264" s="48" t="s">
        <v>2</v>
      </c>
      <c r="E264" s="24">
        <v>1</v>
      </c>
      <c r="F264" s="25">
        <v>38472.1</v>
      </c>
      <c r="G264" s="26">
        <f t="shared" si="3"/>
        <v>38472.1</v>
      </c>
    </row>
    <row r="265" spans="1:7">
      <c r="A265" s="20"/>
      <c r="B265" s="21" t="s">
        <v>530</v>
      </c>
      <c r="C265" s="33" t="s">
        <v>531</v>
      </c>
      <c r="D265" s="48" t="s">
        <v>2</v>
      </c>
      <c r="E265" s="24">
        <v>1</v>
      </c>
      <c r="F265" s="25">
        <v>100323.1</v>
      </c>
      <c r="G265" s="26">
        <f t="shared" si="3"/>
        <v>100323.1</v>
      </c>
    </row>
    <row r="266" spans="1:7">
      <c r="A266" s="20"/>
      <c r="B266" s="21" t="s">
        <v>532</v>
      </c>
      <c r="C266" s="33" t="s">
        <v>533</v>
      </c>
      <c r="D266" s="48" t="s">
        <v>2</v>
      </c>
      <c r="E266" s="24">
        <v>1</v>
      </c>
      <c r="F266" s="25">
        <v>167568.1</v>
      </c>
      <c r="G266" s="26">
        <f t="shared" ref="G266:G329" si="4">F266</f>
        <v>167568.1</v>
      </c>
    </row>
    <row r="267" spans="1:7">
      <c r="A267" s="20"/>
      <c r="B267" s="21" t="s">
        <v>534</v>
      </c>
      <c r="C267" s="33" t="s">
        <v>535</v>
      </c>
      <c r="D267" s="48" t="s">
        <v>2</v>
      </c>
      <c r="E267" s="24">
        <v>1</v>
      </c>
      <c r="F267" s="25">
        <v>46879.13</v>
      </c>
      <c r="G267" s="26">
        <f t="shared" si="4"/>
        <v>46879.13</v>
      </c>
    </row>
    <row r="268" spans="1:7" ht="24">
      <c r="A268" s="20"/>
      <c r="B268" s="21" t="s">
        <v>536</v>
      </c>
      <c r="C268" s="33" t="s">
        <v>537</v>
      </c>
      <c r="D268" s="48" t="s">
        <v>2</v>
      </c>
      <c r="E268" s="24">
        <v>1</v>
      </c>
      <c r="F268" s="25">
        <v>591464.38</v>
      </c>
      <c r="G268" s="26">
        <f t="shared" si="4"/>
        <v>591464.38</v>
      </c>
    </row>
    <row r="269" spans="1:7" ht="24">
      <c r="A269" s="20"/>
      <c r="B269" s="21" t="s">
        <v>538</v>
      </c>
      <c r="C269" s="33" t="s">
        <v>539</v>
      </c>
      <c r="D269" s="48" t="s">
        <v>2</v>
      </c>
      <c r="E269" s="24">
        <v>1</v>
      </c>
      <c r="F269" s="25">
        <v>4496835.22</v>
      </c>
      <c r="G269" s="26">
        <f t="shared" si="4"/>
        <v>4496835.22</v>
      </c>
    </row>
    <row r="270" spans="1:7">
      <c r="A270" s="20"/>
      <c r="B270" s="21" t="s">
        <v>540</v>
      </c>
      <c r="C270" s="33" t="s">
        <v>541</v>
      </c>
      <c r="D270" s="48" t="s">
        <v>2</v>
      </c>
      <c r="E270" s="24">
        <v>1</v>
      </c>
      <c r="F270" s="25">
        <v>27609.91</v>
      </c>
      <c r="G270" s="26">
        <f t="shared" si="4"/>
        <v>27609.91</v>
      </c>
    </row>
    <row r="271" spans="1:7">
      <c r="A271" s="20"/>
      <c r="B271" s="21" t="s">
        <v>542</v>
      </c>
      <c r="C271" s="33" t="s">
        <v>543</v>
      </c>
      <c r="D271" s="48" t="s">
        <v>2</v>
      </c>
      <c r="E271" s="24">
        <v>1</v>
      </c>
      <c r="F271" s="25">
        <v>42941.93</v>
      </c>
      <c r="G271" s="26">
        <f t="shared" si="4"/>
        <v>42941.93</v>
      </c>
    </row>
    <row r="272" spans="1:7" ht="48">
      <c r="A272" s="20"/>
      <c r="B272" s="21" t="s">
        <v>544</v>
      </c>
      <c r="C272" s="33" t="s">
        <v>545</v>
      </c>
      <c r="D272" s="48" t="s">
        <v>25</v>
      </c>
      <c r="E272" s="24">
        <v>1</v>
      </c>
      <c r="F272" s="25">
        <v>96713.78</v>
      </c>
      <c r="G272" s="26">
        <f t="shared" si="4"/>
        <v>96713.78</v>
      </c>
    </row>
    <row r="273" spans="1:7" ht="48">
      <c r="A273" s="20"/>
      <c r="B273" s="21" t="s">
        <v>546</v>
      </c>
      <c r="C273" s="33" t="s">
        <v>547</v>
      </c>
      <c r="D273" s="48" t="s">
        <v>25</v>
      </c>
      <c r="E273" s="24">
        <v>1</v>
      </c>
      <c r="F273" s="25">
        <v>83404.149999999994</v>
      </c>
      <c r="G273" s="26">
        <f t="shared" si="4"/>
        <v>83404.149999999994</v>
      </c>
    </row>
    <row r="274" spans="1:7" ht="48">
      <c r="A274" s="20"/>
      <c r="B274" s="21" t="s">
        <v>548</v>
      </c>
      <c r="C274" s="33" t="s">
        <v>549</v>
      </c>
      <c r="D274" s="48" t="s">
        <v>25</v>
      </c>
      <c r="E274" s="24">
        <v>1</v>
      </c>
      <c r="F274" s="25">
        <v>69156.25</v>
      </c>
      <c r="G274" s="26">
        <f t="shared" si="4"/>
        <v>69156.25</v>
      </c>
    </row>
    <row r="275" spans="1:7" ht="48">
      <c r="A275" s="20"/>
      <c r="B275" s="21" t="s">
        <v>550</v>
      </c>
      <c r="C275" s="33" t="s">
        <v>551</v>
      </c>
      <c r="D275" s="48" t="s">
        <v>25</v>
      </c>
      <c r="E275" s="24">
        <v>1</v>
      </c>
      <c r="F275" s="25">
        <v>89951.5</v>
      </c>
      <c r="G275" s="26">
        <f t="shared" si="4"/>
        <v>89951.5</v>
      </c>
    </row>
    <row r="276" spans="1:7" ht="48">
      <c r="A276" s="20"/>
      <c r="B276" s="21" t="s">
        <v>552</v>
      </c>
      <c r="C276" s="33" t="s">
        <v>553</v>
      </c>
      <c r="D276" s="48" t="s">
        <v>25</v>
      </c>
      <c r="E276" s="24">
        <v>1</v>
      </c>
      <c r="F276" s="25">
        <v>84024.25</v>
      </c>
      <c r="G276" s="26">
        <f t="shared" si="4"/>
        <v>84024.25</v>
      </c>
    </row>
    <row r="277" spans="1:7" ht="24">
      <c r="A277" s="20"/>
      <c r="B277" s="21" t="s">
        <v>554</v>
      </c>
      <c r="C277" s="33" t="s">
        <v>555</v>
      </c>
      <c r="D277" s="48" t="s">
        <v>2</v>
      </c>
      <c r="E277" s="24">
        <v>1</v>
      </c>
      <c r="F277" s="25">
        <v>290369.99</v>
      </c>
      <c r="G277" s="26">
        <f t="shared" si="4"/>
        <v>290369.99</v>
      </c>
    </row>
    <row r="278" spans="1:7">
      <c r="A278" s="20"/>
      <c r="B278" s="21" t="s">
        <v>556</v>
      </c>
      <c r="C278" s="22" t="s">
        <v>557</v>
      </c>
      <c r="D278" s="23" t="s">
        <v>2</v>
      </c>
      <c r="E278" s="24">
        <v>1</v>
      </c>
      <c r="F278" s="25">
        <v>11588.4</v>
      </c>
      <c r="G278" s="26">
        <f t="shared" si="4"/>
        <v>11588.4</v>
      </c>
    </row>
    <row r="279" spans="1:7">
      <c r="A279" s="49"/>
      <c r="B279" s="239" t="s">
        <v>1</v>
      </c>
      <c r="C279" s="240"/>
      <c r="D279" s="240"/>
      <c r="E279" s="240"/>
      <c r="F279" s="287"/>
      <c r="G279" s="27">
        <f>SUM(G210:G278)</f>
        <v>14923299.23</v>
      </c>
    </row>
    <row r="280" spans="1:7">
      <c r="A280" s="28">
        <v>5</v>
      </c>
      <c r="B280" s="46" t="s">
        <v>558</v>
      </c>
      <c r="C280" s="47"/>
      <c r="D280" s="228"/>
      <c r="E280" s="229"/>
      <c r="F280" s="229"/>
      <c r="G280" s="273"/>
    </row>
    <row r="281" spans="1:7" ht="24">
      <c r="A281" s="20"/>
      <c r="B281" s="21" t="s">
        <v>559</v>
      </c>
      <c r="C281" s="33" t="s">
        <v>560</v>
      </c>
      <c r="D281" s="48" t="s">
        <v>2</v>
      </c>
      <c r="E281" s="24">
        <v>1</v>
      </c>
      <c r="F281" s="25">
        <v>2138625.52</v>
      </c>
      <c r="G281" s="26">
        <f t="shared" si="4"/>
        <v>2138625.52</v>
      </c>
    </row>
    <row r="282" spans="1:7" ht="24">
      <c r="A282" s="20"/>
      <c r="B282" s="21" t="s">
        <v>561</v>
      </c>
      <c r="C282" s="33" t="s">
        <v>562</v>
      </c>
      <c r="D282" s="48" t="s">
        <v>25</v>
      </c>
      <c r="E282" s="24">
        <v>1</v>
      </c>
      <c r="F282" s="25">
        <v>115253.54</v>
      </c>
      <c r="G282" s="26">
        <f t="shared" si="4"/>
        <v>115253.54</v>
      </c>
    </row>
    <row r="283" spans="1:7" ht="24">
      <c r="A283" s="20"/>
      <c r="B283" s="21" t="s">
        <v>563</v>
      </c>
      <c r="C283" s="33" t="s">
        <v>564</v>
      </c>
      <c r="D283" s="48" t="s">
        <v>25</v>
      </c>
      <c r="E283" s="24">
        <v>1</v>
      </c>
      <c r="F283" s="25">
        <v>70353.77</v>
      </c>
      <c r="G283" s="26">
        <f t="shared" si="4"/>
        <v>70353.77</v>
      </c>
    </row>
    <row r="284" spans="1:7" ht="15" customHeight="1">
      <c r="A284" s="20"/>
      <c r="B284" s="21" t="s">
        <v>565</v>
      </c>
      <c r="C284" s="33" t="s">
        <v>566</v>
      </c>
      <c r="D284" s="48" t="s">
        <v>25</v>
      </c>
      <c r="E284" s="24">
        <v>1</v>
      </c>
      <c r="F284" s="25">
        <v>51421.23</v>
      </c>
      <c r="G284" s="26">
        <f t="shared" si="4"/>
        <v>51421.23</v>
      </c>
    </row>
    <row r="285" spans="1:7" ht="24">
      <c r="A285" s="20"/>
      <c r="B285" s="21" t="s">
        <v>567</v>
      </c>
      <c r="C285" s="33" t="s">
        <v>568</v>
      </c>
      <c r="D285" s="48" t="s">
        <v>2</v>
      </c>
      <c r="E285" s="24">
        <v>1</v>
      </c>
      <c r="F285" s="25">
        <v>138163.79999999999</v>
      </c>
      <c r="G285" s="26">
        <f t="shared" si="4"/>
        <v>138163.79999999999</v>
      </c>
    </row>
    <row r="286" spans="1:7">
      <c r="A286" s="20"/>
      <c r="B286" s="21" t="s">
        <v>569</v>
      </c>
      <c r="C286" s="33" t="s">
        <v>570</v>
      </c>
      <c r="D286" s="48" t="s">
        <v>25</v>
      </c>
      <c r="E286" s="24">
        <v>1</v>
      </c>
      <c r="F286" s="25">
        <v>18127.57</v>
      </c>
      <c r="G286" s="26">
        <f t="shared" si="4"/>
        <v>18127.57</v>
      </c>
    </row>
    <row r="287" spans="1:7">
      <c r="A287" s="20"/>
      <c r="B287" s="21" t="s">
        <v>571</v>
      </c>
      <c r="C287" s="33" t="s">
        <v>572</v>
      </c>
      <c r="D287" s="48" t="s">
        <v>25</v>
      </c>
      <c r="E287" s="24">
        <v>1</v>
      </c>
      <c r="F287" s="25">
        <v>24460.77</v>
      </c>
      <c r="G287" s="26">
        <f t="shared" si="4"/>
        <v>24460.77</v>
      </c>
    </row>
    <row r="288" spans="1:7">
      <c r="A288" s="20"/>
      <c r="B288" s="21" t="s">
        <v>573</v>
      </c>
      <c r="C288" s="33" t="s">
        <v>574</v>
      </c>
      <c r="D288" s="48" t="s">
        <v>2</v>
      </c>
      <c r="E288" s="24">
        <v>1</v>
      </c>
      <c r="F288" s="25">
        <v>54394.64</v>
      </c>
      <c r="G288" s="26">
        <f t="shared" si="4"/>
        <v>54394.64</v>
      </c>
    </row>
    <row r="289" spans="1:7">
      <c r="A289" s="49"/>
      <c r="B289" s="239" t="s">
        <v>1</v>
      </c>
      <c r="C289" s="240"/>
      <c r="D289" s="240"/>
      <c r="E289" s="240"/>
      <c r="F289" s="277"/>
      <c r="G289" s="27">
        <f>SUM(G281:G288)</f>
        <v>2610800.84</v>
      </c>
    </row>
    <row r="290" spans="1:7">
      <c r="A290" s="50">
        <v>6</v>
      </c>
      <c r="B290" s="46" t="s">
        <v>575</v>
      </c>
      <c r="C290" s="47"/>
      <c r="D290" s="228"/>
      <c r="E290" s="229"/>
      <c r="F290" s="229"/>
      <c r="G290" s="273"/>
    </row>
    <row r="291" spans="1:7" ht="24">
      <c r="A291" s="20"/>
      <c r="B291" s="21" t="s">
        <v>576</v>
      </c>
      <c r="C291" s="33" t="s">
        <v>577</v>
      </c>
      <c r="D291" s="48" t="s">
        <v>28</v>
      </c>
      <c r="E291" s="24">
        <v>1</v>
      </c>
      <c r="F291" s="25">
        <v>30907.87</v>
      </c>
      <c r="G291" s="26">
        <f t="shared" si="4"/>
        <v>30907.87</v>
      </c>
    </row>
    <row r="292" spans="1:7" ht="24">
      <c r="A292" s="20"/>
      <c r="B292" s="21" t="s">
        <v>578</v>
      </c>
      <c r="C292" s="33" t="s">
        <v>579</v>
      </c>
      <c r="D292" s="48" t="s">
        <v>28</v>
      </c>
      <c r="E292" s="24">
        <v>1</v>
      </c>
      <c r="F292" s="25">
        <v>158069.06</v>
      </c>
      <c r="G292" s="26">
        <f t="shared" si="4"/>
        <v>158069.06</v>
      </c>
    </row>
    <row r="293" spans="1:7" ht="24">
      <c r="A293" s="20"/>
      <c r="B293" s="21" t="s">
        <v>580</v>
      </c>
      <c r="C293" s="33" t="s">
        <v>581</v>
      </c>
      <c r="D293" s="48" t="s">
        <v>28</v>
      </c>
      <c r="E293" s="24">
        <v>1</v>
      </c>
      <c r="F293" s="25">
        <v>159743.97</v>
      </c>
      <c r="G293" s="26">
        <f t="shared" si="4"/>
        <v>159743.97</v>
      </c>
    </row>
    <row r="294" spans="1:7" ht="15" customHeight="1">
      <c r="A294" s="20"/>
      <c r="B294" s="21" t="s">
        <v>582</v>
      </c>
      <c r="C294" s="33" t="s">
        <v>583</v>
      </c>
      <c r="D294" s="48" t="s">
        <v>28</v>
      </c>
      <c r="E294" s="24">
        <v>1</v>
      </c>
      <c r="F294" s="25">
        <v>144464.35</v>
      </c>
      <c r="G294" s="26">
        <f t="shared" si="4"/>
        <v>144464.35</v>
      </c>
    </row>
    <row r="295" spans="1:7">
      <c r="A295" s="20"/>
      <c r="B295" s="21" t="s">
        <v>584</v>
      </c>
      <c r="C295" s="33" t="s">
        <v>585</v>
      </c>
      <c r="D295" s="48" t="s">
        <v>25</v>
      </c>
      <c r="E295" s="24">
        <v>1</v>
      </c>
      <c r="F295" s="25">
        <v>63685.86</v>
      </c>
      <c r="G295" s="26">
        <f t="shared" si="4"/>
        <v>63685.86</v>
      </c>
    </row>
    <row r="296" spans="1:7">
      <c r="A296" s="20"/>
      <c r="B296" s="21" t="s">
        <v>586</v>
      </c>
      <c r="C296" s="33" t="s">
        <v>587</v>
      </c>
      <c r="D296" s="48" t="s">
        <v>25</v>
      </c>
      <c r="E296" s="24">
        <v>1</v>
      </c>
      <c r="F296" s="25">
        <v>64009.81</v>
      </c>
      <c r="G296" s="26">
        <f t="shared" si="4"/>
        <v>64009.81</v>
      </c>
    </row>
    <row r="297" spans="1:7">
      <c r="A297" s="20"/>
      <c r="B297" s="21" t="s">
        <v>588</v>
      </c>
      <c r="C297" s="33" t="s">
        <v>589</v>
      </c>
      <c r="D297" s="48" t="s">
        <v>25</v>
      </c>
      <c r="E297" s="24">
        <v>1</v>
      </c>
      <c r="F297" s="25">
        <v>109041.77</v>
      </c>
      <c r="G297" s="26">
        <f t="shared" si="4"/>
        <v>109041.77</v>
      </c>
    </row>
    <row r="298" spans="1:7">
      <c r="A298" s="20"/>
      <c r="B298" s="21" t="s">
        <v>590</v>
      </c>
      <c r="C298" s="33" t="s">
        <v>591</v>
      </c>
      <c r="D298" s="48" t="s">
        <v>25</v>
      </c>
      <c r="E298" s="24">
        <v>1</v>
      </c>
      <c r="F298" s="25">
        <v>53109.43</v>
      </c>
      <c r="G298" s="26">
        <f t="shared" si="4"/>
        <v>53109.43</v>
      </c>
    </row>
    <row r="299" spans="1:7" ht="24">
      <c r="A299" s="20"/>
      <c r="B299" s="21" t="s">
        <v>592</v>
      </c>
      <c r="C299" s="33" t="s">
        <v>593</v>
      </c>
      <c r="D299" s="48" t="s">
        <v>25</v>
      </c>
      <c r="E299" s="24">
        <v>1</v>
      </c>
      <c r="F299" s="25">
        <v>60433.760000000002</v>
      </c>
      <c r="G299" s="26">
        <f t="shared" si="4"/>
        <v>60433.760000000002</v>
      </c>
    </row>
    <row r="300" spans="1:7" ht="24">
      <c r="A300" s="20"/>
      <c r="B300" s="21" t="s">
        <v>594</v>
      </c>
      <c r="C300" s="33" t="s">
        <v>595</v>
      </c>
      <c r="D300" s="48" t="s">
        <v>28</v>
      </c>
      <c r="E300" s="24">
        <v>1</v>
      </c>
      <c r="F300" s="25">
        <v>56000.13</v>
      </c>
      <c r="G300" s="26">
        <f t="shared" si="4"/>
        <v>56000.13</v>
      </c>
    </row>
    <row r="301" spans="1:7" ht="24">
      <c r="A301" s="20"/>
      <c r="B301" s="21" t="s">
        <v>596</v>
      </c>
      <c r="C301" s="33" t="s">
        <v>597</v>
      </c>
      <c r="D301" s="48" t="s">
        <v>28</v>
      </c>
      <c r="E301" s="24">
        <v>1</v>
      </c>
      <c r="F301" s="25">
        <v>64384.17</v>
      </c>
      <c r="G301" s="26">
        <f t="shared" si="4"/>
        <v>64384.17</v>
      </c>
    </row>
    <row r="302" spans="1:7" ht="24">
      <c r="A302" s="20"/>
      <c r="B302" s="21" t="s">
        <v>598</v>
      </c>
      <c r="C302" s="33" t="s">
        <v>599</v>
      </c>
      <c r="D302" s="48" t="s">
        <v>28</v>
      </c>
      <c r="E302" s="24">
        <v>1</v>
      </c>
      <c r="F302" s="25">
        <v>62497.23</v>
      </c>
      <c r="G302" s="26">
        <f t="shared" si="4"/>
        <v>62497.23</v>
      </c>
    </row>
    <row r="303" spans="1:7" ht="24">
      <c r="A303" s="20"/>
      <c r="B303" s="21" t="s">
        <v>600</v>
      </c>
      <c r="C303" s="33" t="s">
        <v>601</v>
      </c>
      <c r="D303" s="48" t="s">
        <v>28</v>
      </c>
      <c r="E303" s="24">
        <v>1</v>
      </c>
      <c r="F303" s="25">
        <v>95502.98</v>
      </c>
      <c r="G303" s="26">
        <f t="shared" si="4"/>
        <v>95502.98</v>
      </c>
    </row>
    <row r="304" spans="1:7" ht="24">
      <c r="A304" s="20"/>
      <c r="B304" s="21" t="s">
        <v>602</v>
      </c>
      <c r="C304" s="33" t="s">
        <v>603</v>
      </c>
      <c r="D304" s="48" t="s">
        <v>28</v>
      </c>
      <c r="E304" s="24">
        <v>1</v>
      </c>
      <c r="F304" s="25">
        <v>98611.51</v>
      </c>
      <c r="G304" s="26">
        <f t="shared" si="4"/>
        <v>98611.51</v>
      </c>
    </row>
    <row r="305" spans="1:7" ht="24">
      <c r="A305" s="20"/>
      <c r="B305" s="21" t="s">
        <v>604</v>
      </c>
      <c r="C305" s="33" t="s">
        <v>605</v>
      </c>
      <c r="D305" s="48" t="s">
        <v>28</v>
      </c>
      <c r="E305" s="24">
        <v>1</v>
      </c>
      <c r="F305" s="25">
        <v>102574.18</v>
      </c>
      <c r="G305" s="26">
        <f t="shared" si="4"/>
        <v>102574.18</v>
      </c>
    </row>
    <row r="306" spans="1:7" ht="24">
      <c r="A306" s="20"/>
      <c r="B306" s="21" t="s">
        <v>606</v>
      </c>
      <c r="C306" s="33" t="s">
        <v>607</v>
      </c>
      <c r="D306" s="48" t="s">
        <v>25</v>
      </c>
      <c r="E306" s="24">
        <v>1</v>
      </c>
      <c r="F306" s="25">
        <v>55650.53</v>
      </c>
      <c r="G306" s="26">
        <f t="shared" si="4"/>
        <v>55650.53</v>
      </c>
    </row>
    <row r="307" spans="1:7" ht="24">
      <c r="A307" s="20"/>
      <c r="B307" s="21" t="s">
        <v>608</v>
      </c>
      <c r="C307" s="33" t="s">
        <v>609</v>
      </c>
      <c r="D307" s="48" t="s">
        <v>28</v>
      </c>
      <c r="E307" s="24">
        <v>1</v>
      </c>
      <c r="F307" s="25">
        <v>171353.47</v>
      </c>
      <c r="G307" s="26">
        <f t="shared" si="4"/>
        <v>171353.47</v>
      </c>
    </row>
    <row r="308" spans="1:7">
      <c r="A308" s="20"/>
      <c r="B308" s="21" t="s">
        <v>610</v>
      </c>
      <c r="C308" s="33" t="s">
        <v>611</v>
      </c>
      <c r="D308" s="48" t="s">
        <v>28</v>
      </c>
      <c r="E308" s="24">
        <v>1</v>
      </c>
      <c r="F308" s="25">
        <v>319288.87</v>
      </c>
      <c r="G308" s="26">
        <f t="shared" si="4"/>
        <v>319288.87</v>
      </c>
    </row>
    <row r="309" spans="1:7" ht="24">
      <c r="A309" s="20"/>
      <c r="B309" s="21" t="s">
        <v>612</v>
      </c>
      <c r="C309" s="33" t="s">
        <v>613</v>
      </c>
      <c r="D309" s="48" t="s">
        <v>25</v>
      </c>
      <c r="E309" s="24">
        <v>1</v>
      </c>
      <c r="F309" s="25">
        <v>58563.4</v>
      </c>
      <c r="G309" s="26">
        <f t="shared" si="4"/>
        <v>58563.4</v>
      </c>
    </row>
    <row r="310" spans="1:7">
      <c r="A310" s="20"/>
      <c r="B310" s="21" t="s">
        <v>614</v>
      </c>
      <c r="C310" s="33" t="s">
        <v>615</v>
      </c>
      <c r="D310" s="48" t="s">
        <v>25</v>
      </c>
      <c r="E310" s="24">
        <v>1</v>
      </c>
      <c r="F310" s="25">
        <v>67407.100000000006</v>
      </c>
      <c r="G310" s="26">
        <f t="shared" si="4"/>
        <v>67407.100000000006</v>
      </c>
    </row>
    <row r="311" spans="1:7" ht="24">
      <c r="A311" s="20"/>
      <c r="B311" s="21" t="s">
        <v>616</v>
      </c>
      <c r="C311" s="33" t="s">
        <v>617</v>
      </c>
      <c r="D311" s="48" t="s">
        <v>2</v>
      </c>
      <c r="E311" s="24">
        <v>1</v>
      </c>
      <c r="F311" s="25">
        <v>121834.35</v>
      </c>
      <c r="G311" s="26">
        <f t="shared" si="4"/>
        <v>121834.35</v>
      </c>
    </row>
    <row r="312" spans="1:7" ht="24">
      <c r="A312" s="20"/>
      <c r="B312" s="21" t="s">
        <v>618</v>
      </c>
      <c r="C312" s="33" t="s">
        <v>619</v>
      </c>
      <c r="D312" s="48" t="s">
        <v>25</v>
      </c>
      <c r="E312" s="24">
        <v>1</v>
      </c>
      <c r="F312" s="25">
        <v>189861.6</v>
      </c>
      <c r="G312" s="26">
        <f t="shared" si="4"/>
        <v>189861.6</v>
      </c>
    </row>
    <row r="313" spans="1:7" ht="24">
      <c r="A313" s="20"/>
      <c r="B313" s="21" t="s">
        <v>620</v>
      </c>
      <c r="C313" s="33" t="s">
        <v>621</v>
      </c>
      <c r="D313" s="48" t="s">
        <v>33</v>
      </c>
      <c r="E313" s="24">
        <v>1</v>
      </c>
      <c r="F313" s="25">
        <v>2147097.6800000002</v>
      </c>
      <c r="G313" s="26">
        <f t="shared" si="4"/>
        <v>2147097.6800000002</v>
      </c>
    </row>
    <row r="314" spans="1:7" ht="24">
      <c r="A314" s="20"/>
      <c r="B314" s="21" t="s">
        <v>622</v>
      </c>
      <c r="C314" s="33" t="s">
        <v>623</v>
      </c>
      <c r="D314" s="48" t="s">
        <v>28</v>
      </c>
      <c r="E314" s="24">
        <v>1</v>
      </c>
      <c r="F314" s="25">
        <v>219724.79</v>
      </c>
      <c r="G314" s="26">
        <f t="shared" si="4"/>
        <v>219724.79</v>
      </c>
    </row>
    <row r="315" spans="1:7">
      <c r="A315" s="49"/>
      <c r="B315" s="51"/>
      <c r="C315" s="52"/>
      <c r="D315" s="51"/>
      <c r="E315" s="51"/>
      <c r="F315" s="44" t="s">
        <v>1</v>
      </c>
      <c r="G315" s="27">
        <f>SUM(G291:G314)</f>
        <v>4673817.87</v>
      </c>
    </row>
    <row r="316" spans="1:7">
      <c r="A316" s="28">
        <v>7</v>
      </c>
      <c r="B316" s="46" t="s">
        <v>624</v>
      </c>
      <c r="C316" s="47"/>
      <c r="D316" s="228"/>
      <c r="E316" s="229"/>
      <c r="F316" s="229"/>
      <c r="G316" s="273"/>
    </row>
    <row r="317" spans="1:7" ht="24">
      <c r="A317" s="20"/>
      <c r="B317" s="21" t="s">
        <v>625</v>
      </c>
      <c r="C317" s="33" t="s">
        <v>626</v>
      </c>
      <c r="D317" s="35" t="s">
        <v>28</v>
      </c>
      <c r="E317" s="24">
        <v>1</v>
      </c>
      <c r="F317" s="25">
        <v>33310.81</v>
      </c>
      <c r="G317" s="26">
        <f t="shared" si="4"/>
        <v>33310.81</v>
      </c>
    </row>
    <row r="318" spans="1:7" ht="24">
      <c r="A318" s="20"/>
      <c r="B318" s="21" t="s">
        <v>627</v>
      </c>
      <c r="C318" s="33" t="s">
        <v>628</v>
      </c>
      <c r="D318" s="35" t="s">
        <v>25</v>
      </c>
      <c r="E318" s="24">
        <v>1</v>
      </c>
      <c r="F318" s="25">
        <v>13328.58</v>
      </c>
      <c r="G318" s="26">
        <f t="shared" si="4"/>
        <v>13328.58</v>
      </c>
    </row>
    <row r="319" spans="1:7" ht="24">
      <c r="A319" s="20"/>
      <c r="B319" s="21" t="s">
        <v>629</v>
      </c>
      <c r="C319" s="33" t="s">
        <v>630</v>
      </c>
      <c r="D319" s="35" t="s">
        <v>28</v>
      </c>
      <c r="E319" s="24">
        <v>1</v>
      </c>
      <c r="F319" s="25">
        <v>22184.39</v>
      </c>
      <c r="G319" s="26">
        <f t="shared" si="4"/>
        <v>22184.39</v>
      </c>
    </row>
    <row r="320" spans="1:7" ht="15" customHeight="1">
      <c r="A320" s="20"/>
      <c r="B320" s="21" t="s">
        <v>631</v>
      </c>
      <c r="C320" s="33" t="s">
        <v>632</v>
      </c>
      <c r="D320" s="35" t="s">
        <v>28</v>
      </c>
      <c r="E320" s="24">
        <v>1</v>
      </c>
      <c r="F320" s="25">
        <v>81986</v>
      </c>
      <c r="G320" s="26">
        <f t="shared" si="4"/>
        <v>81986</v>
      </c>
    </row>
    <row r="321" spans="1:7">
      <c r="A321" s="20"/>
      <c r="B321" s="21" t="s">
        <v>633</v>
      </c>
      <c r="C321" s="33" t="s">
        <v>634</v>
      </c>
      <c r="D321" s="35" t="s">
        <v>25</v>
      </c>
      <c r="E321" s="24">
        <v>1</v>
      </c>
      <c r="F321" s="25">
        <v>7906.23</v>
      </c>
      <c r="G321" s="26">
        <f t="shared" si="4"/>
        <v>7906.23</v>
      </c>
    </row>
    <row r="322" spans="1:7">
      <c r="A322" s="20"/>
      <c r="B322" s="21" t="s">
        <v>635</v>
      </c>
      <c r="C322" s="33" t="s">
        <v>636</v>
      </c>
      <c r="D322" s="35" t="s">
        <v>25</v>
      </c>
      <c r="E322" s="24">
        <v>1</v>
      </c>
      <c r="F322" s="25">
        <v>16334.12</v>
      </c>
      <c r="G322" s="26">
        <f t="shared" si="4"/>
        <v>16334.12</v>
      </c>
    </row>
    <row r="323" spans="1:7">
      <c r="A323" s="20"/>
      <c r="B323" s="21" t="s">
        <v>637</v>
      </c>
      <c r="C323" s="33" t="s">
        <v>638</v>
      </c>
      <c r="D323" s="35" t="s">
        <v>28</v>
      </c>
      <c r="E323" s="24">
        <v>1</v>
      </c>
      <c r="F323" s="25">
        <v>28651.43</v>
      </c>
      <c r="G323" s="26">
        <f t="shared" si="4"/>
        <v>28651.43</v>
      </c>
    </row>
    <row r="324" spans="1:7">
      <c r="A324" s="20"/>
      <c r="B324" s="21" t="s">
        <v>639</v>
      </c>
      <c r="C324" s="33" t="s">
        <v>640</v>
      </c>
      <c r="D324" s="35" t="s">
        <v>25</v>
      </c>
      <c r="E324" s="24">
        <v>1</v>
      </c>
      <c r="F324" s="25">
        <v>14428.55</v>
      </c>
      <c r="G324" s="26">
        <f t="shared" si="4"/>
        <v>14428.55</v>
      </c>
    </row>
    <row r="325" spans="1:7" ht="24">
      <c r="A325" s="20"/>
      <c r="B325" s="21" t="s">
        <v>641</v>
      </c>
      <c r="C325" s="33" t="s">
        <v>642</v>
      </c>
      <c r="D325" s="35" t="s">
        <v>25</v>
      </c>
      <c r="E325" s="24">
        <v>1</v>
      </c>
      <c r="F325" s="25">
        <v>29982.35</v>
      </c>
      <c r="G325" s="26">
        <f t="shared" si="4"/>
        <v>29982.35</v>
      </c>
    </row>
    <row r="326" spans="1:7">
      <c r="A326" s="20"/>
      <c r="B326" s="21" t="s">
        <v>643</v>
      </c>
      <c r="C326" s="33" t="s">
        <v>644</v>
      </c>
      <c r="D326" s="35" t="s">
        <v>28</v>
      </c>
      <c r="E326" s="24">
        <v>1</v>
      </c>
      <c r="F326" s="25">
        <v>133253.16</v>
      </c>
      <c r="G326" s="26">
        <f t="shared" si="4"/>
        <v>133253.16</v>
      </c>
    </row>
    <row r="327" spans="1:7">
      <c r="A327" s="20"/>
      <c r="B327" s="21" t="s">
        <v>645</v>
      </c>
      <c r="C327" s="33" t="s">
        <v>646</v>
      </c>
      <c r="D327" s="35" t="s">
        <v>28</v>
      </c>
      <c r="E327" s="24">
        <v>1</v>
      </c>
      <c r="F327" s="25">
        <v>16764.150000000001</v>
      </c>
      <c r="G327" s="26">
        <f t="shared" si="4"/>
        <v>16764.150000000001</v>
      </c>
    </row>
    <row r="328" spans="1:7">
      <c r="A328" s="20"/>
      <c r="B328" s="21" t="s">
        <v>647</v>
      </c>
      <c r="C328" s="33" t="s">
        <v>648</v>
      </c>
      <c r="D328" s="35" t="s">
        <v>28</v>
      </c>
      <c r="E328" s="24">
        <v>1</v>
      </c>
      <c r="F328" s="25">
        <v>69809.899999999994</v>
      </c>
      <c r="G328" s="26">
        <f t="shared" si="4"/>
        <v>69809.899999999994</v>
      </c>
    </row>
    <row r="329" spans="1:7">
      <c r="A329" s="20"/>
      <c r="B329" s="21" t="s">
        <v>649</v>
      </c>
      <c r="C329" s="33" t="s">
        <v>650</v>
      </c>
      <c r="D329" s="35" t="s">
        <v>28</v>
      </c>
      <c r="E329" s="24">
        <v>1</v>
      </c>
      <c r="F329" s="25">
        <v>34385.53</v>
      </c>
      <c r="G329" s="26">
        <f t="shared" si="4"/>
        <v>34385.53</v>
      </c>
    </row>
    <row r="330" spans="1:7" ht="24">
      <c r="A330" s="20"/>
      <c r="B330" s="21" t="s">
        <v>651</v>
      </c>
      <c r="C330" s="33" t="s">
        <v>652</v>
      </c>
      <c r="D330" s="35" t="s">
        <v>28</v>
      </c>
      <c r="E330" s="24">
        <v>1</v>
      </c>
      <c r="F330" s="25">
        <v>35565.11</v>
      </c>
      <c r="G330" s="26">
        <f t="shared" ref="G330:G393" si="5">F330</f>
        <v>35565.11</v>
      </c>
    </row>
    <row r="331" spans="1:7">
      <c r="A331" s="20"/>
      <c r="B331" s="21" t="s">
        <v>653</v>
      </c>
      <c r="C331" s="33" t="s">
        <v>654</v>
      </c>
      <c r="D331" s="35" t="s">
        <v>28</v>
      </c>
      <c r="E331" s="24">
        <v>1</v>
      </c>
      <c r="F331" s="25">
        <v>28386.880000000001</v>
      </c>
      <c r="G331" s="26">
        <f t="shared" si="5"/>
        <v>28386.880000000001</v>
      </c>
    </row>
    <row r="332" spans="1:7" ht="24">
      <c r="A332" s="20"/>
      <c r="B332" s="21" t="s">
        <v>655</v>
      </c>
      <c r="C332" s="33" t="s">
        <v>656</v>
      </c>
      <c r="D332" s="35" t="s">
        <v>28</v>
      </c>
      <c r="E332" s="24">
        <v>1</v>
      </c>
      <c r="F332" s="25">
        <v>36073.089999999997</v>
      </c>
      <c r="G332" s="26">
        <f>F332</f>
        <v>36073.089999999997</v>
      </c>
    </row>
    <row r="333" spans="1:7">
      <c r="A333" s="20"/>
      <c r="B333" s="21" t="s">
        <v>657</v>
      </c>
      <c r="C333" s="33" t="s">
        <v>658</v>
      </c>
      <c r="D333" s="35" t="s">
        <v>25</v>
      </c>
      <c r="E333" s="24">
        <v>1</v>
      </c>
      <c r="F333" s="25">
        <v>6679.81</v>
      </c>
      <c r="G333" s="26">
        <f t="shared" si="5"/>
        <v>6679.81</v>
      </c>
    </row>
    <row r="334" spans="1:7">
      <c r="A334" s="20"/>
      <c r="B334" s="21" t="s">
        <v>659</v>
      </c>
      <c r="C334" s="33" t="s">
        <v>660</v>
      </c>
      <c r="D334" s="35" t="s">
        <v>28</v>
      </c>
      <c r="E334" s="24">
        <v>1</v>
      </c>
      <c r="F334" s="25">
        <v>28635.98</v>
      </c>
      <c r="G334" s="26">
        <f t="shared" si="5"/>
        <v>28635.98</v>
      </c>
    </row>
    <row r="335" spans="1:7" ht="24">
      <c r="A335" s="20"/>
      <c r="B335" s="21" t="s">
        <v>661</v>
      </c>
      <c r="C335" s="33" t="s">
        <v>662</v>
      </c>
      <c r="D335" s="35" t="s">
        <v>28</v>
      </c>
      <c r="E335" s="24">
        <v>1</v>
      </c>
      <c r="F335" s="25">
        <v>16565.11</v>
      </c>
      <c r="G335" s="26">
        <f t="shared" si="5"/>
        <v>16565.11</v>
      </c>
    </row>
    <row r="336" spans="1:7" ht="36">
      <c r="A336" s="20"/>
      <c r="B336" s="21" t="s">
        <v>663</v>
      </c>
      <c r="C336" s="33" t="s">
        <v>664</v>
      </c>
      <c r="D336" s="35" t="s">
        <v>28</v>
      </c>
      <c r="E336" s="24">
        <v>1</v>
      </c>
      <c r="F336" s="25">
        <v>30325.08</v>
      </c>
      <c r="G336" s="26">
        <f t="shared" si="5"/>
        <v>30325.08</v>
      </c>
    </row>
    <row r="337" spans="1:7" ht="36">
      <c r="A337" s="20"/>
      <c r="B337" s="21" t="s">
        <v>665</v>
      </c>
      <c r="C337" s="31" t="s">
        <v>666</v>
      </c>
      <c r="D337" s="35" t="s">
        <v>25</v>
      </c>
      <c r="E337" s="24">
        <v>1</v>
      </c>
      <c r="F337" s="25">
        <v>25130.01</v>
      </c>
      <c r="G337" s="26">
        <f t="shared" si="5"/>
        <v>25130.01</v>
      </c>
    </row>
    <row r="338" spans="1:7">
      <c r="A338" s="20"/>
      <c r="B338" s="21" t="s">
        <v>667</v>
      </c>
      <c r="C338" s="33" t="s">
        <v>668</v>
      </c>
      <c r="D338" s="35" t="s">
        <v>28</v>
      </c>
      <c r="E338" s="24">
        <v>1</v>
      </c>
      <c r="F338" s="25">
        <v>55483.13</v>
      </c>
      <c r="G338" s="26">
        <f t="shared" si="5"/>
        <v>55483.13</v>
      </c>
    </row>
    <row r="339" spans="1:7" ht="24">
      <c r="A339" s="20"/>
      <c r="B339" s="21" t="s">
        <v>669</v>
      </c>
      <c r="C339" s="33" t="s">
        <v>670</v>
      </c>
      <c r="D339" s="35" t="s">
        <v>28</v>
      </c>
      <c r="E339" s="24">
        <v>1</v>
      </c>
      <c r="F339" s="25">
        <v>42917.97</v>
      </c>
      <c r="G339" s="26">
        <f t="shared" si="5"/>
        <v>42917.97</v>
      </c>
    </row>
    <row r="340" spans="1:7">
      <c r="A340" s="20"/>
      <c r="B340" s="21" t="s">
        <v>671</v>
      </c>
      <c r="C340" s="33" t="s">
        <v>672</v>
      </c>
      <c r="D340" s="35" t="s">
        <v>28</v>
      </c>
      <c r="E340" s="24">
        <v>1</v>
      </c>
      <c r="F340" s="25">
        <v>28743.43</v>
      </c>
      <c r="G340" s="26">
        <f t="shared" si="5"/>
        <v>28743.43</v>
      </c>
    </row>
    <row r="341" spans="1:7" ht="24">
      <c r="A341" s="20"/>
      <c r="B341" s="21" t="s">
        <v>673</v>
      </c>
      <c r="C341" s="33" t="s">
        <v>674</v>
      </c>
      <c r="D341" s="35" t="s">
        <v>28</v>
      </c>
      <c r="E341" s="24">
        <v>1</v>
      </c>
      <c r="F341" s="25">
        <v>12406.32</v>
      </c>
      <c r="G341" s="26">
        <f t="shared" si="5"/>
        <v>12406.32</v>
      </c>
    </row>
    <row r="342" spans="1:7" ht="24">
      <c r="A342" s="20"/>
      <c r="B342" s="21" t="s">
        <v>675</v>
      </c>
      <c r="C342" s="33" t="s">
        <v>676</v>
      </c>
      <c r="D342" s="35" t="s">
        <v>28</v>
      </c>
      <c r="E342" s="24">
        <v>1</v>
      </c>
      <c r="F342" s="25">
        <v>62234.09</v>
      </c>
      <c r="G342" s="26">
        <f t="shared" si="5"/>
        <v>62234.09</v>
      </c>
    </row>
    <row r="343" spans="1:7" ht="24">
      <c r="A343" s="20"/>
      <c r="B343" s="21" t="s">
        <v>677</v>
      </c>
      <c r="C343" s="33" t="s">
        <v>678</v>
      </c>
      <c r="D343" s="35" t="s">
        <v>28</v>
      </c>
      <c r="E343" s="24">
        <v>1</v>
      </c>
      <c r="F343" s="25">
        <v>31594.62</v>
      </c>
      <c r="G343" s="26">
        <f t="shared" si="5"/>
        <v>31594.62</v>
      </c>
    </row>
    <row r="344" spans="1:7" ht="48">
      <c r="A344" s="20"/>
      <c r="B344" s="21" t="s">
        <v>679</v>
      </c>
      <c r="C344" s="33" t="s">
        <v>680</v>
      </c>
      <c r="D344" s="35" t="s">
        <v>28</v>
      </c>
      <c r="E344" s="24">
        <v>1</v>
      </c>
      <c r="F344" s="25">
        <v>23801.94</v>
      </c>
      <c r="G344" s="26">
        <f t="shared" si="5"/>
        <v>23801.94</v>
      </c>
    </row>
    <row r="345" spans="1:7">
      <c r="A345" s="53"/>
      <c r="B345" s="54"/>
      <c r="C345" s="55"/>
      <c r="D345" s="54"/>
      <c r="E345" s="54"/>
      <c r="F345" s="44" t="s">
        <v>1</v>
      </c>
      <c r="G345" s="27">
        <f>SUM(G317:G344)</f>
        <v>966867.7699999999</v>
      </c>
    </row>
    <row r="346" spans="1:7">
      <c r="A346" s="28">
        <v>8</v>
      </c>
      <c r="B346" s="46" t="s">
        <v>681</v>
      </c>
      <c r="C346" s="47"/>
      <c r="D346" s="228"/>
      <c r="E346" s="229"/>
      <c r="F346" s="229"/>
      <c r="G346" s="273"/>
    </row>
    <row r="347" spans="1:7" ht="24">
      <c r="A347" s="34"/>
      <c r="B347" s="21" t="s">
        <v>682</v>
      </c>
      <c r="C347" s="33" t="s">
        <v>683</v>
      </c>
      <c r="D347" s="35" t="s">
        <v>28</v>
      </c>
      <c r="E347" s="24">
        <v>1</v>
      </c>
      <c r="F347" s="25">
        <v>71238.710000000006</v>
      </c>
      <c r="G347" s="26">
        <f t="shared" si="5"/>
        <v>71238.710000000006</v>
      </c>
    </row>
    <row r="348" spans="1:7">
      <c r="A348" s="34"/>
      <c r="B348" s="21" t="s">
        <v>684</v>
      </c>
      <c r="C348" s="33" t="s">
        <v>685</v>
      </c>
      <c r="D348" s="35" t="s">
        <v>28</v>
      </c>
      <c r="E348" s="24">
        <v>1</v>
      </c>
      <c r="F348" s="25">
        <v>27920.48</v>
      </c>
      <c r="G348" s="26">
        <f t="shared" si="5"/>
        <v>27920.48</v>
      </c>
    </row>
    <row r="349" spans="1:7">
      <c r="A349" s="34"/>
      <c r="B349" s="21" t="s">
        <v>686</v>
      </c>
      <c r="C349" s="33" t="s">
        <v>687</v>
      </c>
      <c r="D349" s="35" t="s">
        <v>28</v>
      </c>
      <c r="E349" s="24">
        <v>1</v>
      </c>
      <c r="F349" s="25">
        <v>41755.26</v>
      </c>
      <c r="G349" s="26">
        <f t="shared" si="5"/>
        <v>41755.26</v>
      </c>
    </row>
    <row r="350" spans="1:7" ht="15" customHeight="1">
      <c r="A350" s="34"/>
      <c r="B350" s="21" t="s">
        <v>688</v>
      </c>
      <c r="C350" s="33" t="s">
        <v>689</v>
      </c>
      <c r="D350" s="35" t="s">
        <v>28</v>
      </c>
      <c r="E350" s="24">
        <v>1</v>
      </c>
      <c r="F350" s="25">
        <v>66880.84</v>
      </c>
      <c r="G350" s="26">
        <f t="shared" si="5"/>
        <v>66880.84</v>
      </c>
    </row>
    <row r="351" spans="1:7">
      <c r="A351" s="34"/>
      <c r="B351" s="21" t="s">
        <v>690</v>
      </c>
      <c r="C351" s="33" t="s">
        <v>691</v>
      </c>
      <c r="D351" s="35" t="s">
        <v>28</v>
      </c>
      <c r="E351" s="24">
        <v>1</v>
      </c>
      <c r="F351" s="25">
        <v>48915.34</v>
      </c>
      <c r="G351" s="26">
        <f t="shared" si="5"/>
        <v>48915.34</v>
      </c>
    </row>
    <row r="352" spans="1:7">
      <c r="A352" s="34"/>
      <c r="B352" s="21" t="s">
        <v>692</v>
      </c>
      <c r="C352" s="33" t="s">
        <v>693</v>
      </c>
      <c r="D352" s="35" t="s">
        <v>28</v>
      </c>
      <c r="E352" s="24">
        <v>1</v>
      </c>
      <c r="F352" s="25">
        <v>79993.73</v>
      </c>
      <c r="G352" s="26">
        <f t="shared" si="5"/>
        <v>79993.73</v>
      </c>
    </row>
    <row r="353" spans="1:7">
      <c r="A353" s="34"/>
      <c r="B353" s="21" t="s">
        <v>694</v>
      </c>
      <c r="C353" s="33" t="s">
        <v>695</v>
      </c>
      <c r="D353" s="35" t="s">
        <v>28</v>
      </c>
      <c r="E353" s="24">
        <v>1</v>
      </c>
      <c r="F353" s="25">
        <v>129940.46</v>
      </c>
      <c r="G353" s="26">
        <f t="shared" si="5"/>
        <v>129940.46</v>
      </c>
    </row>
    <row r="354" spans="1:7">
      <c r="A354" s="34"/>
      <c r="B354" s="21" t="s">
        <v>696</v>
      </c>
      <c r="C354" s="33" t="s">
        <v>697</v>
      </c>
      <c r="D354" s="35" t="s">
        <v>28</v>
      </c>
      <c r="E354" s="24">
        <v>1</v>
      </c>
      <c r="F354" s="25">
        <v>121135.49</v>
      </c>
      <c r="G354" s="26">
        <f t="shared" si="5"/>
        <v>121135.49</v>
      </c>
    </row>
    <row r="355" spans="1:7">
      <c r="A355" s="34"/>
      <c r="B355" s="21" t="s">
        <v>698</v>
      </c>
      <c r="C355" s="33" t="s">
        <v>699</v>
      </c>
      <c r="D355" s="35" t="s">
        <v>28</v>
      </c>
      <c r="E355" s="24">
        <v>1</v>
      </c>
      <c r="F355" s="25">
        <v>120035.49</v>
      </c>
      <c r="G355" s="26">
        <f t="shared" si="5"/>
        <v>120035.49</v>
      </c>
    </row>
    <row r="356" spans="1:7" ht="24">
      <c r="A356" s="34"/>
      <c r="B356" s="21" t="s">
        <v>700</v>
      </c>
      <c r="C356" s="33" t="s">
        <v>701</v>
      </c>
      <c r="D356" s="35" t="s">
        <v>28</v>
      </c>
      <c r="E356" s="24">
        <v>1</v>
      </c>
      <c r="F356" s="25">
        <v>157435.49</v>
      </c>
      <c r="G356" s="26">
        <f t="shared" si="5"/>
        <v>157435.49</v>
      </c>
    </row>
    <row r="357" spans="1:7" ht="24">
      <c r="A357" s="34"/>
      <c r="B357" s="21" t="s">
        <v>702</v>
      </c>
      <c r="C357" s="33" t="s">
        <v>703</v>
      </c>
      <c r="D357" s="35" t="s">
        <v>28</v>
      </c>
      <c r="E357" s="24">
        <v>1</v>
      </c>
      <c r="F357" s="25">
        <v>110335.49</v>
      </c>
      <c r="G357" s="26">
        <f t="shared" si="5"/>
        <v>110335.49</v>
      </c>
    </row>
    <row r="358" spans="1:7" ht="24">
      <c r="A358" s="34"/>
      <c r="B358" s="21" t="s">
        <v>704</v>
      </c>
      <c r="C358" s="33" t="s">
        <v>705</v>
      </c>
      <c r="D358" s="35" t="s">
        <v>28</v>
      </c>
      <c r="E358" s="24">
        <v>1</v>
      </c>
      <c r="F358" s="25">
        <v>123185.49</v>
      </c>
      <c r="G358" s="26">
        <f t="shared" si="5"/>
        <v>123185.49</v>
      </c>
    </row>
    <row r="359" spans="1:7" ht="24">
      <c r="A359" s="34"/>
      <c r="B359" s="21" t="s">
        <v>706</v>
      </c>
      <c r="C359" s="33" t="s">
        <v>707</v>
      </c>
      <c r="D359" s="35" t="s">
        <v>28</v>
      </c>
      <c r="E359" s="24">
        <v>1</v>
      </c>
      <c r="F359" s="25">
        <v>100362.23</v>
      </c>
      <c r="G359" s="26">
        <f t="shared" si="5"/>
        <v>100362.23</v>
      </c>
    </row>
    <row r="360" spans="1:7" ht="24">
      <c r="A360" s="34"/>
      <c r="B360" s="21" t="s">
        <v>708</v>
      </c>
      <c r="C360" s="33" t="s">
        <v>709</v>
      </c>
      <c r="D360" s="35" t="s">
        <v>28</v>
      </c>
      <c r="E360" s="24">
        <v>1</v>
      </c>
      <c r="F360" s="25">
        <v>94991.24</v>
      </c>
      <c r="G360" s="26">
        <f t="shared" si="5"/>
        <v>94991.24</v>
      </c>
    </row>
    <row r="361" spans="1:7" ht="24">
      <c r="A361" s="34"/>
      <c r="B361" s="21" t="s">
        <v>710</v>
      </c>
      <c r="C361" s="33" t="s">
        <v>711</v>
      </c>
      <c r="D361" s="35" t="s">
        <v>28</v>
      </c>
      <c r="E361" s="24">
        <v>1</v>
      </c>
      <c r="F361" s="25">
        <v>145805.12</v>
      </c>
      <c r="G361" s="26">
        <f t="shared" si="5"/>
        <v>145805.12</v>
      </c>
    </row>
    <row r="362" spans="1:7">
      <c r="A362" s="34"/>
      <c r="B362" s="21" t="s">
        <v>712</v>
      </c>
      <c r="C362" s="33" t="s">
        <v>713</v>
      </c>
      <c r="D362" s="35" t="s">
        <v>28</v>
      </c>
      <c r="E362" s="24">
        <v>1</v>
      </c>
      <c r="F362" s="25">
        <v>103188.09</v>
      </c>
      <c r="G362" s="26">
        <f t="shared" si="5"/>
        <v>103188.09</v>
      </c>
    </row>
    <row r="363" spans="1:7" ht="24">
      <c r="A363" s="34"/>
      <c r="B363" s="21" t="s">
        <v>714</v>
      </c>
      <c r="C363" s="33" t="s">
        <v>715</v>
      </c>
      <c r="D363" s="35" t="s">
        <v>28</v>
      </c>
      <c r="E363" s="24">
        <v>1</v>
      </c>
      <c r="F363" s="25">
        <v>90150.51</v>
      </c>
      <c r="G363" s="26">
        <f t="shared" si="5"/>
        <v>90150.51</v>
      </c>
    </row>
    <row r="364" spans="1:7">
      <c r="A364" s="34"/>
      <c r="B364" s="21" t="s">
        <v>716</v>
      </c>
      <c r="C364" s="33" t="s">
        <v>717</v>
      </c>
      <c r="D364" s="35" t="s">
        <v>28</v>
      </c>
      <c r="E364" s="24">
        <v>1</v>
      </c>
      <c r="F364" s="25">
        <v>77863.27</v>
      </c>
      <c r="G364" s="26">
        <f t="shared" si="5"/>
        <v>77863.27</v>
      </c>
    </row>
    <row r="365" spans="1:7" ht="24">
      <c r="A365" s="34"/>
      <c r="B365" s="21" t="s">
        <v>718</v>
      </c>
      <c r="C365" s="33" t="s">
        <v>719</v>
      </c>
      <c r="D365" s="35" t="s">
        <v>28</v>
      </c>
      <c r="E365" s="24">
        <v>1</v>
      </c>
      <c r="F365" s="25">
        <v>82674.17</v>
      </c>
      <c r="G365" s="26">
        <f t="shared" si="5"/>
        <v>82674.17</v>
      </c>
    </row>
    <row r="366" spans="1:7">
      <c r="A366" s="34"/>
      <c r="B366" s="21" t="s">
        <v>720</v>
      </c>
      <c r="C366" s="33" t="s">
        <v>721</v>
      </c>
      <c r="D366" s="35" t="s">
        <v>28</v>
      </c>
      <c r="E366" s="24">
        <v>1</v>
      </c>
      <c r="F366" s="25">
        <v>80472.509999999995</v>
      </c>
      <c r="G366" s="26">
        <f t="shared" si="5"/>
        <v>80472.509999999995</v>
      </c>
    </row>
    <row r="367" spans="1:7" ht="24">
      <c r="A367" s="34"/>
      <c r="B367" s="21" t="s">
        <v>722</v>
      </c>
      <c r="C367" s="33" t="s">
        <v>723</v>
      </c>
      <c r="D367" s="35" t="s">
        <v>28</v>
      </c>
      <c r="E367" s="24">
        <v>1</v>
      </c>
      <c r="F367" s="25">
        <v>92250.51</v>
      </c>
      <c r="G367" s="26">
        <f t="shared" si="5"/>
        <v>92250.51</v>
      </c>
    </row>
    <row r="368" spans="1:7" ht="24">
      <c r="A368" s="34"/>
      <c r="B368" s="21" t="s">
        <v>724</v>
      </c>
      <c r="C368" s="33" t="s">
        <v>725</v>
      </c>
      <c r="D368" s="35" t="s">
        <v>28</v>
      </c>
      <c r="E368" s="24">
        <v>1</v>
      </c>
      <c r="F368" s="25">
        <v>76083.009999999995</v>
      </c>
      <c r="G368" s="26">
        <f t="shared" si="5"/>
        <v>76083.009999999995</v>
      </c>
    </row>
    <row r="369" spans="1:7">
      <c r="A369" s="34"/>
      <c r="B369" s="21" t="s">
        <v>726</v>
      </c>
      <c r="C369" s="33" t="s">
        <v>727</v>
      </c>
      <c r="D369" s="35" t="s">
        <v>28</v>
      </c>
      <c r="E369" s="24">
        <v>1</v>
      </c>
      <c r="F369" s="25">
        <v>74557.77</v>
      </c>
      <c r="G369" s="26">
        <f t="shared" si="5"/>
        <v>74557.77</v>
      </c>
    </row>
    <row r="370" spans="1:7" ht="24">
      <c r="A370" s="34"/>
      <c r="B370" s="21" t="s">
        <v>728</v>
      </c>
      <c r="C370" s="33" t="s">
        <v>729</v>
      </c>
      <c r="D370" s="35" t="s">
        <v>28</v>
      </c>
      <c r="E370" s="24">
        <v>1</v>
      </c>
      <c r="F370" s="25">
        <v>111719.51</v>
      </c>
      <c r="G370" s="26">
        <f t="shared" si="5"/>
        <v>111719.51</v>
      </c>
    </row>
    <row r="371" spans="1:7">
      <c r="A371" s="34"/>
      <c r="B371" s="21" t="s">
        <v>730</v>
      </c>
      <c r="C371" s="33" t="s">
        <v>731</v>
      </c>
      <c r="D371" s="35" t="s">
        <v>28</v>
      </c>
      <c r="E371" s="24">
        <v>1</v>
      </c>
      <c r="F371" s="25">
        <v>90120.03</v>
      </c>
      <c r="G371" s="26">
        <f t="shared" si="5"/>
        <v>90120.03</v>
      </c>
    </row>
    <row r="372" spans="1:7">
      <c r="A372" s="34"/>
      <c r="B372" s="21" t="s">
        <v>732</v>
      </c>
      <c r="C372" s="33" t="s">
        <v>733</v>
      </c>
      <c r="D372" s="35" t="s">
        <v>28</v>
      </c>
      <c r="E372" s="24">
        <v>1</v>
      </c>
      <c r="F372" s="25">
        <v>112290.96</v>
      </c>
      <c r="G372" s="26">
        <f t="shared" si="5"/>
        <v>112290.96</v>
      </c>
    </row>
    <row r="373" spans="1:7" ht="24">
      <c r="A373" s="34"/>
      <c r="B373" s="21" t="s">
        <v>734</v>
      </c>
      <c r="C373" s="33" t="s">
        <v>735</v>
      </c>
      <c r="D373" s="35" t="s">
        <v>28</v>
      </c>
      <c r="E373" s="24">
        <v>1</v>
      </c>
      <c r="F373" s="25">
        <v>109980.96</v>
      </c>
      <c r="G373" s="26">
        <f t="shared" si="5"/>
        <v>109980.96</v>
      </c>
    </row>
    <row r="374" spans="1:7" ht="24">
      <c r="A374" s="34"/>
      <c r="B374" s="21" t="s">
        <v>736</v>
      </c>
      <c r="C374" s="33" t="s">
        <v>737</v>
      </c>
      <c r="D374" s="35" t="s">
        <v>28</v>
      </c>
      <c r="E374" s="24">
        <v>1</v>
      </c>
      <c r="F374" s="25">
        <v>84780.96</v>
      </c>
      <c r="G374" s="26">
        <f t="shared" si="5"/>
        <v>84780.96</v>
      </c>
    </row>
    <row r="375" spans="1:7" ht="24">
      <c r="A375" s="34"/>
      <c r="B375" s="21" t="s">
        <v>738</v>
      </c>
      <c r="C375" s="33" t="s">
        <v>739</v>
      </c>
      <c r="D375" s="35" t="s">
        <v>28</v>
      </c>
      <c r="E375" s="24">
        <v>1</v>
      </c>
      <c r="F375" s="25">
        <v>229289.07</v>
      </c>
      <c r="G375" s="26">
        <f t="shared" si="5"/>
        <v>229289.07</v>
      </c>
    </row>
    <row r="376" spans="1:7">
      <c r="A376" s="34"/>
      <c r="B376" s="21" t="s">
        <v>740</v>
      </c>
      <c r="C376" s="33" t="s">
        <v>741</v>
      </c>
      <c r="D376" s="35" t="s">
        <v>28</v>
      </c>
      <c r="E376" s="24">
        <v>1</v>
      </c>
      <c r="F376" s="25">
        <v>173208.56</v>
      </c>
      <c r="G376" s="26">
        <f t="shared" si="5"/>
        <v>173208.56</v>
      </c>
    </row>
    <row r="377" spans="1:7">
      <c r="A377" s="34"/>
      <c r="B377" s="21" t="s">
        <v>742</v>
      </c>
      <c r="C377" s="33" t="s">
        <v>743</v>
      </c>
      <c r="D377" s="35" t="s">
        <v>25</v>
      </c>
      <c r="E377" s="24">
        <v>1</v>
      </c>
      <c r="F377" s="25">
        <v>15316.92</v>
      </c>
      <c r="G377" s="26">
        <f t="shared" si="5"/>
        <v>15316.92</v>
      </c>
    </row>
    <row r="378" spans="1:7">
      <c r="A378" s="34"/>
      <c r="B378" s="21" t="s">
        <v>744</v>
      </c>
      <c r="C378" s="33" t="s">
        <v>745</v>
      </c>
      <c r="D378" s="35" t="s">
        <v>25</v>
      </c>
      <c r="E378" s="24">
        <v>1</v>
      </c>
      <c r="F378" s="25">
        <v>32109.1</v>
      </c>
      <c r="G378" s="26">
        <f t="shared" si="5"/>
        <v>32109.1</v>
      </c>
    </row>
    <row r="379" spans="1:7">
      <c r="A379" s="34"/>
      <c r="B379" s="21" t="s">
        <v>746</v>
      </c>
      <c r="C379" s="33" t="s">
        <v>747</v>
      </c>
      <c r="D379" s="35" t="s">
        <v>25</v>
      </c>
      <c r="E379" s="24">
        <v>1</v>
      </c>
      <c r="F379" s="25">
        <v>30025.07</v>
      </c>
      <c r="G379" s="26">
        <f t="shared" si="5"/>
        <v>30025.07</v>
      </c>
    </row>
    <row r="380" spans="1:7">
      <c r="A380" s="34"/>
      <c r="B380" s="21" t="s">
        <v>748</v>
      </c>
      <c r="C380" s="33" t="s">
        <v>749</v>
      </c>
      <c r="D380" s="35" t="s">
        <v>25</v>
      </c>
      <c r="E380" s="24">
        <v>1</v>
      </c>
      <c r="F380" s="25">
        <v>32549.72</v>
      </c>
      <c r="G380" s="26">
        <f t="shared" si="5"/>
        <v>32549.72</v>
      </c>
    </row>
    <row r="381" spans="1:7">
      <c r="A381" s="34"/>
      <c r="B381" s="21" t="s">
        <v>750</v>
      </c>
      <c r="C381" s="33" t="s">
        <v>751</v>
      </c>
      <c r="D381" s="35" t="s">
        <v>25</v>
      </c>
      <c r="E381" s="24">
        <v>1</v>
      </c>
      <c r="F381" s="25">
        <v>14079.16</v>
      </c>
      <c r="G381" s="26">
        <f t="shared" si="5"/>
        <v>14079.16</v>
      </c>
    </row>
    <row r="382" spans="1:7">
      <c r="A382" s="34"/>
      <c r="B382" s="21" t="s">
        <v>752</v>
      </c>
      <c r="C382" s="33" t="s">
        <v>753</v>
      </c>
      <c r="D382" s="35" t="s">
        <v>25</v>
      </c>
      <c r="E382" s="24">
        <v>1</v>
      </c>
      <c r="F382" s="25">
        <v>18406.16</v>
      </c>
      <c r="G382" s="26">
        <f t="shared" si="5"/>
        <v>18406.16</v>
      </c>
    </row>
    <row r="383" spans="1:7">
      <c r="A383" s="34"/>
      <c r="B383" s="21" t="s">
        <v>754</v>
      </c>
      <c r="C383" s="33" t="s">
        <v>755</v>
      </c>
      <c r="D383" s="35" t="s">
        <v>25</v>
      </c>
      <c r="E383" s="24">
        <v>1</v>
      </c>
      <c r="F383" s="25">
        <v>19083.66</v>
      </c>
      <c r="G383" s="26">
        <f t="shared" si="5"/>
        <v>19083.66</v>
      </c>
    </row>
    <row r="384" spans="1:7" ht="24">
      <c r="A384" s="34"/>
      <c r="B384" s="21" t="s">
        <v>756</v>
      </c>
      <c r="C384" s="33" t="s">
        <v>757</v>
      </c>
      <c r="D384" s="35" t="s">
        <v>25</v>
      </c>
      <c r="E384" s="24">
        <v>1</v>
      </c>
      <c r="F384" s="25">
        <v>56433.93</v>
      </c>
      <c r="G384" s="26">
        <f t="shared" si="5"/>
        <v>56433.93</v>
      </c>
    </row>
    <row r="385" spans="1:7">
      <c r="A385" s="34"/>
      <c r="B385" s="21" t="s">
        <v>758</v>
      </c>
      <c r="C385" s="33" t="s">
        <v>759</v>
      </c>
      <c r="D385" s="35" t="s">
        <v>25</v>
      </c>
      <c r="E385" s="24">
        <v>1</v>
      </c>
      <c r="F385" s="25">
        <v>76228.03</v>
      </c>
      <c r="G385" s="26">
        <f t="shared" si="5"/>
        <v>76228.03</v>
      </c>
    </row>
    <row r="386" spans="1:7">
      <c r="A386" s="34"/>
      <c r="B386" s="21" t="s">
        <v>760</v>
      </c>
      <c r="C386" s="33" t="s">
        <v>761</v>
      </c>
      <c r="D386" s="35" t="s">
        <v>25</v>
      </c>
      <c r="E386" s="24">
        <v>1</v>
      </c>
      <c r="F386" s="25">
        <v>85662.29</v>
      </c>
      <c r="G386" s="26">
        <f t="shared" si="5"/>
        <v>85662.29</v>
      </c>
    </row>
    <row r="387" spans="1:7">
      <c r="A387" s="34"/>
      <c r="B387" s="21" t="s">
        <v>762</v>
      </c>
      <c r="C387" s="33" t="s">
        <v>763</v>
      </c>
      <c r="D387" s="35" t="s">
        <v>28</v>
      </c>
      <c r="E387" s="24">
        <v>1</v>
      </c>
      <c r="F387" s="25">
        <v>212576.19</v>
      </c>
      <c r="G387" s="26">
        <f t="shared" si="5"/>
        <v>212576.19</v>
      </c>
    </row>
    <row r="388" spans="1:7" ht="24">
      <c r="A388" s="34"/>
      <c r="B388" s="21" t="s">
        <v>764</v>
      </c>
      <c r="C388" s="33" t="s">
        <v>765</v>
      </c>
      <c r="D388" s="35" t="s">
        <v>25</v>
      </c>
      <c r="E388" s="24">
        <v>1</v>
      </c>
      <c r="F388" s="25">
        <v>41373.910000000003</v>
      </c>
      <c r="G388" s="26">
        <f t="shared" si="5"/>
        <v>41373.910000000003</v>
      </c>
    </row>
    <row r="389" spans="1:7" ht="24">
      <c r="A389" s="34"/>
      <c r="B389" s="21" t="s">
        <v>766</v>
      </c>
      <c r="C389" s="33" t="s">
        <v>767</v>
      </c>
      <c r="D389" s="35" t="s">
        <v>28</v>
      </c>
      <c r="E389" s="24">
        <v>1</v>
      </c>
      <c r="F389" s="25">
        <v>340591.98</v>
      </c>
      <c r="G389" s="26">
        <f t="shared" si="5"/>
        <v>340591.98</v>
      </c>
    </row>
    <row r="390" spans="1:7" ht="24">
      <c r="A390" s="34"/>
      <c r="B390" s="21" t="s">
        <v>768</v>
      </c>
      <c r="C390" s="33" t="s">
        <v>769</v>
      </c>
      <c r="D390" s="35" t="s">
        <v>25</v>
      </c>
      <c r="E390" s="24">
        <v>1</v>
      </c>
      <c r="F390" s="25">
        <v>50059.88</v>
      </c>
      <c r="G390" s="26">
        <f t="shared" si="5"/>
        <v>50059.88</v>
      </c>
    </row>
    <row r="391" spans="1:7" ht="24">
      <c r="A391" s="34"/>
      <c r="B391" s="21" t="s">
        <v>770</v>
      </c>
      <c r="C391" s="33" t="s">
        <v>771</v>
      </c>
      <c r="D391" s="35" t="s">
        <v>25</v>
      </c>
      <c r="E391" s="24">
        <v>1</v>
      </c>
      <c r="F391" s="25">
        <v>127945.44</v>
      </c>
      <c r="G391" s="26">
        <f t="shared" si="5"/>
        <v>127945.44</v>
      </c>
    </row>
    <row r="392" spans="1:7" ht="24">
      <c r="A392" s="34"/>
      <c r="B392" s="21" t="s">
        <v>772</v>
      </c>
      <c r="C392" s="33" t="s">
        <v>773</v>
      </c>
      <c r="D392" s="35" t="s">
        <v>28</v>
      </c>
      <c r="E392" s="24">
        <v>1</v>
      </c>
      <c r="F392" s="25">
        <v>38786.32</v>
      </c>
      <c r="G392" s="26">
        <f t="shared" si="5"/>
        <v>38786.32</v>
      </c>
    </row>
    <row r="393" spans="1:7" ht="24">
      <c r="A393" s="20"/>
      <c r="B393" s="21" t="s">
        <v>774</v>
      </c>
      <c r="C393" s="22" t="s">
        <v>775</v>
      </c>
      <c r="D393" s="23" t="s">
        <v>28</v>
      </c>
      <c r="E393" s="24">
        <v>1</v>
      </c>
      <c r="F393" s="25">
        <v>122765.05</v>
      </c>
      <c r="G393" s="26">
        <f t="shared" si="5"/>
        <v>122765.05</v>
      </c>
    </row>
    <row r="394" spans="1:7" ht="24">
      <c r="A394" s="20"/>
      <c r="B394" s="21" t="s">
        <v>776</v>
      </c>
      <c r="C394" s="22" t="s">
        <v>777</v>
      </c>
      <c r="D394" s="23" t="s">
        <v>28</v>
      </c>
      <c r="E394" s="24">
        <v>1</v>
      </c>
      <c r="F394" s="25">
        <v>107493.75</v>
      </c>
      <c r="G394" s="26">
        <f t="shared" ref="G394:G457" si="6">F394</f>
        <v>107493.75</v>
      </c>
    </row>
    <row r="395" spans="1:7">
      <c r="A395" s="53"/>
      <c r="B395" s="54"/>
      <c r="C395" s="55"/>
      <c r="D395" s="54"/>
      <c r="E395" s="54"/>
      <c r="F395" s="44" t="s">
        <v>1</v>
      </c>
      <c r="G395" s="27">
        <f>SUM(G347:G394)</f>
        <v>4450047.3099999996</v>
      </c>
    </row>
    <row r="396" spans="1:7">
      <c r="A396" s="50">
        <v>9</v>
      </c>
      <c r="B396" s="46" t="s">
        <v>778</v>
      </c>
      <c r="C396" s="47"/>
      <c r="D396" s="226"/>
      <c r="E396" s="227"/>
      <c r="F396" s="227"/>
      <c r="G396" s="278"/>
    </row>
    <row r="397" spans="1:7">
      <c r="A397" s="34"/>
      <c r="B397" s="21" t="s">
        <v>779</v>
      </c>
      <c r="C397" s="33" t="s">
        <v>780</v>
      </c>
      <c r="D397" s="35" t="s">
        <v>28</v>
      </c>
      <c r="E397" s="24">
        <v>1</v>
      </c>
      <c r="F397" s="25">
        <v>356963.96</v>
      </c>
      <c r="G397" s="26">
        <f t="shared" si="6"/>
        <v>356963.96</v>
      </c>
    </row>
    <row r="398" spans="1:7">
      <c r="A398" s="34"/>
      <c r="B398" s="21" t="s">
        <v>781</v>
      </c>
      <c r="C398" s="33" t="s">
        <v>782</v>
      </c>
      <c r="D398" s="35" t="s">
        <v>28</v>
      </c>
      <c r="E398" s="24">
        <v>1</v>
      </c>
      <c r="F398" s="25">
        <v>125363.02</v>
      </c>
      <c r="G398" s="26">
        <f t="shared" si="6"/>
        <v>125363.02</v>
      </c>
    </row>
    <row r="399" spans="1:7" ht="24">
      <c r="A399" s="34"/>
      <c r="B399" s="21" t="s">
        <v>783</v>
      </c>
      <c r="C399" s="33" t="s">
        <v>784</v>
      </c>
      <c r="D399" s="35" t="s">
        <v>28</v>
      </c>
      <c r="E399" s="24">
        <v>1</v>
      </c>
      <c r="F399" s="25">
        <v>127809.02</v>
      </c>
      <c r="G399" s="26">
        <f t="shared" si="6"/>
        <v>127809.02</v>
      </c>
    </row>
    <row r="400" spans="1:7" ht="15" customHeight="1">
      <c r="A400" s="34"/>
      <c r="B400" s="21" t="s">
        <v>785</v>
      </c>
      <c r="C400" s="33" t="s">
        <v>786</v>
      </c>
      <c r="D400" s="35" t="s">
        <v>28</v>
      </c>
      <c r="E400" s="24">
        <v>1</v>
      </c>
      <c r="F400" s="25">
        <v>198506.38</v>
      </c>
      <c r="G400" s="26">
        <f t="shared" si="6"/>
        <v>198506.38</v>
      </c>
    </row>
    <row r="401" spans="1:7">
      <c r="A401" s="34"/>
      <c r="B401" s="21" t="s">
        <v>787</v>
      </c>
      <c r="C401" s="33" t="s">
        <v>788</v>
      </c>
      <c r="D401" s="35" t="s">
        <v>28</v>
      </c>
      <c r="E401" s="24">
        <v>1</v>
      </c>
      <c r="F401" s="25">
        <v>96710.95</v>
      </c>
      <c r="G401" s="26">
        <f t="shared" si="6"/>
        <v>96710.95</v>
      </c>
    </row>
    <row r="402" spans="1:7">
      <c r="A402" s="34"/>
      <c r="B402" s="21" t="s">
        <v>789</v>
      </c>
      <c r="C402" s="33" t="s">
        <v>790</v>
      </c>
      <c r="D402" s="35" t="s">
        <v>28</v>
      </c>
      <c r="E402" s="24">
        <v>1</v>
      </c>
      <c r="F402" s="25">
        <v>896710.36</v>
      </c>
      <c r="G402" s="26">
        <f t="shared" si="6"/>
        <v>896710.36</v>
      </c>
    </row>
    <row r="403" spans="1:7">
      <c r="A403" s="34"/>
      <c r="B403" s="21" t="s">
        <v>791</v>
      </c>
      <c r="C403" s="33" t="s">
        <v>792</v>
      </c>
      <c r="D403" s="35" t="s">
        <v>28</v>
      </c>
      <c r="E403" s="24">
        <v>1</v>
      </c>
      <c r="F403" s="25">
        <v>737040.03</v>
      </c>
      <c r="G403" s="26">
        <f t="shared" si="6"/>
        <v>737040.03</v>
      </c>
    </row>
    <row r="404" spans="1:7">
      <c r="A404" s="34"/>
      <c r="B404" s="21" t="s">
        <v>793</v>
      </c>
      <c r="C404" s="33" t="s">
        <v>794</v>
      </c>
      <c r="D404" s="35" t="s">
        <v>28</v>
      </c>
      <c r="E404" s="24">
        <v>1</v>
      </c>
      <c r="F404" s="25">
        <v>891664.36</v>
      </c>
      <c r="G404" s="26">
        <f t="shared" si="6"/>
        <v>891664.36</v>
      </c>
    </row>
    <row r="405" spans="1:7" ht="24">
      <c r="A405" s="34"/>
      <c r="B405" s="21" t="s">
        <v>795</v>
      </c>
      <c r="C405" s="33" t="s">
        <v>796</v>
      </c>
      <c r="D405" s="35" t="s">
        <v>28</v>
      </c>
      <c r="E405" s="24">
        <v>1</v>
      </c>
      <c r="F405" s="25">
        <v>1249733.68</v>
      </c>
      <c r="G405" s="26">
        <f t="shared" si="6"/>
        <v>1249733.68</v>
      </c>
    </row>
    <row r="406" spans="1:7">
      <c r="A406" s="20"/>
      <c r="B406" s="21" t="s">
        <v>797</v>
      </c>
      <c r="C406" s="22" t="s">
        <v>798</v>
      </c>
      <c r="D406" s="23" t="s">
        <v>25</v>
      </c>
      <c r="E406" s="24">
        <v>1</v>
      </c>
      <c r="F406" s="25">
        <v>23782.79</v>
      </c>
      <c r="G406" s="26">
        <f t="shared" si="6"/>
        <v>23782.79</v>
      </c>
    </row>
    <row r="407" spans="1:7">
      <c r="A407" s="20"/>
      <c r="B407" s="21" t="s">
        <v>799</v>
      </c>
      <c r="C407" s="22" t="s">
        <v>800</v>
      </c>
      <c r="D407" s="23" t="s">
        <v>25</v>
      </c>
      <c r="E407" s="24">
        <v>1</v>
      </c>
      <c r="F407" s="25">
        <v>17543.849999999999</v>
      </c>
      <c r="G407" s="26">
        <f t="shared" si="6"/>
        <v>17543.849999999999</v>
      </c>
    </row>
    <row r="408" spans="1:7" ht="24">
      <c r="A408" s="34"/>
      <c r="B408" s="21" t="s">
        <v>801</v>
      </c>
      <c r="C408" s="33" t="s">
        <v>802</v>
      </c>
      <c r="D408" s="35" t="s">
        <v>28</v>
      </c>
      <c r="E408" s="24">
        <v>1</v>
      </c>
      <c r="F408" s="25">
        <v>1060234.72</v>
      </c>
      <c r="G408" s="26">
        <f t="shared" si="6"/>
        <v>1060234.72</v>
      </c>
    </row>
    <row r="409" spans="1:7">
      <c r="A409" s="34"/>
      <c r="B409" s="21" t="s">
        <v>803</v>
      </c>
      <c r="C409" s="33" t="s">
        <v>804</v>
      </c>
      <c r="D409" s="35" t="s">
        <v>28</v>
      </c>
      <c r="E409" s="24">
        <v>1</v>
      </c>
      <c r="F409" s="25">
        <v>233540.66</v>
      </c>
      <c r="G409" s="26">
        <f t="shared" si="6"/>
        <v>233540.66</v>
      </c>
    </row>
    <row r="410" spans="1:7" ht="24">
      <c r="A410" s="34"/>
      <c r="B410" s="21" t="s">
        <v>805</v>
      </c>
      <c r="C410" s="33" t="s">
        <v>806</v>
      </c>
      <c r="D410" s="35" t="s">
        <v>28</v>
      </c>
      <c r="E410" s="24">
        <v>1</v>
      </c>
      <c r="F410" s="25">
        <v>200264.78</v>
      </c>
      <c r="G410" s="26">
        <f t="shared" si="6"/>
        <v>200264.78</v>
      </c>
    </row>
    <row r="411" spans="1:7">
      <c r="A411" s="34"/>
      <c r="B411" s="21" t="s">
        <v>807</v>
      </c>
      <c r="C411" s="33" t="s">
        <v>808</v>
      </c>
      <c r="D411" s="35" t="s">
        <v>28</v>
      </c>
      <c r="E411" s="24">
        <v>1</v>
      </c>
      <c r="F411" s="25">
        <v>1236596.08</v>
      </c>
      <c r="G411" s="26">
        <f t="shared" si="6"/>
        <v>1236596.08</v>
      </c>
    </row>
    <row r="412" spans="1:7">
      <c r="A412" s="34"/>
      <c r="B412" s="21" t="s">
        <v>809</v>
      </c>
      <c r="C412" s="33" t="s">
        <v>810</v>
      </c>
      <c r="D412" s="35" t="s">
        <v>28</v>
      </c>
      <c r="E412" s="24">
        <v>1</v>
      </c>
      <c r="F412" s="25">
        <v>79607.81</v>
      </c>
      <c r="G412" s="26">
        <f t="shared" si="6"/>
        <v>79607.81</v>
      </c>
    </row>
    <row r="413" spans="1:7">
      <c r="A413" s="34"/>
      <c r="B413" s="21" t="s">
        <v>811</v>
      </c>
      <c r="C413" s="33" t="s">
        <v>812</v>
      </c>
      <c r="D413" s="35" t="s">
        <v>28</v>
      </c>
      <c r="E413" s="24">
        <v>1</v>
      </c>
      <c r="F413" s="25">
        <v>90661.81</v>
      </c>
      <c r="G413" s="26">
        <f t="shared" si="6"/>
        <v>90661.81</v>
      </c>
    </row>
    <row r="414" spans="1:7">
      <c r="A414" s="34"/>
      <c r="B414" s="21" t="s">
        <v>813</v>
      </c>
      <c r="C414" s="33" t="s">
        <v>814</v>
      </c>
      <c r="D414" s="35" t="s">
        <v>28</v>
      </c>
      <c r="E414" s="24">
        <v>1</v>
      </c>
      <c r="F414" s="25">
        <v>121126.81</v>
      </c>
      <c r="G414" s="26">
        <f t="shared" si="6"/>
        <v>121126.81</v>
      </c>
    </row>
    <row r="415" spans="1:7">
      <c r="A415" s="34"/>
      <c r="B415" s="21" t="s">
        <v>815</v>
      </c>
      <c r="C415" s="33" t="s">
        <v>816</v>
      </c>
      <c r="D415" s="35" t="s">
        <v>28</v>
      </c>
      <c r="E415" s="24">
        <v>1</v>
      </c>
      <c r="F415" s="25">
        <v>125516.77</v>
      </c>
      <c r="G415" s="26">
        <f t="shared" si="6"/>
        <v>125516.77</v>
      </c>
    </row>
    <row r="416" spans="1:7">
      <c r="A416" s="34"/>
      <c r="B416" s="21" t="s">
        <v>817</v>
      </c>
      <c r="C416" s="33" t="s">
        <v>818</v>
      </c>
      <c r="D416" s="35" t="s">
        <v>28</v>
      </c>
      <c r="E416" s="24">
        <v>1</v>
      </c>
      <c r="F416" s="25">
        <v>155736.76999999999</v>
      </c>
      <c r="G416" s="26">
        <f t="shared" si="6"/>
        <v>155736.76999999999</v>
      </c>
    </row>
    <row r="417" spans="1:7" ht="24">
      <c r="A417" s="34"/>
      <c r="B417" s="21" t="s">
        <v>819</v>
      </c>
      <c r="C417" s="33" t="s">
        <v>820</v>
      </c>
      <c r="D417" s="35" t="s">
        <v>2</v>
      </c>
      <c r="E417" s="24">
        <v>1</v>
      </c>
      <c r="F417" s="25">
        <v>411937.28000000003</v>
      </c>
      <c r="G417" s="26">
        <f t="shared" si="6"/>
        <v>411937.28000000003</v>
      </c>
    </row>
    <row r="418" spans="1:7">
      <c r="A418" s="34"/>
      <c r="B418" s="21" t="s">
        <v>821</v>
      </c>
      <c r="C418" s="33" t="s">
        <v>822</v>
      </c>
      <c r="D418" s="35" t="s">
        <v>25</v>
      </c>
      <c r="E418" s="24">
        <v>1</v>
      </c>
      <c r="F418" s="25">
        <v>54868.3</v>
      </c>
      <c r="G418" s="26">
        <f t="shared" si="6"/>
        <v>54868.3</v>
      </c>
    </row>
    <row r="419" spans="1:7">
      <c r="A419" s="34"/>
      <c r="B419" s="21" t="s">
        <v>823</v>
      </c>
      <c r="C419" s="33" t="s">
        <v>824</v>
      </c>
      <c r="D419" s="35" t="s">
        <v>25</v>
      </c>
      <c r="E419" s="24">
        <v>1</v>
      </c>
      <c r="F419" s="25">
        <v>56016.3</v>
      </c>
      <c r="G419" s="26">
        <f t="shared" si="6"/>
        <v>56016.3</v>
      </c>
    </row>
    <row r="420" spans="1:7" ht="24">
      <c r="A420" s="34"/>
      <c r="B420" s="21" t="s">
        <v>825</v>
      </c>
      <c r="C420" s="33" t="s">
        <v>826</v>
      </c>
      <c r="D420" s="35" t="s">
        <v>25</v>
      </c>
      <c r="E420" s="24">
        <v>1</v>
      </c>
      <c r="F420" s="25">
        <v>265840.71999999997</v>
      </c>
      <c r="G420" s="26">
        <f t="shared" si="6"/>
        <v>265840.71999999997</v>
      </c>
    </row>
    <row r="421" spans="1:7" ht="20.25" customHeight="1">
      <c r="A421" s="34"/>
      <c r="B421" s="21" t="s">
        <v>827</v>
      </c>
      <c r="C421" s="33" t="s">
        <v>828</v>
      </c>
      <c r="D421" s="35" t="s">
        <v>25</v>
      </c>
      <c r="E421" s="24">
        <v>1</v>
      </c>
      <c r="F421" s="25">
        <v>266547.71999999997</v>
      </c>
      <c r="G421" s="26">
        <f t="shared" si="6"/>
        <v>266547.71999999997</v>
      </c>
    </row>
    <row r="422" spans="1:7" ht="24">
      <c r="A422" s="34"/>
      <c r="B422" s="21" t="s">
        <v>829</v>
      </c>
      <c r="C422" s="33" t="s">
        <v>830</v>
      </c>
      <c r="D422" s="35" t="s">
        <v>2</v>
      </c>
      <c r="E422" s="24">
        <v>1</v>
      </c>
      <c r="F422" s="25">
        <v>963384.24</v>
      </c>
      <c r="G422" s="26">
        <f t="shared" si="6"/>
        <v>963384.24</v>
      </c>
    </row>
    <row r="423" spans="1:7" ht="24">
      <c r="A423" s="34"/>
      <c r="B423" s="21" t="s">
        <v>831</v>
      </c>
      <c r="C423" s="33" t="s">
        <v>832</v>
      </c>
      <c r="D423" s="35" t="s">
        <v>28</v>
      </c>
      <c r="E423" s="24">
        <v>1</v>
      </c>
      <c r="F423" s="25">
        <v>57450.49</v>
      </c>
      <c r="G423" s="26">
        <f t="shared" si="6"/>
        <v>57450.49</v>
      </c>
    </row>
    <row r="424" spans="1:7" ht="24">
      <c r="A424" s="34"/>
      <c r="B424" s="21" t="s">
        <v>833</v>
      </c>
      <c r="C424" s="33" t="s">
        <v>834</v>
      </c>
      <c r="D424" s="35" t="s">
        <v>28</v>
      </c>
      <c r="E424" s="24">
        <v>1</v>
      </c>
      <c r="F424" s="25">
        <v>48378.32</v>
      </c>
      <c r="G424" s="26">
        <f t="shared" si="6"/>
        <v>48378.32</v>
      </c>
    </row>
    <row r="425" spans="1:7">
      <c r="A425" s="34"/>
      <c r="B425" s="21" t="s">
        <v>835</v>
      </c>
      <c r="C425" s="33" t="s">
        <v>836</v>
      </c>
      <c r="D425" s="35" t="s">
        <v>28</v>
      </c>
      <c r="E425" s="24">
        <v>1</v>
      </c>
      <c r="F425" s="25">
        <v>38202.769999999997</v>
      </c>
      <c r="G425" s="26">
        <f t="shared" si="6"/>
        <v>38202.769999999997</v>
      </c>
    </row>
    <row r="426" spans="1:7" ht="24">
      <c r="A426" s="34"/>
      <c r="B426" s="21" t="s">
        <v>837</v>
      </c>
      <c r="C426" s="33" t="s">
        <v>838</v>
      </c>
      <c r="D426" s="35" t="s">
        <v>2</v>
      </c>
      <c r="E426" s="24">
        <v>1</v>
      </c>
      <c r="F426" s="25">
        <v>28291.83</v>
      </c>
      <c r="G426" s="26">
        <f t="shared" si="6"/>
        <v>28291.83</v>
      </c>
    </row>
    <row r="427" spans="1:7" ht="24">
      <c r="A427" s="34"/>
      <c r="B427" s="21" t="s">
        <v>839</v>
      </c>
      <c r="C427" s="33" t="s">
        <v>840</v>
      </c>
      <c r="D427" s="35" t="s">
        <v>2</v>
      </c>
      <c r="E427" s="24">
        <v>1</v>
      </c>
      <c r="F427" s="25">
        <v>54321.83</v>
      </c>
      <c r="G427" s="26">
        <f t="shared" si="6"/>
        <v>54321.83</v>
      </c>
    </row>
    <row r="428" spans="1:7">
      <c r="A428" s="34"/>
      <c r="B428" s="21" t="s">
        <v>841</v>
      </c>
      <c r="C428" s="33" t="s">
        <v>842</v>
      </c>
      <c r="D428" s="35" t="s">
        <v>28</v>
      </c>
      <c r="E428" s="24">
        <v>1</v>
      </c>
      <c r="F428" s="25">
        <v>32159.01</v>
      </c>
      <c r="G428" s="26">
        <f t="shared" si="6"/>
        <v>32159.01</v>
      </c>
    </row>
    <row r="429" spans="1:7" ht="24">
      <c r="A429" s="34"/>
      <c r="B429" s="21" t="s">
        <v>843</v>
      </c>
      <c r="C429" s="33" t="s">
        <v>844</v>
      </c>
      <c r="D429" s="35" t="s">
        <v>2</v>
      </c>
      <c r="E429" s="24">
        <v>1</v>
      </c>
      <c r="F429" s="25">
        <v>25746.639999999999</v>
      </c>
      <c r="G429" s="26">
        <f t="shared" si="6"/>
        <v>25746.639999999999</v>
      </c>
    </row>
    <row r="430" spans="1:7">
      <c r="A430" s="34"/>
      <c r="B430" s="21" t="s">
        <v>845</v>
      </c>
      <c r="C430" s="33" t="s">
        <v>846</v>
      </c>
      <c r="D430" s="35" t="s">
        <v>2</v>
      </c>
      <c r="E430" s="24">
        <v>1</v>
      </c>
      <c r="F430" s="25">
        <v>152050.49</v>
      </c>
      <c r="G430" s="26">
        <f t="shared" si="6"/>
        <v>152050.49</v>
      </c>
    </row>
    <row r="431" spans="1:7">
      <c r="A431" s="34"/>
      <c r="B431" s="21" t="s">
        <v>847</v>
      </c>
      <c r="C431" s="33" t="s">
        <v>848</v>
      </c>
      <c r="D431" s="35" t="s">
        <v>2</v>
      </c>
      <c r="E431" s="24">
        <v>1</v>
      </c>
      <c r="F431" s="25">
        <v>492059.01</v>
      </c>
      <c r="G431" s="26">
        <f t="shared" si="6"/>
        <v>492059.01</v>
      </c>
    </row>
    <row r="432" spans="1:7">
      <c r="A432" s="34"/>
      <c r="B432" s="21" t="s">
        <v>849</v>
      </c>
      <c r="C432" s="33" t="s">
        <v>850</v>
      </c>
      <c r="D432" s="35" t="s">
        <v>2</v>
      </c>
      <c r="E432" s="24">
        <v>1</v>
      </c>
      <c r="F432" s="25">
        <v>623309.01</v>
      </c>
      <c r="G432" s="26">
        <f t="shared" si="6"/>
        <v>623309.01</v>
      </c>
    </row>
    <row r="433" spans="1:7">
      <c r="A433" s="34"/>
      <c r="B433" s="21" t="s">
        <v>851</v>
      </c>
      <c r="C433" s="33" t="s">
        <v>852</v>
      </c>
      <c r="D433" s="35" t="s">
        <v>2</v>
      </c>
      <c r="E433" s="24">
        <v>1</v>
      </c>
      <c r="F433" s="25">
        <v>796194.01</v>
      </c>
      <c r="G433" s="26">
        <f t="shared" si="6"/>
        <v>796194.01</v>
      </c>
    </row>
    <row r="434" spans="1:7">
      <c r="A434" s="34"/>
      <c r="B434" s="21" t="s">
        <v>853</v>
      </c>
      <c r="C434" s="33" t="s">
        <v>854</v>
      </c>
      <c r="D434" s="35" t="s">
        <v>2</v>
      </c>
      <c r="E434" s="24">
        <v>1</v>
      </c>
      <c r="F434" s="25">
        <v>1379710.01</v>
      </c>
      <c r="G434" s="26">
        <f t="shared" si="6"/>
        <v>1379710.01</v>
      </c>
    </row>
    <row r="435" spans="1:7">
      <c r="A435" s="34"/>
      <c r="B435" s="21" t="s">
        <v>855</v>
      </c>
      <c r="C435" s="33" t="s">
        <v>856</v>
      </c>
      <c r="D435" s="35" t="s">
        <v>2</v>
      </c>
      <c r="E435" s="24">
        <v>1</v>
      </c>
      <c r="F435" s="25">
        <v>33280.76</v>
      </c>
      <c r="G435" s="26">
        <f t="shared" si="6"/>
        <v>33280.76</v>
      </c>
    </row>
    <row r="436" spans="1:7" ht="24">
      <c r="A436" s="34"/>
      <c r="B436" s="21" t="s">
        <v>857</v>
      </c>
      <c r="C436" s="33" t="s">
        <v>858</v>
      </c>
      <c r="D436" s="35" t="s">
        <v>2</v>
      </c>
      <c r="E436" s="24">
        <v>1</v>
      </c>
      <c r="F436" s="25">
        <v>13708.93</v>
      </c>
      <c r="G436" s="26">
        <f t="shared" si="6"/>
        <v>13708.93</v>
      </c>
    </row>
    <row r="437" spans="1:7">
      <c r="A437" s="34"/>
      <c r="B437" s="21" t="s">
        <v>859</v>
      </c>
      <c r="C437" s="33" t="s">
        <v>860</v>
      </c>
      <c r="D437" s="35" t="s">
        <v>28</v>
      </c>
      <c r="E437" s="24">
        <v>1</v>
      </c>
      <c r="F437" s="25">
        <v>83531.38</v>
      </c>
      <c r="G437" s="26">
        <f t="shared" si="6"/>
        <v>83531.38</v>
      </c>
    </row>
    <row r="438" spans="1:7">
      <c r="A438" s="34"/>
      <c r="B438" s="21" t="s">
        <v>861</v>
      </c>
      <c r="C438" s="33" t="s">
        <v>862</v>
      </c>
      <c r="D438" s="35" t="s">
        <v>28</v>
      </c>
      <c r="E438" s="24">
        <v>1</v>
      </c>
      <c r="F438" s="25">
        <v>209946.03</v>
      </c>
      <c r="G438" s="26">
        <f t="shared" si="6"/>
        <v>209946.03</v>
      </c>
    </row>
    <row r="439" spans="1:7">
      <c r="A439" s="34"/>
      <c r="B439" s="21" t="s">
        <v>863</v>
      </c>
      <c r="C439" s="33" t="s">
        <v>864</v>
      </c>
      <c r="D439" s="35" t="s">
        <v>28</v>
      </c>
      <c r="E439" s="24">
        <v>1</v>
      </c>
      <c r="F439" s="25">
        <v>380813.21</v>
      </c>
      <c r="G439" s="26">
        <f t="shared" si="6"/>
        <v>380813.21</v>
      </c>
    </row>
    <row r="440" spans="1:7">
      <c r="A440" s="34"/>
      <c r="B440" s="21" t="s">
        <v>865</v>
      </c>
      <c r="C440" s="33" t="s">
        <v>866</v>
      </c>
      <c r="D440" s="35" t="s">
        <v>28</v>
      </c>
      <c r="E440" s="24">
        <v>1</v>
      </c>
      <c r="F440" s="25">
        <v>256701.21</v>
      </c>
      <c r="G440" s="26">
        <f t="shared" si="6"/>
        <v>256701.21</v>
      </c>
    </row>
    <row r="441" spans="1:7">
      <c r="A441" s="34"/>
      <c r="B441" s="21" t="s">
        <v>867</v>
      </c>
      <c r="C441" s="33" t="s">
        <v>868</v>
      </c>
      <c r="D441" s="35" t="s">
        <v>28</v>
      </c>
      <c r="E441" s="24">
        <v>1</v>
      </c>
      <c r="F441" s="25">
        <v>214038.21</v>
      </c>
      <c r="G441" s="26">
        <f t="shared" si="6"/>
        <v>214038.21</v>
      </c>
    </row>
    <row r="442" spans="1:7">
      <c r="A442" s="34"/>
      <c r="B442" s="21" t="s">
        <v>869</v>
      </c>
      <c r="C442" s="33" t="s">
        <v>870</v>
      </c>
      <c r="D442" s="35" t="s">
        <v>28</v>
      </c>
      <c r="E442" s="24">
        <v>1</v>
      </c>
      <c r="F442" s="25">
        <v>441636.21</v>
      </c>
      <c r="G442" s="26">
        <f t="shared" si="6"/>
        <v>441636.21</v>
      </c>
    </row>
    <row r="443" spans="1:7">
      <c r="A443" s="34"/>
      <c r="B443" s="21" t="s">
        <v>871</v>
      </c>
      <c r="C443" s="33" t="s">
        <v>872</v>
      </c>
      <c r="D443" s="35" t="s">
        <v>28</v>
      </c>
      <c r="E443" s="24">
        <v>1</v>
      </c>
      <c r="F443" s="25">
        <v>263388.21000000002</v>
      </c>
      <c r="G443" s="26">
        <f t="shared" si="6"/>
        <v>263388.21000000002</v>
      </c>
    </row>
    <row r="444" spans="1:7">
      <c r="A444" s="34"/>
      <c r="B444" s="21" t="s">
        <v>873</v>
      </c>
      <c r="C444" s="33" t="s">
        <v>874</v>
      </c>
      <c r="D444" s="35" t="s">
        <v>28</v>
      </c>
      <c r="E444" s="24">
        <v>1</v>
      </c>
      <c r="F444" s="25">
        <v>515668.5</v>
      </c>
      <c r="G444" s="26">
        <f t="shared" si="6"/>
        <v>515668.5</v>
      </c>
    </row>
    <row r="445" spans="1:7">
      <c r="A445" s="34"/>
      <c r="B445" s="21" t="s">
        <v>875</v>
      </c>
      <c r="C445" s="33" t="s">
        <v>876</v>
      </c>
      <c r="D445" s="35" t="s">
        <v>28</v>
      </c>
      <c r="E445" s="24">
        <v>1</v>
      </c>
      <c r="F445" s="25">
        <v>112292.21</v>
      </c>
      <c r="G445" s="26">
        <f t="shared" si="6"/>
        <v>112292.21</v>
      </c>
    </row>
    <row r="446" spans="1:7">
      <c r="A446" s="34"/>
      <c r="B446" s="21" t="s">
        <v>877</v>
      </c>
      <c r="C446" s="33" t="s">
        <v>878</v>
      </c>
      <c r="D446" s="35" t="s">
        <v>28</v>
      </c>
      <c r="E446" s="24">
        <v>1</v>
      </c>
      <c r="F446" s="25">
        <v>184158.21</v>
      </c>
      <c r="G446" s="26">
        <f t="shared" si="6"/>
        <v>184158.21</v>
      </c>
    </row>
    <row r="447" spans="1:7">
      <c r="A447" s="34"/>
      <c r="B447" s="21" t="s">
        <v>879</v>
      </c>
      <c r="C447" s="33" t="s">
        <v>880</v>
      </c>
      <c r="D447" s="35" t="s">
        <v>28</v>
      </c>
      <c r="E447" s="24">
        <v>1</v>
      </c>
      <c r="F447" s="25">
        <v>257696.21</v>
      </c>
      <c r="G447" s="26">
        <f t="shared" si="6"/>
        <v>257696.21</v>
      </c>
    </row>
    <row r="448" spans="1:7">
      <c r="A448" s="34"/>
      <c r="B448" s="21" t="s">
        <v>881</v>
      </c>
      <c r="C448" s="33" t="s">
        <v>882</v>
      </c>
      <c r="D448" s="35" t="s">
        <v>2</v>
      </c>
      <c r="E448" s="24">
        <v>1</v>
      </c>
      <c r="F448" s="25">
        <v>639785.21</v>
      </c>
      <c r="G448" s="26">
        <f t="shared" si="6"/>
        <v>639785.21</v>
      </c>
    </row>
    <row r="449" spans="1:7">
      <c r="A449" s="34"/>
      <c r="B449" s="21" t="s">
        <v>883</v>
      </c>
      <c r="C449" s="33" t="s">
        <v>884</v>
      </c>
      <c r="D449" s="35" t="s">
        <v>2</v>
      </c>
      <c r="E449" s="24">
        <v>1</v>
      </c>
      <c r="F449" s="25">
        <v>628605.64</v>
      </c>
      <c r="G449" s="26">
        <f t="shared" si="6"/>
        <v>628605.64</v>
      </c>
    </row>
    <row r="450" spans="1:7">
      <c r="A450" s="34"/>
      <c r="B450" s="21" t="s">
        <v>885</v>
      </c>
      <c r="C450" s="33" t="s">
        <v>886</v>
      </c>
      <c r="D450" s="35" t="s">
        <v>2</v>
      </c>
      <c r="E450" s="24">
        <v>1</v>
      </c>
      <c r="F450" s="25">
        <v>586153.64</v>
      </c>
      <c r="G450" s="26">
        <f t="shared" si="6"/>
        <v>586153.64</v>
      </c>
    </row>
    <row r="451" spans="1:7">
      <c r="A451" s="34"/>
      <c r="B451" s="21" t="s">
        <v>887</v>
      </c>
      <c r="C451" s="33" t="s">
        <v>888</v>
      </c>
      <c r="D451" s="35" t="s">
        <v>2</v>
      </c>
      <c r="E451" s="24">
        <v>1</v>
      </c>
      <c r="F451" s="25">
        <v>553939.64</v>
      </c>
      <c r="G451" s="26">
        <f t="shared" si="6"/>
        <v>553939.64</v>
      </c>
    </row>
    <row r="452" spans="1:7">
      <c r="A452" s="34"/>
      <c r="B452" s="21" t="s">
        <v>889</v>
      </c>
      <c r="C452" s="33" t="s">
        <v>890</v>
      </c>
      <c r="D452" s="35" t="s">
        <v>2</v>
      </c>
      <c r="E452" s="24">
        <v>1</v>
      </c>
      <c r="F452" s="25">
        <v>543085.64</v>
      </c>
      <c r="G452" s="26">
        <f t="shared" si="6"/>
        <v>543085.64</v>
      </c>
    </row>
    <row r="453" spans="1:7">
      <c r="A453" s="34"/>
      <c r="B453" s="21" t="s">
        <v>891</v>
      </c>
      <c r="C453" s="33" t="s">
        <v>892</v>
      </c>
      <c r="D453" s="35" t="s">
        <v>28</v>
      </c>
      <c r="E453" s="24">
        <v>1</v>
      </c>
      <c r="F453" s="25">
        <v>616477.52</v>
      </c>
      <c r="G453" s="26">
        <f t="shared" si="6"/>
        <v>616477.52</v>
      </c>
    </row>
    <row r="454" spans="1:7" ht="36">
      <c r="A454" s="34"/>
      <c r="B454" s="21" t="s">
        <v>893</v>
      </c>
      <c r="C454" s="33" t="s">
        <v>894</v>
      </c>
      <c r="D454" s="35" t="s">
        <v>28</v>
      </c>
      <c r="E454" s="24">
        <v>1</v>
      </c>
      <c r="F454" s="25">
        <v>190611.81</v>
      </c>
      <c r="G454" s="26">
        <f t="shared" si="6"/>
        <v>190611.81</v>
      </c>
    </row>
    <row r="455" spans="1:7" ht="24">
      <c r="A455" s="34"/>
      <c r="B455" s="21" t="s">
        <v>895</v>
      </c>
      <c r="C455" s="33" t="s">
        <v>896</v>
      </c>
      <c r="D455" s="35" t="s">
        <v>28</v>
      </c>
      <c r="E455" s="24">
        <v>1</v>
      </c>
      <c r="F455" s="25">
        <v>74105.97</v>
      </c>
      <c r="G455" s="26">
        <f t="shared" si="6"/>
        <v>74105.97</v>
      </c>
    </row>
    <row r="456" spans="1:7" ht="36">
      <c r="A456" s="34"/>
      <c r="B456" s="21" t="s">
        <v>897</v>
      </c>
      <c r="C456" s="33" t="s">
        <v>898</v>
      </c>
      <c r="D456" s="35" t="s">
        <v>25</v>
      </c>
      <c r="E456" s="24">
        <v>1</v>
      </c>
      <c r="F456" s="25">
        <v>25779.83</v>
      </c>
      <c r="G456" s="26">
        <f t="shared" si="6"/>
        <v>25779.83</v>
      </c>
    </row>
    <row r="457" spans="1:7" ht="24">
      <c r="A457" s="34"/>
      <c r="B457" s="21" t="s">
        <v>899</v>
      </c>
      <c r="C457" s="33" t="s">
        <v>900</v>
      </c>
      <c r="D457" s="35" t="s">
        <v>2</v>
      </c>
      <c r="E457" s="24">
        <v>1</v>
      </c>
      <c r="F457" s="25">
        <v>74195.509999999995</v>
      </c>
      <c r="G457" s="26">
        <f t="shared" si="6"/>
        <v>74195.509999999995</v>
      </c>
    </row>
    <row r="458" spans="1:7" ht="36">
      <c r="A458" s="34"/>
      <c r="B458" s="21" t="s">
        <v>901</v>
      </c>
      <c r="C458" s="33" t="s">
        <v>902</v>
      </c>
      <c r="D458" s="35" t="s">
        <v>25</v>
      </c>
      <c r="E458" s="24">
        <v>1</v>
      </c>
      <c r="F458" s="25">
        <v>94804.55</v>
      </c>
      <c r="G458" s="26">
        <f t="shared" ref="G458:G521" si="7">F458</f>
        <v>94804.55</v>
      </c>
    </row>
    <row r="459" spans="1:7" ht="36">
      <c r="A459" s="34"/>
      <c r="B459" s="21" t="s">
        <v>903</v>
      </c>
      <c r="C459" s="33" t="s">
        <v>904</v>
      </c>
      <c r="D459" s="35" t="s">
        <v>2</v>
      </c>
      <c r="E459" s="24">
        <v>1</v>
      </c>
      <c r="F459" s="25">
        <v>125814.51</v>
      </c>
      <c r="G459" s="26">
        <f t="shared" si="7"/>
        <v>125814.51</v>
      </c>
    </row>
    <row r="460" spans="1:7" ht="48">
      <c r="A460" s="34"/>
      <c r="B460" s="21" t="s">
        <v>905</v>
      </c>
      <c r="C460" s="33" t="s">
        <v>906</v>
      </c>
      <c r="D460" s="35" t="s">
        <v>25</v>
      </c>
      <c r="E460" s="24">
        <v>1</v>
      </c>
      <c r="F460" s="25">
        <v>111650.51</v>
      </c>
      <c r="G460" s="26">
        <f t="shared" si="7"/>
        <v>111650.51</v>
      </c>
    </row>
    <row r="461" spans="1:7" ht="36">
      <c r="A461" s="34"/>
      <c r="B461" s="21" t="s">
        <v>907</v>
      </c>
      <c r="C461" s="33" t="s">
        <v>908</v>
      </c>
      <c r="D461" s="35" t="s">
        <v>2</v>
      </c>
      <c r="E461" s="24">
        <v>1</v>
      </c>
      <c r="F461" s="25">
        <v>101078.51</v>
      </c>
      <c r="G461" s="26">
        <f t="shared" si="7"/>
        <v>101078.51</v>
      </c>
    </row>
    <row r="462" spans="1:7" ht="48">
      <c r="A462" s="34"/>
      <c r="B462" s="21" t="s">
        <v>909</v>
      </c>
      <c r="C462" s="33" t="s">
        <v>910</v>
      </c>
      <c r="D462" s="35" t="s">
        <v>25</v>
      </c>
      <c r="E462" s="24">
        <v>1</v>
      </c>
      <c r="F462" s="25">
        <v>206165.51</v>
      </c>
      <c r="G462" s="26">
        <f t="shared" si="7"/>
        <v>206165.51</v>
      </c>
    </row>
    <row r="463" spans="1:7" ht="36">
      <c r="A463" s="34"/>
      <c r="B463" s="21" t="s">
        <v>911</v>
      </c>
      <c r="C463" s="33" t="s">
        <v>912</v>
      </c>
      <c r="D463" s="35" t="s">
        <v>2</v>
      </c>
      <c r="E463" s="24">
        <v>1</v>
      </c>
      <c r="F463" s="25">
        <v>176589.51</v>
      </c>
      <c r="G463" s="26">
        <f t="shared" si="7"/>
        <v>176589.51</v>
      </c>
    </row>
    <row r="464" spans="1:7" ht="36">
      <c r="A464" s="34"/>
      <c r="B464" s="21" t="s">
        <v>913</v>
      </c>
      <c r="C464" s="33" t="s">
        <v>914</v>
      </c>
      <c r="D464" s="35" t="s">
        <v>2</v>
      </c>
      <c r="E464" s="24">
        <v>1</v>
      </c>
      <c r="F464" s="25">
        <v>261783.52</v>
      </c>
      <c r="G464" s="26">
        <f t="shared" si="7"/>
        <v>261783.52</v>
      </c>
    </row>
    <row r="465" spans="1:7" ht="36">
      <c r="A465" s="34"/>
      <c r="B465" s="21" t="s">
        <v>915</v>
      </c>
      <c r="C465" s="33" t="s">
        <v>916</v>
      </c>
      <c r="D465" s="35" t="s">
        <v>2</v>
      </c>
      <c r="E465" s="24">
        <v>1</v>
      </c>
      <c r="F465" s="25">
        <v>327181.52</v>
      </c>
      <c r="G465" s="26">
        <f t="shared" si="7"/>
        <v>327181.52</v>
      </c>
    </row>
    <row r="466" spans="1:7" ht="36">
      <c r="A466" s="34"/>
      <c r="B466" s="21" t="s">
        <v>917</v>
      </c>
      <c r="C466" s="33" t="s">
        <v>918</v>
      </c>
      <c r="D466" s="35" t="s">
        <v>2</v>
      </c>
      <c r="E466" s="24">
        <v>1</v>
      </c>
      <c r="F466" s="25">
        <v>827138.52</v>
      </c>
      <c r="G466" s="26">
        <f t="shared" si="7"/>
        <v>827138.52</v>
      </c>
    </row>
    <row r="467" spans="1:7" ht="36">
      <c r="A467" s="34"/>
      <c r="B467" s="21" t="s">
        <v>919</v>
      </c>
      <c r="C467" s="33" t="s">
        <v>920</v>
      </c>
      <c r="D467" s="35" t="s">
        <v>2</v>
      </c>
      <c r="E467" s="24">
        <v>1</v>
      </c>
      <c r="F467" s="25">
        <v>1164479.52</v>
      </c>
      <c r="G467" s="26">
        <f t="shared" si="7"/>
        <v>1164479.52</v>
      </c>
    </row>
    <row r="468" spans="1:7" ht="36">
      <c r="A468" s="34"/>
      <c r="B468" s="21" t="s">
        <v>921</v>
      </c>
      <c r="C468" s="33" t="s">
        <v>922</v>
      </c>
      <c r="D468" s="35" t="s">
        <v>2</v>
      </c>
      <c r="E468" s="24">
        <v>1</v>
      </c>
      <c r="F468" s="25">
        <v>624686.52</v>
      </c>
      <c r="G468" s="26">
        <f t="shared" si="7"/>
        <v>624686.52</v>
      </c>
    </row>
    <row r="469" spans="1:7" ht="48">
      <c r="A469" s="34"/>
      <c r="B469" s="21" t="s">
        <v>923</v>
      </c>
      <c r="C469" s="33" t="s">
        <v>924</v>
      </c>
      <c r="D469" s="35" t="s">
        <v>2</v>
      </c>
      <c r="E469" s="24">
        <v>1</v>
      </c>
      <c r="F469" s="25">
        <v>1589309.52</v>
      </c>
      <c r="G469" s="26">
        <f t="shared" si="7"/>
        <v>1589309.52</v>
      </c>
    </row>
    <row r="470" spans="1:7" ht="24">
      <c r="A470" s="34"/>
      <c r="B470" s="21" t="s">
        <v>925</v>
      </c>
      <c r="C470" s="33" t="s">
        <v>926</v>
      </c>
      <c r="D470" s="35" t="s">
        <v>25</v>
      </c>
      <c r="E470" s="24">
        <v>1</v>
      </c>
      <c r="F470" s="25">
        <v>936679.97</v>
      </c>
      <c r="G470" s="26">
        <f t="shared" si="7"/>
        <v>936679.97</v>
      </c>
    </row>
    <row r="471" spans="1:7" ht="24">
      <c r="A471" s="34"/>
      <c r="B471" s="21" t="s">
        <v>927</v>
      </c>
      <c r="C471" s="33" t="s">
        <v>928</v>
      </c>
      <c r="D471" s="35" t="s">
        <v>25</v>
      </c>
      <c r="E471" s="24">
        <v>1</v>
      </c>
      <c r="F471" s="25">
        <v>491995.1</v>
      </c>
      <c r="G471" s="26">
        <f t="shared" si="7"/>
        <v>491995.1</v>
      </c>
    </row>
    <row r="472" spans="1:7" ht="48">
      <c r="A472" s="34"/>
      <c r="B472" s="21" t="s">
        <v>929</v>
      </c>
      <c r="C472" s="33" t="s">
        <v>930</v>
      </c>
      <c r="D472" s="35" t="s">
        <v>28</v>
      </c>
      <c r="E472" s="24">
        <v>1</v>
      </c>
      <c r="F472" s="25">
        <v>270372.12</v>
      </c>
      <c r="G472" s="26">
        <f t="shared" si="7"/>
        <v>270372.12</v>
      </c>
    </row>
    <row r="473" spans="1:7" ht="48">
      <c r="A473" s="34"/>
      <c r="B473" s="21" t="s">
        <v>931</v>
      </c>
      <c r="C473" s="56" t="s">
        <v>932</v>
      </c>
      <c r="D473" s="35" t="s">
        <v>28</v>
      </c>
      <c r="E473" s="24">
        <v>1</v>
      </c>
      <c r="F473" s="25">
        <v>5252364.4800000004</v>
      </c>
      <c r="G473" s="26">
        <f t="shared" si="7"/>
        <v>5252364.4800000004</v>
      </c>
    </row>
    <row r="474" spans="1:7" ht="48">
      <c r="A474" s="34"/>
      <c r="B474" s="21" t="s">
        <v>933</v>
      </c>
      <c r="C474" s="56" t="s">
        <v>934</v>
      </c>
      <c r="D474" s="35" t="s">
        <v>28</v>
      </c>
      <c r="E474" s="24">
        <v>1</v>
      </c>
      <c r="F474" s="25">
        <v>6375015.4800000004</v>
      </c>
      <c r="G474" s="26">
        <f t="shared" si="7"/>
        <v>6375015.4800000004</v>
      </c>
    </row>
    <row r="475" spans="1:7" ht="24">
      <c r="A475" s="20"/>
      <c r="B475" s="21" t="s">
        <v>935</v>
      </c>
      <c r="C475" s="22" t="s">
        <v>936</v>
      </c>
      <c r="D475" s="23" t="s">
        <v>2</v>
      </c>
      <c r="E475" s="24">
        <v>1</v>
      </c>
      <c r="F475" s="25">
        <v>771244.65</v>
      </c>
      <c r="G475" s="26">
        <f t="shared" si="7"/>
        <v>771244.65</v>
      </c>
    </row>
    <row r="476" spans="1:7" ht="36">
      <c r="A476" s="20"/>
      <c r="B476" s="21" t="s">
        <v>937</v>
      </c>
      <c r="C476" s="31" t="s">
        <v>938</v>
      </c>
      <c r="D476" s="23" t="s">
        <v>25</v>
      </c>
      <c r="E476" s="24">
        <v>1</v>
      </c>
      <c r="F476" s="25">
        <v>30090.44</v>
      </c>
      <c r="G476" s="26">
        <f t="shared" si="7"/>
        <v>30090.44</v>
      </c>
    </row>
    <row r="477" spans="1:7" ht="24">
      <c r="A477" s="20"/>
      <c r="B477" s="21" t="s">
        <v>939</v>
      </c>
      <c r="C477" s="22" t="s">
        <v>940</v>
      </c>
      <c r="D477" s="23" t="s">
        <v>2</v>
      </c>
      <c r="E477" s="24">
        <v>1</v>
      </c>
      <c r="F477" s="25">
        <v>180794.96</v>
      </c>
      <c r="G477" s="26">
        <f t="shared" si="7"/>
        <v>180794.96</v>
      </c>
    </row>
    <row r="478" spans="1:7">
      <c r="A478" s="20"/>
      <c r="B478" s="21" t="s">
        <v>941</v>
      </c>
      <c r="C478" s="22" t="s">
        <v>942</v>
      </c>
      <c r="D478" s="23" t="s">
        <v>2</v>
      </c>
      <c r="E478" s="24">
        <v>1</v>
      </c>
      <c r="F478" s="25">
        <v>80074.95</v>
      </c>
      <c r="G478" s="26">
        <f t="shared" si="7"/>
        <v>80074.95</v>
      </c>
    </row>
    <row r="479" spans="1:7">
      <c r="A479" s="53"/>
      <c r="B479" s="54"/>
      <c r="C479" s="55"/>
      <c r="D479" s="54"/>
      <c r="E479" s="54"/>
      <c r="F479" s="44" t="s">
        <v>1</v>
      </c>
      <c r="G479" s="27">
        <f>SUM(G397:G478)</f>
        <v>40670496.650000013</v>
      </c>
    </row>
    <row r="480" spans="1:7">
      <c r="A480" s="50">
        <v>10</v>
      </c>
      <c r="B480" s="46" t="s">
        <v>943</v>
      </c>
      <c r="C480" s="47"/>
      <c r="D480" s="228"/>
      <c r="E480" s="229"/>
      <c r="F480" s="229"/>
      <c r="G480" s="273"/>
    </row>
    <row r="481" spans="1:7">
      <c r="A481" s="57"/>
      <c r="B481" s="21" t="s">
        <v>944</v>
      </c>
      <c r="C481" s="22" t="s">
        <v>945</v>
      </c>
      <c r="D481" s="23" t="s">
        <v>25</v>
      </c>
      <c r="E481" s="24">
        <v>1</v>
      </c>
      <c r="F481" s="25">
        <v>82620.42</v>
      </c>
      <c r="G481" s="26">
        <f t="shared" si="7"/>
        <v>82620.42</v>
      </c>
    </row>
    <row r="482" spans="1:7" ht="36" customHeight="1">
      <c r="A482" s="57"/>
      <c r="B482" s="21" t="s">
        <v>946</v>
      </c>
      <c r="C482" s="22" t="s">
        <v>947</v>
      </c>
      <c r="D482" s="23" t="s">
        <v>28</v>
      </c>
      <c r="E482" s="24">
        <v>1</v>
      </c>
      <c r="F482" s="25">
        <v>855983.05</v>
      </c>
      <c r="G482" s="26">
        <f t="shared" si="7"/>
        <v>855983.05</v>
      </c>
    </row>
    <row r="483" spans="1:7">
      <c r="A483" s="57"/>
      <c r="B483" s="21" t="s">
        <v>948</v>
      </c>
      <c r="C483" s="22" t="s">
        <v>949</v>
      </c>
      <c r="D483" s="23" t="s">
        <v>28</v>
      </c>
      <c r="E483" s="24">
        <v>1</v>
      </c>
      <c r="F483" s="25">
        <v>366271.47</v>
      </c>
      <c r="G483" s="26">
        <f t="shared" si="7"/>
        <v>366271.47</v>
      </c>
    </row>
    <row r="484" spans="1:7">
      <c r="A484" s="57"/>
      <c r="B484" s="21" t="s">
        <v>950</v>
      </c>
      <c r="C484" s="22" t="s">
        <v>951</v>
      </c>
      <c r="D484" s="23" t="s">
        <v>28</v>
      </c>
      <c r="E484" s="24">
        <v>1</v>
      </c>
      <c r="F484" s="25">
        <v>190920.33</v>
      </c>
      <c r="G484" s="26">
        <f t="shared" si="7"/>
        <v>190920.33</v>
      </c>
    </row>
    <row r="485" spans="1:7">
      <c r="A485" s="57"/>
      <c r="B485" s="21" t="s">
        <v>952</v>
      </c>
      <c r="C485" s="22" t="s">
        <v>953</v>
      </c>
      <c r="D485" s="23" t="s">
        <v>28</v>
      </c>
      <c r="E485" s="24">
        <v>1</v>
      </c>
      <c r="F485" s="25">
        <v>200243.63</v>
      </c>
      <c r="G485" s="26">
        <f t="shared" si="7"/>
        <v>200243.63</v>
      </c>
    </row>
    <row r="486" spans="1:7" s="5" customFormat="1" ht="15" customHeight="1">
      <c r="A486" s="57"/>
      <c r="B486" s="21" t="s">
        <v>954</v>
      </c>
      <c r="C486" s="22" t="s">
        <v>955</v>
      </c>
      <c r="D486" s="23" t="s">
        <v>28</v>
      </c>
      <c r="E486" s="24">
        <v>1</v>
      </c>
      <c r="F486" s="25">
        <v>73092.94</v>
      </c>
      <c r="G486" s="26">
        <f t="shared" si="7"/>
        <v>73092.94</v>
      </c>
    </row>
    <row r="487" spans="1:7" s="5" customFormat="1" ht="14.25">
      <c r="A487" s="57"/>
      <c r="B487" s="21" t="s">
        <v>956</v>
      </c>
      <c r="C487" s="22" t="s">
        <v>957</v>
      </c>
      <c r="D487" s="23" t="s">
        <v>28</v>
      </c>
      <c r="E487" s="24">
        <v>1</v>
      </c>
      <c r="F487" s="25">
        <v>344302.71</v>
      </c>
      <c r="G487" s="26">
        <f t="shared" si="7"/>
        <v>344302.71</v>
      </c>
    </row>
    <row r="488" spans="1:7" s="5" customFormat="1" ht="14.25">
      <c r="A488" s="57"/>
      <c r="B488" s="21" t="s">
        <v>958</v>
      </c>
      <c r="C488" s="22" t="s">
        <v>959</v>
      </c>
      <c r="D488" s="23" t="s">
        <v>28</v>
      </c>
      <c r="E488" s="24">
        <v>1</v>
      </c>
      <c r="F488" s="25">
        <v>223998.7</v>
      </c>
      <c r="G488" s="26">
        <f t="shared" si="7"/>
        <v>223998.7</v>
      </c>
    </row>
    <row r="489" spans="1:7" s="5" customFormat="1" ht="14.25">
      <c r="A489" s="57"/>
      <c r="B489" s="21" t="s">
        <v>960</v>
      </c>
      <c r="C489" s="22" t="s">
        <v>961</v>
      </c>
      <c r="D489" s="23" t="s">
        <v>28</v>
      </c>
      <c r="E489" s="24">
        <v>1</v>
      </c>
      <c r="F489" s="25">
        <v>241070.65</v>
      </c>
      <c r="G489" s="26">
        <f t="shared" si="7"/>
        <v>241070.65</v>
      </c>
    </row>
    <row r="490" spans="1:7" s="5" customFormat="1" ht="14.25">
      <c r="A490" s="57"/>
      <c r="B490" s="21" t="s">
        <v>962</v>
      </c>
      <c r="C490" s="22" t="s">
        <v>963</v>
      </c>
      <c r="D490" s="23" t="s">
        <v>25</v>
      </c>
      <c r="E490" s="24">
        <v>1</v>
      </c>
      <c r="F490" s="25">
        <v>674790.03</v>
      </c>
      <c r="G490" s="26">
        <f t="shared" si="7"/>
        <v>674790.03</v>
      </c>
    </row>
    <row r="491" spans="1:7" s="5" customFormat="1" ht="14.25">
      <c r="A491" s="57"/>
      <c r="B491" s="21" t="s">
        <v>964</v>
      </c>
      <c r="C491" s="22" t="s">
        <v>965</v>
      </c>
      <c r="D491" s="23" t="s">
        <v>25</v>
      </c>
      <c r="E491" s="24">
        <v>1</v>
      </c>
      <c r="F491" s="25">
        <v>666554.6</v>
      </c>
      <c r="G491" s="26">
        <f t="shared" si="7"/>
        <v>666554.6</v>
      </c>
    </row>
    <row r="492" spans="1:7" s="5" customFormat="1" ht="14.25">
      <c r="A492" s="57"/>
      <c r="B492" s="21" t="s">
        <v>966</v>
      </c>
      <c r="C492" s="22" t="s">
        <v>967</v>
      </c>
      <c r="D492" s="23" t="s">
        <v>28</v>
      </c>
      <c r="E492" s="24">
        <v>1</v>
      </c>
      <c r="F492" s="25">
        <v>433859.75</v>
      </c>
      <c r="G492" s="26">
        <f t="shared" si="7"/>
        <v>433859.75</v>
      </c>
    </row>
    <row r="493" spans="1:7" s="5" customFormat="1" ht="36">
      <c r="A493" s="57"/>
      <c r="B493" s="21" t="s">
        <v>968</v>
      </c>
      <c r="C493" s="22" t="s">
        <v>969</v>
      </c>
      <c r="D493" s="23" t="s">
        <v>28</v>
      </c>
      <c r="E493" s="24">
        <v>1</v>
      </c>
      <c r="F493" s="25">
        <v>182419.17</v>
      </c>
      <c r="G493" s="26">
        <f t="shared" si="7"/>
        <v>182419.17</v>
      </c>
    </row>
    <row r="494" spans="1:7" s="5" customFormat="1" ht="14.25">
      <c r="A494" s="57"/>
      <c r="B494" s="21" t="s">
        <v>970</v>
      </c>
      <c r="C494" s="22" t="s">
        <v>971</v>
      </c>
      <c r="D494" s="23" t="s">
        <v>25</v>
      </c>
      <c r="E494" s="24">
        <v>1</v>
      </c>
      <c r="F494" s="25">
        <v>88460.44</v>
      </c>
      <c r="G494" s="26">
        <f t="shared" si="7"/>
        <v>88460.44</v>
      </c>
    </row>
    <row r="495" spans="1:7" s="5" customFormat="1" ht="14.25">
      <c r="A495" s="57"/>
      <c r="B495" s="21" t="s">
        <v>972</v>
      </c>
      <c r="C495" s="22" t="s">
        <v>973</v>
      </c>
      <c r="D495" s="23" t="s">
        <v>25</v>
      </c>
      <c r="E495" s="24">
        <v>1</v>
      </c>
      <c r="F495" s="25">
        <v>102385.67</v>
      </c>
      <c r="G495" s="26">
        <f t="shared" si="7"/>
        <v>102385.67</v>
      </c>
    </row>
    <row r="496" spans="1:7" s="5" customFormat="1" ht="14.25">
      <c r="A496" s="57"/>
      <c r="B496" s="21" t="s">
        <v>974</v>
      </c>
      <c r="C496" s="22" t="s">
        <v>975</v>
      </c>
      <c r="D496" s="23" t="s">
        <v>28</v>
      </c>
      <c r="E496" s="24">
        <v>1</v>
      </c>
      <c r="F496" s="25">
        <v>339493.5</v>
      </c>
      <c r="G496" s="26">
        <f t="shared" si="7"/>
        <v>339493.5</v>
      </c>
    </row>
    <row r="497" spans="1:7" s="5" customFormat="1" ht="14.25">
      <c r="A497" s="57"/>
      <c r="B497" s="21" t="s">
        <v>976</v>
      </c>
      <c r="C497" s="22" t="s">
        <v>977</v>
      </c>
      <c r="D497" s="23" t="s">
        <v>2</v>
      </c>
      <c r="E497" s="24">
        <v>1</v>
      </c>
      <c r="F497" s="25">
        <v>301497.18</v>
      </c>
      <c r="G497" s="26">
        <f t="shared" si="7"/>
        <v>301497.18</v>
      </c>
    </row>
    <row r="498" spans="1:7" s="5" customFormat="1" ht="14.25">
      <c r="A498" s="57"/>
      <c r="B498" s="21" t="s">
        <v>978</v>
      </c>
      <c r="C498" s="22" t="s">
        <v>979</v>
      </c>
      <c r="D498" s="23" t="s">
        <v>2</v>
      </c>
      <c r="E498" s="24">
        <v>1</v>
      </c>
      <c r="F498" s="25">
        <v>364535.11</v>
      </c>
      <c r="G498" s="26">
        <f t="shared" si="7"/>
        <v>364535.11</v>
      </c>
    </row>
    <row r="499" spans="1:7" s="5" customFormat="1" ht="14.25">
      <c r="A499" s="57"/>
      <c r="B499" s="21" t="s">
        <v>980</v>
      </c>
      <c r="C499" s="22" t="s">
        <v>981</v>
      </c>
      <c r="D499" s="23" t="s">
        <v>28</v>
      </c>
      <c r="E499" s="24">
        <v>1</v>
      </c>
      <c r="F499" s="25">
        <v>171497.05</v>
      </c>
      <c r="G499" s="26">
        <f t="shared" si="7"/>
        <v>171497.05</v>
      </c>
    </row>
    <row r="500" spans="1:7" s="5" customFormat="1" ht="24">
      <c r="A500" s="57"/>
      <c r="B500" s="21" t="s">
        <v>982</v>
      </c>
      <c r="C500" s="22" t="s">
        <v>983</v>
      </c>
      <c r="D500" s="23" t="s">
        <v>28</v>
      </c>
      <c r="E500" s="24">
        <v>1</v>
      </c>
      <c r="F500" s="25">
        <v>2176084.35</v>
      </c>
      <c r="G500" s="26">
        <f t="shared" si="7"/>
        <v>2176084.35</v>
      </c>
    </row>
    <row r="501" spans="1:7" s="5" customFormat="1" ht="24">
      <c r="A501" s="57"/>
      <c r="B501" s="21" t="s">
        <v>984</v>
      </c>
      <c r="C501" s="22" t="s">
        <v>985</v>
      </c>
      <c r="D501" s="23" t="s">
        <v>28</v>
      </c>
      <c r="E501" s="24">
        <v>1</v>
      </c>
      <c r="F501" s="25">
        <v>2164557.66</v>
      </c>
      <c r="G501" s="26">
        <f t="shared" si="7"/>
        <v>2164557.66</v>
      </c>
    </row>
    <row r="502" spans="1:7" s="5" customFormat="1" ht="14.25">
      <c r="A502" s="53"/>
      <c r="B502" s="54"/>
      <c r="C502" s="55"/>
      <c r="D502" s="54"/>
      <c r="E502" s="54"/>
      <c r="F502" s="44" t="s">
        <v>1</v>
      </c>
      <c r="G502" s="27">
        <f>SUM(G481:G501)</f>
        <v>10244638.41</v>
      </c>
    </row>
    <row r="503" spans="1:7" s="5" customFormat="1" ht="14.25">
      <c r="A503" s="58">
        <v>11</v>
      </c>
      <c r="B503" s="46" t="s">
        <v>986</v>
      </c>
      <c r="C503" s="47"/>
      <c r="D503" s="226"/>
      <c r="E503" s="227"/>
      <c r="F503" s="227"/>
      <c r="G503" s="278"/>
    </row>
    <row r="504" spans="1:7" s="5" customFormat="1" ht="14.25">
      <c r="A504" s="57"/>
      <c r="B504" s="21" t="s">
        <v>987</v>
      </c>
      <c r="C504" s="22" t="s">
        <v>988</v>
      </c>
      <c r="D504" s="23" t="s">
        <v>28</v>
      </c>
      <c r="E504" s="24">
        <v>1</v>
      </c>
      <c r="F504" s="25">
        <v>159823.29999999999</v>
      </c>
      <c r="G504" s="26">
        <f t="shared" si="7"/>
        <v>159823.29999999999</v>
      </c>
    </row>
    <row r="505" spans="1:7" s="5" customFormat="1" ht="14.25">
      <c r="A505" s="57"/>
      <c r="B505" s="21" t="s">
        <v>989</v>
      </c>
      <c r="C505" s="22" t="s">
        <v>990</v>
      </c>
      <c r="D505" s="23" t="s">
        <v>25</v>
      </c>
      <c r="E505" s="24">
        <v>1</v>
      </c>
      <c r="F505" s="25">
        <v>69402.05</v>
      </c>
      <c r="G505" s="26">
        <f t="shared" si="7"/>
        <v>69402.05</v>
      </c>
    </row>
    <row r="506" spans="1:7" s="5" customFormat="1" ht="36">
      <c r="A506" s="57"/>
      <c r="B506" s="21" t="s">
        <v>991</v>
      </c>
      <c r="C506" s="22" t="s">
        <v>992</v>
      </c>
      <c r="D506" s="23" t="s">
        <v>25</v>
      </c>
      <c r="E506" s="24">
        <v>1</v>
      </c>
      <c r="F506" s="25">
        <v>34436.730000000003</v>
      </c>
      <c r="G506" s="26">
        <f t="shared" si="7"/>
        <v>34436.730000000003</v>
      </c>
    </row>
    <row r="507" spans="1:7" s="5" customFormat="1" ht="36">
      <c r="A507" s="57"/>
      <c r="B507" s="21" t="s">
        <v>993</v>
      </c>
      <c r="C507" s="22" t="s">
        <v>994</v>
      </c>
      <c r="D507" s="23" t="s">
        <v>25</v>
      </c>
      <c r="E507" s="24">
        <v>1</v>
      </c>
      <c r="F507" s="25">
        <v>48843.73</v>
      </c>
      <c r="G507" s="26">
        <f t="shared" si="7"/>
        <v>48843.73</v>
      </c>
    </row>
    <row r="508" spans="1:7" s="5" customFormat="1" ht="14.25">
      <c r="A508" s="57"/>
      <c r="B508" s="21" t="s">
        <v>995</v>
      </c>
      <c r="C508" s="22" t="s">
        <v>996</v>
      </c>
      <c r="D508" s="23" t="s">
        <v>2</v>
      </c>
      <c r="E508" s="24">
        <v>1</v>
      </c>
      <c r="F508" s="25">
        <v>174358.28</v>
      </c>
      <c r="G508" s="26">
        <f t="shared" si="7"/>
        <v>174358.28</v>
      </c>
    </row>
    <row r="509" spans="1:7" ht="15" customHeight="1">
      <c r="A509" s="57"/>
      <c r="B509" s="21" t="s">
        <v>997</v>
      </c>
      <c r="C509" s="22" t="s">
        <v>998</v>
      </c>
      <c r="D509" s="23" t="s">
        <v>2</v>
      </c>
      <c r="E509" s="24">
        <v>1</v>
      </c>
      <c r="F509" s="25">
        <v>179817.79</v>
      </c>
      <c r="G509" s="26">
        <f t="shared" si="7"/>
        <v>179817.79</v>
      </c>
    </row>
    <row r="510" spans="1:7">
      <c r="A510" s="57"/>
      <c r="B510" s="21" t="s">
        <v>999</v>
      </c>
      <c r="C510" s="22" t="s">
        <v>1000</v>
      </c>
      <c r="D510" s="23" t="s">
        <v>2</v>
      </c>
      <c r="E510" s="24">
        <v>1</v>
      </c>
      <c r="F510" s="25">
        <v>453676.35</v>
      </c>
      <c r="G510" s="26">
        <f t="shared" si="7"/>
        <v>453676.35</v>
      </c>
    </row>
    <row r="511" spans="1:7">
      <c r="A511" s="57"/>
      <c r="B511" s="21" t="s">
        <v>1001</v>
      </c>
      <c r="C511" s="22" t="s">
        <v>1002</v>
      </c>
      <c r="D511" s="23" t="s">
        <v>28</v>
      </c>
      <c r="E511" s="24">
        <v>1</v>
      </c>
      <c r="F511" s="25">
        <v>219717.01</v>
      </c>
      <c r="G511" s="26">
        <f t="shared" si="7"/>
        <v>219717.01</v>
      </c>
    </row>
    <row r="512" spans="1:7">
      <c r="A512" s="57"/>
      <c r="B512" s="21" t="s">
        <v>1003</v>
      </c>
      <c r="C512" s="22" t="s">
        <v>1004</v>
      </c>
      <c r="D512" s="23" t="s">
        <v>28</v>
      </c>
      <c r="E512" s="24">
        <v>1</v>
      </c>
      <c r="F512" s="25">
        <v>279392.58</v>
      </c>
      <c r="G512" s="26">
        <f t="shared" si="7"/>
        <v>279392.58</v>
      </c>
    </row>
    <row r="513" spans="1:7">
      <c r="A513" s="57"/>
      <c r="B513" s="21" t="s">
        <v>1005</v>
      </c>
      <c r="C513" s="22" t="s">
        <v>1006</v>
      </c>
      <c r="D513" s="23" t="s">
        <v>28</v>
      </c>
      <c r="E513" s="24">
        <v>1</v>
      </c>
      <c r="F513" s="25">
        <v>142272.26999999999</v>
      </c>
      <c r="G513" s="26">
        <f t="shared" si="7"/>
        <v>142272.26999999999</v>
      </c>
    </row>
    <row r="514" spans="1:7">
      <c r="A514" s="57"/>
      <c r="B514" s="21" t="s">
        <v>1007</v>
      </c>
      <c r="C514" s="22" t="s">
        <v>1008</v>
      </c>
      <c r="D514" s="23" t="s">
        <v>28</v>
      </c>
      <c r="E514" s="24">
        <v>1</v>
      </c>
      <c r="F514" s="25">
        <v>242877.23</v>
      </c>
      <c r="G514" s="26">
        <f t="shared" si="7"/>
        <v>242877.23</v>
      </c>
    </row>
    <row r="515" spans="1:7">
      <c r="A515" s="57"/>
      <c r="B515" s="21" t="s">
        <v>1009</v>
      </c>
      <c r="C515" s="22" t="s">
        <v>1010</v>
      </c>
      <c r="D515" s="23" t="s">
        <v>25</v>
      </c>
      <c r="E515" s="24">
        <v>1</v>
      </c>
      <c r="F515" s="25">
        <v>121232.42</v>
      </c>
      <c r="G515" s="26">
        <f t="shared" si="7"/>
        <v>121232.42</v>
      </c>
    </row>
    <row r="516" spans="1:7">
      <c r="A516" s="57"/>
      <c r="B516" s="21" t="s">
        <v>1011</v>
      </c>
      <c r="C516" s="22" t="s">
        <v>1012</v>
      </c>
      <c r="D516" s="23" t="s">
        <v>2</v>
      </c>
      <c r="E516" s="24">
        <v>1</v>
      </c>
      <c r="F516" s="25">
        <v>42021.03</v>
      </c>
      <c r="G516" s="26">
        <f t="shared" si="7"/>
        <v>42021.03</v>
      </c>
    </row>
    <row r="517" spans="1:7">
      <c r="A517" s="57"/>
      <c r="B517" s="21" t="s">
        <v>1013</v>
      </c>
      <c r="C517" s="22" t="s">
        <v>1014</v>
      </c>
      <c r="D517" s="23" t="s">
        <v>2</v>
      </c>
      <c r="E517" s="24">
        <v>1</v>
      </c>
      <c r="F517" s="25">
        <v>153476.75</v>
      </c>
      <c r="G517" s="26">
        <f t="shared" si="7"/>
        <v>153476.75</v>
      </c>
    </row>
    <row r="518" spans="1:7">
      <c r="A518" s="57"/>
      <c r="B518" s="21" t="s">
        <v>1015</v>
      </c>
      <c r="C518" s="22" t="s">
        <v>1016</v>
      </c>
      <c r="D518" s="23" t="s">
        <v>28</v>
      </c>
      <c r="E518" s="24">
        <v>1</v>
      </c>
      <c r="F518" s="25">
        <v>279392.58</v>
      </c>
      <c r="G518" s="26">
        <f t="shared" si="7"/>
        <v>279392.58</v>
      </c>
    </row>
    <row r="519" spans="1:7" ht="36">
      <c r="A519" s="20"/>
      <c r="B519" s="21" t="s">
        <v>1017</v>
      </c>
      <c r="C519" s="31" t="s">
        <v>1018</v>
      </c>
      <c r="D519" s="36" t="s">
        <v>25</v>
      </c>
      <c r="E519" s="24">
        <v>1</v>
      </c>
      <c r="F519" s="25">
        <v>70654.06</v>
      </c>
      <c r="G519" s="26">
        <f t="shared" si="7"/>
        <v>70654.06</v>
      </c>
    </row>
    <row r="520" spans="1:7" ht="36">
      <c r="A520" s="20"/>
      <c r="B520" s="21" t="s">
        <v>1019</v>
      </c>
      <c r="C520" s="31" t="s">
        <v>1020</v>
      </c>
      <c r="D520" s="36" t="s">
        <v>2</v>
      </c>
      <c r="E520" s="24">
        <v>1</v>
      </c>
      <c r="F520" s="25">
        <v>3436206.57</v>
      </c>
      <c r="G520" s="26">
        <f t="shared" si="7"/>
        <v>3436206.57</v>
      </c>
    </row>
    <row r="521" spans="1:7" ht="36">
      <c r="A521" s="20"/>
      <c r="B521" s="21" t="s">
        <v>1021</v>
      </c>
      <c r="C521" s="31" t="s">
        <v>1022</v>
      </c>
      <c r="D521" s="36" t="s">
        <v>2</v>
      </c>
      <c r="E521" s="24">
        <v>1</v>
      </c>
      <c r="F521" s="25">
        <v>2346549.87</v>
      </c>
      <c r="G521" s="26">
        <f t="shared" si="7"/>
        <v>2346549.87</v>
      </c>
    </row>
    <row r="522" spans="1:7" ht="24">
      <c r="A522" s="20"/>
      <c r="B522" s="21" t="s">
        <v>1023</v>
      </c>
      <c r="C522" s="31" t="s">
        <v>1024</v>
      </c>
      <c r="D522" s="36" t="s">
        <v>2</v>
      </c>
      <c r="E522" s="24">
        <v>1</v>
      </c>
      <c r="F522" s="25">
        <v>128366.9</v>
      </c>
      <c r="G522" s="26">
        <f t="shared" ref="G522:G585" si="8">F522</f>
        <v>128366.9</v>
      </c>
    </row>
    <row r="523" spans="1:7" ht="24">
      <c r="A523" s="20"/>
      <c r="B523" s="21" t="s">
        <v>1025</v>
      </c>
      <c r="C523" s="31" t="s">
        <v>1026</v>
      </c>
      <c r="D523" s="36" t="s">
        <v>2</v>
      </c>
      <c r="E523" s="24">
        <v>1</v>
      </c>
      <c r="F523" s="25">
        <v>119318.9</v>
      </c>
      <c r="G523" s="26">
        <f t="shared" si="8"/>
        <v>119318.9</v>
      </c>
    </row>
    <row r="524" spans="1:7" ht="36">
      <c r="A524" s="20"/>
      <c r="B524" s="21" t="s">
        <v>1027</v>
      </c>
      <c r="C524" s="31" t="s">
        <v>1028</v>
      </c>
      <c r="D524" s="36" t="s">
        <v>25</v>
      </c>
      <c r="E524" s="24">
        <v>1</v>
      </c>
      <c r="F524" s="25">
        <v>197900.18</v>
      </c>
      <c r="G524" s="26">
        <f t="shared" si="8"/>
        <v>197900.18</v>
      </c>
    </row>
    <row r="525" spans="1:7" ht="24">
      <c r="A525" s="20"/>
      <c r="B525" s="21" t="s">
        <v>1029</v>
      </c>
      <c r="C525" s="31" t="s">
        <v>1030</v>
      </c>
      <c r="D525" s="36" t="s">
        <v>25</v>
      </c>
      <c r="E525" s="24">
        <v>1</v>
      </c>
      <c r="F525" s="25">
        <v>74897.990000000005</v>
      </c>
      <c r="G525" s="26">
        <f t="shared" si="8"/>
        <v>74897.990000000005</v>
      </c>
    </row>
    <row r="526" spans="1:7" ht="24">
      <c r="A526" s="20"/>
      <c r="B526" s="21" t="s">
        <v>1031</v>
      </c>
      <c r="C526" s="31" t="s">
        <v>1032</v>
      </c>
      <c r="D526" s="36" t="s">
        <v>25</v>
      </c>
      <c r="E526" s="24">
        <v>1</v>
      </c>
      <c r="F526" s="25">
        <v>82733.990000000005</v>
      </c>
      <c r="G526" s="26">
        <f t="shared" si="8"/>
        <v>82733.990000000005</v>
      </c>
    </row>
    <row r="527" spans="1:7">
      <c r="A527" s="59"/>
      <c r="B527" s="60"/>
      <c r="C527" s="55"/>
      <c r="D527" s="60"/>
      <c r="E527" s="60"/>
      <c r="F527" s="44" t="s">
        <v>1</v>
      </c>
      <c r="G527" s="27">
        <f>SUM(G504:G526)</f>
        <v>9057368.5600000024</v>
      </c>
    </row>
    <row r="528" spans="1:7">
      <c r="A528" s="50">
        <v>12</v>
      </c>
      <c r="B528" s="46" t="s">
        <v>1033</v>
      </c>
      <c r="C528" s="47"/>
      <c r="D528" s="226"/>
      <c r="E528" s="227"/>
      <c r="F528" s="227"/>
      <c r="G528" s="278"/>
    </row>
    <row r="529" spans="1:7">
      <c r="A529" s="20"/>
      <c r="B529" s="21" t="s">
        <v>1034</v>
      </c>
      <c r="C529" s="22" t="s">
        <v>1035</v>
      </c>
      <c r="D529" s="23" t="s">
        <v>33</v>
      </c>
      <c r="E529" s="24">
        <v>1</v>
      </c>
      <c r="F529" s="25">
        <v>694165.74</v>
      </c>
      <c r="G529" s="26">
        <f t="shared" si="8"/>
        <v>694165.74</v>
      </c>
    </row>
    <row r="530" spans="1:7">
      <c r="A530" s="20"/>
      <c r="B530" s="21" t="s">
        <v>1036</v>
      </c>
      <c r="C530" s="22" t="s">
        <v>1037</v>
      </c>
      <c r="D530" s="23" t="s">
        <v>33</v>
      </c>
      <c r="E530" s="24">
        <v>1</v>
      </c>
      <c r="F530" s="25">
        <v>871432.71</v>
      </c>
      <c r="G530" s="26">
        <f t="shared" si="8"/>
        <v>871432.71</v>
      </c>
    </row>
    <row r="531" spans="1:7">
      <c r="A531" s="20"/>
      <c r="B531" s="21" t="s">
        <v>1038</v>
      </c>
      <c r="C531" s="22" t="s">
        <v>1039</v>
      </c>
      <c r="D531" s="23" t="s">
        <v>33</v>
      </c>
      <c r="E531" s="24">
        <v>1</v>
      </c>
      <c r="F531" s="25">
        <v>927823.37</v>
      </c>
      <c r="G531" s="26">
        <f t="shared" si="8"/>
        <v>927823.37</v>
      </c>
    </row>
    <row r="532" spans="1:7">
      <c r="A532" s="20"/>
      <c r="B532" s="21" t="s">
        <v>1040</v>
      </c>
      <c r="C532" s="22" t="s">
        <v>1041</v>
      </c>
      <c r="D532" s="23" t="s">
        <v>33</v>
      </c>
      <c r="E532" s="24">
        <v>1</v>
      </c>
      <c r="F532" s="25">
        <v>1016213.83</v>
      </c>
      <c r="G532" s="26">
        <f t="shared" si="8"/>
        <v>1016213.83</v>
      </c>
    </row>
    <row r="533" spans="1:7">
      <c r="A533" s="20"/>
      <c r="B533" s="21" t="s">
        <v>1042</v>
      </c>
      <c r="C533" s="22" t="s">
        <v>1043</v>
      </c>
      <c r="D533" s="35" t="s">
        <v>33</v>
      </c>
      <c r="E533" s="24">
        <v>1</v>
      </c>
      <c r="F533" s="25">
        <v>1073160.73</v>
      </c>
      <c r="G533" s="26">
        <f t="shared" si="8"/>
        <v>1073160.73</v>
      </c>
    </row>
    <row r="534" spans="1:7" ht="15" customHeight="1">
      <c r="A534" s="57"/>
      <c r="B534" s="21" t="s">
        <v>1044</v>
      </c>
      <c r="C534" s="22" t="s">
        <v>1045</v>
      </c>
      <c r="D534" s="23" t="s">
        <v>33</v>
      </c>
      <c r="E534" s="24">
        <v>1</v>
      </c>
      <c r="F534" s="25">
        <v>780937.83</v>
      </c>
      <c r="G534" s="26">
        <f t="shared" si="8"/>
        <v>780937.83</v>
      </c>
    </row>
    <row r="535" spans="1:7">
      <c r="A535" s="57"/>
      <c r="B535" s="21" t="s">
        <v>1046</v>
      </c>
      <c r="C535" s="22" t="s">
        <v>1047</v>
      </c>
      <c r="D535" s="23" t="s">
        <v>33</v>
      </c>
      <c r="E535" s="24">
        <v>1</v>
      </c>
      <c r="F535" s="25">
        <v>927194.83</v>
      </c>
      <c r="G535" s="26">
        <f t="shared" si="8"/>
        <v>927194.83</v>
      </c>
    </row>
    <row r="536" spans="1:7">
      <c r="A536" s="20"/>
      <c r="B536" s="21" t="s">
        <v>1048</v>
      </c>
      <c r="C536" s="22" t="s">
        <v>1049</v>
      </c>
      <c r="D536" s="23" t="s">
        <v>33</v>
      </c>
      <c r="E536" s="24">
        <v>1</v>
      </c>
      <c r="F536" s="25">
        <v>771430.54</v>
      </c>
      <c r="G536" s="26">
        <f t="shared" si="8"/>
        <v>771430.54</v>
      </c>
    </row>
    <row r="537" spans="1:7">
      <c r="A537" s="20"/>
      <c r="B537" s="21" t="s">
        <v>1050</v>
      </c>
      <c r="C537" s="22" t="s">
        <v>1051</v>
      </c>
      <c r="D537" s="23" t="s">
        <v>33</v>
      </c>
      <c r="E537" s="24">
        <v>1</v>
      </c>
      <c r="F537" s="25">
        <v>687295.22</v>
      </c>
      <c r="G537" s="26">
        <f t="shared" si="8"/>
        <v>687295.22</v>
      </c>
    </row>
    <row r="538" spans="1:7">
      <c r="A538" s="20"/>
      <c r="B538" s="21" t="s">
        <v>1052</v>
      </c>
      <c r="C538" s="22" t="s">
        <v>1053</v>
      </c>
      <c r="D538" s="23" t="s">
        <v>33</v>
      </c>
      <c r="E538" s="24">
        <v>1</v>
      </c>
      <c r="F538" s="25">
        <v>1091429.72</v>
      </c>
      <c r="G538" s="26">
        <f t="shared" si="8"/>
        <v>1091429.72</v>
      </c>
    </row>
    <row r="539" spans="1:7">
      <c r="A539" s="20"/>
      <c r="B539" s="21" t="s">
        <v>1054</v>
      </c>
      <c r="C539" s="22" t="s">
        <v>1055</v>
      </c>
      <c r="D539" s="23" t="s">
        <v>33</v>
      </c>
      <c r="E539" s="24">
        <v>1</v>
      </c>
      <c r="F539" s="25">
        <v>638465.94999999995</v>
      </c>
      <c r="G539" s="26">
        <f t="shared" si="8"/>
        <v>638465.94999999995</v>
      </c>
    </row>
    <row r="540" spans="1:7">
      <c r="A540" s="20"/>
      <c r="B540" s="21" t="s">
        <v>1056</v>
      </c>
      <c r="C540" s="22" t="s">
        <v>1057</v>
      </c>
      <c r="D540" s="23" t="s">
        <v>33</v>
      </c>
      <c r="E540" s="24">
        <v>1</v>
      </c>
      <c r="F540" s="25">
        <v>1005860.95</v>
      </c>
      <c r="G540" s="26">
        <f t="shared" si="8"/>
        <v>1005860.95</v>
      </c>
    </row>
    <row r="541" spans="1:7">
      <c r="A541" s="20"/>
      <c r="B541" s="21" t="s">
        <v>1058</v>
      </c>
      <c r="C541" s="22" t="s">
        <v>1059</v>
      </c>
      <c r="D541" s="23" t="s">
        <v>33</v>
      </c>
      <c r="E541" s="24">
        <v>1</v>
      </c>
      <c r="F541" s="25">
        <v>602281.51</v>
      </c>
      <c r="G541" s="26">
        <f t="shared" si="8"/>
        <v>602281.51</v>
      </c>
    </row>
    <row r="542" spans="1:7">
      <c r="A542" s="20"/>
      <c r="B542" s="21" t="s">
        <v>1060</v>
      </c>
      <c r="C542" s="22" t="s">
        <v>1061</v>
      </c>
      <c r="D542" s="23" t="s">
        <v>33</v>
      </c>
      <c r="E542" s="24">
        <v>1</v>
      </c>
      <c r="F542" s="25">
        <v>572690.51</v>
      </c>
      <c r="G542" s="26">
        <f t="shared" si="8"/>
        <v>572690.51</v>
      </c>
    </row>
    <row r="543" spans="1:7">
      <c r="A543" s="20"/>
      <c r="B543" s="21" t="s">
        <v>1062</v>
      </c>
      <c r="C543" s="22" t="s">
        <v>1063</v>
      </c>
      <c r="D543" s="23" t="s">
        <v>25</v>
      </c>
      <c r="E543" s="24">
        <v>1</v>
      </c>
      <c r="F543" s="25">
        <v>15113.12</v>
      </c>
      <c r="G543" s="26">
        <f t="shared" si="8"/>
        <v>15113.12</v>
      </c>
    </row>
    <row r="544" spans="1:7">
      <c r="A544" s="20"/>
      <c r="B544" s="21" t="s">
        <v>1064</v>
      </c>
      <c r="C544" s="22" t="s">
        <v>1065</v>
      </c>
      <c r="D544" s="23" t="s">
        <v>28</v>
      </c>
      <c r="E544" s="24">
        <v>1</v>
      </c>
      <c r="F544" s="25">
        <v>28612.76</v>
      </c>
      <c r="G544" s="26">
        <f t="shared" si="8"/>
        <v>28612.76</v>
      </c>
    </row>
    <row r="545" spans="1:7">
      <c r="A545" s="20"/>
      <c r="B545" s="21" t="s">
        <v>1066</v>
      </c>
      <c r="C545" s="22" t="s">
        <v>1067</v>
      </c>
      <c r="D545" s="23" t="s">
        <v>28</v>
      </c>
      <c r="E545" s="24">
        <v>1</v>
      </c>
      <c r="F545" s="25">
        <v>39163.9</v>
      </c>
      <c r="G545" s="26">
        <f t="shared" si="8"/>
        <v>39163.9</v>
      </c>
    </row>
    <row r="546" spans="1:7">
      <c r="A546" s="20"/>
      <c r="B546" s="21" t="s">
        <v>1068</v>
      </c>
      <c r="C546" s="22" t="s">
        <v>1069</v>
      </c>
      <c r="D546" s="23" t="s">
        <v>28</v>
      </c>
      <c r="E546" s="24">
        <v>1</v>
      </c>
      <c r="F546" s="25">
        <v>112939.36</v>
      </c>
      <c r="G546" s="26">
        <f t="shared" si="8"/>
        <v>112939.36</v>
      </c>
    </row>
    <row r="547" spans="1:7">
      <c r="A547" s="20"/>
      <c r="B547" s="21" t="s">
        <v>1070</v>
      </c>
      <c r="C547" s="22" t="s">
        <v>1071</v>
      </c>
      <c r="D547" s="23" t="s">
        <v>28</v>
      </c>
      <c r="E547" s="24">
        <v>1</v>
      </c>
      <c r="F547" s="25">
        <v>63488.639999999999</v>
      </c>
      <c r="G547" s="26">
        <f t="shared" si="8"/>
        <v>63488.639999999999</v>
      </c>
    </row>
    <row r="548" spans="1:7">
      <c r="A548" s="20"/>
      <c r="B548" s="21" t="s">
        <v>1072</v>
      </c>
      <c r="C548" s="22" t="s">
        <v>1073</v>
      </c>
      <c r="D548" s="23" t="s">
        <v>28</v>
      </c>
      <c r="E548" s="24">
        <v>1</v>
      </c>
      <c r="F548" s="25">
        <v>63995.78</v>
      </c>
      <c r="G548" s="26">
        <f t="shared" si="8"/>
        <v>63995.78</v>
      </c>
    </row>
    <row r="549" spans="1:7">
      <c r="A549" s="20"/>
      <c r="B549" s="21" t="s">
        <v>1074</v>
      </c>
      <c r="C549" s="22" t="s">
        <v>1075</v>
      </c>
      <c r="D549" s="23" t="s">
        <v>28</v>
      </c>
      <c r="E549" s="24">
        <v>1</v>
      </c>
      <c r="F549" s="25">
        <v>63488.639999999999</v>
      </c>
      <c r="G549" s="26">
        <f t="shared" si="8"/>
        <v>63488.639999999999</v>
      </c>
    </row>
    <row r="550" spans="1:7">
      <c r="A550" s="20"/>
      <c r="B550" s="21" t="s">
        <v>1076</v>
      </c>
      <c r="C550" s="22" t="s">
        <v>1077</v>
      </c>
      <c r="D550" s="23" t="s">
        <v>28</v>
      </c>
      <c r="E550" s="24">
        <v>1</v>
      </c>
      <c r="F550" s="25">
        <v>62981.48</v>
      </c>
      <c r="G550" s="26">
        <f t="shared" si="8"/>
        <v>62981.48</v>
      </c>
    </row>
    <row r="551" spans="1:7" ht="24.75" customHeight="1">
      <c r="A551" s="20"/>
      <c r="B551" s="21" t="s">
        <v>1078</v>
      </c>
      <c r="C551" s="22" t="str">
        <f>[1]APU!D14039</f>
        <v>Suministro e instalación de pañete impermeabilizado muros 1:3 incluye aditivo impermeabilizante</v>
      </c>
      <c r="D551" s="23" t="s">
        <v>28</v>
      </c>
      <c r="E551" s="24">
        <v>1</v>
      </c>
      <c r="F551" s="25">
        <f>[1]APU!F14062</f>
        <v>87958.05</v>
      </c>
      <c r="G551" s="26">
        <f t="shared" si="8"/>
        <v>87958.05</v>
      </c>
    </row>
    <row r="552" spans="1:7">
      <c r="A552" s="20"/>
      <c r="B552" s="21" t="s">
        <v>1079</v>
      </c>
      <c r="C552" s="22" t="s">
        <v>1080</v>
      </c>
      <c r="D552" s="23" t="s">
        <v>28</v>
      </c>
      <c r="E552" s="24">
        <v>1</v>
      </c>
      <c r="F552" s="25">
        <v>59281.72</v>
      </c>
      <c r="G552" s="26">
        <f t="shared" si="8"/>
        <v>59281.72</v>
      </c>
    </row>
    <row r="553" spans="1:7">
      <c r="A553" s="57"/>
      <c r="B553" s="21" t="s">
        <v>1081</v>
      </c>
      <c r="C553" s="22" t="s">
        <v>1082</v>
      </c>
      <c r="D553" s="23" t="s">
        <v>28</v>
      </c>
      <c r="E553" s="24">
        <v>1</v>
      </c>
      <c r="F553" s="25">
        <v>49342.14</v>
      </c>
      <c r="G553" s="26">
        <f t="shared" si="8"/>
        <v>49342.14</v>
      </c>
    </row>
    <row r="554" spans="1:7">
      <c r="A554" s="57"/>
      <c r="B554" s="21" t="s">
        <v>1083</v>
      </c>
      <c r="C554" s="22" t="s">
        <v>1084</v>
      </c>
      <c r="D554" s="23" t="s">
        <v>28</v>
      </c>
      <c r="E554" s="24">
        <v>1</v>
      </c>
      <c r="F554" s="25">
        <v>47680.01</v>
      </c>
      <c r="G554" s="26">
        <f t="shared" si="8"/>
        <v>47680.01</v>
      </c>
    </row>
    <row r="555" spans="1:7">
      <c r="A555" s="20"/>
      <c r="B555" s="21" t="s">
        <v>1085</v>
      </c>
      <c r="C555" s="22" t="s">
        <v>1086</v>
      </c>
      <c r="D555" s="23" t="s">
        <v>28</v>
      </c>
      <c r="E555" s="24">
        <v>1</v>
      </c>
      <c r="F555" s="25">
        <v>47172.87</v>
      </c>
      <c r="G555" s="26">
        <f t="shared" si="8"/>
        <v>47172.87</v>
      </c>
    </row>
    <row r="556" spans="1:7">
      <c r="A556" s="57"/>
      <c r="B556" s="21" t="s">
        <v>1087</v>
      </c>
      <c r="C556" s="22" t="s">
        <v>1088</v>
      </c>
      <c r="D556" s="23" t="s">
        <v>28</v>
      </c>
      <c r="E556" s="24">
        <v>1</v>
      </c>
      <c r="F556" s="25">
        <v>46665.71</v>
      </c>
      <c r="G556" s="26">
        <f t="shared" si="8"/>
        <v>46665.71</v>
      </c>
    </row>
    <row r="557" spans="1:7">
      <c r="A557" s="57"/>
      <c r="B557" s="21" t="s">
        <v>1089</v>
      </c>
      <c r="C557" s="22" t="s">
        <v>1090</v>
      </c>
      <c r="D557" s="23" t="s">
        <v>28</v>
      </c>
      <c r="E557" s="24">
        <v>1</v>
      </c>
      <c r="F557" s="25">
        <v>63995.78</v>
      </c>
      <c r="G557" s="26">
        <f t="shared" si="8"/>
        <v>63995.78</v>
      </c>
    </row>
    <row r="558" spans="1:7">
      <c r="A558" s="57"/>
      <c r="B558" s="21" t="s">
        <v>1091</v>
      </c>
      <c r="C558" s="22" t="s">
        <v>1092</v>
      </c>
      <c r="D558" s="23" t="s">
        <v>28</v>
      </c>
      <c r="E558" s="24">
        <v>1</v>
      </c>
      <c r="F558" s="25">
        <v>63488.639999999999</v>
      </c>
      <c r="G558" s="26">
        <f t="shared" si="8"/>
        <v>63488.639999999999</v>
      </c>
    </row>
    <row r="559" spans="1:7">
      <c r="A559" s="20"/>
      <c r="B559" s="21" t="s">
        <v>1093</v>
      </c>
      <c r="C559" s="22" t="s">
        <v>1094</v>
      </c>
      <c r="D559" s="23" t="s">
        <v>28</v>
      </c>
      <c r="E559" s="24">
        <v>1</v>
      </c>
      <c r="F559" s="25">
        <v>62981.48</v>
      </c>
      <c r="G559" s="26">
        <f t="shared" si="8"/>
        <v>62981.48</v>
      </c>
    </row>
    <row r="560" spans="1:7">
      <c r="A560" s="20"/>
      <c r="B560" s="21" t="s">
        <v>1095</v>
      </c>
      <c r="C560" s="22" t="s">
        <v>1096</v>
      </c>
      <c r="D560" s="23" t="s">
        <v>28</v>
      </c>
      <c r="E560" s="24">
        <v>1</v>
      </c>
      <c r="F560" s="25">
        <v>64932.24</v>
      </c>
      <c r="G560" s="26">
        <f t="shared" si="8"/>
        <v>64932.24</v>
      </c>
    </row>
    <row r="561" spans="1:7">
      <c r="A561" s="20"/>
      <c r="B561" s="21" t="s">
        <v>1097</v>
      </c>
      <c r="C561" s="22" t="s">
        <v>1098</v>
      </c>
      <c r="D561" s="23" t="s">
        <v>28</v>
      </c>
      <c r="E561" s="24">
        <v>1</v>
      </c>
      <c r="F561" s="25">
        <v>69593.89</v>
      </c>
      <c r="G561" s="26">
        <f t="shared" si="8"/>
        <v>69593.89</v>
      </c>
    </row>
    <row r="562" spans="1:7" ht="24">
      <c r="A562" s="20"/>
      <c r="B562" s="21" t="s">
        <v>1099</v>
      </c>
      <c r="C562" s="22" t="s">
        <v>1100</v>
      </c>
      <c r="D562" s="23" t="s">
        <v>28</v>
      </c>
      <c r="E562" s="24">
        <v>1</v>
      </c>
      <c r="F562" s="25">
        <v>119181.69</v>
      </c>
      <c r="G562" s="26">
        <f t="shared" si="8"/>
        <v>119181.69</v>
      </c>
    </row>
    <row r="563" spans="1:7">
      <c r="A563" s="20"/>
      <c r="B563" s="21" t="s">
        <v>1101</v>
      </c>
      <c r="C563" s="22" t="s">
        <v>1102</v>
      </c>
      <c r="D563" s="23" t="s">
        <v>25</v>
      </c>
      <c r="E563" s="24">
        <v>1</v>
      </c>
      <c r="F563" s="25">
        <v>94588.73</v>
      </c>
      <c r="G563" s="26">
        <f t="shared" si="8"/>
        <v>94588.73</v>
      </c>
    </row>
    <row r="564" spans="1:7">
      <c r="A564" s="20"/>
      <c r="B564" s="21" t="s">
        <v>1103</v>
      </c>
      <c r="C564" s="22" t="s">
        <v>1104</v>
      </c>
      <c r="D564" s="23" t="s">
        <v>28</v>
      </c>
      <c r="E564" s="24">
        <v>1</v>
      </c>
      <c r="F564" s="25">
        <v>28228.31</v>
      </c>
      <c r="G564" s="26">
        <f t="shared" si="8"/>
        <v>28228.31</v>
      </c>
    </row>
    <row r="565" spans="1:7" ht="24">
      <c r="A565" s="20"/>
      <c r="B565" s="21" t="s">
        <v>1105</v>
      </c>
      <c r="C565" s="22" t="s">
        <v>1106</v>
      </c>
      <c r="D565" s="23" t="s">
        <v>2</v>
      </c>
      <c r="E565" s="24">
        <v>1</v>
      </c>
      <c r="F565" s="25">
        <v>19610.419999999998</v>
      </c>
      <c r="G565" s="26">
        <f t="shared" si="8"/>
        <v>19610.419999999998</v>
      </c>
    </row>
    <row r="566" spans="1:7">
      <c r="A566" s="53"/>
      <c r="B566" s="54"/>
      <c r="C566" s="55"/>
      <c r="D566" s="54"/>
      <c r="E566" s="54"/>
      <c r="F566" s="44" t="s">
        <v>1</v>
      </c>
      <c r="G566" s="27">
        <f>SUM(G529:G565)</f>
        <v>13034868.800000001</v>
      </c>
    </row>
    <row r="567" spans="1:7">
      <c r="A567" s="50">
        <v>13</v>
      </c>
      <c r="B567" s="46" t="s">
        <v>1107</v>
      </c>
      <c r="C567" s="47"/>
      <c r="D567" s="226"/>
      <c r="E567" s="227"/>
      <c r="F567" s="227"/>
      <c r="G567" s="278"/>
    </row>
    <row r="568" spans="1:7">
      <c r="A568" s="57"/>
      <c r="B568" s="21" t="s">
        <v>1108</v>
      </c>
      <c r="C568" s="22" t="s">
        <v>1109</v>
      </c>
      <c r="D568" s="23" t="s">
        <v>28</v>
      </c>
      <c r="E568" s="24">
        <v>1</v>
      </c>
      <c r="F568" s="25">
        <v>677318.23</v>
      </c>
      <c r="G568" s="26">
        <f t="shared" si="8"/>
        <v>677318.23</v>
      </c>
    </row>
    <row r="569" spans="1:7">
      <c r="A569" s="57"/>
      <c r="B569" s="21" t="s">
        <v>1110</v>
      </c>
      <c r="C569" s="22" t="s">
        <v>1111</v>
      </c>
      <c r="D569" s="23" t="s">
        <v>28</v>
      </c>
      <c r="E569" s="24">
        <v>1</v>
      </c>
      <c r="F569" s="25">
        <v>277017.46999999997</v>
      </c>
      <c r="G569" s="26">
        <f t="shared" si="8"/>
        <v>277017.46999999997</v>
      </c>
    </row>
    <row r="570" spans="1:7">
      <c r="A570" s="57"/>
      <c r="B570" s="21" t="s">
        <v>1112</v>
      </c>
      <c r="C570" s="22" t="s">
        <v>1113</v>
      </c>
      <c r="D570" s="23" t="s">
        <v>28</v>
      </c>
      <c r="E570" s="24">
        <v>1</v>
      </c>
      <c r="F570" s="25">
        <v>766039.47</v>
      </c>
      <c r="G570" s="26">
        <f t="shared" si="8"/>
        <v>766039.47</v>
      </c>
    </row>
    <row r="571" spans="1:7" ht="24.75" customHeight="1">
      <c r="A571" s="57"/>
      <c r="B571" s="21" t="s">
        <v>1114</v>
      </c>
      <c r="C571" s="22" t="s">
        <v>1115</v>
      </c>
      <c r="D571" s="23" t="s">
        <v>28</v>
      </c>
      <c r="E571" s="24">
        <v>1</v>
      </c>
      <c r="F571" s="25">
        <v>266255.46999999997</v>
      </c>
      <c r="G571" s="26">
        <f t="shared" si="8"/>
        <v>266255.46999999997</v>
      </c>
    </row>
    <row r="572" spans="1:7">
      <c r="A572" s="57"/>
      <c r="B572" s="21" t="s">
        <v>1116</v>
      </c>
      <c r="C572" s="22" t="s">
        <v>1117</v>
      </c>
      <c r="D572" s="23" t="s">
        <v>28</v>
      </c>
      <c r="E572" s="24">
        <v>1</v>
      </c>
      <c r="F572" s="25">
        <v>445895.47</v>
      </c>
      <c r="G572" s="26">
        <f t="shared" si="8"/>
        <v>445895.47</v>
      </c>
    </row>
    <row r="573" spans="1:7" ht="15" customHeight="1">
      <c r="A573" s="57"/>
      <c r="B573" s="21" t="s">
        <v>1118</v>
      </c>
      <c r="C573" s="22" t="s">
        <v>1119</v>
      </c>
      <c r="D573" s="23" t="s">
        <v>28</v>
      </c>
      <c r="E573" s="24">
        <v>1</v>
      </c>
      <c r="F573" s="25">
        <v>412697.47</v>
      </c>
      <c r="G573" s="26">
        <f t="shared" si="8"/>
        <v>412697.47</v>
      </c>
    </row>
    <row r="574" spans="1:7">
      <c r="A574" s="57"/>
      <c r="B574" s="21" t="s">
        <v>1120</v>
      </c>
      <c r="C574" s="22" t="s">
        <v>1121</v>
      </c>
      <c r="D574" s="23" t="s">
        <v>28</v>
      </c>
      <c r="E574" s="24">
        <v>1</v>
      </c>
      <c r="F574" s="25">
        <v>482249.47</v>
      </c>
      <c r="G574" s="26">
        <f t="shared" si="8"/>
        <v>482249.47</v>
      </c>
    </row>
    <row r="575" spans="1:7">
      <c r="A575" s="57"/>
      <c r="B575" s="21" t="s">
        <v>1122</v>
      </c>
      <c r="C575" s="22" t="s">
        <v>1123</v>
      </c>
      <c r="D575" s="23" t="s">
        <v>28</v>
      </c>
      <c r="E575" s="24">
        <v>1</v>
      </c>
      <c r="F575" s="25">
        <v>321316.46999999997</v>
      </c>
      <c r="G575" s="26">
        <f t="shared" si="8"/>
        <v>321316.46999999997</v>
      </c>
    </row>
    <row r="576" spans="1:7">
      <c r="A576" s="57"/>
      <c r="B576" s="21" t="s">
        <v>1124</v>
      </c>
      <c r="C576" s="22" t="s">
        <v>1125</v>
      </c>
      <c r="D576" s="23" t="s">
        <v>28</v>
      </c>
      <c r="E576" s="24">
        <v>1</v>
      </c>
      <c r="F576" s="25">
        <v>657883.93999999994</v>
      </c>
      <c r="G576" s="26">
        <f t="shared" si="8"/>
        <v>657883.93999999994</v>
      </c>
    </row>
    <row r="577" spans="1:7" ht="24">
      <c r="A577" s="57"/>
      <c r="B577" s="21" t="s">
        <v>1126</v>
      </c>
      <c r="C577" s="22" t="s">
        <v>1127</v>
      </c>
      <c r="D577" s="23" t="s">
        <v>2</v>
      </c>
      <c r="E577" s="24">
        <v>1</v>
      </c>
      <c r="F577" s="25">
        <v>144662.54</v>
      </c>
      <c r="G577" s="26">
        <f t="shared" si="8"/>
        <v>144662.54</v>
      </c>
    </row>
    <row r="578" spans="1:7">
      <c r="A578" s="57"/>
      <c r="B578" s="21" t="s">
        <v>1128</v>
      </c>
      <c r="C578" s="22" t="s">
        <v>1129</v>
      </c>
      <c r="D578" s="23" t="s">
        <v>2</v>
      </c>
      <c r="E578" s="24">
        <v>1</v>
      </c>
      <c r="F578" s="25">
        <v>37829.56</v>
      </c>
      <c r="G578" s="26">
        <f t="shared" si="8"/>
        <v>37829.56</v>
      </c>
    </row>
    <row r="579" spans="1:7" ht="24">
      <c r="A579" s="20"/>
      <c r="B579" s="21" t="s">
        <v>1130</v>
      </c>
      <c r="C579" s="31" t="s">
        <v>1131</v>
      </c>
      <c r="D579" s="36" t="s">
        <v>28</v>
      </c>
      <c r="E579" s="24">
        <v>1</v>
      </c>
      <c r="F579" s="25">
        <v>42858.57</v>
      </c>
      <c r="G579" s="26">
        <f t="shared" si="8"/>
        <v>42858.57</v>
      </c>
    </row>
    <row r="580" spans="1:7">
      <c r="A580" s="53"/>
      <c r="B580" s="54"/>
      <c r="C580" s="55"/>
      <c r="D580" s="54"/>
      <c r="E580" s="54"/>
      <c r="F580" s="44" t="s">
        <v>1</v>
      </c>
      <c r="G580" s="27">
        <f>SUM(G568:G579)</f>
        <v>4532024.129999999</v>
      </c>
    </row>
    <row r="581" spans="1:7">
      <c r="A581" s="50">
        <v>14</v>
      </c>
      <c r="B581" s="46" t="s">
        <v>1132</v>
      </c>
      <c r="C581" s="47"/>
      <c r="D581" s="226"/>
      <c r="E581" s="227"/>
      <c r="F581" s="227"/>
      <c r="G581" s="278"/>
    </row>
    <row r="582" spans="1:7" ht="36">
      <c r="A582" s="20"/>
      <c r="B582" s="61" t="s">
        <v>1133</v>
      </c>
      <c r="C582" s="62" t="s">
        <v>1134</v>
      </c>
      <c r="D582" s="63" t="s">
        <v>2</v>
      </c>
      <c r="E582" s="24">
        <v>1</v>
      </c>
      <c r="F582" s="25">
        <v>147228.47</v>
      </c>
      <c r="G582" s="26">
        <f t="shared" si="8"/>
        <v>147228.47</v>
      </c>
    </row>
    <row r="583" spans="1:7" ht="24">
      <c r="A583" s="20"/>
      <c r="B583" s="61" t="s">
        <v>1135</v>
      </c>
      <c r="C583" s="62" t="s">
        <v>1136</v>
      </c>
      <c r="D583" s="63" t="s">
        <v>2</v>
      </c>
      <c r="E583" s="24">
        <v>1</v>
      </c>
      <c r="F583" s="25">
        <v>130860.47</v>
      </c>
      <c r="G583" s="26">
        <f t="shared" si="8"/>
        <v>130860.47</v>
      </c>
    </row>
    <row r="584" spans="1:7" ht="24">
      <c r="A584" s="20"/>
      <c r="B584" s="61" t="s">
        <v>1137</v>
      </c>
      <c r="C584" s="62" t="s">
        <v>1138</v>
      </c>
      <c r="D584" s="63" t="s">
        <v>2</v>
      </c>
      <c r="E584" s="24">
        <v>1</v>
      </c>
      <c r="F584" s="25">
        <v>128613.47</v>
      </c>
      <c r="G584" s="26">
        <f t="shared" si="8"/>
        <v>128613.47</v>
      </c>
    </row>
    <row r="585" spans="1:7" ht="24">
      <c r="A585" s="20"/>
      <c r="B585" s="61" t="s">
        <v>1139</v>
      </c>
      <c r="C585" s="62" t="s">
        <v>1140</v>
      </c>
      <c r="D585" s="63" t="s">
        <v>2</v>
      </c>
      <c r="E585" s="24">
        <v>1</v>
      </c>
      <c r="F585" s="25">
        <v>122787.47</v>
      </c>
      <c r="G585" s="26">
        <f t="shared" si="8"/>
        <v>122787.47</v>
      </c>
    </row>
    <row r="586" spans="1:7" ht="36">
      <c r="A586" s="20"/>
      <c r="B586" s="61" t="s">
        <v>1141</v>
      </c>
      <c r="C586" s="62" t="s">
        <v>1142</v>
      </c>
      <c r="D586" s="63" t="s">
        <v>2</v>
      </c>
      <c r="E586" s="24">
        <v>1</v>
      </c>
      <c r="F586" s="25">
        <v>201862.47</v>
      </c>
      <c r="G586" s="26">
        <f t="shared" ref="G586:G649" si="9">F586</f>
        <v>201862.47</v>
      </c>
    </row>
    <row r="587" spans="1:7" ht="15" customHeight="1">
      <c r="A587" s="20"/>
      <c r="B587" s="61" t="s">
        <v>1143</v>
      </c>
      <c r="C587" s="62" t="s">
        <v>1144</v>
      </c>
      <c r="D587" s="63" t="s">
        <v>2</v>
      </c>
      <c r="E587" s="24">
        <v>1</v>
      </c>
      <c r="F587" s="25">
        <v>249027.47</v>
      </c>
      <c r="G587" s="26">
        <f t="shared" si="9"/>
        <v>249027.47</v>
      </c>
    </row>
    <row r="588" spans="1:7" ht="24">
      <c r="A588" s="20"/>
      <c r="B588" s="61" t="s">
        <v>1145</v>
      </c>
      <c r="C588" s="62" t="s">
        <v>1146</v>
      </c>
      <c r="D588" s="63" t="s">
        <v>2</v>
      </c>
      <c r="E588" s="24">
        <v>1</v>
      </c>
      <c r="F588" s="25">
        <v>75777.47</v>
      </c>
      <c r="G588" s="26">
        <f t="shared" si="9"/>
        <v>75777.47</v>
      </c>
    </row>
    <row r="589" spans="1:7" ht="24">
      <c r="A589" s="20"/>
      <c r="B589" s="61" t="s">
        <v>1147</v>
      </c>
      <c r="C589" s="62" t="s">
        <v>1148</v>
      </c>
      <c r="D589" s="63" t="s">
        <v>2</v>
      </c>
      <c r="E589" s="24">
        <v>1</v>
      </c>
      <c r="F589" s="25">
        <v>217588.47</v>
      </c>
      <c r="G589" s="26">
        <f t="shared" si="9"/>
        <v>217588.47</v>
      </c>
    </row>
    <row r="590" spans="1:7" ht="24">
      <c r="A590" s="20"/>
      <c r="B590" s="61" t="s">
        <v>1149</v>
      </c>
      <c r="C590" s="62" t="s">
        <v>1150</v>
      </c>
      <c r="D590" s="63" t="s">
        <v>2</v>
      </c>
      <c r="E590" s="24">
        <v>1</v>
      </c>
      <c r="F590" s="25">
        <v>120311.47</v>
      </c>
      <c r="G590" s="26">
        <f t="shared" si="9"/>
        <v>120311.47</v>
      </c>
    </row>
    <row r="591" spans="1:7" ht="24">
      <c r="A591" s="20"/>
      <c r="B591" s="61" t="s">
        <v>1151</v>
      </c>
      <c r="C591" s="62" t="s">
        <v>1152</v>
      </c>
      <c r="D591" s="63" t="s">
        <v>2</v>
      </c>
      <c r="E591" s="24">
        <v>1</v>
      </c>
      <c r="F591" s="25">
        <v>118932.47</v>
      </c>
      <c r="G591" s="26">
        <f t="shared" si="9"/>
        <v>118932.47</v>
      </c>
    </row>
    <row r="592" spans="1:7" ht="24">
      <c r="A592" s="20"/>
      <c r="B592" s="61" t="s">
        <v>1153</v>
      </c>
      <c r="C592" s="62" t="s">
        <v>1154</v>
      </c>
      <c r="D592" s="63" t="s">
        <v>2</v>
      </c>
      <c r="E592" s="24">
        <v>1</v>
      </c>
      <c r="F592" s="25">
        <v>72627.47</v>
      </c>
      <c r="G592" s="26">
        <f t="shared" si="9"/>
        <v>72627.47</v>
      </c>
    </row>
    <row r="593" spans="1:7" ht="36">
      <c r="A593" s="20"/>
      <c r="B593" s="61" t="s">
        <v>1155</v>
      </c>
      <c r="C593" s="62" t="s">
        <v>1156</v>
      </c>
      <c r="D593" s="63" t="s">
        <v>2</v>
      </c>
      <c r="E593" s="24">
        <v>1</v>
      </c>
      <c r="F593" s="25">
        <v>239812.71</v>
      </c>
      <c r="G593" s="26">
        <f t="shared" si="9"/>
        <v>239812.71</v>
      </c>
    </row>
    <row r="594" spans="1:7" ht="24">
      <c r="A594" s="20"/>
      <c r="B594" s="61" t="s">
        <v>1157</v>
      </c>
      <c r="C594" s="62" t="s">
        <v>1158</v>
      </c>
      <c r="D594" s="63" t="s">
        <v>2</v>
      </c>
      <c r="E594" s="24">
        <v>1</v>
      </c>
      <c r="F594" s="25">
        <v>430989.83</v>
      </c>
      <c r="G594" s="26">
        <f t="shared" si="9"/>
        <v>430989.83</v>
      </c>
    </row>
    <row r="595" spans="1:7" ht="24">
      <c r="A595" s="20"/>
      <c r="B595" s="61" t="s">
        <v>1159</v>
      </c>
      <c r="C595" s="62" t="s">
        <v>1160</v>
      </c>
      <c r="D595" s="63" t="s">
        <v>2</v>
      </c>
      <c r="E595" s="24">
        <v>1</v>
      </c>
      <c r="F595" s="25">
        <v>269593.71000000002</v>
      </c>
      <c r="G595" s="26">
        <f t="shared" si="9"/>
        <v>269593.71000000002</v>
      </c>
    </row>
    <row r="596" spans="1:7" ht="24">
      <c r="A596" s="20"/>
      <c r="B596" s="61" t="s">
        <v>1161</v>
      </c>
      <c r="C596" s="62" t="s">
        <v>1162</v>
      </c>
      <c r="D596" s="63" t="s">
        <v>2</v>
      </c>
      <c r="E596" s="24">
        <v>1</v>
      </c>
      <c r="F596" s="25">
        <v>339746.3</v>
      </c>
      <c r="G596" s="26">
        <f t="shared" si="9"/>
        <v>339746.3</v>
      </c>
    </row>
    <row r="597" spans="1:7" ht="24">
      <c r="A597" s="20"/>
      <c r="B597" s="61" t="s">
        <v>1163</v>
      </c>
      <c r="C597" s="22" t="s">
        <v>1164</v>
      </c>
      <c r="D597" s="23" t="s">
        <v>2</v>
      </c>
      <c r="E597" s="24">
        <v>1</v>
      </c>
      <c r="F597" s="25">
        <v>131775.71</v>
      </c>
      <c r="G597" s="26">
        <f t="shared" si="9"/>
        <v>131775.71</v>
      </c>
    </row>
    <row r="598" spans="1:7">
      <c r="A598" s="53"/>
      <c r="B598" s="54"/>
      <c r="C598" s="55"/>
      <c r="D598" s="54"/>
      <c r="E598" s="54"/>
      <c r="F598" s="44" t="s">
        <v>1</v>
      </c>
      <c r="G598" s="27">
        <f>SUM(G582:G597)</f>
        <v>2997535.4299999997</v>
      </c>
    </row>
    <row r="599" spans="1:7">
      <c r="A599" s="50">
        <v>15</v>
      </c>
      <c r="B599" s="46" t="s">
        <v>1165</v>
      </c>
      <c r="C599" s="47"/>
      <c r="D599" s="228"/>
      <c r="E599" s="229"/>
      <c r="F599" s="229"/>
      <c r="G599" s="273"/>
    </row>
    <row r="600" spans="1:7">
      <c r="A600" s="20"/>
      <c r="B600" s="61" t="s">
        <v>1166</v>
      </c>
      <c r="C600" s="64" t="s">
        <v>1167</v>
      </c>
      <c r="D600" s="63" t="s">
        <v>28</v>
      </c>
      <c r="E600" s="24">
        <v>1</v>
      </c>
      <c r="F600" s="25">
        <v>121431.64</v>
      </c>
      <c r="G600" s="26">
        <f t="shared" si="9"/>
        <v>121431.64</v>
      </c>
    </row>
    <row r="601" spans="1:7">
      <c r="A601" s="20"/>
      <c r="B601" s="61" t="s">
        <v>1168</v>
      </c>
      <c r="C601" s="62" t="s">
        <v>1169</v>
      </c>
      <c r="D601" s="63" t="s">
        <v>28</v>
      </c>
      <c r="E601" s="24">
        <v>1</v>
      </c>
      <c r="F601" s="25">
        <v>161342.64000000001</v>
      </c>
      <c r="G601" s="26">
        <f t="shared" si="9"/>
        <v>161342.64000000001</v>
      </c>
    </row>
    <row r="602" spans="1:7">
      <c r="A602" s="20"/>
      <c r="B602" s="61" t="s">
        <v>1170</v>
      </c>
      <c r="C602" s="62" t="s">
        <v>1171</v>
      </c>
      <c r="D602" s="63" t="s">
        <v>28</v>
      </c>
      <c r="E602" s="24">
        <v>1</v>
      </c>
      <c r="F602" s="25">
        <v>102797.64</v>
      </c>
      <c r="G602" s="26">
        <f t="shared" si="9"/>
        <v>102797.64</v>
      </c>
    </row>
    <row r="603" spans="1:7">
      <c r="A603" s="20"/>
      <c r="B603" s="61" t="s">
        <v>1172</v>
      </c>
      <c r="C603" s="62" t="s">
        <v>1173</v>
      </c>
      <c r="D603" s="63" t="s">
        <v>28</v>
      </c>
      <c r="E603" s="24">
        <v>1</v>
      </c>
      <c r="F603" s="25">
        <v>79559.64</v>
      </c>
      <c r="G603" s="26">
        <f t="shared" si="9"/>
        <v>79559.64</v>
      </c>
    </row>
    <row r="604" spans="1:7">
      <c r="A604" s="20"/>
      <c r="B604" s="61" t="s">
        <v>1174</v>
      </c>
      <c r="C604" s="62" t="s">
        <v>1175</v>
      </c>
      <c r="D604" s="63" t="s">
        <v>28</v>
      </c>
      <c r="E604" s="24">
        <v>1</v>
      </c>
      <c r="F604" s="25">
        <v>102797.64</v>
      </c>
      <c r="G604" s="26">
        <f t="shared" si="9"/>
        <v>102797.64</v>
      </c>
    </row>
    <row r="605" spans="1:7" ht="15" customHeight="1">
      <c r="A605" s="53"/>
      <c r="B605" s="54"/>
      <c r="C605" s="55"/>
      <c r="D605" s="54"/>
      <c r="E605" s="54"/>
      <c r="F605" s="44" t="s">
        <v>1</v>
      </c>
      <c r="G605" s="27">
        <f>SUM(G600:G604)</f>
        <v>567929.20000000007</v>
      </c>
    </row>
    <row r="606" spans="1:7">
      <c r="A606" s="50">
        <v>16</v>
      </c>
      <c r="B606" s="46" t="s">
        <v>1176</v>
      </c>
      <c r="C606" s="47"/>
      <c r="D606" s="228"/>
      <c r="E606" s="229"/>
      <c r="F606" s="229"/>
      <c r="G606" s="273"/>
    </row>
    <row r="607" spans="1:7">
      <c r="A607" s="20"/>
      <c r="B607" s="61" t="s">
        <v>1177</v>
      </c>
      <c r="C607" s="64" t="s">
        <v>1178</v>
      </c>
      <c r="D607" s="63" t="s">
        <v>25</v>
      </c>
      <c r="E607" s="24">
        <v>1</v>
      </c>
      <c r="F607" s="25">
        <v>5652.63</v>
      </c>
      <c r="G607" s="26">
        <f t="shared" si="9"/>
        <v>5652.63</v>
      </c>
    </row>
    <row r="608" spans="1:7">
      <c r="A608" s="20"/>
      <c r="B608" s="61" t="s">
        <v>1179</v>
      </c>
      <c r="C608" s="62" t="s">
        <v>1180</v>
      </c>
      <c r="D608" s="63" t="s">
        <v>25</v>
      </c>
      <c r="E608" s="24">
        <v>1</v>
      </c>
      <c r="F608" s="25">
        <v>5047.87</v>
      </c>
      <c r="G608" s="26">
        <f t="shared" si="9"/>
        <v>5047.87</v>
      </c>
    </row>
    <row r="609" spans="1:7">
      <c r="A609" s="20"/>
      <c r="B609" s="61" t="s">
        <v>1181</v>
      </c>
      <c r="C609" s="62" t="s">
        <v>1182</v>
      </c>
      <c r="D609" s="63" t="s">
        <v>28</v>
      </c>
      <c r="E609" s="24">
        <v>1</v>
      </c>
      <c r="F609" s="25">
        <v>71519.509999999995</v>
      </c>
      <c r="G609" s="26">
        <f t="shared" si="9"/>
        <v>71519.509999999995</v>
      </c>
    </row>
    <row r="610" spans="1:7">
      <c r="A610" s="20"/>
      <c r="B610" s="61" t="s">
        <v>1183</v>
      </c>
      <c r="C610" s="62" t="s">
        <v>1184</v>
      </c>
      <c r="D610" s="63" t="s">
        <v>28</v>
      </c>
      <c r="E610" s="24">
        <v>1</v>
      </c>
      <c r="F610" s="25">
        <v>69533.14</v>
      </c>
      <c r="G610" s="26">
        <f t="shared" si="9"/>
        <v>69533.14</v>
      </c>
    </row>
    <row r="611" spans="1:7" ht="24">
      <c r="A611" s="20"/>
      <c r="B611" s="61" t="s">
        <v>1185</v>
      </c>
      <c r="C611" s="62" t="s">
        <v>1186</v>
      </c>
      <c r="D611" s="63" t="s">
        <v>2</v>
      </c>
      <c r="E611" s="24">
        <v>1</v>
      </c>
      <c r="F611" s="25">
        <v>764141.32</v>
      </c>
      <c r="G611" s="26">
        <f t="shared" si="9"/>
        <v>764141.32</v>
      </c>
    </row>
    <row r="612" spans="1:7" ht="15" customHeight="1">
      <c r="A612" s="20"/>
      <c r="B612" s="61" t="s">
        <v>1187</v>
      </c>
      <c r="C612" s="62" t="s">
        <v>1188</v>
      </c>
      <c r="D612" s="63" t="s">
        <v>2</v>
      </c>
      <c r="E612" s="24">
        <v>1</v>
      </c>
      <c r="F612" s="25">
        <v>105557.09</v>
      </c>
      <c r="G612" s="26">
        <f t="shared" si="9"/>
        <v>105557.09</v>
      </c>
    </row>
    <row r="613" spans="1:7">
      <c r="A613" s="20"/>
      <c r="B613" s="61" t="s">
        <v>1189</v>
      </c>
      <c r="C613" s="62" t="s">
        <v>1190</v>
      </c>
      <c r="D613" s="63" t="s">
        <v>25</v>
      </c>
      <c r="E613" s="24">
        <v>1</v>
      </c>
      <c r="F613" s="25">
        <v>13785.91</v>
      </c>
      <c r="G613" s="26">
        <f t="shared" si="9"/>
        <v>13785.91</v>
      </c>
    </row>
    <row r="614" spans="1:7">
      <c r="A614" s="20"/>
      <c r="B614" s="61" t="s">
        <v>1191</v>
      </c>
      <c r="C614" s="62" t="s">
        <v>1192</v>
      </c>
      <c r="D614" s="63" t="s">
        <v>25</v>
      </c>
      <c r="E614" s="24">
        <v>1</v>
      </c>
      <c r="F614" s="25">
        <v>6661.33</v>
      </c>
      <c r="G614" s="26">
        <f t="shared" si="9"/>
        <v>6661.33</v>
      </c>
    </row>
    <row r="615" spans="1:7">
      <c r="A615" s="20"/>
      <c r="B615" s="61" t="s">
        <v>1193</v>
      </c>
      <c r="C615" s="62" t="s">
        <v>1194</v>
      </c>
      <c r="D615" s="63" t="s">
        <v>33</v>
      </c>
      <c r="E615" s="24">
        <v>1</v>
      </c>
      <c r="F615" s="25">
        <v>157080.99</v>
      </c>
      <c r="G615" s="26">
        <f t="shared" si="9"/>
        <v>157080.99</v>
      </c>
    </row>
    <row r="616" spans="1:7">
      <c r="A616" s="20"/>
      <c r="B616" s="61" t="s">
        <v>1195</v>
      </c>
      <c r="C616" s="62" t="s">
        <v>1196</v>
      </c>
      <c r="D616" s="63" t="s">
        <v>33</v>
      </c>
      <c r="E616" s="24">
        <v>1</v>
      </c>
      <c r="F616" s="25">
        <v>168301.07</v>
      </c>
      <c r="G616" s="26">
        <f t="shared" si="9"/>
        <v>168301.07</v>
      </c>
    </row>
    <row r="617" spans="1:7">
      <c r="A617" s="20"/>
      <c r="B617" s="61" t="s">
        <v>1197</v>
      </c>
      <c r="C617" s="62" t="s">
        <v>1198</v>
      </c>
      <c r="D617" s="63" t="s">
        <v>33</v>
      </c>
      <c r="E617" s="24">
        <v>1</v>
      </c>
      <c r="F617" s="25">
        <v>14792.15</v>
      </c>
      <c r="G617" s="26">
        <f t="shared" si="9"/>
        <v>14792.15</v>
      </c>
    </row>
    <row r="618" spans="1:7">
      <c r="A618" s="20"/>
      <c r="B618" s="61" t="s">
        <v>1199</v>
      </c>
      <c r="C618" s="62" t="s">
        <v>1200</v>
      </c>
      <c r="D618" s="63" t="s">
        <v>33</v>
      </c>
      <c r="E618" s="24">
        <v>1</v>
      </c>
      <c r="F618" s="25">
        <v>66127.44</v>
      </c>
      <c r="G618" s="26">
        <f t="shared" si="9"/>
        <v>66127.44</v>
      </c>
    </row>
    <row r="619" spans="1:7">
      <c r="A619" s="20"/>
      <c r="B619" s="61" t="s">
        <v>1201</v>
      </c>
      <c r="C619" s="62" t="s">
        <v>1202</v>
      </c>
      <c r="D619" s="63" t="s">
        <v>33</v>
      </c>
      <c r="E619" s="24">
        <v>1</v>
      </c>
      <c r="F619" s="25">
        <v>146620.51999999999</v>
      </c>
      <c r="G619" s="26">
        <f t="shared" si="9"/>
        <v>146620.51999999999</v>
      </c>
    </row>
    <row r="620" spans="1:7">
      <c r="A620" s="20"/>
      <c r="B620" s="61" t="s">
        <v>1203</v>
      </c>
      <c r="C620" s="62" t="s">
        <v>1204</v>
      </c>
      <c r="D620" s="63" t="s">
        <v>33</v>
      </c>
      <c r="E620" s="24">
        <v>1</v>
      </c>
      <c r="F620" s="25">
        <v>46392.14</v>
      </c>
      <c r="G620" s="26">
        <f t="shared" si="9"/>
        <v>46392.14</v>
      </c>
    </row>
    <row r="621" spans="1:7">
      <c r="A621" s="20"/>
      <c r="B621" s="61" t="s">
        <v>1205</v>
      </c>
      <c r="C621" s="62" t="s">
        <v>1206</v>
      </c>
      <c r="D621" s="63" t="s">
        <v>33</v>
      </c>
      <c r="E621" s="24">
        <v>1</v>
      </c>
      <c r="F621" s="25">
        <v>64355.94</v>
      </c>
      <c r="G621" s="26">
        <f t="shared" si="9"/>
        <v>64355.94</v>
      </c>
    </row>
    <row r="622" spans="1:7">
      <c r="A622" s="20"/>
      <c r="B622" s="61" t="s">
        <v>1207</v>
      </c>
      <c r="C622" s="62" t="s">
        <v>1208</v>
      </c>
      <c r="D622" s="63" t="s">
        <v>33</v>
      </c>
      <c r="E622" s="24">
        <v>1</v>
      </c>
      <c r="F622" s="25">
        <v>64433.52</v>
      </c>
      <c r="G622" s="26">
        <f t="shared" si="9"/>
        <v>64433.52</v>
      </c>
    </row>
    <row r="623" spans="1:7">
      <c r="A623" s="20"/>
      <c r="B623" s="61" t="s">
        <v>1209</v>
      </c>
      <c r="C623" s="62" t="s">
        <v>1210</v>
      </c>
      <c r="D623" s="63" t="s">
        <v>33</v>
      </c>
      <c r="E623" s="24">
        <v>1</v>
      </c>
      <c r="F623" s="25">
        <v>84230.54</v>
      </c>
      <c r="G623" s="26">
        <f t="shared" si="9"/>
        <v>84230.54</v>
      </c>
    </row>
    <row r="624" spans="1:7">
      <c r="A624" s="20"/>
      <c r="B624" s="61" t="s">
        <v>1211</v>
      </c>
      <c r="C624" s="62" t="s">
        <v>1212</v>
      </c>
      <c r="D624" s="63" t="s">
        <v>33</v>
      </c>
      <c r="E624" s="24">
        <v>1</v>
      </c>
      <c r="F624" s="25">
        <v>266452.45</v>
      </c>
      <c r="G624" s="26">
        <f t="shared" si="9"/>
        <v>266452.45</v>
      </c>
    </row>
    <row r="625" spans="1:7">
      <c r="A625" s="20"/>
      <c r="B625" s="61" t="s">
        <v>1213</v>
      </c>
      <c r="C625" s="62" t="s">
        <v>1214</v>
      </c>
      <c r="D625" s="63" t="s">
        <v>28</v>
      </c>
      <c r="E625" s="24">
        <v>1</v>
      </c>
      <c r="F625" s="25">
        <v>73387.3</v>
      </c>
      <c r="G625" s="26">
        <f t="shared" si="9"/>
        <v>73387.3</v>
      </c>
    </row>
    <row r="626" spans="1:7">
      <c r="A626" s="20"/>
      <c r="B626" s="61" t="s">
        <v>1215</v>
      </c>
      <c r="C626" s="62" t="s">
        <v>1216</v>
      </c>
      <c r="D626" s="63" t="s">
        <v>33</v>
      </c>
      <c r="E626" s="24">
        <v>1</v>
      </c>
      <c r="F626" s="25">
        <v>293405.43</v>
      </c>
      <c r="G626" s="26">
        <f t="shared" si="9"/>
        <v>293405.43</v>
      </c>
    </row>
    <row r="627" spans="1:7">
      <c r="A627" s="20"/>
      <c r="B627" s="61" t="s">
        <v>1217</v>
      </c>
      <c r="C627" s="62" t="s">
        <v>1218</v>
      </c>
      <c r="D627" s="63" t="s">
        <v>33</v>
      </c>
      <c r="E627" s="24">
        <v>1</v>
      </c>
      <c r="F627" s="25">
        <v>155900.85999999999</v>
      </c>
      <c r="G627" s="26">
        <f t="shared" si="9"/>
        <v>155900.85999999999</v>
      </c>
    </row>
    <row r="628" spans="1:7">
      <c r="A628" s="20"/>
      <c r="B628" s="61" t="s">
        <v>1219</v>
      </c>
      <c r="C628" s="62" t="s">
        <v>1220</v>
      </c>
      <c r="D628" s="63" t="s">
        <v>33</v>
      </c>
      <c r="E628" s="24">
        <v>1</v>
      </c>
      <c r="F628" s="25">
        <v>116039.1</v>
      </c>
      <c r="G628" s="26">
        <f t="shared" si="9"/>
        <v>116039.1</v>
      </c>
    </row>
    <row r="629" spans="1:7">
      <c r="A629" s="20"/>
      <c r="B629" s="61" t="s">
        <v>1221</v>
      </c>
      <c r="C629" s="62" t="s">
        <v>1222</v>
      </c>
      <c r="D629" s="63" t="s">
        <v>33</v>
      </c>
      <c r="E629" s="24">
        <v>1</v>
      </c>
      <c r="F629" s="25">
        <v>8382.2199999999993</v>
      </c>
      <c r="G629" s="26">
        <f t="shared" si="9"/>
        <v>8382.2199999999993</v>
      </c>
    </row>
    <row r="630" spans="1:7">
      <c r="A630" s="20"/>
      <c r="B630" s="61" t="s">
        <v>1223</v>
      </c>
      <c r="C630" s="62" t="s">
        <v>1224</v>
      </c>
      <c r="D630" s="63" t="s">
        <v>33</v>
      </c>
      <c r="E630" s="24">
        <v>1</v>
      </c>
      <c r="F630" s="25">
        <v>11864.65</v>
      </c>
      <c r="G630" s="26">
        <f t="shared" si="9"/>
        <v>11864.65</v>
      </c>
    </row>
    <row r="631" spans="1:7" ht="24">
      <c r="A631" s="20"/>
      <c r="B631" s="61" t="s">
        <v>1225</v>
      </c>
      <c r="C631" s="62" t="s">
        <v>1226</v>
      </c>
      <c r="D631" s="63" t="s">
        <v>33</v>
      </c>
      <c r="E631" s="24">
        <v>1</v>
      </c>
      <c r="F631" s="25">
        <v>46799.47</v>
      </c>
      <c r="G631" s="26">
        <f t="shared" si="9"/>
        <v>46799.47</v>
      </c>
    </row>
    <row r="632" spans="1:7">
      <c r="A632" s="20"/>
      <c r="B632" s="61" t="s">
        <v>1227</v>
      </c>
      <c r="C632" s="62" t="s">
        <v>1228</v>
      </c>
      <c r="D632" s="63" t="s">
        <v>33</v>
      </c>
      <c r="E632" s="24">
        <v>1</v>
      </c>
      <c r="F632" s="25">
        <v>41562.019999999997</v>
      </c>
      <c r="G632" s="26">
        <f t="shared" si="9"/>
        <v>41562.019999999997</v>
      </c>
    </row>
    <row r="633" spans="1:7">
      <c r="A633" s="20"/>
      <c r="B633" s="61" t="s">
        <v>1229</v>
      </c>
      <c r="C633" s="62" t="s">
        <v>1230</v>
      </c>
      <c r="D633" s="63" t="s">
        <v>28</v>
      </c>
      <c r="E633" s="24">
        <v>1</v>
      </c>
      <c r="F633" s="25">
        <v>10210.049999999999</v>
      </c>
      <c r="G633" s="26">
        <f t="shared" si="9"/>
        <v>10210.049999999999</v>
      </c>
    </row>
    <row r="634" spans="1:7">
      <c r="A634" s="20"/>
      <c r="B634" s="61" t="s">
        <v>1231</v>
      </c>
      <c r="C634" s="62" t="s">
        <v>1232</v>
      </c>
      <c r="D634" s="63" t="s">
        <v>28</v>
      </c>
      <c r="E634" s="24">
        <v>1</v>
      </c>
      <c r="F634" s="25">
        <v>16023.9</v>
      </c>
      <c r="G634" s="26">
        <f t="shared" si="9"/>
        <v>16023.9</v>
      </c>
    </row>
    <row r="635" spans="1:7" ht="24">
      <c r="A635" s="20"/>
      <c r="B635" s="61" t="s">
        <v>1233</v>
      </c>
      <c r="C635" s="62" t="s">
        <v>1234</v>
      </c>
      <c r="D635" s="63" t="s">
        <v>28</v>
      </c>
      <c r="E635" s="24">
        <v>1</v>
      </c>
      <c r="F635" s="25">
        <v>43579.35</v>
      </c>
      <c r="G635" s="26">
        <f t="shared" si="9"/>
        <v>43579.35</v>
      </c>
    </row>
    <row r="636" spans="1:7" ht="24">
      <c r="A636" s="20"/>
      <c r="B636" s="61" t="s">
        <v>1235</v>
      </c>
      <c r="C636" s="62" t="s">
        <v>1236</v>
      </c>
      <c r="D636" s="63" t="s">
        <v>28</v>
      </c>
      <c r="E636" s="24">
        <v>1</v>
      </c>
      <c r="F636" s="25">
        <v>5481.96</v>
      </c>
      <c r="G636" s="26">
        <f t="shared" si="9"/>
        <v>5481.96</v>
      </c>
    </row>
    <row r="637" spans="1:7" ht="24">
      <c r="A637" s="20"/>
      <c r="B637" s="61" t="s">
        <v>1237</v>
      </c>
      <c r="C637" s="62" t="s">
        <v>1238</v>
      </c>
      <c r="D637" s="63" t="s">
        <v>33</v>
      </c>
      <c r="E637" s="24">
        <v>1</v>
      </c>
      <c r="F637" s="25">
        <v>892796.13</v>
      </c>
      <c r="G637" s="26">
        <f t="shared" si="9"/>
        <v>892796.13</v>
      </c>
    </row>
    <row r="638" spans="1:7">
      <c r="A638" s="20"/>
      <c r="B638" s="61" t="s">
        <v>1239</v>
      </c>
      <c r="C638" s="62" t="s">
        <v>1240</v>
      </c>
      <c r="D638" s="63" t="s">
        <v>33</v>
      </c>
      <c r="E638" s="24">
        <v>1</v>
      </c>
      <c r="F638" s="25">
        <v>175815.54</v>
      </c>
      <c r="G638" s="26">
        <f t="shared" si="9"/>
        <v>175815.54</v>
      </c>
    </row>
    <row r="639" spans="1:7" ht="24">
      <c r="A639" s="20"/>
      <c r="B639" s="61" t="s">
        <v>1241</v>
      </c>
      <c r="C639" s="62" t="s">
        <v>1242</v>
      </c>
      <c r="D639" s="63" t="s">
        <v>33</v>
      </c>
      <c r="E639" s="24">
        <v>1</v>
      </c>
      <c r="F639" s="25">
        <v>292115.17</v>
      </c>
      <c r="G639" s="26">
        <f t="shared" si="9"/>
        <v>292115.17</v>
      </c>
    </row>
    <row r="640" spans="1:7">
      <c r="A640" s="20"/>
      <c r="B640" s="61" t="s">
        <v>1243</v>
      </c>
      <c r="C640" s="62" t="s">
        <v>1244</v>
      </c>
      <c r="D640" s="63" t="s">
        <v>33</v>
      </c>
      <c r="E640" s="24">
        <v>1</v>
      </c>
      <c r="F640" s="25">
        <v>266571.7</v>
      </c>
      <c r="G640" s="26">
        <f t="shared" si="9"/>
        <v>266571.7</v>
      </c>
    </row>
    <row r="641" spans="1:8" ht="24">
      <c r="A641" s="20"/>
      <c r="B641" s="61" t="s">
        <v>1245</v>
      </c>
      <c r="C641" s="62" t="s">
        <v>1246</v>
      </c>
      <c r="D641" s="63" t="s">
        <v>33</v>
      </c>
      <c r="E641" s="24">
        <v>1</v>
      </c>
      <c r="F641" s="25">
        <v>270473.24</v>
      </c>
      <c r="G641" s="26">
        <f t="shared" si="9"/>
        <v>270473.24</v>
      </c>
    </row>
    <row r="642" spans="1:8">
      <c r="A642" s="20"/>
      <c r="B642" s="61" t="s">
        <v>1247</v>
      </c>
      <c r="C642" s="62" t="s">
        <v>1248</v>
      </c>
      <c r="D642" s="63" t="s">
        <v>33</v>
      </c>
      <c r="E642" s="24">
        <v>1</v>
      </c>
      <c r="F642" s="25">
        <v>271411.28000000003</v>
      </c>
      <c r="G642" s="26">
        <f t="shared" si="9"/>
        <v>271411.28000000003</v>
      </c>
    </row>
    <row r="643" spans="1:8">
      <c r="A643" s="20"/>
      <c r="B643" s="61" t="s">
        <v>1249</v>
      </c>
      <c r="C643" s="62" t="s">
        <v>1250</v>
      </c>
      <c r="D643" s="63" t="s">
        <v>2</v>
      </c>
      <c r="E643" s="24">
        <v>1</v>
      </c>
      <c r="F643" s="25">
        <v>19426.64</v>
      </c>
      <c r="G643" s="26">
        <f t="shared" si="9"/>
        <v>19426.64</v>
      </c>
    </row>
    <row r="644" spans="1:8">
      <c r="A644" s="20"/>
      <c r="B644" s="61" t="s">
        <v>1251</v>
      </c>
      <c r="C644" s="62" t="s">
        <v>1252</v>
      </c>
      <c r="D644" s="63" t="s">
        <v>33</v>
      </c>
      <c r="E644" s="24">
        <v>1</v>
      </c>
      <c r="F644" s="25">
        <v>1352598.08</v>
      </c>
      <c r="G644" s="26">
        <f t="shared" si="9"/>
        <v>1352598.08</v>
      </c>
    </row>
    <row r="645" spans="1:8" ht="24">
      <c r="A645" s="20"/>
      <c r="B645" s="61" t="s">
        <v>1253</v>
      </c>
      <c r="C645" s="62" t="s">
        <v>1254</v>
      </c>
      <c r="D645" s="63" t="s">
        <v>1255</v>
      </c>
      <c r="E645" s="24">
        <v>1</v>
      </c>
      <c r="F645" s="25">
        <v>30028.35</v>
      </c>
      <c r="G645" s="26">
        <f t="shared" si="9"/>
        <v>30028.35</v>
      </c>
    </row>
    <row r="646" spans="1:8" ht="24">
      <c r="A646" s="20"/>
      <c r="B646" s="61" t="s">
        <v>1256</v>
      </c>
      <c r="C646" s="62" t="s">
        <v>1257</v>
      </c>
      <c r="D646" s="63" t="s">
        <v>25</v>
      </c>
      <c r="E646" s="24">
        <v>1</v>
      </c>
      <c r="F646" s="25">
        <v>161054.14000000001</v>
      </c>
      <c r="G646" s="26">
        <f t="shared" si="9"/>
        <v>161054.14000000001</v>
      </c>
    </row>
    <row r="647" spans="1:8" ht="24">
      <c r="A647" s="20"/>
      <c r="B647" s="61" t="s">
        <v>1258</v>
      </c>
      <c r="C647" s="62" t="s">
        <v>1259</v>
      </c>
      <c r="D647" s="63" t="s">
        <v>25</v>
      </c>
      <c r="E647" s="24">
        <v>1</v>
      </c>
      <c r="F647" s="25">
        <v>335373.76</v>
      </c>
      <c r="G647" s="26">
        <f t="shared" si="9"/>
        <v>335373.76</v>
      </c>
    </row>
    <row r="648" spans="1:8" ht="24">
      <c r="A648" s="20"/>
      <c r="B648" s="61" t="s">
        <v>1260</v>
      </c>
      <c r="C648" s="62" t="s">
        <v>1261</v>
      </c>
      <c r="D648" s="63" t="s">
        <v>25</v>
      </c>
      <c r="E648" s="24">
        <v>1</v>
      </c>
      <c r="F648" s="25">
        <v>544270.07999999996</v>
      </c>
      <c r="G648" s="26">
        <f t="shared" si="9"/>
        <v>544270.07999999996</v>
      </c>
    </row>
    <row r="649" spans="1:8" ht="24">
      <c r="A649" s="20"/>
      <c r="B649" s="21" t="s">
        <v>1262</v>
      </c>
      <c r="C649" s="22" t="s">
        <v>1263</v>
      </c>
      <c r="D649" s="23" t="s">
        <v>25</v>
      </c>
      <c r="E649" s="24">
        <v>1</v>
      </c>
      <c r="F649" s="25">
        <v>5093.32</v>
      </c>
      <c r="G649" s="26">
        <f t="shared" si="9"/>
        <v>5093.32</v>
      </c>
    </row>
    <row r="650" spans="1:8">
      <c r="A650" s="53"/>
      <c r="B650" s="54"/>
      <c r="C650" s="55"/>
      <c r="D650" s="54"/>
      <c r="E650" s="54"/>
      <c r="F650" s="44" t="s">
        <v>1</v>
      </c>
      <c r="G650" s="27">
        <f>SUM(G607:G649)</f>
        <v>7560349.2999999998</v>
      </c>
    </row>
    <row r="651" spans="1:8">
      <c r="A651" s="28">
        <v>17</v>
      </c>
      <c r="B651" s="46" t="s">
        <v>1264</v>
      </c>
      <c r="C651" s="47"/>
      <c r="D651" s="228"/>
      <c r="E651" s="229"/>
      <c r="F651" s="229"/>
      <c r="G651" s="273"/>
    </row>
    <row r="652" spans="1:8">
      <c r="A652" s="65"/>
      <c r="B652" s="21" t="s">
        <v>1265</v>
      </c>
      <c r="C652" s="33" t="s">
        <v>1266</v>
      </c>
      <c r="D652" s="35" t="s">
        <v>28</v>
      </c>
      <c r="E652" s="24">
        <v>1</v>
      </c>
      <c r="F652" s="25">
        <v>8890.27</v>
      </c>
      <c r="G652" s="26">
        <f t="shared" ref="G652:G653" si="10">F652</f>
        <v>8890.27</v>
      </c>
    </row>
    <row r="653" spans="1:8">
      <c r="A653" s="65"/>
      <c r="B653" s="21" t="s">
        <v>1267</v>
      </c>
      <c r="C653" s="33" t="s">
        <v>1268</v>
      </c>
      <c r="D653" s="35" t="s">
        <v>33</v>
      </c>
      <c r="E653" s="24">
        <v>1</v>
      </c>
      <c r="F653" s="25">
        <v>100631.39</v>
      </c>
      <c r="G653" s="26">
        <f t="shared" si="10"/>
        <v>100631.39</v>
      </c>
    </row>
    <row r="654" spans="1:8" ht="15.75" thickBot="1">
      <c r="A654" s="66"/>
      <c r="B654" s="67"/>
      <c r="C654" s="67"/>
      <c r="D654" s="67"/>
      <c r="E654" s="67"/>
      <c r="F654" s="68" t="s">
        <v>1</v>
      </c>
      <c r="G654" s="69">
        <f>SUM(G652:G653)</f>
        <v>109521.66</v>
      </c>
    </row>
    <row r="655" spans="1:8">
      <c r="A655" s="70">
        <v>18</v>
      </c>
      <c r="B655" s="230" t="s">
        <v>1269</v>
      </c>
      <c r="C655" s="231"/>
      <c r="D655" s="232"/>
      <c r="E655" s="233"/>
      <c r="F655" s="233"/>
      <c r="G655" s="274"/>
    </row>
    <row r="656" spans="1:8" ht="36.75" customHeight="1">
      <c r="A656" s="71"/>
      <c r="B656" s="72" t="s">
        <v>1270</v>
      </c>
      <c r="C656" s="22" t="s">
        <v>1271</v>
      </c>
      <c r="D656" s="73" t="s">
        <v>1255</v>
      </c>
      <c r="E656" s="24">
        <v>1</v>
      </c>
      <c r="F656" s="25">
        <f>[2]Hoja1!$F$16550</f>
        <v>1351.4669999999999</v>
      </c>
      <c r="G656" s="74">
        <f>F656*E656</f>
        <v>1351.4669999999999</v>
      </c>
      <c r="H656" s="3"/>
    </row>
    <row r="657" spans="1:8" ht="51" customHeight="1">
      <c r="A657" s="71"/>
      <c r="B657" s="72" t="s">
        <v>1272</v>
      </c>
      <c r="C657" s="22" t="str">
        <f>[1]APU!D16548</f>
        <v xml:space="preserve">Desmonte técnico de alfombra instalada (modulares o rollo), incluye: levantamiento manual controlado, retiro de adhesivo superficial con espátula, acopio interno, cargue y preparación para su retiro </v>
      </c>
      <c r="D657" s="35" t="s">
        <v>28</v>
      </c>
      <c r="E657" s="24">
        <v>1</v>
      </c>
      <c r="F657" s="75">
        <f>[2]Hoja1!$F$16572</f>
        <v>4481.96</v>
      </c>
      <c r="G657" s="74">
        <f>F657*E657</f>
        <v>4481.96</v>
      </c>
      <c r="H657" s="3"/>
    </row>
    <row r="658" spans="1:8" ht="35.25" customHeight="1">
      <c r="A658" s="71"/>
      <c r="B658" s="72" t="s">
        <v>1273</v>
      </c>
      <c r="C658" s="22" t="str">
        <f>[1]APU!D16569</f>
        <v>Reemboquillado (relleno y sellado de juntas) en enchapes existentes de muros y pisos, con el fin de mejorar la estanqueidad, estética y durabilidad del revestimiento</v>
      </c>
      <c r="D658" s="35" t="s">
        <v>28</v>
      </c>
      <c r="E658" s="24">
        <v>1</v>
      </c>
      <c r="F658" s="75">
        <f>[2]Hoja1!$F$16596</f>
        <v>8586.8700000000008</v>
      </c>
      <c r="G658" s="74">
        <f t="shared" ref="G658:G662" si="11">F658*E658</f>
        <v>8586.8700000000008</v>
      </c>
      <c r="H658" s="3"/>
    </row>
    <row r="659" spans="1:8" ht="36.75" customHeight="1">
      <c r="A659" s="71"/>
      <c r="B659" s="72" t="s">
        <v>1274</v>
      </c>
      <c r="C659" s="22" t="s">
        <v>1275</v>
      </c>
      <c r="D659" s="76" t="s">
        <v>18</v>
      </c>
      <c r="E659" s="24">
        <v>1</v>
      </c>
      <c r="F659" s="75">
        <f>[1]APU!F16609</f>
        <v>9861.7799999999988</v>
      </c>
      <c r="G659" s="74">
        <f t="shared" si="11"/>
        <v>9861.7799999999988</v>
      </c>
      <c r="H659" s="3"/>
    </row>
    <row r="660" spans="1:8" ht="37.5" customHeight="1">
      <c r="A660" s="71"/>
      <c r="B660" s="72" t="s">
        <v>1276</v>
      </c>
      <c r="C660" s="22" t="s">
        <v>4047</v>
      </c>
      <c r="D660" s="76" t="s">
        <v>18</v>
      </c>
      <c r="E660" s="24">
        <v>1</v>
      </c>
      <c r="F660" s="75">
        <f>[1]APU!F16637</f>
        <v>2388641.37</v>
      </c>
      <c r="G660" s="74">
        <f t="shared" si="11"/>
        <v>2388641.37</v>
      </c>
      <c r="H660" s="3"/>
    </row>
    <row r="661" spans="1:8" ht="66.75" customHeight="1">
      <c r="A661" s="71"/>
      <c r="B661" s="72" t="s">
        <v>1277</v>
      </c>
      <c r="C661" s="22" t="str">
        <f>[2]Hoja1!$D$16644</f>
        <v>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v>
      </c>
      <c r="D661" s="76" t="s">
        <v>18</v>
      </c>
      <c r="E661" s="24">
        <v>1</v>
      </c>
      <c r="F661" s="75">
        <f>[2]Hoja1!$F$16666</f>
        <v>348000</v>
      </c>
      <c r="G661" s="74">
        <f t="shared" si="11"/>
        <v>348000</v>
      </c>
      <c r="H661" s="3"/>
    </row>
    <row r="662" spans="1:8" ht="29.25" customHeight="1">
      <c r="A662" s="71"/>
      <c r="B662" s="72" t="s">
        <v>1278</v>
      </c>
      <c r="C662" s="22" t="str">
        <f>[2]Hoja1!$D$16668</f>
        <v xml:space="preserve">Suministro e instalación de cerramiento provisional en polisombra verde Hmax= 2,10m incluye desmonte </v>
      </c>
      <c r="D662" s="76" t="s">
        <v>25</v>
      </c>
      <c r="E662" s="24">
        <v>1</v>
      </c>
      <c r="F662" s="75">
        <f>[1]APU!F16682</f>
        <v>21452.960000000021</v>
      </c>
      <c r="G662" s="74">
        <f t="shared" si="11"/>
        <v>21452.960000000021</v>
      </c>
      <c r="H662" s="3"/>
    </row>
    <row r="663" spans="1:8" ht="29.25" customHeight="1">
      <c r="A663" s="71"/>
      <c r="B663" s="72" t="s">
        <v>1279</v>
      </c>
      <c r="C663" s="22" t="str">
        <f>[1]APU!D16684</f>
        <v>Suministro e instalación de unión dresser en hd de 3"</v>
      </c>
      <c r="D663" s="76" t="s">
        <v>18</v>
      </c>
      <c r="E663" s="24">
        <v>1</v>
      </c>
      <c r="F663" s="75">
        <f>[1]APU!F16704</f>
        <v>163110.54999999999</v>
      </c>
      <c r="G663" s="74">
        <f>F663*E663</f>
        <v>163110.54999999999</v>
      </c>
      <c r="H663" s="3"/>
    </row>
    <row r="664" spans="1:8" ht="29.25" customHeight="1">
      <c r="A664" s="71"/>
      <c r="B664" s="72" t="s">
        <v>1280</v>
      </c>
      <c r="C664" s="22" t="s">
        <v>1281</v>
      </c>
      <c r="D664" s="35" t="s">
        <v>28</v>
      </c>
      <c r="E664" s="24">
        <v>1</v>
      </c>
      <c r="F664" s="75">
        <f>[1]APU!F16725</f>
        <v>77686.045503912508</v>
      </c>
      <c r="G664" s="74">
        <f>F664*E664</f>
        <v>77686.045503912508</v>
      </c>
      <c r="H664" s="3"/>
    </row>
    <row r="665" spans="1:8" ht="29.25" customHeight="1">
      <c r="A665" s="71"/>
      <c r="B665" s="72" t="s">
        <v>1282</v>
      </c>
      <c r="C665" s="22" t="str">
        <f>[1]APU!D16727</f>
        <v xml:space="preserve">Suministro e instalación de domos circulares de 100 mm diámetro en acrílico original 3mm  </v>
      </c>
      <c r="D665" s="76" t="s">
        <v>18</v>
      </c>
      <c r="E665" s="24">
        <v>1</v>
      </c>
      <c r="F665" s="75">
        <f>[1]APU!F16746</f>
        <v>481324.05000000005</v>
      </c>
      <c r="G665" s="74">
        <f>F665*E665</f>
        <v>481324.05000000005</v>
      </c>
      <c r="H665" s="3"/>
    </row>
    <row r="666" spans="1:8" ht="29.25" customHeight="1">
      <c r="A666" s="71"/>
      <c r="B666" s="72" t="s">
        <v>1283</v>
      </c>
      <c r="C666" s="22" t="str">
        <f>[1]APU!D16748</f>
        <v xml:space="preserve">Suministro e instalación de cañuela prefabricada en concreto 21MPA ancho max =30cm para aguas lluvias </v>
      </c>
      <c r="D666" s="76" t="s">
        <v>25</v>
      </c>
      <c r="E666" s="24">
        <v>1</v>
      </c>
      <c r="F666" s="75">
        <f>[1]APU!F16769</f>
        <v>67058.55</v>
      </c>
      <c r="G666" s="74">
        <f>F666*E666</f>
        <v>67058.55</v>
      </c>
      <c r="H666" s="3"/>
    </row>
    <row r="667" spans="1:8" ht="15.75" thickBot="1">
      <c r="A667" s="77"/>
      <c r="B667" s="78"/>
      <c r="C667" s="78"/>
      <c r="D667" s="78"/>
      <c r="E667" s="78"/>
      <c r="F667" s="79" t="s">
        <v>1</v>
      </c>
      <c r="G667" s="80">
        <f>SUM(G656:G666)</f>
        <v>3571555.6025039125</v>
      </c>
      <c r="H667" s="3"/>
    </row>
    <row r="668" spans="1:8" ht="15.75" thickBot="1">
      <c r="A668" s="235"/>
      <c r="B668" s="235"/>
      <c r="C668" s="235"/>
      <c r="D668" s="235"/>
      <c r="E668" s="235"/>
      <c r="F668" s="235"/>
      <c r="G668" s="235"/>
    </row>
    <row r="669" spans="1:8" ht="15" customHeight="1">
      <c r="A669" s="236" t="s">
        <v>1284</v>
      </c>
      <c r="B669" s="237"/>
      <c r="C669" s="237"/>
      <c r="D669" s="237"/>
      <c r="E669" s="238"/>
      <c r="F669" s="275">
        <f>G50+G112+G208+G279+G289+G315+G345+G395+G479+G502+G527+G566+G580+G598+G605+G650+G654+G667</f>
        <v>150529183.81250396</v>
      </c>
      <c r="G669" s="276"/>
    </row>
    <row r="670" spans="1:8">
      <c r="A670" s="269" t="s">
        <v>1285</v>
      </c>
      <c r="B670" s="270"/>
      <c r="C670" s="270"/>
      <c r="D670" s="266">
        <v>0.22</v>
      </c>
      <c r="E670" s="267"/>
      <c r="F670" s="215">
        <f>TRUNC((F669*D670),2)</f>
        <v>33116420.43</v>
      </c>
      <c r="G670" s="268"/>
    </row>
    <row r="671" spans="1:8">
      <c r="A671" s="264" t="s">
        <v>1286</v>
      </c>
      <c r="B671" s="265"/>
      <c r="C671" s="265"/>
      <c r="D671" s="271">
        <v>5.0000000000000001E-3</v>
      </c>
      <c r="E671" s="272"/>
      <c r="F671" s="215">
        <f>TRUNC((D671*F669),2)</f>
        <v>752645.91</v>
      </c>
      <c r="G671" s="268"/>
    </row>
    <row r="672" spans="1:8">
      <c r="A672" s="264" t="s">
        <v>1287</v>
      </c>
      <c r="B672" s="265"/>
      <c r="C672" s="265"/>
      <c r="D672" s="266">
        <v>0.05</v>
      </c>
      <c r="E672" s="267"/>
      <c r="F672" s="215">
        <f>TRUNC((F669*D672),2)</f>
        <v>7526459.1900000004</v>
      </c>
      <c r="G672" s="268"/>
    </row>
    <row r="673" spans="1:9">
      <c r="A673" s="264" t="s">
        <v>1288</v>
      </c>
      <c r="B673" s="265"/>
      <c r="C673" s="265"/>
      <c r="D673" s="266">
        <v>0.19</v>
      </c>
      <c r="E673" s="267"/>
      <c r="F673" s="215">
        <f>TRUNC((F672*D673),2)</f>
        <v>1430027.24</v>
      </c>
      <c r="G673" s="268"/>
    </row>
    <row r="674" spans="1:9" ht="15" customHeight="1">
      <c r="A674" s="212" t="s">
        <v>1289</v>
      </c>
      <c r="B674" s="213"/>
      <c r="C674" s="213"/>
      <c r="D674" s="213"/>
      <c r="E674" s="214"/>
      <c r="F674" s="251">
        <f>F670+F671+F672+F673</f>
        <v>42825552.769999996</v>
      </c>
      <c r="G674" s="252"/>
    </row>
    <row r="675" spans="1:9" ht="23.25" customHeight="1" thickBot="1">
      <c r="A675" s="253"/>
      <c r="B675" s="254"/>
      <c r="C675" s="254"/>
      <c r="D675" s="254"/>
      <c r="E675" s="254"/>
      <c r="F675" s="254"/>
      <c r="G675" s="255"/>
    </row>
    <row r="676" spans="1:9" ht="18.75" customHeight="1">
      <c r="A676" s="256" t="s">
        <v>1290</v>
      </c>
      <c r="B676" s="257"/>
      <c r="C676" s="257"/>
      <c r="D676" s="258">
        <f>F669+F674</f>
        <v>193354736.58250397</v>
      </c>
      <c r="E676" s="237"/>
      <c r="F676" s="237"/>
      <c r="G676" s="259"/>
      <c r="I676" s="2"/>
    </row>
    <row r="677" spans="1:9" ht="32.25" customHeight="1">
      <c r="A677" s="260" t="s">
        <v>1291</v>
      </c>
      <c r="B677" s="261"/>
      <c r="C677" s="261"/>
      <c r="D677" s="262" t="s">
        <v>1292</v>
      </c>
      <c r="E677" s="262"/>
      <c r="F677" s="262"/>
      <c r="G677" s="263"/>
    </row>
    <row r="678" spans="1:9">
      <c r="A678" s="81"/>
    </row>
    <row r="679" spans="1:9">
      <c r="A679" s="81"/>
    </row>
    <row r="680" spans="1:9">
      <c r="A680" s="82" t="s">
        <v>1293</v>
      </c>
      <c r="B680" s="83"/>
      <c r="C680" s="83"/>
      <c r="D680" s="83"/>
      <c r="E680" s="83"/>
      <c r="F680" s="83"/>
      <c r="G680" s="83"/>
    </row>
    <row r="681" spans="1:9">
      <c r="A681" s="84" t="s">
        <v>5</v>
      </c>
      <c r="B681" s="83"/>
      <c r="C681" s="83"/>
      <c r="D681" s="83"/>
      <c r="E681" s="83"/>
      <c r="F681" s="83"/>
      <c r="G681" s="83"/>
    </row>
    <row r="682" spans="1:9">
      <c r="A682" s="84" t="s">
        <v>1294</v>
      </c>
      <c r="B682" s="83"/>
      <c r="C682" s="83"/>
      <c r="D682" s="83"/>
      <c r="E682" s="83"/>
      <c r="F682" s="83"/>
      <c r="G682" s="83"/>
    </row>
    <row r="683" spans="1:9">
      <c r="A683" s="84" t="s">
        <v>1295</v>
      </c>
      <c r="B683" s="83"/>
      <c r="C683" s="83"/>
      <c r="D683" s="83"/>
      <c r="E683" s="83"/>
      <c r="F683" s="83"/>
      <c r="G683" s="83"/>
    </row>
    <row r="684" spans="1:9">
      <c r="A684" s="84" t="s">
        <v>1296</v>
      </c>
      <c r="B684" s="85">
        <v>38645</v>
      </c>
      <c r="C684" s="86"/>
      <c r="D684" s="83"/>
      <c r="E684" s="83"/>
      <c r="F684" s="83"/>
      <c r="G684" s="83"/>
    </row>
    <row r="685" spans="1:9" ht="25.5" customHeight="1">
      <c r="A685" s="82"/>
      <c r="B685" s="83"/>
      <c r="C685" s="83"/>
      <c r="D685" s="83"/>
      <c r="E685" s="83"/>
      <c r="F685" s="83"/>
      <c r="G685" s="83"/>
    </row>
    <row r="686" spans="1:9">
      <c r="A686" s="206" t="s">
        <v>6</v>
      </c>
      <c r="B686" s="206"/>
      <c r="C686" s="206"/>
      <c r="D686" s="206"/>
      <c r="E686" s="206"/>
      <c r="F686" s="206"/>
      <c r="G686" s="206"/>
    </row>
    <row r="687" spans="1:9">
      <c r="A687" s="206" t="s">
        <v>7</v>
      </c>
      <c r="B687" s="206"/>
      <c r="C687" s="206"/>
      <c r="D687" s="206"/>
      <c r="E687" s="206"/>
      <c r="F687" s="206"/>
      <c r="G687" s="206"/>
    </row>
    <row r="688" spans="1:9">
      <c r="A688" s="87"/>
      <c r="B688" s="88"/>
      <c r="C688" s="89"/>
      <c r="D688" s="90"/>
      <c r="E688" s="90"/>
      <c r="F688" s="91"/>
      <c r="G688" s="92"/>
    </row>
  </sheetData>
  <mergeCells count="57">
    <mergeCell ref="A1:B1"/>
    <mergeCell ref="C1:F2"/>
    <mergeCell ref="A2:B2"/>
    <mergeCell ref="A3:B3"/>
    <mergeCell ref="C3:F4"/>
    <mergeCell ref="A4:B4"/>
    <mergeCell ref="D280:G280"/>
    <mergeCell ref="A6:B6"/>
    <mergeCell ref="C6:G6"/>
    <mergeCell ref="B8:C8"/>
    <mergeCell ref="D8:G8"/>
    <mergeCell ref="A50:F50"/>
    <mergeCell ref="D51:G51"/>
    <mergeCell ref="B112:E112"/>
    <mergeCell ref="D113:G113"/>
    <mergeCell ref="A208:F208"/>
    <mergeCell ref="D209:G209"/>
    <mergeCell ref="B279:F279"/>
    <mergeCell ref="D606:G606"/>
    <mergeCell ref="B289:F289"/>
    <mergeCell ref="D290:G290"/>
    <mergeCell ref="D316:G316"/>
    <mergeCell ref="D346:G346"/>
    <mergeCell ref="D396:G396"/>
    <mergeCell ref="D480:G480"/>
    <mergeCell ref="D503:G503"/>
    <mergeCell ref="D528:G528"/>
    <mergeCell ref="D567:G567"/>
    <mergeCell ref="D581:G581"/>
    <mergeCell ref="D599:G599"/>
    <mergeCell ref="D651:G651"/>
    <mergeCell ref="B655:C655"/>
    <mergeCell ref="D655:G655"/>
    <mergeCell ref="A668:G668"/>
    <mergeCell ref="A669:E669"/>
    <mergeCell ref="F669:G669"/>
    <mergeCell ref="A670:C670"/>
    <mergeCell ref="D670:E670"/>
    <mergeCell ref="F670:G670"/>
    <mergeCell ref="A671:C671"/>
    <mergeCell ref="D671:E671"/>
    <mergeCell ref="F671:G671"/>
    <mergeCell ref="A672:C672"/>
    <mergeCell ref="D672:E672"/>
    <mergeCell ref="F672:G672"/>
    <mergeCell ref="A673:C673"/>
    <mergeCell ref="D673:E673"/>
    <mergeCell ref="F673:G673"/>
    <mergeCell ref="A686:G686"/>
    <mergeCell ref="A687:G687"/>
    <mergeCell ref="A674:E674"/>
    <mergeCell ref="F674:G674"/>
    <mergeCell ref="A675:G675"/>
    <mergeCell ref="A676:C676"/>
    <mergeCell ref="D676:G676"/>
    <mergeCell ref="A677:C677"/>
    <mergeCell ref="D677:G677"/>
  </mergeCells>
  <conditionalFormatting sqref="B8:B49 B52:B112 B114:B207 B210:B278 B281:B288 B291:B315 B317:B345 B347:B395 B397:B479 B481:B502 B504:B527 B529:B566 B568:B580 B582:B598 B600:B605 B607:B650 B652:B653">
    <cfRule type="duplicateValues" dxfId="82" priority="80"/>
  </conditionalFormatting>
  <conditionalFormatting sqref="B47">
    <cfRule type="duplicateValues" dxfId="81" priority="32"/>
    <cfRule type="duplicateValues" dxfId="80" priority="30"/>
  </conditionalFormatting>
  <conditionalFormatting sqref="B48">
    <cfRule type="duplicateValues" dxfId="79" priority="27"/>
    <cfRule type="duplicateValues" dxfId="78" priority="29"/>
  </conditionalFormatting>
  <conditionalFormatting sqref="B49">
    <cfRule type="duplicateValues" dxfId="77" priority="76"/>
  </conditionalFormatting>
  <conditionalFormatting sqref="B56">
    <cfRule type="duplicateValues" dxfId="76" priority="69"/>
  </conditionalFormatting>
  <conditionalFormatting sqref="B76">
    <cfRule type="duplicateValues" dxfId="75" priority="21"/>
    <cfRule type="duplicateValues" dxfId="74" priority="20"/>
  </conditionalFormatting>
  <conditionalFormatting sqref="B85">
    <cfRule type="duplicateValues" dxfId="73" priority="71"/>
  </conditionalFormatting>
  <conditionalFormatting sqref="B115">
    <cfRule type="duplicateValues" dxfId="72" priority="12"/>
    <cfRule type="duplicateValues" dxfId="71" priority="13"/>
  </conditionalFormatting>
  <conditionalFormatting sqref="B116">
    <cfRule type="duplicateValues" dxfId="70" priority="10"/>
    <cfRule type="duplicateValues" dxfId="69" priority="11"/>
  </conditionalFormatting>
  <conditionalFormatting sqref="B117">
    <cfRule type="duplicateValues" dxfId="68" priority="7"/>
    <cfRule type="duplicateValues" dxfId="67" priority="8"/>
  </conditionalFormatting>
  <conditionalFormatting sqref="B145">
    <cfRule type="duplicateValues" dxfId="66" priority="23"/>
    <cfRule type="duplicateValues" dxfId="65" priority="24"/>
  </conditionalFormatting>
  <conditionalFormatting sqref="B212:B213">
    <cfRule type="duplicateValues" dxfId="64" priority="36"/>
  </conditionalFormatting>
  <conditionalFormatting sqref="B214:B215">
    <cfRule type="duplicateValues" dxfId="63" priority="42"/>
  </conditionalFormatting>
  <conditionalFormatting sqref="B250">
    <cfRule type="duplicateValues" dxfId="62" priority="38"/>
  </conditionalFormatting>
  <conditionalFormatting sqref="B262:B263">
    <cfRule type="duplicateValues" dxfId="61" priority="40"/>
  </conditionalFormatting>
  <conditionalFormatting sqref="B272:B275">
    <cfRule type="duplicateValues" dxfId="60" priority="74"/>
  </conditionalFormatting>
  <conditionalFormatting sqref="B406:B407">
    <cfRule type="duplicateValues" dxfId="59" priority="16"/>
    <cfRule type="duplicateValues" dxfId="58" priority="17"/>
  </conditionalFormatting>
  <conditionalFormatting sqref="B460:B461">
    <cfRule type="duplicateValues" dxfId="57" priority="58"/>
  </conditionalFormatting>
  <conditionalFormatting sqref="B462:B463">
    <cfRule type="duplicateValues" dxfId="56" priority="56"/>
  </conditionalFormatting>
  <conditionalFormatting sqref="B466">
    <cfRule type="duplicateValues" dxfId="55" priority="66"/>
  </conditionalFormatting>
  <conditionalFormatting sqref="B467">
    <cfRule type="duplicateValues" dxfId="54" priority="64"/>
  </conditionalFormatting>
  <conditionalFormatting sqref="B468">
    <cfRule type="duplicateValues" dxfId="53" priority="62"/>
  </conditionalFormatting>
  <conditionalFormatting sqref="B469">
    <cfRule type="duplicateValues" dxfId="52" priority="60"/>
  </conditionalFormatting>
  <conditionalFormatting sqref="B564:B565">
    <cfRule type="duplicateValues" dxfId="51" priority="25"/>
    <cfRule type="duplicateValues" dxfId="50" priority="26"/>
  </conditionalFormatting>
  <conditionalFormatting sqref="B568:B580 B566 B582:B593 B8:B46 B118:B144 B52:B75 B595:B598 B600:B605 B607:B650 B652:B653 B146:B207 B210:B278 B408:B479 B481:B502 B504:B527 B529:B563 B77:B112 B114 B281:B288 B291:B315 B317:B345 B347:B395 B397:B405">
    <cfRule type="duplicateValues" dxfId="49" priority="81"/>
  </conditionalFormatting>
  <conditionalFormatting sqref="B594">
    <cfRule type="duplicateValues" dxfId="48" priority="33"/>
    <cfRule type="duplicateValues" dxfId="47" priority="35"/>
  </conditionalFormatting>
  <conditionalFormatting sqref="B613:B643">
    <cfRule type="duplicateValues" dxfId="46" priority="54"/>
  </conditionalFormatting>
  <conditionalFormatting sqref="B644">
    <cfRule type="duplicateValues" dxfId="45" priority="52"/>
  </conditionalFormatting>
  <conditionalFormatting sqref="B645">
    <cfRule type="duplicateValues" dxfId="44" priority="44"/>
  </conditionalFormatting>
  <conditionalFormatting sqref="B646">
    <cfRule type="duplicateValues" dxfId="43" priority="50"/>
  </conditionalFormatting>
  <conditionalFormatting sqref="B647">
    <cfRule type="duplicateValues" dxfId="42" priority="48"/>
  </conditionalFormatting>
  <conditionalFormatting sqref="B648">
    <cfRule type="duplicateValues" dxfId="41" priority="46"/>
  </conditionalFormatting>
  <conditionalFormatting sqref="C47">
    <cfRule type="duplicateValues" dxfId="40" priority="31"/>
  </conditionalFormatting>
  <conditionalFormatting sqref="C48">
    <cfRule type="duplicateValues" dxfId="39" priority="28"/>
  </conditionalFormatting>
  <conditionalFormatting sqref="C49">
    <cfRule type="duplicateValues" dxfId="38" priority="77"/>
  </conditionalFormatting>
  <conditionalFormatting sqref="C56">
    <cfRule type="duplicateValues" dxfId="37" priority="68"/>
  </conditionalFormatting>
  <conditionalFormatting sqref="C76">
    <cfRule type="duplicateValues" dxfId="36" priority="19"/>
  </conditionalFormatting>
  <conditionalFormatting sqref="C85">
    <cfRule type="duplicateValues" dxfId="35" priority="70"/>
  </conditionalFormatting>
  <conditionalFormatting sqref="C111">
    <cfRule type="duplicateValues" dxfId="34" priority="4"/>
  </conditionalFormatting>
  <conditionalFormatting sqref="C115:C116">
    <cfRule type="duplicateValues" dxfId="33" priority="9"/>
  </conditionalFormatting>
  <conditionalFormatting sqref="C117">
    <cfRule type="duplicateValues" dxfId="32" priority="6"/>
  </conditionalFormatting>
  <conditionalFormatting sqref="C145">
    <cfRule type="duplicateValues" dxfId="31" priority="22"/>
  </conditionalFormatting>
  <conditionalFormatting sqref="C204:C207">
    <cfRule type="duplicateValues" dxfId="30" priority="3"/>
  </conditionalFormatting>
  <conditionalFormatting sqref="C212:C213">
    <cfRule type="duplicateValues" dxfId="29" priority="37"/>
  </conditionalFormatting>
  <conditionalFormatting sqref="C214:C215">
    <cfRule type="duplicateValues" dxfId="28" priority="43"/>
  </conditionalFormatting>
  <conditionalFormatting sqref="C250">
    <cfRule type="duplicateValues" dxfId="27" priority="39"/>
  </conditionalFormatting>
  <conditionalFormatting sqref="C262:C263">
    <cfRule type="duplicateValues" dxfId="26" priority="41"/>
  </conditionalFormatting>
  <conditionalFormatting sqref="C272:C275">
    <cfRule type="duplicateValues" dxfId="25" priority="75"/>
  </conditionalFormatting>
  <conditionalFormatting sqref="C276">
    <cfRule type="duplicateValues" dxfId="24" priority="73"/>
  </conditionalFormatting>
  <conditionalFormatting sqref="C277">
    <cfRule type="duplicateValues" dxfId="23" priority="72"/>
  </conditionalFormatting>
  <conditionalFormatting sqref="C278">
    <cfRule type="duplicateValues" dxfId="22" priority="78"/>
  </conditionalFormatting>
  <conditionalFormatting sqref="C393:C394">
    <cfRule type="duplicateValues" dxfId="21" priority="2"/>
  </conditionalFormatting>
  <conditionalFormatting sqref="C406:C407">
    <cfRule type="duplicateValues" dxfId="20" priority="15"/>
  </conditionalFormatting>
  <conditionalFormatting sqref="C460:C461">
    <cfRule type="duplicateValues" dxfId="19" priority="59"/>
  </conditionalFormatting>
  <conditionalFormatting sqref="C462:C463">
    <cfRule type="duplicateValues" dxfId="18" priority="57"/>
  </conditionalFormatting>
  <conditionalFormatting sqref="C466">
    <cfRule type="duplicateValues" dxfId="17" priority="67"/>
  </conditionalFormatting>
  <conditionalFormatting sqref="C467">
    <cfRule type="duplicateValues" dxfId="16" priority="65"/>
  </conditionalFormatting>
  <conditionalFormatting sqref="C468">
    <cfRule type="duplicateValues" dxfId="15" priority="63"/>
  </conditionalFormatting>
  <conditionalFormatting sqref="C469">
    <cfRule type="duplicateValues" dxfId="14" priority="61"/>
  </conditionalFormatting>
  <conditionalFormatting sqref="C475">
    <cfRule type="duplicateValues" dxfId="13" priority="14"/>
  </conditionalFormatting>
  <conditionalFormatting sqref="C477:C478">
    <cfRule type="duplicateValues" dxfId="12" priority="79"/>
  </conditionalFormatting>
  <conditionalFormatting sqref="C564:C565">
    <cfRule type="duplicateValues" dxfId="11" priority="18"/>
  </conditionalFormatting>
  <conditionalFormatting sqref="C594">
    <cfRule type="duplicateValues" dxfId="10" priority="34"/>
  </conditionalFormatting>
  <conditionalFormatting sqref="C597">
    <cfRule type="duplicateValues" dxfId="9" priority="5"/>
  </conditionalFormatting>
  <conditionalFormatting sqref="C613:C643">
    <cfRule type="duplicateValues" dxfId="8" priority="55"/>
  </conditionalFormatting>
  <conditionalFormatting sqref="C644">
    <cfRule type="duplicateValues" dxfId="7" priority="53"/>
  </conditionalFormatting>
  <conditionalFormatting sqref="C645">
    <cfRule type="duplicateValues" dxfId="6" priority="45"/>
  </conditionalFormatting>
  <conditionalFormatting sqref="C646">
    <cfRule type="duplicateValues" dxfId="5" priority="51"/>
  </conditionalFormatting>
  <conditionalFormatting sqref="C647">
    <cfRule type="duplicateValues" dxfId="4" priority="49"/>
  </conditionalFormatting>
  <conditionalFormatting sqref="C648">
    <cfRule type="duplicateValues" dxfId="3" priority="47"/>
  </conditionalFormatting>
  <conditionalFormatting sqref="C649">
    <cfRule type="duplicateValues" dxfId="2" priority="1"/>
  </conditionalFormatting>
  <conditionalFormatting sqref="C650:C653 C470:C474 C9:C46 C464:C465 C216:C249 C264:C271 C251:C261 C595:C596 C52:C55 C566:C593 C118:C144 C598:C612 C57:C75 C280:C288 C476 C114 C209:C211 C395:C405 C479:C563 C77:C84 C146:C203 C408:C459 C86:C110 C290:C392">
    <cfRule type="duplicateValues" dxfId="1" priority="82"/>
  </conditionalFormatting>
  <conditionalFormatting sqref="C656:C666">
    <cfRule type="duplicateValues" dxfId="0" priority="83"/>
  </conditionalFormatting>
  <pageMargins left="0.7" right="0.7" top="0.75" bottom="0.75" header="0.3" footer="0.3"/>
  <pageSetup paperSize="9" scale="6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0228"/>
  <sheetViews>
    <sheetView topLeftCell="A10200" workbookViewId="0">
      <selection activeCell="A10200" sqref="A10200"/>
    </sheetView>
  </sheetViews>
  <sheetFormatPr baseColWidth="10" defaultColWidth="11.42578125" defaultRowHeight="15"/>
  <cols>
    <col min="1" max="2" width="11.42578125" style="159"/>
    <col min="3" max="3" width="93.42578125" style="162" customWidth="1"/>
    <col min="4" max="16384" width="11.42578125" style="94"/>
  </cols>
  <sheetData>
    <row r="1" spans="1:3" ht="83.25" customHeight="1">
      <c r="A1" s="334" t="s">
        <v>15</v>
      </c>
      <c r="B1" s="335"/>
      <c r="C1" s="336"/>
    </row>
    <row r="2" spans="1:3" ht="148.5" customHeight="1" thickBot="1">
      <c r="A2" s="337" t="s">
        <v>1298</v>
      </c>
      <c r="B2" s="338"/>
      <c r="C2" s="339"/>
    </row>
    <row r="3" spans="1:3" ht="15.75" thickBot="1">
      <c r="A3" s="340"/>
      <c r="B3" s="341"/>
      <c r="C3" s="342"/>
    </row>
    <row r="4" spans="1:3" ht="21.75" thickBot="1">
      <c r="A4" s="96" t="s">
        <v>4</v>
      </c>
      <c r="B4" s="97" t="s">
        <v>1299</v>
      </c>
      <c r="C4" s="98" t="s">
        <v>1300</v>
      </c>
    </row>
    <row r="5" spans="1:3">
      <c r="A5" s="310" t="s">
        <v>23</v>
      </c>
      <c r="B5" s="310" t="s">
        <v>25</v>
      </c>
      <c r="C5" s="99" t="s">
        <v>24</v>
      </c>
    </row>
    <row r="6" spans="1:3" ht="30">
      <c r="A6" s="311"/>
      <c r="B6" s="311"/>
      <c r="C6" s="100" t="s">
        <v>1301</v>
      </c>
    </row>
    <row r="7" spans="1:3" ht="30">
      <c r="A7" s="311"/>
      <c r="B7" s="311"/>
      <c r="C7" s="100" t="s">
        <v>1302</v>
      </c>
    </row>
    <row r="8" spans="1:3" ht="120.75" thickBot="1">
      <c r="A8" s="312"/>
      <c r="B8" s="312"/>
      <c r="C8" s="95" t="s">
        <v>1303</v>
      </c>
    </row>
    <row r="9" spans="1:3">
      <c r="A9" s="310" t="s">
        <v>26</v>
      </c>
      <c r="B9" s="310" t="s">
        <v>28</v>
      </c>
      <c r="C9" s="99" t="s">
        <v>27</v>
      </c>
    </row>
    <row r="10" spans="1:3" ht="30">
      <c r="A10" s="311"/>
      <c r="B10" s="311"/>
      <c r="C10" s="100" t="s">
        <v>1304</v>
      </c>
    </row>
    <row r="11" spans="1:3">
      <c r="A11" s="311"/>
      <c r="B11" s="311"/>
      <c r="C11" s="100" t="s">
        <v>1305</v>
      </c>
    </row>
    <row r="12" spans="1:3">
      <c r="A12" s="311"/>
      <c r="B12" s="311"/>
      <c r="C12" s="100" t="s">
        <v>1306</v>
      </c>
    </row>
    <row r="13" spans="1:3">
      <c r="A13" s="311"/>
      <c r="B13" s="311"/>
      <c r="C13" s="100" t="s">
        <v>1307</v>
      </c>
    </row>
    <row r="14" spans="1:3">
      <c r="A14" s="311"/>
      <c r="B14" s="311"/>
      <c r="C14" s="100" t="s">
        <v>1308</v>
      </c>
    </row>
    <row r="15" spans="1:3">
      <c r="A15" s="311"/>
      <c r="B15" s="311"/>
      <c r="C15" s="100" t="s">
        <v>1309</v>
      </c>
    </row>
    <row r="16" spans="1:3">
      <c r="A16" s="311"/>
      <c r="B16" s="311"/>
      <c r="C16" s="100" t="s">
        <v>1310</v>
      </c>
    </row>
    <row r="17" spans="1:3">
      <c r="A17" s="311"/>
      <c r="B17" s="311"/>
      <c r="C17" s="100" t="s">
        <v>1311</v>
      </c>
    </row>
    <row r="18" spans="1:3">
      <c r="A18" s="311"/>
      <c r="B18" s="311"/>
      <c r="C18" s="100" t="s">
        <v>1312</v>
      </c>
    </row>
    <row r="19" spans="1:3">
      <c r="A19" s="311"/>
      <c r="B19" s="311"/>
      <c r="C19" s="100" t="s">
        <v>1313</v>
      </c>
    </row>
    <row r="20" spans="1:3">
      <c r="A20" s="311"/>
      <c r="B20" s="311"/>
      <c r="C20" s="100" t="s">
        <v>1314</v>
      </c>
    </row>
    <row r="21" spans="1:3">
      <c r="A21" s="311"/>
      <c r="B21" s="311"/>
      <c r="C21" s="100" t="s">
        <v>1315</v>
      </c>
    </row>
    <row r="22" spans="1:3" ht="15.75" thickBot="1">
      <c r="A22" s="312"/>
      <c r="B22" s="312"/>
      <c r="C22" s="95" t="s">
        <v>1316</v>
      </c>
    </row>
    <row r="23" spans="1:3">
      <c r="A23" s="310" t="s">
        <v>29</v>
      </c>
      <c r="B23" s="310" t="s">
        <v>25</v>
      </c>
      <c r="C23" s="99" t="s">
        <v>30</v>
      </c>
    </row>
    <row r="24" spans="1:3" ht="30">
      <c r="A24" s="311"/>
      <c r="B24" s="311"/>
      <c r="C24" s="100" t="s">
        <v>1304</v>
      </c>
    </row>
    <row r="25" spans="1:3">
      <c r="A25" s="311"/>
      <c r="B25" s="311"/>
      <c r="C25" s="100" t="s">
        <v>1305</v>
      </c>
    </row>
    <row r="26" spans="1:3">
      <c r="A26" s="311"/>
      <c r="B26" s="311"/>
      <c r="C26" s="100" t="s">
        <v>1306</v>
      </c>
    </row>
    <row r="27" spans="1:3">
      <c r="A27" s="311"/>
      <c r="B27" s="311"/>
      <c r="C27" s="100" t="s">
        <v>1317</v>
      </c>
    </row>
    <row r="28" spans="1:3">
      <c r="A28" s="311"/>
      <c r="B28" s="311"/>
      <c r="C28" s="100" t="s">
        <v>1318</v>
      </c>
    </row>
    <row r="29" spans="1:3">
      <c r="A29" s="311"/>
      <c r="B29" s="311"/>
      <c r="C29" s="100" t="s">
        <v>1319</v>
      </c>
    </row>
    <row r="30" spans="1:3">
      <c r="A30" s="311"/>
      <c r="B30" s="311"/>
      <c r="C30" s="100" t="s">
        <v>1320</v>
      </c>
    </row>
    <row r="31" spans="1:3">
      <c r="A31" s="311"/>
      <c r="B31" s="311"/>
      <c r="C31" s="100" t="s">
        <v>1321</v>
      </c>
    </row>
    <row r="32" spans="1:3">
      <c r="A32" s="311"/>
      <c r="B32" s="311"/>
      <c r="C32" s="100" t="s">
        <v>1322</v>
      </c>
    </row>
    <row r="33" spans="1:3">
      <c r="A33" s="311"/>
      <c r="B33" s="311"/>
      <c r="C33" s="100" t="s">
        <v>1323</v>
      </c>
    </row>
    <row r="34" spans="1:3">
      <c r="A34" s="311"/>
      <c r="B34" s="311"/>
      <c r="C34" s="100" t="s">
        <v>1324</v>
      </c>
    </row>
    <row r="35" spans="1:3" ht="15.75" thickBot="1">
      <c r="A35" s="312"/>
      <c r="B35" s="312"/>
      <c r="C35" s="95" t="s">
        <v>1325</v>
      </c>
    </row>
    <row r="36" spans="1:3">
      <c r="A36" s="310" t="s">
        <v>31</v>
      </c>
      <c r="B36" s="310" t="s">
        <v>33</v>
      </c>
      <c r="C36" s="99" t="s">
        <v>32</v>
      </c>
    </row>
    <row r="37" spans="1:3" ht="45">
      <c r="A37" s="311"/>
      <c r="B37" s="311"/>
      <c r="C37" s="100" t="s">
        <v>1326</v>
      </c>
    </row>
    <row r="38" spans="1:3">
      <c r="A38" s="311"/>
      <c r="B38" s="311"/>
      <c r="C38" s="100" t="s">
        <v>1306</v>
      </c>
    </row>
    <row r="39" spans="1:3">
      <c r="A39" s="311"/>
      <c r="B39" s="311"/>
      <c r="C39" s="100" t="s">
        <v>1327</v>
      </c>
    </row>
    <row r="40" spans="1:3">
      <c r="A40" s="311"/>
      <c r="B40" s="311"/>
      <c r="C40" s="100" t="s">
        <v>1328</v>
      </c>
    </row>
    <row r="41" spans="1:3" ht="30">
      <c r="A41" s="311"/>
      <c r="B41" s="311"/>
      <c r="C41" s="100" t="s">
        <v>1329</v>
      </c>
    </row>
    <row r="42" spans="1:3" ht="45">
      <c r="A42" s="311"/>
      <c r="B42" s="311"/>
      <c r="C42" s="100" t="s">
        <v>1330</v>
      </c>
    </row>
    <row r="43" spans="1:3">
      <c r="A43" s="311"/>
      <c r="B43" s="311"/>
      <c r="C43" s="100" t="s">
        <v>1331</v>
      </c>
    </row>
    <row r="44" spans="1:3">
      <c r="A44" s="311"/>
      <c r="B44" s="311"/>
      <c r="C44" s="100" t="s">
        <v>1332</v>
      </c>
    </row>
    <row r="45" spans="1:3" ht="75">
      <c r="A45" s="311"/>
      <c r="B45" s="311"/>
      <c r="C45" s="100" t="s">
        <v>1333</v>
      </c>
    </row>
    <row r="46" spans="1:3" ht="15.75" thickBot="1">
      <c r="A46" s="312"/>
      <c r="B46" s="312"/>
      <c r="C46" s="95" t="s">
        <v>1334</v>
      </c>
    </row>
    <row r="47" spans="1:3">
      <c r="A47" s="310" t="s">
        <v>34</v>
      </c>
      <c r="B47" s="310" t="s">
        <v>33</v>
      </c>
      <c r="C47" s="99" t="s">
        <v>35</v>
      </c>
    </row>
    <row r="48" spans="1:3" ht="60">
      <c r="A48" s="311"/>
      <c r="B48" s="311"/>
      <c r="C48" s="100" t="s">
        <v>1335</v>
      </c>
    </row>
    <row r="49" spans="1:3">
      <c r="A49" s="311"/>
      <c r="B49" s="311"/>
      <c r="C49" s="100" t="s">
        <v>1306</v>
      </c>
    </row>
    <row r="50" spans="1:3">
      <c r="A50" s="311"/>
      <c r="B50" s="311"/>
      <c r="C50" s="100" t="s">
        <v>1336</v>
      </c>
    </row>
    <row r="51" spans="1:3">
      <c r="A51" s="311"/>
      <c r="B51" s="311"/>
      <c r="C51" s="100" t="s">
        <v>1328</v>
      </c>
    </row>
    <row r="52" spans="1:3" ht="45">
      <c r="A52" s="311"/>
      <c r="B52" s="311"/>
      <c r="C52" s="100" t="s">
        <v>1330</v>
      </c>
    </row>
    <row r="53" spans="1:3" ht="30">
      <c r="A53" s="311"/>
      <c r="B53" s="311"/>
      <c r="C53" s="100" t="s">
        <v>1337</v>
      </c>
    </row>
    <row r="54" spans="1:3" ht="75">
      <c r="A54" s="311"/>
      <c r="B54" s="311"/>
      <c r="C54" s="100" t="s">
        <v>1333</v>
      </c>
    </row>
    <row r="55" spans="1:3" ht="15.75" thickBot="1">
      <c r="A55" s="312"/>
      <c r="B55" s="312"/>
      <c r="C55" s="95" t="s">
        <v>1334</v>
      </c>
    </row>
    <row r="56" spans="1:3">
      <c r="A56" s="310" t="s">
        <v>36</v>
      </c>
      <c r="B56" s="310" t="s">
        <v>33</v>
      </c>
      <c r="C56" s="99" t="s">
        <v>37</v>
      </c>
    </row>
    <row r="57" spans="1:3" ht="60">
      <c r="A57" s="311"/>
      <c r="B57" s="311"/>
      <c r="C57" s="100" t="s">
        <v>1338</v>
      </c>
    </row>
    <row r="58" spans="1:3" ht="60">
      <c r="A58" s="311"/>
      <c r="B58" s="311"/>
      <c r="C58" s="100" t="s">
        <v>1339</v>
      </c>
    </row>
    <row r="59" spans="1:3" ht="135.75" thickBot="1">
      <c r="A59" s="312"/>
      <c r="B59" s="312"/>
      <c r="C59" s="95" t="s">
        <v>1340</v>
      </c>
    </row>
    <row r="60" spans="1:3">
      <c r="A60" s="310" t="s">
        <v>38</v>
      </c>
      <c r="B60" s="310" t="s">
        <v>33</v>
      </c>
      <c r="C60" s="99" t="s">
        <v>39</v>
      </c>
    </row>
    <row r="61" spans="1:3" ht="75">
      <c r="A61" s="311"/>
      <c r="B61" s="311"/>
      <c r="C61" s="100" t="s">
        <v>1341</v>
      </c>
    </row>
    <row r="62" spans="1:3" ht="30">
      <c r="A62" s="311"/>
      <c r="B62" s="311"/>
      <c r="C62" s="100" t="s">
        <v>1342</v>
      </c>
    </row>
    <row r="63" spans="1:3" ht="60.75" thickBot="1">
      <c r="A63" s="312"/>
      <c r="B63" s="312"/>
      <c r="C63" s="95" t="s">
        <v>1343</v>
      </c>
    </row>
    <row r="64" spans="1:3">
      <c r="A64" s="310" t="s">
        <v>40</v>
      </c>
      <c r="B64" s="310" t="s">
        <v>33</v>
      </c>
      <c r="C64" s="99" t="s">
        <v>41</v>
      </c>
    </row>
    <row r="65" spans="1:3" ht="60.75" thickBot="1">
      <c r="A65" s="312"/>
      <c r="B65" s="312"/>
      <c r="C65" s="95" t="s">
        <v>1344</v>
      </c>
    </row>
    <row r="66" spans="1:3">
      <c r="A66" s="310" t="s">
        <v>42</v>
      </c>
      <c r="B66" s="310" t="s">
        <v>28</v>
      </c>
      <c r="C66" s="99" t="s">
        <v>43</v>
      </c>
    </row>
    <row r="67" spans="1:3" ht="60">
      <c r="A67" s="311"/>
      <c r="B67" s="311"/>
      <c r="C67" s="100" t="s">
        <v>1345</v>
      </c>
    </row>
    <row r="68" spans="1:3">
      <c r="A68" s="311"/>
      <c r="B68" s="311"/>
      <c r="C68" s="99" t="s">
        <v>1346</v>
      </c>
    </row>
    <row r="69" spans="1:3" ht="60">
      <c r="A69" s="311"/>
      <c r="B69" s="311"/>
      <c r="C69" s="100" t="s">
        <v>1347</v>
      </c>
    </row>
    <row r="70" spans="1:3" ht="75">
      <c r="A70" s="311"/>
      <c r="B70" s="311"/>
      <c r="C70" s="100" t="s">
        <v>1348</v>
      </c>
    </row>
    <row r="71" spans="1:3" ht="30">
      <c r="A71" s="311"/>
      <c r="B71" s="311"/>
      <c r="C71" s="100" t="s">
        <v>1349</v>
      </c>
    </row>
    <row r="72" spans="1:3" ht="30">
      <c r="A72" s="311"/>
      <c r="B72" s="311"/>
      <c r="C72" s="100" t="s">
        <v>1350</v>
      </c>
    </row>
    <row r="73" spans="1:3">
      <c r="A73" s="311"/>
      <c r="B73" s="311"/>
      <c r="C73" s="99" t="s">
        <v>1306</v>
      </c>
    </row>
    <row r="74" spans="1:3">
      <c r="A74" s="311"/>
      <c r="B74" s="311"/>
      <c r="C74" s="100" t="s">
        <v>1351</v>
      </c>
    </row>
    <row r="75" spans="1:3" ht="30">
      <c r="A75" s="311"/>
      <c r="B75" s="311"/>
      <c r="C75" s="100" t="s">
        <v>1352</v>
      </c>
    </row>
    <row r="76" spans="1:3">
      <c r="A76" s="311"/>
      <c r="B76" s="311"/>
      <c r="C76" s="100" t="s">
        <v>1353</v>
      </c>
    </row>
    <row r="77" spans="1:3">
      <c r="A77" s="311"/>
      <c r="B77" s="311"/>
      <c r="C77" s="100" t="s">
        <v>1354</v>
      </c>
    </row>
    <row r="78" spans="1:3">
      <c r="A78" s="311"/>
      <c r="B78" s="311"/>
      <c r="C78" s="99" t="s">
        <v>1355</v>
      </c>
    </row>
    <row r="79" spans="1:3" ht="75">
      <c r="A79" s="311"/>
      <c r="B79" s="311"/>
      <c r="C79" s="100" t="s">
        <v>1356</v>
      </c>
    </row>
    <row r="80" spans="1:3">
      <c r="A80" s="311"/>
      <c r="B80" s="311"/>
      <c r="C80" s="99" t="s">
        <v>1357</v>
      </c>
    </row>
    <row r="81" spans="1:3" ht="45.75" thickBot="1">
      <c r="A81" s="312"/>
      <c r="B81" s="312"/>
      <c r="C81" s="95" t="s">
        <v>1358</v>
      </c>
    </row>
    <row r="82" spans="1:3">
      <c r="A82" s="310" t="s">
        <v>44</v>
      </c>
      <c r="B82" s="310" t="s">
        <v>28</v>
      </c>
      <c r="C82" s="99" t="s">
        <v>45</v>
      </c>
    </row>
    <row r="83" spans="1:3" ht="90">
      <c r="A83" s="311"/>
      <c r="B83" s="311"/>
      <c r="C83" s="100" t="s">
        <v>1359</v>
      </c>
    </row>
    <row r="84" spans="1:3">
      <c r="A84" s="311"/>
      <c r="B84" s="311"/>
      <c r="C84" s="99" t="s">
        <v>1346</v>
      </c>
    </row>
    <row r="85" spans="1:3" ht="60">
      <c r="A85" s="311"/>
      <c r="B85" s="311"/>
      <c r="C85" s="100" t="s">
        <v>1360</v>
      </c>
    </row>
    <row r="86" spans="1:3" ht="75">
      <c r="A86" s="311"/>
      <c r="B86" s="311"/>
      <c r="C86" s="100" t="s">
        <v>1361</v>
      </c>
    </row>
    <row r="87" spans="1:3" ht="30">
      <c r="A87" s="311"/>
      <c r="B87" s="311"/>
      <c r="C87" s="100" t="s">
        <v>1350</v>
      </c>
    </row>
    <row r="88" spans="1:3">
      <c r="A88" s="311"/>
      <c r="B88" s="311"/>
      <c r="C88" s="99" t="s">
        <v>1306</v>
      </c>
    </row>
    <row r="89" spans="1:3">
      <c r="A89" s="311"/>
      <c r="B89" s="311"/>
      <c r="C89" s="100" t="s">
        <v>1351</v>
      </c>
    </row>
    <row r="90" spans="1:3" ht="30">
      <c r="A90" s="311"/>
      <c r="B90" s="311"/>
      <c r="C90" s="100" t="s">
        <v>1352</v>
      </c>
    </row>
    <row r="91" spans="1:3" ht="30">
      <c r="A91" s="311"/>
      <c r="B91" s="311"/>
      <c r="C91" s="100" t="s">
        <v>1362</v>
      </c>
    </row>
    <row r="92" spans="1:3" ht="30">
      <c r="A92" s="311"/>
      <c r="B92" s="311"/>
      <c r="C92" s="100" t="s">
        <v>1363</v>
      </c>
    </row>
    <row r="93" spans="1:3" ht="30">
      <c r="A93" s="311"/>
      <c r="B93" s="311"/>
      <c r="C93" s="100" t="s">
        <v>1364</v>
      </c>
    </row>
    <row r="94" spans="1:3">
      <c r="A94" s="311"/>
      <c r="B94" s="311"/>
      <c r="C94" s="100" t="s">
        <v>1354</v>
      </c>
    </row>
    <row r="95" spans="1:3">
      <c r="A95" s="311"/>
      <c r="B95" s="311"/>
      <c r="C95" s="99" t="s">
        <v>1355</v>
      </c>
    </row>
    <row r="96" spans="1:3" ht="75">
      <c r="A96" s="311"/>
      <c r="B96" s="311"/>
      <c r="C96" s="100" t="s">
        <v>1365</v>
      </c>
    </row>
    <row r="97" spans="1:3">
      <c r="A97" s="311"/>
      <c r="B97" s="311"/>
      <c r="C97" s="99" t="s">
        <v>1357</v>
      </c>
    </row>
    <row r="98" spans="1:3" ht="45.75" thickBot="1">
      <c r="A98" s="312"/>
      <c r="B98" s="312"/>
      <c r="C98" s="95" t="s">
        <v>1358</v>
      </c>
    </row>
    <row r="99" spans="1:3">
      <c r="A99" s="310" t="s">
        <v>46</v>
      </c>
      <c r="B99" s="310" t="s">
        <v>28</v>
      </c>
      <c r="C99" s="99" t="s">
        <v>47</v>
      </c>
    </row>
    <row r="100" spans="1:3" ht="60">
      <c r="A100" s="311"/>
      <c r="B100" s="311"/>
      <c r="C100" s="100" t="s">
        <v>1366</v>
      </c>
    </row>
    <row r="101" spans="1:3">
      <c r="A101" s="311"/>
      <c r="B101" s="311"/>
      <c r="C101" s="99" t="s">
        <v>1346</v>
      </c>
    </row>
    <row r="102" spans="1:3" ht="60">
      <c r="A102" s="311"/>
      <c r="B102" s="311"/>
      <c r="C102" s="100" t="s">
        <v>1347</v>
      </c>
    </row>
    <row r="103" spans="1:3" ht="75">
      <c r="A103" s="311"/>
      <c r="B103" s="311"/>
      <c r="C103" s="100" t="s">
        <v>1348</v>
      </c>
    </row>
    <row r="104" spans="1:3" ht="30">
      <c r="A104" s="311"/>
      <c r="B104" s="311"/>
      <c r="C104" s="100" t="s">
        <v>1349</v>
      </c>
    </row>
    <row r="105" spans="1:3" ht="30">
      <c r="A105" s="311"/>
      <c r="B105" s="311"/>
      <c r="C105" s="100" t="s">
        <v>1350</v>
      </c>
    </row>
    <row r="106" spans="1:3">
      <c r="A106" s="311"/>
      <c r="B106" s="311"/>
      <c r="C106" s="99" t="s">
        <v>1306</v>
      </c>
    </row>
    <row r="107" spans="1:3">
      <c r="A107" s="311"/>
      <c r="B107" s="311"/>
      <c r="C107" s="100" t="s">
        <v>1351</v>
      </c>
    </row>
    <row r="108" spans="1:3" ht="30">
      <c r="A108" s="311"/>
      <c r="B108" s="311"/>
      <c r="C108" s="100" t="s">
        <v>1352</v>
      </c>
    </row>
    <row r="109" spans="1:3">
      <c r="A109" s="311"/>
      <c r="B109" s="311"/>
      <c r="C109" s="100" t="s">
        <v>1353</v>
      </c>
    </row>
    <row r="110" spans="1:3">
      <c r="A110" s="311"/>
      <c r="B110" s="311"/>
      <c r="C110" s="100" t="s">
        <v>1354</v>
      </c>
    </row>
    <row r="111" spans="1:3">
      <c r="A111" s="311"/>
      <c r="B111" s="311"/>
      <c r="C111" s="99" t="s">
        <v>1355</v>
      </c>
    </row>
    <row r="112" spans="1:3" ht="75">
      <c r="A112" s="311"/>
      <c r="B112" s="311"/>
      <c r="C112" s="100" t="s">
        <v>1367</v>
      </c>
    </row>
    <row r="113" spans="1:3">
      <c r="A113" s="311"/>
      <c r="B113" s="311"/>
      <c r="C113" s="99" t="s">
        <v>1357</v>
      </c>
    </row>
    <row r="114" spans="1:3" ht="45.75" thickBot="1">
      <c r="A114" s="312"/>
      <c r="B114" s="312"/>
      <c r="C114" s="95" t="s">
        <v>1358</v>
      </c>
    </row>
    <row r="115" spans="1:3">
      <c r="A115" s="310" t="s">
        <v>48</v>
      </c>
      <c r="B115" s="310" t="s">
        <v>28</v>
      </c>
      <c r="C115" s="99" t="s">
        <v>49</v>
      </c>
    </row>
    <row r="116" spans="1:3" ht="60">
      <c r="A116" s="311"/>
      <c r="B116" s="311"/>
      <c r="C116" s="100" t="s">
        <v>1368</v>
      </c>
    </row>
    <row r="117" spans="1:3">
      <c r="A117" s="311"/>
      <c r="B117" s="311"/>
      <c r="C117" s="99" t="s">
        <v>1346</v>
      </c>
    </row>
    <row r="118" spans="1:3" ht="60">
      <c r="A118" s="311"/>
      <c r="B118" s="311"/>
      <c r="C118" s="100" t="s">
        <v>1347</v>
      </c>
    </row>
    <row r="119" spans="1:3" ht="75">
      <c r="A119" s="311"/>
      <c r="B119" s="311"/>
      <c r="C119" s="100" t="s">
        <v>1348</v>
      </c>
    </row>
    <row r="120" spans="1:3" ht="30">
      <c r="A120" s="311"/>
      <c r="B120" s="311"/>
      <c r="C120" s="100" t="s">
        <v>1349</v>
      </c>
    </row>
    <row r="121" spans="1:3" ht="30">
      <c r="A121" s="311"/>
      <c r="B121" s="311"/>
      <c r="C121" s="100" t="s">
        <v>1350</v>
      </c>
    </row>
    <row r="122" spans="1:3">
      <c r="A122" s="311"/>
      <c r="B122" s="311"/>
      <c r="C122" s="99" t="s">
        <v>1306</v>
      </c>
    </row>
    <row r="123" spans="1:3">
      <c r="A123" s="311"/>
      <c r="B123" s="311"/>
      <c r="C123" s="100" t="s">
        <v>1351</v>
      </c>
    </row>
    <row r="124" spans="1:3" ht="30">
      <c r="A124" s="311"/>
      <c r="B124" s="311"/>
      <c r="C124" s="100" t="s">
        <v>1352</v>
      </c>
    </row>
    <row r="125" spans="1:3">
      <c r="A125" s="311"/>
      <c r="B125" s="311"/>
      <c r="C125" s="100" t="s">
        <v>1353</v>
      </c>
    </row>
    <row r="126" spans="1:3">
      <c r="A126" s="311"/>
      <c r="B126" s="311"/>
      <c r="C126" s="100" t="s">
        <v>1354</v>
      </c>
    </row>
    <row r="127" spans="1:3">
      <c r="A127" s="311"/>
      <c r="B127" s="311"/>
      <c r="C127" s="99" t="s">
        <v>1355</v>
      </c>
    </row>
    <row r="128" spans="1:3" ht="75">
      <c r="A128" s="311"/>
      <c r="B128" s="311"/>
      <c r="C128" s="100" t="s">
        <v>1367</v>
      </c>
    </row>
    <row r="129" spans="1:3">
      <c r="A129" s="311"/>
      <c r="B129" s="311"/>
      <c r="C129" s="99" t="s">
        <v>1357</v>
      </c>
    </row>
    <row r="130" spans="1:3" ht="45.75" thickBot="1">
      <c r="A130" s="312"/>
      <c r="B130" s="312"/>
      <c r="C130" s="95" t="s">
        <v>1358</v>
      </c>
    </row>
    <row r="131" spans="1:3">
      <c r="A131" s="310" t="s">
        <v>50</v>
      </c>
      <c r="B131" s="310" t="s">
        <v>28</v>
      </c>
      <c r="C131" s="99" t="s">
        <v>51</v>
      </c>
    </row>
    <row r="132" spans="1:3" ht="60">
      <c r="A132" s="311"/>
      <c r="B132" s="311"/>
      <c r="C132" s="100" t="s">
        <v>1369</v>
      </c>
    </row>
    <row r="133" spans="1:3">
      <c r="A133" s="311"/>
      <c r="B133" s="311"/>
      <c r="C133" s="99" t="s">
        <v>1346</v>
      </c>
    </row>
    <row r="134" spans="1:3" ht="60">
      <c r="A134" s="311"/>
      <c r="B134" s="311"/>
      <c r="C134" s="100" t="s">
        <v>1347</v>
      </c>
    </row>
    <row r="135" spans="1:3" ht="75">
      <c r="A135" s="311"/>
      <c r="B135" s="311"/>
      <c r="C135" s="100" t="s">
        <v>1348</v>
      </c>
    </row>
    <row r="136" spans="1:3" ht="30">
      <c r="A136" s="311"/>
      <c r="B136" s="311"/>
      <c r="C136" s="100" t="s">
        <v>1349</v>
      </c>
    </row>
    <row r="137" spans="1:3" ht="30">
      <c r="A137" s="311"/>
      <c r="B137" s="311"/>
      <c r="C137" s="100" t="s">
        <v>1350</v>
      </c>
    </row>
    <row r="138" spans="1:3">
      <c r="A138" s="311"/>
      <c r="B138" s="311"/>
      <c r="C138" s="99" t="s">
        <v>1306</v>
      </c>
    </row>
    <row r="139" spans="1:3">
      <c r="A139" s="311"/>
      <c r="B139" s="311"/>
      <c r="C139" s="100" t="s">
        <v>1351</v>
      </c>
    </row>
    <row r="140" spans="1:3" ht="30">
      <c r="A140" s="311"/>
      <c r="B140" s="311"/>
      <c r="C140" s="100" t="s">
        <v>1352</v>
      </c>
    </row>
    <row r="141" spans="1:3">
      <c r="A141" s="311"/>
      <c r="B141" s="311"/>
      <c r="C141" s="100" t="s">
        <v>1353</v>
      </c>
    </row>
    <row r="142" spans="1:3">
      <c r="A142" s="311"/>
      <c r="B142" s="311"/>
      <c r="C142" s="100" t="s">
        <v>1354</v>
      </c>
    </row>
    <row r="143" spans="1:3">
      <c r="A143" s="311"/>
      <c r="B143" s="311"/>
      <c r="C143" s="99" t="s">
        <v>1355</v>
      </c>
    </row>
    <row r="144" spans="1:3" ht="75">
      <c r="A144" s="311"/>
      <c r="B144" s="311"/>
      <c r="C144" s="100" t="s">
        <v>1370</v>
      </c>
    </row>
    <row r="145" spans="1:3">
      <c r="A145" s="311"/>
      <c r="B145" s="311"/>
      <c r="C145" s="99" t="s">
        <v>1357</v>
      </c>
    </row>
    <row r="146" spans="1:3" ht="45.75" thickBot="1">
      <c r="A146" s="312"/>
      <c r="B146" s="312"/>
      <c r="C146" s="95" t="s">
        <v>1358</v>
      </c>
    </row>
    <row r="147" spans="1:3">
      <c r="A147" s="310" t="s">
        <v>52</v>
      </c>
      <c r="B147" s="310" t="s">
        <v>28</v>
      </c>
      <c r="C147" s="99" t="s">
        <v>53</v>
      </c>
    </row>
    <row r="148" spans="1:3" ht="60">
      <c r="A148" s="311"/>
      <c r="B148" s="311"/>
      <c r="C148" s="100" t="s">
        <v>1371</v>
      </c>
    </row>
    <row r="149" spans="1:3">
      <c r="A149" s="311"/>
      <c r="B149" s="311"/>
      <c r="C149" s="99" t="s">
        <v>1346</v>
      </c>
    </row>
    <row r="150" spans="1:3" ht="60">
      <c r="A150" s="311"/>
      <c r="B150" s="311"/>
      <c r="C150" s="100" t="s">
        <v>1347</v>
      </c>
    </row>
    <row r="151" spans="1:3" ht="75">
      <c r="A151" s="311"/>
      <c r="B151" s="311"/>
      <c r="C151" s="100" t="s">
        <v>1348</v>
      </c>
    </row>
    <row r="152" spans="1:3" ht="30">
      <c r="A152" s="311"/>
      <c r="B152" s="311"/>
      <c r="C152" s="100" t="s">
        <v>1349</v>
      </c>
    </row>
    <row r="153" spans="1:3" ht="30">
      <c r="A153" s="311"/>
      <c r="B153" s="311"/>
      <c r="C153" s="100" t="s">
        <v>1350</v>
      </c>
    </row>
    <row r="154" spans="1:3">
      <c r="A154" s="311"/>
      <c r="B154" s="311"/>
      <c r="C154" s="99" t="s">
        <v>1306</v>
      </c>
    </row>
    <row r="155" spans="1:3">
      <c r="A155" s="311"/>
      <c r="B155" s="311"/>
      <c r="C155" s="100" t="s">
        <v>1351</v>
      </c>
    </row>
    <row r="156" spans="1:3" ht="30">
      <c r="A156" s="311"/>
      <c r="B156" s="311"/>
      <c r="C156" s="100" t="s">
        <v>1352</v>
      </c>
    </row>
    <row r="157" spans="1:3">
      <c r="A157" s="311"/>
      <c r="B157" s="311"/>
      <c r="C157" s="100" t="s">
        <v>1372</v>
      </c>
    </row>
    <row r="158" spans="1:3">
      <c r="A158" s="311"/>
      <c r="B158" s="311"/>
      <c r="C158" s="100" t="s">
        <v>1354</v>
      </c>
    </row>
    <row r="159" spans="1:3">
      <c r="A159" s="311"/>
      <c r="B159" s="311"/>
      <c r="C159" s="99" t="s">
        <v>1355</v>
      </c>
    </row>
    <row r="160" spans="1:3" ht="75">
      <c r="A160" s="311"/>
      <c r="B160" s="311"/>
      <c r="C160" s="100" t="s">
        <v>1373</v>
      </c>
    </row>
    <row r="161" spans="1:3">
      <c r="A161" s="311"/>
      <c r="B161" s="311"/>
      <c r="C161" s="99" t="s">
        <v>1357</v>
      </c>
    </row>
    <row r="162" spans="1:3" ht="45.75" thickBot="1">
      <c r="A162" s="312"/>
      <c r="B162" s="312"/>
      <c r="C162" s="95" t="s">
        <v>1358</v>
      </c>
    </row>
    <row r="163" spans="1:3">
      <c r="A163" s="310" t="s">
        <v>54</v>
      </c>
      <c r="B163" s="310" t="s">
        <v>25</v>
      </c>
      <c r="C163" s="99" t="s">
        <v>55</v>
      </c>
    </row>
    <row r="164" spans="1:3" ht="30">
      <c r="A164" s="311"/>
      <c r="B164" s="311"/>
      <c r="C164" s="100" t="s">
        <v>1374</v>
      </c>
    </row>
    <row r="165" spans="1:3" ht="105">
      <c r="A165" s="311"/>
      <c r="B165" s="311"/>
      <c r="C165" s="100" t="s">
        <v>1375</v>
      </c>
    </row>
    <row r="166" spans="1:3" ht="30">
      <c r="A166" s="311"/>
      <c r="B166" s="311"/>
      <c r="C166" s="100" t="s">
        <v>1376</v>
      </c>
    </row>
    <row r="167" spans="1:3" ht="45">
      <c r="A167" s="311"/>
      <c r="B167" s="311"/>
      <c r="C167" s="100" t="s">
        <v>1377</v>
      </c>
    </row>
    <row r="168" spans="1:3" ht="30">
      <c r="A168" s="311"/>
      <c r="B168" s="311"/>
      <c r="C168" s="100" t="s">
        <v>1378</v>
      </c>
    </row>
    <row r="169" spans="1:3" ht="30">
      <c r="A169" s="311"/>
      <c r="B169" s="311"/>
      <c r="C169" s="100" t="s">
        <v>1379</v>
      </c>
    </row>
    <row r="170" spans="1:3" ht="15.75" thickBot="1">
      <c r="A170" s="312"/>
      <c r="B170" s="312"/>
      <c r="C170" s="95" t="s">
        <v>1380</v>
      </c>
    </row>
    <row r="171" spans="1:3">
      <c r="A171" s="310" t="s">
        <v>56</v>
      </c>
      <c r="B171" s="310" t="s">
        <v>28</v>
      </c>
      <c r="C171" s="99" t="s">
        <v>57</v>
      </c>
    </row>
    <row r="172" spans="1:3" ht="90">
      <c r="A172" s="311"/>
      <c r="B172" s="311"/>
      <c r="C172" s="100" t="s">
        <v>1381</v>
      </c>
    </row>
    <row r="173" spans="1:3">
      <c r="A173" s="311"/>
      <c r="B173" s="311"/>
      <c r="C173" s="99" t="s">
        <v>1346</v>
      </c>
    </row>
    <row r="174" spans="1:3" ht="60">
      <c r="A174" s="311"/>
      <c r="B174" s="311"/>
      <c r="C174" s="100" t="s">
        <v>1360</v>
      </c>
    </row>
    <row r="175" spans="1:3" ht="75">
      <c r="A175" s="311"/>
      <c r="B175" s="311"/>
      <c r="C175" s="100" t="s">
        <v>1382</v>
      </c>
    </row>
    <row r="176" spans="1:3" ht="45">
      <c r="A176" s="311"/>
      <c r="B176" s="311"/>
      <c r="C176" s="100" t="s">
        <v>1383</v>
      </c>
    </row>
    <row r="177" spans="1:3" ht="30">
      <c r="A177" s="311"/>
      <c r="B177" s="311"/>
      <c r="C177" s="100" t="s">
        <v>1350</v>
      </c>
    </row>
    <row r="178" spans="1:3">
      <c r="A178" s="311"/>
      <c r="B178" s="311"/>
      <c r="C178" s="99" t="s">
        <v>1306</v>
      </c>
    </row>
    <row r="179" spans="1:3">
      <c r="A179" s="311"/>
      <c r="B179" s="311"/>
      <c r="C179" s="100" t="s">
        <v>1351</v>
      </c>
    </row>
    <row r="180" spans="1:3" ht="30">
      <c r="A180" s="311"/>
      <c r="B180" s="311"/>
      <c r="C180" s="100" t="s">
        <v>1352</v>
      </c>
    </row>
    <row r="181" spans="1:3" ht="30">
      <c r="A181" s="311"/>
      <c r="B181" s="311"/>
      <c r="C181" s="100" t="s">
        <v>1362</v>
      </c>
    </row>
    <row r="182" spans="1:3" ht="30">
      <c r="A182" s="311"/>
      <c r="B182" s="311"/>
      <c r="C182" s="100" t="s">
        <v>1363</v>
      </c>
    </row>
    <row r="183" spans="1:3" ht="30">
      <c r="A183" s="311"/>
      <c r="B183" s="311"/>
      <c r="C183" s="100" t="s">
        <v>1364</v>
      </c>
    </row>
    <row r="184" spans="1:3">
      <c r="A184" s="311"/>
      <c r="B184" s="311"/>
      <c r="C184" s="100" t="s">
        <v>1354</v>
      </c>
    </row>
    <row r="185" spans="1:3">
      <c r="A185" s="311"/>
      <c r="B185" s="311"/>
      <c r="C185" s="99" t="s">
        <v>1355</v>
      </c>
    </row>
    <row r="186" spans="1:3" ht="75">
      <c r="A186" s="311"/>
      <c r="B186" s="311"/>
      <c r="C186" s="100" t="s">
        <v>1384</v>
      </c>
    </row>
    <row r="187" spans="1:3">
      <c r="A187" s="311"/>
      <c r="B187" s="311"/>
      <c r="C187" s="99" t="s">
        <v>1357</v>
      </c>
    </row>
    <row r="188" spans="1:3" ht="45.75" thickBot="1">
      <c r="A188" s="312"/>
      <c r="B188" s="312"/>
      <c r="C188" s="95" t="s">
        <v>1358</v>
      </c>
    </row>
    <row r="189" spans="1:3">
      <c r="A189" s="310" t="s">
        <v>58</v>
      </c>
      <c r="B189" s="310" t="s">
        <v>28</v>
      </c>
      <c r="C189" s="99" t="s">
        <v>59</v>
      </c>
    </row>
    <row r="190" spans="1:3" ht="90">
      <c r="A190" s="311"/>
      <c r="B190" s="311"/>
      <c r="C190" s="100" t="s">
        <v>1385</v>
      </c>
    </row>
    <row r="191" spans="1:3">
      <c r="A191" s="311"/>
      <c r="B191" s="311"/>
      <c r="C191" s="99" t="s">
        <v>1346</v>
      </c>
    </row>
    <row r="192" spans="1:3" ht="60">
      <c r="A192" s="311"/>
      <c r="B192" s="311"/>
      <c r="C192" s="100" t="s">
        <v>1360</v>
      </c>
    </row>
    <row r="193" spans="1:3" ht="75">
      <c r="A193" s="311"/>
      <c r="B193" s="311"/>
      <c r="C193" s="100" t="s">
        <v>1361</v>
      </c>
    </row>
    <row r="194" spans="1:3" ht="30">
      <c r="A194" s="311"/>
      <c r="B194" s="311"/>
      <c r="C194" s="100" t="s">
        <v>1350</v>
      </c>
    </row>
    <row r="195" spans="1:3">
      <c r="A195" s="311"/>
      <c r="B195" s="311"/>
      <c r="C195" s="99" t="s">
        <v>1306</v>
      </c>
    </row>
    <row r="196" spans="1:3">
      <c r="A196" s="311"/>
      <c r="B196" s="311"/>
      <c r="C196" s="100" t="s">
        <v>1351</v>
      </c>
    </row>
    <row r="197" spans="1:3" ht="30">
      <c r="A197" s="311"/>
      <c r="B197" s="311"/>
      <c r="C197" s="100" t="s">
        <v>1352</v>
      </c>
    </row>
    <row r="198" spans="1:3" ht="30">
      <c r="A198" s="311"/>
      <c r="B198" s="311"/>
      <c r="C198" s="100" t="s">
        <v>1362</v>
      </c>
    </row>
    <row r="199" spans="1:3" ht="30">
      <c r="A199" s="311"/>
      <c r="B199" s="311"/>
      <c r="C199" s="100" t="s">
        <v>1363</v>
      </c>
    </row>
    <row r="200" spans="1:3" ht="30">
      <c r="A200" s="311"/>
      <c r="B200" s="311"/>
      <c r="C200" s="100" t="s">
        <v>1364</v>
      </c>
    </row>
    <row r="201" spans="1:3">
      <c r="A201" s="311"/>
      <c r="B201" s="311"/>
      <c r="C201" s="100" t="s">
        <v>1354</v>
      </c>
    </row>
    <row r="202" spans="1:3">
      <c r="A202" s="311"/>
      <c r="B202" s="311"/>
      <c r="C202" s="99" t="s">
        <v>1355</v>
      </c>
    </row>
    <row r="203" spans="1:3" ht="75">
      <c r="A203" s="311"/>
      <c r="B203" s="311"/>
      <c r="C203" s="100" t="s">
        <v>1386</v>
      </c>
    </row>
    <row r="204" spans="1:3">
      <c r="A204" s="311"/>
      <c r="B204" s="311"/>
      <c r="C204" s="99" t="s">
        <v>1357</v>
      </c>
    </row>
    <row r="205" spans="1:3" ht="45.75" thickBot="1">
      <c r="A205" s="312"/>
      <c r="B205" s="312"/>
      <c r="C205" s="95" t="s">
        <v>1358</v>
      </c>
    </row>
    <row r="206" spans="1:3">
      <c r="A206" s="310" t="s">
        <v>60</v>
      </c>
      <c r="B206" s="310" t="s">
        <v>28</v>
      </c>
      <c r="C206" s="99" t="s">
        <v>61</v>
      </c>
    </row>
    <row r="207" spans="1:3" ht="45">
      <c r="A207" s="311"/>
      <c r="B207" s="311"/>
      <c r="C207" s="100" t="s">
        <v>1387</v>
      </c>
    </row>
    <row r="208" spans="1:3">
      <c r="A208" s="311"/>
      <c r="B208" s="311"/>
      <c r="C208" s="100" t="s">
        <v>1346</v>
      </c>
    </row>
    <row r="209" spans="1:3">
      <c r="A209" s="311"/>
      <c r="B209" s="311"/>
      <c r="C209" s="100" t="s">
        <v>1388</v>
      </c>
    </row>
    <row r="210" spans="1:3">
      <c r="A210" s="311"/>
      <c r="B210" s="311"/>
      <c r="C210" s="100" t="s">
        <v>1389</v>
      </c>
    </row>
    <row r="211" spans="1:3" ht="30">
      <c r="A211" s="311"/>
      <c r="B211" s="311"/>
      <c r="C211" s="100" t="s">
        <v>1390</v>
      </c>
    </row>
    <row r="212" spans="1:3" ht="30">
      <c r="A212" s="311"/>
      <c r="B212" s="311"/>
      <c r="C212" s="100" t="s">
        <v>1391</v>
      </c>
    </row>
    <row r="213" spans="1:3">
      <c r="A213" s="311"/>
      <c r="B213" s="311"/>
      <c r="C213" s="100" t="s">
        <v>1392</v>
      </c>
    </row>
    <row r="214" spans="1:3" ht="30">
      <c r="A214" s="311"/>
      <c r="B214" s="311"/>
      <c r="C214" s="100" t="s">
        <v>1393</v>
      </c>
    </row>
    <row r="215" spans="1:3" ht="30">
      <c r="A215" s="311"/>
      <c r="B215" s="311"/>
      <c r="C215" s="100" t="s">
        <v>1362</v>
      </c>
    </row>
    <row r="216" spans="1:3" ht="30">
      <c r="A216" s="311"/>
      <c r="B216" s="311"/>
      <c r="C216" s="100" t="s">
        <v>1364</v>
      </c>
    </row>
    <row r="217" spans="1:3" ht="15.75" thickBot="1">
      <c r="A217" s="312"/>
      <c r="B217" s="312"/>
      <c r="C217" s="95" t="s">
        <v>1394</v>
      </c>
    </row>
    <row r="218" spans="1:3">
      <c r="A218" s="310" t="s">
        <v>62</v>
      </c>
      <c r="B218" s="310" t="s">
        <v>28</v>
      </c>
      <c r="C218" s="99" t="s">
        <v>63</v>
      </c>
    </row>
    <row r="219" spans="1:3" ht="90">
      <c r="A219" s="311"/>
      <c r="B219" s="311"/>
      <c r="C219" s="100" t="s">
        <v>1395</v>
      </c>
    </row>
    <row r="220" spans="1:3">
      <c r="A220" s="311"/>
      <c r="B220" s="311"/>
      <c r="C220" s="99" t="s">
        <v>1346</v>
      </c>
    </row>
    <row r="221" spans="1:3" ht="60">
      <c r="A221" s="311"/>
      <c r="B221" s="311"/>
      <c r="C221" s="100" t="s">
        <v>1360</v>
      </c>
    </row>
    <row r="222" spans="1:3" ht="75">
      <c r="A222" s="311"/>
      <c r="B222" s="311"/>
      <c r="C222" s="100" t="s">
        <v>1361</v>
      </c>
    </row>
    <row r="223" spans="1:3" ht="30">
      <c r="A223" s="311"/>
      <c r="B223" s="311"/>
      <c r="C223" s="100" t="s">
        <v>1350</v>
      </c>
    </row>
    <row r="224" spans="1:3">
      <c r="A224" s="311"/>
      <c r="B224" s="311"/>
      <c r="C224" s="99" t="s">
        <v>1306</v>
      </c>
    </row>
    <row r="225" spans="1:3">
      <c r="A225" s="311"/>
      <c r="B225" s="311"/>
      <c r="C225" s="100" t="s">
        <v>1351</v>
      </c>
    </row>
    <row r="226" spans="1:3" ht="30">
      <c r="A226" s="311"/>
      <c r="B226" s="311"/>
      <c r="C226" s="100" t="s">
        <v>1352</v>
      </c>
    </row>
    <row r="227" spans="1:3" ht="30">
      <c r="A227" s="311"/>
      <c r="B227" s="311"/>
      <c r="C227" s="100" t="s">
        <v>1362</v>
      </c>
    </row>
    <row r="228" spans="1:3" ht="30">
      <c r="A228" s="311"/>
      <c r="B228" s="311"/>
      <c r="C228" s="100" t="s">
        <v>1363</v>
      </c>
    </row>
    <row r="229" spans="1:3" ht="30">
      <c r="A229" s="311"/>
      <c r="B229" s="311"/>
      <c r="C229" s="100" t="s">
        <v>1364</v>
      </c>
    </row>
    <row r="230" spans="1:3">
      <c r="A230" s="311"/>
      <c r="B230" s="311"/>
      <c r="C230" s="100" t="s">
        <v>1354</v>
      </c>
    </row>
    <row r="231" spans="1:3">
      <c r="A231" s="311"/>
      <c r="B231" s="311"/>
      <c r="C231" s="99" t="s">
        <v>1355</v>
      </c>
    </row>
    <row r="232" spans="1:3" ht="75">
      <c r="A232" s="311"/>
      <c r="B232" s="311"/>
      <c r="C232" s="100" t="s">
        <v>1396</v>
      </c>
    </row>
    <row r="233" spans="1:3">
      <c r="A233" s="311"/>
      <c r="B233" s="311"/>
      <c r="C233" s="99" t="s">
        <v>1357</v>
      </c>
    </row>
    <row r="234" spans="1:3" ht="45.75" thickBot="1">
      <c r="A234" s="312"/>
      <c r="B234" s="312"/>
      <c r="C234" s="95" t="s">
        <v>1358</v>
      </c>
    </row>
    <row r="235" spans="1:3">
      <c r="A235" s="310" t="s">
        <v>64</v>
      </c>
      <c r="B235" s="310" t="s">
        <v>28</v>
      </c>
      <c r="C235" s="99" t="s">
        <v>65</v>
      </c>
    </row>
    <row r="236" spans="1:3" ht="90">
      <c r="A236" s="311"/>
      <c r="B236" s="311"/>
      <c r="C236" s="100" t="s">
        <v>1397</v>
      </c>
    </row>
    <row r="237" spans="1:3">
      <c r="A237" s="311"/>
      <c r="B237" s="311"/>
      <c r="C237" s="99" t="s">
        <v>1346</v>
      </c>
    </row>
    <row r="238" spans="1:3" ht="60">
      <c r="A238" s="311"/>
      <c r="B238" s="311"/>
      <c r="C238" s="100" t="s">
        <v>1360</v>
      </c>
    </row>
    <row r="239" spans="1:3" ht="75">
      <c r="A239" s="311"/>
      <c r="B239" s="311"/>
      <c r="C239" s="100" t="s">
        <v>1361</v>
      </c>
    </row>
    <row r="240" spans="1:3" ht="30">
      <c r="A240" s="311"/>
      <c r="B240" s="311"/>
      <c r="C240" s="100" t="s">
        <v>1350</v>
      </c>
    </row>
    <row r="241" spans="1:3">
      <c r="A241" s="311"/>
      <c r="B241" s="311"/>
      <c r="C241" s="99" t="s">
        <v>1306</v>
      </c>
    </row>
    <row r="242" spans="1:3">
      <c r="A242" s="311"/>
      <c r="B242" s="311"/>
      <c r="C242" s="100" t="s">
        <v>1351</v>
      </c>
    </row>
    <row r="243" spans="1:3" ht="30">
      <c r="A243" s="311"/>
      <c r="B243" s="311"/>
      <c r="C243" s="100" t="s">
        <v>1352</v>
      </c>
    </row>
    <row r="244" spans="1:3" ht="30">
      <c r="A244" s="311"/>
      <c r="B244" s="311"/>
      <c r="C244" s="100" t="s">
        <v>1362</v>
      </c>
    </row>
    <row r="245" spans="1:3" ht="30">
      <c r="A245" s="311"/>
      <c r="B245" s="311"/>
      <c r="C245" s="100" t="s">
        <v>1363</v>
      </c>
    </row>
    <row r="246" spans="1:3" ht="30">
      <c r="A246" s="311"/>
      <c r="B246" s="311"/>
      <c r="C246" s="100" t="s">
        <v>1364</v>
      </c>
    </row>
    <row r="247" spans="1:3">
      <c r="A247" s="311"/>
      <c r="B247" s="311"/>
      <c r="C247" s="100" t="s">
        <v>1354</v>
      </c>
    </row>
    <row r="248" spans="1:3">
      <c r="A248" s="311"/>
      <c r="B248" s="311"/>
      <c r="C248" s="99" t="s">
        <v>1355</v>
      </c>
    </row>
    <row r="249" spans="1:3" ht="75">
      <c r="A249" s="311"/>
      <c r="B249" s="311"/>
      <c r="C249" s="100" t="s">
        <v>1398</v>
      </c>
    </row>
    <row r="250" spans="1:3">
      <c r="A250" s="311"/>
      <c r="B250" s="311"/>
      <c r="C250" s="99" t="s">
        <v>1357</v>
      </c>
    </row>
    <row r="251" spans="1:3" ht="45.75" thickBot="1">
      <c r="A251" s="312"/>
      <c r="B251" s="312"/>
      <c r="C251" s="95" t="s">
        <v>1358</v>
      </c>
    </row>
    <row r="252" spans="1:3">
      <c r="A252" s="310" t="s">
        <v>66</v>
      </c>
      <c r="B252" s="310" t="s">
        <v>2</v>
      </c>
      <c r="C252" s="99" t="s">
        <v>67</v>
      </c>
    </row>
    <row r="253" spans="1:3" ht="60">
      <c r="A253" s="311"/>
      <c r="B253" s="311"/>
      <c r="C253" s="100" t="s">
        <v>1399</v>
      </c>
    </row>
    <row r="254" spans="1:3" ht="75">
      <c r="A254" s="311"/>
      <c r="B254" s="311"/>
      <c r="C254" s="100" t="s">
        <v>1400</v>
      </c>
    </row>
    <row r="255" spans="1:3" ht="30">
      <c r="A255" s="311"/>
      <c r="B255" s="311"/>
      <c r="C255" s="100" t="s">
        <v>1362</v>
      </c>
    </row>
    <row r="256" spans="1:3" ht="30">
      <c r="A256" s="311"/>
      <c r="B256" s="311"/>
      <c r="C256" s="100" t="s">
        <v>1364</v>
      </c>
    </row>
    <row r="257" spans="1:3">
      <c r="A257" s="311"/>
      <c r="B257" s="311"/>
      <c r="C257" s="100" t="s">
        <v>1401</v>
      </c>
    </row>
    <row r="258" spans="1:3" ht="45.75" thickBot="1">
      <c r="A258" s="312"/>
      <c r="B258" s="312"/>
      <c r="C258" s="95" t="s">
        <v>1383</v>
      </c>
    </row>
    <row r="259" spans="1:3">
      <c r="A259" s="310" t="s">
        <v>68</v>
      </c>
      <c r="B259" s="310" t="s">
        <v>2</v>
      </c>
      <c r="C259" s="99" t="s">
        <v>69</v>
      </c>
    </row>
    <row r="260" spans="1:3" ht="120">
      <c r="A260" s="311"/>
      <c r="B260" s="311"/>
      <c r="C260" s="100" t="s">
        <v>1402</v>
      </c>
    </row>
    <row r="261" spans="1:3">
      <c r="A261" s="311"/>
      <c r="B261" s="311"/>
      <c r="C261" s="99" t="s">
        <v>1346</v>
      </c>
    </row>
    <row r="262" spans="1:3" ht="60">
      <c r="A262" s="311"/>
      <c r="B262" s="311"/>
      <c r="C262" s="100" t="s">
        <v>1403</v>
      </c>
    </row>
    <row r="263" spans="1:3" ht="60">
      <c r="A263" s="311"/>
      <c r="B263" s="311"/>
      <c r="C263" s="100" t="s">
        <v>1404</v>
      </c>
    </row>
    <row r="264" spans="1:3" ht="45">
      <c r="A264" s="311"/>
      <c r="B264" s="311"/>
      <c r="C264" s="100" t="s">
        <v>1405</v>
      </c>
    </row>
    <row r="265" spans="1:3" ht="45">
      <c r="A265" s="311"/>
      <c r="B265" s="311"/>
      <c r="C265" s="100" t="s">
        <v>1383</v>
      </c>
    </row>
    <row r="266" spans="1:3" ht="30">
      <c r="A266" s="311"/>
      <c r="B266" s="311"/>
      <c r="C266" s="100" t="s">
        <v>1349</v>
      </c>
    </row>
    <row r="267" spans="1:3" ht="30">
      <c r="A267" s="311"/>
      <c r="B267" s="311"/>
      <c r="C267" s="100" t="s">
        <v>1350</v>
      </c>
    </row>
    <row r="268" spans="1:3">
      <c r="A268" s="311"/>
      <c r="B268" s="311"/>
      <c r="C268" s="99" t="s">
        <v>1306</v>
      </c>
    </row>
    <row r="269" spans="1:3">
      <c r="A269" s="311"/>
      <c r="B269" s="311"/>
      <c r="C269" s="100" t="s">
        <v>1351</v>
      </c>
    </row>
    <row r="270" spans="1:3" ht="30">
      <c r="A270" s="311"/>
      <c r="B270" s="311"/>
      <c r="C270" s="100" t="s">
        <v>1352</v>
      </c>
    </row>
    <row r="271" spans="1:3">
      <c r="A271" s="311"/>
      <c r="B271" s="311"/>
      <c r="C271" s="100" t="s">
        <v>1372</v>
      </c>
    </row>
    <row r="272" spans="1:3">
      <c r="A272" s="311"/>
      <c r="B272" s="311"/>
      <c r="C272" s="101" t="s">
        <v>1406</v>
      </c>
    </row>
    <row r="273" spans="1:3">
      <c r="A273" s="311"/>
      <c r="B273" s="311"/>
      <c r="C273" s="99" t="s">
        <v>1355</v>
      </c>
    </row>
    <row r="274" spans="1:3" ht="75">
      <c r="A274" s="311"/>
      <c r="B274" s="311"/>
      <c r="C274" s="100" t="s">
        <v>1407</v>
      </c>
    </row>
    <row r="275" spans="1:3">
      <c r="A275" s="311"/>
      <c r="B275" s="311"/>
      <c r="C275" s="99" t="s">
        <v>1357</v>
      </c>
    </row>
    <row r="276" spans="1:3" ht="45.75" thickBot="1">
      <c r="A276" s="312"/>
      <c r="B276" s="312"/>
      <c r="C276" s="95" t="s">
        <v>1358</v>
      </c>
    </row>
    <row r="277" spans="1:3">
      <c r="A277" s="310" t="s">
        <v>70</v>
      </c>
      <c r="B277" s="310" t="s">
        <v>28</v>
      </c>
      <c r="C277" s="99" t="s">
        <v>71</v>
      </c>
    </row>
    <row r="278" spans="1:3" ht="135">
      <c r="A278" s="311"/>
      <c r="B278" s="311"/>
      <c r="C278" s="100" t="s">
        <v>1408</v>
      </c>
    </row>
    <row r="279" spans="1:3">
      <c r="A279" s="311"/>
      <c r="B279" s="311"/>
      <c r="C279" s="99" t="s">
        <v>1346</v>
      </c>
    </row>
    <row r="280" spans="1:3" ht="60">
      <c r="A280" s="311"/>
      <c r="B280" s="311"/>
      <c r="C280" s="100" t="s">
        <v>1409</v>
      </c>
    </row>
    <row r="281" spans="1:3" ht="60">
      <c r="A281" s="311"/>
      <c r="B281" s="311"/>
      <c r="C281" s="100" t="s">
        <v>1404</v>
      </c>
    </row>
    <row r="282" spans="1:3" ht="45">
      <c r="A282" s="311"/>
      <c r="B282" s="311"/>
      <c r="C282" s="100" t="s">
        <v>1410</v>
      </c>
    </row>
    <row r="283" spans="1:3" ht="30">
      <c r="A283" s="311"/>
      <c r="B283" s="311"/>
      <c r="C283" s="100" t="s">
        <v>1349</v>
      </c>
    </row>
    <row r="284" spans="1:3" ht="30">
      <c r="A284" s="311"/>
      <c r="B284" s="311"/>
      <c r="C284" s="100" t="s">
        <v>1350</v>
      </c>
    </row>
    <row r="285" spans="1:3">
      <c r="A285" s="311"/>
      <c r="B285" s="311"/>
      <c r="C285" s="99" t="s">
        <v>1306</v>
      </c>
    </row>
    <row r="286" spans="1:3">
      <c r="A286" s="311"/>
      <c r="B286" s="311"/>
      <c r="C286" s="100" t="s">
        <v>1351</v>
      </c>
    </row>
    <row r="287" spans="1:3" ht="30">
      <c r="A287" s="311"/>
      <c r="B287" s="311"/>
      <c r="C287" s="100" t="s">
        <v>1352</v>
      </c>
    </row>
    <row r="288" spans="1:3">
      <c r="A288" s="311"/>
      <c r="B288" s="311"/>
      <c r="C288" s="100" t="s">
        <v>1372</v>
      </c>
    </row>
    <row r="289" spans="1:3">
      <c r="A289" s="311"/>
      <c r="B289" s="311"/>
      <c r="C289" s="100" t="s">
        <v>1406</v>
      </c>
    </row>
    <row r="290" spans="1:3">
      <c r="A290" s="311"/>
      <c r="B290" s="311"/>
      <c r="C290" s="99" t="s">
        <v>1355</v>
      </c>
    </row>
    <row r="291" spans="1:3" ht="75">
      <c r="A291" s="311"/>
      <c r="B291" s="311"/>
      <c r="C291" s="100" t="s">
        <v>1411</v>
      </c>
    </row>
    <row r="292" spans="1:3">
      <c r="A292" s="311"/>
      <c r="B292" s="311"/>
      <c r="C292" s="99" t="s">
        <v>1357</v>
      </c>
    </row>
    <row r="293" spans="1:3" ht="45.75" thickBot="1">
      <c r="A293" s="312"/>
      <c r="B293" s="312"/>
      <c r="C293" s="95" t="s">
        <v>1358</v>
      </c>
    </row>
    <row r="294" spans="1:3">
      <c r="A294" s="310" t="s">
        <v>72</v>
      </c>
      <c r="B294" s="310" t="s">
        <v>28</v>
      </c>
      <c r="C294" s="99" t="s">
        <v>73</v>
      </c>
    </row>
    <row r="295" spans="1:3" ht="120">
      <c r="A295" s="311"/>
      <c r="B295" s="311"/>
      <c r="C295" s="100" t="s">
        <v>1412</v>
      </c>
    </row>
    <row r="296" spans="1:3">
      <c r="A296" s="311"/>
      <c r="B296" s="311"/>
      <c r="C296" s="99" t="s">
        <v>1346</v>
      </c>
    </row>
    <row r="297" spans="1:3" ht="60">
      <c r="A297" s="311"/>
      <c r="B297" s="311"/>
      <c r="C297" s="100" t="s">
        <v>1360</v>
      </c>
    </row>
    <row r="298" spans="1:3" ht="60">
      <c r="A298" s="311"/>
      <c r="B298" s="311"/>
      <c r="C298" s="100" t="s">
        <v>1413</v>
      </c>
    </row>
    <row r="299" spans="1:3" ht="45">
      <c r="A299" s="311"/>
      <c r="B299" s="311"/>
      <c r="C299" s="100" t="s">
        <v>1410</v>
      </c>
    </row>
    <row r="300" spans="1:3" ht="30">
      <c r="A300" s="311"/>
      <c r="B300" s="311"/>
      <c r="C300" s="100" t="s">
        <v>1349</v>
      </c>
    </row>
    <row r="301" spans="1:3" ht="30">
      <c r="A301" s="311"/>
      <c r="B301" s="311"/>
      <c r="C301" s="100" t="s">
        <v>1350</v>
      </c>
    </row>
    <row r="302" spans="1:3">
      <c r="A302" s="311"/>
      <c r="B302" s="311"/>
      <c r="C302" s="99" t="s">
        <v>1306</v>
      </c>
    </row>
    <row r="303" spans="1:3">
      <c r="A303" s="311"/>
      <c r="B303" s="311"/>
      <c r="C303" s="100" t="s">
        <v>1351</v>
      </c>
    </row>
    <row r="304" spans="1:3" ht="30">
      <c r="A304" s="311"/>
      <c r="B304" s="311"/>
      <c r="C304" s="100" t="s">
        <v>1352</v>
      </c>
    </row>
    <row r="305" spans="1:3">
      <c r="A305" s="311"/>
      <c r="B305" s="311"/>
      <c r="C305" s="100" t="s">
        <v>1372</v>
      </c>
    </row>
    <row r="306" spans="1:3">
      <c r="A306" s="311"/>
      <c r="B306" s="311"/>
      <c r="C306" s="100" t="s">
        <v>1406</v>
      </c>
    </row>
    <row r="307" spans="1:3">
      <c r="A307" s="311"/>
      <c r="B307" s="311"/>
      <c r="C307" s="99" t="s">
        <v>1355</v>
      </c>
    </row>
    <row r="308" spans="1:3" ht="75">
      <c r="A308" s="311"/>
      <c r="B308" s="311"/>
      <c r="C308" s="100" t="s">
        <v>1414</v>
      </c>
    </row>
    <row r="309" spans="1:3">
      <c r="A309" s="311"/>
      <c r="B309" s="311"/>
      <c r="C309" s="99" t="s">
        <v>1357</v>
      </c>
    </row>
    <row r="310" spans="1:3" ht="45.75" thickBot="1">
      <c r="A310" s="312"/>
      <c r="B310" s="312"/>
      <c r="C310" s="95" t="s">
        <v>1358</v>
      </c>
    </row>
    <row r="311" spans="1:3">
      <c r="A311" s="310" t="s">
        <v>74</v>
      </c>
      <c r="B311" s="310" t="s">
        <v>28</v>
      </c>
      <c r="C311" s="99" t="s">
        <v>75</v>
      </c>
    </row>
    <row r="312" spans="1:3" ht="135">
      <c r="A312" s="311"/>
      <c r="B312" s="311"/>
      <c r="C312" s="100" t="s">
        <v>1415</v>
      </c>
    </row>
    <row r="313" spans="1:3">
      <c r="A313" s="311"/>
      <c r="B313" s="311"/>
      <c r="C313" s="99" t="s">
        <v>1346</v>
      </c>
    </row>
    <row r="314" spans="1:3" ht="60">
      <c r="A314" s="311"/>
      <c r="B314" s="311"/>
      <c r="C314" s="100" t="s">
        <v>1347</v>
      </c>
    </row>
    <row r="315" spans="1:3" ht="75">
      <c r="A315" s="311"/>
      <c r="B315" s="311"/>
      <c r="C315" s="100" t="s">
        <v>1348</v>
      </c>
    </row>
    <row r="316" spans="1:3" ht="30">
      <c r="A316" s="311"/>
      <c r="B316" s="311"/>
      <c r="C316" s="100" t="s">
        <v>1349</v>
      </c>
    </row>
    <row r="317" spans="1:3" ht="30">
      <c r="A317" s="311"/>
      <c r="B317" s="311"/>
      <c r="C317" s="100" t="s">
        <v>1350</v>
      </c>
    </row>
    <row r="318" spans="1:3">
      <c r="A318" s="311"/>
      <c r="B318" s="311"/>
      <c r="C318" s="99" t="s">
        <v>1306</v>
      </c>
    </row>
    <row r="319" spans="1:3">
      <c r="A319" s="311"/>
      <c r="B319" s="311"/>
      <c r="C319" s="100" t="s">
        <v>1351</v>
      </c>
    </row>
    <row r="320" spans="1:3" ht="30">
      <c r="A320" s="311"/>
      <c r="B320" s="311"/>
      <c r="C320" s="100" t="s">
        <v>1352</v>
      </c>
    </row>
    <row r="321" spans="1:3">
      <c r="A321" s="311"/>
      <c r="B321" s="311"/>
      <c r="C321" s="100" t="s">
        <v>1372</v>
      </c>
    </row>
    <row r="322" spans="1:3">
      <c r="A322" s="311"/>
      <c r="B322" s="311"/>
      <c r="C322" s="100" t="s">
        <v>1406</v>
      </c>
    </row>
    <row r="323" spans="1:3">
      <c r="A323" s="311"/>
      <c r="B323" s="311"/>
      <c r="C323" s="99" t="s">
        <v>1355</v>
      </c>
    </row>
    <row r="324" spans="1:3" ht="90">
      <c r="A324" s="311"/>
      <c r="B324" s="311"/>
      <c r="C324" s="100" t="s">
        <v>1416</v>
      </c>
    </row>
    <row r="325" spans="1:3">
      <c r="A325" s="311"/>
      <c r="B325" s="311"/>
      <c r="C325" s="99" t="s">
        <v>1357</v>
      </c>
    </row>
    <row r="326" spans="1:3" ht="45.75" thickBot="1">
      <c r="A326" s="312"/>
      <c r="B326" s="312"/>
      <c r="C326" s="95" t="s">
        <v>1358</v>
      </c>
    </row>
    <row r="327" spans="1:3">
      <c r="A327" s="310" t="s">
        <v>76</v>
      </c>
      <c r="B327" s="310" t="s">
        <v>28</v>
      </c>
      <c r="C327" s="99" t="s">
        <v>77</v>
      </c>
    </row>
    <row r="328" spans="1:3" ht="45">
      <c r="A328" s="311"/>
      <c r="B328" s="311"/>
      <c r="C328" s="100" t="s">
        <v>1417</v>
      </c>
    </row>
    <row r="329" spans="1:3" ht="75.75" thickBot="1">
      <c r="A329" s="312"/>
      <c r="B329" s="312"/>
      <c r="C329" s="95" t="s">
        <v>1418</v>
      </c>
    </row>
    <row r="330" spans="1:3">
      <c r="A330" s="310" t="s">
        <v>78</v>
      </c>
      <c r="B330" s="310" t="s">
        <v>2</v>
      </c>
      <c r="C330" s="99" t="s">
        <v>79</v>
      </c>
    </row>
    <row r="331" spans="1:3" ht="105">
      <c r="A331" s="311"/>
      <c r="B331" s="311"/>
      <c r="C331" s="100" t="s">
        <v>1419</v>
      </c>
    </row>
    <row r="332" spans="1:3">
      <c r="A332" s="311"/>
      <c r="B332" s="311"/>
      <c r="C332" s="99" t="s">
        <v>1346</v>
      </c>
    </row>
    <row r="333" spans="1:3" ht="60">
      <c r="A333" s="311"/>
      <c r="B333" s="311"/>
      <c r="C333" s="100" t="s">
        <v>1360</v>
      </c>
    </row>
    <row r="334" spans="1:3" ht="75">
      <c r="A334" s="311"/>
      <c r="B334" s="311"/>
      <c r="C334" s="100" t="s">
        <v>1348</v>
      </c>
    </row>
    <row r="335" spans="1:3" ht="45">
      <c r="A335" s="311"/>
      <c r="B335" s="311"/>
      <c r="C335" s="100" t="s">
        <v>1383</v>
      </c>
    </row>
    <row r="336" spans="1:3" ht="30">
      <c r="A336" s="311"/>
      <c r="B336" s="311"/>
      <c r="C336" s="100" t="s">
        <v>1350</v>
      </c>
    </row>
    <row r="337" spans="1:3">
      <c r="A337" s="311"/>
      <c r="B337" s="311"/>
      <c r="C337" s="99" t="s">
        <v>1306</v>
      </c>
    </row>
    <row r="338" spans="1:3">
      <c r="A338" s="311"/>
      <c r="B338" s="311"/>
      <c r="C338" s="100" t="s">
        <v>1351</v>
      </c>
    </row>
    <row r="339" spans="1:3" ht="30">
      <c r="A339" s="311"/>
      <c r="B339" s="311"/>
      <c r="C339" s="100" t="s">
        <v>1352</v>
      </c>
    </row>
    <row r="340" spans="1:3" ht="30">
      <c r="A340" s="311"/>
      <c r="B340" s="311"/>
      <c r="C340" s="100" t="s">
        <v>1362</v>
      </c>
    </row>
    <row r="341" spans="1:3" ht="30">
      <c r="A341" s="311"/>
      <c r="B341" s="311"/>
      <c r="C341" s="100" t="s">
        <v>1364</v>
      </c>
    </row>
    <row r="342" spans="1:3">
      <c r="A342" s="311"/>
      <c r="B342" s="311"/>
      <c r="C342" s="100" t="s">
        <v>1354</v>
      </c>
    </row>
    <row r="343" spans="1:3">
      <c r="A343" s="311"/>
      <c r="B343" s="311"/>
      <c r="C343" s="99" t="s">
        <v>1355</v>
      </c>
    </row>
    <row r="344" spans="1:3" ht="105">
      <c r="A344" s="311"/>
      <c r="B344" s="311"/>
      <c r="C344" s="100" t="s">
        <v>1420</v>
      </c>
    </row>
    <row r="345" spans="1:3">
      <c r="A345" s="311"/>
      <c r="B345" s="311"/>
      <c r="C345" s="99" t="s">
        <v>1357</v>
      </c>
    </row>
    <row r="346" spans="1:3" ht="45.75" thickBot="1">
      <c r="A346" s="312"/>
      <c r="B346" s="312"/>
      <c r="C346" s="95" t="s">
        <v>1358</v>
      </c>
    </row>
    <row r="347" spans="1:3">
      <c r="A347" s="310" t="s">
        <v>80</v>
      </c>
      <c r="B347" s="310" t="s">
        <v>2</v>
      </c>
      <c r="C347" s="99" t="s">
        <v>81</v>
      </c>
    </row>
    <row r="348" spans="1:3" ht="30">
      <c r="A348" s="311"/>
      <c r="B348" s="311"/>
      <c r="C348" s="100" t="s">
        <v>1421</v>
      </c>
    </row>
    <row r="349" spans="1:3">
      <c r="A349" s="311"/>
      <c r="B349" s="311"/>
      <c r="C349" s="100" t="s">
        <v>1422</v>
      </c>
    </row>
    <row r="350" spans="1:3">
      <c r="A350" s="311"/>
      <c r="B350" s="311"/>
      <c r="C350" s="100" t="s">
        <v>1423</v>
      </c>
    </row>
    <row r="351" spans="1:3" ht="30">
      <c r="A351" s="311"/>
      <c r="B351" s="311"/>
      <c r="C351" s="100" t="s">
        <v>1390</v>
      </c>
    </row>
    <row r="352" spans="1:3" ht="30">
      <c r="A352" s="311"/>
      <c r="B352" s="311"/>
      <c r="C352" s="100" t="s">
        <v>1424</v>
      </c>
    </row>
    <row r="353" spans="1:3" ht="45.75" thickBot="1">
      <c r="A353" s="312"/>
      <c r="B353" s="312"/>
      <c r="C353" s="95" t="s">
        <v>1358</v>
      </c>
    </row>
    <row r="354" spans="1:3">
      <c r="A354" s="310" t="s">
        <v>82</v>
      </c>
      <c r="B354" s="310" t="s">
        <v>2</v>
      </c>
      <c r="C354" s="99" t="s">
        <v>83</v>
      </c>
    </row>
    <row r="355" spans="1:3" ht="30">
      <c r="A355" s="311"/>
      <c r="B355" s="311"/>
      <c r="C355" s="100" t="s">
        <v>1425</v>
      </c>
    </row>
    <row r="356" spans="1:3">
      <c r="A356" s="311"/>
      <c r="B356" s="311"/>
      <c r="C356" s="100" t="s">
        <v>1392</v>
      </c>
    </row>
    <row r="357" spans="1:3">
      <c r="A357" s="311"/>
      <c r="B357" s="311"/>
      <c r="C357" s="100" t="s">
        <v>1426</v>
      </c>
    </row>
    <row r="358" spans="1:3" ht="30">
      <c r="A358" s="311"/>
      <c r="B358" s="311"/>
      <c r="C358" s="100" t="s">
        <v>1427</v>
      </c>
    </row>
    <row r="359" spans="1:3" ht="30.75" thickBot="1">
      <c r="A359" s="312"/>
      <c r="B359" s="312"/>
      <c r="C359" s="95" t="s">
        <v>1428</v>
      </c>
    </row>
    <row r="360" spans="1:3">
      <c r="A360" s="310" t="s">
        <v>84</v>
      </c>
      <c r="B360" s="310" t="s">
        <v>2</v>
      </c>
      <c r="C360" s="99" t="s">
        <v>85</v>
      </c>
    </row>
    <row r="361" spans="1:3" ht="75">
      <c r="A361" s="311"/>
      <c r="B361" s="311"/>
      <c r="C361" s="100" t="s">
        <v>1429</v>
      </c>
    </row>
    <row r="362" spans="1:3" ht="90">
      <c r="A362" s="311"/>
      <c r="B362" s="311"/>
      <c r="C362" s="100" t="s">
        <v>1430</v>
      </c>
    </row>
    <row r="363" spans="1:3" ht="90.75" thickBot="1">
      <c r="A363" s="312"/>
      <c r="B363" s="312"/>
      <c r="C363" s="95" t="s">
        <v>1431</v>
      </c>
    </row>
    <row r="364" spans="1:3">
      <c r="A364" s="310" t="s">
        <v>86</v>
      </c>
      <c r="B364" s="310" t="s">
        <v>28</v>
      </c>
      <c r="C364" s="99" t="s">
        <v>87</v>
      </c>
    </row>
    <row r="365" spans="1:3" ht="45.75" thickBot="1">
      <c r="A365" s="312"/>
      <c r="B365" s="312"/>
      <c r="C365" s="95" t="s">
        <v>1432</v>
      </c>
    </row>
    <row r="366" spans="1:3">
      <c r="A366" s="310" t="s">
        <v>88</v>
      </c>
      <c r="B366" s="310" t="s">
        <v>2</v>
      </c>
      <c r="C366" s="99" t="s">
        <v>89</v>
      </c>
    </row>
    <row r="367" spans="1:3" ht="30">
      <c r="A367" s="311"/>
      <c r="B367" s="311"/>
      <c r="C367" s="100" t="s">
        <v>1433</v>
      </c>
    </row>
    <row r="368" spans="1:3">
      <c r="A368" s="311"/>
      <c r="B368" s="311"/>
      <c r="C368" s="100" t="s">
        <v>1392</v>
      </c>
    </row>
    <row r="369" spans="1:3">
      <c r="A369" s="311"/>
      <c r="B369" s="311"/>
      <c r="C369" s="100" t="s">
        <v>1434</v>
      </c>
    </row>
    <row r="370" spans="1:3" ht="30">
      <c r="A370" s="311"/>
      <c r="B370" s="311"/>
      <c r="C370" s="100" t="s">
        <v>1435</v>
      </c>
    </row>
    <row r="371" spans="1:3" ht="30.75" thickBot="1">
      <c r="A371" s="312"/>
      <c r="B371" s="312"/>
      <c r="C371" s="95" t="s">
        <v>1436</v>
      </c>
    </row>
    <row r="372" spans="1:3">
      <c r="A372" s="310" t="s">
        <v>90</v>
      </c>
      <c r="B372" s="310" t="s">
        <v>25</v>
      </c>
      <c r="C372" s="99" t="s">
        <v>91</v>
      </c>
    </row>
    <row r="373" spans="1:3" ht="75">
      <c r="A373" s="311"/>
      <c r="B373" s="311"/>
      <c r="C373" s="100" t="s">
        <v>1437</v>
      </c>
    </row>
    <row r="374" spans="1:3" ht="60">
      <c r="A374" s="311"/>
      <c r="B374" s="311"/>
      <c r="C374" s="100" t="s">
        <v>1438</v>
      </c>
    </row>
    <row r="375" spans="1:3" ht="45">
      <c r="A375" s="311"/>
      <c r="B375" s="311"/>
      <c r="C375" s="100" t="s">
        <v>1439</v>
      </c>
    </row>
    <row r="376" spans="1:3" ht="45">
      <c r="A376" s="311"/>
      <c r="B376" s="311"/>
      <c r="C376" s="100" t="s">
        <v>1440</v>
      </c>
    </row>
    <row r="377" spans="1:3" ht="30">
      <c r="A377" s="311"/>
      <c r="B377" s="311"/>
      <c r="C377" s="100" t="s">
        <v>1441</v>
      </c>
    </row>
    <row r="378" spans="1:3" ht="45.75" thickBot="1">
      <c r="A378" s="312"/>
      <c r="B378" s="312"/>
      <c r="C378" s="95" t="s">
        <v>1442</v>
      </c>
    </row>
    <row r="379" spans="1:3">
      <c r="A379" s="310" t="s">
        <v>92</v>
      </c>
      <c r="B379" s="310" t="s">
        <v>28</v>
      </c>
      <c r="C379" s="99" t="s">
        <v>93</v>
      </c>
    </row>
    <row r="380" spans="1:3" ht="105">
      <c r="A380" s="311"/>
      <c r="B380" s="311"/>
      <c r="C380" s="100" t="s">
        <v>1443</v>
      </c>
    </row>
    <row r="381" spans="1:3">
      <c r="A381" s="311"/>
      <c r="B381" s="311"/>
      <c r="C381" s="99" t="s">
        <v>1346</v>
      </c>
    </row>
    <row r="382" spans="1:3" ht="60">
      <c r="A382" s="311"/>
      <c r="B382" s="311"/>
      <c r="C382" s="100" t="s">
        <v>1360</v>
      </c>
    </row>
    <row r="383" spans="1:3" ht="75">
      <c r="A383" s="311"/>
      <c r="B383" s="311"/>
      <c r="C383" s="100" t="s">
        <v>1444</v>
      </c>
    </row>
    <row r="384" spans="1:3" ht="45">
      <c r="A384" s="311"/>
      <c r="B384" s="311"/>
      <c r="C384" s="100" t="s">
        <v>1383</v>
      </c>
    </row>
    <row r="385" spans="1:3" ht="30">
      <c r="A385" s="311"/>
      <c r="B385" s="311"/>
      <c r="C385" s="100" t="s">
        <v>1350</v>
      </c>
    </row>
    <row r="386" spans="1:3">
      <c r="A386" s="311"/>
      <c r="B386" s="311"/>
      <c r="C386" s="99" t="s">
        <v>1306</v>
      </c>
    </row>
    <row r="387" spans="1:3">
      <c r="A387" s="311"/>
      <c r="B387" s="311"/>
      <c r="C387" s="100" t="s">
        <v>1351</v>
      </c>
    </row>
    <row r="388" spans="1:3" ht="30">
      <c r="A388" s="311"/>
      <c r="B388" s="311"/>
      <c r="C388" s="100" t="s">
        <v>1352</v>
      </c>
    </row>
    <row r="389" spans="1:3" ht="30">
      <c r="A389" s="311"/>
      <c r="B389" s="311"/>
      <c r="C389" s="100" t="s">
        <v>1362</v>
      </c>
    </row>
    <row r="390" spans="1:3" ht="30">
      <c r="A390" s="311"/>
      <c r="B390" s="311"/>
      <c r="C390" s="100" t="s">
        <v>1364</v>
      </c>
    </row>
    <row r="391" spans="1:3" ht="30">
      <c r="A391" s="311"/>
      <c r="B391" s="311"/>
      <c r="C391" s="100" t="s">
        <v>1445</v>
      </c>
    </row>
    <row r="392" spans="1:3">
      <c r="A392" s="311"/>
      <c r="B392" s="311"/>
      <c r="C392" s="99" t="s">
        <v>1355</v>
      </c>
    </row>
    <row r="393" spans="1:3" ht="75">
      <c r="A393" s="311"/>
      <c r="B393" s="311"/>
      <c r="C393" s="100" t="s">
        <v>1446</v>
      </c>
    </row>
    <row r="394" spans="1:3">
      <c r="A394" s="311"/>
      <c r="B394" s="311"/>
      <c r="C394" s="99" t="s">
        <v>1357</v>
      </c>
    </row>
    <row r="395" spans="1:3" ht="45.75" thickBot="1">
      <c r="A395" s="312"/>
      <c r="B395" s="312"/>
      <c r="C395" s="95" t="s">
        <v>1358</v>
      </c>
    </row>
    <row r="396" spans="1:3">
      <c r="A396" s="310" t="s">
        <v>94</v>
      </c>
      <c r="B396" s="310" t="s">
        <v>2</v>
      </c>
      <c r="C396" s="99" t="s">
        <v>95</v>
      </c>
    </row>
    <row r="397" spans="1:3" ht="105">
      <c r="A397" s="311"/>
      <c r="B397" s="311"/>
      <c r="C397" s="100" t="s">
        <v>1447</v>
      </c>
    </row>
    <row r="398" spans="1:3">
      <c r="A398" s="311"/>
      <c r="B398" s="311"/>
      <c r="C398" s="99" t="s">
        <v>1346</v>
      </c>
    </row>
    <row r="399" spans="1:3" ht="60">
      <c r="A399" s="311"/>
      <c r="B399" s="311"/>
      <c r="C399" s="100" t="s">
        <v>1360</v>
      </c>
    </row>
    <row r="400" spans="1:3" ht="75">
      <c r="A400" s="311"/>
      <c r="B400" s="311"/>
      <c r="C400" s="100" t="s">
        <v>1348</v>
      </c>
    </row>
    <row r="401" spans="1:3" ht="45">
      <c r="A401" s="311"/>
      <c r="B401" s="311"/>
      <c r="C401" s="100" t="s">
        <v>1383</v>
      </c>
    </row>
    <row r="402" spans="1:3" ht="30">
      <c r="A402" s="311"/>
      <c r="B402" s="311"/>
      <c r="C402" s="100" t="s">
        <v>1350</v>
      </c>
    </row>
    <row r="403" spans="1:3">
      <c r="A403" s="311"/>
      <c r="B403" s="311"/>
      <c r="C403" s="99" t="s">
        <v>1306</v>
      </c>
    </row>
    <row r="404" spans="1:3">
      <c r="A404" s="311"/>
      <c r="B404" s="311"/>
      <c r="C404" s="100" t="s">
        <v>1351</v>
      </c>
    </row>
    <row r="405" spans="1:3" ht="30">
      <c r="A405" s="311"/>
      <c r="B405" s="311"/>
      <c r="C405" s="100" t="s">
        <v>1352</v>
      </c>
    </row>
    <row r="406" spans="1:3" ht="30">
      <c r="A406" s="311"/>
      <c r="B406" s="311"/>
      <c r="C406" s="100" t="s">
        <v>1362</v>
      </c>
    </row>
    <row r="407" spans="1:3" ht="30">
      <c r="A407" s="311"/>
      <c r="B407" s="311"/>
      <c r="C407" s="100" t="s">
        <v>1364</v>
      </c>
    </row>
    <row r="408" spans="1:3">
      <c r="A408" s="311"/>
      <c r="B408" s="311"/>
      <c r="C408" s="100" t="s">
        <v>1448</v>
      </c>
    </row>
    <row r="409" spans="1:3">
      <c r="A409" s="311"/>
      <c r="B409" s="311"/>
      <c r="C409" s="99" t="s">
        <v>1355</v>
      </c>
    </row>
    <row r="410" spans="1:3" ht="75">
      <c r="A410" s="311"/>
      <c r="B410" s="311"/>
      <c r="C410" s="100" t="s">
        <v>1449</v>
      </c>
    </row>
    <row r="411" spans="1:3">
      <c r="A411" s="311"/>
      <c r="B411" s="311"/>
      <c r="C411" s="99" t="s">
        <v>1357</v>
      </c>
    </row>
    <row r="412" spans="1:3" ht="45.75" thickBot="1">
      <c r="A412" s="312"/>
      <c r="B412" s="312"/>
      <c r="C412" s="95" t="s">
        <v>1358</v>
      </c>
    </row>
    <row r="413" spans="1:3">
      <c r="A413" s="310" t="s">
        <v>96</v>
      </c>
      <c r="B413" s="310" t="s">
        <v>28</v>
      </c>
      <c r="C413" s="99" t="s">
        <v>97</v>
      </c>
    </row>
    <row r="414" spans="1:3" ht="60">
      <c r="A414" s="311"/>
      <c r="B414" s="311"/>
      <c r="C414" s="100" t="s">
        <v>1450</v>
      </c>
    </row>
    <row r="415" spans="1:3">
      <c r="A415" s="311"/>
      <c r="B415" s="311"/>
      <c r="C415" s="99" t="s">
        <v>1346</v>
      </c>
    </row>
    <row r="416" spans="1:3" ht="60">
      <c r="A416" s="311"/>
      <c r="B416" s="311"/>
      <c r="C416" s="100" t="s">
        <v>1347</v>
      </c>
    </row>
    <row r="417" spans="1:3" ht="75">
      <c r="A417" s="311"/>
      <c r="B417" s="311"/>
      <c r="C417" s="100" t="s">
        <v>1348</v>
      </c>
    </row>
    <row r="418" spans="1:3" ht="30">
      <c r="A418" s="311"/>
      <c r="B418" s="311"/>
      <c r="C418" s="100" t="s">
        <v>1349</v>
      </c>
    </row>
    <row r="419" spans="1:3" ht="30">
      <c r="A419" s="311"/>
      <c r="B419" s="311"/>
      <c r="C419" s="100" t="s">
        <v>1350</v>
      </c>
    </row>
    <row r="420" spans="1:3">
      <c r="A420" s="311"/>
      <c r="B420" s="311"/>
      <c r="C420" s="99" t="s">
        <v>1306</v>
      </c>
    </row>
    <row r="421" spans="1:3">
      <c r="A421" s="311"/>
      <c r="B421" s="311"/>
      <c r="C421" s="100" t="s">
        <v>1351</v>
      </c>
    </row>
    <row r="422" spans="1:3" ht="30">
      <c r="A422" s="311"/>
      <c r="B422" s="311"/>
      <c r="C422" s="100" t="s">
        <v>1352</v>
      </c>
    </row>
    <row r="423" spans="1:3">
      <c r="A423" s="311"/>
      <c r="B423" s="311"/>
      <c r="C423" s="100" t="s">
        <v>1372</v>
      </c>
    </row>
    <row r="424" spans="1:3">
      <c r="A424" s="311"/>
      <c r="B424" s="311"/>
      <c r="C424" s="100" t="s">
        <v>1354</v>
      </c>
    </row>
    <row r="425" spans="1:3">
      <c r="A425" s="311"/>
      <c r="B425" s="311"/>
      <c r="C425" s="99" t="s">
        <v>1355</v>
      </c>
    </row>
    <row r="426" spans="1:3" ht="75">
      <c r="A426" s="311"/>
      <c r="B426" s="311"/>
      <c r="C426" s="100" t="s">
        <v>1451</v>
      </c>
    </row>
    <row r="427" spans="1:3">
      <c r="A427" s="311"/>
      <c r="B427" s="311"/>
      <c r="C427" s="99" t="s">
        <v>1357</v>
      </c>
    </row>
    <row r="428" spans="1:3" ht="45.75" thickBot="1">
      <c r="A428" s="312"/>
      <c r="B428" s="312"/>
      <c r="C428" s="95" t="s">
        <v>1358</v>
      </c>
    </row>
    <row r="429" spans="1:3" ht="30">
      <c r="A429" s="310" t="s">
        <v>98</v>
      </c>
      <c r="B429" s="310" t="s">
        <v>2</v>
      </c>
      <c r="C429" s="99" t="s">
        <v>99</v>
      </c>
    </row>
    <row r="430" spans="1:3" ht="75">
      <c r="A430" s="311"/>
      <c r="B430" s="311"/>
      <c r="C430" s="100" t="s">
        <v>1452</v>
      </c>
    </row>
    <row r="431" spans="1:3">
      <c r="A431" s="311"/>
      <c r="B431" s="311"/>
      <c r="C431" s="99" t="s">
        <v>1346</v>
      </c>
    </row>
    <row r="432" spans="1:3" ht="60">
      <c r="A432" s="311"/>
      <c r="B432" s="311"/>
      <c r="C432" s="100" t="s">
        <v>1347</v>
      </c>
    </row>
    <row r="433" spans="1:3" ht="75">
      <c r="A433" s="311"/>
      <c r="B433" s="311"/>
      <c r="C433" s="100" t="s">
        <v>1348</v>
      </c>
    </row>
    <row r="434" spans="1:3" ht="30">
      <c r="A434" s="311"/>
      <c r="B434" s="311"/>
      <c r="C434" s="100" t="s">
        <v>1349</v>
      </c>
    </row>
    <row r="435" spans="1:3" ht="30">
      <c r="A435" s="311"/>
      <c r="B435" s="311"/>
      <c r="C435" s="100" t="s">
        <v>1350</v>
      </c>
    </row>
    <row r="436" spans="1:3">
      <c r="A436" s="311"/>
      <c r="B436" s="311"/>
      <c r="C436" s="99" t="s">
        <v>1306</v>
      </c>
    </row>
    <row r="437" spans="1:3">
      <c r="A437" s="311"/>
      <c r="B437" s="311"/>
      <c r="C437" s="100" t="s">
        <v>1351</v>
      </c>
    </row>
    <row r="438" spans="1:3" ht="30">
      <c r="A438" s="311"/>
      <c r="B438" s="311"/>
      <c r="C438" s="100" t="s">
        <v>1352</v>
      </c>
    </row>
    <row r="439" spans="1:3">
      <c r="A439" s="311"/>
      <c r="B439" s="311"/>
      <c r="C439" s="100" t="s">
        <v>1372</v>
      </c>
    </row>
    <row r="440" spans="1:3">
      <c r="A440" s="311"/>
      <c r="B440" s="311"/>
      <c r="C440" s="100" t="s">
        <v>1354</v>
      </c>
    </row>
    <row r="441" spans="1:3">
      <c r="A441" s="311"/>
      <c r="B441" s="311"/>
      <c r="C441" s="99" t="s">
        <v>1355</v>
      </c>
    </row>
    <row r="442" spans="1:3" ht="75">
      <c r="A442" s="311"/>
      <c r="B442" s="311"/>
      <c r="C442" s="100" t="s">
        <v>1453</v>
      </c>
    </row>
    <row r="443" spans="1:3">
      <c r="A443" s="311"/>
      <c r="B443" s="311"/>
      <c r="C443" s="99" t="s">
        <v>1357</v>
      </c>
    </row>
    <row r="444" spans="1:3" ht="45.75" thickBot="1">
      <c r="A444" s="312"/>
      <c r="B444" s="312"/>
      <c r="C444" s="95" t="s">
        <v>1358</v>
      </c>
    </row>
    <row r="445" spans="1:3">
      <c r="A445" s="310" t="s">
        <v>100</v>
      </c>
      <c r="B445" s="310" t="s">
        <v>25</v>
      </c>
      <c r="C445" s="99" t="s">
        <v>101</v>
      </c>
    </row>
    <row r="446" spans="1:3" ht="60">
      <c r="A446" s="311"/>
      <c r="B446" s="311"/>
      <c r="C446" s="100" t="s">
        <v>1454</v>
      </c>
    </row>
    <row r="447" spans="1:3">
      <c r="A447" s="311"/>
      <c r="B447" s="311"/>
      <c r="C447" s="99" t="s">
        <v>1346</v>
      </c>
    </row>
    <row r="448" spans="1:3" ht="60">
      <c r="A448" s="311"/>
      <c r="B448" s="311"/>
      <c r="C448" s="100" t="s">
        <v>1347</v>
      </c>
    </row>
    <row r="449" spans="1:3" ht="75">
      <c r="A449" s="311"/>
      <c r="B449" s="311"/>
      <c r="C449" s="100" t="s">
        <v>1348</v>
      </c>
    </row>
    <row r="450" spans="1:3" ht="30">
      <c r="A450" s="311"/>
      <c r="B450" s="311"/>
      <c r="C450" s="100" t="s">
        <v>1349</v>
      </c>
    </row>
    <row r="451" spans="1:3" ht="30">
      <c r="A451" s="311"/>
      <c r="B451" s="311"/>
      <c r="C451" s="100" t="s">
        <v>1350</v>
      </c>
    </row>
    <row r="452" spans="1:3">
      <c r="A452" s="311"/>
      <c r="B452" s="311"/>
      <c r="C452" s="99" t="s">
        <v>1306</v>
      </c>
    </row>
    <row r="453" spans="1:3">
      <c r="A453" s="311"/>
      <c r="B453" s="311"/>
      <c r="C453" s="100" t="s">
        <v>1351</v>
      </c>
    </row>
    <row r="454" spans="1:3" ht="30">
      <c r="A454" s="311"/>
      <c r="B454" s="311"/>
      <c r="C454" s="100" t="s">
        <v>1352</v>
      </c>
    </row>
    <row r="455" spans="1:3">
      <c r="A455" s="311"/>
      <c r="B455" s="311"/>
      <c r="C455" s="100" t="s">
        <v>1372</v>
      </c>
    </row>
    <row r="456" spans="1:3">
      <c r="A456" s="311"/>
      <c r="B456" s="311"/>
      <c r="C456" s="100" t="s">
        <v>1354</v>
      </c>
    </row>
    <row r="457" spans="1:3">
      <c r="A457" s="311"/>
      <c r="B457" s="311"/>
      <c r="C457" s="99" t="s">
        <v>1355</v>
      </c>
    </row>
    <row r="458" spans="1:3" ht="75">
      <c r="A458" s="311"/>
      <c r="B458" s="311"/>
      <c r="C458" s="100" t="s">
        <v>1455</v>
      </c>
    </row>
    <row r="459" spans="1:3">
      <c r="A459" s="311"/>
      <c r="B459" s="311"/>
      <c r="C459" s="99" t="s">
        <v>1357</v>
      </c>
    </row>
    <row r="460" spans="1:3" ht="45.75" thickBot="1">
      <c r="A460" s="312"/>
      <c r="B460" s="312"/>
      <c r="C460" s="95" t="s">
        <v>1358</v>
      </c>
    </row>
    <row r="461" spans="1:3">
      <c r="A461" s="310" t="s">
        <v>102</v>
      </c>
      <c r="B461" s="310" t="s">
        <v>25</v>
      </c>
      <c r="C461" s="99" t="s">
        <v>103</v>
      </c>
    </row>
    <row r="462" spans="1:3" ht="105">
      <c r="A462" s="311"/>
      <c r="B462" s="311"/>
      <c r="C462" s="100" t="s">
        <v>1456</v>
      </c>
    </row>
    <row r="463" spans="1:3">
      <c r="A463" s="311"/>
      <c r="B463" s="311"/>
      <c r="C463" s="99" t="s">
        <v>1346</v>
      </c>
    </row>
    <row r="464" spans="1:3" ht="60">
      <c r="A464" s="311"/>
      <c r="B464" s="311"/>
      <c r="C464" s="100" t="s">
        <v>1347</v>
      </c>
    </row>
    <row r="465" spans="1:3" ht="75">
      <c r="A465" s="311"/>
      <c r="B465" s="311"/>
      <c r="C465" s="100" t="s">
        <v>1348</v>
      </c>
    </row>
    <row r="466" spans="1:3" ht="30">
      <c r="A466" s="311"/>
      <c r="B466" s="311"/>
      <c r="C466" s="100" t="s">
        <v>1349</v>
      </c>
    </row>
    <row r="467" spans="1:3" ht="30">
      <c r="A467" s="311"/>
      <c r="B467" s="311"/>
      <c r="C467" s="100" t="s">
        <v>1350</v>
      </c>
    </row>
    <row r="468" spans="1:3">
      <c r="A468" s="311"/>
      <c r="B468" s="311"/>
      <c r="C468" s="99" t="s">
        <v>1306</v>
      </c>
    </row>
    <row r="469" spans="1:3">
      <c r="A469" s="311"/>
      <c r="B469" s="311"/>
      <c r="C469" s="100" t="s">
        <v>1457</v>
      </c>
    </row>
    <row r="470" spans="1:3" ht="30">
      <c r="A470" s="311"/>
      <c r="B470" s="311"/>
      <c r="C470" s="100" t="s">
        <v>1352</v>
      </c>
    </row>
    <row r="471" spans="1:3">
      <c r="A471" s="311"/>
      <c r="B471" s="311"/>
      <c r="C471" s="100" t="s">
        <v>1372</v>
      </c>
    </row>
    <row r="472" spans="1:3">
      <c r="A472" s="311"/>
      <c r="B472" s="311"/>
      <c r="C472" s="100" t="s">
        <v>1354</v>
      </c>
    </row>
    <row r="473" spans="1:3">
      <c r="A473" s="311"/>
      <c r="B473" s="311"/>
      <c r="C473" s="99" t="s">
        <v>1355</v>
      </c>
    </row>
    <row r="474" spans="1:3" ht="75">
      <c r="A474" s="311"/>
      <c r="B474" s="311"/>
      <c r="C474" s="100" t="s">
        <v>1458</v>
      </c>
    </row>
    <row r="475" spans="1:3">
      <c r="A475" s="311"/>
      <c r="B475" s="311"/>
      <c r="C475" s="99" t="s">
        <v>1357</v>
      </c>
    </row>
    <row r="476" spans="1:3" ht="45.75" thickBot="1">
      <c r="A476" s="312"/>
      <c r="B476" s="312"/>
      <c r="C476" s="95" t="s">
        <v>1358</v>
      </c>
    </row>
    <row r="477" spans="1:3">
      <c r="A477" s="310" t="s">
        <v>104</v>
      </c>
      <c r="B477" s="310" t="s">
        <v>25</v>
      </c>
      <c r="C477" s="99" t="s">
        <v>105</v>
      </c>
    </row>
    <row r="478" spans="1:3" ht="105">
      <c r="A478" s="311"/>
      <c r="B478" s="311"/>
      <c r="C478" s="100" t="s">
        <v>1459</v>
      </c>
    </row>
    <row r="479" spans="1:3">
      <c r="A479" s="311"/>
      <c r="B479" s="311"/>
      <c r="C479" s="99" t="s">
        <v>1346</v>
      </c>
    </row>
    <row r="480" spans="1:3" ht="60">
      <c r="A480" s="311"/>
      <c r="B480" s="311"/>
      <c r="C480" s="100" t="s">
        <v>1360</v>
      </c>
    </row>
    <row r="481" spans="1:3" ht="75">
      <c r="A481" s="311"/>
      <c r="B481" s="311"/>
      <c r="C481" s="100" t="s">
        <v>1348</v>
      </c>
    </row>
    <row r="482" spans="1:3" ht="45">
      <c r="A482" s="311"/>
      <c r="B482" s="311"/>
      <c r="C482" s="100" t="s">
        <v>1383</v>
      </c>
    </row>
    <row r="483" spans="1:3" ht="30">
      <c r="A483" s="311"/>
      <c r="B483" s="311"/>
      <c r="C483" s="100" t="s">
        <v>1350</v>
      </c>
    </row>
    <row r="484" spans="1:3">
      <c r="A484" s="311"/>
      <c r="B484" s="311"/>
      <c r="C484" s="99" t="s">
        <v>1306</v>
      </c>
    </row>
    <row r="485" spans="1:3">
      <c r="A485" s="311"/>
      <c r="B485" s="311"/>
      <c r="C485" s="100" t="s">
        <v>1351</v>
      </c>
    </row>
    <row r="486" spans="1:3" ht="30">
      <c r="A486" s="311"/>
      <c r="B486" s="311"/>
      <c r="C486" s="100" t="s">
        <v>1352</v>
      </c>
    </row>
    <row r="487" spans="1:3" ht="30">
      <c r="A487" s="311"/>
      <c r="B487" s="311"/>
      <c r="C487" s="100" t="s">
        <v>1362</v>
      </c>
    </row>
    <row r="488" spans="1:3" ht="30">
      <c r="A488" s="311"/>
      <c r="B488" s="311"/>
      <c r="C488" s="100" t="s">
        <v>1364</v>
      </c>
    </row>
    <row r="489" spans="1:3">
      <c r="A489" s="311"/>
      <c r="B489" s="311"/>
      <c r="C489" s="100" t="s">
        <v>1448</v>
      </c>
    </row>
    <row r="490" spans="1:3">
      <c r="A490" s="311"/>
      <c r="B490" s="311"/>
      <c r="C490" s="99" t="s">
        <v>1355</v>
      </c>
    </row>
    <row r="491" spans="1:3" ht="75">
      <c r="A491" s="311"/>
      <c r="B491" s="311"/>
      <c r="C491" s="100" t="s">
        <v>1460</v>
      </c>
    </row>
    <row r="492" spans="1:3">
      <c r="A492" s="311"/>
      <c r="B492" s="311"/>
      <c r="C492" s="99" t="s">
        <v>1357</v>
      </c>
    </row>
    <row r="493" spans="1:3" ht="45.75" thickBot="1">
      <c r="A493" s="312"/>
      <c r="B493" s="312"/>
      <c r="C493" s="95" t="s">
        <v>1358</v>
      </c>
    </row>
    <row r="494" spans="1:3">
      <c r="A494" s="310" t="s">
        <v>106</v>
      </c>
      <c r="B494" s="310" t="s">
        <v>25</v>
      </c>
      <c r="C494" s="99" t="s">
        <v>107</v>
      </c>
    </row>
    <row r="495" spans="1:3" ht="60">
      <c r="A495" s="311"/>
      <c r="B495" s="311"/>
      <c r="C495" s="100" t="s">
        <v>1461</v>
      </c>
    </row>
    <row r="496" spans="1:3">
      <c r="A496" s="311"/>
      <c r="B496" s="311"/>
      <c r="C496" s="99" t="s">
        <v>1346</v>
      </c>
    </row>
    <row r="497" spans="1:3" ht="60">
      <c r="A497" s="311"/>
      <c r="B497" s="311"/>
      <c r="C497" s="100" t="s">
        <v>1347</v>
      </c>
    </row>
    <row r="498" spans="1:3" ht="75">
      <c r="A498" s="311"/>
      <c r="B498" s="311"/>
      <c r="C498" s="100" t="s">
        <v>1348</v>
      </c>
    </row>
    <row r="499" spans="1:3" ht="30">
      <c r="A499" s="311"/>
      <c r="B499" s="311"/>
      <c r="C499" s="100" t="s">
        <v>1349</v>
      </c>
    </row>
    <row r="500" spans="1:3" ht="30">
      <c r="A500" s="311"/>
      <c r="B500" s="311"/>
      <c r="C500" s="100" t="s">
        <v>1350</v>
      </c>
    </row>
    <row r="501" spans="1:3">
      <c r="A501" s="311"/>
      <c r="B501" s="311"/>
      <c r="C501" s="99" t="s">
        <v>1306</v>
      </c>
    </row>
    <row r="502" spans="1:3">
      <c r="A502" s="311"/>
      <c r="B502" s="311"/>
      <c r="C502" s="100" t="s">
        <v>1351</v>
      </c>
    </row>
    <row r="503" spans="1:3" ht="30">
      <c r="A503" s="311"/>
      <c r="B503" s="311"/>
      <c r="C503" s="100" t="s">
        <v>1352</v>
      </c>
    </row>
    <row r="504" spans="1:3">
      <c r="A504" s="311"/>
      <c r="B504" s="311"/>
      <c r="C504" s="100" t="s">
        <v>1372</v>
      </c>
    </row>
    <row r="505" spans="1:3">
      <c r="A505" s="311"/>
      <c r="B505" s="311"/>
      <c r="C505" s="100" t="s">
        <v>1354</v>
      </c>
    </row>
    <row r="506" spans="1:3">
      <c r="A506" s="311"/>
      <c r="B506" s="311"/>
      <c r="C506" s="99" t="s">
        <v>1355</v>
      </c>
    </row>
    <row r="507" spans="1:3" ht="75">
      <c r="A507" s="311"/>
      <c r="B507" s="311"/>
      <c r="C507" s="100" t="s">
        <v>1462</v>
      </c>
    </row>
    <row r="508" spans="1:3">
      <c r="A508" s="311"/>
      <c r="B508" s="311"/>
      <c r="C508" s="99" t="s">
        <v>1357</v>
      </c>
    </row>
    <row r="509" spans="1:3" ht="45.75" thickBot="1">
      <c r="A509" s="312"/>
      <c r="B509" s="312"/>
      <c r="C509" s="95" t="s">
        <v>1358</v>
      </c>
    </row>
    <row r="510" spans="1:3" ht="30">
      <c r="A510" s="310" t="s">
        <v>109</v>
      </c>
      <c r="B510" s="310" t="s">
        <v>28</v>
      </c>
      <c r="C510" s="99" t="s">
        <v>110</v>
      </c>
    </row>
    <row r="511" spans="1:3" ht="75">
      <c r="A511" s="311"/>
      <c r="B511" s="311"/>
      <c r="C511" s="100" t="s">
        <v>1463</v>
      </c>
    </row>
    <row r="512" spans="1:3" ht="60">
      <c r="A512" s="311"/>
      <c r="B512" s="311"/>
      <c r="C512" s="100" t="s">
        <v>1464</v>
      </c>
    </row>
    <row r="513" spans="1:3">
      <c r="A513" s="311"/>
      <c r="B513" s="311"/>
      <c r="C513" s="99" t="s">
        <v>1346</v>
      </c>
    </row>
    <row r="514" spans="1:3" ht="45">
      <c r="A514" s="311"/>
      <c r="B514" s="311"/>
      <c r="C514" s="100" t="s">
        <v>1465</v>
      </c>
    </row>
    <row r="515" spans="1:3">
      <c r="A515" s="311"/>
      <c r="B515" s="311"/>
      <c r="C515" s="100" t="s">
        <v>1466</v>
      </c>
    </row>
    <row r="516" spans="1:3" ht="30">
      <c r="A516" s="311"/>
      <c r="B516" s="311"/>
      <c r="C516" s="100" t="s">
        <v>1467</v>
      </c>
    </row>
    <row r="517" spans="1:3">
      <c r="A517" s="311"/>
      <c r="B517" s="311"/>
      <c r="C517" s="99" t="s">
        <v>1392</v>
      </c>
    </row>
    <row r="518" spans="1:3" ht="30">
      <c r="A518" s="311"/>
      <c r="B518" s="311"/>
      <c r="C518" s="100" t="s">
        <v>1468</v>
      </c>
    </row>
    <row r="519" spans="1:3" ht="30">
      <c r="A519" s="311"/>
      <c r="B519" s="311"/>
      <c r="C519" s="100" t="s">
        <v>1362</v>
      </c>
    </row>
    <row r="520" spans="1:3" ht="30">
      <c r="A520" s="311"/>
      <c r="B520" s="311"/>
      <c r="C520" s="100" t="s">
        <v>1364</v>
      </c>
    </row>
    <row r="521" spans="1:3">
      <c r="A521" s="311"/>
      <c r="B521" s="311"/>
      <c r="C521" s="100" t="s">
        <v>1401</v>
      </c>
    </row>
    <row r="522" spans="1:3" ht="45">
      <c r="A522" s="311"/>
      <c r="B522" s="311"/>
      <c r="C522" s="100" t="s">
        <v>1383</v>
      </c>
    </row>
    <row r="523" spans="1:3">
      <c r="A523" s="311"/>
      <c r="B523" s="311"/>
      <c r="C523" s="100" t="s">
        <v>1469</v>
      </c>
    </row>
    <row r="524" spans="1:3">
      <c r="A524" s="311"/>
      <c r="B524" s="311"/>
      <c r="C524" s="99" t="s">
        <v>1470</v>
      </c>
    </row>
    <row r="525" spans="1:3">
      <c r="A525" s="311"/>
      <c r="B525" s="311"/>
      <c r="C525" s="100" t="s">
        <v>1471</v>
      </c>
    </row>
    <row r="526" spans="1:3">
      <c r="A526" s="311"/>
      <c r="B526" s="311"/>
      <c r="C526" s="100" t="s">
        <v>1472</v>
      </c>
    </row>
    <row r="527" spans="1:3">
      <c r="A527" s="311"/>
      <c r="B527" s="311"/>
      <c r="C527" s="100" t="s">
        <v>1473</v>
      </c>
    </row>
    <row r="528" spans="1:3">
      <c r="A528" s="311"/>
      <c r="B528" s="311"/>
      <c r="C528" s="99" t="s">
        <v>1355</v>
      </c>
    </row>
    <row r="529" spans="1:3" ht="90">
      <c r="A529" s="311"/>
      <c r="B529" s="311"/>
      <c r="C529" s="100" t="s">
        <v>1474</v>
      </c>
    </row>
    <row r="530" spans="1:3">
      <c r="A530" s="311"/>
      <c r="B530" s="311"/>
      <c r="C530" s="99" t="s">
        <v>1475</v>
      </c>
    </row>
    <row r="531" spans="1:3" ht="45.75" thickBot="1">
      <c r="A531" s="312"/>
      <c r="B531" s="312"/>
      <c r="C531" s="102" t="s">
        <v>1358</v>
      </c>
    </row>
    <row r="532" spans="1:3">
      <c r="A532" s="310" t="s">
        <v>111</v>
      </c>
      <c r="B532" s="310" t="s">
        <v>25</v>
      </c>
      <c r="C532" s="99" t="s">
        <v>112</v>
      </c>
    </row>
    <row r="533" spans="1:3" ht="60">
      <c r="A533" s="311"/>
      <c r="B533" s="311"/>
      <c r="C533" s="100" t="s">
        <v>1476</v>
      </c>
    </row>
    <row r="534" spans="1:3" ht="45.75" thickBot="1">
      <c r="A534" s="312"/>
      <c r="B534" s="312"/>
      <c r="C534" s="95" t="s">
        <v>1477</v>
      </c>
    </row>
    <row r="535" spans="1:3">
      <c r="A535" s="310" t="s">
        <v>113</v>
      </c>
      <c r="B535" s="310" t="s">
        <v>25</v>
      </c>
      <c r="C535" s="99" t="s">
        <v>114</v>
      </c>
    </row>
    <row r="536" spans="1:3" ht="60">
      <c r="A536" s="311"/>
      <c r="B536" s="311"/>
      <c r="C536" s="100" t="s">
        <v>1476</v>
      </c>
    </row>
    <row r="537" spans="1:3" ht="45.75" thickBot="1">
      <c r="A537" s="312"/>
      <c r="B537" s="312"/>
      <c r="C537" s="95" t="s">
        <v>1478</v>
      </c>
    </row>
    <row r="538" spans="1:3">
      <c r="A538" s="310" t="s">
        <v>115</v>
      </c>
      <c r="B538" s="310" t="s">
        <v>25</v>
      </c>
      <c r="C538" s="99" t="s">
        <v>116</v>
      </c>
    </row>
    <row r="539" spans="1:3" ht="45">
      <c r="A539" s="311"/>
      <c r="B539" s="311"/>
      <c r="C539" s="100" t="s">
        <v>1479</v>
      </c>
    </row>
    <row r="540" spans="1:3" ht="30">
      <c r="A540" s="311"/>
      <c r="B540" s="311"/>
      <c r="C540" s="100" t="s">
        <v>1480</v>
      </c>
    </row>
    <row r="541" spans="1:3">
      <c r="A541" s="311"/>
      <c r="B541" s="311"/>
      <c r="C541" s="100" t="s">
        <v>1481</v>
      </c>
    </row>
    <row r="542" spans="1:3">
      <c r="A542" s="311"/>
      <c r="B542" s="311"/>
      <c r="C542" s="100" t="s">
        <v>1482</v>
      </c>
    </row>
    <row r="543" spans="1:3" ht="30">
      <c r="A543" s="311"/>
      <c r="B543" s="311"/>
      <c r="C543" s="100" t="s">
        <v>1483</v>
      </c>
    </row>
    <row r="544" spans="1:3" ht="15.75" thickBot="1">
      <c r="A544" s="312"/>
      <c r="B544" s="312"/>
      <c r="C544" s="95" t="s">
        <v>1484</v>
      </c>
    </row>
    <row r="545" spans="1:3" ht="30">
      <c r="A545" s="310" t="s">
        <v>117</v>
      </c>
      <c r="B545" s="310" t="s">
        <v>28</v>
      </c>
      <c r="C545" s="99" t="s">
        <v>118</v>
      </c>
    </row>
    <row r="546" spans="1:3" ht="105">
      <c r="A546" s="311"/>
      <c r="B546" s="311"/>
      <c r="C546" s="100" t="s">
        <v>1485</v>
      </c>
    </row>
    <row r="547" spans="1:3" ht="60">
      <c r="A547" s="311"/>
      <c r="B547" s="311"/>
      <c r="C547" s="100" t="s">
        <v>1464</v>
      </c>
    </row>
    <row r="548" spans="1:3">
      <c r="A548" s="311"/>
      <c r="B548" s="311"/>
      <c r="C548" s="99" t="s">
        <v>1346</v>
      </c>
    </row>
    <row r="549" spans="1:3" ht="45">
      <c r="A549" s="311"/>
      <c r="B549" s="311"/>
      <c r="C549" s="100" t="s">
        <v>1465</v>
      </c>
    </row>
    <row r="550" spans="1:3">
      <c r="A550" s="311"/>
      <c r="B550" s="311"/>
      <c r="C550" s="100" t="s">
        <v>1466</v>
      </c>
    </row>
    <row r="551" spans="1:3" ht="30">
      <c r="A551" s="311"/>
      <c r="B551" s="311"/>
      <c r="C551" s="100" t="s">
        <v>1486</v>
      </c>
    </row>
    <row r="552" spans="1:3">
      <c r="A552" s="311"/>
      <c r="B552" s="311"/>
      <c r="C552" s="99" t="s">
        <v>1392</v>
      </c>
    </row>
    <row r="553" spans="1:3" ht="30">
      <c r="A553" s="311"/>
      <c r="B553" s="311"/>
      <c r="C553" s="100" t="s">
        <v>1468</v>
      </c>
    </row>
    <row r="554" spans="1:3" ht="30">
      <c r="A554" s="311"/>
      <c r="B554" s="311"/>
      <c r="C554" s="100" t="s">
        <v>1362</v>
      </c>
    </row>
    <row r="555" spans="1:3" ht="30">
      <c r="A555" s="311"/>
      <c r="B555" s="311"/>
      <c r="C555" s="100" t="s">
        <v>1364</v>
      </c>
    </row>
    <row r="556" spans="1:3">
      <c r="A556" s="311"/>
      <c r="B556" s="311"/>
      <c r="C556" s="100" t="s">
        <v>1487</v>
      </c>
    </row>
    <row r="557" spans="1:3">
      <c r="A557" s="311"/>
      <c r="B557" s="311"/>
      <c r="C557" s="100" t="s">
        <v>1401</v>
      </c>
    </row>
    <row r="558" spans="1:3" ht="45">
      <c r="A558" s="311"/>
      <c r="B558" s="311"/>
      <c r="C558" s="100" t="s">
        <v>1383</v>
      </c>
    </row>
    <row r="559" spans="1:3">
      <c r="A559" s="311"/>
      <c r="B559" s="311"/>
      <c r="C559" s="100" t="s">
        <v>1469</v>
      </c>
    </row>
    <row r="560" spans="1:3">
      <c r="A560" s="311"/>
      <c r="B560" s="311"/>
      <c r="C560" s="99" t="s">
        <v>1355</v>
      </c>
    </row>
    <row r="561" spans="1:3" ht="90">
      <c r="A561" s="311"/>
      <c r="B561" s="311"/>
      <c r="C561" s="100" t="s">
        <v>1488</v>
      </c>
    </row>
    <row r="562" spans="1:3">
      <c r="A562" s="311"/>
      <c r="B562" s="311"/>
      <c r="C562" s="99" t="s">
        <v>1475</v>
      </c>
    </row>
    <row r="563" spans="1:3" ht="45.75" thickBot="1">
      <c r="A563" s="312"/>
      <c r="B563" s="312"/>
      <c r="C563" s="102" t="s">
        <v>1358</v>
      </c>
    </row>
    <row r="564" spans="1:3" ht="30">
      <c r="A564" s="310" t="s">
        <v>119</v>
      </c>
      <c r="B564" s="310" t="s">
        <v>28</v>
      </c>
      <c r="C564" s="99" t="s">
        <v>120</v>
      </c>
    </row>
    <row r="565" spans="1:3" ht="75">
      <c r="A565" s="311"/>
      <c r="B565" s="311"/>
      <c r="C565" s="100" t="s">
        <v>1489</v>
      </c>
    </row>
    <row r="566" spans="1:3" ht="60">
      <c r="A566" s="311"/>
      <c r="B566" s="311"/>
      <c r="C566" s="100" t="s">
        <v>1464</v>
      </c>
    </row>
    <row r="567" spans="1:3">
      <c r="A567" s="311"/>
      <c r="B567" s="311"/>
      <c r="C567" s="99" t="s">
        <v>1346</v>
      </c>
    </row>
    <row r="568" spans="1:3" ht="45">
      <c r="A568" s="311"/>
      <c r="B568" s="311"/>
      <c r="C568" s="100" t="s">
        <v>1465</v>
      </c>
    </row>
    <row r="569" spans="1:3">
      <c r="A569" s="311"/>
      <c r="B569" s="311"/>
      <c r="C569" s="100" t="s">
        <v>1466</v>
      </c>
    </row>
    <row r="570" spans="1:3" ht="30">
      <c r="A570" s="311"/>
      <c r="B570" s="311"/>
      <c r="C570" s="100" t="s">
        <v>1486</v>
      </c>
    </row>
    <row r="571" spans="1:3">
      <c r="A571" s="311"/>
      <c r="B571" s="311"/>
      <c r="C571" s="99" t="s">
        <v>1392</v>
      </c>
    </row>
    <row r="572" spans="1:3" ht="30">
      <c r="A572" s="311"/>
      <c r="B572" s="311"/>
      <c r="C572" s="100" t="s">
        <v>1468</v>
      </c>
    </row>
    <row r="573" spans="1:3" ht="30">
      <c r="A573" s="311"/>
      <c r="B573" s="311"/>
      <c r="C573" s="100" t="s">
        <v>1362</v>
      </c>
    </row>
    <row r="574" spans="1:3" ht="30">
      <c r="A574" s="311"/>
      <c r="B574" s="311"/>
      <c r="C574" s="100" t="s">
        <v>1364</v>
      </c>
    </row>
    <row r="575" spans="1:3">
      <c r="A575" s="311"/>
      <c r="B575" s="311"/>
      <c r="C575" s="100" t="s">
        <v>1487</v>
      </c>
    </row>
    <row r="576" spans="1:3">
      <c r="A576" s="311"/>
      <c r="B576" s="311"/>
      <c r="C576" s="100" t="s">
        <v>1401</v>
      </c>
    </row>
    <row r="577" spans="1:3" ht="45">
      <c r="A577" s="311"/>
      <c r="B577" s="311"/>
      <c r="C577" s="100" t="s">
        <v>1383</v>
      </c>
    </row>
    <row r="578" spans="1:3">
      <c r="A578" s="311"/>
      <c r="B578" s="311"/>
      <c r="C578" s="100" t="s">
        <v>1469</v>
      </c>
    </row>
    <row r="579" spans="1:3">
      <c r="A579" s="311"/>
      <c r="B579" s="311"/>
      <c r="C579" s="99" t="s">
        <v>1355</v>
      </c>
    </row>
    <row r="580" spans="1:3" ht="90">
      <c r="A580" s="311"/>
      <c r="B580" s="311"/>
      <c r="C580" s="100" t="s">
        <v>1488</v>
      </c>
    </row>
    <row r="581" spans="1:3">
      <c r="A581" s="311"/>
      <c r="B581" s="311"/>
      <c r="C581" s="99" t="s">
        <v>1475</v>
      </c>
    </row>
    <row r="582" spans="1:3" ht="45.75" thickBot="1">
      <c r="A582" s="312"/>
      <c r="B582" s="312"/>
      <c r="C582" s="102" t="s">
        <v>1358</v>
      </c>
    </row>
    <row r="583" spans="1:3">
      <c r="A583" s="310" t="s">
        <v>121</v>
      </c>
      <c r="B583" s="310" t="s">
        <v>28</v>
      </c>
      <c r="C583" s="99" t="s">
        <v>122</v>
      </c>
    </row>
    <row r="584" spans="1:3" ht="60">
      <c r="A584" s="311"/>
      <c r="B584" s="311"/>
      <c r="C584" s="100" t="s">
        <v>1490</v>
      </c>
    </row>
    <row r="585" spans="1:3" ht="60">
      <c r="A585" s="311"/>
      <c r="B585" s="311"/>
      <c r="C585" s="100" t="s">
        <v>1464</v>
      </c>
    </row>
    <row r="586" spans="1:3">
      <c r="A586" s="311"/>
      <c r="B586" s="311"/>
      <c r="C586" s="99" t="s">
        <v>1346</v>
      </c>
    </row>
    <row r="587" spans="1:3" ht="45">
      <c r="A587" s="311"/>
      <c r="B587" s="311"/>
      <c r="C587" s="100" t="s">
        <v>1465</v>
      </c>
    </row>
    <row r="588" spans="1:3">
      <c r="A588" s="311"/>
      <c r="B588" s="311"/>
      <c r="C588" s="100" t="s">
        <v>1466</v>
      </c>
    </row>
    <row r="589" spans="1:3" ht="30">
      <c r="A589" s="311"/>
      <c r="B589" s="311"/>
      <c r="C589" s="100" t="s">
        <v>1486</v>
      </c>
    </row>
    <row r="590" spans="1:3">
      <c r="A590" s="311"/>
      <c r="B590" s="311"/>
      <c r="C590" s="99" t="s">
        <v>1392</v>
      </c>
    </row>
    <row r="591" spans="1:3" ht="30">
      <c r="A591" s="311"/>
      <c r="B591" s="311"/>
      <c r="C591" s="100" t="s">
        <v>1468</v>
      </c>
    </row>
    <row r="592" spans="1:3" ht="30">
      <c r="A592" s="311"/>
      <c r="B592" s="311"/>
      <c r="C592" s="100" t="s">
        <v>1362</v>
      </c>
    </row>
    <row r="593" spans="1:3" ht="30">
      <c r="A593" s="311"/>
      <c r="B593" s="311"/>
      <c r="C593" s="100" t="s">
        <v>1364</v>
      </c>
    </row>
    <row r="594" spans="1:3">
      <c r="A594" s="311"/>
      <c r="B594" s="311"/>
      <c r="C594" s="100" t="s">
        <v>1487</v>
      </c>
    </row>
    <row r="595" spans="1:3">
      <c r="A595" s="311"/>
      <c r="B595" s="311"/>
      <c r="C595" s="100" t="s">
        <v>1401</v>
      </c>
    </row>
    <row r="596" spans="1:3" ht="45">
      <c r="A596" s="311"/>
      <c r="B596" s="311"/>
      <c r="C596" s="100" t="s">
        <v>1383</v>
      </c>
    </row>
    <row r="597" spans="1:3">
      <c r="A597" s="311"/>
      <c r="B597" s="311"/>
      <c r="C597" s="100" t="s">
        <v>1469</v>
      </c>
    </row>
    <row r="598" spans="1:3">
      <c r="A598" s="311"/>
      <c r="B598" s="311"/>
      <c r="C598" s="103">
        <v>0.21</v>
      </c>
    </row>
    <row r="599" spans="1:3" ht="90">
      <c r="A599" s="311"/>
      <c r="B599" s="311"/>
      <c r="C599" s="100" t="s">
        <v>1488</v>
      </c>
    </row>
    <row r="600" spans="1:3">
      <c r="A600" s="311"/>
      <c r="B600" s="311"/>
      <c r="C600" s="99" t="s">
        <v>1475</v>
      </c>
    </row>
    <row r="601" spans="1:3" ht="45.75" thickBot="1">
      <c r="A601" s="312"/>
      <c r="B601" s="312"/>
      <c r="C601" s="102" t="s">
        <v>1358</v>
      </c>
    </row>
    <row r="602" spans="1:3">
      <c r="A602" s="310" t="s">
        <v>123</v>
      </c>
      <c r="B602" s="310" t="s">
        <v>25</v>
      </c>
      <c r="C602" s="99" t="s">
        <v>124</v>
      </c>
    </row>
    <row r="603" spans="1:3" ht="75">
      <c r="A603" s="311"/>
      <c r="B603" s="311"/>
      <c r="C603" s="100" t="s">
        <v>1491</v>
      </c>
    </row>
    <row r="604" spans="1:3" ht="60">
      <c r="A604" s="311"/>
      <c r="B604" s="311"/>
      <c r="C604" s="100" t="s">
        <v>1464</v>
      </c>
    </row>
    <row r="605" spans="1:3">
      <c r="A605" s="311"/>
      <c r="B605" s="311"/>
      <c r="C605" s="99" t="s">
        <v>1346</v>
      </c>
    </row>
    <row r="606" spans="1:3" ht="45">
      <c r="A606" s="311"/>
      <c r="B606" s="311"/>
      <c r="C606" s="100" t="s">
        <v>1465</v>
      </c>
    </row>
    <row r="607" spans="1:3">
      <c r="A607" s="311"/>
      <c r="B607" s="311"/>
      <c r="C607" s="100" t="s">
        <v>1466</v>
      </c>
    </row>
    <row r="608" spans="1:3" ht="30">
      <c r="A608" s="311"/>
      <c r="B608" s="311"/>
      <c r="C608" s="100" t="s">
        <v>1486</v>
      </c>
    </row>
    <row r="609" spans="1:3">
      <c r="A609" s="311"/>
      <c r="B609" s="311"/>
      <c r="C609" s="99" t="s">
        <v>1392</v>
      </c>
    </row>
    <row r="610" spans="1:3" ht="30">
      <c r="A610" s="311"/>
      <c r="B610" s="311"/>
      <c r="C610" s="100" t="s">
        <v>1468</v>
      </c>
    </row>
    <row r="611" spans="1:3" ht="30">
      <c r="A611" s="311"/>
      <c r="B611" s="311"/>
      <c r="C611" s="100" t="s">
        <v>1362</v>
      </c>
    </row>
    <row r="612" spans="1:3" ht="30">
      <c r="A612" s="311"/>
      <c r="B612" s="311"/>
      <c r="C612" s="100" t="s">
        <v>1364</v>
      </c>
    </row>
    <row r="613" spans="1:3">
      <c r="A613" s="311"/>
      <c r="B613" s="311"/>
      <c r="C613" s="100" t="s">
        <v>1487</v>
      </c>
    </row>
    <row r="614" spans="1:3">
      <c r="A614" s="311"/>
      <c r="B614" s="311"/>
      <c r="C614" s="100" t="s">
        <v>1401</v>
      </c>
    </row>
    <row r="615" spans="1:3" ht="45">
      <c r="A615" s="311"/>
      <c r="B615" s="311"/>
      <c r="C615" s="100" t="s">
        <v>1383</v>
      </c>
    </row>
    <row r="616" spans="1:3">
      <c r="A616" s="311"/>
      <c r="B616" s="311"/>
      <c r="C616" s="100" t="s">
        <v>1469</v>
      </c>
    </row>
    <row r="617" spans="1:3">
      <c r="A617" s="311"/>
      <c r="B617" s="311"/>
      <c r="C617" s="99" t="s">
        <v>1355</v>
      </c>
    </row>
    <row r="618" spans="1:3" ht="90">
      <c r="A618" s="311"/>
      <c r="B618" s="311"/>
      <c r="C618" s="100" t="s">
        <v>1492</v>
      </c>
    </row>
    <row r="619" spans="1:3">
      <c r="A619" s="311"/>
      <c r="B619" s="311"/>
      <c r="C619" s="99" t="s">
        <v>1475</v>
      </c>
    </row>
    <row r="620" spans="1:3" ht="45.75" thickBot="1">
      <c r="A620" s="312"/>
      <c r="B620" s="312"/>
      <c r="C620" s="102" t="s">
        <v>1358</v>
      </c>
    </row>
    <row r="621" spans="1:3">
      <c r="A621" s="310" t="s">
        <v>125</v>
      </c>
      <c r="B621" s="310" t="s">
        <v>25</v>
      </c>
      <c r="C621" s="99" t="s">
        <v>126</v>
      </c>
    </row>
    <row r="622" spans="1:3" ht="60">
      <c r="A622" s="311"/>
      <c r="B622" s="311"/>
      <c r="C622" s="100" t="s">
        <v>1493</v>
      </c>
    </row>
    <row r="623" spans="1:3" ht="60">
      <c r="A623" s="311"/>
      <c r="B623" s="311"/>
      <c r="C623" s="100" t="s">
        <v>1464</v>
      </c>
    </row>
    <row r="624" spans="1:3">
      <c r="A624" s="311"/>
      <c r="B624" s="311"/>
      <c r="C624" s="99" t="s">
        <v>1346</v>
      </c>
    </row>
    <row r="625" spans="1:3" ht="45">
      <c r="A625" s="311"/>
      <c r="B625" s="311"/>
      <c r="C625" s="100" t="s">
        <v>1465</v>
      </c>
    </row>
    <row r="626" spans="1:3">
      <c r="A626" s="311"/>
      <c r="B626" s="311"/>
      <c r="C626" s="100" t="s">
        <v>1466</v>
      </c>
    </row>
    <row r="627" spans="1:3" ht="30">
      <c r="A627" s="311"/>
      <c r="B627" s="311"/>
      <c r="C627" s="100" t="s">
        <v>1486</v>
      </c>
    </row>
    <row r="628" spans="1:3">
      <c r="A628" s="311"/>
      <c r="B628" s="311"/>
      <c r="C628" s="99" t="s">
        <v>1392</v>
      </c>
    </row>
    <row r="629" spans="1:3" ht="30">
      <c r="A629" s="311"/>
      <c r="B629" s="311"/>
      <c r="C629" s="100" t="s">
        <v>1468</v>
      </c>
    </row>
    <row r="630" spans="1:3" ht="30">
      <c r="A630" s="311"/>
      <c r="B630" s="311"/>
      <c r="C630" s="100" t="s">
        <v>1362</v>
      </c>
    </row>
    <row r="631" spans="1:3" ht="30">
      <c r="A631" s="311"/>
      <c r="B631" s="311"/>
      <c r="C631" s="100" t="s">
        <v>1364</v>
      </c>
    </row>
    <row r="632" spans="1:3">
      <c r="A632" s="311"/>
      <c r="B632" s="311"/>
      <c r="C632" s="100" t="s">
        <v>1487</v>
      </c>
    </row>
    <row r="633" spans="1:3">
      <c r="A633" s="311"/>
      <c r="B633" s="311"/>
      <c r="C633" s="100" t="s">
        <v>1401</v>
      </c>
    </row>
    <row r="634" spans="1:3" ht="45">
      <c r="A634" s="311"/>
      <c r="B634" s="311"/>
      <c r="C634" s="100" t="s">
        <v>1383</v>
      </c>
    </row>
    <row r="635" spans="1:3">
      <c r="A635" s="311"/>
      <c r="B635" s="311"/>
      <c r="C635" s="100" t="s">
        <v>1469</v>
      </c>
    </row>
    <row r="636" spans="1:3">
      <c r="A636" s="311"/>
      <c r="B636" s="311"/>
      <c r="C636" s="99" t="s">
        <v>1355</v>
      </c>
    </row>
    <row r="637" spans="1:3" ht="90">
      <c r="A637" s="311"/>
      <c r="B637" s="311"/>
      <c r="C637" s="100" t="s">
        <v>1492</v>
      </c>
    </row>
    <row r="638" spans="1:3">
      <c r="A638" s="311"/>
      <c r="B638" s="311"/>
      <c r="C638" s="99" t="s">
        <v>1475</v>
      </c>
    </row>
    <row r="639" spans="1:3" ht="45.75" thickBot="1">
      <c r="A639" s="312"/>
      <c r="B639" s="312"/>
      <c r="C639" s="102" t="s">
        <v>1358</v>
      </c>
    </row>
    <row r="640" spans="1:3" ht="30">
      <c r="A640" s="310" t="s">
        <v>127</v>
      </c>
      <c r="B640" s="310" t="s">
        <v>28</v>
      </c>
      <c r="C640" s="99" t="s">
        <v>128</v>
      </c>
    </row>
    <row r="641" spans="1:3" ht="60">
      <c r="A641" s="311"/>
      <c r="B641" s="311"/>
      <c r="C641" s="100" t="s">
        <v>1494</v>
      </c>
    </row>
    <row r="642" spans="1:3" ht="30">
      <c r="A642" s="311"/>
      <c r="B642" s="311"/>
      <c r="C642" s="100" t="s">
        <v>1480</v>
      </c>
    </row>
    <row r="643" spans="1:3">
      <c r="A643" s="311"/>
      <c r="B643" s="311"/>
      <c r="C643" s="100" t="s">
        <v>1481</v>
      </c>
    </row>
    <row r="644" spans="1:3">
      <c r="A644" s="311"/>
      <c r="B644" s="311"/>
      <c r="C644" s="100" t="s">
        <v>1482</v>
      </c>
    </row>
    <row r="645" spans="1:3" ht="45">
      <c r="A645" s="311"/>
      <c r="B645" s="311"/>
      <c r="C645" s="100" t="s">
        <v>1495</v>
      </c>
    </row>
    <row r="646" spans="1:3" ht="15.75" thickBot="1">
      <c r="A646" s="312"/>
      <c r="B646" s="312"/>
      <c r="C646" s="95" t="s">
        <v>1496</v>
      </c>
    </row>
    <row r="647" spans="1:3">
      <c r="A647" s="310" t="s">
        <v>129</v>
      </c>
      <c r="B647" s="310" t="s">
        <v>28</v>
      </c>
      <c r="C647" s="99" t="s">
        <v>130</v>
      </c>
    </row>
    <row r="648" spans="1:3">
      <c r="A648" s="311"/>
      <c r="B648" s="311"/>
      <c r="C648" s="100" t="s">
        <v>1497</v>
      </c>
    </row>
    <row r="649" spans="1:3">
      <c r="A649" s="311"/>
      <c r="B649" s="311"/>
      <c r="C649" s="100" t="s">
        <v>1498</v>
      </c>
    </row>
    <row r="650" spans="1:3" ht="30">
      <c r="A650" s="311"/>
      <c r="B650" s="311"/>
      <c r="C650" s="100" t="s">
        <v>1499</v>
      </c>
    </row>
    <row r="651" spans="1:3">
      <c r="A651" s="311"/>
      <c r="B651" s="311"/>
      <c r="C651" s="100" t="s">
        <v>1500</v>
      </c>
    </row>
    <row r="652" spans="1:3">
      <c r="A652" s="311"/>
      <c r="B652" s="311"/>
      <c r="C652" s="100" t="s">
        <v>1501</v>
      </c>
    </row>
    <row r="653" spans="1:3">
      <c r="A653" s="311"/>
      <c r="B653" s="311"/>
      <c r="C653" s="100" t="s">
        <v>1502</v>
      </c>
    </row>
    <row r="654" spans="1:3">
      <c r="A654" s="311"/>
      <c r="B654" s="311"/>
      <c r="C654" s="100" t="s">
        <v>1503</v>
      </c>
    </row>
    <row r="655" spans="1:3">
      <c r="A655" s="311"/>
      <c r="B655" s="311"/>
      <c r="C655" s="100" t="s">
        <v>1504</v>
      </c>
    </row>
    <row r="656" spans="1:3" ht="60">
      <c r="A656" s="311"/>
      <c r="B656" s="311"/>
      <c r="C656" s="100" t="s">
        <v>1505</v>
      </c>
    </row>
    <row r="657" spans="1:3" ht="45">
      <c r="A657" s="311"/>
      <c r="B657" s="311"/>
      <c r="C657" s="100" t="s">
        <v>1506</v>
      </c>
    </row>
    <row r="658" spans="1:3" ht="60.75" thickBot="1">
      <c r="A658" s="312"/>
      <c r="B658" s="312"/>
      <c r="C658" s="95" t="s">
        <v>1507</v>
      </c>
    </row>
    <row r="659" spans="1:3">
      <c r="A659" s="310" t="s">
        <v>131</v>
      </c>
      <c r="B659" s="310" t="s">
        <v>28</v>
      </c>
      <c r="C659" s="99" t="s">
        <v>132</v>
      </c>
    </row>
    <row r="660" spans="1:3">
      <c r="A660" s="311"/>
      <c r="B660" s="311"/>
      <c r="C660" s="100" t="s">
        <v>1508</v>
      </c>
    </row>
    <row r="661" spans="1:3">
      <c r="A661" s="311"/>
      <c r="B661" s="311"/>
      <c r="C661" s="100" t="s">
        <v>1509</v>
      </c>
    </row>
    <row r="662" spans="1:3">
      <c r="A662" s="311"/>
      <c r="B662" s="311"/>
      <c r="C662" s="100" t="s">
        <v>1510</v>
      </c>
    </row>
    <row r="663" spans="1:3">
      <c r="A663" s="311"/>
      <c r="B663" s="311"/>
      <c r="C663" s="100" t="s">
        <v>1511</v>
      </c>
    </row>
    <row r="664" spans="1:3">
      <c r="A664" s="311"/>
      <c r="B664" s="311"/>
      <c r="C664" s="100" t="s">
        <v>1512</v>
      </c>
    </row>
    <row r="665" spans="1:3">
      <c r="A665" s="311"/>
      <c r="B665" s="311"/>
      <c r="C665" s="100" t="s">
        <v>1513</v>
      </c>
    </row>
    <row r="666" spans="1:3" ht="45">
      <c r="A666" s="311"/>
      <c r="B666" s="311"/>
      <c r="C666" s="100" t="s">
        <v>1514</v>
      </c>
    </row>
    <row r="667" spans="1:3">
      <c r="A667" s="311"/>
      <c r="B667" s="311"/>
      <c r="C667" s="100" t="s">
        <v>1515</v>
      </c>
    </row>
    <row r="668" spans="1:3">
      <c r="A668" s="311"/>
      <c r="B668" s="311"/>
      <c r="C668" s="100" t="s">
        <v>1516</v>
      </c>
    </row>
    <row r="669" spans="1:3">
      <c r="A669" s="311"/>
      <c r="B669" s="311"/>
      <c r="C669" s="100" t="s">
        <v>1517</v>
      </c>
    </row>
    <row r="670" spans="1:3" ht="30">
      <c r="A670" s="311"/>
      <c r="B670" s="311"/>
      <c r="C670" s="100" t="s">
        <v>1518</v>
      </c>
    </row>
    <row r="671" spans="1:3" ht="30">
      <c r="A671" s="311"/>
      <c r="B671" s="311"/>
      <c r="C671" s="100" t="s">
        <v>1519</v>
      </c>
    </row>
    <row r="672" spans="1:3">
      <c r="A672" s="311"/>
      <c r="B672" s="311"/>
      <c r="C672" s="100" t="s">
        <v>1520</v>
      </c>
    </row>
    <row r="673" spans="1:3" ht="222" customHeight="1" thickBot="1">
      <c r="A673" s="311"/>
      <c r="B673" s="311"/>
      <c r="C673" s="102"/>
    </row>
    <row r="674" spans="1:3">
      <c r="A674" s="310" t="s">
        <v>133</v>
      </c>
      <c r="B674" s="310" t="s">
        <v>25</v>
      </c>
      <c r="C674" s="99" t="s">
        <v>134</v>
      </c>
    </row>
    <row r="675" spans="1:3" ht="75">
      <c r="A675" s="311"/>
      <c r="B675" s="311"/>
      <c r="C675" s="100" t="s">
        <v>1521</v>
      </c>
    </row>
    <row r="676" spans="1:3" ht="60">
      <c r="A676" s="311"/>
      <c r="B676" s="311"/>
      <c r="C676" s="100" t="s">
        <v>1464</v>
      </c>
    </row>
    <row r="677" spans="1:3">
      <c r="A677" s="311"/>
      <c r="B677" s="311"/>
      <c r="C677" s="99" t="s">
        <v>1346</v>
      </c>
    </row>
    <row r="678" spans="1:3" ht="45">
      <c r="A678" s="311"/>
      <c r="B678" s="311"/>
      <c r="C678" s="100" t="s">
        <v>1465</v>
      </c>
    </row>
    <row r="679" spans="1:3">
      <c r="A679" s="311"/>
      <c r="B679" s="311"/>
      <c r="C679" s="100" t="s">
        <v>1466</v>
      </c>
    </row>
    <row r="680" spans="1:3" ht="30">
      <c r="A680" s="311"/>
      <c r="B680" s="311"/>
      <c r="C680" s="100" t="s">
        <v>1486</v>
      </c>
    </row>
    <row r="681" spans="1:3">
      <c r="A681" s="311"/>
      <c r="B681" s="311"/>
      <c r="C681" s="99" t="s">
        <v>1392</v>
      </c>
    </row>
    <row r="682" spans="1:3" ht="30">
      <c r="A682" s="311"/>
      <c r="B682" s="311"/>
      <c r="C682" s="100" t="s">
        <v>1468</v>
      </c>
    </row>
    <row r="683" spans="1:3" ht="30">
      <c r="A683" s="311"/>
      <c r="B683" s="311"/>
      <c r="C683" s="100" t="s">
        <v>1362</v>
      </c>
    </row>
    <row r="684" spans="1:3" ht="30">
      <c r="A684" s="311"/>
      <c r="B684" s="311"/>
      <c r="C684" s="100" t="s">
        <v>1364</v>
      </c>
    </row>
    <row r="685" spans="1:3">
      <c r="A685" s="311"/>
      <c r="B685" s="311"/>
      <c r="C685" s="100" t="s">
        <v>1487</v>
      </c>
    </row>
    <row r="686" spans="1:3">
      <c r="A686" s="311"/>
      <c r="B686" s="311"/>
      <c r="C686" s="100" t="s">
        <v>1401</v>
      </c>
    </row>
    <row r="687" spans="1:3" ht="45">
      <c r="A687" s="311"/>
      <c r="B687" s="311"/>
      <c r="C687" s="100" t="s">
        <v>1383</v>
      </c>
    </row>
    <row r="688" spans="1:3">
      <c r="A688" s="311"/>
      <c r="B688" s="311"/>
      <c r="C688" s="100" t="s">
        <v>1469</v>
      </c>
    </row>
    <row r="689" spans="1:3">
      <c r="A689" s="311"/>
      <c r="B689" s="311"/>
      <c r="C689" s="99" t="s">
        <v>1355</v>
      </c>
    </row>
    <row r="690" spans="1:3" ht="90">
      <c r="A690" s="311"/>
      <c r="B690" s="311"/>
      <c r="C690" s="100" t="s">
        <v>1492</v>
      </c>
    </row>
    <row r="691" spans="1:3">
      <c r="A691" s="311"/>
      <c r="B691" s="311"/>
      <c r="C691" s="99" t="s">
        <v>1475</v>
      </c>
    </row>
    <row r="692" spans="1:3" ht="45.75" thickBot="1">
      <c r="A692" s="312"/>
      <c r="B692" s="312"/>
      <c r="C692" s="102" t="s">
        <v>1358</v>
      </c>
    </row>
    <row r="693" spans="1:3">
      <c r="A693" s="310" t="s">
        <v>135</v>
      </c>
      <c r="B693" s="310" t="s">
        <v>28</v>
      </c>
      <c r="C693" s="99" t="s">
        <v>136</v>
      </c>
    </row>
    <row r="694" spans="1:3" ht="75">
      <c r="A694" s="311"/>
      <c r="B694" s="311"/>
      <c r="C694" s="100" t="s">
        <v>1522</v>
      </c>
    </row>
    <row r="695" spans="1:3" ht="60">
      <c r="A695" s="311"/>
      <c r="B695" s="311"/>
      <c r="C695" s="100" t="s">
        <v>1464</v>
      </c>
    </row>
    <row r="696" spans="1:3">
      <c r="A696" s="311"/>
      <c r="B696" s="311"/>
      <c r="C696" s="99" t="s">
        <v>1346</v>
      </c>
    </row>
    <row r="697" spans="1:3" ht="45">
      <c r="A697" s="311"/>
      <c r="B697" s="311"/>
      <c r="C697" s="100" t="s">
        <v>1465</v>
      </c>
    </row>
    <row r="698" spans="1:3">
      <c r="A698" s="311"/>
      <c r="B698" s="311"/>
      <c r="C698" s="100" t="s">
        <v>1466</v>
      </c>
    </row>
    <row r="699" spans="1:3" ht="30">
      <c r="A699" s="311"/>
      <c r="B699" s="311"/>
      <c r="C699" s="100" t="s">
        <v>1486</v>
      </c>
    </row>
    <row r="700" spans="1:3">
      <c r="A700" s="311"/>
      <c r="B700" s="311"/>
      <c r="C700" s="99" t="s">
        <v>1392</v>
      </c>
    </row>
    <row r="701" spans="1:3" ht="30">
      <c r="A701" s="311"/>
      <c r="B701" s="311"/>
      <c r="C701" s="100" t="s">
        <v>1468</v>
      </c>
    </row>
    <row r="702" spans="1:3" ht="30">
      <c r="A702" s="311"/>
      <c r="B702" s="311"/>
      <c r="C702" s="100" t="s">
        <v>1362</v>
      </c>
    </row>
    <row r="703" spans="1:3" ht="30">
      <c r="A703" s="311"/>
      <c r="B703" s="311"/>
      <c r="C703" s="100" t="s">
        <v>1364</v>
      </c>
    </row>
    <row r="704" spans="1:3">
      <c r="A704" s="311"/>
      <c r="B704" s="311"/>
      <c r="C704" s="100" t="s">
        <v>1487</v>
      </c>
    </row>
    <row r="705" spans="1:3">
      <c r="A705" s="311"/>
      <c r="B705" s="311"/>
      <c r="C705" s="100" t="s">
        <v>1401</v>
      </c>
    </row>
    <row r="706" spans="1:3" ht="45">
      <c r="A706" s="311"/>
      <c r="B706" s="311"/>
      <c r="C706" s="100" t="s">
        <v>1383</v>
      </c>
    </row>
    <row r="707" spans="1:3">
      <c r="A707" s="311"/>
      <c r="B707" s="311"/>
      <c r="C707" s="100" t="s">
        <v>1469</v>
      </c>
    </row>
    <row r="708" spans="1:3">
      <c r="A708" s="311"/>
      <c r="B708" s="311"/>
      <c r="C708" s="99" t="s">
        <v>1355</v>
      </c>
    </row>
    <row r="709" spans="1:3" ht="90">
      <c r="A709" s="311"/>
      <c r="B709" s="311"/>
      <c r="C709" s="100" t="s">
        <v>1488</v>
      </c>
    </row>
    <row r="710" spans="1:3">
      <c r="A710" s="311"/>
      <c r="B710" s="311"/>
      <c r="C710" s="99" t="s">
        <v>1475</v>
      </c>
    </row>
    <row r="711" spans="1:3" ht="45.75" thickBot="1">
      <c r="A711" s="312"/>
      <c r="B711" s="312"/>
      <c r="C711" s="102" t="s">
        <v>1358</v>
      </c>
    </row>
    <row r="712" spans="1:3">
      <c r="A712" s="310" t="s">
        <v>137</v>
      </c>
      <c r="B712" s="310" t="s">
        <v>28</v>
      </c>
      <c r="C712" s="99" t="s">
        <v>138</v>
      </c>
    </row>
    <row r="713" spans="1:3" ht="105">
      <c r="A713" s="311"/>
      <c r="B713" s="311"/>
      <c r="C713" s="100" t="s">
        <v>1523</v>
      </c>
    </row>
    <row r="714" spans="1:3" ht="60">
      <c r="A714" s="311"/>
      <c r="B714" s="311"/>
      <c r="C714" s="100" t="s">
        <v>1464</v>
      </c>
    </row>
    <row r="715" spans="1:3">
      <c r="A715" s="311"/>
      <c r="B715" s="311"/>
      <c r="C715" s="99" t="s">
        <v>1346</v>
      </c>
    </row>
    <row r="716" spans="1:3" ht="45">
      <c r="A716" s="311"/>
      <c r="B716" s="311"/>
      <c r="C716" s="100" t="s">
        <v>1465</v>
      </c>
    </row>
    <row r="717" spans="1:3">
      <c r="A717" s="311"/>
      <c r="B717" s="311"/>
      <c r="C717" s="100" t="s">
        <v>1466</v>
      </c>
    </row>
    <row r="718" spans="1:3" ht="30">
      <c r="A718" s="311"/>
      <c r="B718" s="311"/>
      <c r="C718" s="100" t="s">
        <v>1486</v>
      </c>
    </row>
    <row r="719" spans="1:3" ht="30">
      <c r="A719" s="311"/>
      <c r="B719" s="311"/>
      <c r="C719" s="100" t="s">
        <v>1524</v>
      </c>
    </row>
    <row r="720" spans="1:3">
      <c r="A720" s="311"/>
      <c r="B720" s="311"/>
      <c r="C720" s="99" t="s">
        <v>1392</v>
      </c>
    </row>
    <row r="721" spans="1:3" ht="30">
      <c r="A721" s="311"/>
      <c r="B721" s="311"/>
      <c r="C721" s="100" t="s">
        <v>1468</v>
      </c>
    </row>
    <row r="722" spans="1:3" ht="30">
      <c r="A722" s="311"/>
      <c r="B722" s="311"/>
      <c r="C722" s="100" t="s">
        <v>1362</v>
      </c>
    </row>
    <row r="723" spans="1:3" ht="30">
      <c r="A723" s="311"/>
      <c r="B723" s="311"/>
      <c r="C723" s="100" t="s">
        <v>1364</v>
      </c>
    </row>
    <row r="724" spans="1:3">
      <c r="A724" s="311"/>
      <c r="B724" s="311"/>
      <c r="C724" s="100" t="s">
        <v>1487</v>
      </c>
    </row>
    <row r="725" spans="1:3">
      <c r="A725" s="311"/>
      <c r="B725" s="311"/>
      <c r="C725" s="100" t="s">
        <v>1525</v>
      </c>
    </row>
    <row r="726" spans="1:3" ht="30">
      <c r="A726" s="311"/>
      <c r="B726" s="311"/>
      <c r="C726" s="100" t="s">
        <v>1526</v>
      </c>
    </row>
    <row r="727" spans="1:3">
      <c r="A727" s="311"/>
      <c r="B727" s="311"/>
      <c r="C727" s="100" t="s">
        <v>1527</v>
      </c>
    </row>
    <row r="728" spans="1:3" ht="45">
      <c r="A728" s="311"/>
      <c r="B728" s="311"/>
      <c r="C728" s="100" t="s">
        <v>1528</v>
      </c>
    </row>
    <row r="729" spans="1:3" ht="30">
      <c r="A729" s="311"/>
      <c r="B729" s="311"/>
      <c r="C729" s="100" t="s">
        <v>1529</v>
      </c>
    </row>
    <row r="730" spans="1:3" ht="30">
      <c r="A730" s="311"/>
      <c r="B730" s="311"/>
      <c r="C730" s="100" t="s">
        <v>1530</v>
      </c>
    </row>
    <row r="731" spans="1:3" ht="45">
      <c r="A731" s="311"/>
      <c r="B731" s="311"/>
      <c r="C731" s="100" t="s">
        <v>1531</v>
      </c>
    </row>
    <row r="732" spans="1:3">
      <c r="A732" s="311"/>
      <c r="B732" s="311"/>
      <c r="C732" s="100" t="s">
        <v>1401</v>
      </c>
    </row>
    <row r="733" spans="1:3" ht="45">
      <c r="A733" s="311"/>
      <c r="B733" s="311"/>
      <c r="C733" s="100" t="s">
        <v>1383</v>
      </c>
    </row>
    <row r="734" spans="1:3">
      <c r="A734" s="311"/>
      <c r="B734" s="311"/>
      <c r="C734" s="100" t="s">
        <v>1469</v>
      </c>
    </row>
    <row r="735" spans="1:3">
      <c r="A735" s="311"/>
      <c r="B735" s="311"/>
      <c r="C735" s="99" t="s">
        <v>1355</v>
      </c>
    </row>
    <row r="736" spans="1:3" ht="90">
      <c r="A736" s="311"/>
      <c r="B736" s="311"/>
      <c r="C736" s="100" t="s">
        <v>1488</v>
      </c>
    </row>
    <row r="737" spans="1:3">
      <c r="A737" s="311"/>
      <c r="B737" s="311"/>
      <c r="C737" s="99" t="s">
        <v>1475</v>
      </c>
    </row>
    <row r="738" spans="1:3" ht="45.75" thickBot="1">
      <c r="A738" s="312"/>
      <c r="B738" s="312"/>
      <c r="C738" s="102" t="s">
        <v>1358</v>
      </c>
    </row>
    <row r="739" spans="1:3">
      <c r="A739" s="310" t="s">
        <v>139</v>
      </c>
      <c r="B739" s="310" t="s">
        <v>28</v>
      </c>
      <c r="C739" s="99" t="s">
        <v>140</v>
      </c>
    </row>
    <row r="740" spans="1:3" ht="105">
      <c r="A740" s="311"/>
      <c r="B740" s="311"/>
      <c r="C740" s="100" t="s">
        <v>1532</v>
      </c>
    </row>
    <row r="741" spans="1:3" ht="60">
      <c r="A741" s="311"/>
      <c r="B741" s="311"/>
      <c r="C741" s="100" t="s">
        <v>1464</v>
      </c>
    </row>
    <row r="742" spans="1:3">
      <c r="A742" s="311"/>
      <c r="B742" s="311"/>
      <c r="C742" s="99" t="s">
        <v>1346</v>
      </c>
    </row>
    <row r="743" spans="1:3" ht="45">
      <c r="A743" s="311"/>
      <c r="B743" s="311"/>
      <c r="C743" s="100" t="s">
        <v>1465</v>
      </c>
    </row>
    <row r="744" spans="1:3">
      <c r="A744" s="311"/>
      <c r="B744" s="311"/>
      <c r="C744" s="100" t="s">
        <v>1466</v>
      </c>
    </row>
    <row r="745" spans="1:3" ht="30">
      <c r="A745" s="311"/>
      <c r="B745" s="311"/>
      <c r="C745" s="100" t="s">
        <v>1486</v>
      </c>
    </row>
    <row r="746" spans="1:3" ht="30">
      <c r="A746" s="311"/>
      <c r="B746" s="311"/>
      <c r="C746" s="100" t="s">
        <v>1524</v>
      </c>
    </row>
    <row r="747" spans="1:3">
      <c r="A747" s="311"/>
      <c r="B747" s="311"/>
      <c r="C747" s="99" t="s">
        <v>1392</v>
      </c>
    </row>
    <row r="748" spans="1:3" ht="30">
      <c r="A748" s="311"/>
      <c r="B748" s="311"/>
      <c r="C748" s="100" t="s">
        <v>1468</v>
      </c>
    </row>
    <row r="749" spans="1:3" ht="30">
      <c r="A749" s="311"/>
      <c r="B749" s="311"/>
      <c r="C749" s="100" t="s">
        <v>1362</v>
      </c>
    </row>
    <row r="750" spans="1:3" ht="30">
      <c r="A750" s="311"/>
      <c r="B750" s="311"/>
      <c r="C750" s="100" t="s">
        <v>1364</v>
      </c>
    </row>
    <row r="751" spans="1:3">
      <c r="A751" s="311"/>
      <c r="B751" s="311"/>
      <c r="C751" s="100" t="s">
        <v>1487</v>
      </c>
    </row>
    <row r="752" spans="1:3">
      <c r="A752" s="311"/>
      <c r="B752" s="311"/>
      <c r="C752" s="100" t="s">
        <v>1525</v>
      </c>
    </row>
    <row r="753" spans="1:3" ht="30">
      <c r="A753" s="311"/>
      <c r="B753" s="311"/>
      <c r="C753" s="100" t="s">
        <v>1526</v>
      </c>
    </row>
    <row r="754" spans="1:3">
      <c r="A754" s="311"/>
      <c r="B754" s="311"/>
      <c r="C754" s="100" t="s">
        <v>1527</v>
      </c>
    </row>
    <row r="755" spans="1:3" ht="45">
      <c r="A755" s="311"/>
      <c r="B755" s="311"/>
      <c r="C755" s="100" t="s">
        <v>1528</v>
      </c>
    </row>
    <row r="756" spans="1:3" ht="30">
      <c r="A756" s="311"/>
      <c r="B756" s="311"/>
      <c r="C756" s="100" t="s">
        <v>1529</v>
      </c>
    </row>
    <row r="757" spans="1:3" ht="30">
      <c r="A757" s="311"/>
      <c r="B757" s="311"/>
      <c r="C757" s="100" t="s">
        <v>1530</v>
      </c>
    </row>
    <row r="758" spans="1:3" ht="45">
      <c r="A758" s="311"/>
      <c r="B758" s="311"/>
      <c r="C758" s="100" t="s">
        <v>1531</v>
      </c>
    </row>
    <row r="759" spans="1:3">
      <c r="A759" s="311"/>
      <c r="B759" s="311"/>
      <c r="C759" s="100" t="s">
        <v>1401</v>
      </c>
    </row>
    <row r="760" spans="1:3" ht="45">
      <c r="A760" s="311"/>
      <c r="B760" s="311"/>
      <c r="C760" s="100" t="s">
        <v>1383</v>
      </c>
    </row>
    <row r="761" spans="1:3">
      <c r="A761" s="311"/>
      <c r="B761" s="311"/>
      <c r="C761" s="100" t="s">
        <v>1469</v>
      </c>
    </row>
    <row r="762" spans="1:3">
      <c r="A762" s="311"/>
      <c r="B762" s="311"/>
      <c r="C762" s="99" t="s">
        <v>1355</v>
      </c>
    </row>
    <row r="763" spans="1:3" ht="90">
      <c r="A763" s="311"/>
      <c r="B763" s="311"/>
      <c r="C763" s="100" t="s">
        <v>1488</v>
      </c>
    </row>
    <row r="764" spans="1:3">
      <c r="A764" s="311"/>
      <c r="B764" s="311"/>
      <c r="C764" s="99" t="s">
        <v>1475</v>
      </c>
    </row>
    <row r="765" spans="1:3" ht="45.75" thickBot="1">
      <c r="A765" s="312"/>
      <c r="B765" s="312"/>
      <c r="C765" s="102" t="s">
        <v>1358</v>
      </c>
    </row>
    <row r="766" spans="1:3">
      <c r="A766" s="310" t="s">
        <v>141</v>
      </c>
      <c r="B766" s="310" t="s">
        <v>28</v>
      </c>
      <c r="C766" s="99" t="s">
        <v>142</v>
      </c>
    </row>
    <row r="767" spans="1:3" ht="105">
      <c r="A767" s="311"/>
      <c r="B767" s="311"/>
      <c r="C767" s="100" t="s">
        <v>1533</v>
      </c>
    </row>
    <row r="768" spans="1:3" ht="60">
      <c r="A768" s="311"/>
      <c r="B768" s="311"/>
      <c r="C768" s="100" t="s">
        <v>1464</v>
      </c>
    </row>
    <row r="769" spans="1:3">
      <c r="A769" s="311"/>
      <c r="B769" s="311"/>
      <c r="C769" s="99" t="s">
        <v>1346</v>
      </c>
    </row>
    <row r="770" spans="1:3" ht="45">
      <c r="A770" s="311"/>
      <c r="B770" s="311"/>
      <c r="C770" s="100" t="s">
        <v>1465</v>
      </c>
    </row>
    <row r="771" spans="1:3">
      <c r="A771" s="311"/>
      <c r="B771" s="311"/>
      <c r="C771" s="100" t="s">
        <v>1466</v>
      </c>
    </row>
    <row r="772" spans="1:3" ht="30">
      <c r="A772" s="311"/>
      <c r="B772" s="311"/>
      <c r="C772" s="100" t="s">
        <v>1486</v>
      </c>
    </row>
    <row r="773" spans="1:3" ht="30">
      <c r="A773" s="311"/>
      <c r="B773" s="311"/>
      <c r="C773" s="100" t="s">
        <v>1524</v>
      </c>
    </row>
    <row r="774" spans="1:3">
      <c r="A774" s="311"/>
      <c r="B774" s="311"/>
      <c r="C774" s="99" t="s">
        <v>1392</v>
      </c>
    </row>
    <row r="775" spans="1:3" ht="30">
      <c r="A775" s="311"/>
      <c r="B775" s="311"/>
      <c r="C775" s="100" t="s">
        <v>1468</v>
      </c>
    </row>
    <row r="776" spans="1:3" ht="30">
      <c r="A776" s="311"/>
      <c r="B776" s="311"/>
      <c r="C776" s="100" t="s">
        <v>1362</v>
      </c>
    </row>
    <row r="777" spans="1:3" ht="30">
      <c r="A777" s="311"/>
      <c r="B777" s="311"/>
      <c r="C777" s="100" t="s">
        <v>1364</v>
      </c>
    </row>
    <row r="778" spans="1:3">
      <c r="A778" s="311"/>
      <c r="B778" s="311"/>
      <c r="C778" s="100" t="s">
        <v>1487</v>
      </c>
    </row>
    <row r="779" spans="1:3">
      <c r="A779" s="311"/>
      <c r="B779" s="311"/>
      <c r="C779" s="100" t="s">
        <v>1525</v>
      </c>
    </row>
    <row r="780" spans="1:3" ht="30">
      <c r="A780" s="311"/>
      <c r="B780" s="311"/>
      <c r="C780" s="100" t="s">
        <v>1526</v>
      </c>
    </row>
    <row r="781" spans="1:3">
      <c r="A781" s="311"/>
      <c r="B781" s="311"/>
      <c r="C781" s="100" t="s">
        <v>1527</v>
      </c>
    </row>
    <row r="782" spans="1:3" ht="45">
      <c r="A782" s="311"/>
      <c r="B782" s="311"/>
      <c r="C782" s="100" t="s">
        <v>1528</v>
      </c>
    </row>
    <row r="783" spans="1:3" ht="30">
      <c r="A783" s="311"/>
      <c r="B783" s="311"/>
      <c r="C783" s="100" t="s">
        <v>1529</v>
      </c>
    </row>
    <row r="784" spans="1:3" ht="30">
      <c r="A784" s="311"/>
      <c r="B784" s="311"/>
      <c r="C784" s="100" t="s">
        <v>1530</v>
      </c>
    </row>
    <row r="785" spans="1:3" ht="45">
      <c r="A785" s="311"/>
      <c r="B785" s="311"/>
      <c r="C785" s="100" t="s">
        <v>1531</v>
      </c>
    </row>
    <row r="786" spans="1:3">
      <c r="A786" s="311"/>
      <c r="B786" s="311"/>
      <c r="C786" s="100" t="s">
        <v>1401</v>
      </c>
    </row>
    <row r="787" spans="1:3" ht="45">
      <c r="A787" s="311"/>
      <c r="B787" s="311"/>
      <c r="C787" s="100" t="s">
        <v>1383</v>
      </c>
    </row>
    <row r="788" spans="1:3">
      <c r="A788" s="311"/>
      <c r="B788" s="311"/>
      <c r="C788" s="100" t="s">
        <v>1469</v>
      </c>
    </row>
    <row r="789" spans="1:3">
      <c r="A789" s="311"/>
      <c r="B789" s="311"/>
      <c r="C789" s="99" t="s">
        <v>1355</v>
      </c>
    </row>
    <row r="790" spans="1:3" ht="90">
      <c r="A790" s="311"/>
      <c r="B790" s="311"/>
      <c r="C790" s="100" t="s">
        <v>1488</v>
      </c>
    </row>
    <row r="791" spans="1:3">
      <c r="A791" s="311"/>
      <c r="B791" s="311"/>
      <c r="C791" s="99" t="s">
        <v>1475</v>
      </c>
    </row>
    <row r="792" spans="1:3" ht="45.75" thickBot="1">
      <c r="A792" s="312"/>
      <c r="B792" s="312"/>
      <c r="C792" s="102" t="s">
        <v>1358</v>
      </c>
    </row>
    <row r="793" spans="1:3">
      <c r="A793" s="310" t="s">
        <v>143</v>
      </c>
      <c r="B793" s="310" t="s">
        <v>28</v>
      </c>
      <c r="C793" s="99" t="s">
        <v>144</v>
      </c>
    </row>
    <row r="794" spans="1:3" ht="105">
      <c r="A794" s="311"/>
      <c r="B794" s="311"/>
      <c r="C794" s="100" t="s">
        <v>1534</v>
      </c>
    </row>
    <row r="795" spans="1:3" ht="60">
      <c r="A795" s="311"/>
      <c r="B795" s="311"/>
      <c r="C795" s="100" t="s">
        <v>1464</v>
      </c>
    </row>
    <row r="796" spans="1:3">
      <c r="A796" s="311"/>
      <c r="B796" s="311"/>
      <c r="C796" s="99" t="s">
        <v>1346</v>
      </c>
    </row>
    <row r="797" spans="1:3" ht="45">
      <c r="A797" s="311"/>
      <c r="B797" s="311"/>
      <c r="C797" s="100" t="s">
        <v>1465</v>
      </c>
    </row>
    <row r="798" spans="1:3">
      <c r="A798" s="311"/>
      <c r="B798" s="311"/>
      <c r="C798" s="100" t="s">
        <v>1466</v>
      </c>
    </row>
    <row r="799" spans="1:3" ht="30">
      <c r="A799" s="311"/>
      <c r="B799" s="311"/>
      <c r="C799" s="100" t="s">
        <v>1486</v>
      </c>
    </row>
    <row r="800" spans="1:3" ht="30">
      <c r="A800" s="311"/>
      <c r="B800" s="311"/>
      <c r="C800" s="100" t="s">
        <v>1524</v>
      </c>
    </row>
    <row r="801" spans="1:3">
      <c r="A801" s="311"/>
      <c r="B801" s="311"/>
      <c r="C801" s="99" t="s">
        <v>1392</v>
      </c>
    </row>
    <row r="802" spans="1:3" ht="30">
      <c r="A802" s="311"/>
      <c r="B802" s="311"/>
      <c r="C802" s="100" t="s">
        <v>1468</v>
      </c>
    </row>
    <row r="803" spans="1:3" ht="30">
      <c r="A803" s="311"/>
      <c r="B803" s="311"/>
      <c r="C803" s="100" t="s">
        <v>1362</v>
      </c>
    </row>
    <row r="804" spans="1:3" ht="30">
      <c r="A804" s="311"/>
      <c r="B804" s="311"/>
      <c r="C804" s="100" t="s">
        <v>1364</v>
      </c>
    </row>
    <row r="805" spans="1:3">
      <c r="A805" s="311"/>
      <c r="B805" s="311"/>
      <c r="C805" s="100" t="s">
        <v>1487</v>
      </c>
    </row>
    <row r="806" spans="1:3">
      <c r="A806" s="311"/>
      <c r="B806" s="311"/>
      <c r="C806" s="100" t="s">
        <v>1525</v>
      </c>
    </row>
    <row r="807" spans="1:3" ht="30">
      <c r="A807" s="311"/>
      <c r="B807" s="311"/>
      <c r="C807" s="100" t="s">
        <v>1526</v>
      </c>
    </row>
    <row r="808" spans="1:3">
      <c r="A808" s="311"/>
      <c r="B808" s="311"/>
      <c r="C808" s="100" t="s">
        <v>1527</v>
      </c>
    </row>
    <row r="809" spans="1:3" ht="45">
      <c r="A809" s="311"/>
      <c r="B809" s="311"/>
      <c r="C809" s="100" t="s">
        <v>1528</v>
      </c>
    </row>
    <row r="810" spans="1:3" ht="30">
      <c r="A810" s="311"/>
      <c r="B810" s="311"/>
      <c r="C810" s="100" t="s">
        <v>1529</v>
      </c>
    </row>
    <row r="811" spans="1:3" ht="30">
      <c r="A811" s="311"/>
      <c r="B811" s="311"/>
      <c r="C811" s="100" t="s">
        <v>1530</v>
      </c>
    </row>
    <row r="812" spans="1:3" ht="45">
      <c r="A812" s="311"/>
      <c r="B812" s="311"/>
      <c r="C812" s="100" t="s">
        <v>1531</v>
      </c>
    </row>
    <row r="813" spans="1:3">
      <c r="A813" s="311"/>
      <c r="B813" s="311"/>
      <c r="C813" s="100" t="s">
        <v>1401</v>
      </c>
    </row>
    <row r="814" spans="1:3" ht="45">
      <c r="A814" s="311"/>
      <c r="B814" s="311"/>
      <c r="C814" s="100" t="s">
        <v>1383</v>
      </c>
    </row>
    <row r="815" spans="1:3">
      <c r="A815" s="311"/>
      <c r="B815" s="311"/>
      <c r="C815" s="100" t="s">
        <v>1469</v>
      </c>
    </row>
    <row r="816" spans="1:3">
      <c r="A816" s="311"/>
      <c r="B816" s="311"/>
      <c r="C816" s="99" t="s">
        <v>1355</v>
      </c>
    </row>
    <row r="817" spans="1:3" ht="90">
      <c r="A817" s="311"/>
      <c r="B817" s="311"/>
      <c r="C817" s="100" t="s">
        <v>1488</v>
      </c>
    </row>
    <row r="818" spans="1:3">
      <c r="A818" s="311"/>
      <c r="B818" s="311"/>
      <c r="C818" s="99" t="s">
        <v>1475</v>
      </c>
    </row>
    <row r="819" spans="1:3" ht="45.75" thickBot="1">
      <c r="A819" s="312"/>
      <c r="B819" s="312"/>
      <c r="C819" s="102" t="s">
        <v>1358</v>
      </c>
    </row>
    <row r="820" spans="1:3">
      <c r="A820" s="310" t="s">
        <v>145</v>
      </c>
      <c r="B820" s="310" t="s">
        <v>28</v>
      </c>
      <c r="C820" s="99" t="s">
        <v>146</v>
      </c>
    </row>
    <row r="821" spans="1:3" ht="30">
      <c r="A821" s="311"/>
      <c r="B821" s="311"/>
      <c r="C821" s="100" t="s">
        <v>1535</v>
      </c>
    </row>
    <row r="822" spans="1:3">
      <c r="A822" s="311"/>
      <c r="B822" s="311"/>
      <c r="C822" s="100" t="s">
        <v>1536</v>
      </c>
    </row>
    <row r="823" spans="1:3">
      <c r="A823" s="311"/>
      <c r="B823" s="311"/>
      <c r="C823" s="100" t="s">
        <v>1537</v>
      </c>
    </row>
    <row r="824" spans="1:3">
      <c r="A824" s="311"/>
      <c r="B824" s="311"/>
      <c r="C824" s="100" t="s">
        <v>1538</v>
      </c>
    </row>
    <row r="825" spans="1:3">
      <c r="A825" s="311"/>
      <c r="B825" s="311"/>
      <c r="C825" s="100" t="s">
        <v>1539</v>
      </c>
    </row>
    <row r="826" spans="1:3" ht="30">
      <c r="A826" s="311"/>
      <c r="B826" s="311"/>
      <c r="C826" s="100" t="s">
        <v>1390</v>
      </c>
    </row>
    <row r="827" spans="1:3" ht="30">
      <c r="A827" s="311"/>
      <c r="B827" s="311"/>
      <c r="C827" s="100" t="s">
        <v>1524</v>
      </c>
    </row>
    <row r="828" spans="1:3">
      <c r="A828" s="311"/>
      <c r="B828" s="311"/>
      <c r="C828" s="100" t="s">
        <v>1392</v>
      </c>
    </row>
    <row r="829" spans="1:3" ht="30">
      <c r="A829" s="311"/>
      <c r="B829" s="311"/>
      <c r="C829" s="100" t="s">
        <v>1540</v>
      </c>
    </row>
    <row r="830" spans="1:3" ht="30">
      <c r="A830" s="311"/>
      <c r="B830" s="311"/>
      <c r="C830" s="100" t="s">
        <v>1541</v>
      </c>
    </row>
    <row r="831" spans="1:3" ht="60">
      <c r="A831" s="311"/>
      <c r="B831" s="311"/>
      <c r="C831" s="100" t="s">
        <v>1542</v>
      </c>
    </row>
    <row r="832" spans="1:3" ht="45">
      <c r="A832" s="311"/>
      <c r="B832" s="311"/>
      <c r="C832" s="100" t="s">
        <v>1543</v>
      </c>
    </row>
    <row r="833" spans="1:3" ht="30">
      <c r="A833" s="311"/>
      <c r="B833" s="311"/>
      <c r="C833" s="100" t="s">
        <v>1526</v>
      </c>
    </row>
    <row r="834" spans="1:3" ht="60">
      <c r="A834" s="311"/>
      <c r="B834" s="311"/>
      <c r="C834" s="100" t="s">
        <v>1544</v>
      </c>
    </row>
    <row r="835" spans="1:3" ht="45">
      <c r="A835" s="311"/>
      <c r="B835" s="311"/>
      <c r="C835" s="100" t="s">
        <v>1545</v>
      </c>
    </row>
    <row r="836" spans="1:3" ht="30">
      <c r="A836" s="311"/>
      <c r="B836" s="311"/>
      <c r="C836" s="100" t="s">
        <v>1530</v>
      </c>
    </row>
    <row r="837" spans="1:3" ht="45">
      <c r="A837" s="311"/>
      <c r="B837" s="311"/>
      <c r="C837" s="104" t="s">
        <v>1546</v>
      </c>
    </row>
    <row r="838" spans="1:3">
      <c r="A838" s="311"/>
      <c r="B838" s="311"/>
      <c r="C838" s="99" t="s">
        <v>1355</v>
      </c>
    </row>
    <row r="839" spans="1:3" ht="90">
      <c r="A839" s="311"/>
      <c r="B839" s="311"/>
      <c r="C839" s="100" t="s">
        <v>1547</v>
      </c>
    </row>
    <row r="840" spans="1:3">
      <c r="A840" s="311"/>
      <c r="B840" s="311"/>
      <c r="C840" s="99" t="s">
        <v>1475</v>
      </c>
    </row>
    <row r="841" spans="1:3" ht="45.75" thickBot="1">
      <c r="A841" s="311"/>
      <c r="B841" s="311"/>
      <c r="C841" s="102" t="s">
        <v>1358</v>
      </c>
    </row>
    <row r="842" spans="1:3">
      <c r="A842" s="310" t="s">
        <v>147</v>
      </c>
      <c r="B842" s="310" t="s">
        <v>28</v>
      </c>
      <c r="C842" s="99" t="s">
        <v>148</v>
      </c>
    </row>
    <row r="843" spans="1:3" ht="30">
      <c r="A843" s="311"/>
      <c r="B843" s="311"/>
      <c r="C843" s="100" t="s">
        <v>1548</v>
      </c>
    </row>
    <row r="844" spans="1:3">
      <c r="A844" s="311"/>
      <c r="B844" s="311"/>
      <c r="C844" s="100" t="s">
        <v>1536</v>
      </c>
    </row>
    <row r="845" spans="1:3">
      <c r="A845" s="311"/>
      <c r="B845" s="311"/>
      <c r="C845" s="100" t="s">
        <v>1537</v>
      </c>
    </row>
    <row r="846" spans="1:3">
      <c r="A846" s="311"/>
      <c r="B846" s="311"/>
      <c r="C846" s="100" t="s">
        <v>1538</v>
      </c>
    </row>
    <row r="847" spans="1:3">
      <c r="A847" s="311"/>
      <c r="B847" s="311"/>
      <c r="C847" s="100" t="s">
        <v>1539</v>
      </c>
    </row>
    <row r="848" spans="1:3" ht="30">
      <c r="A848" s="311"/>
      <c r="B848" s="311"/>
      <c r="C848" s="100" t="s">
        <v>1390</v>
      </c>
    </row>
    <row r="849" spans="1:3" ht="30">
      <c r="A849" s="311"/>
      <c r="B849" s="311"/>
      <c r="C849" s="100" t="s">
        <v>1524</v>
      </c>
    </row>
    <row r="850" spans="1:3">
      <c r="A850" s="311"/>
      <c r="B850" s="311"/>
      <c r="C850" s="100" t="s">
        <v>1392</v>
      </c>
    </row>
    <row r="851" spans="1:3" ht="30">
      <c r="A851" s="311"/>
      <c r="B851" s="311"/>
      <c r="C851" s="100" t="s">
        <v>1549</v>
      </c>
    </row>
    <row r="852" spans="1:3" ht="30">
      <c r="A852" s="311"/>
      <c r="B852" s="311"/>
      <c r="C852" s="100" t="s">
        <v>1541</v>
      </c>
    </row>
    <row r="853" spans="1:3" ht="60">
      <c r="A853" s="311"/>
      <c r="B853" s="311"/>
      <c r="C853" s="100" t="s">
        <v>1542</v>
      </c>
    </row>
    <row r="854" spans="1:3" ht="45">
      <c r="A854" s="311"/>
      <c r="B854" s="311"/>
      <c r="C854" s="100" t="s">
        <v>1543</v>
      </c>
    </row>
    <row r="855" spans="1:3" ht="30">
      <c r="A855" s="311"/>
      <c r="B855" s="311"/>
      <c r="C855" s="100" t="s">
        <v>1526</v>
      </c>
    </row>
    <row r="856" spans="1:3" ht="60">
      <c r="A856" s="311"/>
      <c r="B856" s="311"/>
      <c r="C856" s="100" t="s">
        <v>1544</v>
      </c>
    </row>
    <row r="857" spans="1:3" ht="45">
      <c r="A857" s="311"/>
      <c r="B857" s="311"/>
      <c r="C857" s="100" t="s">
        <v>1545</v>
      </c>
    </row>
    <row r="858" spans="1:3" ht="30">
      <c r="A858" s="311"/>
      <c r="B858" s="311"/>
      <c r="C858" s="100" t="s">
        <v>1530</v>
      </c>
    </row>
    <row r="859" spans="1:3" ht="45">
      <c r="A859" s="311"/>
      <c r="B859" s="311"/>
      <c r="C859" s="104" t="s">
        <v>1546</v>
      </c>
    </row>
    <row r="860" spans="1:3">
      <c r="A860" s="311"/>
      <c r="B860" s="311"/>
      <c r="C860" s="99" t="s">
        <v>1355</v>
      </c>
    </row>
    <row r="861" spans="1:3" ht="90">
      <c r="A861" s="311"/>
      <c r="B861" s="311"/>
      <c r="C861" s="100" t="s">
        <v>1547</v>
      </c>
    </row>
    <row r="862" spans="1:3">
      <c r="A862" s="311"/>
      <c r="B862" s="311"/>
      <c r="C862" s="99" t="s">
        <v>1475</v>
      </c>
    </row>
    <row r="863" spans="1:3" ht="45.75" thickBot="1">
      <c r="A863" s="311"/>
      <c r="B863" s="311"/>
      <c r="C863" s="102" t="s">
        <v>1358</v>
      </c>
    </row>
    <row r="864" spans="1:3">
      <c r="A864" s="310" t="s">
        <v>149</v>
      </c>
      <c r="B864" s="310" t="s">
        <v>28</v>
      </c>
      <c r="C864" s="99" t="s">
        <v>150</v>
      </c>
    </row>
    <row r="865" spans="1:3" ht="60">
      <c r="A865" s="311"/>
      <c r="B865" s="311"/>
      <c r="C865" s="100" t="s">
        <v>1550</v>
      </c>
    </row>
    <row r="866" spans="1:3" ht="60">
      <c r="A866" s="311"/>
      <c r="B866" s="311"/>
      <c r="C866" s="100" t="s">
        <v>1464</v>
      </c>
    </row>
    <row r="867" spans="1:3">
      <c r="A867" s="311"/>
      <c r="B867" s="311"/>
      <c r="C867" s="99" t="s">
        <v>1346</v>
      </c>
    </row>
    <row r="868" spans="1:3" ht="45">
      <c r="A868" s="311"/>
      <c r="B868" s="311"/>
      <c r="C868" s="100" t="s">
        <v>1465</v>
      </c>
    </row>
    <row r="869" spans="1:3">
      <c r="A869" s="311"/>
      <c r="B869" s="311"/>
      <c r="C869" s="100" t="s">
        <v>1466</v>
      </c>
    </row>
    <row r="870" spans="1:3" ht="30">
      <c r="A870" s="311"/>
      <c r="B870" s="311"/>
      <c r="C870" s="100" t="s">
        <v>1486</v>
      </c>
    </row>
    <row r="871" spans="1:3">
      <c r="A871" s="311"/>
      <c r="B871" s="311"/>
      <c r="C871" s="99" t="s">
        <v>1392</v>
      </c>
    </row>
    <row r="872" spans="1:3" ht="30">
      <c r="A872" s="311"/>
      <c r="B872" s="311"/>
      <c r="C872" s="100" t="s">
        <v>1468</v>
      </c>
    </row>
    <row r="873" spans="1:3" ht="30">
      <c r="A873" s="311"/>
      <c r="B873" s="311"/>
      <c r="C873" s="100" t="s">
        <v>1362</v>
      </c>
    </row>
    <row r="874" spans="1:3" ht="30">
      <c r="A874" s="311"/>
      <c r="B874" s="311"/>
      <c r="C874" s="100" t="s">
        <v>1364</v>
      </c>
    </row>
    <row r="875" spans="1:3">
      <c r="A875" s="311"/>
      <c r="B875" s="311"/>
      <c r="C875" s="100" t="s">
        <v>1487</v>
      </c>
    </row>
    <row r="876" spans="1:3">
      <c r="A876" s="311"/>
      <c r="B876" s="311"/>
      <c r="C876" s="100" t="s">
        <v>1401</v>
      </c>
    </row>
    <row r="877" spans="1:3" ht="45">
      <c r="A877" s="311"/>
      <c r="B877" s="311"/>
      <c r="C877" s="100" t="s">
        <v>1383</v>
      </c>
    </row>
    <row r="878" spans="1:3">
      <c r="A878" s="311"/>
      <c r="B878" s="311"/>
      <c r="C878" s="100" t="s">
        <v>1469</v>
      </c>
    </row>
    <row r="879" spans="1:3">
      <c r="A879" s="311"/>
      <c r="B879" s="311"/>
      <c r="C879" s="99" t="s">
        <v>1355</v>
      </c>
    </row>
    <row r="880" spans="1:3" ht="90">
      <c r="A880" s="311"/>
      <c r="B880" s="311"/>
      <c r="C880" s="100" t="s">
        <v>1488</v>
      </c>
    </row>
    <row r="881" spans="1:3">
      <c r="A881" s="311"/>
      <c r="B881" s="311"/>
      <c r="C881" s="99" t="s">
        <v>1475</v>
      </c>
    </row>
    <row r="882" spans="1:3" ht="45.75" thickBot="1">
      <c r="A882" s="312"/>
      <c r="B882" s="312"/>
      <c r="C882" s="102" t="s">
        <v>1358</v>
      </c>
    </row>
    <row r="883" spans="1:3" ht="30">
      <c r="A883" s="310" t="s">
        <v>151</v>
      </c>
      <c r="B883" s="310" t="s">
        <v>28</v>
      </c>
      <c r="C883" s="99" t="s">
        <v>152</v>
      </c>
    </row>
    <row r="884" spans="1:3" ht="45">
      <c r="A884" s="311"/>
      <c r="B884" s="311"/>
      <c r="C884" s="100" t="s">
        <v>1551</v>
      </c>
    </row>
    <row r="885" spans="1:3" ht="60">
      <c r="A885" s="311"/>
      <c r="B885" s="311"/>
      <c r="C885" s="100" t="s">
        <v>1464</v>
      </c>
    </row>
    <row r="886" spans="1:3">
      <c r="A886" s="311"/>
      <c r="B886" s="311"/>
      <c r="C886" s="99" t="s">
        <v>1346</v>
      </c>
    </row>
    <row r="887" spans="1:3" ht="45">
      <c r="A887" s="311"/>
      <c r="B887" s="311"/>
      <c r="C887" s="100" t="s">
        <v>1465</v>
      </c>
    </row>
    <row r="888" spans="1:3">
      <c r="A888" s="311"/>
      <c r="B888" s="311"/>
      <c r="C888" s="100" t="s">
        <v>1466</v>
      </c>
    </row>
    <row r="889" spans="1:3" ht="30">
      <c r="A889" s="311"/>
      <c r="B889" s="311"/>
      <c r="C889" s="100" t="s">
        <v>1486</v>
      </c>
    </row>
    <row r="890" spans="1:3">
      <c r="A890" s="311"/>
      <c r="B890" s="311"/>
      <c r="C890" s="99" t="s">
        <v>1392</v>
      </c>
    </row>
    <row r="891" spans="1:3" ht="30">
      <c r="A891" s="311"/>
      <c r="B891" s="311"/>
      <c r="C891" s="100" t="s">
        <v>1468</v>
      </c>
    </row>
    <row r="892" spans="1:3" ht="30">
      <c r="A892" s="311"/>
      <c r="B892" s="311"/>
      <c r="C892" s="100" t="s">
        <v>1362</v>
      </c>
    </row>
    <row r="893" spans="1:3" ht="30">
      <c r="A893" s="311"/>
      <c r="B893" s="311"/>
      <c r="C893" s="100" t="s">
        <v>1364</v>
      </c>
    </row>
    <row r="894" spans="1:3">
      <c r="A894" s="311"/>
      <c r="B894" s="311"/>
      <c r="C894" s="100" t="s">
        <v>1487</v>
      </c>
    </row>
    <row r="895" spans="1:3">
      <c r="A895" s="311"/>
      <c r="B895" s="311"/>
      <c r="C895" s="100" t="s">
        <v>1401</v>
      </c>
    </row>
    <row r="896" spans="1:3" ht="45">
      <c r="A896" s="311"/>
      <c r="B896" s="311"/>
      <c r="C896" s="100" t="s">
        <v>1383</v>
      </c>
    </row>
    <row r="897" spans="1:3">
      <c r="A897" s="311"/>
      <c r="B897" s="311"/>
      <c r="C897" s="100" t="s">
        <v>1469</v>
      </c>
    </row>
    <row r="898" spans="1:3">
      <c r="A898" s="311"/>
      <c r="B898" s="311"/>
      <c r="C898" s="99" t="s">
        <v>1355</v>
      </c>
    </row>
    <row r="899" spans="1:3" ht="90">
      <c r="A899" s="311"/>
      <c r="B899" s="311"/>
      <c r="C899" s="100" t="s">
        <v>1488</v>
      </c>
    </row>
    <row r="900" spans="1:3">
      <c r="A900" s="311"/>
      <c r="B900" s="311"/>
      <c r="C900" s="99" t="s">
        <v>1475</v>
      </c>
    </row>
    <row r="901" spans="1:3" ht="45.75" thickBot="1">
      <c r="A901" s="312"/>
      <c r="B901" s="312"/>
      <c r="C901" s="102" t="s">
        <v>1358</v>
      </c>
    </row>
    <row r="902" spans="1:3">
      <c r="A902" s="310" t="s">
        <v>153</v>
      </c>
      <c r="B902" s="310" t="s">
        <v>2</v>
      </c>
      <c r="C902" s="99" t="s">
        <v>154</v>
      </c>
    </row>
    <row r="903" spans="1:3" ht="45">
      <c r="A903" s="311"/>
      <c r="B903" s="311"/>
      <c r="C903" s="100" t="s">
        <v>1552</v>
      </c>
    </row>
    <row r="904" spans="1:3" ht="30">
      <c r="A904" s="311"/>
      <c r="B904" s="311"/>
      <c r="C904" s="100" t="s">
        <v>1553</v>
      </c>
    </row>
    <row r="905" spans="1:3">
      <c r="A905" s="311"/>
      <c r="B905" s="311"/>
      <c r="C905" s="100" t="s">
        <v>1554</v>
      </c>
    </row>
    <row r="906" spans="1:3">
      <c r="A906" s="311"/>
      <c r="B906" s="311"/>
      <c r="C906" s="100" t="s">
        <v>1555</v>
      </c>
    </row>
    <row r="907" spans="1:3" ht="30">
      <c r="A907" s="311"/>
      <c r="B907" s="311"/>
      <c r="C907" s="100" t="s">
        <v>1556</v>
      </c>
    </row>
    <row r="908" spans="1:3">
      <c r="A908" s="311"/>
      <c r="B908" s="311"/>
      <c r="C908" s="100" t="s">
        <v>1557</v>
      </c>
    </row>
    <row r="909" spans="1:3">
      <c r="A909" s="311"/>
      <c r="B909" s="311"/>
      <c r="C909" s="100" t="s">
        <v>1558</v>
      </c>
    </row>
    <row r="910" spans="1:3">
      <c r="A910" s="311"/>
      <c r="B910" s="311"/>
      <c r="C910" s="100" t="s">
        <v>1559</v>
      </c>
    </row>
    <row r="911" spans="1:3">
      <c r="A911" s="311"/>
      <c r="B911" s="311"/>
      <c r="C911" s="100" t="s">
        <v>1560</v>
      </c>
    </row>
    <row r="912" spans="1:3">
      <c r="A912" s="311"/>
      <c r="B912" s="311"/>
      <c r="C912" s="100" t="s">
        <v>1561</v>
      </c>
    </row>
    <row r="913" spans="1:3">
      <c r="A913" s="311"/>
      <c r="B913" s="311"/>
      <c r="C913" s="100" t="s">
        <v>1562</v>
      </c>
    </row>
    <row r="914" spans="1:3">
      <c r="A914" s="311"/>
      <c r="B914" s="311"/>
      <c r="C914" s="100" t="s">
        <v>1563</v>
      </c>
    </row>
    <row r="915" spans="1:3">
      <c r="A915" s="311"/>
      <c r="B915" s="311"/>
      <c r="C915" s="100" t="s">
        <v>1564</v>
      </c>
    </row>
    <row r="916" spans="1:3">
      <c r="A916" s="311"/>
      <c r="B916" s="311"/>
      <c r="C916" s="100" t="s">
        <v>1565</v>
      </c>
    </row>
    <row r="917" spans="1:3">
      <c r="A917" s="311"/>
      <c r="B917" s="311"/>
      <c r="C917" s="100" t="s">
        <v>1566</v>
      </c>
    </row>
    <row r="918" spans="1:3">
      <c r="A918" s="311"/>
      <c r="B918" s="311"/>
      <c r="C918" s="100" t="s">
        <v>1567</v>
      </c>
    </row>
    <row r="919" spans="1:3">
      <c r="A919" s="311"/>
      <c r="B919" s="311"/>
      <c r="C919" s="100" t="s">
        <v>1568</v>
      </c>
    </row>
    <row r="920" spans="1:3">
      <c r="A920" s="311"/>
      <c r="B920" s="311"/>
      <c r="C920" s="100" t="s">
        <v>1569</v>
      </c>
    </row>
    <row r="921" spans="1:3">
      <c r="A921" s="311"/>
      <c r="B921" s="311"/>
      <c r="C921" s="100" t="s">
        <v>1570</v>
      </c>
    </row>
    <row r="922" spans="1:3">
      <c r="A922" s="311"/>
      <c r="B922" s="311"/>
      <c r="C922" s="100" t="s">
        <v>1571</v>
      </c>
    </row>
    <row r="923" spans="1:3">
      <c r="A923" s="311"/>
      <c r="B923" s="311"/>
      <c r="C923" s="100" t="s">
        <v>1572</v>
      </c>
    </row>
    <row r="924" spans="1:3">
      <c r="A924" s="311"/>
      <c r="B924" s="311"/>
      <c r="C924" s="100" t="s">
        <v>1573</v>
      </c>
    </row>
    <row r="925" spans="1:3">
      <c r="A925" s="311"/>
      <c r="B925" s="311"/>
      <c r="C925" s="100" t="s">
        <v>1574</v>
      </c>
    </row>
    <row r="926" spans="1:3" ht="15.75" thickBot="1">
      <c r="A926" s="312"/>
      <c r="B926" s="312"/>
      <c r="C926" s="95" t="s">
        <v>1575</v>
      </c>
    </row>
    <row r="927" spans="1:3">
      <c r="A927" s="310" t="s">
        <v>155</v>
      </c>
      <c r="B927" s="310" t="s">
        <v>28</v>
      </c>
      <c r="C927" s="99" t="s">
        <v>156</v>
      </c>
    </row>
    <row r="928" spans="1:3" ht="30">
      <c r="A928" s="311"/>
      <c r="B928" s="311"/>
      <c r="C928" s="100" t="s">
        <v>1576</v>
      </c>
    </row>
    <row r="929" spans="1:3" ht="90">
      <c r="A929" s="311"/>
      <c r="B929" s="311"/>
      <c r="C929" s="100" t="s">
        <v>1577</v>
      </c>
    </row>
    <row r="930" spans="1:3" ht="60">
      <c r="A930" s="311"/>
      <c r="B930" s="311"/>
      <c r="C930" s="100" t="s">
        <v>1578</v>
      </c>
    </row>
    <row r="931" spans="1:3" ht="45">
      <c r="A931" s="311"/>
      <c r="B931" s="311"/>
      <c r="C931" s="100" t="s">
        <v>1579</v>
      </c>
    </row>
    <row r="932" spans="1:3" ht="6.75" customHeight="1" thickBot="1">
      <c r="A932" s="312"/>
      <c r="B932" s="312"/>
      <c r="C932" s="95"/>
    </row>
    <row r="933" spans="1:3">
      <c r="A933" s="310" t="s">
        <v>157</v>
      </c>
      <c r="B933" s="310" t="s">
        <v>28</v>
      </c>
      <c r="C933" s="99" t="s">
        <v>158</v>
      </c>
    </row>
    <row r="934" spans="1:3" ht="30">
      <c r="A934" s="311"/>
      <c r="B934" s="311"/>
      <c r="C934" s="100" t="s">
        <v>1580</v>
      </c>
    </row>
    <row r="935" spans="1:3" ht="90">
      <c r="A935" s="311"/>
      <c r="B935" s="311"/>
      <c r="C935" s="100" t="s">
        <v>1577</v>
      </c>
    </row>
    <row r="936" spans="1:3" ht="60">
      <c r="A936" s="311"/>
      <c r="B936" s="311"/>
      <c r="C936" s="100" t="s">
        <v>1578</v>
      </c>
    </row>
    <row r="937" spans="1:3" ht="45">
      <c r="A937" s="311"/>
      <c r="B937" s="311"/>
      <c r="C937" s="100" t="s">
        <v>1579</v>
      </c>
    </row>
    <row r="938" spans="1:3" ht="6.75" customHeight="1" thickBot="1">
      <c r="A938" s="312"/>
      <c r="B938" s="312"/>
      <c r="C938" s="95"/>
    </row>
    <row r="939" spans="1:3">
      <c r="A939" s="310" t="s">
        <v>159</v>
      </c>
      <c r="B939" s="310" t="s">
        <v>28</v>
      </c>
      <c r="C939" s="99" t="s">
        <v>160</v>
      </c>
    </row>
    <row r="940" spans="1:3" ht="60">
      <c r="A940" s="311"/>
      <c r="B940" s="311"/>
      <c r="C940" s="100" t="s">
        <v>1581</v>
      </c>
    </row>
    <row r="941" spans="1:3" ht="75">
      <c r="A941" s="311"/>
      <c r="B941" s="311"/>
      <c r="C941" s="100" t="s">
        <v>1582</v>
      </c>
    </row>
    <row r="942" spans="1:3" ht="30.75" thickBot="1">
      <c r="A942" s="312"/>
      <c r="B942" s="312"/>
      <c r="C942" s="95" t="s">
        <v>1583</v>
      </c>
    </row>
    <row r="943" spans="1:3">
      <c r="A943" s="310" t="s">
        <v>161</v>
      </c>
      <c r="B943" s="310" t="s">
        <v>25</v>
      </c>
      <c r="C943" s="99" t="s">
        <v>162</v>
      </c>
    </row>
    <row r="944" spans="1:3" ht="135">
      <c r="A944" s="311"/>
      <c r="B944" s="311"/>
      <c r="C944" s="100" t="s">
        <v>1584</v>
      </c>
    </row>
    <row r="945" spans="1:3" ht="390.75" thickBot="1">
      <c r="A945" s="312"/>
      <c r="B945" s="312"/>
      <c r="C945" s="95" t="s">
        <v>1585</v>
      </c>
    </row>
    <row r="946" spans="1:3">
      <c r="A946" s="310" t="s">
        <v>163</v>
      </c>
      <c r="B946" s="310" t="s">
        <v>25</v>
      </c>
      <c r="C946" s="99" t="s">
        <v>164</v>
      </c>
    </row>
    <row r="947" spans="1:3" ht="174.75" customHeight="1">
      <c r="A947" s="311"/>
      <c r="B947" s="311"/>
      <c r="C947" s="100" t="s">
        <v>1584</v>
      </c>
    </row>
    <row r="948" spans="1:3" ht="188.25" customHeight="1">
      <c r="A948" s="311"/>
      <c r="B948" s="311"/>
      <c r="C948" s="100" t="s">
        <v>1586</v>
      </c>
    </row>
    <row r="949" spans="1:3" ht="250.5" customHeight="1" thickBot="1">
      <c r="A949" s="105"/>
      <c r="B949" s="105"/>
      <c r="C949" s="106" t="s">
        <v>1587</v>
      </c>
    </row>
    <row r="950" spans="1:3">
      <c r="A950" s="310" t="s">
        <v>165</v>
      </c>
      <c r="B950" s="310" t="s">
        <v>25</v>
      </c>
      <c r="C950" s="99" t="s">
        <v>166</v>
      </c>
    </row>
    <row r="951" spans="1:3" ht="60">
      <c r="A951" s="311"/>
      <c r="B951" s="311"/>
      <c r="C951" s="100" t="s">
        <v>1588</v>
      </c>
    </row>
    <row r="952" spans="1:3" ht="45">
      <c r="A952" s="311"/>
      <c r="B952" s="311"/>
      <c r="C952" s="100" t="s">
        <v>1589</v>
      </c>
    </row>
    <row r="953" spans="1:3" ht="45">
      <c r="A953" s="311"/>
      <c r="B953" s="311"/>
      <c r="C953" s="100" t="s">
        <v>1590</v>
      </c>
    </row>
    <row r="954" spans="1:3" ht="75">
      <c r="A954" s="311"/>
      <c r="B954" s="311"/>
      <c r="C954" s="100" t="s">
        <v>1591</v>
      </c>
    </row>
    <row r="955" spans="1:3" ht="30">
      <c r="A955" s="311"/>
      <c r="B955" s="311"/>
      <c r="C955" s="100" t="s">
        <v>1592</v>
      </c>
    </row>
    <row r="956" spans="1:3">
      <c r="A956" s="311"/>
      <c r="B956" s="311"/>
      <c r="C956" s="107" t="s">
        <v>1537</v>
      </c>
    </row>
    <row r="957" spans="1:3" ht="45">
      <c r="A957" s="311"/>
      <c r="B957" s="311"/>
      <c r="C957" s="100" t="s">
        <v>1593</v>
      </c>
    </row>
    <row r="958" spans="1:3">
      <c r="A958" s="311"/>
      <c r="B958" s="311"/>
      <c r="C958" s="108" t="s">
        <v>1594</v>
      </c>
    </row>
    <row r="959" spans="1:3" ht="30">
      <c r="A959" s="311"/>
      <c r="B959" s="311"/>
      <c r="C959" s="100" t="s">
        <v>1595</v>
      </c>
    </row>
    <row r="960" spans="1:3" ht="30">
      <c r="A960" s="311"/>
      <c r="B960" s="311"/>
      <c r="C960" s="100" t="s">
        <v>1596</v>
      </c>
    </row>
    <row r="961" spans="1:3">
      <c r="A961" s="311"/>
      <c r="B961" s="311"/>
      <c r="C961" s="109" t="s">
        <v>1392</v>
      </c>
    </row>
    <row r="962" spans="1:3">
      <c r="A962" s="311"/>
      <c r="B962" s="311"/>
      <c r="C962" s="108" t="s">
        <v>1597</v>
      </c>
    </row>
    <row r="963" spans="1:3" ht="30">
      <c r="A963" s="311"/>
      <c r="B963" s="311"/>
      <c r="C963" s="110" t="s">
        <v>1598</v>
      </c>
    </row>
    <row r="964" spans="1:3" ht="30">
      <c r="A964" s="311"/>
      <c r="B964" s="311"/>
      <c r="C964" s="110" t="s">
        <v>1599</v>
      </c>
    </row>
    <row r="965" spans="1:3">
      <c r="A965" s="311"/>
      <c r="B965" s="311"/>
      <c r="C965" s="108" t="s">
        <v>1600</v>
      </c>
    </row>
    <row r="966" spans="1:3">
      <c r="A966" s="311"/>
      <c r="B966" s="311"/>
      <c r="C966" s="108" t="s">
        <v>1469</v>
      </c>
    </row>
    <row r="967" spans="1:3">
      <c r="A967" s="311"/>
      <c r="B967" s="311"/>
      <c r="C967" s="109" t="s">
        <v>1355</v>
      </c>
    </row>
    <row r="968" spans="1:3" ht="75">
      <c r="A968" s="311"/>
      <c r="B968" s="311"/>
      <c r="C968" s="100" t="s">
        <v>1601</v>
      </c>
    </row>
    <row r="969" spans="1:3">
      <c r="A969" s="311"/>
      <c r="B969" s="311"/>
      <c r="C969" s="109" t="s">
        <v>1475</v>
      </c>
    </row>
    <row r="970" spans="1:3" ht="45.75" thickBot="1">
      <c r="A970" s="311"/>
      <c r="B970" s="311"/>
      <c r="C970" s="95" t="s">
        <v>1358</v>
      </c>
    </row>
    <row r="971" spans="1:3">
      <c r="A971" s="310" t="s">
        <v>167</v>
      </c>
      <c r="B971" s="310" t="s">
        <v>25</v>
      </c>
      <c r="C971" s="99" t="s">
        <v>168</v>
      </c>
    </row>
    <row r="972" spans="1:3" ht="60">
      <c r="A972" s="311"/>
      <c r="B972" s="311"/>
      <c r="C972" s="100" t="s">
        <v>1602</v>
      </c>
    </row>
    <row r="973" spans="1:3" ht="45">
      <c r="A973" s="311"/>
      <c r="B973" s="311"/>
      <c r="C973" s="100" t="s">
        <v>1589</v>
      </c>
    </row>
    <row r="974" spans="1:3" ht="45">
      <c r="A974" s="311"/>
      <c r="B974" s="311"/>
      <c r="C974" s="100" t="s">
        <v>1590</v>
      </c>
    </row>
    <row r="975" spans="1:3" ht="75">
      <c r="A975" s="311"/>
      <c r="B975" s="311"/>
      <c r="C975" s="100" t="s">
        <v>1591</v>
      </c>
    </row>
    <row r="976" spans="1:3" ht="30">
      <c r="A976" s="311"/>
      <c r="B976" s="311"/>
      <c r="C976" s="100" t="s">
        <v>1592</v>
      </c>
    </row>
    <row r="977" spans="1:3">
      <c r="A977" s="311"/>
      <c r="B977" s="311"/>
      <c r="C977" s="107" t="s">
        <v>1537</v>
      </c>
    </row>
    <row r="978" spans="1:3" ht="45">
      <c r="A978" s="311"/>
      <c r="B978" s="311"/>
      <c r="C978" s="100" t="s">
        <v>1593</v>
      </c>
    </row>
    <row r="979" spans="1:3">
      <c r="A979" s="311"/>
      <c r="B979" s="311"/>
      <c r="C979" s="108" t="s">
        <v>1594</v>
      </c>
    </row>
    <row r="980" spans="1:3" ht="30">
      <c r="A980" s="311"/>
      <c r="B980" s="311"/>
      <c r="C980" s="100" t="s">
        <v>1595</v>
      </c>
    </row>
    <row r="981" spans="1:3" ht="30">
      <c r="A981" s="311"/>
      <c r="B981" s="311"/>
      <c r="C981" s="100" t="s">
        <v>1596</v>
      </c>
    </row>
    <row r="982" spans="1:3">
      <c r="A982" s="311"/>
      <c r="B982" s="311"/>
      <c r="C982" s="109" t="s">
        <v>1392</v>
      </c>
    </row>
    <row r="983" spans="1:3">
      <c r="A983" s="311"/>
      <c r="B983" s="311"/>
      <c r="C983" s="108" t="s">
        <v>1597</v>
      </c>
    </row>
    <row r="984" spans="1:3" ht="30">
      <c r="A984" s="311"/>
      <c r="B984" s="311"/>
      <c r="C984" s="110" t="s">
        <v>1598</v>
      </c>
    </row>
    <row r="985" spans="1:3" ht="30">
      <c r="A985" s="311"/>
      <c r="B985" s="311"/>
      <c r="C985" s="110" t="s">
        <v>1599</v>
      </c>
    </row>
    <row r="986" spans="1:3">
      <c r="A986" s="311"/>
      <c r="B986" s="311"/>
      <c r="C986" s="108" t="s">
        <v>1600</v>
      </c>
    </row>
    <row r="987" spans="1:3">
      <c r="A987" s="311"/>
      <c r="B987" s="311"/>
      <c r="C987" s="108" t="s">
        <v>1469</v>
      </c>
    </row>
    <row r="988" spans="1:3">
      <c r="A988" s="311"/>
      <c r="B988" s="311"/>
      <c r="C988" s="109" t="s">
        <v>1355</v>
      </c>
    </row>
    <row r="989" spans="1:3" ht="75">
      <c r="A989" s="311"/>
      <c r="B989" s="311"/>
      <c r="C989" s="100" t="s">
        <v>1601</v>
      </c>
    </row>
    <row r="990" spans="1:3">
      <c r="A990" s="311"/>
      <c r="B990" s="311"/>
      <c r="C990" s="109" t="s">
        <v>1475</v>
      </c>
    </row>
    <row r="991" spans="1:3" ht="45.75" thickBot="1">
      <c r="A991" s="311"/>
      <c r="B991" s="311"/>
      <c r="C991" s="95" t="s">
        <v>1358</v>
      </c>
    </row>
    <row r="992" spans="1:3" ht="30">
      <c r="A992" s="310" t="s">
        <v>169</v>
      </c>
      <c r="B992" s="310" t="s">
        <v>28</v>
      </c>
      <c r="C992" s="111" t="s">
        <v>170</v>
      </c>
    </row>
    <row r="993" spans="1:3" ht="90">
      <c r="A993" s="311"/>
      <c r="B993" s="311"/>
      <c r="C993" s="100" t="s">
        <v>1603</v>
      </c>
    </row>
    <row r="994" spans="1:3">
      <c r="A994" s="311"/>
      <c r="B994" s="311"/>
      <c r="C994" s="109" t="s">
        <v>1537</v>
      </c>
    </row>
    <row r="995" spans="1:3" ht="45">
      <c r="A995" s="311"/>
      <c r="B995" s="311"/>
      <c r="C995" s="100" t="s">
        <v>1593</v>
      </c>
    </row>
    <row r="996" spans="1:3">
      <c r="A996" s="311"/>
      <c r="B996" s="311"/>
      <c r="C996" s="108" t="s">
        <v>1594</v>
      </c>
    </row>
    <row r="997" spans="1:3" ht="45">
      <c r="A997" s="311"/>
      <c r="B997" s="311"/>
      <c r="C997" s="100" t="s">
        <v>1604</v>
      </c>
    </row>
    <row r="998" spans="1:3" ht="30">
      <c r="A998" s="311"/>
      <c r="B998" s="311"/>
      <c r="C998" s="100" t="s">
        <v>1596</v>
      </c>
    </row>
    <row r="999" spans="1:3">
      <c r="A999" s="311"/>
      <c r="B999" s="311"/>
      <c r="C999" s="109" t="s">
        <v>1392</v>
      </c>
    </row>
    <row r="1000" spans="1:3">
      <c r="A1000" s="311"/>
      <c r="B1000" s="311"/>
      <c r="C1000" s="108" t="s">
        <v>1605</v>
      </c>
    </row>
    <row r="1001" spans="1:3">
      <c r="A1001" s="311"/>
      <c r="B1001" s="311"/>
      <c r="C1001" s="108" t="s">
        <v>1606</v>
      </c>
    </row>
    <row r="1002" spans="1:3">
      <c r="A1002" s="311"/>
      <c r="B1002" s="311"/>
      <c r="C1002" s="108" t="s">
        <v>1607</v>
      </c>
    </row>
    <row r="1003" spans="1:3">
      <c r="A1003" s="311"/>
      <c r="B1003" s="311"/>
      <c r="C1003" s="108" t="s">
        <v>1608</v>
      </c>
    </row>
    <row r="1004" spans="1:3">
      <c r="A1004" s="311"/>
      <c r="B1004" s="311"/>
      <c r="C1004" s="108" t="s">
        <v>1609</v>
      </c>
    </row>
    <row r="1005" spans="1:3">
      <c r="A1005" s="311"/>
      <c r="B1005" s="311"/>
      <c r="C1005" s="108" t="s">
        <v>1469</v>
      </c>
    </row>
    <row r="1006" spans="1:3">
      <c r="A1006" s="311"/>
      <c r="B1006" s="311"/>
      <c r="C1006" s="109" t="s">
        <v>1355</v>
      </c>
    </row>
    <row r="1007" spans="1:3" ht="75">
      <c r="A1007" s="311"/>
      <c r="B1007" s="311"/>
      <c r="C1007" s="100" t="s">
        <v>1610</v>
      </c>
    </row>
    <row r="1008" spans="1:3">
      <c r="A1008" s="311"/>
      <c r="B1008" s="311"/>
      <c r="C1008" s="109" t="s">
        <v>1475</v>
      </c>
    </row>
    <row r="1009" spans="1:3" ht="45.75" thickBot="1">
      <c r="A1009" s="311"/>
      <c r="B1009" s="312"/>
      <c r="C1009" s="95" t="s">
        <v>1358</v>
      </c>
    </row>
    <row r="1010" spans="1:3" ht="30">
      <c r="A1010" s="310" t="s">
        <v>171</v>
      </c>
      <c r="B1010" s="310" t="s">
        <v>28</v>
      </c>
      <c r="C1010" s="111" t="s">
        <v>172</v>
      </c>
    </row>
    <row r="1011" spans="1:3" ht="105">
      <c r="A1011" s="311"/>
      <c r="B1011" s="311"/>
      <c r="C1011" s="100" t="s">
        <v>1611</v>
      </c>
    </row>
    <row r="1012" spans="1:3">
      <c r="A1012" s="311"/>
      <c r="B1012" s="311"/>
      <c r="C1012" s="109" t="s">
        <v>1537</v>
      </c>
    </row>
    <row r="1013" spans="1:3" ht="45">
      <c r="A1013" s="311"/>
      <c r="B1013" s="311"/>
      <c r="C1013" s="100" t="s">
        <v>1593</v>
      </c>
    </row>
    <row r="1014" spans="1:3">
      <c r="A1014" s="311"/>
      <c r="B1014" s="311"/>
      <c r="C1014" s="108" t="s">
        <v>1594</v>
      </c>
    </row>
    <row r="1015" spans="1:3" ht="45">
      <c r="A1015" s="311"/>
      <c r="B1015" s="311"/>
      <c r="C1015" s="100" t="s">
        <v>1604</v>
      </c>
    </row>
    <row r="1016" spans="1:3" ht="30">
      <c r="A1016" s="311"/>
      <c r="B1016" s="311"/>
      <c r="C1016" s="100" t="s">
        <v>1596</v>
      </c>
    </row>
    <row r="1017" spans="1:3">
      <c r="A1017" s="311"/>
      <c r="B1017" s="311"/>
      <c r="C1017" s="109" t="s">
        <v>1392</v>
      </c>
    </row>
    <row r="1018" spans="1:3">
      <c r="A1018" s="311"/>
      <c r="B1018" s="311"/>
      <c r="C1018" s="108" t="s">
        <v>1605</v>
      </c>
    </row>
    <row r="1019" spans="1:3">
      <c r="A1019" s="311"/>
      <c r="B1019" s="311"/>
      <c r="C1019" s="108" t="s">
        <v>1606</v>
      </c>
    </row>
    <row r="1020" spans="1:3">
      <c r="A1020" s="311"/>
      <c r="B1020" s="311"/>
      <c r="C1020" s="108" t="s">
        <v>1607</v>
      </c>
    </row>
    <row r="1021" spans="1:3">
      <c r="A1021" s="311"/>
      <c r="B1021" s="311"/>
      <c r="C1021" s="108" t="s">
        <v>1608</v>
      </c>
    </row>
    <row r="1022" spans="1:3">
      <c r="A1022" s="311"/>
      <c r="B1022" s="311"/>
      <c r="C1022" s="108" t="s">
        <v>1609</v>
      </c>
    </row>
    <row r="1023" spans="1:3">
      <c r="A1023" s="311"/>
      <c r="B1023" s="311"/>
      <c r="C1023" s="108" t="s">
        <v>1469</v>
      </c>
    </row>
    <row r="1024" spans="1:3">
      <c r="A1024" s="311"/>
      <c r="B1024" s="311"/>
      <c r="C1024" s="109" t="s">
        <v>1355</v>
      </c>
    </row>
    <row r="1025" spans="1:3" ht="75">
      <c r="A1025" s="311"/>
      <c r="B1025" s="311"/>
      <c r="C1025" s="100" t="s">
        <v>1610</v>
      </c>
    </row>
    <row r="1026" spans="1:3">
      <c r="A1026" s="311"/>
      <c r="B1026" s="311"/>
      <c r="C1026" s="109" t="s">
        <v>1475</v>
      </c>
    </row>
    <row r="1027" spans="1:3" ht="45.75" thickBot="1">
      <c r="A1027" s="311"/>
      <c r="B1027" s="312"/>
      <c r="C1027" s="95" t="s">
        <v>1358</v>
      </c>
    </row>
    <row r="1028" spans="1:3" ht="30">
      <c r="A1028" s="310" t="s">
        <v>173</v>
      </c>
      <c r="B1028" s="310" t="s">
        <v>28</v>
      </c>
      <c r="C1028" s="111" t="s">
        <v>174</v>
      </c>
    </row>
    <row r="1029" spans="1:3" ht="90">
      <c r="A1029" s="311"/>
      <c r="B1029" s="311"/>
      <c r="C1029" s="100" t="s">
        <v>1612</v>
      </c>
    </row>
    <row r="1030" spans="1:3">
      <c r="A1030" s="311"/>
      <c r="B1030" s="311"/>
      <c r="C1030" s="109" t="s">
        <v>1537</v>
      </c>
    </row>
    <row r="1031" spans="1:3" ht="45">
      <c r="A1031" s="311"/>
      <c r="B1031" s="311"/>
      <c r="C1031" s="100" t="s">
        <v>1593</v>
      </c>
    </row>
    <row r="1032" spans="1:3">
      <c r="A1032" s="311"/>
      <c r="B1032" s="311"/>
      <c r="C1032" s="108" t="s">
        <v>1594</v>
      </c>
    </row>
    <row r="1033" spans="1:3" ht="45">
      <c r="A1033" s="311"/>
      <c r="B1033" s="311"/>
      <c r="C1033" s="100" t="s">
        <v>1604</v>
      </c>
    </row>
    <row r="1034" spans="1:3" ht="30">
      <c r="A1034" s="311"/>
      <c r="B1034" s="311"/>
      <c r="C1034" s="100" t="s">
        <v>1596</v>
      </c>
    </row>
    <row r="1035" spans="1:3">
      <c r="A1035" s="311"/>
      <c r="B1035" s="311"/>
      <c r="C1035" s="109" t="s">
        <v>1392</v>
      </c>
    </row>
    <row r="1036" spans="1:3">
      <c r="A1036" s="311"/>
      <c r="B1036" s="311"/>
      <c r="C1036" s="108" t="s">
        <v>1605</v>
      </c>
    </row>
    <row r="1037" spans="1:3">
      <c r="A1037" s="311"/>
      <c r="B1037" s="311"/>
      <c r="C1037" s="108" t="s">
        <v>1606</v>
      </c>
    </row>
    <row r="1038" spans="1:3">
      <c r="A1038" s="311"/>
      <c r="B1038" s="311"/>
      <c r="C1038" s="108" t="s">
        <v>1607</v>
      </c>
    </row>
    <row r="1039" spans="1:3">
      <c r="A1039" s="311"/>
      <c r="B1039" s="311"/>
      <c r="C1039" s="108" t="s">
        <v>1608</v>
      </c>
    </row>
    <row r="1040" spans="1:3">
      <c r="A1040" s="311"/>
      <c r="B1040" s="311"/>
      <c r="C1040" s="108" t="s">
        <v>1609</v>
      </c>
    </row>
    <row r="1041" spans="1:3">
      <c r="A1041" s="311"/>
      <c r="B1041" s="311"/>
      <c r="C1041" s="108" t="s">
        <v>1469</v>
      </c>
    </row>
    <row r="1042" spans="1:3">
      <c r="A1042" s="311"/>
      <c r="B1042" s="311"/>
      <c r="C1042" s="109" t="s">
        <v>1355</v>
      </c>
    </row>
    <row r="1043" spans="1:3" ht="75">
      <c r="A1043" s="311"/>
      <c r="B1043" s="311"/>
      <c r="C1043" s="100" t="s">
        <v>1610</v>
      </c>
    </row>
    <row r="1044" spans="1:3">
      <c r="A1044" s="311"/>
      <c r="B1044" s="311"/>
      <c r="C1044" s="109" t="s">
        <v>1475</v>
      </c>
    </row>
    <row r="1045" spans="1:3" ht="45.75" thickBot="1">
      <c r="A1045" s="311"/>
      <c r="B1045" s="312"/>
      <c r="C1045" s="95" t="s">
        <v>1358</v>
      </c>
    </row>
    <row r="1046" spans="1:3" ht="45">
      <c r="A1046" s="310" t="s">
        <v>175</v>
      </c>
      <c r="B1046" s="310" t="s">
        <v>28</v>
      </c>
      <c r="C1046" s="111" t="s">
        <v>176</v>
      </c>
    </row>
    <row r="1047" spans="1:3" ht="120">
      <c r="A1047" s="311"/>
      <c r="B1047" s="311"/>
      <c r="C1047" s="100" t="s">
        <v>1613</v>
      </c>
    </row>
    <row r="1048" spans="1:3">
      <c r="A1048" s="311"/>
      <c r="B1048" s="311"/>
      <c r="C1048" s="109" t="s">
        <v>1537</v>
      </c>
    </row>
    <row r="1049" spans="1:3" ht="45">
      <c r="A1049" s="311"/>
      <c r="B1049" s="311"/>
      <c r="C1049" s="100" t="s">
        <v>1593</v>
      </c>
    </row>
    <row r="1050" spans="1:3">
      <c r="A1050" s="311"/>
      <c r="B1050" s="311"/>
      <c r="C1050" s="108" t="s">
        <v>1594</v>
      </c>
    </row>
    <row r="1051" spans="1:3" ht="45">
      <c r="A1051" s="311"/>
      <c r="B1051" s="311"/>
      <c r="C1051" s="100" t="s">
        <v>1604</v>
      </c>
    </row>
    <row r="1052" spans="1:3" ht="30">
      <c r="A1052" s="311"/>
      <c r="B1052" s="311"/>
      <c r="C1052" s="100" t="s">
        <v>1596</v>
      </c>
    </row>
    <row r="1053" spans="1:3">
      <c r="A1053" s="311"/>
      <c r="B1053" s="311"/>
      <c r="C1053" s="109" t="s">
        <v>1392</v>
      </c>
    </row>
    <row r="1054" spans="1:3">
      <c r="A1054" s="311"/>
      <c r="B1054" s="311"/>
      <c r="C1054" s="108" t="s">
        <v>1605</v>
      </c>
    </row>
    <row r="1055" spans="1:3">
      <c r="A1055" s="311"/>
      <c r="B1055" s="311"/>
      <c r="C1055" s="108" t="s">
        <v>1606</v>
      </c>
    </row>
    <row r="1056" spans="1:3">
      <c r="A1056" s="311"/>
      <c r="B1056" s="311"/>
      <c r="C1056" s="108" t="s">
        <v>1607</v>
      </c>
    </row>
    <row r="1057" spans="1:3">
      <c r="A1057" s="311"/>
      <c r="B1057" s="311"/>
      <c r="C1057" s="108" t="s">
        <v>1608</v>
      </c>
    </row>
    <row r="1058" spans="1:3">
      <c r="A1058" s="311"/>
      <c r="B1058" s="311"/>
      <c r="C1058" s="108" t="s">
        <v>1609</v>
      </c>
    </row>
    <row r="1059" spans="1:3">
      <c r="A1059" s="311"/>
      <c r="B1059" s="311"/>
      <c r="C1059" s="108" t="s">
        <v>1469</v>
      </c>
    </row>
    <row r="1060" spans="1:3">
      <c r="A1060" s="311"/>
      <c r="B1060" s="311"/>
      <c r="C1060" s="109" t="s">
        <v>1355</v>
      </c>
    </row>
    <row r="1061" spans="1:3" ht="75">
      <c r="A1061" s="311"/>
      <c r="B1061" s="311"/>
      <c r="C1061" s="100" t="s">
        <v>1610</v>
      </c>
    </row>
    <row r="1062" spans="1:3">
      <c r="A1062" s="311"/>
      <c r="B1062" s="311"/>
      <c r="C1062" s="109" t="s">
        <v>1475</v>
      </c>
    </row>
    <row r="1063" spans="1:3" ht="45.75" thickBot="1">
      <c r="A1063" s="311"/>
      <c r="B1063" s="312"/>
      <c r="C1063" s="95" t="s">
        <v>1358</v>
      </c>
    </row>
    <row r="1064" spans="1:3">
      <c r="A1064" s="310" t="s">
        <v>177</v>
      </c>
      <c r="B1064" s="311" t="s">
        <v>28</v>
      </c>
      <c r="C1064" s="99" t="s">
        <v>178</v>
      </c>
    </row>
    <row r="1065" spans="1:3" ht="120">
      <c r="A1065" s="311"/>
      <c r="B1065" s="311"/>
      <c r="C1065" s="100" t="s">
        <v>1614</v>
      </c>
    </row>
    <row r="1066" spans="1:3" ht="135">
      <c r="A1066" s="311"/>
      <c r="B1066" s="311"/>
      <c r="C1066" s="100" t="s">
        <v>1615</v>
      </c>
    </row>
    <row r="1067" spans="1:3">
      <c r="A1067" s="311"/>
      <c r="B1067" s="311"/>
      <c r="C1067" s="109" t="s">
        <v>1537</v>
      </c>
    </row>
    <row r="1068" spans="1:3" ht="45">
      <c r="A1068" s="311"/>
      <c r="B1068" s="311"/>
      <c r="C1068" s="100" t="s">
        <v>1593</v>
      </c>
    </row>
    <row r="1069" spans="1:3">
      <c r="A1069" s="311"/>
      <c r="B1069" s="311"/>
      <c r="C1069" s="108" t="s">
        <v>1594</v>
      </c>
    </row>
    <row r="1070" spans="1:3" ht="45">
      <c r="A1070" s="311"/>
      <c r="B1070" s="311"/>
      <c r="C1070" s="100" t="s">
        <v>1616</v>
      </c>
    </row>
    <row r="1071" spans="1:3" ht="30">
      <c r="A1071" s="311"/>
      <c r="B1071" s="311"/>
      <c r="C1071" s="100" t="s">
        <v>1617</v>
      </c>
    </row>
    <row r="1072" spans="1:3">
      <c r="A1072" s="311"/>
      <c r="B1072" s="311"/>
      <c r="C1072" s="109" t="s">
        <v>1392</v>
      </c>
    </row>
    <row r="1073" spans="1:3">
      <c r="A1073" s="311"/>
      <c r="B1073" s="311"/>
      <c r="C1073" s="108" t="s">
        <v>1605</v>
      </c>
    </row>
    <row r="1074" spans="1:3">
      <c r="A1074" s="311"/>
      <c r="B1074" s="311"/>
      <c r="C1074" s="110" t="s">
        <v>1618</v>
      </c>
    </row>
    <row r="1075" spans="1:3">
      <c r="A1075" s="311"/>
      <c r="B1075" s="311"/>
      <c r="C1075" s="108" t="s">
        <v>1469</v>
      </c>
    </row>
    <row r="1076" spans="1:3">
      <c r="A1076" s="311"/>
      <c r="B1076" s="311"/>
      <c r="C1076" s="109" t="s">
        <v>1355</v>
      </c>
    </row>
    <row r="1077" spans="1:3" ht="75">
      <c r="A1077" s="311"/>
      <c r="B1077" s="311"/>
      <c r="C1077" s="100" t="s">
        <v>1610</v>
      </c>
    </row>
    <row r="1078" spans="1:3">
      <c r="A1078" s="311"/>
      <c r="B1078" s="311"/>
      <c r="C1078" s="109" t="s">
        <v>1475</v>
      </c>
    </row>
    <row r="1079" spans="1:3" ht="45.75" thickBot="1">
      <c r="A1079" s="311"/>
      <c r="B1079" s="311"/>
      <c r="C1079" s="95" t="s">
        <v>1358</v>
      </c>
    </row>
    <row r="1080" spans="1:3">
      <c r="A1080" s="310" t="s">
        <v>179</v>
      </c>
      <c r="B1080" s="310" t="s">
        <v>25</v>
      </c>
      <c r="C1080" s="99" t="s">
        <v>180</v>
      </c>
    </row>
    <row r="1081" spans="1:3" ht="45">
      <c r="A1081" s="311"/>
      <c r="B1081" s="311"/>
      <c r="C1081" s="100" t="s">
        <v>1619</v>
      </c>
    </row>
    <row r="1082" spans="1:3" ht="45">
      <c r="A1082" s="311"/>
      <c r="B1082" s="311"/>
      <c r="C1082" s="100" t="s">
        <v>1620</v>
      </c>
    </row>
    <row r="1083" spans="1:3" ht="30">
      <c r="A1083" s="311"/>
      <c r="B1083" s="311"/>
      <c r="C1083" s="100" t="s">
        <v>1621</v>
      </c>
    </row>
    <row r="1084" spans="1:3" ht="30">
      <c r="A1084" s="311"/>
      <c r="B1084" s="311"/>
      <c r="C1084" s="100" t="s">
        <v>1622</v>
      </c>
    </row>
    <row r="1085" spans="1:3" ht="30">
      <c r="A1085" s="311"/>
      <c r="B1085" s="311"/>
      <c r="C1085" s="100" t="s">
        <v>1623</v>
      </c>
    </row>
    <row r="1086" spans="1:3">
      <c r="A1086" s="311"/>
      <c r="B1086" s="311"/>
      <c r="C1086" s="100" t="s">
        <v>1624</v>
      </c>
    </row>
    <row r="1087" spans="1:3" ht="30">
      <c r="A1087" s="311"/>
      <c r="B1087" s="311"/>
      <c r="C1087" s="100" t="s">
        <v>1625</v>
      </c>
    </row>
    <row r="1088" spans="1:3" ht="45">
      <c r="A1088" s="311"/>
      <c r="B1088" s="311"/>
      <c r="C1088" s="100" t="s">
        <v>1506</v>
      </c>
    </row>
    <row r="1089" spans="1:3" ht="60.75" thickBot="1">
      <c r="A1089" s="312"/>
      <c r="B1089" s="312"/>
      <c r="C1089" s="95" t="s">
        <v>1507</v>
      </c>
    </row>
    <row r="1090" spans="1:3">
      <c r="A1090" s="310" t="s">
        <v>181</v>
      </c>
      <c r="B1090" s="310" t="s">
        <v>28</v>
      </c>
      <c r="C1090" s="99" t="s">
        <v>182</v>
      </c>
    </row>
    <row r="1091" spans="1:3" ht="45">
      <c r="A1091" s="311"/>
      <c r="B1091" s="311"/>
      <c r="C1091" s="100" t="s">
        <v>1626</v>
      </c>
    </row>
    <row r="1092" spans="1:3" ht="105">
      <c r="A1092" s="311"/>
      <c r="B1092" s="311"/>
      <c r="C1092" s="100" t="s">
        <v>1627</v>
      </c>
    </row>
    <row r="1093" spans="1:3" ht="75.75" thickBot="1">
      <c r="A1093" s="312"/>
      <c r="B1093" s="312"/>
      <c r="C1093" s="95" t="s">
        <v>1628</v>
      </c>
    </row>
    <row r="1094" spans="1:3">
      <c r="A1094" s="310" t="s">
        <v>183</v>
      </c>
      <c r="B1094" s="310" t="s">
        <v>28</v>
      </c>
      <c r="C1094" s="99" t="s">
        <v>184</v>
      </c>
    </row>
    <row r="1095" spans="1:3" ht="135">
      <c r="A1095" s="311"/>
      <c r="B1095" s="311"/>
      <c r="C1095" s="100" t="s">
        <v>1629</v>
      </c>
    </row>
    <row r="1096" spans="1:3" ht="45">
      <c r="A1096" s="311"/>
      <c r="B1096" s="311"/>
      <c r="C1096" s="100" t="s">
        <v>1630</v>
      </c>
    </row>
    <row r="1097" spans="1:3" ht="30">
      <c r="A1097" s="311"/>
      <c r="B1097" s="311"/>
      <c r="C1097" s="100" t="s">
        <v>1631</v>
      </c>
    </row>
    <row r="1098" spans="1:3" ht="30.75" thickBot="1">
      <c r="A1098" s="312"/>
      <c r="B1098" s="312"/>
      <c r="C1098" s="95" t="s">
        <v>1632</v>
      </c>
    </row>
    <row r="1099" spans="1:3">
      <c r="A1099" s="310" t="s">
        <v>185</v>
      </c>
      <c r="B1099" s="310" t="s">
        <v>28</v>
      </c>
      <c r="C1099" s="99" t="s">
        <v>186</v>
      </c>
    </row>
    <row r="1100" spans="1:3" ht="75">
      <c r="A1100" s="311"/>
      <c r="B1100" s="311"/>
      <c r="C1100" s="100" t="s">
        <v>1633</v>
      </c>
    </row>
    <row r="1101" spans="1:3">
      <c r="A1101" s="311"/>
      <c r="B1101" s="311"/>
      <c r="C1101" s="100" t="s">
        <v>1346</v>
      </c>
    </row>
    <row r="1102" spans="1:3">
      <c r="A1102" s="311"/>
      <c r="B1102" s="311"/>
      <c r="C1102" s="100" t="s">
        <v>1634</v>
      </c>
    </row>
    <row r="1103" spans="1:3">
      <c r="A1103" s="311"/>
      <c r="B1103" s="311"/>
      <c r="C1103" s="100" t="s">
        <v>1635</v>
      </c>
    </row>
    <row r="1104" spans="1:3" ht="30">
      <c r="A1104" s="311"/>
      <c r="B1104" s="311"/>
      <c r="C1104" s="100" t="s">
        <v>1390</v>
      </c>
    </row>
    <row r="1105" spans="1:3" ht="30">
      <c r="A1105" s="311"/>
      <c r="B1105" s="311"/>
      <c r="C1105" s="100" t="s">
        <v>1636</v>
      </c>
    </row>
    <row r="1106" spans="1:3">
      <c r="A1106" s="311"/>
      <c r="B1106" s="311"/>
      <c r="C1106" s="100" t="s">
        <v>1392</v>
      </c>
    </row>
    <row r="1107" spans="1:3" ht="30">
      <c r="A1107" s="311"/>
      <c r="B1107" s="311"/>
      <c r="C1107" s="100" t="s">
        <v>1393</v>
      </c>
    </row>
    <row r="1108" spans="1:3" ht="30">
      <c r="A1108" s="311"/>
      <c r="B1108" s="311"/>
      <c r="C1108" s="100" t="s">
        <v>1362</v>
      </c>
    </row>
    <row r="1109" spans="1:3" ht="30">
      <c r="A1109" s="311"/>
      <c r="B1109" s="311"/>
      <c r="C1109" s="100" t="s">
        <v>1364</v>
      </c>
    </row>
    <row r="1110" spans="1:3" ht="15.75" thickBot="1">
      <c r="A1110" s="312"/>
      <c r="B1110" s="312"/>
      <c r="C1110" s="95" t="s">
        <v>1401</v>
      </c>
    </row>
    <row r="1111" spans="1:3" ht="45">
      <c r="A1111" s="310" t="s">
        <v>187</v>
      </c>
      <c r="B1111" s="310" t="s">
        <v>28</v>
      </c>
      <c r="C1111" s="99" t="s">
        <v>188</v>
      </c>
    </row>
    <row r="1112" spans="1:3" ht="90">
      <c r="A1112" s="311"/>
      <c r="B1112" s="311"/>
      <c r="C1112" s="100" t="s">
        <v>1637</v>
      </c>
    </row>
    <row r="1113" spans="1:3" ht="60">
      <c r="A1113" s="311"/>
      <c r="B1113" s="311"/>
      <c r="C1113" s="100" t="s">
        <v>1638</v>
      </c>
    </row>
    <row r="1114" spans="1:3" ht="30">
      <c r="A1114" s="311"/>
      <c r="B1114" s="311"/>
      <c r="C1114" s="100" t="s">
        <v>1639</v>
      </c>
    </row>
    <row r="1115" spans="1:3" ht="45">
      <c r="A1115" s="311"/>
      <c r="B1115" s="311"/>
      <c r="C1115" s="100" t="s">
        <v>1640</v>
      </c>
    </row>
    <row r="1116" spans="1:3" ht="60">
      <c r="A1116" s="311"/>
      <c r="B1116" s="311"/>
      <c r="C1116" s="100" t="s">
        <v>1641</v>
      </c>
    </row>
    <row r="1117" spans="1:3">
      <c r="A1117" s="311"/>
      <c r="B1117" s="311"/>
      <c r="C1117" s="100" t="s">
        <v>1392</v>
      </c>
    </row>
    <row r="1118" spans="1:3" ht="28.5">
      <c r="A1118" s="311"/>
      <c r="B1118" s="311"/>
      <c r="C1118" s="112" t="s">
        <v>1642</v>
      </c>
    </row>
    <row r="1119" spans="1:3" ht="28.5">
      <c r="A1119" s="311"/>
      <c r="B1119" s="311"/>
      <c r="C1119" s="112" t="s">
        <v>1643</v>
      </c>
    </row>
    <row r="1120" spans="1:3" ht="28.5">
      <c r="A1120" s="311"/>
      <c r="B1120" s="311"/>
      <c r="C1120" s="112" t="s">
        <v>1644</v>
      </c>
    </row>
    <row r="1121" spans="1:3" ht="28.5">
      <c r="A1121" s="311"/>
      <c r="B1121" s="311"/>
      <c r="C1121" s="112" t="s">
        <v>1645</v>
      </c>
    </row>
    <row r="1122" spans="1:3">
      <c r="A1122" s="311"/>
      <c r="B1122" s="311"/>
      <c r="C1122" s="112" t="s">
        <v>1646</v>
      </c>
    </row>
    <row r="1123" spans="1:3">
      <c r="A1123" s="311"/>
      <c r="B1123" s="311"/>
      <c r="C1123" s="112" t="s">
        <v>1647</v>
      </c>
    </row>
    <row r="1124" spans="1:3">
      <c r="A1124" s="311"/>
      <c r="B1124" s="311"/>
      <c r="C1124" s="112" t="s">
        <v>1648</v>
      </c>
    </row>
    <row r="1125" spans="1:3">
      <c r="A1125" s="311"/>
      <c r="B1125" s="311"/>
      <c r="C1125" s="112" t="s">
        <v>1649</v>
      </c>
    </row>
    <row r="1126" spans="1:3">
      <c r="A1126" s="311"/>
      <c r="B1126" s="311"/>
      <c r="C1126" s="112" t="s">
        <v>1650</v>
      </c>
    </row>
    <row r="1127" spans="1:3">
      <c r="A1127" s="311"/>
      <c r="B1127" s="311"/>
      <c r="C1127" s="112" t="s">
        <v>1651</v>
      </c>
    </row>
    <row r="1128" spans="1:3" ht="28.5">
      <c r="A1128" s="311"/>
      <c r="B1128" s="311"/>
      <c r="C1128" s="112" t="s">
        <v>1652</v>
      </c>
    </row>
    <row r="1129" spans="1:3" ht="15.75" thickBot="1">
      <c r="A1129" s="312"/>
      <c r="B1129" s="312"/>
      <c r="C1129" s="113" t="s">
        <v>1653</v>
      </c>
    </row>
    <row r="1130" spans="1:3">
      <c r="A1130" s="310" t="s">
        <v>189</v>
      </c>
      <c r="B1130" s="310" t="s">
        <v>28</v>
      </c>
      <c r="C1130" s="99" t="s">
        <v>190</v>
      </c>
    </row>
    <row r="1131" spans="1:3" ht="60">
      <c r="A1131" s="311"/>
      <c r="B1131" s="311"/>
      <c r="C1131" s="100" t="s">
        <v>1654</v>
      </c>
    </row>
    <row r="1132" spans="1:3" ht="60">
      <c r="A1132" s="311"/>
      <c r="B1132" s="311"/>
      <c r="C1132" s="100" t="s">
        <v>1655</v>
      </c>
    </row>
    <row r="1133" spans="1:3" ht="30">
      <c r="A1133" s="311"/>
      <c r="B1133" s="311"/>
      <c r="C1133" s="100" t="s">
        <v>1656</v>
      </c>
    </row>
    <row r="1134" spans="1:3" ht="45">
      <c r="A1134" s="311"/>
      <c r="B1134" s="311"/>
      <c r="C1134" s="100" t="s">
        <v>1657</v>
      </c>
    </row>
    <row r="1135" spans="1:3" ht="60">
      <c r="A1135" s="311"/>
      <c r="B1135" s="311"/>
      <c r="C1135" s="100" t="s">
        <v>1658</v>
      </c>
    </row>
    <row r="1136" spans="1:3" ht="45">
      <c r="A1136" s="311"/>
      <c r="B1136" s="311"/>
      <c r="C1136" s="100" t="s">
        <v>1642</v>
      </c>
    </row>
    <row r="1137" spans="1:3" ht="45">
      <c r="A1137" s="311"/>
      <c r="B1137" s="311"/>
      <c r="C1137" s="100" t="s">
        <v>1659</v>
      </c>
    </row>
    <row r="1138" spans="1:3" ht="30">
      <c r="A1138" s="311"/>
      <c r="B1138" s="311"/>
      <c r="C1138" s="100" t="s">
        <v>1644</v>
      </c>
    </row>
    <row r="1139" spans="1:3" ht="30">
      <c r="A1139" s="311"/>
      <c r="B1139" s="311"/>
      <c r="C1139" s="100" t="s">
        <v>1645</v>
      </c>
    </row>
    <row r="1140" spans="1:3">
      <c r="A1140" s="311"/>
      <c r="B1140" s="311"/>
      <c r="C1140" s="100" t="s">
        <v>1660</v>
      </c>
    </row>
    <row r="1141" spans="1:3">
      <c r="A1141" s="311"/>
      <c r="B1141" s="311"/>
      <c r="C1141" s="100" t="s">
        <v>1661</v>
      </c>
    </row>
    <row r="1142" spans="1:3">
      <c r="A1142" s="311"/>
      <c r="B1142" s="311"/>
      <c r="C1142" s="100" t="s">
        <v>1648</v>
      </c>
    </row>
    <row r="1143" spans="1:3">
      <c r="A1143" s="311"/>
      <c r="B1143" s="311"/>
      <c r="C1143" s="100" t="s">
        <v>1649</v>
      </c>
    </row>
    <row r="1144" spans="1:3">
      <c r="A1144" s="311"/>
      <c r="B1144" s="311"/>
      <c r="C1144" s="100" t="s">
        <v>1650</v>
      </c>
    </row>
    <row r="1145" spans="1:3">
      <c r="A1145" s="311"/>
      <c r="B1145" s="311"/>
      <c r="C1145" s="100" t="s">
        <v>1651</v>
      </c>
    </row>
    <row r="1146" spans="1:3">
      <c r="A1146" s="311"/>
      <c r="B1146" s="311"/>
      <c r="C1146" s="100" t="s">
        <v>1662</v>
      </c>
    </row>
    <row r="1147" spans="1:3">
      <c r="A1147" s="311"/>
      <c r="B1147" s="311"/>
      <c r="C1147" s="100" t="s">
        <v>1653</v>
      </c>
    </row>
    <row r="1148" spans="1:3">
      <c r="A1148" s="311"/>
      <c r="B1148" s="311"/>
      <c r="C1148" s="100" t="s">
        <v>1663</v>
      </c>
    </row>
    <row r="1149" spans="1:3" ht="30">
      <c r="A1149" s="311"/>
      <c r="B1149" s="311"/>
      <c r="C1149" s="100" t="s">
        <v>1664</v>
      </c>
    </row>
    <row r="1150" spans="1:3" ht="30">
      <c r="A1150" s="311"/>
      <c r="B1150" s="311"/>
      <c r="C1150" s="100" t="s">
        <v>1665</v>
      </c>
    </row>
    <row r="1151" spans="1:3" ht="15.75" thickBot="1">
      <c r="A1151" s="312"/>
      <c r="B1151" s="312"/>
      <c r="C1151" s="95" t="s">
        <v>1666</v>
      </c>
    </row>
    <row r="1152" spans="1:3">
      <c r="A1152" s="310" t="s">
        <v>191</v>
      </c>
      <c r="B1152" s="310" t="s">
        <v>28</v>
      </c>
      <c r="C1152" s="99" t="s">
        <v>192</v>
      </c>
    </row>
    <row r="1153" spans="1:3" ht="60">
      <c r="A1153" s="311"/>
      <c r="B1153" s="311"/>
      <c r="C1153" s="100" t="s">
        <v>1667</v>
      </c>
    </row>
    <row r="1154" spans="1:3" ht="60">
      <c r="A1154" s="311"/>
      <c r="B1154" s="311"/>
      <c r="C1154" s="100" t="s">
        <v>1668</v>
      </c>
    </row>
    <row r="1155" spans="1:3" ht="30">
      <c r="A1155" s="311"/>
      <c r="B1155" s="311"/>
      <c r="C1155" s="100" t="s">
        <v>1669</v>
      </c>
    </row>
    <row r="1156" spans="1:3">
      <c r="A1156" s="311"/>
      <c r="B1156" s="311"/>
      <c r="C1156" s="100" t="s">
        <v>1670</v>
      </c>
    </row>
    <row r="1157" spans="1:3" ht="30">
      <c r="A1157" s="311"/>
      <c r="B1157" s="311"/>
      <c r="C1157" s="100" t="s">
        <v>1671</v>
      </c>
    </row>
    <row r="1158" spans="1:3" ht="30">
      <c r="A1158" s="311"/>
      <c r="B1158" s="311"/>
      <c r="C1158" s="100" t="s">
        <v>1672</v>
      </c>
    </row>
    <row r="1159" spans="1:3" ht="30">
      <c r="A1159" s="311"/>
      <c r="B1159" s="311"/>
      <c r="C1159" s="100" t="s">
        <v>1673</v>
      </c>
    </row>
    <row r="1160" spans="1:3" ht="30">
      <c r="A1160" s="311"/>
      <c r="B1160" s="311"/>
      <c r="C1160" s="100" t="s">
        <v>1674</v>
      </c>
    </row>
    <row r="1161" spans="1:3" ht="30">
      <c r="A1161" s="311"/>
      <c r="B1161" s="311"/>
      <c r="C1161" s="100" t="s">
        <v>1645</v>
      </c>
    </row>
    <row r="1162" spans="1:3">
      <c r="A1162" s="311"/>
      <c r="B1162" s="311"/>
      <c r="C1162" s="100" t="s">
        <v>1675</v>
      </c>
    </row>
    <row r="1163" spans="1:3" ht="30">
      <c r="A1163" s="311"/>
      <c r="B1163" s="311"/>
      <c r="C1163" s="100" t="s">
        <v>1676</v>
      </c>
    </row>
    <row r="1164" spans="1:3">
      <c r="A1164" s="311"/>
      <c r="B1164" s="311"/>
      <c r="C1164" s="100" t="s">
        <v>1648</v>
      </c>
    </row>
    <row r="1165" spans="1:3" ht="30">
      <c r="A1165" s="311"/>
      <c r="B1165" s="311"/>
      <c r="C1165" s="100" t="s">
        <v>1677</v>
      </c>
    </row>
    <row r="1166" spans="1:3">
      <c r="A1166" s="311"/>
      <c r="B1166" s="311"/>
      <c r="C1166" s="100" t="s">
        <v>1653</v>
      </c>
    </row>
    <row r="1167" spans="1:3">
      <c r="A1167" s="311"/>
      <c r="B1167" s="311"/>
      <c r="C1167" s="100" t="s">
        <v>1663</v>
      </c>
    </row>
    <row r="1168" spans="1:3">
      <c r="A1168" s="311"/>
      <c r="B1168" s="311"/>
      <c r="C1168" s="100" t="s">
        <v>1678</v>
      </c>
    </row>
    <row r="1169" spans="1:3" ht="30">
      <c r="A1169" s="311"/>
      <c r="B1169" s="311"/>
      <c r="C1169" s="100" t="s">
        <v>1679</v>
      </c>
    </row>
    <row r="1170" spans="1:3" ht="15.75" thickBot="1">
      <c r="A1170" s="312"/>
      <c r="B1170" s="312"/>
      <c r="C1170" s="95" t="s">
        <v>1666</v>
      </c>
    </row>
    <row r="1171" spans="1:3">
      <c r="A1171" s="310" t="s">
        <v>193</v>
      </c>
      <c r="B1171" s="310" t="s">
        <v>28</v>
      </c>
      <c r="C1171" s="99" t="s">
        <v>194</v>
      </c>
    </row>
    <row r="1172" spans="1:3" ht="75">
      <c r="A1172" s="311"/>
      <c r="B1172" s="311"/>
      <c r="C1172" s="100" t="s">
        <v>1680</v>
      </c>
    </row>
    <row r="1173" spans="1:3" ht="30">
      <c r="A1173" s="311"/>
      <c r="B1173" s="311"/>
      <c r="C1173" s="100" t="s">
        <v>1681</v>
      </c>
    </row>
    <row r="1174" spans="1:3" ht="60">
      <c r="A1174" s="311"/>
      <c r="B1174" s="311"/>
      <c r="C1174" s="100" t="s">
        <v>1682</v>
      </c>
    </row>
    <row r="1175" spans="1:3" ht="75">
      <c r="A1175" s="311"/>
      <c r="B1175" s="311"/>
      <c r="C1175" s="100" t="s">
        <v>1683</v>
      </c>
    </row>
    <row r="1176" spans="1:3" ht="75">
      <c r="A1176" s="311"/>
      <c r="B1176" s="311"/>
      <c r="C1176" s="100" t="s">
        <v>1684</v>
      </c>
    </row>
    <row r="1177" spans="1:3" ht="120">
      <c r="A1177" s="311"/>
      <c r="B1177" s="311"/>
      <c r="C1177" s="100" t="s">
        <v>1685</v>
      </c>
    </row>
    <row r="1178" spans="1:3" ht="45">
      <c r="A1178" s="311"/>
      <c r="B1178" s="311"/>
      <c r="C1178" s="100" t="s">
        <v>1686</v>
      </c>
    </row>
    <row r="1179" spans="1:3" ht="75">
      <c r="A1179" s="311"/>
      <c r="B1179" s="311"/>
      <c r="C1179" s="100" t="s">
        <v>1687</v>
      </c>
    </row>
    <row r="1180" spans="1:3" ht="150">
      <c r="A1180" s="311"/>
      <c r="B1180" s="311"/>
      <c r="C1180" s="100" t="s">
        <v>1688</v>
      </c>
    </row>
    <row r="1181" spans="1:3" ht="45.75" thickBot="1">
      <c r="A1181" s="312"/>
      <c r="B1181" s="312"/>
      <c r="C1181" s="95" t="s">
        <v>1689</v>
      </c>
    </row>
    <row r="1182" spans="1:3" ht="30">
      <c r="A1182" s="310" t="s">
        <v>195</v>
      </c>
      <c r="B1182" s="310" t="s">
        <v>28</v>
      </c>
      <c r="C1182" s="99" t="s">
        <v>196</v>
      </c>
    </row>
    <row r="1183" spans="1:3" ht="30">
      <c r="A1183" s="311"/>
      <c r="B1183" s="311"/>
      <c r="C1183" s="100" t="s">
        <v>1690</v>
      </c>
    </row>
    <row r="1184" spans="1:3">
      <c r="A1184" s="311"/>
      <c r="B1184" s="311"/>
      <c r="C1184" s="100" t="s">
        <v>1691</v>
      </c>
    </row>
    <row r="1185" spans="1:3" ht="120">
      <c r="A1185" s="311"/>
      <c r="B1185" s="311"/>
      <c r="C1185" s="100" t="s">
        <v>1692</v>
      </c>
    </row>
    <row r="1186" spans="1:3">
      <c r="A1186" s="311"/>
      <c r="B1186" s="311"/>
      <c r="C1186" s="100" t="s">
        <v>1693</v>
      </c>
    </row>
    <row r="1187" spans="1:3" ht="45">
      <c r="A1187" s="311"/>
      <c r="B1187" s="311"/>
      <c r="C1187" s="100" t="s">
        <v>1694</v>
      </c>
    </row>
    <row r="1188" spans="1:3" ht="45">
      <c r="A1188" s="311"/>
      <c r="B1188" s="311"/>
      <c r="C1188" s="100" t="s">
        <v>1695</v>
      </c>
    </row>
    <row r="1189" spans="1:3">
      <c r="A1189" s="311"/>
      <c r="B1189" s="311"/>
      <c r="C1189" s="100" t="s">
        <v>1696</v>
      </c>
    </row>
    <row r="1190" spans="1:3" ht="30">
      <c r="A1190" s="311"/>
      <c r="B1190" s="311"/>
      <c r="C1190" s="100" t="s">
        <v>1697</v>
      </c>
    </row>
    <row r="1191" spans="1:3" ht="30.75" thickBot="1">
      <c r="A1191" s="312"/>
      <c r="B1191" s="312"/>
      <c r="C1191" s="95" t="s">
        <v>1698</v>
      </c>
    </row>
    <row r="1192" spans="1:3">
      <c r="A1192" s="310" t="s">
        <v>197</v>
      </c>
      <c r="B1192" s="310" t="s">
        <v>28</v>
      </c>
      <c r="C1192" s="99" t="s">
        <v>198</v>
      </c>
    </row>
    <row r="1193" spans="1:3" ht="45">
      <c r="A1193" s="311"/>
      <c r="B1193" s="311"/>
      <c r="C1193" s="100" t="s">
        <v>1699</v>
      </c>
    </row>
    <row r="1194" spans="1:3" ht="45">
      <c r="A1194" s="311"/>
      <c r="B1194" s="311"/>
      <c r="C1194" s="100" t="s">
        <v>1700</v>
      </c>
    </row>
    <row r="1195" spans="1:3" ht="45">
      <c r="A1195" s="311"/>
      <c r="B1195" s="311"/>
      <c r="C1195" s="100" t="s">
        <v>1701</v>
      </c>
    </row>
    <row r="1196" spans="1:3">
      <c r="A1196" s="311"/>
      <c r="B1196" s="311"/>
      <c r="C1196" s="100" t="s">
        <v>1346</v>
      </c>
    </row>
    <row r="1197" spans="1:3">
      <c r="A1197" s="311"/>
      <c r="B1197" s="311"/>
      <c r="C1197" s="100" t="s">
        <v>1702</v>
      </c>
    </row>
    <row r="1198" spans="1:3">
      <c r="A1198" s="311"/>
      <c r="B1198" s="311"/>
      <c r="C1198" s="100" t="s">
        <v>1703</v>
      </c>
    </row>
    <row r="1199" spans="1:3" ht="30">
      <c r="A1199" s="311"/>
      <c r="B1199" s="311"/>
      <c r="C1199" s="100" t="s">
        <v>1390</v>
      </c>
    </row>
    <row r="1200" spans="1:3" ht="30">
      <c r="A1200" s="311"/>
      <c r="B1200" s="311"/>
      <c r="C1200" s="100" t="s">
        <v>1704</v>
      </c>
    </row>
    <row r="1201" spans="1:3">
      <c r="A1201" s="311"/>
      <c r="B1201" s="311"/>
      <c r="C1201" s="100" t="s">
        <v>1392</v>
      </c>
    </row>
    <row r="1202" spans="1:3" ht="30">
      <c r="A1202" s="311"/>
      <c r="B1202" s="311"/>
      <c r="C1202" s="100" t="s">
        <v>1393</v>
      </c>
    </row>
    <row r="1203" spans="1:3" ht="30">
      <c r="A1203" s="311"/>
      <c r="B1203" s="311"/>
      <c r="C1203" s="100" t="s">
        <v>1362</v>
      </c>
    </row>
    <row r="1204" spans="1:3" ht="30">
      <c r="A1204" s="311"/>
      <c r="B1204" s="311"/>
      <c r="C1204" s="100" t="s">
        <v>1364</v>
      </c>
    </row>
    <row r="1205" spans="1:3" ht="15.75" thickBot="1">
      <c r="A1205" s="312"/>
      <c r="B1205" s="312"/>
      <c r="C1205" s="95" t="s">
        <v>1401</v>
      </c>
    </row>
    <row r="1206" spans="1:3">
      <c r="A1206" s="310" t="s">
        <v>199</v>
      </c>
      <c r="B1206" s="310" t="s">
        <v>28</v>
      </c>
      <c r="C1206" s="99" t="s">
        <v>200</v>
      </c>
    </row>
    <row r="1207" spans="1:3" ht="30">
      <c r="A1207" s="311"/>
      <c r="B1207" s="311"/>
      <c r="C1207" s="100" t="s">
        <v>1705</v>
      </c>
    </row>
    <row r="1208" spans="1:3" ht="75">
      <c r="A1208" s="311"/>
      <c r="B1208" s="311"/>
      <c r="C1208" s="100" t="s">
        <v>1706</v>
      </c>
    </row>
    <row r="1209" spans="1:3" ht="45">
      <c r="A1209" s="311"/>
      <c r="B1209" s="311"/>
      <c r="C1209" s="100" t="s">
        <v>1707</v>
      </c>
    </row>
    <row r="1210" spans="1:3" ht="30">
      <c r="A1210" s="311"/>
      <c r="B1210" s="311"/>
      <c r="C1210" s="100" t="s">
        <v>1708</v>
      </c>
    </row>
    <row r="1211" spans="1:3" ht="30">
      <c r="A1211" s="311"/>
      <c r="B1211" s="311"/>
      <c r="C1211" s="100" t="s">
        <v>1709</v>
      </c>
    </row>
    <row r="1212" spans="1:3" ht="30">
      <c r="A1212" s="311"/>
      <c r="B1212" s="311"/>
      <c r="C1212" s="100" t="s">
        <v>1710</v>
      </c>
    </row>
    <row r="1213" spans="1:3" ht="30">
      <c r="A1213" s="311"/>
      <c r="B1213" s="311"/>
      <c r="C1213" s="100" t="s">
        <v>1711</v>
      </c>
    </row>
    <row r="1214" spans="1:3">
      <c r="A1214" s="311"/>
      <c r="B1214" s="311"/>
      <c r="C1214" s="100" t="s">
        <v>1712</v>
      </c>
    </row>
    <row r="1215" spans="1:3" ht="45">
      <c r="A1215" s="311"/>
      <c r="B1215" s="311"/>
      <c r="C1215" s="100" t="s">
        <v>1506</v>
      </c>
    </row>
    <row r="1216" spans="1:3" ht="60.75" thickBot="1">
      <c r="A1216" s="312"/>
      <c r="B1216" s="312"/>
      <c r="C1216" s="95" t="s">
        <v>1507</v>
      </c>
    </row>
    <row r="1217" spans="1:3">
      <c r="A1217" s="310" t="s">
        <v>201</v>
      </c>
      <c r="B1217" s="310" t="s">
        <v>28</v>
      </c>
      <c r="C1217" s="99" t="s">
        <v>202</v>
      </c>
    </row>
    <row r="1218" spans="1:3" ht="30">
      <c r="A1218" s="311"/>
      <c r="B1218" s="311"/>
      <c r="C1218" s="100" t="s">
        <v>1713</v>
      </c>
    </row>
    <row r="1219" spans="1:3">
      <c r="A1219" s="311"/>
      <c r="B1219" s="311"/>
      <c r="C1219" s="100" t="s">
        <v>1714</v>
      </c>
    </row>
    <row r="1220" spans="1:3" ht="60">
      <c r="A1220" s="311"/>
      <c r="B1220" s="311"/>
      <c r="C1220" s="100" t="s">
        <v>1715</v>
      </c>
    </row>
    <row r="1221" spans="1:3">
      <c r="A1221" s="311"/>
      <c r="B1221" s="311"/>
      <c r="C1221" s="100" t="s">
        <v>1346</v>
      </c>
    </row>
    <row r="1222" spans="1:3">
      <c r="A1222" s="311"/>
      <c r="B1222" s="311"/>
      <c r="C1222" s="100" t="s">
        <v>1634</v>
      </c>
    </row>
    <row r="1223" spans="1:3">
      <c r="A1223" s="311"/>
      <c r="B1223" s="311"/>
      <c r="C1223" s="100" t="s">
        <v>1635</v>
      </c>
    </row>
    <row r="1224" spans="1:3" ht="30">
      <c r="A1224" s="311"/>
      <c r="B1224" s="311"/>
      <c r="C1224" s="100" t="s">
        <v>1390</v>
      </c>
    </row>
    <row r="1225" spans="1:3" ht="30">
      <c r="A1225" s="311"/>
      <c r="B1225" s="311"/>
      <c r="C1225" s="100" t="s">
        <v>1636</v>
      </c>
    </row>
    <row r="1226" spans="1:3">
      <c r="A1226" s="311"/>
      <c r="B1226" s="311"/>
      <c r="C1226" s="100" t="s">
        <v>1392</v>
      </c>
    </row>
    <row r="1227" spans="1:3" ht="30">
      <c r="A1227" s="311"/>
      <c r="B1227" s="311"/>
      <c r="C1227" s="100" t="s">
        <v>1393</v>
      </c>
    </row>
    <row r="1228" spans="1:3" ht="30">
      <c r="A1228" s="311"/>
      <c r="B1228" s="311"/>
      <c r="C1228" s="100" t="s">
        <v>1362</v>
      </c>
    </row>
    <row r="1229" spans="1:3" ht="30">
      <c r="A1229" s="311"/>
      <c r="B1229" s="311"/>
      <c r="C1229" s="100" t="s">
        <v>1364</v>
      </c>
    </row>
    <row r="1230" spans="1:3" ht="15.75" thickBot="1">
      <c r="A1230" s="312"/>
      <c r="B1230" s="312"/>
      <c r="C1230" s="95" t="s">
        <v>1401</v>
      </c>
    </row>
    <row r="1231" spans="1:3">
      <c r="A1231" s="310" t="s">
        <v>203</v>
      </c>
      <c r="B1231" s="310" t="s">
        <v>205</v>
      </c>
      <c r="C1231" s="99" t="s">
        <v>204</v>
      </c>
    </row>
    <row r="1232" spans="1:3" ht="30">
      <c r="A1232" s="311"/>
      <c r="B1232" s="311"/>
      <c r="C1232" s="100" t="s">
        <v>1716</v>
      </c>
    </row>
    <row r="1233" spans="1:3">
      <c r="A1233" s="311"/>
      <c r="B1233" s="311"/>
      <c r="C1233" s="100" t="s">
        <v>1717</v>
      </c>
    </row>
    <row r="1234" spans="1:3" ht="60">
      <c r="A1234" s="311"/>
      <c r="B1234" s="311"/>
      <c r="C1234" s="100" t="s">
        <v>1718</v>
      </c>
    </row>
    <row r="1235" spans="1:3">
      <c r="A1235" s="311"/>
      <c r="B1235" s="311"/>
      <c r="C1235" s="100" t="s">
        <v>1346</v>
      </c>
    </row>
    <row r="1236" spans="1:3">
      <c r="A1236" s="311"/>
      <c r="B1236" s="311"/>
      <c r="C1236" s="100" t="s">
        <v>1634</v>
      </c>
    </row>
    <row r="1237" spans="1:3">
      <c r="A1237" s="311"/>
      <c r="B1237" s="311"/>
      <c r="C1237" s="100" t="s">
        <v>1635</v>
      </c>
    </row>
    <row r="1238" spans="1:3" ht="30">
      <c r="A1238" s="311"/>
      <c r="B1238" s="311"/>
      <c r="C1238" s="100" t="s">
        <v>1390</v>
      </c>
    </row>
    <row r="1239" spans="1:3" ht="30">
      <c r="A1239" s="311"/>
      <c r="B1239" s="311"/>
      <c r="C1239" s="100" t="s">
        <v>1636</v>
      </c>
    </row>
    <row r="1240" spans="1:3">
      <c r="A1240" s="311"/>
      <c r="B1240" s="311"/>
      <c r="C1240" s="100" t="s">
        <v>1392</v>
      </c>
    </row>
    <row r="1241" spans="1:3" ht="30">
      <c r="A1241" s="311"/>
      <c r="B1241" s="311"/>
      <c r="C1241" s="100" t="s">
        <v>1393</v>
      </c>
    </row>
    <row r="1242" spans="1:3" ht="30">
      <c r="A1242" s="311"/>
      <c r="B1242" s="311"/>
      <c r="C1242" s="100" t="s">
        <v>1362</v>
      </c>
    </row>
    <row r="1243" spans="1:3" ht="30">
      <c r="A1243" s="311"/>
      <c r="B1243" s="311"/>
      <c r="C1243" s="100" t="s">
        <v>1364</v>
      </c>
    </row>
    <row r="1244" spans="1:3" ht="15.75" thickBot="1">
      <c r="A1244" s="312"/>
      <c r="B1244" s="312"/>
      <c r="C1244" s="95" t="s">
        <v>1401</v>
      </c>
    </row>
    <row r="1245" spans="1:3">
      <c r="A1245" s="310" t="s">
        <v>206</v>
      </c>
      <c r="B1245" s="310" t="s">
        <v>25</v>
      </c>
      <c r="C1245" s="99" t="s">
        <v>207</v>
      </c>
    </row>
    <row r="1246" spans="1:3" ht="60">
      <c r="A1246" s="311"/>
      <c r="B1246" s="311"/>
      <c r="C1246" s="100" t="s">
        <v>1719</v>
      </c>
    </row>
    <row r="1247" spans="1:3" ht="30">
      <c r="A1247" s="311"/>
      <c r="B1247" s="311"/>
      <c r="C1247" s="100" t="s">
        <v>1720</v>
      </c>
    </row>
    <row r="1248" spans="1:3" ht="75">
      <c r="A1248" s="311"/>
      <c r="B1248" s="311"/>
      <c r="C1248" s="100" t="s">
        <v>1721</v>
      </c>
    </row>
    <row r="1249" spans="1:3" ht="45">
      <c r="A1249" s="311"/>
      <c r="B1249" s="311"/>
      <c r="C1249" s="100" t="s">
        <v>1722</v>
      </c>
    </row>
    <row r="1250" spans="1:3" ht="15.75" thickBot="1">
      <c r="A1250" s="312"/>
      <c r="B1250" s="312"/>
      <c r="C1250" s="95" t="s">
        <v>1723</v>
      </c>
    </row>
    <row r="1251" spans="1:3">
      <c r="A1251" s="310" t="s">
        <v>208</v>
      </c>
      <c r="B1251" s="310" t="s">
        <v>28</v>
      </c>
      <c r="C1251" s="99" t="s">
        <v>209</v>
      </c>
    </row>
    <row r="1252" spans="1:3" ht="45">
      <c r="A1252" s="311"/>
      <c r="B1252" s="311"/>
      <c r="C1252" s="100" t="s">
        <v>1724</v>
      </c>
    </row>
    <row r="1253" spans="1:3" ht="60">
      <c r="A1253" s="311"/>
      <c r="B1253" s="311"/>
      <c r="C1253" s="100" t="s">
        <v>1725</v>
      </c>
    </row>
    <row r="1254" spans="1:3" ht="30">
      <c r="A1254" s="311"/>
      <c r="B1254" s="311"/>
      <c r="C1254" s="100" t="s">
        <v>1726</v>
      </c>
    </row>
    <row r="1255" spans="1:3" ht="30">
      <c r="A1255" s="311"/>
      <c r="B1255" s="311"/>
      <c r="C1255" s="100" t="s">
        <v>1727</v>
      </c>
    </row>
    <row r="1256" spans="1:3" ht="30">
      <c r="A1256" s="311"/>
      <c r="B1256" s="311"/>
      <c r="C1256" s="100" t="s">
        <v>1728</v>
      </c>
    </row>
    <row r="1257" spans="1:3">
      <c r="A1257" s="311"/>
      <c r="B1257" s="311"/>
      <c r="C1257" s="100" t="s">
        <v>1729</v>
      </c>
    </row>
    <row r="1258" spans="1:3">
      <c r="A1258" s="311"/>
      <c r="B1258" s="311"/>
      <c r="C1258" s="100" t="s">
        <v>1730</v>
      </c>
    </row>
    <row r="1259" spans="1:3">
      <c r="A1259" s="311"/>
      <c r="B1259" s="311"/>
      <c r="C1259" s="99" t="s">
        <v>1731</v>
      </c>
    </row>
    <row r="1260" spans="1:3">
      <c r="A1260" s="311"/>
      <c r="B1260" s="311"/>
      <c r="C1260" s="100" t="s">
        <v>1732</v>
      </c>
    </row>
    <row r="1261" spans="1:3">
      <c r="A1261" s="311"/>
      <c r="B1261" s="311"/>
      <c r="C1261" s="100" t="s">
        <v>1733</v>
      </c>
    </row>
    <row r="1262" spans="1:3">
      <c r="A1262" s="311"/>
      <c r="B1262" s="311"/>
      <c r="C1262" s="100" t="s">
        <v>1734</v>
      </c>
    </row>
    <row r="1263" spans="1:3">
      <c r="A1263" s="311"/>
      <c r="B1263" s="311"/>
      <c r="C1263" s="100" t="s">
        <v>1735</v>
      </c>
    </row>
    <row r="1264" spans="1:3" ht="30">
      <c r="A1264" s="311"/>
      <c r="B1264" s="311"/>
      <c r="C1264" s="100" t="s">
        <v>1736</v>
      </c>
    </row>
    <row r="1265" spans="1:3">
      <c r="A1265" s="311"/>
      <c r="B1265" s="311"/>
      <c r="C1265" s="99" t="s">
        <v>1737</v>
      </c>
    </row>
    <row r="1266" spans="1:3" ht="30">
      <c r="A1266" s="311"/>
      <c r="B1266" s="311"/>
      <c r="C1266" s="100" t="s">
        <v>1738</v>
      </c>
    </row>
    <row r="1267" spans="1:3" ht="30">
      <c r="A1267" s="311"/>
      <c r="B1267" s="311"/>
      <c r="C1267" s="100" t="s">
        <v>1739</v>
      </c>
    </row>
    <row r="1268" spans="1:3">
      <c r="A1268" s="311"/>
      <c r="B1268" s="311"/>
      <c r="C1268" s="100" t="s">
        <v>1733</v>
      </c>
    </row>
    <row r="1269" spans="1:3">
      <c r="A1269" s="311"/>
      <c r="B1269" s="311"/>
      <c r="C1269" s="100" t="s">
        <v>1740</v>
      </c>
    </row>
    <row r="1270" spans="1:3">
      <c r="A1270" s="311"/>
      <c r="B1270" s="311"/>
      <c r="C1270" s="100" t="s">
        <v>1741</v>
      </c>
    </row>
    <row r="1271" spans="1:3">
      <c r="A1271" s="311"/>
      <c r="B1271" s="311"/>
      <c r="C1271" s="100" t="s">
        <v>1742</v>
      </c>
    </row>
    <row r="1272" spans="1:3">
      <c r="A1272" s="311"/>
      <c r="B1272" s="311"/>
      <c r="C1272" s="100" t="s">
        <v>1743</v>
      </c>
    </row>
    <row r="1273" spans="1:3" ht="30">
      <c r="A1273" s="311"/>
      <c r="B1273" s="311"/>
      <c r="C1273" s="100" t="s">
        <v>1744</v>
      </c>
    </row>
    <row r="1274" spans="1:3">
      <c r="A1274" s="311"/>
      <c r="B1274" s="311"/>
      <c r="C1274" s="99" t="s">
        <v>1745</v>
      </c>
    </row>
    <row r="1275" spans="1:3" ht="45">
      <c r="A1275" s="311"/>
      <c r="B1275" s="311"/>
      <c r="C1275" s="100" t="s">
        <v>1746</v>
      </c>
    </row>
    <row r="1276" spans="1:3">
      <c r="A1276" s="311"/>
      <c r="B1276" s="311"/>
      <c r="C1276" s="100" t="s">
        <v>1733</v>
      </c>
    </row>
    <row r="1277" spans="1:3">
      <c r="A1277" s="311"/>
      <c r="B1277" s="311"/>
      <c r="C1277" s="100" t="s">
        <v>1747</v>
      </c>
    </row>
    <row r="1278" spans="1:3">
      <c r="A1278" s="311"/>
      <c r="B1278" s="311"/>
      <c r="C1278" s="100" t="s">
        <v>1748</v>
      </c>
    </row>
    <row r="1279" spans="1:3">
      <c r="A1279" s="311"/>
      <c r="B1279" s="311"/>
      <c r="C1279" s="99" t="s">
        <v>1749</v>
      </c>
    </row>
    <row r="1280" spans="1:3" ht="30">
      <c r="A1280" s="311"/>
      <c r="B1280" s="311"/>
      <c r="C1280" s="100" t="s">
        <v>1750</v>
      </c>
    </row>
    <row r="1281" spans="1:3">
      <c r="A1281" s="311"/>
      <c r="B1281" s="311"/>
      <c r="C1281" s="99" t="s">
        <v>1751</v>
      </c>
    </row>
    <row r="1282" spans="1:3" ht="30">
      <c r="A1282" s="311"/>
      <c r="B1282" s="311"/>
      <c r="C1282" s="100" t="s">
        <v>1752</v>
      </c>
    </row>
    <row r="1283" spans="1:3">
      <c r="A1283" s="311"/>
      <c r="B1283" s="311"/>
      <c r="C1283" s="100" t="s">
        <v>1753</v>
      </c>
    </row>
    <row r="1284" spans="1:3">
      <c r="A1284" s="311"/>
      <c r="B1284" s="311"/>
      <c r="C1284" s="100" t="s">
        <v>1754</v>
      </c>
    </row>
    <row r="1285" spans="1:3">
      <c r="A1285" s="311"/>
      <c r="B1285" s="311"/>
      <c r="C1285" s="100" t="s">
        <v>1755</v>
      </c>
    </row>
    <row r="1286" spans="1:3" ht="30.75" thickBot="1">
      <c r="A1286" s="312"/>
      <c r="B1286" s="312"/>
      <c r="C1286" s="95" t="s">
        <v>1756</v>
      </c>
    </row>
    <row r="1287" spans="1:3">
      <c r="A1287" s="310" t="s">
        <v>210</v>
      </c>
      <c r="B1287" s="310" t="s">
        <v>28</v>
      </c>
      <c r="C1287" s="99" t="s">
        <v>211</v>
      </c>
    </row>
    <row r="1288" spans="1:3" ht="75">
      <c r="A1288" s="311"/>
      <c r="B1288" s="311"/>
      <c r="C1288" s="100" t="s">
        <v>1757</v>
      </c>
    </row>
    <row r="1289" spans="1:3" ht="45.75" thickBot="1">
      <c r="A1289" s="312"/>
      <c r="B1289" s="312"/>
      <c r="C1289" s="95" t="s">
        <v>1758</v>
      </c>
    </row>
    <row r="1290" spans="1:3" ht="30">
      <c r="A1290" s="310" t="s">
        <v>212</v>
      </c>
      <c r="B1290" s="310" t="s">
        <v>28</v>
      </c>
      <c r="C1290" s="99" t="s">
        <v>213</v>
      </c>
    </row>
    <row r="1291" spans="1:3" ht="60">
      <c r="A1291" s="311"/>
      <c r="B1291" s="311"/>
      <c r="C1291" s="100" t="s">
        <v>1759</v>
      </c>
    </row>
    <row r="1292" spans="1:3" ht="60">
      <c r="A1292" s="311"/>
      <c r="B1292" s="311"/>
      <c r="C1292" s="100" t="s">
        <v>1760</v>
      </c>
    </row>
    <row r="1293" spans="1:3" ht="30">
      <c r="A1293" s="311"/>
      <c r="B1293" s="311"/>
      <c r="C1293" s="100" t="s">
        <v>1761</v>
      </c>
    </row>
    <row r="1294" spans="1:3" ht="45">
      <c r="A1294" s="311"/>
      <c r="B1294" s="311"/>
      <c r="C1294" s="100" t="s">
        <v>1762</v>
      </c>
    </row>
    <row r="1295" spans="1:3" ht="60">
      <c r="A1295" s="311"/>
      <c r="B1295" s="311"/>
      <c r="C1295" s="100" t="s">
        <v>1763</v>
      </c>
    </row>
    <row r="1296" spans="1:3" ht="45">
      <c r="A1296" s="311"/>
      <c r="B1296" s="311"/>
      <c r="C1296" s="100" t="s">
        <v>1764</v>
      </c>
    </row>
    <row r="1297" spans="1:3" ht="45">
      <c r="A1297" s="311"/>
      <c r="B1297" s="311"/>
      <c r="C1297" s="100" t="s">
        <v>1765</v>
      </c>
    </row>
    <row r="1298" spans="1:3" ht="30">
      <c r="A1298" s="311"/>
      <c r="B1298" s="311"/>
      <c r="C1298" s="100" t="s">
        <v>1644</v>
      </c>
    </row>
    <row r="1299" spans="1:3" ht="30">
      <c r="A1299" s="311"/>
      <c r="B1299" s="311"/>
      <c r="C1299" s="100" t="s">
        <v>1645</v>
      </c>
    </row>
    <row r="1300" spans="1:3">
      <c r="A1300" s="311"/>
      <c r="B1300" s="311"/>
      <c r="C1300" s="100" t="s">
        <v>1766</v>
      </c>
    </row>
    <row r="1301" spans="1:3" ht="30">
      <c r="A1301" s="311"/>
      <c r="B1301" s="311"/>
      <c r="C1301" s="100" t="s">
        <v>1767</v>
      </c>
    </row>
    <row r="1302" spans="1:3">
      <c r="A1302" s="311"/>
      <c r="B1302" s="311"/>
      <c r="C1302" s="100" t="s">
        <v>1648</v>
      </c>
    </row>
    <row r="1303" spans="1:3">
      <c r="A1303" s="311"/>
      <c r="B1303" s="311"/>
      <c r="C1303" s="100" t="s">
        <v>1653</v>
      </c>
    </row>
    <row r="1304" spans="1:3">
      <c r="A1304" s="311"/>
      <c r="B1304" s="311"/>
      <c r="C1304" s="100" t="s">
        <v>1663</v>
      </c>
    </row>
    <row r="1305" spans="1:3">
      <c r="A1305" s="311"/>
      <c r="B1305" s="311"/>
      <c r="C1305" s="100" t="s">
        <v>1768</v>
      </c>
    </row>
    <row r="1306" spans="1:3" ht="30">
      <c r="A1306" s="311"/>
      <c r="B1306" s="311"/>
      <c r="C1306" s="100" t="s">
        <v>1769</v>
      </c>
    </row>
    <row r="1307" spans="1:3" ht="15.75" thickBot="1">
      <c r="A1307" s="312"/>
      <c r="B1307" s="312"/>
      <c r="C1307" s="95" t="s">
        <v>1666</v>
      </c>
    </row>
    <row r="1308" spans="1:3">
      <c r="A1308" s="310" t="s">
        <v>214</v>
      </c>
      <c r="B1308" s="310" t="s">
        <v>28</v>
      </c>
      <c r="C1308" s="99" t="s">
        <v>215</v>
      </c>
    </row>
    <row r="1309" spans="1:3" ht="60">
      <c r="A1309" s="311"/>
      <c r="B1309" s="311"/>
      <c r="C1309" s="100" t="s">
        <v>1770</v>
      </c>
    </row>
    <row r="1310" spans="1:3" ht="60">
      <c r="A1310" s="311"/>
      <c r="B1310" s="311"/>
      <c r="C1310" s="100" t="s">
        <v>1760</v>
      </c>
    </row>
    <row r="1311" spans="1:3" ht="30">
      <c r="A1311" s="311"/>
      <c r="B1311" s="311"/>
      <c r="C1311" s="100" t="s">
        <v>1761</v>
      </c>
    </row>
    <row r="1312" spans="1:3" ht="45">
      <c r="A1312" s="311"/>
      <c r="B1312" s="311"/>
      <c r="C1312" s="100" t="s">
        <v>1762</v>
      </c>
    </row>
    <row r="1313" spans="1:3" ht="60">
      <c r="A1313" s="311"/>
      <c r="B1313" s="311"/>
      <c r="C1313" s="100" t="s">
        <v>1763</v>
      </c>
    </row>
    <row r="1314" spans="1:3" ht="30">
      <c r="A1314" s="311"/>
      <c r="B1314" s="311"/>
      <c r="C1314" s="100" t="s">
        <v>1672</v>
      </c>
    </row>
    <row r="1315" spans="1:3" ht="45">
      <c r="A1315" s="311"/>
      <c r="B1315" s="311"/>
      <c r="C1315" s="100" t="s">
        <v>1771</v>
      </c>
    </row>
    <row r="1316" spans="1:3" ht="30">
      <c r="A1316" s="311"/>
      <c r="B1316" s="311"/>
      <c r="C1316" s="100" t="s">
        <v>1644</v>
      </c>
    </row>
    <row r="1317" spans="1:3" ht="30">
      <c r="A1317" s="311"/>
      <c r="B1317" s="311"/>
      <c r="C1317" s="100" t="s">
        <v>1645</v>
      </c>
    </row>
    <row r="1318" spans="1:3">
      <c r="A1318" s="311"/>
      <c r="B1318" s="311"/>
      <c r="C1318" s="100" t="s">
        <v>1766</v>
      </c>
    </row>
    <row r="1319" spans="1:3" ht="30">
      <c r="A1319" s="311"/>
      <c r="B1319" s="311"/>
      <c r="C1319" s="100" t="s">
        <v>1767</v>
      </c>
    </row>
    <row r="1320" spans="1:3">
      <c r="A1320" s="311"/>
      <c r="B1320" s="311"/>
      <c r="C1320" s="100" t="s">
        <v>1648</v>
      </c>
    </row>
    <row r="1321" spans="1:3">
      <c r="A1321" s="311"/>
      <c r="B1321" s="311"/>
      <c r="C1321" s="100" t="s">
        <v>1653</v>
      </c>
    </row>
    <row r="1322" spans="1:3">
      <c r="A1322" s="311"/>
      <c r="B1322" s="311"/>
      <c r="C1322" s="100" t="s">
        <v>1663</v>
      </c>
    </row>
    <row r="1323" spans="1:3">
      <c r="A1323" s="311"/>
      <c r="B1323" s="311"/>
      <c r="C1323" s="100" t="s">
        <v>1768</v>
      </c>
    </row>
    <row r="1324" spans="1:3" ht="30">
      <c r="A1324" s="311"/>
      <c r="B1324" s="311"/>
      <c r="C1324" s="100" t="s">
        <v>1769</v>
      </c>
    </row>
    <row r="1325" spans="1:3" ht="15.75" thickBot="1">
      <c r="A1325" s="312"/>
      <c r="B1325" s="312"/>
      <c r="C1325" s="95" t="s">
        <v>1666</v>
      </c>
    </row>
    <row r="1326" spans="1:3">
      <c r="A1326" s="310" t="s">
        <v>216</v>
      </c>
      <c r="B1326" s="310" t="s">
        <v>25</v>
      </c>
      <c r="C1326" s="99" t="s">
        <v>217</v>
      </c>
    </row>
    <row r="1327" spans="1:3" ht="75">
      <c r="A1327" s="311"/>
      <c r="B1327" s="311"/>
      <c r="C1327" s="100" t="s">
        <v>1772</v>
      </c>
    </row>
    <row r="1328" spans="1:3" ht="45">
      <c r="A1328" s="311"/>
      <c r="B1328" s="311"/>
      <c r="C1328" s="100" t="s">
        <v>1773</v>
      </c>
    </row>
    <row r="1329" spans="1:3" ht="75">
      <c r="A1329" s="311"/>
      <c r="B1329" s="311"/>
      <c r="C1329" s="100" t="s">
        <v>1774</v>
      </c>
    </row>
    <row r="1330" spans="1:3">
      <c r="A1330" s="311"/>
      <c r="B1330" s="311"/>
      <c r="C1330" s="100" t="s">
        <v>1775</v>
      </c>
    </row>
    <row r="1331" spans="1:3" ht="75.75" thickBot="1">
      <c r="A1331" s="312"/>
      <c r="B1331" s="312"/>
      <c r="C1331" s="95" t="s">
        <v>1776</v>
      </c>
    </row>
    <row r="1332" spans="1:3" ht="45">
      <c r="A1332" s="310" t="s">
        <v>218</v>
      </c>
      <c r="B1332" s="310" t="s">
        <v>28</v>
      </c>
      <c r="C1332" s="99" t="s">
        <v>219</v>
      </c>
    </row>
    <row r="1333" spans="1:3" ht="60">
      <c r="A1333" s="311"/>
      <c r="B1333" s="311"/>
      <c r="C1333" s="100" t="s">
        <v>1777</v>
      </c>
    </row>
    <row r="1334" spans="1:3">
      <c r="A1334" s="311"/>
      <c r="B1334" s="311"/>
      <c r="C1334" s="100" t="s">
        <v>1536</v>
      </c>
    </row>
    <row r="1335" spans="1:3">
      <c r="A1335" s="311"/>
      <c r="B1335" s="311"/>
      <c r="C1335" s="100" t="s">
        <v>1346</v>
      </c>
    </row>
    <row r="1336" spans="1:3">
      <c r="A1336" s="311"/>
      <c r="B1336" s="311"/>
      <c r="C1336" s="100" t="s">
        <v>1538</v>
      </c>
    </row>
    <row r="1337" spans="1:3">
      <c r="A1337" s="311"/>
      <c r="B1337" s="311"/>
      <c r="C1337" s="100" t="s">
        <v>1539</v>
      </c>
    </row>
    <row r="1338" spans="1:3" ht="30">
      <c r="A1338" s="311"/>
      <c r="B1338" s="311"/>
      <c r="C1338" s="100" t="s">
        <v>1778</v>
      </c>
    </row>
    <row r="1339" spans="1:3" ht="30">
      <c r="A1339" s="311"/>
      <c r="B1339" s="311"/>
      <c r="C1339" s="100" t="s">
        <v>1524</v>
      </c>
    </row>
    <row r="1340" spans="1:3">
      <c r="A1340" s="311"/>
      <c r="B1340" s="311"/>
      <c r="C1340" s="100" t="s">
        <v>1392</v>
      </c>
    </row>
    <row r="1341" spans="1:3">
      <c r="A1341" s="311"/>
      <c r="B1341" s="311"/>
      <c r="C1341" s="100" t="s">
        <v>1779</v>
      </c>
    </row>
    <row r="1342" spans="1:3">
      <c r="A1342" s="311"/>
      <c r="B1342" s="311"/>
      <c r="C1342" s="100" t="s">
        <v>1525</v>
      </c>
    </row>
    <row r="1343" spans="1:3" ht="30">
      <c r="A1343" s="311"/>
      <c r="B1343" s="311"/>
      <c r="C1343" s="100" t="s">
        <v>1780</v>
      </c>
    </row>
    <row r="1344" spans="1:3">
      <c r="A1344" s="311"/>
      <c r="B1344" s="311"/>
      <c r="C1344" s="100" t="s">
        <v>1781</v>
      </c>
    </row>
    <row r="1345" spans="1:3" ht="30">
      <c r="A1345" s="311"/>
      <c r="B1345" s="311"/>
      <c r="C1345" s="100" t="s">
        <v>1782</v>
      </c>
    </row>
    <row r="1346" spans="1:3">
      <c r="A1346" s="311"/>
      <c r="B1346" s="311"/>
      <c r="C1346" s="100" t="s">
        <v>1783</v>
      </c>
    </row>
    <row r="1347" spans="1:3" ht="30">
      <c r="A1347" s="311"/>
      <c r="B1347" s="311"/>
      <c r="C1347" s="100" t="s">
        <v>1530</v>
      </c>
    </row>
    <row r="1348" spans="1:3" ht="45.75" thickBot="1">
      <c r="A1348" s="312"/>
      <c r="B1348" s="312"/>
      <c r="C1348" s="95" t="s">
        <v>1531</v>
      </c>
    </row>
    <row r="1349" spans="1:3" ht="45">
      <c r="A1349" s="310" t="s">
        <v>220</v>
      </c>
      <c r="B1349" s="310" t="s">
        <v>28</v>
      </c>
      <c r="C1349" s="99" t="s">
        <v>221</v>
      </c>
    </row>
    <row r="1350" spans="1:3" ht="60">
      <c r="A1350" s="311"/>
      <c r="B1350" s="311"/>
      <c r="C1350" s="100" t="s">
        <v>1784</v>
      </c>
    </row>
    <row r="1351" spans="1:3">
      <c r="A1351" s="311"/>
      <c r="B1351" s="311"/>
      <c r="C1351" s="100" t="s">
        <v>1536</v>
      </c>
    </row>
    <row r="1352" spans="1:3">
      <c r="A1352" s="311"/>
      <c r="B1352" s="311"/>
      <c r="C1352" s="100" t="s">
        <v>1346</v>
      </c>
    </row>
    <row r="1353" spans="1:3">
      <c r="A1353" s="311"/>
      <c r="B1353" s="311"/>
      <c r="C1353" s="100" t="s">
        <v>1538</v>
      </c>
    </row>
    <row r="1354" spans="1:3">
      <c r="A1354" s="311"/>
      <c r="B1354" s="311"/>
      <c r="C1354" s="100" t="s">
        <v>1539</v>
      </c>
    </row>
    <row r="1355" spans="1:3" ht="30">
      <c r="A1355" s="311"/>
      <c r="B1355" s="311"/>
      <c r="C1355" s="100" t="s">
        <v>1778</v>
      </c>
    </row>
    <row r="1356" spans="1:3" ht="30">
      <c r="A1356" s="311"/>
      <c r="B1356" s="311"/>
      <c r="C1356" s="100" t="s">
        <v>1524</v>
      </c>
    </row>
    <row r="1357" spans="1:3">
      <c r="A1357" s="311"/>
      <c r="B1357" s="311"/>
      <c r="C1357" s="100" t="s">
        <v>1392</v>
      </c>
    </row>
    <row r="1358" spans="1:3">
      <c r="A1358" s="311"/>
      <c r="B1358" s="311"/>
      <c r="C1358" s="100" t="s">
        <v>1785</v>
      </c>
    </row>
    <row r="1359" spans="1:3">
      <c r="A1359" s="311"/>
      <c r="B1359" s="311"/>
      <c r="C1359" s="100" t="s">
        <v>1525</v>
      </c>
    </row>
    <row r="1360" spans="1:3" ht="30">
      <c r="A1360" s="311"/>
      <c r="B1360" s="311"/>
      <c r="C1360" s="100" t="s">
        <v>1780</v>
      </c>
    </row>
    <row r="1361" spans="1:3">
      <c r="A1361" s="311"/>
      <c r="B1361" s="311"/>
      <c r="C1361" s="100" t="s">
        <v>1781</v>
      </c>
    </row>
    <row r="1362" spans="1:3" ht="30">
      <c r="A1362" s="311"/>
      <c r="B1362" s="311"/>
      <c r="C1362" s="100" t="s">
        <v>1782</v>
      </c>
    </row>
    <row r="1363" spans="1:3">
      <c r="A1363" s="311"/>
      <c r="B1363" s="311"/>
      <c r="C1363" s="100" t="s">
        <v>1783</v>
      </c>
    </row>
    <row r="1364" spans="1:3" ht="30">
      <c r="A1364" s="311"/>
      <c r="B1364" s="311"/>
      <c r="C1364" s="100" t="s">
        <v>1530</v>
      </c>
    </row>
    <row r="1365" spans="1:3" ht="45.75" thickBot="1">
      <c r="A1365" s="312"/>
      <c r="B1365" s="312"/>
      <c r="C1365" s="95" t="s">
        <v>1531</v>
      </c>
    </row>
    <row r="1366" spans="1:3">
      <c r="A1366" s="310" t="s">
        <v>222</v>
      </c>
      <c r="B1366" s="310" t="s">
        <v>28</v>
      </c>
      <c r="C1366" s="99" t="s">
        <v>223</v>
      </c>
    </row>
    <row r="1367" spans="1:3" ht="90">
      <c r="A1367" s="311"/>
      <c r="B1367" s="311"/>
      <c r="C1367" s="100" t="s">
        <v>1786</v>
      </c>
    </row>
    <row r="1368" spans="1:3" ht="45">
      <c r="A1368" s="311"/>
      <c r="B1368" s="311"/>
      <c r="C1368" s="100" t="s">
        <v>1787</v>
      </c>
    </row>
    <row r="1369" spans="1:3" ht="45.75" thickBot="1">
      <c r="A1369" s="311"/>
      <c r="B1369" s="311"/>
      <c r="C1369" s="104" t="s">
        <v>1788</v>
      </c>
    </row>
    <row r="1370" spans="1:3" ht="30">
      <c r="A1370" s="310" t="s">
        <v>224</v>
      </c>
      <c r="B1370" s="310" t="s">
        <v>25</v>
      </c>
      <c r="C1370" s="111" t="s">
        <v>225</v>
      </c>
    </row>
    <row r="1371" spans="1:3" ht="90">
      <c r="A1371" s="311"/>
      <c r="B1371" s="311"/>
      <c r="C1371" s="100" t="s">
        <v>1789</v>
      </c>
    </row>
    <row r="1372" spans="1:3">
      <c r="A1372" s="311"/>
      <c r="B1372" s="311"/>
      <c r="C1372" s="109" t="s">
        <v>1537</v>
      </c>
    </row>
    <row r="1373" spans="1:3" ht="45">
      <c r="A1373" s="311"/>
      <c r="B1373" s="311"/>
      <c r="C1373" s="100" t="s">
        <v>1593</v>
      </c>
    </row>
    <row r="1374" spans="1:3">
      <c r="A1374" s="311"/>
      <c r="B1374" s="311"/>
      <c r="C1374" s="108" t="s">
        <v>1594</v>
      </c>
    </row>
    <row r="1375" spans="1:3" ht="45">
      <c r="A1375" s="311"/>
      <c r="B1375" s="311"/>
      <c r="C1375" s="100" t="s">
        <v>1790</v>
      </c>
    </row>
    <row r="1376" spans="1:3">
      <c r="A1376" s="311"/>
      <c r="B1376" s="311"/>
      <c r="C1376" s="109" t="s">
        <v>1392</v>
      </c>
    </row>
    <row r="1377" spans="1:3" ht="30">
      <c r="A1377" s="311"/>
      <c r="B1377" s="311"/>
      <c r="C1377" s="110" t="s">
        <v>1791</v>
      </c>
    </row>
    <row r="1378" spans="1:3">
      <c r="A1378" s="311"/>
      <c r="B1378" s="311"/>
      <c r="C1378" s="108" t="s">
        <v>1792</v>
      </c>
    </row>
    <row r="1379" spans="1:3">
      <c r="A1379" s="311"/>
      <c r="B1379" s="311"/>
      <c r="C1379" s="108" t="s">
        <v>1793</v>
      </c>
    </row>
    <row r="1380" spans="1:3">
      <c r="A1380" s="311"/>
      <c r="B1380" s="311"/>
      <c r="C1380" s="108" t="s">
        <v>1792</v>
      </c>
    </row>
    <row r="1381" spans="1:3">
      <c r="A1381" s="311"/>
      <c r="B1381" s="311"/>
      <c r="C1381" s="108" t="s">
        <v>1469</v>
      </c>
    </row>
    <row r="1382" spans="1:3">
      <c r="A1382" s="311"/>
      <c r="B1382" s="311"/>
      <c r="C1382" s="109" t="s">
        <v>1355</v>
      </c>
    </row>
    <row r="1383" spans="1:3" ht="75">
      <c r="A1383" s="311"/>
      <c r="B1383" s="311"/>
      <c r="C1383" s="100" t="s">
        <v>1794</v>
      </c>
    </row>
    <row r="1384" spans="1:3">
      <c r="A1384" s="311"/>
      <c r="B1384" s="311"/>
      <c r="C1384" s="109" t="s">
        <v>1475</v>
      </c>
    </row>
    <row r="1385" spans="1:3" ht="45.75" thickBot="1">
      <c r="A1385" s="311"/>
      <c r="B1385" s="312"/>
      <c r="C1385" s="95" t="s">
        <v>1358</v>
      </c>
    </row>
    <row r="1386" spans="1:3">
      <c r="A1386" s="310" t="s">
        <v>226</v>
      </c>
      <c r="B1386" s="310" t="s">
        <v>2</v>
      </c>
      <c r="C1386" s="111" t="s">
        <v>227</v>
      </c>
    </row>
    <row r="1387" spans="1:3" ht="75">
      <c r="A1387" s="311"/>
      <c r="B1387" s="311"/>
      <c r="C1387" s="100" t="s">
        <v>1795</v>
      </c>
    </row>
    <row r="1388" spans="1:3">
      <c r="A1388" s="311"/>
      <c r="B1388" s="311"/>
      <c r="C1388" s="109" t="s">
        <v>1537</v>
      </c>
    </row>
    <row r="1389" spans="1:3" ht="45">
      <c r="A1389" s="311"/>
      <c r="B1389" s="311"/>
      <c r="C1389" s="100" t="s">
        <v>1593</v>
      </c>
    </row>
    <row r="1390" spans="1:3">
      <c r="A1390" s="311"/>
      <c r="B1390" s="311"/>
      <c r="C1390" s="108" t="s">
        <v>1594</v>
      </c>
    </row>
    <row r="1391" spans="1:3" ht="45">
      <c r="A1391" s="311"/>
      <c r="B1391" s="311"/>
      <c r="C1391" s="100" t="s">
        <v>1790</v>
      </c>
    </row>
    <row r="1392" spans="1:3">
      <c r="A1392" s="311"/>
      <c r="B1392" s="311"/>
      <c r="C1392" s="109" t="s">
        <v>1392</v>
      </c>
    </row>
    <row r="1393" spans="1:3">
      <c r="A1393" s="311"/>
      <c r="B1393" s="311"/>
      <c r="C1393" s="108" t="s">
        <v>1793</v>
      </c>
    </row>
    <row r="1394" spans="1:3">
      <c r="A1394" s="311"/>
      <c r="B1394" s="311"/>
      <c r="C1394" s="108" t="s">
        <v>1792</v>
      </c>
    </row>
    <row r="1395" spans="1:3">
      <c r="A1395" s="311"/>
      <c r="B1395" s="311"/>
      <c r="C1395" s="108" t="s">
        <v>1469</v>
      </c>
    </row>
    <row r="1396" spans="1:3">
      <c r="A1396" s="311"/>
      <c r="B1396" s="311"/>
      <c r="C1396" s="109" t="s">
        <v>1355</v>
      </c>
    </row>
    <row r="1397" spans="1:3" ht="75">
      <c r="A1397" s="311"/>
      <c r="B1397" s="311"/>
      <c r="C1397" s="100" t="s">
        <v>1796</v>
      </c>
    </row>
    <row r="1398" spans="1:3">
      <c r="A1398" s="311"/>
      <c r="B1398" s="311"/>
      <c r="C1398" s="109" t="s">
        <v>1475</v>
      </c>
    </row>
    <row r="1399" spans="1:3" ht="45.75" thickBot="1">
      <c r="A1399" s="311"/>
      <c r="B1399" s="312"/>
      <c r="C1399" s="95" t="s">
        <v>1358</v>
      </c>
    </row>
    <row r="1400" spans="1:3">
      <c r="A1400" s="310" t="s">
        <v>228</v>
      </c>
      <c r="B1400" s="310" t="s">
        <v>2</v>
      </c>
      <c r="C1400" s="111" t="s">
        <v>229</v>
      </c>
    </row>
    <row r="1401" spans="1:3" ht="105">
      <c r="A1401" s="311"/>
      <c r="B1401" s="311"/>
      <c r="C1401" s="100" t="s">
        <v>1797</v>
      </c>
    </row>
    <row r="1402" spans="1:3">
      <c r="A1402" s="311"/>
      <c r="B1402" s="311"/>
      <c r="C1402" s="109" t="s">
        <v>1537</v>
      </c>
    </row>
    <row r="1403" spans="1:3" ht="45">
      <c r="A1403" s="311"/>
      <c r="B1403" s="311"/>
      <c r="C1403" s="100" t="s">
        <v>1593</v>
      </c>
    </row>
    <row r="1404" spans="1:3">
      <c r="A1404" s="311"/>
      <c r="B1404" s="311"/>
      <c r="C1404" s="108" t="s">
        <v>1594</v>
      </c>
    </row>
    <row r="1405" spans="1:3" ht="45">
      <c r="A1405" s="311"/>
      <c r="B1405" s="311"/>
      <c r="C1405" s="100" t="s">
        <v>1790</v>
      </c>
    </row>
    <row r="1406" spans="1:3">
      <c r="A1406" s="311"/>
      <c r="B1406" s="311"/>
      <c r="C1406" s="109" t="s">
        <v>1392</v>
      </c>
    </row>
    <row r="1407" spans="1:3">
      <c r="A1407" s="311"/>
      <c r="B1407" s="311"/>
      <c r="C1407" s="108" t="s">
        <v>1793</v>
      </c>
    </row>
    <row r="1408" spans="1:3">
      <c r="A1408" s="311"/>
      <c r="B1408" s="311"/>
      <c r="C1408" s="108" t="s">
        <v>1792</v>
      </c>
    </row>
    <row r="1409" spans="1:3">
      <c r="A1409" s="311"/>
      <c r="B1409" s="311"/>
      <c r="C1409" s="108" t="s">
        <v>1469</v>
      </c>
    </row>
    <row r="1410" spans="1:3">
      <c r="A1410" s="311"/>
      <c r="B1410" s="311"/>
      <c r="C1410" s="109" t="s">
        <v>1355</v>
      </c>
    </row>
    <row r="1411" spans="1:3" ht="75">
      <c r="A1411" s="311"/>
      <c r="B1411" s="311"/>
      <c r="C1411" s="100" t="s">
        <v>1796</v>
      </c>
    </row>
    <row r="1412" spans="1:3">
      <c r="A1412" s="311"/>
      <c r="B1412" s="311"/>
      <c r="C1412" s="109" t="s">
        <v>1475</v>
      </c>
    </row>
    <row r="1413" spans="1:3" ht="45.75" thickBot="1">
      <c r="A1413" s="311"/>
      <c r="B1413" s="312"/>
      <c r="C1413" s="95" t="s">
        <v>1358</v>
      </c>
    </row>
    <row r="1414" spans="1:3" ht="45">
      <c r="A1414" s="310" t="s">
        <v>231</v>
      </c>
      <c r="B1414" s="310" t="s">
        <v>25</v>
      </c>
      <c r="C1414" s="114" t="s">
        <v>232</v>
      </c>
    </row>
    <row r="1415" spans="1:3" ht="120">
      <c r="A1415" s="311"/>
      <c r="B1415" s="311"/>
      <c r="C1415" s="100" t="s">
        <v>1798</v>
      </c>
    </row>
    <row r="1416" spans="1:3">
      <c r="A1416" s="311"/>
      <c r="B1416" s="311"/>
      <c r="C1416" s="99" t="s">
        <v>1346</v>
      </c>
    </row>
    <row r="1417" spans="1:3" ht="45">
      <c r="A1417" s="311"/>
      <c r="B1417" s="311"/>
      <c r="C1417" s="100" t="s">
        <v>1799</v>
      </c>
    </row>
    <row r="1418" spans="1:3">
      <c r="A1418" s="311"/>
      <c r="B1418" s="311"/>
      <c r="C1418" s="100" t="s">
        <v>1800</v>
      </c>
    </row>
    <row r="1419" spans="1:3" ht="30">
      <c r="A1419" s="311"/>
      <c r="B1419" s="311"/>
      <c r="C1419" s="100" t="s">
        <v>1801</v>
      </c>
    </row>
    <row r="1420" spans="1:3">
      <c r="A1420" s="311"/>
      <c r="B1420" s="311"/>
      <c r="C1420" s="99" t="s">
        <v>1392</v>
      </c>
    </row>
    <row r="1421" spans="1:3">
      <c r="A1421" s="311"/>
      <c r="B1421" s="311"/>
      <c r="C1421" s="100" t="s">
        <v>1802</v>
      </c>
    </row>
    <row r="1422" spans="1:3" ht="30">
      <c r="A1422" s="311"/>
      <c r="B1422" s="311"/>
      <c r="C1422" s="100" t="s">
        <v>1803</v>
      </c>
    </row>
    <row r="1423" spans="1:3">
      <c r="A1423" s="311"/>
      <c r="B1423" s="311"/>
      <c r="C1423" s="100" t="s">
        <v>1804</v>
      </c>
    </row>
    <row r="1424" spans="1:3">
      <c r="A1424" s="311"/>
      <c r="B1424" s="311"/>
      <c r="C1424" s="100" t="s">
        <v>1469</v>
      </c>
    </row>
    <row r="1425" spans="1:3">
      <c r="A1425" s="311"/>
      <c r="B1425" s="311"/>
      <c r="C1425" s="99" t="s">
        <v>1470</v>
      </c>
    </row>
    <row r="1426" spans="1:3">
      <c r="A1426" s="311"/>
      <c r="B1426" s="311"/>
      <c r="C1426" s="100" t="s">
        <v>1805</v>
      </c>
    </row>
    <row r="1427" spans="1:3">
      <c r="A1427" s="311"/>
      <c r="B1427" s="311"/>
      <c r="C1427" s="100" t="s">
        <v>1806</v>
      </c>
    </row>
    <row r="1428" spans="1:3">
      <c r="A1428" s="311"/>
      <c r="B1428" s="311"/>
      <c r="C1428" s="100" t="s">
        <v>1807</v>
      </c>
    </row>
    <row r="1429" spans="1:3">
      <c r="A1429" s="311"/>
      <c r="B1429" s="311"/>
      <c r="C1429" s="100" t="s">
        <v>1808</v>
      </c>
    </row>
    <row r="1430" spans="1:3">
      <c r="A1430" s="311"/>
      <c r="B1430" s="311"/>
      <c r="C1430" s="99" t="s">
        <v>1355</v>
      </c>
    </row>
    <row r="1431" spans="1:3" ht="90">
      <c r="A1431" s="311"/>
      <c r="B1431" s="311"/>
      <c r="C1431" s="100" t="s">
        <v>1809</v>
      </c>
    </row>
    <row r="1432" spans="1:3">
      <c r="A1432" s="311"/>
      <c r="B1432" s="311"/>
      <c r="C1432" s="99" t="s">
        <v>1357</v>
      </c>
    </row>
    <row r="1433" spans="1:3" ht="45.75" thickBot="1">
      <c r="A1433" s="312"/>
      <c r="B1433" s="312"/>
      <c r="C1433" s="95" t="s">
        <v>1810</v>
      </c>
    </row>
    <row r="1434" spans="1:3" ht="45">
      <c r="A1434" s="310" t="s">
        <v>233</v>
      </c>
      <c r="B1434" s="310" t="s">
        <v>25</v>
      </c>
      <c r="C1434" s="114" t="s">
        <v>234</v>
      </c>
    </row>
    <row r="1435" spans="1:3" ht="120">
      <c r="A1435" s="311"/>
      <c r="B1435" s="311"/>
      <c r="C1435" s="100" t="s">
        <v>1811</v>
      </c>
    </row>
    <row r="1436" spans="1:3">
      <c r="A1436" s="311"/>
      <c r="B1436" s="311"/>
      <c r="C1436" s="99" t="s">
        <v>1346</v>
      </c>
    </row>
    <row r="1437" spans="1:3" ht="45">
      <c r="A1437" s="311"/>
      <c r="B1437" s="311"/>
      <c r="C1437" s="100" t="s">
        <v>1799</v>
      </c>
    </row>
    <row r="1438" spans="1:3">
      <c r="A1438" s="311"/>
      <c r="B1438" s="311"/>
      <c r="C1438" s="100" t="s">
        <v>1800</v>
      </c>
    </row>
    <row r="1439" spans="1:3" ht="30">
      <c r="A1439" s="311"/>
      <c r="B1439" s="311"/>
      <c r="C1439" s="100" t="s">
        <v>1801</v>
      </c>
    </row>
    <row r="1440" spans="1:3">
      <c r="A1440" s="311"/>
      <c r="B1440" s="311"/>
      <c r="C1440" s="99" t="s">
        <v>1392</v>
      </c>
    </row>
    <row r="1441" spans="1:3">
      <c r="A1441" s="311"/>
      <c r="B1441" s="311"/>
      <c r="C1441" s="100" t="s">
        <v>1802</v>
      </c>
    </row>
    <row r="1442" spans="1:3" ht="30">
      <c r="A1442" s="311"/>
      <c r="B1442" s="311"/>
      <c r="C1442" s="100" t="s">
        <v>1803</v>
      </c>
    </row>
    <row r="1443" spans="1:3">
      <c r="A1443" s="311"/>
      <c r="B1443" s="311"/>
      <c r="C1443" s="100" t="s">
        <v>1804</v>
      </c>
    </row>
    <row r="1444" spans="1:3">
      <c r="A1444" s="311"/>
      <c r="B1444" s="311"/>
      <c r="C1444" s="100" t="s">
        <v>1469</v>
      </c>
    </row>
    <row r="1445" spans="1:3">
      <c r="A1445" s="311"/>
      <c r="B1445" s="311"/>
      <c r="C1445" s="99" t="s">
        <v>1470</v>
      </c>
    </row>
    <row r="1446" spans="1:3">
      <c r="A1446" s="311"/>
      <c r="B1446" s="311"/>
      <c r="C1446" s="100" t="s">
        <v>1805</v>
      </c>
    </row>
    <row r="1447" spans="1:3">
      <c r="A1447" s="311"/>
      <c r="B1447" s="311"/>
      <c r="C1447" s="100" t="s">
        <v>1806</v>
      </c>
    </row>
    <row r="1448" spans="1:3">
      <c r="A1448" s="311"/>
      <c r="B1448" s="311"/>
      <c r="C1448" s="100" t="s">
        <v>1807</v>
      </c>
    </row>
    <row r="1449" spans="1:3">
      <c r="A1449" s="311"/>
      <c r="B1449" s="311"/>
      <c r="C1449" s="100" t="s">
        <v>1808</v>
      </c>
    </row>
    <row r="1450" spans="1:3">
      <c r="A1450" s="311"/>
      <c r="B1450" s="311"/>
      <c r="C1450" s="99" t="s">
        <v>1355</v>
      </c>
    </row>
    <row r="1451" spans="1:3" ht="90">
      <c r="A1451" s="311"/>
      <c r="B1451" s="311"/>
      <c r="C1451" s="100" t="s">
        <v>1809</v>
      </c>
    </row>
    <row r="1452" spans="1:3">
      <c r="A1452" s="311"/>
      <c r="B1452" s="311"/>
      <c r="C1452" s="99" t="s">
        <v>1357</v>
      </c>
    </row>
    <row r="1453" spans="1:3" ht="45.75" thickBot="1">
      <c r="A1453" s="312"/>
      <c r="B1453" s="312"/>
      <c r="C1453" s="95" t="s">
        <v>1810</v>
      </c>
    </row>
    <row r="1454" spans="1:3" ht="45">
      <c r="A1454" s="310" t="s">
        <v>235</v>
      </c>
      <c r="B1454" s="310" t="s">
        <v>25</v>
      </c>
      <c r="C1454" s="114" t="s">
        <v>236</v>
      </c>
    </row>
    <row r="1455" spans="1:3" ht="120">
      <c r="A1455" s="311"/>
      <c r="B1455" s="311"/>
      <c r="C1455" s="100" t="s">
        <v>1812</v>
      </c>
    </row>
    <row r="1456" spans="1:3">
      <c r="A1456" s="311"/>
      <c r="B1456" s="311"/>
      <c r="C1456" s="99" t="s">
        <v>1346</v>
      </c>
    </row>
    <row r="1457" spans="1:3" ht="45">
      <c r="A1457" s="311"/>
      <c r="B1457" s="311"/>
      <c r="C1457" s="100" t="s">
        <v>1799</v>
      </c>
    </row>
    <row r="1458" spans="1:3">
      <c r="A1458" s="311"/>
      <c r="B1458" s="311"/>
      <c r="C1458" s="100" t="s">
        <v>1800</v>
      </c>
    </row>
    <row r="1459" spans="1:3" ht="30">
      <c r="A1459" s="311"/>
      <c r="B1459" s="311"/>
      <c r="C1459" s="100" t="s">
        <v>1801</v>
      </c>
    </row>
    <row r="1460" spans="1:3">
      <c r="A1460" s="311"/>
      <c r="B1460" s="311"/>
      <c r="C1460" s="99" t="s">
        <v>1392</v>
      </c>
    </row>
    <row r="1461" spans="1:3">
      <c r="A1461" s="311"/>
      <c r="B1461" s="311"/>
      <c r="C1461" s="100" t="s">
        <v>1802</v>
      </c>
    </row>
    <row r="1462" spans="1:3" ht="30">
      <c r="A1462" s="311"/>
      <c r="B1462" s="311"/>
      <c r="C1462" s="100" t="s">
        <v>1803</v>
      </c>
    </row>
    <row r="1463" spans="1:3">
      <c r="A1463" s="311"/>
      <c r="B1463" s="311"/>
      <c r="C1463" s="100" t="s">
        <v>1804</v>
      </c>
    </row>
    <row r="1464" spans="1:3">
      <c r="A1464" s="311"/>
      <c r="B1464" s="311"/>
      <c r="C1464" s="100" t="s">
        <v>1469</v>
      </c>
    </row>
    <row r="1465" spans="1:3">
      <c r="A1465" s="311"/>
      <c r="B1465" s="311"/>
      <c r="C1465" s="99" t="s">
        <v>1470</v>
      </c>
    </row>
    <row r="1466" spans="1:3">
      <c r="A1466" s="311"/>
      <c r="B1466" s="311"/>
      <c r="C1466" s="100" t="s">
        <v>1805</v>
      </c>
    </row>
    <row r="1467" spans="1:3">
      <c r="A1467" s="311"/>
      <c r="B1467" s="311"/>
      <c r="C1467" s="100" t="s">
        <v>1806</v>
      </c>
    </row>
    <row r="1468" spans="1:3">
      <c r="A1468" s="311"/>
      <c r="B1468" s="311"/>
      <c r="C1468" s="100" t="s">
        <v>1807</v>
      </c>
    </row>
    <row r="1469" spans="1:3">
      <c r="A1469" s="311"/>
      <c r="B1469" s="311"/>
      <c r="C1469" s="100" t="s">
        <v>1808</v>
      </c>
    </row>
    <row r="1470" spans="1:3">
      <c r="A1470" s="311"/>
      <c r="B1470" s="311"/>
      <c r="C1470" s="99" t="s">
        <v>1355</v>
      </c>
    </row>
    <row r="1471" spans="1:3" ht="90">
      <c r="A1471" s="311"/>
      <c r="B1471" s="311"/>
      <c r="C1471" s="100" t="s">
        <v>1809</v>
      </c>
    </row>
    <row r="1472" spans="1:3">
      <c r="A1472" s="311"/>
      <c r="B1472" s="311"/>
      <c r="C1472" s="99" t="s">
        <v>1357</v>
      </c>
    </row>
    <row r="1473" spans="1:3" ht="45.75" thickBot="1">
      <c r="A1473" s="312"/>
      <c r="B1473" s="312"/>
      <c r="C1473" s="95" t="s">
        <v>1810</v>
      </c>
    </row>
    <row r="1474" spans="1:3" ht="45">
      <c r="A1474" s="310" t="s">
        <v>237</v>
      </c>
      <c r="B1474" s="310" t="s">
        <v>25</v>
      </c>
      <c r="C1474" s="114" t="s">
        <v>238</v>
      </c>
    </row>
    <row r="1475" spans="1:3" ht="135">
      <c r="A1475" s="311"/>
      <c r="B1475" s="311"/>
      <c r="C1475" s="100" t="s">
        <v>1813</v>
      </c>
    </row>
    <row r="1476" spans="1:3">
      <c r="A1476" s="311"/>
      <c r="B1476" s="311"/>
      <c r="C1476" s="99" t="s">
        <v>1346</v>
      </c>
    </row>
    <row r="1477" spans="1:3" ht="45">
      <c r="A1477" s="311"/>
      <c r="B1477" s="311"/>
      <c r="C1477" s="100" t="s">
        <v>1799</v>
      </c>
    </row>
    <row r="1478" spans="1:3">
      <c r="A1478" s="311"/>
      <c r="B1478" s="311"/>
      <c r="C1478" s="100" t="s">
        <v>1800</v>
      </c>
    </row>
    <row r="1479" spans="1:3" ht="30">
      <c r="A1479" s="311"/>
      <c r="B1479" s="311"/>
      <c r="C1479" s="100" t="s">
        <v>1801</v>
      </c>
    </row>
    <row r="1480" spans="1:3">
      <c r="A1480" s="311"/>
      <c r="B1480" s="311"/>
      <c r="C1480" s="99" t="s">
        <v>1392</v>
      </c>
    </row>
    <row r="1481" spans="1:3">
      <c r="A1481" s="311"/>
      <c r="B1481" s="311"/>
      <c r="C1481" s="100" t="s">
        <v>1802</v>
      </c>
    </row>
    <row r="1482" spans="1:3" ht="30">
      <c r="A1482" s="311"/>
      <c r="B1482" s="311"/>
      <c r="C1482" s="100" t="s">
        <v>1803</v>
      </c>
    </row>
    <row r="1483" spans="1:3">
      <c r="A1483" s="311"/>
      <c r="B1483" s="311"/>
      <c r="C1483" s="100" t="s">
        <v>1804</v>
      </c>
    </row>
    <row r="1484" spans="1:3">
      <c r="A1484" s="311"/>
      <c r="B1484" s="311"/>
      <c r="C1484" s="100" t="s">
        <v>1469</v>
      </c>
    </row>
    <row r="1485" spans="1:3">
      <c r="A1485" s="311"/>
      <c r="B1485" s="311"/>
      <c r="C1485" s="99" t="s">
        <v>1470</v>
      </c>
    </row>
    <row r="1486" spans="1:3">
      <c r="A1486" s="311"/>
      <c r="B1486" s="311"/>
      <c r="C1486" s="100" t="s">
        <v>1805</v>
      </c>
    </row>
    <row r="1487" spans="1:3">
      <c r="A1487" s="311"/>
      <c r="B1487" s="311"/>
      <c r="C1487" s="100" t="s">
        <v>1806</v>
      </c>
    </row>
    <row r="1488" spans="1:3">
      <c r="A1488" s="311"/>
      <c r="B1488" s="311"/>
      <c r="C1488" s="100" t="s">
        <v>1807</v>
      </c>
    </row>
    <row r="1489" spans="1:3">
      <c r="A1489" s="311"/>
      <c r="B1489" s="311"/>
      <c r="C1489" s="100" t="s">
        <v>1808</v>
      </c>
    </row>
    <row r="1490" spans="1:3">
      <c r="A1490" s="311"/>
      <c r="B1490" s="311"/>
      <c r="C1490" s="99" t="s">
        <v>1355</v>
      </c>
    </row>
    <row r="1491" spans="1:3" ht="90">
      <c r="A1491" s="311"/>
      <c r="B1491" s="311"/>
      <c r="C1491" s="100" t="s">
        <v>1809</v>
      </c>
    </row>
    <row r="1492" spans="1:3">
      <c r="A1492" s="311"/>
      <c r="B1492" s="311"/>
      <c r="C1492" s="99" t="s">
        <v>1357</v>
      </c>
    </row>
    <row r="1493" spans="1:3" ht="45.75" thickBot="1">
      <c r="A1493" s="312"/>
      <c r="B1493" s="312"/>
      <c r="C1493" s="95" t="s">
        <v>1810</v>
      </c>
    </row>
    <row r="1494" spans="1:3">
      <c r="A1494" s="310" t="s">
        <v>239</v>
      </c>
      <c r="B1494" s="310" t="s">
        <v>25</v>
      </c>
      <c r="C1494" s="99" t="s">
        <v>240</v>
      </c>
    </row>
    <row r="1495" spans="1:3" ht="60">
      <c r="A1495" s="311"/>
      <c r="B1495" s="311"/>
      <c r="C1495" s="100" t="s">
        <v>1814</v>
      </c>
    </row>
    <row r="1496" spans="1:3" ht="75">
      <c r="A1496" s="311"/>
      <c r="B1496" s="311"/>
      <c r="C1496" s="100" t="s">
        <v>1815</v>
      </c>
    </row>
    <row r="1497" spans="1:3">
      <c r="A1497" s="311"/>
      <c r="B1497" s="311"/>
      <c r="C1497" s="100" t="s">
        <v>1816</v>
      </c>
    </row>
    <row r="1498" spans="1:3" ht="45.75" thickBot="1">
      <c r="A1498" s="312"/>
      <c r="B1498" s="312"/>
      <c r="C1498" s="95" t="s">
        <v>1817</v>
      </c>
    </row>
    <row r="1499" spans="1:3">
      <c r="A1499" s="310" t="s">
        <v>241</v>
      </c>
      <c r="B1499" s="310" t="s">
        <v>25</v>
      </c>
      <c r="C1499" s="99" t="s">
        <v>242</v>
      </c>
    </row>
    <row r="1500" spans="1:3" ht="75">
      <c r="A1500" s="311"/>
      <c r="B1500" s="311"/>
      <c r="C1500" s="100" t="s">
        <v>1818</v>
      </c>
    </row>
    <row r="1501" spans="1:3" ht="75">
      <c r="A1501" s="311"/>
      <c r="B1501" s="311"/>
      <c r="C1501" s="100" t="s">
        <v>1815</v>
      </c>
    </row>
    <row r="1502" spans="1:3">
      <c r="A1502" s="311"/>
      <c r="B1502" s="311"/>
      <c r="C1502" s="100" t="s">
        <v>1816</v>
      </c>
    </row>
    <row r="1503" spans="1:3" ht="45.75" thickBot="1">
      <c r="A1503" s="312"/>
      <c r="B1503" s="312"/>
      <c r="C1503" s="95" t="s">
        <v>1817</v>
      </c>
    </row>
    <row r="1504" spans="1:3">
      <c r="A1504" s="310" t="s">
        <v>243</v>
      </c>
      <c r="B1504" s="310" t="s">
        <v>25</v>
      </c>
      <c r="C1504" s="99" t="s">
        <v>244</v>
      </c>
    </row>
    <row r="1505" spans="1:3" ht="75">
      <c r="A1505" s="311"/>
      <c r="B1505" s="311"/>
      <c r="C1505" s="100" t="s">
        <v>1819</v>
      </c>
    </row>
    <row r="1506" spans="1:3" ht="75">
      <c r="A1506" s="311"/>
      <c r="B1506" s="311"/>
      <c r="C1506" s="100" t="s">
        <v>1820</v>
      </c>
    </row>
    <row r="1507" spans="1:3">
      <c r="A1507" s="311"/>
      <c r="B1507" s="311"/>
      <c r="C1507" s="100" t="s">
        <v>1816</v>
      </c>
    </row>
    <row r="1508" spans="1:3" ht="45.75" thickBot="1">
      <c r="A1508" s="312"/>
      <c r="B1508" s="312"/>
      <c r="C1508" s="95" t="s">
        <v>1817</v>
      </c>
    </row>
    <row r="1509" spans="1:3">
      <c r="A1509" s="310" t="s">
        <v>245</v>
      </c>
      <c r="B1509" s="310" t="s">
        <v>2</v>
      </c>
      <c r="C1509" s="99" t="s">
        <v>246</v>
      </c>
    </row>
    <row r="1510" spans="1:3" ht="45">
      <c r="A1510" s="311"/>
      <c r="B1510" s="311"/>
      <c r="C1510" s="100" t="s">
        <v>1821</v>
      </c>
    </row>
    <row r="1511" spans="1:3" ht="30">
      <c r="A1511" s="311"/>
      <c r="B1511" s="311"/>
      <c r="C1511" s="100" t="s">
        <v>1822</v>
      </c>
    </row>
    <row r="1512" spans="1:3" ht="30">
      <c r="A1512" s="311"/>
      <c r="B1512" s="311"/>
      <c r="C1512" s="100" t="s">
        <v>1823</v>
      </c>
    </row>
    <row r="1513" spans="1:3" ht="30">
      <c r="A1513" s="311"/>
      <c r="B1513" s="311"/>
      <c r="C1513" s="100" t="s">
        <v>1824</v>
      </c>
    </row>
    <row r="1514" spans="1:3">
      <c r="A1514" s="311"/>
      <c r="B1514" s="311"/>
      <c r="C1514" s="100" t="s">
        <v>1825</v>
      </c>
    </row>
    <row r="1515" spans="1:3">
      <c r="A1515" s="311"/>
      <c r="B1515" s="311"/>
      <c r="C1515" s="100" t="s">
        <v>1826</v>
      </c>
    </row>
    <row r="1516" spans="1:3" ht="15.75" thickBot="1">
      <c r="A1516" s="312"/>
      <c r="B1516" s="312"/>
      <c r="C1516" s="95" t="s">
        <v>1827</v>
      </c>
    </row>
    <row r="1517" spans="1:3">
      <c r="A1517" s="310" t="s">
        <v>247</v>
      </c>
      <c r="B1517" s="310" t="s">
        <v>2</v>
      </c>
      <c r="C1517" s="99" t="s">
        <v>248</v>
      </c>
    </row>
    <row r="1518" spans="1:3" ht="45">
      <c r="A1518" s="311"/>
      <c r="B1518" s="311"/>
      <c r="C1518" s="100" t="s">
        <v>1828</v>
      </c>
    </row>
    <row r="1519" spans="1:3" ht="30">
      <c r="A1519" s="311"/>
      <c r="B1519" s="311"/>
      <c r="C1519" s="100" t="s">
        <v>1822</v>
      </c>
    </row>
    <row r="1520" spans="1:3" ht="30">
      <c r="A1520" s="311"/>
      <c r="B1520" s="311"/>
      <c r="C1520" s="100" t="s">
        <v>1823</v>
      </c>
    </row>
    <row r="1521" spans="1:3" ht="30">
      <c r="A1521" s="311"/>
      <c r="B1521" s="311"/>
      <c r="C1521" s="100" t="s">
        <v>1824</v>
      </c>
    </row>
    <row r="1522" spans="1:3">
      <c r="A1522" s="311"/>
      <c r="B1522" s="311"/>
      <c r="C1522" s="100" t="s">
        <v>1825</v>
      </c>
    </row>
    <row r="1523" spans="1:3">
      <c r="A1523" s="311"/>
      <c r="B1523" s="311"/>
      <c r="C1523" s="100" t="s">
        <v>1826</v>
      </c>
    </row>
    <row r="1524" spans="1:3" ht="15.75" thickBot="1">
      <c r="A1524" s="312"/>
      <c r="B1524" s="312"/>
      <c r="C1524" s="95" t="s">
        <v>1827</v>
      </c>
    </row>
    <row r="1525" spans="1:3">
      <c r="A1525" s="310" t="s">
        <v>249</v>
      </c>
      <c r="B1525" s="310" t="s">
        <v>2</v>
      </c>
      <c r="C1525" s="99" t="s">
        <v>250</v>
      </c>
    </row>
    <row r="1526" spans="1:3" ht="60">
      <c r="A1526" s="311"/>
      <c r="B1526" s="311"/>
      <c r="C1526" s="100" t="s">
        <v>1829</v>
      </c>
    </row>
    <row r="1527" spans="1:3">
      <c r="A1527" s="311"/>
      <c r="B1527" s="311"/>
      <c r="C1527" s="100" t="s">
        <v>1830</v>
      </c>
    </row>
    <row r="1528" spans="1:3">
      <c r="A1528" s="311"/>
      <c r="B1528" s="311"/>
      <c r="C1528" s="100" t="s">
        <v>1831</v>
      </c>
    </row>
    <row r="1529" spans="1:3">
      <c r="A1529" s="311"/>
      <c r="B1529" s="311"/>
      <c r="C1529" s="100" t="s">
        <v>1832</v>
      </c>
    </row>
    <row r="1530" spans="1:3">
      <c r="A1530" s="311"/>
      <c r="B1530" s="311"/>
      <c r="C1530" s="100" t="s">
        <v>1833</v>
      </c>
    </row>
    <row r="1531" spans="1:3">
      <c r="A1531" s="311"/>
      <c r="B1531" s="311"/>
      <c r="C1531" s="100" t="s">
        <v>1834</v>
      </c>
    </row>
    <row r="1532" spans="1:3" ht="30">
      <c r="A1532" s="311"/>
      <c r="B1532" s="311"/>
      <c r="C1532" s="100" t="s">
        <v>1835</v>
      </c>
    </row>
    <row r="1533" spans="1:3" ht="45">
      <c r="A1533" s="311"/>
      <c r="B1533" s="311"/>
      <c r="C1533" s="100" t="s">
        <v>1836</v>
      </c>
    </row>
    <row r="1534" spans="1:3" ht="30">
      <c r="A1534" s="311"/>
      <c r="B1534" s="311"/>
      <c r="C1534" s="100" t="s">
        <v>1837</v>
      </c>
    </row>
    <row r="1535" spans="1:3" ht="45">
      <c r="A1535" s="311"/>
      <c r="B1535" s="311"/>
      <c r="C1535" s="100" t="s">
        <v>1838</v>
      </c>
    </row>
    <row r="1536" spans="1:3">
      <c r="A1536" s="311"/>
      <c r="B1536" s="311"/>
      <c r="C1536" s="100" t="s">
        <v>1839</v>
      </c>
    </row>
    <row r="1537" spans="1:3" ht="15.75" thickBot="1">
      <c r="A1537" s="311"/>
      <c r="B1537" s="311"/>
      <c r="C1537" s="102" t="s">
        <v>1840</v>
      </c>
    </row>
    <row r="1538" spans="1:3">
      <c r="A1538" s="310" t="s">
        <v>251</v>
      </c>
      <c r="B1538" s="310" t="s">
        <v>2</v>
      </c>
      <c r="C1538" s="99" t="s">
        <v>252</v>
      </c>
    </row>
    <row r="1539" spans="1:3" ht="60">
      <c r="A1539" s="311"/>
      <c r="B1539" s="311"/>
      <c r="C1539" s="100" t="s">
        <v>1841</v>
      </c>
    </row>
    <row r="1540" spans="1:3">
      <c r="A1540" s="311"/>
      <c r="B1540" s="311"/>
      <c r="C1540" s="100" t="s">
        <v>1830</v>
      </c>
    </row>
    <row r="1541" spans="1:3">
      <c r="A1541" s="311"/>
      <c r="B1541" s="311"/>
      <c r="C1541" s="100" t="s">
        <v>1831</v>
      </c>
    </row>
    <row r="1542" spans="1:3">
      <c r="A1542" s="311"/>
      <c r="B1542" s="311"/>
      <c r="C1542" s="100" t="s">
        <v>1832</v>
      </c>
    </row>
    <row r="1543" spans="1:3">
      <c r="A1543" s="311"/>
      <c r="B1543" s="311"/>
      <c r="C1543" s="100" t="s">
        <v>1833</v>
      </c>
    </row>
    <row r="1544" spans="1:3">
      <c r="A1544" s="311"/>
      <c r="B1544" s="311"/>
      <c r="C1544" s="100" t="s">
        <v>1834</v>
      </c>
    </row>
    <row r="1545" spans="1:3" ht="30">
      <c r="A1545" s="311"/>
      <c r="B1545" s="311"/>
      <c r="C1545" s="100" t="s">
        <v>1842</v>
      </c>
    </row>
    <row r="1546" spans="1:3" ht="60">
      <c r="A1546" s="311"/>
      <c r="B1546" s="311"/>
      <c r="C1546" s="100" t="s">
        <v>1843</v>
      </c>
    </row>
    <row r="1547" spans="1:3" ht="45">
      <c r="A1547" s="311"/>
      <c r="B1547" s="311"/>
      <c r="C1547" s="100" t="s">
        <v>1844</v>
      </c>
    </row>
    <row r="1548" spans="1:3">
      <c r="A1548" s="311"/>
      <c r="B1548" s="311"/>
      <c r="C1548" s="100" t="s">
        <v>1839</v>
      </c>
    </row>
    <row r="1549" spans="1:3" ht="15.75" thickBot="1">
      <c r="A1549" s="312"/>
      <c r="B1549" s="312"/>
      <c r="C1549" s="95" t="s">
        <v>1840</v>
      </c>
    </row>
    <row r="1550" spans="1:3">
      <c r="A1550" s="310" t="s">
        <v>253</v>
      </c>
      <c r="B1550" s="310" t="s">
        <v>2</v>
      </c>
      <c r="C1550" s="99" t="s">
        <v>254</v>
      </c>
    </row>
    <row r="1551" spans="1:3" ht="60">
      <c r="A1551" s="311"/>
      <c r="B1551" s="311"/>
      <c r="C1551" s="100" t="s">
        <v>1845</v>
      </c>
    </row>
    <row r="1552" spans="1:3">
      <c r="A1552" s="311"/>
      <c r="B1552" s="311"/>
      <c r="C1552" s="100" t="s">
        <v>1830</v>
      </c>
    </row>
    <row r="1553" spans="1:3">
      <c r="A1553" s="311"/>
      <c r="B1553" s="311"/>
      <c r="C1553" s="100" t="s">
        <v>1831</v>
      </c>
    </row>
    <row r="1554" spans="1:3">
      <c r="A1554" s="311"/>
      <c r="B1554" s="311"/>
      <c r="C1554" s="100" t="s">
        <v>1832</v>
      </c>
    </row>
    <row r="1555" spans="1:3">
      <c r="A1555" s="311"/>
      <c r="B1555" s="311"/>
      <c r="C1555" s="100" t="s">
        <v>1833</v>
      </c>
    </row>
    <row r="1556" spans="1:3">
      <c r="A1556" s="311"/>
      <c r="B1556" s="311"/>
      <c r="C1556" s="100" t="s">
        <v>1834</v>
      </c>
    </row>
    <row r="1557" spans="1:3" ht="30">
      <c r="A1557" s="311"/>
      <c r="B1557" s="311"/>
      <c r="C1557" s="100" t="s">
        <v>1842</v>
      </c>
    </row>
    <row r="1558" spans="1:3" ht="45">
      <c r="A1558" s="311"/>
      <c r="B1558" s="311"/>
      <c r="C1558" s="100" t="s">
        <v>1836</v>
      </c>
    </row>
    <row r="1559" spans="1:3" ht="30">
      <c r="A1559" s="311"/>
      <c r="B1559" s="311"/>
      <c r="C1559" s="100" t="s">
        <v>1837</v>
      </c>
    </row>
    <row r="1560" spans="1:3" ht="45">
      <c r="A1560" s="311"/>
      <c r="B1560" s="311"/>
      <c r="C1560" s="100" t="s">
        <v>1844</v>
      </c>
    </row>
    <row r="1561" spans="1:3">
      <c r="A1561" s="311"/>
      <c r="B1561" s="311"/>
      <c r="C1561" s="100" t="s">
        <v>1839</v>
      </c>
    </row>
    <row r="1562" spans="1:3" ht="15.75" thickBot="1">
      <c r="A1562" s="312"/>
      <c r="B1562" s="312"/>
      <c r="C1562" s="95" t="s">
        <v>1840</v>
      </c>
    </row>
    <row r="1563" spans="1:3">
      <c r="A1563" s="310" t="s">
        <v>255</v>
      </c>
      <c r="B1563" s="310" t="s">
        <v>25</v>
      </c>
      <c r="C1563" s="99" t="s">
        <v>256</v>
      </c>
    </row>
    <row r="1564" spans="1:3" ht="30">
      <c r="A1564" s="311"/>
      <c r="B1564" s="311"/>
      <c r="C1564" s="100" t="s">
        <v>1846</v>
      </c>
    </row>
    <row r="1565" spans="1:3" ht="30">
      <c r="A1565" s="311"/>
      <c r="B1565" s="311"/>
      <c r="C1565" s="100" t="s">
        <v>1822</v>
      </c>
    </row>
    <row r="1566" spans="1:3" ht="30">
      <c r="A1566" s="311"/>
      <c r="B1566" s="311"/>
      <c r="C1566" s="100" t="s">
        <v>1823</v>
      </c>
    </row>
    <row r="1567" spans="1:3" ht="30">
      <c r="A1567" s="311"/>
      <c r="B1567" s="311"/>
      <c r="C1567" s="100" t="s">
        <v>1824</v>
      </c>
    </row>
    <row r="1568" spans="1:3">
      <c r="A1568" s="311"/>
      <c r="B1568" s="311"/>
      <c r="C1568" s="100" t="s">
        <v>1825</v>
      </c>
    </row>
    <row r="1569" spans="1:3">
      <c r="A1569" s="311"/>
      <c r="B1569" s="311"/>
      <c r="C1569" s="100" t="s">
        <v>1826</v>
      </c>
    </row>
    <row r="1570" spans="1:3" ht="15.75" thickBot="1">
      <c r="A1570" s="312"/>
      <c r="B1570" s="312"/>
      <c r="C1570" s="95" t="s">
        <v>1827</v>
      </c>
    </row>
    <row r="1571" spans="1:3">
      <c r="A1571" s="310" t="s">
        <v>257</v>
      </c>
      <c r="B1571" s="310" t="s">
        <v>25</v>
      </c>
      <c r="C1571" s="99" t="s">
        <v>258</v>
      </c>
    </row>
    <row r="1572" spans="1:3" ht="30">
      <c r="A1572" s="311"/>
      <c r="B1572" s="311"/>
      <c r="C1572" s="100" t="s">
        <v>1847</v>
      </c>
    </row>
    <row r="1573" spans="1:3" ht="30">
      <c r="A1573" s="311"/>
      <c r="B1573" s="311"/>
      <c r="C1573" s="100" t="s">
        <v>1822</v>
      </c>
    </row>
    <row r="1574" spans="1:3" ht="30">
      <c r="A1574" s="311"/>
      <c r="B1574" s="311"/>
      <c r="C1574" s="100" t="s">
        <v>1823</v>
      </c>
    </row>
    <row r="1575" spans="1:3" ht="30">
      <c r="A1575" s="311"/>
      <c r="B1575" s="311"/>
      <c r="C1575" s="100" t="s">
        <v>1824</v>
      </c>
    </row>
    <row r="1576" spans="1:3">
      <c r="A1576" s="311"/>
      <c r="B1576" s="311"/>
      <c r="C1576" s="100" t="s">
        <v>1825</v>
      </c>
    </row>
    <row r="1577" spans="1:3">
      <c r="A1577" s="311"/>
      <c r="B1577" s="311"/>
      <c r="C1577" s="100" t="s">
        <v>1826</v>
      </c>
    </row>
    <row r="1578" spans="1:3" ht="15.75" thickBot="1">
      <c r="A1578" s="312"/>
      <c r="B1578" s="312"/>
      <c r="C1578" s="95" t="s">
        <v>1827</v>
      </c>
    </row>
    <row r="1579" spans="1:3">
      <c r="A1579" s="310" t="s">
        <v>259</v>
      </c>
      <c r="B1579" s="310" t="s">
        <v>2</v>
      </c>
      <c r="C1579" s="99" t="s">
        <v>260</v>
      </c>
    </row>
    <row r="1580" spans="1:3" ht="45">
      <c r="A1580" s="311"/>
      <c r="B1580" s="311"/>
      <c r="C1580" s="100" t="s">
        <v>1848</v>
      </c>
    </row>
    <row r="1581" spans="1:3">
      <c r="A1581" s="311"/>
      <c r="B1581" s="311"/>
      <c r="C1581" s="100" t="s">
        <v>1849</v>
      </c>
    </row>
    <row r="1582" spans="1:3" ht="30">
      <c r="A1582" s="311"/>
      <c r="B1582" s="311"/>
      <c r="C1582" s="100" t="s">
        <v>1850</v>
      </c>
    </row>
    <row r="1583" spans="1:3" ht="30">
      <c r="A1583" s="311"/>
      <c r="B1583" s="311"/>
      <c r="C1583" s="100" t="s">
        <v>1851</v>
      </c>
    </row>
    <row r="1584" spans="1:3">
      <c r="A1584" s="311"/>
      <c r="B1584" s="311"/>
      <c r="C1584" s="100" t="s">
        <v>1852</v>
      </c>
    </row>
    <row r="1585" spans="1:3" ht="30">
      <c r="A1585" s="311"/>
      <c r="B1585" s="311"/>
      <c r="C1585" s="100" t="s">
        <v>1853</v>
      </c>
    </row>
    <row r="1586" spans="1:3" ht="30">
      <c r="A1586" s="311"/>
      <c r="B1586" s="311"/>
      <c r="C1586" s="100" t="s">
        <v>1854</v>
      </c>
    </row>
    <row r="1587" spans="1:3">
      <c r="A1587" s="311"/>
      <c r="B1587" s="311"/>
      <c r="C1587" s="100" t="s">
        <v>1855</v>
      </c>
    </row>
    <row r="1588" spans="1:3" ht="60.75" thickBot="1">
      <c r="A1588" s="312"/>
      <c r="B1588" s="312"/>
      <c r="C1588" s="95" t="s">
        <v>1856</v>
      </c>
    </row>
    <row r="1589" spans="1:3">
      <c r="A1589" s="310" t="s">
        <v>261</v>
      </c>
      <c r="B1589" s="310" t="s">
        <v>2</v>
      </c>
      <c r="C1589" s="99" t="s">
        <v>262</v>
      </c>
    </row>
    <row r="1590" spans="1:3" ht="45">
      <c r="A1590" s="311"/>
      <c r="B1590" s="311"/>
      <c r="C1590" s="100" t="s">
        <v>1857</v>
      </c>
    </row>
    <row r="1591" spans="1:3" ht="30">
      <c r="A1591" s="311"/>
      <c r="B1591" s="311"/>
      <c r="C1591" s="100" t="s">
        <v>1858</v>
      </c>
    </row>
    <row r="1592" spans="1:3">
      <c r="A1592" s="311"/>
      <c r="B1592" s="311"/>
      <c r="C1592" s="100" t="s">
        <v>1849</v>
      </c>
    </row>
    <row r="1593" spans="1:3" ht="30">
      <c r="A1593" s="311"/>
      <c r="B1593" s="311"/>
      <c r="C1593" s="100" t="s">
        <v>1850</v>
      </c>
    </row>
    <row r="1594" spans="1:3" ht="30">
      <c r="A1594" s="311"/>
      <c r="B1594" s="311"/>
      <c r="C1594" s="100" t="s">
        <v>1851</v>
      </c>
    </row>
    <row r="1595" spans="1:3">
      <c r="A1595" s="311"/>
      <c r="B1595" s="311"/>
      <c r="C1595" s="100" t="s">
        <v>1852</v>
      </c>
    </row>
    <row r="1596" spans="1:3" ht="30">
      <c r="A1596" s="311"/>
      <c r="B1596" s="311"/>
      <c r="C1596" s="100" t="s">
        <v>1853</v>
      </c>
    </row>
    <row r="1597" spans="1:3" ht="30">
      <c r="A1597" s="311"/>
      <c r="B1597" s="311"/>
      <c r="C1597" s="100" t="s">
        <v>1854</v>
      </c>
    </row>
    <row r="1598" spans="1:3">
      <c r="A1598" s="311"/>
      <c r="B1598" s="311"/>
      <c r="C1598" s="100" t="s">
        <v>1855</v>
      </c>
    </row>
    <row r="1599" spans="1:3" ht="60.75" thickBot="1">
      <c r="A1599" s="312"/>
      <c r="B1599" s="312"/>
      <c r="C1599" s="95" t="s">
        <v>1856</v>
      </c>
    </row>
    <row r="1600" spans="1:3">
      <c r="A1600" s="310" t="s">
        <v>263</v>
      </c>
      <c r="B1600" s="310" t="s">
        <v>2</v>
      </c>
      <c r="C1600" s="99" t="s">
        <v>264</v>
      </c>
    </row>
    <row r="1601" spans="1:3" ht="45">
      <c r="A1601" s="311"/>
      <c r="B1601" s="311"/>
      <c r="C1601" s="100" t="s">
        <v>1859</v>
      </c>
    </row>
    <row r="1602" spans="1:3" ht="30">
      <c r="A1602" s="311"/>
      <c r="B1602" s="311"/>
      <c r="C1602" s="100" t="s">
        <v>1860</v>
      </c>
    </row>
    <row r="1603" spans="1:3">
      <c r="A1603" s="311"/>
      <c r="B1603" s="311"/>
      <c r="C1603" s="100" t="s">
        <v>1861</v>
      </c>
    </row>
    <row r="1604" spans="1:3">
      <c r="A1604" s="311"/>
      <c r="B1604" s="311"/>
      <c r="C1604" s="100" t="s">
        <v>1849</v>
      </c>
    </row>
    <row r="1605" spans="1:3" ht="30">
      <c r="A1605" s="311"/>
      <c r="B1605" s="311"/>
      <c r="C1605" s="100" t="s">
        <v>1850</v>
      </c>
    </row>
    <row r="1606" spans="1:3" ht="30">
      <c r="A1606" s="311"/>
      <c r="B1606" s="311"/>
      <c r="C1606" s="100" t="s">
        <v>1851</v>
      </c>
    </row>
    <row r="1607" spans="1:3">
      <c r="A1607" s="311"/>
      <c r="B1607" s="311"/>
      <c r="C1607" s="100" t="s">
        <v>1852</v>
      </c>
    </row>
    <row r="1608" spans="1:3" ht="30">
      <c r="A1608" s="311"/>
      <c r="B1608" s="311"/>
      <c r="C1608" s="100" t="s">
        <v>1853</v>
      </c>
    </row>
    <row r="1609" spans="1:3" ht="30">
      <c r="A1609" s="311"/>
      <c r="B1609" s="311"/>
      <c r="C1609" s="100" t="s">
        <v>1854</v>
      </c>
    </row>
    <row r="1610" spans="1:3">
      <c r="A1610" s="311"/>
      <c r="B1610" s="311"/>
      <c r="C1610" s="100" t="s">
        <v>1855</v>
      </c>
    </row>
    <row r="1611" spans="1:3" ht="60.75" thickBot="1">
      <c r="A1611" s="312"/>
      <c r="B1611" s="312"/>
      <c r="C1611" s="95" t="s">
        <v>1856</v>
      </c>
    </row>
    <row r="1612" spans="1:3">
      <c r="A1612" s="310" t="s">
        <v>265</v>
      </c>
      <c r="B1612" s="310" t="s">
        <v>2</v>
      </c>
      <c r="C1612" s="99" t="s">
        <v>266</v>
      </c>
    </row>
    <row r="1613" spans="1:3" ht="45">
      <c r="A1613" s="311"/>
      <c r="B1613" s="311"/>
      <c r="C1613" s="100" t="s">
        <v>1862</v>
      </c>
    </row>
    <row r="1614" spans="1:3" ht="30">
      <c r="A1614" s="311"/>
      <c r="B1614" s="311"/>
      <c r="C1614" s="100" t="s">
        <v>1860</v>
      </c>
    </row>
    <row r="1615" spans="1:3">
      <c r="A1615" s="311"/>
      <c r="B1615" s="311"/>
      <c r="C1615" s="100" t="s">
        <v>1861</v>
      </c>
    </row>
    <row r="1616" spans="1:3">
      <c r="A1616" s="311"/>
      <c r="B1616" s="311"/>
      <c r="C1616" s="100" t="s">
        <v>1849</v>
      </c>
    </row>
    <row r="1617" spans="1:3" ht="30">
      <c r="A1617" s="311"/>
      <c r="B1617" s="311"/>
      <c r="C1617" s="100" t="s">
        <v>1850</v>
      </c>
    </row>
    <row r="1618" spans="1:3" ht="30">
      <c r="A1618" s="311"/>
      <c r="B1618" s="311"/>
      <c r="C1618" s="100" t="s">
        <v>1851</v>
      </c>
    </row>
    <row r="1619" spans="1:3">
      <c r="A1619" s="311"/>
      <c r="B1619" s="311"/>
      <c r="C1619" s="100" t="s">
        <v>1852</v>
      </c>
    </row>
    <row r="1620" spans="1:3" ht="30">
      <c r="A1620" s="311"/>
      <c r="B1620" s="311"/>
      <c r="C1620" s="100" t="s">
        <v>1853</v>
      </c>
    </row>
    <row r="1621" spans="1:3" ht="30">
      <c r="A1621" s="311"/>
      <c r="B1621" s="311"/>
      <c r="C1621" s="100" t="s">
        <v>1854</v>
      </c>
    </row>
    <row r="1622" spans="1:3">
      <c r="A1622" s="311"/>
      <c r="B1622" s="311"/>
      <c r="C1622" s="100" t="s">
        <v>1855</v>
      </c>
    </row>
    <row r="1623" spans="1:3" ht="60.75" thickBot="1">
      <c r="A1623" s="312"/>
      <c r="B1623" s="312"/>
      <c r="C1623" s="95" t="s">
        <v>1856</v>
      </c>
    </row>
    <row r="1624" spans="1:3">
      <c r="A1624" s="310" t="s">
        <v>267</v>
      </c>
      <c r="B1624" s="310" t="s">
        <v>2</v>
      </c>
      <c r="C1624" s="99" t="s">
        <v>268</v>
      </c>
    </row>
    <row r="1625" spans="1:3" ht="45">
      <c r="A1625" s="311"/>
      <c r="B1625" s="311"/>
      <c r="C1625" s="100" t="s">
        <v>1863</v>
      </c>
    </row>
    <row r="1626" spans="1:3" ht="30">
      <c r="A1626" s="311"/>
      <c r="B1626" s="311"/>
      <c r="C1626" s="100" t="s">
        <v>1858</v>
      </c>
    </row>
    <row r="1627" spans="1:3">
      <c r="A1627" s="311"/>
      <c r="B1627" s="311"/>
      <c r="C1627" s="100" t="s">
        <v>1849</v>
      </c>
    </row>
    <row r="1628" spans="1:3" ht="30">
      <c r="A1628" s="311"/>
      <c r="B1628" s="311"/>
      <c r="C1628" s="100" t="s">
        <v>1850</v>
      </c>
    </row>
    <row r="1629" spans="1:3" ht="30">
      <c r="A1629" s="311"/>
      <c r="B1629" s="311"/>
      <c r="C1629" s="100" t="s">
        <v>1851</v>
      </c>
    </row>
    <row r="1630" spans="1:3">
      <c r="A1630" s="311"/>
      <c r="B1630" s="311"/>
      <c r="C1630" s="100" t="s">
        <v>1852</v>
      </c>
    </row>
    <row r="1631" spans="1:3" ht="30">
      <c r="A1631" s="311"/>
      <c r="B1631" s="311"/>
      <c r="C1631" s="100" t="s">
        <v>1853</v>
      </c>
    </row>
    <row r="1632" spans="1:3" ht="30">
      <c r="A1632" s="311"/>
      <c r="B1632" s="311"/>
      <c r="C1632" s="100" t="s">
        <v>1854</v>
      </c>
    </row>
    <row r="1633" spans="1:3">
      <c r="A1633" s="311"/>
      <c r="B1633" s="311"/>
      <c r="C1633" s="100" t="s">
        <v>1864</v>
      </c>
    </row>
    <row r="1634" spans="1:3" ht="60.75" thickBot="1">
      <c r="A1634" s="312"/>
      <c r="B1634" s="312"/>
      <c r="C1634" s="95" t="s">
        <v>1856</v>
      </c>
    </row>
    <row r="1635" spans="1:3">
      <c r="A1635" s="310" t="s">
        <v>269</v>
      </c>
      <c r="B1635" s="310" t="s">
        <v>2</v>
      </c>
      <c r="C1635" s="99" t="s">
        <v>270</v>
      </c>
    </row>
    <row r="1636" spans="1:3" ht="45">
      <c r="A1636" s="311"/>
      <c r="B1636" s="311"/>
      <c r="C1636" s="100" t="s">
        <v>1865</v>
      </c>
    </row>
    <row r="1637" spans="1:3" ht="45">
      <c r="A1637" s="311"/>
      <c r="B1637" s="311"/>
      <c r="C1637" s="100" t="s">
        <v>1866</v>
      </c>
    </row>
    <row r="1638" spans="1:3" ht="60">
      <c r="A1638" s="311"/>
      <c r="B1638" s="311"/>
      <c r="C1638" s="100" t="s">
        <v>1867</v>
      </c>
    </row>
    <row r="1639" spans="1:3" ht="45">
      <c r="A1639" s="311"/>
      <c r="B1639" s="311"/>
      <c r="C1639" s="100" t="s">
        <v>1868</v>
      </c>
    </row>
    <row r="1640" spans="1:3" ht="30">
      <c r="A1640" s="311"/>
      <c r="B1640" s="311"/>
      <c r="C1640" s="100" t="s">
        <v>1869</v>
      </c>
    </row>
    <row r="1641" spans="1:3" ht="30">
      <c r="A1641" s="311"/>
      <c r="B1641" s="311"/>
      <c r="C1641" s="100" t="s">
        <v>1870</v>
      </c>
    </row>
    <row r="1642" spans="1:3" ht="30">
      <c r="A1642" s="311"/>
      <c r="B1642" s="311"/>
      <c r="C1642" s="100" t="s">
        <v>1871</v>
      </c>
    </row>
    <row r="1643" spans="1:3" ht="30">
      <c r="A1643" s="311"/>
      <c r="B1643" s="311"/>
      <c r="C1643" s="100" t="s">
        <v>1872</v>
      </c>
    </row>
    <row r="1644" spans="1:3">
      <c r="A1644" s="311"/>
      <c r="B1644" s="311"/>
      <c r="C1644" s="100" t="s">
        <v>1873</v>
      </c>
    </row>
    <row r="1645" spans="1:3" ht="30">
      <c r="A1645" s="311"/>
      <c r="B1645" s="311"/>
      <c r="C1645" s="100" t="s">
        <v>1874</v>
      </c>
    </row>
    <row r="1646" spans="1:3" ht="30">
      <c r="A1646" s="311"/>
      <c r="B1646" s="311"/>
      <c r="C1646" s="100" t="s">
        <v>1875</v>
      </c>
    </row>
    <row r="1647" spans="1:3" ht="30">
      <c r="A1647" s="311"/>
      <c r="B1647" s="311"/>
      <c r="C1647" s="100" t="s">
        <v>1876</v>
      </c>
    </row>
    <row r="1648" spans="1:3">
      <c r="A1648" s="311"/>
      <c r="B1648" s="311"/>
      <c r="C1648" s="100" t="s">
        <v>1877</v>
      </c>
    </row>
    <row r="1649" spans="1:3" ht="30">
      <c r="A1649" s="311"/>
      <c r="B1649" s="311"/>
      <c r="C1649" s="100" t="s">
        <v>1878</v>
      </c>
    </row>
    <row r="1650" spans="1:3">
      <c r="A1650" s="311"/>
      <c r="B1650" s="311"/>
      <c r="C1650" s="100" t="s">
        <v>1879</v>
      </c>
    </row>
    <row r="1651" spans="1:3">
      <c r="A1651" s="311"/>
      <c r="B1651" s="311"/>
      <c r="C1651" s="100" t="s">
        <v>1880</v>
      </c>
    </row>
    <row r="1652" spans="1:3" ht="30">
      <c r="A1652" s="311"/>
      <c r="B1652" s="311"/>
      <c r="C1652" s="100" t="s">
        <v>1881</v>
      </c>
    </row>
    <row r="1653" spans="1:3" ht="30">
      <c r="A1653" s="311"/>
      <c r="B1653" s="311"/>
      <c r="C1653" s="100" t="s">
        <v>1882</v>
      </c>
    </row>
    <row r="1654" spans="1:3" ht="30">
      <c r="A1654" s="311"/>
      <c r="B1654" s="311"/>
      <c r="C1654" s="100" t="s">
        <v>1883</v>
      </c>
    </row>
    <row r="1655" spans="1:3">
      <c r="A1655" s="311"/>
      <c r="B1655" s="311"/>
      <c r="C1655" s="100" t="s">
        <v>1884</v>
      </c>
    </row>
    <row r="1656" spans="1:3" ht="30">
      <c r="A1656" s="311"/>
      <c r="B1656" s="311"/>
      <c r="C1656" s="100" t="s">
        <v>1885</v>
      </c>
    </row>
    <row r="1657" spans="1:3" ht="30">
      <c r="A1657" s="311"/>
      <c r="B1657" s="311"/>
      <c r="C1657" s="100" t="s">
        <v>1886</v>
      </c>
    </row>
    <row r="1658" spans="1:3" ht="30">
      <c r="A1658" s="311"/>
      <c r="B1658" s="311"/>
      <c r="C1658" s="100" t="s">
        <v>1887</v>
      </c>
    </row>
    <row r="1659" spans="1:3" ht="30">
      <c r="A1659" s="311"/>
      <c r="B1659" s="311"/>
      <c r="C1659" s="100" t="s">
        <v>1888</v>
      </c>
    </row>
    <row r="1660" spans="1:3" ht="30">
      <c r="A1660" s="311"/>
      <c r="B1660" s="311"/>
      <c r="C1660" s="100" t="s">
        <v>1889</v>
      </c>
    </row>
    <row r="1661" spans="1:3" ht="30">
      <c r="A1661" s="311"/>
      <c r="B1661" s="311"/>
      <c r="C1661" s="100" t="s">
        <v>1890</v>
      </c>
    </row>
    <row r="1662" spans="1:3" ht="30">
      <c r="A1662" s="311"/>
      <c r="B1662" s="311"/>
      <c r="C1662" s="100" t="s">
        <v>1891</v>
      </c>
    </row>
    <row r="1663" spans="1:3" ht="30">
      <c r="A1663" s="311"/>
      <c r="B1663" s="311"/>
      <c r="C1663" s="100" t="s">
        <v>1892</v>
      </c>
    </row>
    <row r="1664" spans="1:3">
      <c r="A1664" s="311"/>
      <c r="B1664" s="311"/>
      <c r="C1664" s="100" t="s">
        <v>1893</v>
      </c>
    </row>
    <row r="1665" spans="1:3" ht="75">
      <c r="A1665" s="311"/>
      <c r="B1665" s="311"/>
      <c r="C1665" s="100" t="s">
        <v>1894</v>
      </c>
    </row>
    <row r="1666" spans="1:3" ht="105">
      <c r="A1666" s="311"/>
      <c r="B1666" s="311"/>
      <c r="C1666" s="100" t="s">
        <v>1895</v>
      </c>
    </row>
    <row r="1667" spans="1:3">
      <c r="A1667" s="311"/>
      <c r="B1667" s="311"/>
      <c r="C1667" s="100" t="s">
        <v>1896</v>
      </c>
    </row>
    <row r="1668" spans="1:3">
      <c r="A1668" s="311"/>
      <c r="B1668" s="311"/>
      <c r="C1668" s="100" t="s">
        <v>1897</v>
      </c>
    </row>
    <row r="1669" spans="1:3" ht="60">
      <c r="A1669" s="311"/>
      <c r="B1669" s="311"/>
      <c r="C1669" s="100" t="s">
        <v>1898</v>
      </c>
    </row>
    <row r="1670" spans="1:3" ht="30">
      <c r="A1670" s="311"/>
      <c r="B1670" s="311"/>
      <c r="C1670" s="100" t="s">
        <v>1899</v>
      </c>
    </row>
    <row r="1671" spans="1:3">
      <c r="A1671" s="311"/>
      <c r="B1671" s="311"/>
      <c r="C1671" s="100" t="s">
        <v>1900</v>
      </c>
    </row>
    <row r="1672" spans="1:3" ht="30">
      <c r="A1672" s="311"/>
      <c r="B1672" s="311"/>
      <c r="C1672" s="100" t="s">
        <v>1901</v>
      </c>
    </row>
    <row r="1673" spans="1:3" ht="60.75" thickBot="1">
      <c r="A1673" s="312"/>
      <c r="B1673" s="312"/>
      <c r="C1673" s="95" t="s">
        <v>1902</v>
      </c>
    </row>
    <row r="1674" spans="1:3">
      <c r="A1674" s="310" t="s">
        <v>271</v>
      </c>
      <c r="B1674" s="310" t="s">
        <v>2</v>
      </c>
      <c r="C1674" s="99" t="s">
        <v>272</v>
      </c>
    </row>
    <row r="1675" spans="1:3" ht="30">
      <c r="A1675" s="311"/>
      <c r="B1675" s="311"/>
      <c r="C1675" s="100" t="s">
        <v>1903</v>
      </c>
    </row>
    <row r="1676" spans="1:3">
      <c r="A1676" s="311"/>
      <c r="B1676" s="311"/>
      <c r="C1676" s="100" t="s">
        <v>1904</v>
      </c>
    </row>
    <row r="1677" spans="1:3">
      <c r="A1677" s="311"/>
      <c r="B1677" s="311"/>
      <c r="C1677" s="100" t="s">
        <v>1905</v>
      </c>
    </row>
    <row r="1678" spans="1:3" ht="30">
      <c r="A1678" s="311"/>
      <c r="B1678" s="311"/>
      <c r="C1678" s="100" t="s">
        <v>1906</v>
      </c>
    </row>
    <row r="1679" spans="1:3" ht="45">
      <c r="A1679" s="311"/>
      <c r="B1679" s="311"/>
      <c r="C1679" s="100" t="s">
        <v>1907</v>
      </c>
    </row>
    <row r="1680" spans="1:3" ht="30">
      <c r="A1680" s="311"/>
      <c r="B1680" s="311"/>
      <c r="C1680" s="100" t="s">
        <v>1853</v>
      </c>
    </row>
    <row r="1681" spans="1:3" ht="30">
      <c r="A1681" s="311"/>
      <c r="B1681" s="311"/>
      <c r="C1681" s="100" t="s">
        <v>1854</v>
      </c>
    </row>
    <row r="1682" spans="1:3">
      <c r="A1682" s="311"/>
      <c r="B1682" s="311"/>
      <c r="C1682" s="100" t="s">
        <v>1855</v>
      </c>
    </row>
    <row r="1683" spans="1:3" ht="60.75" thickBot="1">
      <c r="A1683" s="312"/>
      <c r="B1683" s="312"/>
      <c r="C1683" s="95" t="s">
        <v>1856</v>
      </c>
    </row>
    <row r="1684" spans="1:3">
      <c r="A1684" s="310" t="s">
        <v>273</v>
      </c>
      <c r="B1684" s="310" t="s">
        <v>25</v>
      </c>
      <c r="C1684" s="99" t="s">
        <v>274</v>
      </c>
    </row>
    <row r="1685" spans="1:3">
      <c r="A1685" s="311"/>
      <c r="B1685" s="311"/>
      <c r="C1685" s="100" t="s">
        <v>1908</v>
      </c>
    </row>
    <row r="1686" spans="1:3" ht="30">
      <c r="A1686" s="311"/>
      <c r="B1686" s="311"/>
      <c r="C1686" s="100" t="s">
        <v>1909</v>
      </c>
    </row>
    <row r="1687" spans="1:3">
      <c r="A1687" s="311"/>
      <c r="B1687" s="311"/>
      <c r="C1687" s="100" t="s">
        <v>1910</v>
      </c>
    </row>
    <row r="1688" spans="1:3" ht="30">
      <c r="A1688" s="311"/>
      <c r="B1688" s="311"/>
      <c r="C1688" s="100" t="s">
        <v>1911</v>
      </c>
    </row>
    <row r="1689" spans="1:3">
      <c r="A1689" s="311"/>
      <c r="B1689" s="311"/>
      <c r="C1689" s="100" t="s">
        <v>1912</v>
      </c>
    </row>
    <row r="1690" spans="1:3">
      <c r="A1690" s="311"/>
      <c r="B1690" s="311"/>
      <c r="C1690" s="100" t="s">
        <v>1913</v>
      </c>
    </row>
    <row r="1691" spans="1:3">
      <c r="A1691" s="311"/>
      <c r="B1691" s="311"/>
      <c r="C1691" s="100" t="s">
        <v>1914</v>
      </c>
    </row>
    <row r="1692" spans="1:3">
      <c r="A1692" s="311"/>
      <c r="B1692" s="311"/>
      <c r="C1692" s="100" t="s">
        <v>1915</v>
      </c>
    </row>
    <row r="1693" spans="1:3" ht="30.75" thickBot="1">
      <c r="A1693" s="312"/>
      <c r="B1693" s="312"/>
      <c r="C1693" s="95" t="s">
        <v>1916</v>
      </c>
    </row>
    <row r="1694" spans="1:3">
      <c r="A1694" s="310" t="s">
        <v>275</v>
      </c>
      <c r="B1694" s="310" t="s">
        <v>25</v>
      </c>
      <c r="C1694" s="99" t="s">
        <v>276</v>
      </c>
    </row>
    <row r="1695" spans="1:3">
      <c r="A1695" s="311"/>
      <c r="B1695" s="311"/>
      <c r="C1695" s="100" t="s">
        <v>1908</v>
      </c>
    </row>
    <row r="1696" spans="1:3" ht="30">
      <c r="A1696" s="311"/>
      <c r="B1696" s="311"/>
      <c r="C1696" s="100" t="s">
        <v>1909</v>
      </c>
    </row>
    <row r="1697" spans="1:3">
      <c r="A1697" s="311"/>
      <c r="B1697" s="311"/>
      <c r="C1697" s="100" t="s">
        <v>1910</v>
      </c>
    </row>
    <row r="1698" spans="1:3" ht="30">
      <c r="A1698" s="311"/>
      <c r="B1698" s="311"/>
      <c r="C1698" s="100" t="s">
        <v>1911</v>
      </c>
    </row>
    <row r="1699" spans="1:3">
      <c r="A1699" s="311"/>
      <c r="B1699" s="311"/>
      <c r="C1699" s="100" t="s">
        <v>1912</v>
      </c>
    </row>
    <row r="1700" spans="1:3">
      <c r="A1700" s="311"/>
      <c r="B1700" s="311"/>
      <c r="C1700" s="100" t="s">
        <v>1913</v>
      </c>
    </row>
    <row r="1701" spans="1:3">
      <c r="A1701" s="311"/>
      <c r="B1701" s="311"/>
      <c r="C1701" s="100" t="s">
        <v>1914</v>
      </c>
    </row>
    <row r="1702" spans="1:3">
      <c r="A1702" s="311"/>
      <c r="B1702" s="311"/>
      <c r="C1702" s="100" t="s">
        <v>1915</v>
      </c>
    </row>
    <row r="1703" spans="1:3" ht="30.75" thickBot="1">
      <c r="A1703" s="312"/>
      <c r="B1703" s="312"/>
      <c r="C1703" s="95" t="s">
        <v>1916</v>
      </c>
    </row>
    <row r="1704" spans="1:3">
      <c r="A1704" s="310" t="s">
        <v>277</v>
      </c>
      <c r="B1704" s="310" t="s">
        <v>25</v>
      </c>
      <c r="C1704" s="99" t="s">
        <v>278</v>
      </c>
    </row>
    <row r="1705" spans="1:3" ht="30">
      <c r="A1705" s="311"/>
      <c r="B1705" s="311"/>
      <c r="C1705" s="100" t="s">
        <v>1917</v>
      </c>
    </row>
    <row r="1706" spans="1:3" ht="30">
      <c r="A1706" s="311"/>
      <c r="B1706" s="311"/>
      <c r="C1706" s="100" t="s">
        <v>1858</v>
      </c>
    </row>
    <row r="1707" spans="1:3">
      <c r="A1707" s="311"/>
      <c r="B1707" s="311"/>
      <c r="C1707" s="100" t="s">
        <v>1849</v>
      </c>
    </row>
    <row r="1708" spans="1:3" ht="30">
      <c r="A1708" s="311"/>
      <c r="B1708" s="311"/>
      <c r="C1708" s="100" t="s">
        <v>1850</v>
      </c>
    </row>
    <row r="1709" spans="1:3" ht="30">
      <c r="A1709" s="311"/>
      <c r="B1709" s="311"/>
      <c r="C1709" s="100" t="s">
        <v>1851</v>
      </c>
    </row>
    <row r="1710" spans="1:3">
      <c r="A1710" s="311"/>
      <c r="B1710" s="311"/>
      <c r="C1710" s="100" t="s">
        <v>1852</v>
      </c>
    </row>
    <row r="1711" spans="1:3" ht="30">
      <c r="A1711" s="311"/>
      <c r="B1711" s="311"/>
      <c r="C1711" s="100" t="s">
        <v>1853</v>
      </c>
    </row>
    <row r="1712" spans="1:3" ht="30">
      <c r="A1712" s="311"/>
      <c r="B1712" s="311"/>
      <c r="C1712" s="100" t="s">
        <v>1854</v>
      </c>
    </row>
    <row r="1713" spans="1:3">
      <c r="A1713" s="311"/>
      <c r="B1713" s="311"/>
      <c r="C1713" s="100" t="s">
        <v>1855</v>
      </c>
    </row>
    <row r="1714" spans="1:3" ht="60.75" thickBot="1">
      <c r="A1714" s="312"/>
      <c r="B1714" s="312"/>
      <c r="C1714" s="95" t="s">
        <v>1856</v>
      </c>
    </row>
    <row r="1715" spans="1:3">
      <c r="A1715" s="310" t="s">
        <v>279</v>
      </c>
      <c r="B1715" s="310" t="s">
        <v>25</v>
      </c>
      <c r="C1715" s="99" t="s">
        <v>280</v>
      </c>
    </row>
    <row r="1716" spans="1:3" ht="45">
      <c r="A1716" s="311"/>
      <c r="B1716" s="311"/>
      <c r="C1716" s="100" t="s">
        <v>1918</v>
      </c>
    </row>
    <row r="1717" spans="1:3" ht="30">
      <c r="A1717" s="311"/>
      <c r="B1717" s="311"/>
      <c r="C1717" s="100" t="s">
        <v>1919</v>
      </c>
    </row>
    <row r="1718" spans="1:3">
      <c r="A1718" s="311"/>
      <c r="B1718" s="311"/>
      <c r="C1718" s="100" t="s">
        <v>1920</v>
      </c>
    </row>
    <row r="1719" spans="1:3">
      <c r="A1719" s="311"/>
      <c r="B1719" s="311"/>
      <c r="C1719" s="100" t="s">
        <v>1921</v>
      </c>
    </row>
    <row r="1720" spans="1:3">
      <c r="A1720" s="311"/>
      <c r="B1720" s="311"/>
      <c r="C1720" s="100" t="s">
        <v>1922</v>
      </c>
    </row>
    <row r="1721" spans="1:3" ht="30">
      <c r="A1721" s="311"/>
      <c r="B1721" s="311"/>
      <c r="C1721" s="100" t="s">
        <v>1923</v>
      </c>
    </row>
    <row r="1722" spans="1:3" ht="30">
      <c r="A1722" s="311"/>
      <c r="B1722" s="311"/>
      <c r="C1722" s="100" t="s">
        <v>1924</v>
      </c>
    </row>
    <row r="1723" spans="1:3" ht="30">
      <c r="A1723" s="311"/>
      <c r="B1723" s="311"/>
      <c r="C1723" s="100" t="s">
        <v>1925</v>
      </c>
    </row>
    <row r="1724" spans="1:3" ht="60.75" thickBot="1">
      <c r="A1724" s="312"/>
      <c r="B1724" s="312"/>
      <c r="C1724" s="95" t="s">
        <v>1856</v>
      </c>
    </row>
    <row r="1725" spans="1:3">
      <c r="A1725" s="310" t="s">
        <v>281</v>
      </c>
      <c r="B1725" s="310" t="s">
        <v>25</v>
      </c>
      <c r="C1725" s="99" t="s">
        <v>282</v>
      </c>
    </row>
    <row r="1726" spans="1:3" ht="30">
      <c r="A1726" s="311"/>
      <c r="B1726" s="311"/>
      <c r="C1726" s="100" t="s">
        <v>1926</v>
      </c>
    </row>
    <row r="1727" spans="1:3" ht="30">
      <c r="A1727" s="311"/>
      <c r="B1727" s="311"/>
      <c r="C1727" s="100" t="s">
        <v>1927</v>
      </c>
    </row>
    <row r="1728" spans="1:3" ht="30">
      <c r="A1728" s="311"/>
      <c r="B1728" s="311"/>
      <c r="C1728" s="100" t="s">
        <v>1919</v>
      </c>
    </row>
    <row r="1729" spans="1:3">
      <c r="A1729" s="311"/>
      <c r="B1729" s="311"/>
      <c r="C1729" s="100" t="s">
        <v>1920</v>
      </c>
    </row>
    <row r="1730" spans="1:3">
      <c r="A1730" s="311"/>
      <c r="B1730" s="311"/>
      <c r="C1730" s="100" t="s">
        <v>1921</v>
      </c>
    </row>
    <row r="1731" spans="1:3">
      <c r="A1731" s="311"/>
      <c r="B1731" s="311"/>
      <c r="C1731" s="100" t="s">
        <v>1922</v>
      </c>
    </row>
    <row r="1732" spans="1:3" ht="30">
      <c r="A1732" s="311"/>
      <c r="B1732" s="311"/>
      <c r="C1732" s="100" t="s">
        <v>1928</v>
      </c>
    </row>
    <row r="1733" spans="1:3" ht="30">
      <c r="A1733" s="311"/>
      <c r="B1733" s="311"/>
      <c r="C1733" s="100" t="s">
        <v>1853</v>
      </c>
    </row>
    <row r="1734" spans="1:3" ht="30">
      <c r="A1734" s="311"/>
      <c r="B1734" s="311"/>
      <c r="C1734" s="100" t="s">
        <v>1854</v>
      </c>
    </row>
    <row r="1735" spans="1:3">
      <c r="A1735" s="311"/>
      <c r="B1735" s="311"/>
      <c r="C1735" s="100" t="s">
        <v>1929</v>
      </c>
    </row>
    <row r="1736" spans="1:3" ht="60.75" thickBot="1">
      <c r="A1736" s="312"/>
      <c r="B1736" s="312"/>
      <c r="C1736" s="95" t="s">
        <v>1507</v>
      </c>
    </row>
    <row r="1737" spans="1:3">
      <c r="A1737" s="310" t="s">
        <v>283</v>
      </c>
      <c r="B1737" s="310" t="s">
        <v>2</v>
      </c>
      <c r="C1737" s="99" t="s">
        <v>284</v>
      </c>
    </row>
    <row r="1738" spans="1:3" ht="45">
      <c r="A1738" s="311"/>
      <c r="B1738" s="311"/>
      <c r="C1738" s="100" t="s">
        <v>1930</v>
      </c>
    </row>
    <row r="1739" spans="1:3" ht="45">
      <c r="A1739" s="311"/>
      <c r="B1739" s="311"/>
      <c r="C1739" s="100" t="s">
        <v>1931</v>
      </c>
    </row>
    <row r="1740" spans="1:3" ht="30">
      <c r="A1740" s="311"/>
      <c r="B1740" s="311"/>
      <c r="C1740" s="100" t="s">
        <v>1853</v>
      </c>
    </row>
    <row r="1741" spans="1:3" ht="30">
      <c r="A1741" s="311"/>
      <c r="B1741" s="311"/>
      <c r="C1741" s="100" t="s">
        <v>1854</v>
      </c>
    </row>
    <row r="1742" spans="1:3">
      <c r="A1742" s="311"/>
      <c r="B1742" s="311"/>
      <c r="C1742" s="100" t="s">
        <v>1855</v>
      </c>
    </row>
    <row r="1743" spans="1:3" ht="60.75" thickBot="1">
      <c r="A1743" s="312"/>
      <c r="B1743" s="312"/>
      <c r="C1743" s="95" t="s">
        <v>1507</v>
      </c>
    </row>
    <row r="1744" spans="1:3">
      <c r="A1744" s="310" t="s">
        <v>285</v>
      </c>
      <c r="B1744" s="310" t="s">
        <v>2</v>
      </c>
      <c r="C1744" s="99" t="s">
        <v>286</v>
      </c>
    </row>
    <row r="1745" spans="1:3" ht="45">
      <c r="A1745" s="311"/>
      <c r="B1745" s="311"/>
      <c r="C1745" s="100" t="s">
        <v>1932</v>
      </c>
    </row>
    <row r="1746" spans="1:3" ht="45">
      <c r="A1746" s="311"/>
      <c r="B1746" s="311"/>
      <c r="C1746" s="100" t="s">
        <v>1933</v>
      </c>
    </row>
    <row r="1747" spans="1:3" ht="45">
      <c r="A1747" s="311"/>
      <c r="B1747" s="311"/>
      <c r="C1747" s="100" t="s">
        <v>1934</v>
      </c>
    </row>
    <row r="1748" spans="1:3" ht="60.75" thickBot="1">
      <c r="A1748" s="312"/>
      <c r="B1748" s="312"/>
      <c r="C1748" s="95" t="s">
        <v>1507</v>
      </c>
    </row>
    <row r="1749" spans="1:3">
      <c r="A1749" s="310" t="s">
        <v>287</v>
      </c>
      <c r="B1749" s="310" t="s">
        <v>2</v>
      </c>
      <c r="C1749" s="99" t="s">
        <v>288</v>
      </c>
    </row>
    <row r="1750" spans="1:3" ht="45">
      <c r="A1750" s="311"/>
      <c r="B1750" s="311"/>
      <c r="C1750" s="100" t="s">
        <v>1935</v>
      </c>
    </row>
    <row r="1751" spans="1:3" ht="45">
      <c r="A1751" s="311"/>
      <c r="B1751" s="311"/>
      <c r="C1751" s="100" t="s">
        <v>1931</v>
      </c>
    </row>
    <row r="1752" spans="1:3" ht="30">
      <c r="A1752" s="311"/>
      <c r="B1752" s="311"/>
      <c r="C1752" s="100" t="s">
        <v>1853</v>
      </c>
    </row>
    <row r="1753" spans="1:3" ht="30">
      <c r="A1753" s="311"/>
      <c r="B1753" s="311"/>
      <c r="C1753" s="100" t="s">
        <v>1854</v>
      </c>
    </row>
    <row r="1754" spans="1:3">
      <c r="A1754" s="311"/>
      <c r="B1754" s="311"/>
      <c r="C1754" s="100" t="s">
        <v>1936</v>
      </c>
    </row>
    <row r="1755" spans="1:3" ht="60.75" thickBot="1">
      <c r="A1755" s="312"/>
      <c r="B1755" s="312"/>
      <c r="C1755" s="95" t="s">
        <v>1507</v>
      </c>
    </row>
    <row r="1756" spans="1:3">
      <c r="A1756" s="310" t="s">
        <v>289</v>
      </c>
      <c r="B1756" s="310" t="s">
        <v>2</v>
      </c>
      <c r="C1756" s="99" t="s">
        <v>290</v>
      </c>
    </row>
    <row r="1757" spans="1:3" ht="90">
      <c r="A1757" s="311"/>
      <c r="B1757" s="311"/>
      <c r="C1757" s="100" t="s">
        <v>1937</v>
      </c>
    </row>
    <row r="1758" spans="1:3">
      <c r="A1758" s="311"/>
      <c r="B1758" s="311"/>
      <c r="C1758" s="99" t="s">
        <v>1346</v>
      </c>
    </row>
    <row r="1759" spans="1:3" ht="45">
      <c r="A1759" s="311"/>
      <c r="B1759" s="311"/>
      <c r="C1759" s="100" t="s">
        <v>1938</v>
      </c>
    </row>
    <row r="1760" spans="1:3">
      <c r="A1760" s="311"/>
      <c r="B1760" s="311"/>
      <c r="C1760" s="100" t="s">
        <v>1939</v>
      </c>
    </row>
    <row r="1761" spans="1:3" ht="30">
      <c r="A1761" s="311"/>
      <c r="B1761" s="311"/>
      <c r="C1761" s="100" t="s">
        <v>1940</v>
      </c>
    </row>
    <row r="1762" spans="1:3">
      <c r="A1762" s="311"/>
      <c r="B1762" s="311"/>
      <c r="C1762" s="99" t="s">
        <v>1392</v>
      </c>
    </row>
    <row r="1763" spans="1:3">
      <c r="A1763" s="311"/>
      <c r="B1763" s="311"/>
      <c r="C1763" s="100" t="s">
        <v>1802</v>
      </c>
    </row>
    <row r="1764" spans="1:3">
      <c r="A1764" s="311"/>
      <c r="B1764" s="311"/>
      <c r="C1764" s="100" t="s">
        <v>1804</v>
      </c>
    </row>
    <row r="1765" spans="1:3">
      <c r="A1765" s="311"/>
      <c r="B1765" s="311"/>
      <c r="C1765" s="100" t="s">
        <v>1469</v>
      </c>
    </row>
    <row r="1766" spans="1:3">
      <c r="A1766" s="311"/>
      <c r="B1766" s="311"/>
      <c r="C1766" s="99" t="s">
        <v>1470</v>
      </c>
    </row>
    <row r="1767" spans="1:3">
      <c r="A1767" s="311"/>
      <c r="B1767" s="311"/>
      <c r="C1767" s="100" t="s">
        <v>1805</v>
      </c>
    </row>
    <row r="1768" spans="1:3">
      <c r="A1768" s="311"/>
      <c r="B1768" s="311"/>
      <c r="C1768" s="100" t="s">
        <v>1806</v>
      </c>
    </row>
    <row r="1769" spans="1:3">
      <c r="A1769" s="311"/>
      <c r="B1769" s="311"/>
      <c r="C1769" s="100" t="s">
        <v>1807</v>
      </c>
    </row>
    <row r="1770" spans="1:3">
      <c r="A1770" s="311"/>
      <c r="B1770" s="311"/>
      <c r="C1770" s="100" t="s">
        <v>1808</v>
      </c>
    </row>
    <row r="1771" spans="1:3">
      <c r="A1771" s="311"/>
      <c r="B1771" s="311"/>
      <c r="C1771" s="99" t="s">
        <v>1355</v>
      </c>
    </row>
    <row r="1772" spans="1:3" ht="90">
      <c r="A1772" s="311"/>
      <c r="B1772" s="311"/>
      <c r="C1772" s="100" t="s">
        <v>1941</v>
      </c>
    </row>
    <row r="1773" spans="1:3">
      <c r="A1773" s="311"/>
      <c r="B1773" s="311"/>
      <c r="C1773" s="99" t="s">
        <v>1357</v>
      </c>
    </row>
    <row r="1774" spans="1:3" ht="45.75" thickBot="1">
      <c r="A1774" s="312"/>
      <c r="B1774" s="312"/>
      <c r="C1774" s="95" t="s">
        <v>1810</v>
      </c>
    </row>
    <row r="1775" spans="1:3">
      <c r="A1775" s="310" t="s">
        <v>291</v>
      </c>
      <c r="B1775" s="310" t="s">
        <v>2</v>
      </c>
      <c r="C1775" s="99" t="s">
        <v>292</v>
      </c>
    </row>
    <row r="1776" spans="1:3" ht="45">
      <c r="A1776" s="311"/>
      <c r="B1776" s="311"/>
      <c r="C1776" s="100" t="s">
        <v>1942</v>
      </c>
    </row>
    <row r="1777" spans="1:3" ht="30">
      <c r="A1777" s="311"/>
      <c r="B1777" s="311"/>
      <c r="C1777" s="100" t="s">
        <v>1853</v>
      </c>
    </row>
    <row r="1778" spans="1:3" ht="30">
      <c r="A1778" s="311"/>
      <c r="B1778" s="311"/>
      <c r="C1778" s="100" t="s">
        <v>1854</v>
      </c>
    </row>
    <row r="1779" spans="1:3">
      <c r="A1779" s="311"/>
      <c r="B1779" s="311"/>
      <c r="C1779" s="100" t="s">
        <v>1929</v>
      </c>
    </row>
    <row r="1780" spans="1:3" ht="60.75" thickBot="1">
      <c r="A1780" s="312"/>
      <c r="B1780" s="312"/>
      <c r="C1780" s="95" t="s">
        <v>1856</v>
      </c>
    </row>
    <row r="1781" spans="1:3">
      <c r="A1781" s="310" t="s">
        <v>293</v>
      </c>
      <c r="B1781" s="310" t="s">
        <v>2</v>
      </c>
      <c r="C1781" s="99" t="s">
        <v>294</v>
      </c>
    </row>
    <row r="1782" spans="1:3" ht="45">
      <c r="A1782" s="311"/>
      <c r="B1782" s="311"/>
      <c r="C1782" s="100" t="s">
        <v>1943</v>
      </c>
    </row>
    <row r="1783" spans="1:3" ht="30">
      <c r="A1783" s="311"/>
      <c r="B1783" s="311"/>
      <c r="C1783" s="100" t="s">
        <v>1853</v>
      </c>
    </row>
    <row r="1784" spans="1:3" ht="30">
      <c r="A1784" s="311"/>
      <c r="B1784" s="311"/>
      <c r="C1784" s="100" t="s">
        <v>1854</v>
      </c>
    </row>
    <row r="1785" spans="1:3">
      <c r="A1785" s="311"/>
      <c r="B1785" s="311"/>
      <c r="C1785" s="100" t="s">
        <v>1929</v>
      </c>
    </row>
    <row r="1786" spans="1:3" ht="60.75" thickBot="1">
      <c r="A1786" s="312"/>
      <c r="B1786" s="312"/>
      <c r="C1786" s="95" t="s">
        <v>1856</v>
      </c>
    </row>
    <row r="1787" spans="1:3">
      <c r="A1787" s="310" t="s">
        <v>295</v>
      </c>
      <c r="B1787" s="310" t="s">
        <v>2</v>
      </c>
      <c r="C1787" s="99" t="s">
        <v>296</v>
      </c>
    </row>
    <row r="1788" spans="1:3" ht="75">
      <c r="A1788" s="311"/>
      <c r="B1788" s="311"/>
      <c r="C1788" s="100" t="s">
        <v>1944</v>
      </c>
    </row>
    <row r="1789" spans="1:3">
      <c r="A1789" s="311"/>
      <c r="B1789" s="311"/>
      <c r="C1789" s="99" t="s">
        <v>1346</v>
      </c>
    </row>
    <row r="1790" spans="1:3" ht="45">
      <c r="A1790" s="311"/>
      <c r="B1790" s="311"/>
      <c r="C1790" s="100" t="s">
        <v>1938</v>
      </c>
    </row>
    <row r="1791" spans="1:3">
      <c r="A1791" s="311"/>
      <c r="B1791" s="311"/>
      <c r="C1791" s="100" t="s">
        <v>1939</v>
      </c>
    </row>
    <row r="1792" spans="1:3" ht="30">
      <c r="A1792" s="311"/>
      <c r="B1792" s="311"/>
      <c r="C1792" s="100" t="s">
        <v>1940</v>
      </c>
    </row>
    <row r="1793" spans="1:3">
      <c r="A1793" s="311"/>
      <c r="B1793" s="311"/>
      <c r="C1793" s="99" t="s">
        <v>1392</v>
      </c>
    </row>
    <row r="1794" spans="1:3">
      <c r="A1794" s="311"/>
      <c r="B1794" s="311"/>
      <c r="C1794" s="100" t="s">
        <v>1802</v>
      </c>
    </row>
    <row r="1795" spans="1:3">
      <c r="A1795" s="311"/>
      <c r="B1795" s="311"/>
      <c r="C1795" s="100" t="s">
        <v>1804</v>
      </c>
    </row>
    <row r="1796" spans="1:3">
      <c r="A1796" s="311"/>
      <c r="B1796" s="311"/>
      <c r="C1796" s="100" t="s">
        <v>1469</v>
      </c>
    </row>
    <row r="1797" spans="1:3">
      <c r="A1797" s="311"/>
      <c r="B1797" s="311"/>
      <c r="C1797" s="99" t="s">
        <v>1470</v>
      </c>
    </row>
    <row r="1798" spans="1:3">
      <c r="A1798" s="311"/>
      <c r="B1798" s="311"/>
      <c r="C1798" s="100" t="s">
        <v>1805</v>
      </c>
    </row>
    <row r="1799" spans="1:3">
      <c r="A1799" s="311"/>
      <c r="B1799" s="311"/>
      <c r="C1799" s="100" t="s">
        <v>1806</v>
      </c>
    </row>
    <row r="1800" spans="1:3">
      <c r="A1800" s="311"/>
      <c r="B1800" s="311"/>
      <c r="C1800" s="100" t="s">
        <v>1807</v>
      </c>
    </row>
    <row r="1801" spans="1:3">
      <c r="A1801" s="311"/>
      <c r="B1801" s="311"/>
      <c r="C1801" s="100" t="s">
        <v>1808</v>
      </c>
    </row>
    <row r="1802" spans="1:3">
      <c r="A1802" s="311"/>
      <c r="B1802" s="311"/>
      <c r="C1802" s="99" t="s">
        <v>1355</v>
      </c>
    </row>
    <row r="1803" spans="1:3" ht="90">
      <c r="A1803" s="311"/>
      <c r="B1803" s="311"/>
      <c r="C1803" s="100" t="s">
        <v>1941</v>
      </c>
    </row>
    <row r="1804" spans="1:3">
      <c r="A1804" s="311"/>
      <c r="B1804" s="311"/>
      <c r="C1804" s="99" t="s">
        <v>1357</v>
      </c>
    </row>
    <row r="1805" spans="1:3" ht="45.75" thickBot="1">
      <c r="A1805" s="312"/>
      <c r="B1805" s="312"/>
      <c r="C1805" s="95" t="s">
        <v>1810</v>
      </c>
    </row>
    <row r="1806" spans="1:3">
      <c r="A1806" s="310" t="s">
        <v>297</v>
      </c>
      <c r="B1806" s="310" t="s">
        <v>2</v>
      </c>
      <c r="C1806" s="99" t="s">
        <v>298</v>
      </c>
    </row>
    <row r="1807" spans="1:3" ht="150">
      <c r="A1807" s="311"/>
      <c r="B1807" s="311"/>
      <c r="C1807" s="100" t="s">
        <v>1945</v>
      </c>
    </row>
    <row r="1808" spans="1:3" ht="30">
      <c r="A1808" s="311"/>
      <c r="B1808" s="311"/>
      <c r="C1808" s="100" t="s">
        <v>1946</v>
      </c>
    </row>
    <row r="1809" spans="1:3" ht="45">
      <c r="A1809" s="311"/>
      <c r="B1809" s="311"/>
      <c r="C1809" s="100" t="s">
        <v>1947</v>
      </c>
    </row>
    <row r="1810" spans="1:3">
      <c r="A1810" s="311"/>
      <c r="B1810" s="311"/>
      <c r="C1810" s="100" t="s">
        <v>1855</v>
      </c>
    </row>
    <row r="1811" spans="1:3" ht="60.75" thickBot="1">
      <c r="A1811" s="312"/>
      <c r="B1811" s="312"/>
      <c r="C1811" s="95" t="s">
        <v>1507</v>
      </c>
    </row>
    <row r="1812" spans="1:3">
      <c r="A1812" s="310" t="s">
        <v>299</v>
      </c>
      <c r="B1812" s="310" t="s">
        <v>2</v>
      </c>
      <c r="C1812" s="99" t="s">
        <v>300</v>
      </c>
    </row>
    <row r="1813" spans="1:3" ht="45">
      <c r="A1813" s="311"/>
      <c r="B1813" s="311"/>
      <c r="C1813" s="100" t="s">
        <v>1948</v>
      </c>
    </row>
    <row r="1814" spans="1:3">
      <c r="A1814" s="311"/>
      <c r="B1814" s="311"/>
      <c r="C1814" s="100" t="s">
        <v>1392</v>
      </c>
    </row>
    <row r="1815" spans="1:3">
      <c r="A1815" s="311"/>
      <c r="B1815" s="311"/>
      <c r="C1815" s="100" t="s">
        <v>1949</v>
      </c>
    </row>
    <row r="1816" spans="1:3">
      <c r="A1816" s="311"/>
      <c r="B1816" s="311"/>
      <c r="C1816" s="100" t="s">
        <v>1950</v>
      </c>
    </row>
    <row r="1817" spans="1:3" ht="30">
      <c r="A1817" s="311"/>
      <c r="B1817" s="311"/>
      <c r="C1817" s="100" t="s">
        <v>1951</v>
      </c>
    </row>
    <row r="1818" spans="1:3">
      <c r="A1818" s="311"/>
      <c r="B1818" s="311"/>
      <c r="C1818" s="100" t="s">
        <v>1952</v>
      </c>
    </row>
    <row r="1819" spans="1:3">
      <c r="A1819" s="311"/>
      <c r="B1819" s="311"/>
      <c r="C1819" s="100" t="s">
        <v>1953</v>
      </c>
    </row>
    <row r="1820" spans="1:3" ht="45">
      <c r="A1820" s="311"/>
      <c r="B1820" s="311"/>
      <c r="C1820" s="100" t="s">
        <v>1954</v>
      </c>
    </row>
    <row r="1821" spans="1:3">
      <c r="A1821" s="311"/>
      <c r="B1821" s="311"/>
      <c r="C1821" s="100" t="s">
        <v>1955</v>
      </c>
    </row>
    <row r="1822" spans="1:3">
      <c r="A1822" s="311"/>
      <c r="B1822" s="311"/>
      <c r="C1822" s="100" t="s">
        <v>1956</v>
      </c>
    </row>
    <row r="1823" spans="1:3">
      <c r="A1823" s="311"/>
      <c r="B1823" s="311"/>
      <c r="C1823" s="100" t="s">
        <v>1957</v>
      </c>
    </row>
    <row r="1824" spans="1:3">
      <c r="A1824" s="311"/>
      <c r="B1824" s="311"/>
      <c r="C1824" s="100" t="s">
        <v>1958</v>
      </c>
    </row>
    <row r="1825" spans="1:3" ht="45">
      <c r="A1825" s="311"/>
      <c r="B1825" s="311"/>
      <c r="C1825" s="100" t="s">
        <v>1959</v>
      </c>
    </row>
    <row r="1826" spans="1:3" ht="15.75" thickBot="1">
      <c r="A1826" s="312"/>
      <c r="B1826" s="312"/>
      <c r="C1826" s="95" t="s">
        <v>1960</v>
      </c>
    </row>
    <row r="1827" spans="1:3">
      <c r="A1827" s="310" t="s">
        <v>301</v>
      </c>
      <c r="B1827" s="310" t="s">
        <v>2</v>
      </c>
      <c r="C1827" s="99" t="s">
        <v>302</v>
      </c>
    </row>
    <row r="1828" spans="1:3" ht="60">
      <c r="A1828" s="311"/>
      <c r="B1828" s="311"/>
      <c r="C1828" s="100" t="s">
        <v>1961</v>
      </c>
    </row>
    <row r="1829" spans="1:3" ht="45">
      <c r="A1829" s="311"/>
      <c r="B1829" s="311"/>
      <c r="C1829" s="100" t="s">
        <v>1962</v>
      </c>
    </row>
    <row r="1830" spans="1:3" ht="30">
      <c r="A1830" s="311"/>
      <c r="B1830" s="311"/>
      <c r="C1830" s="100" t="s">
        <v>1963</v>
      </c>
    </row>
    <row r="1831" spans="1:3">
      <c r="A1831" s="311"/>
      <c r="B1831" s="311"/>
      <c r="C1831" s="100" t="s">
        <v>1955</v>
      </c>
    </row>
    <row r="1832" spans="1:3">
      <c r="A1832" s="311"/>
      <c r="B1832" s="311"/>
      <c r="C1832" s="100" t="s">
        <v>1956</v>
      </c>
    </row>
    <row r="1833" spans="1:3">
      <c r="A1833" s="311"/>
      <c r="B1833" s="311"/>
      <c r="C1833" s="100" t="s">
        <v>1957</v>
      </c>
    </row>
    <row r="1834" spans="1:3">
      <c r="A1834" s="311"/>
      <c r="B1834" s="311"/>
      <c r="C1834" s="100" t="s">
        <v>1958</v>
      </c>
    </row>
    <row r="1835" spans="1:3">
      <c r="A1835" s="311"/>
      <c r="B1835" s="311"/>
      <c r="C1835" s="100" t="s">
        <v>1475</v>
      </c>
    </row>
    <row r="1836" spans="1:3" ht="45">
      <c r="A1836" s="311"/>
      <c r="B1836" s="311"/>
      <c r="C1836" s="100" t="s">
        <v>1964</v>
      </c>
    </row>
    <row r="1837" spans="1:3" ht="15.75" thickBot="1">
      <c r="A1837" s="312"/>
      <c r="B1837" s="312"/>
      <c r="C1837" s="95" t="s">
        <v>1960</v>
      </c>
    </row>
    <row r="1838" spans="1:3">
      <c r="A1838" s="310" t="s">
        <v>303</v>
      </c>
      <c r="B1838" s="310" t="s">
        <v>2</v>
      </c>
      <c r="C1838" s="99" t="s">
        <v>304</v>
      </c>
    </row>
    <row r="1839" spans="1:3" ht="30">
      <c r="A1839" s="311"/>
      <c r="B1839" s="311"/>
      <c r="C1839" s="100" t="s">
        <v>1965</v>
      </c>
    </row>
    <row r="1840" spans="1:3" ht="45">
      <c r="A1840" s="311"/>
      <c r="B1840" s="311"/>
      <c r="C1840" s="100" t="s">
        <v>1934</v>
      </c>
    </row>
    <row r="1841" spans="1:3" ht="30">
      <c r="A1841" s="311"/>
      <c r="B1841" s="311"/>
      <c r="C1841" s="100" t="s">
        <v>1963</v>
      </c>
    </row>
    <row r="1842" spans="1:3">
      <c r="A1842" s="311"/>
      <c r="B1842" s="311"/>
      <c r="C1842" s="100" t="s">
        <v>1955</v>
      </c>
    </row>
    <row r="1843" spans="1:3">
      <c r="A1843" s="311"/>
      <c r="B1843" s="311"/>
      <c r="C1843" s="100" t="s">
        <v>1956</v>
      </c>
    </row>
    <row r="1844" spans="1:3">
      <c r="A1844" s="311"/>
      <c r="B1844" s="311"/>
      <c r="C1844" s="100" t="s">
        <v>1957</v>
      </c>
    </row>
    <row r="1845" spans="1:3">
      <c r="A1845" s="311"/>
      <c r="B1845" s="311"/>
      <c r="C1845" s="100" t="s">
        <v>1958</v>
      </c>
    </row>
    <row r="1846" spans="1:3">
      <c r="A1846" s="311"/>
      <c r="B1846" s="311"/>
      <c r="C1846" s="100" t="s">
        <v>1475</v>
      </c>
    </row>
    <row r="1847" spans="1:3" ht="45.75" thickBot="1">
      <c r="A1847" s="312"/>
      <c r="B1847" s="312"/>
      <c r="C1847" s="95" t="s">
        <v>1358</v>
      </c>
    </row>
    <row r="1848" spans="1:3">
      <c r="A1848" s="310" t="s">
        <v>305</v>
      </c>
      <c r="B1848" s="310" t="s">
        <v>2</v>
      </c>
      <c r="C1848" s="99" t="s">
        <v>306</v>
      </c>
    </row>
    <row r="1849" spans="1:3" ht="30">
      <c r="A1849" s="311"/>
      <c r="B1849" s="311"/>
      <c r="C1849" s="100" t="s">
        <v>1966</v>
      </c>
    </row>
    <row r="1850" spans="1:3">
      <c r="A1850" s="311"/>
      <c r="B1850" s="311"/>
      <c r="C1850" s="100" t="s">
        <v>1346</v>
      </c>
    </row>
    <row r="1851" spans="1:3" ht="30">
      <c r="A1851" s="311"/>
      <c r="B1851" s="311"/>
      <c r="C1851" s="100" t="s">
        <v>1967</v>
      </c>
    </row>
    <row r="1852" spans="1:3">
      <c r="A1852" s="311"/>
      <c r="B1852" s="311"/>
      <c r="C1852" s="100" t="s">
        <v>1392</v>
      </c>
    </row>
    <row r="1853" spans="1:3" ht="30">
      <c r="A1853" s="311"/>
      <c r="B1853" s="311"/>
      <c r="C1853" s="100" t="s">
        <v>1967</v>
      </c>
    </row>
    <row r="1854" spans="1:3" ht="45">
      <c r="A1854" s="311"/>
      <c r="B1854" s="311"/>
      <c r="C1854" s="100" t="s">
        <v>1934</v>
      </c>
    </row>
    <row r="1855" spans="1:3" ht="30">
      <c r="A1855" s="311"/>
      <c r="B1855" s="311"/>
      <c r="C1855" s="100" t="s">
        <v>1963</v>
      </c>
    </row>
    <row r="1856" spans="1:3">
      <c r="A1856" s="311"/>
      <c r="B1856" s="311"/>
      <c r="C1856" s="100" t="s">
        <v>1955</v>
      </c>
    </row>
    <row r="1857" spans="1:3">
      <c r="A1857" s="311"/>
      <c r="B1857" s="311"/>
      <c r="C1857" s="100" t="s">
        <v>1956</v>
      </c>
    </row>
    <row r="1858" spans="1:3">
      <c r="A1858" s="311"/>
      <c r="B1858" s="311"/>
      <c r="C1858" s="100" t="s">
        <v>1957</v>
      </c>
    </row>
    <row r="1859" spans="1:3">
      <c r="A1859" s="311"/>
      <c r="B1859" s="311"/>
      <c r="C1859" s="100" t="s">
        <v>1958</v>
      </c>
    </row>
    <row r="1860" spans="1:3" ht="60.75" thickBot="1">
      <c r="A1860" s="312"/>
      <c r="B1860" s="312"/>
      <c r="C1860" s="95" t="s">
        <v>1507</v>
      </c>
    </row>
    <row r="1861" spans="1:3">
      <c r="A1861" s="310" t="s">
        <v>307</v>
      </c>
      <c r="B1861" s="310" t="s">
        <v>2</v>
      </c>
      <c r="C1861" s="99" t="s">
        <v>308</v>
      </c>
    </row>
    <row r="1862" spans="1:3" ht="30">
      <c r="A1862" s="311"/>
      <c r="B1862" s="311"/>
      <c r="C1862" s="100" t="s">
        <v>1968</v>
      </c>
    </row>
    <row r="1863" spans="1:3">
      <c r="A1863" s="311"/>
      <c r="B1863" s="311"/>
      <c r="C1863" s="100" t="s">
        <v>1346</v>
      </c>
    </row>
    <row r="1864" spans="1:3" ht="30">
      <c r="A1864" s="311"/>
      <c r="B1864" s="311"/>
      <c r="C1864" s="100" t="s">
        <v>1967</v>
      </c>
    </row>
    <row r="1865" spans="1:3">
      <c r="A1865" s="311"/>
      <c r="B1865" s="311"/>
      <c r="C1865" s="100" t="s">
        <v>1392</v>
      </c>
    </row>
    <row r="1866" spans="1:3" ht="30">
      <c r="A1866" s="311"/>
      <c r="B1866" s="311"/>
      <c r="C1866" s="100" t="s">
        <v>1967</v>
      </c>
    </row>
    <row r="1867" spans="1:3" ht="45">
      <c r="A1867" s="311"/>
      <c r="B1867" s="311"/>
      <c r="C1867" s="100" t="s">
        <v>1934</v>
      </c>
    </row>
    <row r="1868" spans="1:3" ht="30">
      <c r="A1868" s="311"/>
      <c r="B1868" s="311"/>
      <c r="C1868" s="100" t="s">
        <v>1963</v>
      </c>
    </row>
    <row r="1869" spans="1:3">
      <c r="A1869" s="311"/>
      <c r="B1869" s="311"/>
      <c r="C1869" s="100" t="s">
        <v>1955</v>
      </c>
    </row>
    <row r="1870" spans="1:3">
      <c r="A1870" s="311"/>
      <c r="B1870" s="311"/>
      <c r="C1870" s="100" t="s">
        <v>1956</v>
      </c>
    </row>
    <row r="1871" spans="1:3">
      <c r="A1871" s="311"/>
      <c r="B1871" s="311"/>
      <c r="C1871" s="100" t="s">
        <v>1957</v>
      </c>
    </row>
    <row r="1872" spans="1:3">
      <c r="A1872" s="311"/>
      <c r="B1872" s="311"/>
      <c r="C1872" s="100" t="s">
        <v>1958</v>
      </c>
    </row>
    <row r="1873" spans="1:3" ht="60.75" thickBot="1">
      <c r="A1873" s="312"/>
      <c r="B1873" s="312"/>
      <c r="C1873" s="95" t="s">
        <v>1507</v>
      </c>
    </row>
    <row r="1874" spans="1:3">
      <c r="A1874" s="310" t="s">
        <v>309</v>
      </c>
      <c r="B1874" s="310" t="s">
        <v>2</v>
      </c>
      <c r="C1874" s="99" t="s">
        <v>310</v>
      </c>
    </row>
    <row r="1875" spans="1:3" ht="30">
      <c r="A1875" s="311"/>
      <c r="B1875" s="311"/>
      <c r="C1875" s="100" t="s">
        <v>1969</v>
      </c>
    </row>
    <row r="1876" spans="1:3">
      <c r="A1876" s="311"/>
      <c r="B1876" s="311"/>
      <c r="C1876" s="100" t="s">
        <v>1970</v>
      </c>
    </row>
    <row r="1877" spans="1:3">
      <c r="A1877" s="311"/>
      <c r="B1877" s="311"/>
      <c r="C1877" s="100" t="s">
        <v>1971</v>
      </c>
    </row>
    <row r="1878" spans="1:3">
      <c r="A1878" s="311"/>
      <c r="B1878" s="311"/>
      <c r="C1878" s="100" t="s">
        <v>1972</v>
      </c>
    </row>
    <row r="1879" spans="1:3">
      <c r="A1879" s="311"/>
      <c r="B1879" s="311"/>
      <c r="C1879" s="100" t="s">
        <v>1973</v>
      </c>
    </row>
    <row r="1880" spans="1:3">
      <c r="A1880" s="311"/>
      <c r="B1880" s="311"/>
      <c r="C1880" s="100" t="s">
        <v>1974</v>
      </c>
    </row>
    <row r="1881" spans="1:3">
      <c r="A1881" s="311"/>
      <c r="B1881" s="311"/>
      <c r="C1881" s="100" t="s">
        <v>1975</v>
      </c>
    </row>
    <row r="1882" spans="1:3">
      <c r="A1882" s="311"/>
      <c r="B1882" s="311"/>
      <c r="C1882" s="100" t="s">
        <v>1976</v>
      </c>
    </row>
    <row r="1883" spans="1:3">
      <c r="A1883" s="311"/>
      <c r="B1883" s="311"/>
      <c r="C1883" s="100" t="s">
        <v>1977</v>
      </c>
    </row>
    <row r="1884" spans="1:3">
      <c r="A1884" s="311"/>
      <c r="B1884" s="311"/>
      <c r="C1884" s="100" t="s">
        <v>1978</v>
      </c>
    </row>
    <row r="1885" spans="1:3">
      <c r="A1885" s="311"/>
      <c r="B1885" s="311"/>
      <c r="C1885" s="100" t="s">
        <v>1979</v>
      </c>
    </row>
    <row r="1886" spans="1:3" ht="45">
      <c r="A1886" s="311"/>
      <c r="B1886" s="311"/>
      <c r="C1886" s="100" t="s">
        <v>1962</v>
      </c>
    </row>
    <row r="1887" spans="1:3" ht="30">
      <c r="A1887" s="311"/>
      <c r="B1887" s="311"/>
      <c r="C1887" s="100" t="s">
        <v>1963</v>
      </c>
    </row>
    <row r="1888" spans="1:3">
      <c r="A1888" s="311"/>
      <c r="B1888" s="311"/>
      <c r="C1888" s="100" t="s">
        <v>1955</v>
      </c>
    </row>
    <row r="1889" spans="1:3">
      <c r="A1889" s="311"/>
      <c r="B1889" s="311"/>
      <c r="C1889" s="100" t="s">
        <v>1956</v>
      </c>
    </row>
    <row r="1890" spans="1:3">
      <c r="A1890" s="311"/>
      <c r="B1890" s="311"/>
      <c r="C1890" s="100" t="s">
        <v>1957</v>
      </c>
    </row>
    <row r="1891" spans="1:3">
      <c r="A1891" s="311"/>
      <c r="B1891" s="311"/>
      <c r="C1891" s="100" t="s">
        <v>1980</v>
      </c>
    </row>
    <row r="1892" spans="1:3">
      <c r="A1892" s="311"/>
      <c r="B1892" s="311"/>
      <c r="C1892" s="100" t="s">
        <v>1475</v>
      </c>
    </row>
    <row r="1893" spans="1:3" ht="45">
      <c r="A1893" s="311"/>
      <c r="B1893" s="311"/>
      <c r="C1893" s="100" t="s">
        <v>1964</v>
      </c>
    </row>
    <row r="1894" spans="1:3" ht="15.75" thickBot="1">
      <c r="A1894" s="312"/>
      <c r="B1894" s="312"/>
      <c r="C1894" s="95" t="s">
        <v>1960</v>
      </c>
    </row>
    <row r="1895" spans="1:3" ht="30">
      <c r="A1895" s="310" t="s">
        <v>311</v>
      </c>
      <c r="B1895" s="310" t="s">
        <v>2</v>
      </c>
      <c r="C1895" s="99" t="s">
        <v>312</v>
      </c>
    </row>
    <row r="1896" spans="1:3" ht="75">
      <c r="A1896" s="311"/>
      <c r="B1896" s="311"/>
      <c r="C1896" s="100" t="s">
        <v>1981</v>
      </c>
    </row>
    <row r="1897" spans="1:3">
      <c r="A1897" s="311"/>
      <c r="B1897" s="311"/>
      <c r="C1897" s="99" t="s">
        <v>1346</v>
      </c>
    </row>
    <row r="1898" spans="1:3" ht="75">
      <c r="A1898" s="311"/>
      <c r="B1898" s="311"/>
      <c r="C1898" s="100" t="s">
        <v>1982</v>
      </c>
    </row>
    <row r="1899" spans="1:3" ht="30">
      <c r="A1899" s="311"/>
      <c r="B1899" s="311"/>
      <c r="C1899" s="100" t="s">
        <v>1983</v>
      </c>
    </row>
    <row r="1900" spans="1:3" ht="30">
      <c r="A1900" s="311"/>
      <c r="B1900" s="311"/>
      <c r="C1900" s="100" t="s">
        <v>1350</v>
      </c>
    </row>
    <row r="1901" spans="1:3">
      <c r="A1901" s="311"/>
      <c r="B1901" s="311"/>
      <c r="C1901" s="99" t="s">
        <v>1392</v>
      </c>
    </row>
    <row r="1902" spans="1:3">
      <c r="A1902" s="311"/>
      <c r="B1902" s="311"/>
      <c r="C1902" s="100" t="s">
        <v>1351</v>
      </c>
    </row>
    <row r="1903" spans="1:3">
      <c r="A1903" s="311"/>
      <c r="B1903" s="311"/>
      <c r="C1903" s="100" t="s">
        <v>1984</v>
      </c>
    </row>
    <row r="1904" spans="1:3" ht="30">
      <c r="A1904" s="311"/>
      <c r="B1904" s="311"/>
      <c r="C1904" s="100" t="s">
        <v>1985</v>
      </c>
    </row>
    <row r="1905" spans="1:3">
      <c r="A1905" s="311"/>
      <c r="B1905" s="311"/>
      <c r="C1905" s="100" t="s">
        <v>1986</v>
      </c>
    </row>
    <row r="1906" spans="1:3">
      <c r="A1906" s="311"/>
      <c r="B1906" s="311"/>
      <c r="C1906" s="100" t="s">
        <v>1469</v>
      </c>
    </row>
    <row r="1907" spans="1:3">
      <c r="A1907" s="311"/>
      <c r="B1907" s="311"/>
      <c r="C1907" s="100" t="s">
        <v>1354</v>
      </c>
    </row>
    <row r="1908" spans="1:3" ht="45">
      <c r="A1908" s="311"/>
      <c r="B1908" s="311"/>
      <c r="C1908" s="100" t="s">
        <v>1987</v>
      </c>
    </row>
    <row r="1909" spans="1:3">
      <c r="A1909" s="311"/>
      <c r="B1909" s="311"/>
      <c r="C1909" s="99" t="s">
        <v>1355</v>
      </c>
    </row>
    <row r="1910" spans="1:3" ht="105">
      <c r="A1910" s="311"/>
      <c r="B1910" s="311"/>
      <c r="C1910" s="100" t="s">
        <v>1988</v>
      </c>
    </row>
    <row r="1911" spans="1:3">
      <c r="A1911" s="311"/>
      <c r="B1911" s="311"/>
      <c r="C1911" s="99" t="s">
        <v>1357</v>
      </c>
    </row>
    <row r="1912" spans="1:3" ht="45.75" thickBot="1">
      <c r="A1912" s="312"/>
      <c r="B1912" s="312"/>
      <c r="C1912" s="95" t="s">
        <v>1358</v>
      </c>
    </row>
    <row r="1913" spans="1:3" ht="30">
      <c r="A1913" s="310" t="s">
        <v>313</v>
      </c>
      <c r="B1913" s="310" t="s">
        <v>2</v>
      </c>
      <c r="C1913" s="99" t="s">
        <v>314</v>
      </c>
    </row>
    <row r="1914" spans="1:3" ht="60">
      <c r="A1914" s="311"/>
      <c r="B1914" s="311"/>
      <c r="C1914" s="100" t="s">
        <v>1989</v>
      </c>
    </row>
    <row r="1915" spans="1:3">
      <c r="A1915" s="311"/>
      <c r="B1915" s="311"/>
      <c r="C1915" s="99" t="s">
        <v>1346</v>
      </c>
    </row>
    <row r="1916" spans="1:3" ht="75">
      <c r="A1916" s="311"/>
      <c r="B1916" s="311"/>
      <c r="C1916" s="100" t="s">
        <v>1982</v>
      </c>
    </row>
    <row r="1917" spans="1:3" ht="30">
      <c r="A1917" s="311"/>
      <c r="B1917" s="311"/>
      <c r="C1917" s="100" t="s">
        <v>1983</v>
      </c>
    </row>
    <row r="1918" spans="1:3" ht="30">
      <c r="A1918" s="311"/>
      <c r="B1918" s="311"/>
      <c r="C1918" s="100" t="s">
        <v>1350</v>
      </c>
    </row>
    <row r="1919" spans="1:3">
      <c r="A1919" s="311"/>
      <c r="B1919" s="311"/>
      <c r="C1919" s="99" t="s">
        <v>1392</v>
      </c>
    </row>
    <row r="1920" spans="1:3">
      <c r="A1920" s="311"/>
      <c r="B1920" s="311"/>
      <c r="C1920" s="100" t="s">
        <v>1351</v>
      </c>
    </row>
    <row r="1921" spans="1:3">
      <c r="A1921" s="311"/>
      <c r="B1921" s="311"/>
      <c r="C1921" s="100" t="s">
        <v>1984</v>
      </c>
    </row>
    <row r="1922" spans="1:3" ht="30">
      <c r="A1922" s="311"/>
      <c r="B1922" s="311"/>
      <c r="C1922" s="100" t="s">
        <v>1985</v>
      </c>
    </row>
    <row r="1923" spans="1:3">
      <c r="A1923" s="311"/>
      <c r="B1923" s="311"/>
      <c r="C1923" s="100" t="s">
        <v>1986</v>
      </c>
    </row>
    <row r="1924" spans="1:3">
      <c r="A1924" s="311"/>
      <c r="B1924" s="311"/>
      <c r="C1924" s="100" t="s">
        <v>1469</v>
      </c>
    </row>
    <row r="1925" spans="1:3">
      <c r="A1925" s="311"/>
      <c r="B1925" s="311"/>
      <c r="C1925" s="100" t="s">
        <v>1354</v>
      </c>
    </row>
    <row r="1926" spans="1:3" ht="45">
      <c r="A1926" s="311"/>
      <c r="B1926" s="311"/>
      <c r="C1926" s="100" t="s">
        <v>1987</v>
      </c>
    </row>
    <row r="1927" spans="1:3">
      <c r="A1927" s="311"/>
      <c r="B1927" s="311"/>
      <c r="C1927" s="99" t="s">
        <v>1355</v>
      </c>
    </row>
    <row r="1928" spans="1:3" ht="105">
      <c r="A1928" s="311"/>
      <c r="B1928" s="311"/>
      <c r="C1928" s="100" t="s">
        <v>1988</v>
      </c>
    </row>
    <row r="1929" spans="1:3">
      <c r="A1929" s="311"/>
      <c r="B1929" s="311"/>
      <c r="C1929" s="99" t="s">
        <v>1357</v>
      </c>
    </row>
    <row r="1930" spans="1:3" ht="45.75" thickBot="1">
      <c r="A1930" s="312"/>
      <c r="B1930" s="312"/>
      <c r="C1930" s="95" t="s">
        <v>1358</v>
      </c>
    </row>
    <row r="1931" spans="1:3">
      <c r="A1931" s="310" t="s">
        <v>315</v>
      </c>
      <c r="B1931" s="310" t="s">
        <v>25</v>
      </c>
      <c r="C1931" s="99" t="s">
        <v>316</v>
      </c>
    </row>
    <row r="1932" spans="1:3" ht="135">
      <c r="A1932" s="311"/>
      <c r="B1932" s="311"/>
      <c r="C1932" s="100" t="s">
        <v>1990</v>
      </c>
    </row>
    <row r="1933" spans="1:3" ht="75">
      <c r="A1933" s="311"/>
      <c r="B1933" s="311"/>
      <c r="C1933" s="100" t="s">
        <v>1991</v>
      </c>
    </row>
    <row r="1934" spans="1:3" ht="45">
      <c r="A1934" s="311"/>
      <c r="B1934" s="311"/>
      <c r="C1934" s="100" t="s">
        <v>1992</v>
      </c>
    </row>
    <row r="1935" spans="1:3">
      <c r="A1935" s="311"/>
      <c r="B1935" s="311"/>
      <c r="C1935" s="100" t="s">
        <v>1855</v>
      </c>
    </row>
    <row r="1936" spans="1:3" ht="60.75" thickBot="1">
      <c r="A1936" s="312"/>
      <c r="B1936" s="312"/>
      <c r="C1936" s="95" t="s">
        <v>1993</v>
      </c>
    </row>
    <row r="1937" spans="1:3">
      <c r="A1937" s="310" t="s">
        <v>317</v>
      </c>
      <c r="B1937" s="310" t="s">
        <v>25</v>
      </c>
      <c r="C1937" s="99" t="s">
        <v>318</v>
      </c>
    </row>
    <row r="1938" spans="1:3" ht="150">
      <c r="A1938" s="311"/>
      <c r="B1938" s="311"/>
      <c r="C1938" s="100" t="s">
        <v>1994</v>
      </c>
    </row>
    <row r="1939" spans="1:3">
      <c r="A1939" s="311"/>
      <c r="B1939" s="311"/>
      <c r="C1939" s="100" t="s">
        <v>1995</v>
      </c>
    </row>
    <row r="1940" spans="1:3">
      <c r="A1940" s="311"/>
      <c r="B1940" s="311"/>
      <c r="C1940" s="100" t="s">
        <v>1996</v>
      </c>
    </row>
    <row r="1941" spans="1:3" ht="30">
      <c r="A1941" s="311"/>
      <c r="B1941" s="311"/>
      <c r="C1941" s="100" t="s">
        <v>1997</v>
      </c>
    </row>
    <row r="1942" spans="1:3" ht="30">
      <c r="A1942" s="311"/>
      <c r="B1942" s="311"/>
      <c r="C1942" s="100" t="s">
        <v>1998</v>
      </c>
    </row>
    <row r="1943" spans="1:3" ht="30">
      <c r="A1943" s="311"/>
      <c r="B1943" s="311"/>
      <c r="C1943" s="100" t="s">
        <v>1999</v>
      </c>
    </row>
    <row r="1944" spans="1:3" ht="30">
      <c r="A1944" s="311"/>
      <c r="B1944" s="311"/>
      <c r="C1944" s="100" t="s">
        <v>2000</v>
      </c>
    </row>
    <row r="1945" spans="1:3" ht="45">
      <c r="A1945" s="311"/>
      <c r="B1945" s="311"/>
      <c r="C1945" s="100" t="s">
        <v>1992</v>
      </c>
    </row>
    <row r="1946" spans="1:3">
      <c r="A1946" s="311"/>
      <c r="B1946" s="311"/>
      <c r="C1946" s="100" t="s">
        <v>1855</v>
      </c>
    </row>
    <row r="1947" spans="1:3" ht="60.75" thickBot="1">
      <c r="A1947" s="312"/>
      <c r="B1947" s="312"/>
      <c r="C1947" s="95" t="s">
        <v>1993</v>
      </c>
    </row>
    <row r="1948" spans="1:3">
      <c r="A1948" s="310" t="s">
        <v>319</v>
      </c>
      <c r="B1948" s="310" t="s">
        <v>2</v>
      </c>
      <c r="C1948" s="99" t="s">
        <v>320</v>
      </c>
    </row>
    <row r="1949" spans="1:3" ht="75">
      <c r="A1949" s="311"/>
      <c r="B1949" s="311"/>
      <c r="C1949" s="100" t="s">
        <v>2001</v>
      </c>
    </row>
    <row r="1950" spans="1:3">
      <c r="A1950" s="311"/>
      <c r="B1950" s="311"/>
      <c r="C1950" s="99" t="s">
        <v>1346</v>
      </c>
    </row>
    <row r="1951" spans="1:3" ht="45">
      <c r="A1951" s="311"/>
      <c r="B1951" s="311"/>
      <c r="C1951" s="100" t="s">
        <v>1938</v>
      </c>
    </row>
    <row r="1952" spans="1:3">
      <c r="A1952" s="311"/>
      <c r="B1952" s="311"/>
      <c r="C1952" s="100" t="s">
        <v>2002</v>
      </c>
    </row>
    <row r="1953" spans="1:3" ht="30">
      <c r="A1953" s="311"/>
      <c r="B1953" s="311"/>
      <c r="C1953" s="100" t="s">
        <v>2003</v>
      </c>
    </row>
    <row r="1954" spans="1:3">
      <c r="A1954" s="311"/>
      <c r="B1954" s="311"/>
      <c r="C1954" s="99" t="s">
        <v>1392</v>
      </c>
    </row>
    <row r="1955" spans="1:3">
      <c r="A1955" s="311"/>
      <c r="B1955" s="311"/>
      <c r="C1955" s="100" t="s">
        <v>1802</v>
      </c>
    </row>
    <row r="1956" spans="1:3">
      <c r="A1956" s="311"/>
      <c r="B1956" s="311"/>
      <c r="C1956" s="100" t="s">
        <v>1804</v>
      </c>
    </row>
    <row r="1957" spans="1:3">
      <c r="A1957" s="311"/>
      <c r="B1957" s="311"/>
      <c r="C1957" s="100" t="s">
        <v>1469</v>
      </c>
    </row>
    <row r="1958" spans="1:3">
      <c r="A1958" s="311"/>
      <c r="B1958" s="311"/>
      <c r="C1958" s="99" t="s">
        <v>1470</v>
      </c>
    </row>
    <row r="1959" spans="1:3">
      <c r="A1959" s="311"/>
      <c r="B1959" s="311"/>
      <c r="C1959" s="100" t="s">
        <v>2004</v>
      </c>
    </row>
    <row r="1960" spans="1:3">
      <c r="A1960" s="311"/>
      <c r="B1960" s="311"/>
      <c r="C1960" s="100" t="s">
        <v>1806</v>
      </c>
    </row>
    <row r="1961" spans="1:3">
      <c r="A1961" s="311"/>
      <c r="B1961" s="311"/>
      <c r="C1961" s="100" t="s">
        <v>1807</v>
      </c>
    </row>
    <row r="1962" spans="1:3">
      <c r="A1962" s="311"/>
      <c r="B1962" s="311"/>
      <c r="C1962" s="100" t="s">
        <v>1808</v>
      </c>
    </row>
    <row r="1963" spans="1:3">
      <c r="A1963" s="311"/>
      <c r="B1963" s="311"/>
      <c r="C1963" s="99" t="s">
        <v>1355</v>
      </c>
    </row>
    <row r="1964" spans="1:3" ht="90">
      <c r="A1964" s="311"/>
      <c r="B1964" s="311"/>
      <c r="C1964" s="100" t="s">
        <v>1941</v>
      </c>
    </row>
    <row r="1965" spans="1:3">
      <c r="A1965" s="311"/>
      <c r="B1965" s="311"/>
      <c r="C1965" s="99" t="s">
        <v>1357</v>
      </c>
    </row>
    <row r="1966" spans="1:3" ht="45.75" thickBot="1">
      <c r="A1966" s="312"/>
      <c r="B1966" s="312"/>
      <c r="C1966" s="95" t="s">
        <v>1810</v>
      </c>
    </row>
    <row r="1967" spans="1:3">
      <c r="A1967" s="310" t="s">
        <v>321</v>
      </c>
      <c r="B1967" s="310" t="s">
        <v>2</v>
      </c>
      <c r="C1967" s="99" t="s">
        <v>322</v>
      </c>
    </row>
    <row r="1968" spans="1:3" ht="75">
      <c r="A1968" s="311"/>
      <c r="B1968" s="311"/>
      <c r="C1968" s="100" t="s">
        <v>2005</v>
      </c>
    </row>
    <row r="1969" spans="1:3">
      <c r="A1969" s="311"/>
      <c r="B1969" s="311"/>
      <c r="C1969" s="99" t="s">
        <v>1346</v>
      </c>
    </row>
    <row r="1970" spans="1:3" ht="45">
      <c r="A1970" s="311"/>
      <c r="B1970" s="311"/>
      <c r="C1970" s="100" t="s">
        <v>1938</v>
      </c>
    </row>
    <row r="1971" spans="1:3">
      <c r="A1971" s="311"/>
      <c r="B1971" s="311"/>
      <c r="C1971" s="100" t="s">
        <v>2002</v>
      </c>
    </row>
    <row r="1972" spans="1:3" ht="30">
      <c r="A1972" s="311"/>
      <c r="B1972" s="311"/>
      <c r="C1972" s="100" t="s">
        <v>2003</v>
      </c>
    </row>
    <row r="1973" spans="1:3">
      <c r="A1973" s="311"/>
      <c r="B1973" s="311"/>
      <c r="C1973" s="99" t="s">
        <v>1392</v>
      </c>
    </row>
    <row r="1974" spans="1:3">
      <c r="A1974" s="311"/>
      <c r="B1974" s="311"/>
      <c r="C1974" s="100" t="s">
        <v>1802</v>
      </c>
    </row>
    <row r="1975" spans="1:3">
      <c r="A1975" s="311"/>
      <c r="B1975" s="311"/>
      <c r="C1975" s="100" t="s">
        <v>1804</v>
      </c>
    </row>
    <row r="1976" spans="1:3">
      <c r="A1976" s="311"/>
      <c r="B1976" s="311"/>
      <c r="C1976" s="100" t="s">
        <v>1469</v>
      </c>
    </row>
    <row r="1977" spans="1:3">
      <c r="A1977" s="311"/>
      <c r="B1977" s="311"/>
      <c r="C1977" s="99" t="s">
        <v>1470</v>
      </c>
    </row>
    <row r="1978" spans="1:3">
      <c r="A1978" s="311"/>
      <c r="B1978" s="311"/>
      <c r="C1978" s="100" t="s">
        <v>2004</v>
      </c>
    </row>
    <row r="1979" spans="1:3">
      <c r="A1979" s="311"/>
      <c r="B1979" s="311"/>
      <c r="C1979" s="100" t="s">
        <v>1806</v>
      </c>
    </row>
    <row r="1980" spans="1:3">
      <c r="A1980" s="311"/>
      <c r="B1980" s="311"/>
      <c r="C1980" s="100" t="s">
        <v>1807</v>
      </c>
    </row>
    <row r="1981" spans="1:3">
      <c r="A1981" s="311"/>
      <c r="B1981" s="311"/>
      <c r="C1981" s="100" t="s">
        <v>1808</v>
      </c>
    </row>
    <row r="1982" spans="1:3">
      <c r="A1982" s="311"/>
      <c r="B1982" s="311"/>
      <c r="C1982" s="99" t="s">
        <v>1355</v>
      </c>
    </row>
    <row r="1983" spans="1:3" ht="90">
      <c r="A1983" s="311"/>
      <c r="B1983" s="311"/>
      <c r="C1983" s="100" t="s">
        <v>1941</v>
      </c>
    </row>
    <row r="1984" spans="1:3">
      <c r="A1984" s="311"/>
      <c r="B1984" s="311"/>
      <c r="C1984" s="99" t="s">
        <v>1357</v>
      </c>
    </row>
    <row r="1985" spans="1:3" ht="45.75" thickBot="1">
      <c r="A1985" s="312"/>
      <c r="B1985" s="312"/>
      <c r="C1985" s="95" t="s">
        <v>1810</v>
      </c>
    </row>
    <row r="1986" spans="1:3">
      <c r="A1986" s="310" t="s">
        <v>323</v>
      </c>
      <c r="B1986" s="310" t="s">
        <v>2</v>
      </c>
      <c r="C1986" s="99" t="s">
        <v>324</v>
      </c>
    </row>
    <row r="1987" spans="1:3" ht="75">
      <c r="A1987" s="311"/>
      <c r="B1987" s="311"/>
      <c r="C1987" s="100" t="s">
        <v>2006</v>
      </c>
    </row>
    <row r="1988" spans="1:3">
      <c r="A1988" s="311"/>
      <c r="B1988" s="311"/>
      <c r="C1988" s="99" t="s">
        <v>1346</v>
      </c>
    </row>
    <row r="1989" spans="1:3" ht="45">
      <c r="A1989" s="311"/>
      <c r="B1989" s="311"/>
      <c r="C1989" s="100" t="s">
        <v>1938</v>
      </c>
    </row>
    <row r="1990" spans="1:3">
      <c r="A1990" s="311"/>
      <c r="B1990" s="311"/>
      <c r="C1990" s="100" t="s">
        <v>2002</v>
      </c>
    </row>
    <row r="1991" spans="1:3" ht="30">
      <c r="A1991" s="311"/>
      <c r="B1991" s="311"/>
      <c r="C1991" s="100" t="s">
        <v>2003</v>
      </c>
    </row>
    <row r="1992" spans="1:3">
      <c r="A1992" s="311"/>
      <c r="B1992" s="311"/>
      <c r="C1992" s="99" t="s">
        <v>1392</v>
      </c>
    </row>
    <row r="1993" spans="1:3">
      <c r="A1993" s="311"/>
      <c r="B1993" s="311"/>
      <c r="C1993" s="100" t="s">
        <v>1802</v>
      </c>
    </row>
    <row r="1994" spans="1:3">
      <c r="A1994" s="311"/>
      <c r="B1994" s="311"/>
      <c r="C1994" s="100" t="s">
        <v>1804</v>
      </c>
    </row>
    <row r="1995" spans="1:3">
      <c r="A1995" s="311"/>
      <c r="B1995" s="311"/>
      <c r="C1995" s="100" t="s">
        <v>1469</v>
      </c>
    </row>
    <row r="1996" spans="1:3">
      <c r="A1996" s="311"/>
      <c r="B1996" s="311"/>
      <c r="C1996" s="99" t="s">
        <v>1470</v>
      </c>
    </row>
    <row r="1997" spans="1:3">
      <c r="A1997" s="311"/>
      <c r="B1997" s="311"/>
      <c r="C1997" s="100" t="s">
        <v>2004</v>
      </c>
    </row>
    <row r="1998" spans="1:3">
      <c r="A1998" s="311"/>
      <c r="B1998" s="311"/>
      <c r="C1998" s="100" t="s">
        <v>1806</v>
      </c>
    </row>
    <row r="1999" spans="1:3">
      <c r="A1999" s="311"/>
      <c r="B1999" s="311"/>
      <c r="C1999" s="100" t="s">
        <v>1807</v>
      </c>
    </row>
    <row r="2000" spans="1:3">
      <c r="A2000" s="311"/>
      <c r="B2000" s="311"/>
      <c r="C2000" s="100" t="s">
        <v>1808</v>
      </c>
    </row>
    <row r="2001" spans="1:3">
      <c r="A2001" s="311"/>
      <c r="B2001" s="311"/>
      <c r="C2001" s="99" t="s">
        <v>1355</v>
      </c>
    </row>
    <row r="2002" spans="1:3" ht="90">
      <c r="A2002" s="311"/>
      <c r="B2002" s="311"/>
      <c r="C2002" s="100" t="s">
        <v>1941</v>
      </c>
    </row>
    <row r="2003" spans="1:3">
      <c r="A2003" s="311"/>
      <c r="B2003" s="311"/>
      <c r="C2003" s="99" t="s">
        <v>1357</v>
      </c>
    </row>
    <row r="2004" spans="1:3" ht="45.75" thickBot="1">
      <c r="A2004" s="312"/>
      <c r="B2004" s="312"/>
      <c r="C2004" s="95" t="s">
        <v>1810</v>
      </c>
    </row>
    <row r="2005" spans="1:3" ht="30">
      <c r="A2005" s="310" t="s">
        <v>325</v>
      </c>
      <c r="B2005" s="310" t="s">
        <v>2</v>
      </c>
      <c r="C2005" s="99" t="s">
        <v>326</v>
      </c>
    </row>
    <row r="2006" spans="1:3" ht="60">
      <c r="A2006" s="311"/>
      <c r="B2006" s="311"/>
      <c r="C2006" s="100" t="s">
        <v>2007</v>
      </c>
    </row>
    <row r="2007" spans="1:3">
      <c r="A2007" s="311"/>
      <c r="B2007" s="311"/>
      <c r="C2007" s="99" t="s">
        <v>1346</v>
      </c>
    </row>
    <row r="2008" spans="1:3" ht="30">
      <c r="A2008" s="311"/>
      <c r="B2008" s="311"/>
      <c r="C2008" s="100" t="s">
        <v>2008</v>
      </c>
    </row>
    <row r="2009" spans="1:3">
      <c r="A2009" s="311"/>
      <c r="B2009" s="311"/>
      <c r="C2009" s="99" t="s">
        <v>1392</v>
      </c>
    </row>
    <row r="2010" spans="1:3" ht="30">
      <c r="A2010" s="311"/>
      <c r="B2010" s="311"/>
      <c r="C2010" s="100" t="s">
        <v>1967</v>
      </c>
    </row>
    <row r="2011" spans="1:3">
      <c r="A2011" s="311"/>
      <c r="B2011" s="311"/>
      <c r="C2011" s="99" t="s">
        <v>1355</v>
      </c>
    </row>
    <row r="2012" spans="1:3" ht="60">
      <c r="A2012" s="311"/>
      <c r="B2012" s="311"/>
      <c r="C2012" s="100" t="s">
        <v>2009</v>
      </c>
    </row>
    <row r="2013" spans="1:3">
      <c r="A2013" s="311"/>
      <c r="B2013" s="311"/>
      <c r="C2013" s="100" t="s">
        <v>1955</v>
      </c>
    </row>
    <row r="2014" spans="1:3">
      <c r="A2014" s="311"/>
      <c r="B2014" s="311"/>
      <c r="C2014" s="100" t="s">
        <v>2010</v>
      </c>
    </row>
    <row r="2015" spans="1:3">
      <c r="A2015" s="311"/>
      <c r="B2015" s="311"/>
      <c r="C2015" s="100" t="s">
        <v>2011</v>
      </c>
    </row>
    <row r="2016" spans="1:3">
      <c r="A2016" s="311"/>
      <c r="B2016" s="311"/>
      <c r="C2016" s="100" t="s">
        <v>2012</v>
      </c>
    </row>
    <row r="2017" spans="1:3">
      <c r="A2017" s="311"/>
      <c r="B2017" s="311"/>
      <c r="C2017" s="99" t="s">
        <v>1475</v>
      </c>
    </row>
    <row r="2018" spans="1:3" ht="45.75" thickBot="1">
      <c r="A2018" s="312"/>
      <c r="B2018" s="312"/>
      <c r="C2018" s="95" t="s">
        <v>1358</v>
      </c>
    </row>
    <row r="2019" spans="1:3">
      <c r="A2019" s="310" t="s">
        <v>327</v>
      </c>
      <c r="B2019" s="310" t="s">
        <v>2</v>
      </c>
      <c r="C2019" s="99" t="s">
        <v>328</v>
      </c>
    </row>
    <row r="2020" spans="1:3" ht="60">
      <c r="A2020" s="311"/>
      <c r="B2020" s="311"/>
      <c r="C2020" s="100" t="s">
        <v>2013</v>
      </c>
    </row>
    <row r="2021" spans="1:3">
      <c r="A2021" s="311"/>
      <c r="B2021" s="311"/>
      <c r="C2021" s="99" t="s">
        <v>1346</v>
      </c>
    </row>
    <row r="2022" spans="1:3" ht="30">
      <c r="A2022" s="311"/>
      <c r="B2022" s="311"/>
      <c r="C2022" s="100" t="s">
        <v>1967</v>
      </c>
    </row>
    <row r="2023" spans="1:3">
      <c r="A2023" s="311"/>
      <c r="B2023" s="311"/>
      <c r="C2023" s="99" t="s">
        <v>1392</v>
      </c>
    </row>
    <row r="2024" spans="1:3" ht="30">
      <c r="A2024" s="311"/>
      <c r="B2024" s="311"/>
      <c r="C2024" s="100" t="s">
        <v>1967</v>
      </c>
    </row>
    <row r="2025" spans="1:3">
      <c r="A2025" s="311"/>
      <c r="B2025" s="311"/>
      <c r="C2025" s="99" t="s">
        <v>1355</v>
      </c>
    </row>
    <row r="2026" spans="1:3" ht="60">
      <c r="A2026" s="311"/>
      <c r="B2026" s="311"/>
      <c r="C2026" s="100" t="s">
        <v>2014</v>
      </c>
    </row>
    <row r="2027" spans="1:3">
      <c r="A2027" s="311"/>
      <c r="B2027" s="311"/>
      <c r="C2027" s="100" t="s">
        <v>2015</v>
      </c>
    </row>
    <row r="2028" spans="1:3">
      <c r="A2028" s="311"/>
      <c r="B2028" s="311"/>
      <c r="C2028" s="100" t="s">
        <v>1955</v>
      </c>
    </row>
    <row r="2029" spans="1:3">
      <c r="A2029" s="311"/>
      <c r="B2029" s="311"/>
      <c r="C2029" s="100" t="s">
        <v>2010</v>
      </c>
    </row>
    <row r="2030" spans="1:3">
      <c r="A2030" s="311"/>
      <c r="B2030" s="311"/>
      <c r="C2030" s="100" t="s">
        <v>2011</v>
      </c>
    </row>
    <row r="2031" spans="1:3">
      <c r="A2031" s="311"/>
      <c r="B2031" s="311"/>
      <c r="C2031" s="100" t="s">
        <v>2012</v>
      </c>
    </row>
    <row r="2032" spans="1:3">
      <c r="A2032" s="311"/>
      <c r="B2032" s="311"/>
      <c r="C2032" s="99" t="s">
        <v>1475</v>
      </c>
    </row>
    <row r="2033" spans="1:3" ht="60.75" thickBot="1">
      <c r="A2033" s="312"/>
      <c r="B2033" s="312"/>
      <c r="C2033" s="95" t="s">
        <v>2016</v>
      </c>
    </row>
    <row r="2034" spans="1:3">
      <c r="A2034" s="310" t="s">
        <v>329</v>
      </c>
      <c r="B2034" s="310" t="s">
        <v>2</v>
      </c>
      <c r="C2034" s="99" t="s">
        <v>330</v>
      </c>
    </row>
    <row r="2035" spans="1:3" ht="45">
      <c r="A2035" s="311"/>
      <c r="B2035" s="311"/>
      <c r="C2035" s="100" t="s">
        <v>2017</v>
      </c>
    </row>
    <row r="2036" spans="1:3">
      <c r="A2036" s="311"/>
      <c r="B2036" s="311"/>
      <c r="C2036" s="100" t="s">
        <v>1346</v>
      </c>
    </row>
    <row r="2037" spans="1:3" ht="30">
      <c r="A2037" s="311"/>
      <c r="B2037" s="311"/>
      <c r="C2037" s="100" t="s">
        <v>1967</v>
      </c>
    </row>
    <row r="2038" spans="1:3">
      <c r="A2038" s="311"/>
      <c r="B2038" s="311"/>
      <c r="C2038" s="100" t="s">
        <v>1392</v>
      </c>
    </row>
    <row r="2039" spans="1:3">
      <c r="A2039" s="311"/>
      <c r="B2039" s="311"/>
      <c r="C2039" s="100" t="s">
        <v>2018</v>
      </c>
    </row>
    <row r="2040" spans="1:3">
      <c r="A2040" s="311"/>
      <c r="B2040" s="311"/>
      <c r="C2040" s="100" t="s">
        <v>1355</v>
      </c>
    </row>
    <row r="2041" spans="1:3" ht="60">
      <c r="A2041" s="311"/>
      <c r="B2041" s="311"/>
      <c r="C2041" s="100" t="s">
        <v>2009</v>
      </c>
    </row>
    <row r="2042" spans="1:3">
      <c r="A2042" s="311"/>
      <c r="B2042" s="311"/>
      <c r="C2042" s="100" t="s">
        <v>1955</v>
      </c>
    </row>
    <row r="2043" spans="1:3">
      <c r="A2043" s="311"/>
      <c r="B2043" s="311"/>
      <c r="C2043" s="100" t="s">
        <v>2010</v>
      </c>
    </row>
    <row r="2044" spans="1:3">
      <c r="A2044" s="311"/>
      <c r="B2044" s="311"/>
      <c r="C2044" s="100" t="s">
        <v>2011</v>
      </c>
    </row>
    <row r="2045" spans="1:3">
      <c r="A2045" s="311"/>
      <c r="B2045" s="311"/>
      <c r="C2045" s="100" t="s">
        <v>2012</v>
      </c>
    </row>
    <row r="2046" spans="1:3">
      <c r="A2046" s="311"/>
      <c r="B2046" s="311"/>
      <c r="C2046" s="100" t="s">
        <v>1475</v>
      </c>
    </row>
    <row r="2047" spans="1:3" ht="60.75" thickBot="1">
      <c r="A2047" s="312"/>
      <c r="B2047" s="312"/>
      <c r="C2047" s="95" t="s">
        <v>2019</v>
      </c>
    </row>
    <row r="2048" spans="1:3">
      <c r="A2048" s="310" t="s">
        <v>331</v>
      </c>
      <c r="B2048" s="310" t="s">
        <v>28</v>
      </c>
      <c r="C2048" s="99" t="s">
        <v>332</v>
      </c>
    </row>
    <row r="2049" spans="1:3" ht="135">
      <c r="A2049" s="311"/>
      <c r="B2049" s="311"/>
      <c r="C2049" s="100" t="s">
        <v>2020</v>
      </c>
    </row>
    <row r="2050" spans="1:3">
      <c r="A2050" s="311"/>
      <c r="B2050" s="311"/>
      <c r="C2050" s="100" t="s">
        <v>1346</v>
      </c>
    </row>
    <row r="2051" spans="1:3">
      <c r="A2051" s="311"/>
      <c r="B2051" s="311"/>
      <c r="C2051" s="100" t="s">
        <v>2021</v>
      </c>
    </row>
    <row r="2052" spans="1:3">
      <c r="A2052" s="311"/>
      <c r="B2052" s="311"/>
      <c r="C2052" s="100" t="s">
        <v>2022</v>
      </c>
    </row>
    <row r="2053" spans="1:3">
      <c r="A2053" s="311"/>
      <c r="B2053" s="311"/>
      <c r="C2053" s="100" t="s">
        <v>2023</v>
      </c>
    </row>
    <row r="2054" spans="1:3">
      <c r="A2054" s="311"/>
      <c r="B2054" s="311"/>
      <c r="C2054" s="100" t="s">
        <v>2024</v>
      </c>
    </row>
    <row r="2055" spans="1:3">
      <c r="A2055" s="311"/>
      <c r="B2055" s="311"/>
      <c r="C2055" s="100" t="s">
        <v>2025</v>
      </c>
    </row>
    <row r="2056" spans="1:3">
      <c r="A2056" s="311"/>
      <c r="B2056" s="311"/>
      <c r="C2056" s="100" t="s">
        <v>2026</v>
      </c>
    </row>
    <row r="2057" spans="1:3">
      <c r="A2057" s="311"/>
      <c r="B2057" s="311"/>
      <c r="C2057" s="100" t="s">
        <v>1392</v>
      </c>
    </row>
    <row r="2058" spans="1:3">
      <c r="A2058" s="311"/>
      <c r="B2058" s="311"/>
      <c r="C2058" s="100" t="s">
        <v>2027</v>
      </c>
    </row>
    <row r="2059" spans="1:3">
      <c r="A2059" s="311"/>
      <c r="B2059" s="311"/>
      <c r="C2059" s="100" t="s">
        <v>2028</v>
      </c>
    </row>
    <row r="2060" spans="1:3">
      <c r="A2060" s="311"/>
      <c r="B2060" s="311"/>
      <c r="C2060" s="100" t="s">
        <v>2029</v>
      </c>
    </row>
    <row r="2061" spans="1:3">
      <c r="A2061" s="311"/>
      <c r="B2061" s="311"/>
      <c r="C2061" s="100" t="s">
        <v>2030</v>
      </c>
    </row>
    <row r="2062" spans="1:3">
      <c r="A2062" s="311"/>
      <c r="B2062" s="311"/>
      <c r="C2062" s="100" t="s">
        <v>2031</v>
      </c>
    </row>
    <row r="2063" spans="1:3">
      <c r="A2063" s="311"/>
      <c r="B2063" s="311"/>
      <c r="C2063" s="100" t="s">
        <v>2032</v>
      </c>
    </row>
    <row r="2064" spans="1:3">
      <c r="A2064" s="311"/>
      <c r="B2064" s="311"/>
      <c r="C2064" s="100" t="s">
        <v>2033</v>
      </c>
    </row>
    <row r="2065" spans="1:3">
      <c r="A2065" s="311"/>
      <c r="B2065" s="311"/>
      <c r="C2065" s="100" t="s">
        <v>2034</v>
      </c>
    </row>
    <row r="2066" spans="1:3">
      <c r="A2066" s="311"/>
      <c r="B2066" s="311"/>
      <c r="C2066" s="100" t="s">
        <v>2035</v>
      </c>
    </row>
    <row r="2067" spans="1:3">
      <c r="A2067" s="311"/>
      <c r="B2067" s="311"/>
      <c r="C2067" s="100" t="s">
        <v>2036</v>
      </c>
    </row>
    <row r="2068" spans="1:3">
      <c r="A2068" s="311"/>
      <c r="B2068" s="311"/>
      <c r="C2068" s="100" t="s">
        <v>1355</v>
      </c>
    </row>
    <row r="2069" spans="1:3" ht="60">
      <c r="A2069" s="311"/>
      <c r="B2069" s="311"/>
      <c r="C2069" s="100" t="s">
        <v>2037</v>
      </c>
    </row>
    <row r="2070" spans="1:3">
      <c r="A2070" s="311"/>
      <c r="B2070" s="311"/>
      <c r="C2070" s="100" t="s">
        <v>2038</v>
      </c>
    </row>
    <row r="2071" spans="1:3">
      <c r="A2071" s="311"/>
      <c r="B2071" s="311"/>
      <c r="C2071" s="100" t="s">
        <v>1955</v>
      </c>
    </row>
    <row r="2072" spans="1:3">
      <c r="A2072" s="311"/>
      <c r="B2072" s="311"/>
      <c r="C2072" s="100" t="s">
        <v>2010</v>
      </c>
    </row>
    <row r="2073" spans="1:3">
      <c r="A2073" s="311"/>
      <c r="B2073" s="311"/>
      <c r="C2073" s="100" t="s">
        <v>2011</v>
      </c>
    </row>
    <row r="2074" spans="1:3">
      <c r="A2074" s="311"/>
      <c r="B2074" s="311"/>
      <c r="C2074" s="100" t="s">
        <v>2012</v>
      </c>
    </row>
    <row r="2075" spans="1:3">
      <c r="A2075" s="311"/>
      <c r="B2075" s="311"/>
      <c r="C2075" s="100" t="s">
        <v>1475</v>
      </c>
    </row>
    <row r="2076" spans="1:3" ht="60.75" thickBot="1">
      <c r="A2076" s="312"/>
      <c r="B2076" s="312"/>
      <c r="C2076" s="95" t="s">
        <v>2016</v>
      </c>
    </row>
    <row r="2077" spans="1:3">
      <c r="A2077" s="310" t="s">
        <v>333</v>
      </c>
      <c r="B2077" s="310" t="s">
        <v>2</v>
      </c>
      <c r="C2077" s="99" t="s">
        <v>334</v>
      </c>
    </row>
    <row r="2078" spans="1:3" ht="75">
      <c r="A2078" s="311"/>
      <c r="B2078" s="311"/>
      <c r="C2078" s="100" t="s">
        <v>2039</v>
      </c>
    </row>
    <row r="2079" spans="1:3">
      <c r="A2079" s="311"/>
      <c r="B2079" s="311"/>
      <c r="C2079" s="100" t="s">
        <v>1346</v>
      </c>
    </row>
    <row r="2080" spans="1:3" ht="30">
      <c r="A2080" s="311"/>
      <c r="B2080" s="311"/>
      <c r="C2080" s="100" t="s">
        <v>2040</v>
      </c>
    </row>
    <row r="2081" spans="1:3">
      <c r="A2081" s="311"/>
      <c r="B2081" s="311"/>
      <c r="C2081" s="100" t="s">
        <v>1392</v>
      </c>
    </row>
    <row r="2082" spans="1:3" ht="30">
      <c r="A2082" s="311"/>
      <c r="B2082" s="311"/>
      <c r="C2082" s="100" t="s">
        <v>1967</v>
      </c>
    </row>
    <row r="2083" spans="1:3">
      <c r="A2083" s="311"/>
      <c r="B2083" s="311"/>
      <c r="C2083" s="100" t="s">
        <v>1355</v>
      </c>
    </row>
    <row r="2084" spans="1:3" ht="60">
      <c r="A2084" s="311"/>
      <c r="B2084" s="311"/>
      <c r="C2084" s="100" t="s">
        <v>2009</v>
      </c>
    </row>
    <row r="2085" spans="1:3">
      <c r="A2085" s="311"/>
      <c r="B2085" s="311"/>
      <c r="C2085" s="100" t="s">
        <v>1955</v>
      </c>
    </row>
    <row r="2086" spans="1:3">
      <c r="A2086" s="311"/>
      <c r="B2086" s="311"/>
      <c r="C2086" s="100" t="s">
        <v>2010</v>
      </c>
    </row>
    <row r="2087" spans="1:3">
      <c r="A2087" s="311"/>
      <c r="B2087" s="311"/>
      <c r="C2087" s="100" t="s">
        <v>2011</v>
      </c>
    </row>
    <row r="2088" spans="1:3">
      <c r="A2088" s="311"/>
      <c r="B2088" s="311"/>
      <c r="C2088" s="100" t="s">
        <v>2012</v>
      </c>
    </row>
    <row r="2089" spans="1:3" ht="75.75" thickBot="1">
      <c r="A2089" s="312"/>
      <c r="B2089" s="312"/>
      <c r="C2089" s="95" t="s">
        <v>2041</v>
      </c>
    </row>
    <row r="2090" spans="1:3">
      <c r="A2090" s="310" t="s">
        <v>335</v>
      </c>
      <c r="B2090" s="310" t="s">
        <v>2</v>
      </c>
      <c r="C2090" s="99" t="s">
        <v>336</v>
      </c>
    </row>
    <row r="2091" spans="1:3" ht="45">
      <c r="A2091" s="311"/>
      <c r="B2091" s="311"/>
      <c r="C2091" s="100" t="s">
        <v>2042</v>
      </c>
    </row>
    <row r="2092" spans="1:3">
      <c r="A2092" s="311"/>
      <c r="B2092" s="311"/>
      <c r="C2092" s="100" t="s">
        <v>1346</v>
      </c>
    </row>
    <row r="2093" spans="1:3" ht="30">
      <c r="A2093" s="311"/>
      <c r="B2093" s="311"/>
      <c r="C2093" s="100" t="s">
        <v>2040</v>
      </c>
    </row>
    <row r="2094" spans="1:3">
      <c r="A2094" s="311"/>
      <c r="B2094" s="311"/>
      <c r="C2094" s="100" t="s">
        <v>1392</v>
      </c>
    </row>
    <row r="2095" spans="1:3" ht="30">
      <c r="A2095" s="311"/>
      <c r="B2095" s="311"/>
      <c r="C2095" s="100" t="s">
        <v>1967</v>
      </c>
    </row>
    <row r="2096" spans="1:3">
      <c r="A2096" s="311"/>
      <c r="B2096" s="311"/>
      <c r="C2096" s="100" t="s">
        <v>1355</v>
      </c>
    </row>
    <row r="2097" spans="1:3" ht="60">
      <c r="A2097" s="311"/>
      <c r="B2097" s="311"/>
      <c r="C2097" s="100" t="s">
        <v>2043</v>
      </c>
    </row>
    <row r="2098" spans="1:3">
      <c r="A2098" s="311"/>
      <c r="B2098" s="311"/>
      <c r="C2098" s="100" t="s">
        <v>2038</v>
      </c>
    </row>
    <row r="2099" spans="1:3">
      <c r="A2099" s="311"/>
      <c r="B2099" s="311"/>
      <c r="C2099" s="100" t="s">
        <v>1955</v>
      </c>
    </row>
    <row r="2100" spans="1:3">
      <c r="A2100" s="311"/>
      <c r="B2100" s="311"/>
      <c r="C2100" s="100" t="s">
        <v>2010</v>
      </c>
    </row>
    <row r="2101" spans="1:3">
      <c r="A2101" s="311"/>
      <c r="B2101" s="311"/>
      <c r="C2101" s="100" t="s">
        <v>2011</v>
      </c>
    </row>
    <row r="2102" spans="1:3">
      <c r="A2102" s="311"/>
      <c r="B2102" s="311"/>
      <c r="C2102" s="100" t="s">
        <v>2012</v>
      </c>
    </row>
    <row r="2103" spans="1:3">
      <c r="A2103" s="311"/>
      <c r="B2103" s="311"/>
      <c r="C2103" s="100" t="s">
        <v>1475</v>
      </c>
    </row>
    <row r="2104" spans="1:3" ht="60.75" thickBot="1">
      <c r="A2104" s="312"/>
      <c r="B2104" s="312"/>
      <c r="C2104" s="95" t="s">
        <v>2016</v>
      </c>
    </row>
    <row r="2105" spans="1:3">
      <c r="A2105" s="310" t="s">
        <v>337</v>
      </c>
      <c r="B2105" s="310" t="s">
        <v>2</v>
      </c>
      <c r="C2105" s="99" t="s">
        <v>338</v>
      </c>
    </row>
    <row r="2106" spans="1:3" ht="60">
      <c r="A2106" s="311"/>
      <c r="B2106" s="311"/>
      <c r="C2106" s="100" t="s">
        <v>2044</v>
      </c>
    </row>
    <row r="2107" spans="1:3">
      <c r="A2107" s="311"/>
      <c r="B2107" s="311"/>
      <c r="C2107" s="100" t="s">
        <v>1346</v>
      </c>
    </row>
    <row r="2108" spans="1:3" ht="30">
      <c r="A2108" s="311"/>
      <c r="B2108" s="311"/>
      <c r="C2108" s="100" t="s">
        <v>2040</v>
      </c>
    </row>
    <row r="2109" spans="1:3">
      <c r="A2109" s="311"/>
      <c r="B2109" s="311"/>
      <c r="C2109" s="100" t="s">
        <v>1392</v>
      </c>
    </row>
    <row r="2110" spans="1:3" ht="30">
      <c r="A2110" s="311"/>
      <c r="B2110" s="311"/>
      <c r="C2110" s="100" t="s">
        <v>1967</v>
      </c>
    </row>
    <row r="2111" spans="1:3">
      <c r="A2111" s="311"/>
      <c r="B2111" s="311"/>
      <c r="C2111" s="100" t="s">
        <v>1355</v>
      </c>
    </row>
    <row r="2112" spans="1:3" ht="60">
      <c r="A2112" s="311"/>
      <c r="B2112" s="311"/>
      <c r="C2112" s="100" t="s">
        <v>2009</v>
      </c>
    </row>
    <row r="2113" spans="1:3">
      <c r="A2113" s="311"/>
      <c r="B2113" s="311"/>
      <c r="C2113" s="100" t="s">
        <v>1955</v>
      </c>
    </row>
    <row r="2114" spans="1:3">
      <c r="A2114" s="311"/>
      <c r="B2114" s="311"/>
      <c r="C2114" s="100" t="s">
        <v>2010</v>
      </c>
    </row>
    <row r="2115" spans="1:3">
      <c r="A2115" s="311"/>
      <c r="B2115" s="311"/>
      <c r="C2115" s="100" t="s">
        <v>2011</v>
      </c>
    </row>
    <row r="2116" spans="1:3">
      <c r="A2116" s="311"/>
      <c r="B2116" s="311"/>
      <c r="C2116" s="100" t="s">
        <v>2012</v>
      </c>
    </row>
    <row r="2117" spans="1:3" ht="75.75" thickBot="1">
      <c r="A2117" s="312"/>
      <c r="B2117" s="312"/>
      <c r="C2117" s="95" t="s">
        <v>2041</v>
      </c>
    </row>
    <row r="2118" spans="1:3">
      <c r="A2118" s="310" t="s">
        <v>339</v>
      </c>
      <c r="B2118" s="310" t="s">
        <v>2</v>
      </c>
      <c r="C2118" s="99" t="s">
        <v>340</v>
      </c>
    </row>
    <row r="2119" spans="1:3" ht="75">
      <c r="A2119" s="311"/>
      <c r="B2119" s="311"/>
      <c r="C2119" s="100" t="s">
        <v>2045</v>
      </c>
    </row>
    <row r="2120" spans="1:3">
      <c r="A2120" s="311"/>
      <c r="B2120" s="311"/>
      <c r="C2120" s="100" t="s">
        <v>1346</v>
      </c>
    </row>
    <row r="2121" spans="1:3" ht="30">
      <c r="A2121" s="311"/>
      <c r="B2121" s="311"/>
      <c r="C2121" s="100" t="s">
        <v>2040</v>
      </c>
    </row>
    <row r="2122" spans="1:3">
      <c r="A2122" s="311"/>
      <c r="B2122" s="311"/>
      <c r="C2122" s="100" t="s">
        <v>1392</v>
      </c>
    </row>
    <row r="2123" spans="1:3" ht="30">
      <c r="A2123" s="311"/>
      <c r="B2123" s="311"/>
      <c r="C2123" s="100" t="s">
        <v>1967</v>
      </c>
    </row>
    <row r="2124" spans="1:3">
      <c r="A2124" s="311"/>
      <c r="B2124" s="311"/>
      <c r="C2124" s="100" t="s">
        <v>1355</v>
      </c>
    </row>
    <row r="2125" spans="1:3" ht="60">
      <c r="A2125" s="311"/>
      <c r="B2125" s="311"/>
      <c r="C2125" s="100" t="s">
        <v>2009</v>
      </c>
    </row>
    <row r="2126" spans="1:3">
      <c r="A2126" s="311"/>
      <c r="B2126" s="311"/>
      <c r="C2126" s="100" t="s">
        <v>1955</v>
      </c>
    </row>
    <row r="2127" spans="1:3">
      <c r="A2127" s="311"/>
      <c r="B2127" s="311"/>
      <c r="C2127" s="100" t="s">
        <v>2010</v>
      </c>
    </row>
    <row r="2128" spans="1:3">
      <c r="A2128" s="311"/>
      <c r="B2128" s="311"/>
      <c r="C2128" s="100" t="s">
        <v>2011</v>
      </c>
    </row>
    <row r="2129" spans="1:3">
      <c r="A2129" s="311"/>
      <c r="B2129" s="311"/>
      <c r="C2129" s="100" t="s">
        <v>2012</v>
      </c>
    </row>
    <row r="2130" spans="1:3" ht="75.75" thickBot="1">
      <c r="A2130" s="312"/>
      <c r="B2130" s="312"/>
      <c r="C2130" s="95" t="s">
        <v>2041</v>
      </c>
    </row>
    <row r="2131" spans="1:3">
      <c r="A2131" s="310" t="s">
        <v>341</v>
      </c>
      <c r="B2131" s="310" t="s">
        <v>2</v>
      </c>
      <c r="C2131" s="99" t="s">
        <v>342</v>
      </c>
    </row>
    <row r="2132" spans="1:3" ht="105">
      <c r="A2132" s="311"/>
      <c r="B2132" s="311"/>
      <c r="C2132" s="100" t="s">
        <v>2046</v>
      </c>
    </row>
    <row r="2133" spans="1:3">
      <c r="A2133" s="311"/>
      <c r="B2133" s="311"/>
      <c r="C2133" s="100" t="s">
        <v>1355</v>
      </c>
    </row>
    <row r="2134" spans="1:3" ht="60">
      <c r="A2134" s="311"/>
      <c r="B2134" s="311"/>
      <c r="C2134" s="100" t="s">
        <v>2043</v>
      </c>
    </row>
    <row r="2135" spans="1:3">
      <c r="A2135" s="311"/>
      <c r="B2135" s="311"/>
      <c r="C2135" s="100" t="s">
        <v>2038</v>
      </c>
    </row>
    <row r="2136" spans="1:3">
      <c r="A2136" s="311"/>
      <c r="B2136" s="311"/>
      <c r="C2136" s="100" t="s">
        <v>1955</v>
      </c>
    </row>
    <row r="2137" spans="1:3">
      <c r="A2137" s="311"/>
      <c r="B2137" s="311"/>
      <c r="C2137" s="100" t="s">
        <v>2010</v>
      </c>
    </row>
    <row r="2138" spans="1:3">
      <c r="A2138" s="311"/>
      <c r="B2138" s="311"/>
      <c r="C2138" s="100" t="s">
        <v>2011</v>
      </c>
    </row>
    <row r="2139" spans="1:3">
      <c r="A2139" s="311"/>
      <c r="B2139" s="311"/>
      <c r="C2139" s="100" t="s">
        <v>2012</v>
      </c>
    </row>
    <row r="2140" spans="1:3">
      <c r="A2140" s="311"/>
      <c r="B2140" s="311"/>
      <c r="C2140" s="100" t="s">
        <v>1475</v>
      </c>
    </row>
    <row r="2141" spans="1:3" ht="60.75" thickBot="1">
      <c r="A2141" s="312"/>
      <c r="B2141" s="312"/>
      <c r="C2141" s="95" t="s">
        <v>2016</v>
      </c>
    </row>
    <row r="2142" spans="1:3">
      <c r="A2142" s="310" t="s">
        <v>343</v>
      </c>
      <c r="B2142" s="310" t="s">
        <v>2</v>
      </c>
      <c r="C2142" s="99" t="s">
        <v>344</v>
      </c>
    </row>
    <row r="2143" spans="1:3" ht="105">
      <c r="A2143" s="311"/>
      <c r="B2143" s="311"/>
      <c r="C2143" s="100" t="s">
        <v>2047</v>
      </c>
    </row>
    <row r="2144" spans="1:3">
      <c r="A2144" s="311"/>
      <c r="B2144" s="311"/>
      <c r="C2144" s="100" t="s">
        <v>1355</v>
      </c>
    </row>
    <row r="2145" spans="1:3" ht="60">
      <c r="A2145" s="311"/>
      <c r="B2145" s="311"/>
      <c r="C2145" s="100" t="s">
        <v>2009</v>
      </c>
    </row>
    <row r="2146" spans="1:3">
      <c r="A2146" s="311"/>
      <c r="B2146" s="311"/>
      <c r="C2146" s="100" t="s">
        <v>1955</v>
      </c>
    </row>
    <row r="2147" spans="1:3">
      <c r="A2147" s="311"/>
      <c r="B2147" s="311"/>
      <c r="C2147" s="100" t="s">
        <v>2010</v>
      </c>
    </row>
    <row r="2148" spans="1:3">
      <c r="A2148" s="311"/>
      <c r="B2148" s="311"/>
      <c r="C2148" s="100" t="s">
        <v>2011</v>
      </c>
    </row>
    <row r="2149" spans="1:3">
      <c r="A2149" s="311"/>
      <c r="B2149" s="311"/>
      <c r="C2149" s="100" t="s">
        <v>2012</v>
      </c>
    </row>
    <row r="2150" spans="1:3" ht="75.75" thickBot="1">
      <c r="A2150" s="312"/>
      <c r="B2150" s="312"/>
      <c r="C2150" s="95" t="s">
        <v>2041</v>
      </c>
    </row>
    <row r="2151" spans="1:3">
      <c r="A2151" s="310" t="s">
        <v>345</v>
      </c>
      <c r="B2151" s="310" t="s">
        <v>2</v>
      </c>
      <c r="C2151" s="99" t="s">
        <v>346</v>
      </c>
    </row>
    <row r="2152" spans="1:3" ht="105">
      <c r="A2152" s="311"/>
      <c r="B2152" s="311"/>
      <c r="C2152" s="100" t="s">
        <v>2048</v>
      </c>
    </row>
    <row r="2153" spans="1:3">
      <c r="A2153" s="311"/>
      <c r="B2153" s="311"/>
      <c r="C2153" s="100" t="s">
        <v>2049</v>
      </c>
    </row>
    <row r="2154" spans="1:3" ht="60">
      <c r="A2154" s="311"/>
      <c r="B2154" s="311"/>
      <c r="C2154" s="100" t="s">
        <v>2014</v>
      </c>
    </row>
    <row r="2155" spans="1:3">
      <c r="A2155" s="311"/>
      <c r="B2155" s="311"/>
      <c r="C2155" s="100" t="s">
        <v>2015</v>
      </c>
    </row>
    <row r="2156" spans="1:3">
      <c r="A2156" s="311"/>
      <c r="B2156" s="311"/>
      <c r="C2156" s="100" t="s">
        <v>1955</v>
      </c>
    </row>
    <row r="2157" spans="1:3">
      <c r="A2157" s="311"/>
      <c r="B2157" s="311"/>
      <c r="C2157" s="100" t="s">
        <v>2010</v>
      </c>
    </row>
    <row r="2158" spans="1:3">
      <c r="A2158" s="311"/>
      <c r="B2158" s="311"/>
      <c r="C2158" s="100" t="s">
        <v>2011</v>
      </c>
    </row>
    <row r="2159" spans="1:3">
      <c r="A2159" s="311"/>
      <c r="B2159" s="311"/>
      <c r="C2159" s="100" t="s">
        <v>2012</v>
      </c>
    </row>
    <row r="2160" spans="1:3">
      <c r="A2160" s="311"/>
      <c r="B2160" s="311"/>
      <c r="C2160" s="100" t="s">
        <v>2050</v>
      </c>
    </row>
    <row r="2161" spans="1:3" ht="60.75" thickBot="1">
      <c r="A2161" s="312"/>
      <c r="B2161" s="312"/>
      <c r="C2161" s="95" t="s">
        <v>2016</v>
      </c>
    </row>
    <row r="2162" spans="1:3">
      <c r="A2162" s="310" t="s">
        <v>347</v>
      </c>
      <c r="B2162" s="310" t="s">
        <v>2</v>
      </c>
      <c r="C2162" s="99" t="s">
        <v>348</v>
      </c>
    </row>
    <row r="2163" spans="1:3" ht="105">
      <c r="A2163" s="311"/>
      <c r="B2163" s="311"/>
      <c r="C2163" s="100" t="s">
        <v>2051</v>
      </c>
    </row>
    <row r="2164" spans="1:3">
      <c r="A2164" s="311"/>
      <c r="B2164" s="311"/>
      <c r="C2164" s="100" t="s">
        <v>1355</v>
      </c>
    </row>
    <row r="2165" spans="1:3" ht="60">
      <c r="A2165" s="311"/>
      <c r="B2165" s="311"/>
      <c r="C2165" s="100" t="s">
        <v>2009</v>
      </c>
    </row>
    <row r="2166" spans="1:3">
      <c r="A2166" s="311"/>
      <c r="B2166" s="311"/>
      <c r="C2166" s="100" t="s">
        <v>1955</v>
      </c>
    </row>
    <row r="2167" spans="1:3">
      <c r="A2167" s="311"/>
      <c r="B2167" s="311"/>
      <c r="C2167" s="100" t="s">
        <v>2010</v>
      </c>
    </row>
    <row r="2168" spans="1:3">
      <c r="A2168" s="311"/>
      <c r="B2168" s="311"/>
      <c r="C2168" s="100" t="s">
        <v>2011</v>
      </c>
    </row>
    <row r="2169" spans="1:3">
      <c r="A2169" s="311"/>
      <c r="B2169" s="311"/>
      <c r="C2169" s="100" t="s">
        <v>2012</v>
      </c>
    </row>
    <row r="2170" spans="1:3">
      <c r="A2170" s="311"/>
      <c r="B2170" s="311"/>
      <c r="C2170" s="100" t="s">
        <v>1475</v>
      </c>
    </row>
    <row r="2171" spans="1:3" ht="60.75" thickBot="1">
      <c r="A2171" s="312"/>
      <c r="B2171" s="312"/>
      <c r="C2171" s="95" t="s">
        <v>2019</v>
      </c>
    </row>
    <row r="2172" spans="1:3">
      <c r="A2172" s="310" t="s">
        <v>349</v>
      </c>
      <c r="B2172" s="310" t="s">
        <v>2</v>
      </c>
      <c r="C2172" s="99" t="s">
        <v>350</v>
      </c>
    </row>
    <row r="2173" spans="1:3" ht="90">
      <c r="A2173" s="311"/>
      <c r="B2173" s="311"/>
      <c r="C2173" s="100" t="s">
        <v>2052</v>
      </c>
    </row>
    <row r="2174" spans="1:3" ht="90">
      <c r="A2174" s="311"/>
      <c r="B2174" s="311"/>
      <c r="C2174" s="100" t="s">
        <v>2053</v>
      </c>
    </row>
    <row r="2175" spans="1:3">
      <c r="A2175" s="311"/>
      <c r="B2175" s="311"/>
      <c r="C2175" s="100" t="s">
        <v>1355</v>
      </c>
    </row>
    <row r="2176" spans="1:3" ht="60">
      <c r="A2176" s="311"/>
      <c r="B2176" s="311"/>
      <c r="C2176" s="100" t="s">
        <v>2009</v>
      </c>
    </row>
    <row r="2177" spans="1:3">
      <c r="A2177" s="311"/>
      <c r="B2177" s="311"/>
      <c r="C2177" s="100" t="s">
        <v>1955</v>
      </c>
    </row>
    <row r="2178" spans="1:3">
      <c r="A2178" s="311"/>
      <c r="B2178" s="311"/>
      <c r="C2178" s="100" t="s">
        <v>2010</v>
      </c>
    </row>
    <row r="2179" spans="1:3">
      <c r="A2179" s="311"/>
      <c r="B2179" s="311"/>
      <c r="C2179" s="100" t="s">
        <v>2011</v>
      </c>
    </row>
    <row r="2180" spans="1:3">
      <c r="A2180" s="311"/>
      <c r="B2180" s="311"/>
      <c r="C2180" s="100" t="s">
        <v>2012</v>
      </c>
    </row>
    <row r="2181" spans="1:3">
      <c r="A2181" s="311"/>
      <c r="B2181" s="311"/>
      <c r="C2181" s="100" t="s">
        <v>1475</v>
      </c>
    </row>
    <row r="2182" spans="1:3" ht="60.75" thickBot="1">
      <c r="A2182" s="312"/>
      <c r="B2182" s="312"/>
      <c r="C2182" s="95" t="s">
        <v>2019</v>
      </c>
    </row>
    <row r="2183" spans="1:3">
      <c r="A2183" s="310" t="s">
        <v>351</v>
      </c>
      <c r="B2183" s="310" t="s">
        <v>2</v>
      </c>
      <c r="C2183" s="99" t="s">
        <v>352</v>
      </c>
    </row>
    <row r="2184" spans="1:3" ht="75">
      <c r="A2184" s="311"/>
      <c r="B2184" s="311"/>
      <c r="C2184" s="100" t="s">
        <v>2054</v>
      </c>
    </row>
    <row r="2185" spans="1:3" ht="30">
      <c r="A2185" s="311"/>
      <c r="B2185" s="311"/>
      <c r="C2185" s="100" t="s">
        <v>2055</v>
      </c>
    </row>
    <row r="2186" spans="1:3" ht="45">
      <c r="A2186" s="311"/>
      <c r="B2186" s="311"/>
      <c r="C2186" s="100" t="s">
        <v>2056</v>
      </c>
    </row>
    <row r="2187" spans="1:3">
      <c r="A2187" s="311"/>
      <c r="B2187" s="311"/>
      <c r="C2187" s="100" t="s">
        <v>1355</v>
      </c>
    </row>
    <row r="2188" spans="1:3" ht="60">
      <c r="A2188" s="311"/>
      <c r="B2188" s="311"/>
      <c r="C2188" s="100" t="s">
        <v>2009</v>
      </c>
    </row>
    <row r="2189" spans="1:3">
      <c r="A2189" s="311"/>
      <c r="B2189" s="311"/>
      <c r="C2189" s="100" t="s">
        <v>1955</v>
      </c>
    </row>
    <row r="2190" spans="1:3">
      <c r="A2190" s="311"/>
      <c r="B2190" s="311"/>
      <c r="C2190" s="100" t="s">
        <v>2010</v>
      </c>
    </row>
    <row r="2191" spans="1:3">
      <c r="A2191" s="311"/>
      <c r="B2191" s="311"/>
      <c r="C2191" s="100" t="s">
        <v>2011</v>
      </c>
    </row>
    <row r="2192" spans="1:3">
      <c r="A2192" s="311"/>
      <c r="B2192" s="311"/>
      <c r="C2192" s="100" t="s">
        <v>2012</v>
      </c>
    </row>
    <row r="2193" spans="1:3" ht="75.75" thickBot="1">
      <c r="A2193" s="312"/>
      <c r="B2193" s="312"/>
      <c r="C2193" s="95" t="s">
        <v>2057</v>
      </c>
    </row>
    <row r="2194" spans="1:3">
      <c r="A2194" s="310" t="s">
        <v>353</v>
      </c>
      <c r="B2194" s="310" t="s">
        <v>2</v>
      </c>
      <c r="C2194" s="99" t="s">
        <v>354</v>
      </c>
    </row>
    <row r="2195" spans="1:3" ht="75">
      <c r="A2195" s="311"/>
      <c r="B2195" s="311"/>
      <c r="C2195" s="100" t="s">
        <v>2058</v>
      </c>
    </row>
    <row r="2196" spans="1:3" ht="30">
      <c r="A2196" s="311"/>
      <c r="B2196" s="311"/>
      <c r="C2196" s="100" t="s">
        <v>2055</v>
      </c>
    </row>
    <row r="2197" spans="1:3" ht="45">
      <c r="A2197" s="311"/>
      <c r="B2197" s="311"/>
      <c r="C2197" s="100" t="s">
        <v>2056</v>
      </c>
    </row>
    <row r="2198" spans="1:3">
      <c r="A2198" s="311"/>
      <c r="B2198" s="311"/>
      <c r="C2198" s="100" t="s">
        <v>1355</v>
      </c>
    </row>
    <row r="2199" spans="1:3" ht="60">
      <c r="A2199" s="311"/>
      <c r="B2199" s="311"/>
      <c r="C2199" s="100" t="s">
        <v>2009</v>
      </c>
    </row>
    <row r="2200" spans="1:3">
      <c r="A2200" s="311"/>
      <c r="B2200" s="311"/>
      <c r="C2200" s="100" t="s">
        <v>1955</v>
      </c>
    </row>
    <row r="2201" spans="1:3">
      <c r="A2201" s="311"/>
      <c r="B2201" s="311"/>
      <c r="C2201" s="100" t="s">
        <v>2010</v>
      </c>
    </row>
    <row r="2202" spans="1:3">
      <c r="A2202" s="311"/>
      <c r="B2202" s="311"/>
      <c r="C2202" s="100" t="s">
        <v>2011</v>
      </c>
    </row>
    <row r="2203" spans="1:3">
      <c r="A2203" s="311"/>
      <c r="B2203" s="311"/>
      <c r="C2203" s="100" t="s">
        <v>2012</v>
      </c>
    </row>
    <row r="2204" spans="1:3" ht="75.75" thickBot="1">
      <c r="A2204" s="312"/>
      <c r="B2204" s="312"/>
      <c r="C2204" s="95" t="s">
        <v>2041</v>
      </c>
    </row>
    <row r="2205" spans="1:3">
      <c r="A2205" s="310" t="s">
        <v>355</v>
      </c>
      <c r="B2205" s="310" t="s">
        <v>2</v>
      </c>
      <c r="C2205" s="99" t="s">
        <v>356</v>
      </c>
    </row>
    <row r="2206" spans="1:3" ht="30">
      <c r="A2206" s="311"/>
      <c r="B2206" s="311"/>
      <c r="C2206" s="100" t="s">
        <v>2059</v>
      </c>
    </row>
    <row r="2207" spans="1:3" ht="45">
      <c r="A2207" s="311"/>
      <c r="B2207" s="311"/>
      <c r="C2207" s="100" t="s">
        <v>2060</v>
      </c>
    </row>
    <row r="2208" spans="1:3" ht="30">
      <c r="A2208" s="311"/>
      <c r="B2208" s="311"/>
      <c r="C2208" s="100" t="s">
        <v>2055</v>
      </c>
    </row>
    <row r="2209" spans="1:3" ht="45">
      <c r="A2209" s="311"/>
      <c r="B2209" s="311"/>
      <c r="C2209" s="100" t="s">
        <v>2056</v>
      </c>
    </row>
    <row r="2210" spans="1:3">
      <c r="A2210" s="311"/>
      <c r="B2210" s="311"/>
      <c r="C2210" s="100" t="s">
        <v>1355</v>
      </c>
    </row>
    <row r="2211" spans="1:3" ht="60">
      <c r="A2211" s="311"/>
      <c r="B2211" s="311"/>
      <c r="C2211" s="100" t="s">
        <v>2009</v>
      </c>
    </row>
    <row r="2212" spans="1:3">
      <c r="A2212" s="311"/>
      <c r="B2212" s="311"/>
      <c r="C2212" s="100" t="s">
        <v>1955</v>
      </c>
    </row>
    <row r="2213" spans="1:3">
      <c r="A2213" s="311"/>
      <c r="B2213" s="311"/>
      <c r="C2213" s="100" t="s">
        <v>2010</v>
      </c>
    </row>
    <row r="2214" spans="1:3">
      <c r="A2214" s="311"/>
      <c r="B2214" s="311"/>
      <c r="C2214" s="100" t="s">
        <v>2011</v>
      </c>
    </row>
    <row r="2215" spans="1:3">
      <c r="A2215" s="311"/>
      <c r="B2215" s="311"/>
      <c r="C2215" s="100" t="s">
        <v>2012</v>
      </c>
    </row>
    <row r="2216" spans="1:3" ht="75.75" thickBot="1">
      <c r="A2216" s="312"/>
      <c r="B2216" s="312"/>
      <c r="C2216" s="95" t="s">
        <v>2061</v>
      </c>
    </row>
    <row r="2217" spans="1:3">
      <c r="A2217" s="310" t="s">
        <v>357</v>
      </c>
      <c r="B2217" s="310" t="s">
        <v>2</v>
      </c>
      <c r="C2217" s="99" t="s">
        <v>358</v>
      </c>
    </row>
    <row r="2218" spans="1:3" ht="30">
      <c r="A2218" s="311"/>
      <c r="B2218" s="311"/>
      <c r="C2218" s="100" t="s">
        <v>2062</v>
      </c>
    </row>
    <row r="2219" spans="1:3" ht="45">
      <c r="A2219" s="311"/>
      <c r="B2219" s="311"/>
      <c r="C2219" s="100" t="s">
        <v>2060</v>
      </c>
    </row>
    <row r="2220" spans="1:3" ht="30">
      <c r="A2220" s="311"/>
      <c r="B2220" s="311"/>
      <c r="C2220" s="100" t="s">
        <v>2055</v>
      </c>
    </row>
    <row r="2221" spans="1:3" ht="45">
      <c r="A2221" s="311"/>
      <c r="B2221" s="311"/>
      <c r="C2221" s="100" t="s">
        <v>2056</v>
      </c>
    </row>
    <row r="2222" spans="1:3">
      <c r="A2222" s="311"/>
      <c r="B2222" s="311"/>
      <c r="C2222" s="100" t="s">
        <v>1355</v>
      </c>
    </row>
    <row r="2223" spans="1:3" ht="60">
      <c r="A2223" s="311"/>
      <c r="B2223" s="311"/>
      <c r="C2223" s="100" t="s">
        <v>2009</v>
      </c>
    </row>
    <row r="2224" spans="1:3">
      <c r="A2224" s="311"/>
      <c r="B2224" s="311"/>
      <c r="C2224" s="100" t="s">
        <v>1955</v>
      </c>
    </row>
    <row r="2225" spans="1:3">
      <c r="A2225" s="311"/>
      <c r="B2225" s="311"/>
      <c r="C2225" s="100" t="s">
        <v>2010</v>
      </c>
    </row>
    <row r="2226" spans="1:3">
      <c r="A2226" s="311"/>
      <c r="B2226" s="311"/>
      <c r="C2226" s="100" t="s">
        <v>2011</v>
      </c>
    </row>
    <row r="2227" spans="1:3">
      <c r="A2227" s="311"/>
      <c r="B2227" s="311"/>
      <c r="C2227" s="100" t="s">
        <v>2012</v>
      </c>
    </row>
    <row r="2228" spans="1:3" ht="75.75" thickBot="1">
      <c r="A2228" s="312"/>
      <c r="B2228" s="312"/>
      <c r="C2228" s="95" t="s">
        <v>2057</v>
      </c>
    </row>
    <row r="2229" spans="1:3">
      <c r="A2229" s="310" t="s">
        <v>359</v>
      </c>
      <c r="B2229" s="310" t="s">
        <v>2</v>
      </c>
      <c r="C2229" s="99" t="s">
        <v>360</v>
      </c>
    </row>
    <row r="2230" spans="1:3" ht="30">
      <c r="A2230" s="311"/>
      <c r="B2230" s="311"/>
      <c r="C2230" s="100" t="s">
        <v>2063</v>
      </c>
    </row>
    <row r="2231" spans="1:3" ht="45">
      <c r="A2231" s="311"/>
      <c r="B2231" s="311"/>
      <c r="C2231" s="100" t="s">
        <v>2060</v>
      </c>
    </row>
    <row r="2232" spans="1:3" ht="30">
      <c r="A2232" s="311"/>
      <c r="B2232" s="311"/>
      <c r="C2232" s="100" t="s">
        <v>2055</v>
      </c>
    </row>
    <row r="2233" spans="1:3" ht="45">
      <c r="A2233" s="311"/>
      <c r="B2233" s="311"/>
      <c r="C2233" s="100" t="s">
        <v>2056</v>
      </c>
    </row>
    <row r="2234" spans="1:3">
      <c r="A2234" s="311"/>
      <c r="B2234" s="311"/>
      <c r="C2234" s="100" t="s">
        <v>1355</v>
      </c>
    </row>
    <row r="2235" spans="1:3" ht="60">
      <c r="A2235" s="311"/>
      <c r="B2235" s="311"/>
      <c r="C2235" s="100" t="s">
        <v>2009</v>
      </c>
    </row>
    <row r="2236" spans="1:3">
      <c r="A2236" s="311"/>
      <c r="B2236" s="311"/>
      <c r="C2236" s="100" t="s">
        <v>1955</v>
      </c>
    </row>
    <row r="2237" spans="1:3">
      <c r="A2237" s="311"/>
      <c r="B2237" s="311"/>
      <c r="C2237" s="100" t="s">
        <v>2010</v>
      </c>
    </row>
    <row r="2238" spans="1:3">
      <c r="A2238" s="311"/>
      <c r="B2238" s="311"/>
      <c r="C2238" s="100" t="s">
        <v>2011</v>
      </c>
    </row>
    <row r="2239" spans="1:3">
      <c r="A2239" s="311"/>
      <c r="B2239" s="311"/>
      <c r="C2239" s="100" t="s">
        <v>2012</v>
      </c>
    </row>
    <row r="2240" spans="1:3" ht="75.75" thickBot="1">
      <c r="A2240" s="312"/>
      <c r="B2240" s="312"/>
      <c r="C2240" s="95" t="s">
        <v>2064</v>
      </c>
    </row>
    <row r="2241" spans="1:3">
      <c r="A2241" s="310" t="s">
        <v>361</v>
      </c>
      <c r="B2241" s="310" t="s">
        <v>2</v>
      </c>
      <c r="C2241" s="99" t="s">
        <v>362</v>
      </c>
    </row>
    <row r="2242" spans="1:3" ht="30">
      <c r="A2242" s="311"/>
      <c r="B2242" s="311"/>
      <c r="C2242" s="100" t="s">
        <v>2065</v>
      </c>
    </row>
    <row r="2243" spans="1:3" ht="45">
      <c r="A2243" s="311"/>
      <c r="B2243" s="311"/>
      <c r="C2243" s="100" t="s">
        <v>2060</v>
      </c>
    </row>
    <row r="2244" spans="1:3" ht="30">
      <c r="A2244" s="311"/>
      <c r="B2244" s="311"/>
      <c r="C2244" s="100" t="s">
        <v>2055</v>
      </c>
    </row>
    <row r="2245" spans="1:3" ht="45">
      <c r="A2245" s="311"/>
      <c r="B2245" s="311"/>
      <c r="C2245" s="100" t="s">
        <v>2056</v>
      </c>
    </row>
    <row r="2246" spans="1:3">
      <c r="A2246" s="311"/>
      <c r="B2246" s="311"/>
      <c r="C2246" s="100" t="s">
        <v>1355</v>
      </c>
    </row>
    <row r="2247" spans="1:3" ht="60">
      <c r="A2247" s="311"/>
      <c r="B2247" s="311"/>
      <c r="C2247" s="100" t="s">
        <v>2009</v>
      </c>
    </row>
    <row r="2248" spans="1:3">
      <c r="A2248" s="311"/>
      <c r="B2248" s="311"/>
      <c r="C2248" s="100" t="s">
        <v>1955</v>
      </c>
    </row>
    <row r="2249" spans="1:3">
      <c r="A2249" s="311"/>
      <c r="B2249" s="311"/>
      <c r="C2249" s="100" t="s">
        <v>2010</v>
      </c>
    </row>
    <row r="2250" spans="1:3">
      <c r="A2250" s="311"/>
      <c r="B2250" s="311"/>
      <c r="C2250" s="100" t="s">
        <v>2011</v>
      </c>
    </row>
    <row r="2251" spans="1:3">
      <c r="A2251" s="311"/>
      <c r="B2251" s="311"/>
      <c r="C2251" s="100" t="s">
        <v>2012</v>
      </c>
    </row>
    <row r="2252" spans="1:3" ht="75.75" thickBot="1">
      <c r="A2252" s="312"/>
      <c r="B2252" s="312"/>
      <c r="C2252" s="95" t="s">
        <v>2041</v>
      </c>
    </row>
    <row r="2253" spans="1:3">
      <c r="A2253" s="310" t="s">
        <v>363</v>
      </c>
      <c r="B2253" s="310" t="s">
        <v>2</v>
      </c>
      <c r="C2253" s="99" t="s">
        <v>364</v>
      </c>
    </row>
    <row r="2254" spans="1:3" ht="45">
      <c r="A2254" s="311"/>
      <c r="B2254" s="311"/>
      <c r="C2254" s="100" t="s">
        <v>2066</v>
      </c>
    </row>
    <row r="2255" spans="1:3" ht="45">
      <c r="A2255" s="311"/>
      <c r="B2255" s="311"/>
      <c r="C2255" s="100" t="s">
        <v>2060</v>
      </c>
    </row>
    <row r="2256" spans="1:3" ht="30">
      <c r="A2256" s="311"/>
      <c r="B2256" s="311"/>
      <c r="C2256" s="100" t="s">
        <v>2055</v>
      </c>
    </row>
    <row r="2257" spans="1:3" ht="45">
      <c r="A2257" s="311"/>
      <c r="B2257" s="311"/>
      <c r="C2257" s="100" t="s">
        <v>2056</v>
      </c>
    </row>
    <row r="2258" spans="1:3">
      <c r="A2258" s="311"/>
      <c r="B2258" s="311"/>
      <c r="C2258" s="100" t="s">
        <v>1355</v>
      </c>
    </row>
    <row r="2259" spans="1:3" ht="60">
      <c r="A2259" s="311"/>
      <c r="B2259" s="311"/>
      <c r="C2259" s="100" t="s">
        <v>2009</v>
      </c>
    </row>
    <row r="2260" spans="1:3">
      <c r="A2260" s="311"/>
      <c r="B2260" s="311"/>
      <c r="C2260" s="100" t="s">
        <v>1955</v>
      </c>
    </row>
    <row r="2261" spans="1:3">
      <c r="A2261" s="311"/>
      <c r="B2261" s="311"/>
      <c r="C2261" s="100" t="s">
        <v>2010</v>
      </c>
    </row>
    <row r="2262" spans="1:3">
      <c r="A2262" s="311"/>
      <c r="B2262" s="311"/>
      <c r="C2262" s="100" t="s">
        <v>2011</v>
      </c>
    </row>
    <row r="2263" spans="1:3">
      <c r="A2263" s="311"/>
      <c r="B2263" s="311"/>
      <c r="C2263" s="100" t="s">
        <v>2012</v>
      </c>
    </row>
    <row r="2264" spans="1:3" ht="75.75" thickBot="1">
      <c r="A2264" s="312"/>
      <c r="B2264" s="312"/>
      <c r="C2264" s="95" t="s">
        <v>2057</v>
      </c>
    </row>
    <row r="2265" spans="1:3">
      <c r="A2265" s="310" t="s">
        <v>365</v>
      </c>
      <c r="B2265" s="310" t="s">
        <v>2</v>
      </c>
      <c r="C2265" s="99" t="s">
        <v>366</v>
      </c>
    </row>
    <row r="2266" spans="1:3">
      <c r="A2266" s="311"/>
      <c r="B2266" s="311"/>
      <c r="C2266" s="100" t="s">
        <v>2067</v>
      </c>
    </row>
    <row r="2267" spans="1:3" ht="75">
      <c r="A2267" s="311"/>
      <c r="B2267" s="311"/>
      <c r="C2267" s="100" t="s">
        <v>2068</v>
      </c>
    </row>
    <row r="2268" spans="1:3" ht="30">
      <c r="A2268" s="311"/>
      <c r="B2268" s="311"/>
      <c r="C2268" s="100" t="s">
        <v>2055</v>
      </c>
    </row>
    <row r="2269" spans="1:3" ht="45">
      <c r="A2269" s="311"/>
      <c r="B2269" s="311"/>
      <c r="C2269" s="100" t="s">
        <v>2056</v>
      </c>
    </row>
    <row r="2270" spans="1:3">
      <c r="A2270" s="311"/>
      <c r="B2270" s="311"/>
      <c r="C2270" s="100" t="s">
        <v>1355</v>
      </c>
    </row>
    <row r="2271" spans="1:3" ht="60">
      <c r="A2271" s="311"/>
      <c r="B2271" s="311"/>
      <c r="C2271" s="100" t="s">
        <v>2009</v>
      </c>
    </row>
    <row r="2272" spans="1:3">
      <c r="A2272" s="311"/>
      <c r="B2272" s="311"/>
      <c r="C2272" s="100" t="s">
        <v>1955</v>
      </c>
    </row>
    <row r="2273" spans="1:3">
      <c r="A2273" s="311"/>
      <c r="B2273" s="311"/>
      <c r="C2273" s="100" t="s">
        <v>2010</v>
      </c>
    </row>
    <row r="2274" spans="1:3">
      <c r="A2274" s="311"/>
      <c r="B2274" s="311"/>
      <c r="C2274" s="100" t="s">
        <v>2011</v>
      </c>
    </row>
    <row r="2275" spans="1:3">
      <c r="A2275" s="311"/>
      <c r="B2275" s="311"/>
      <c r="C2275" s="100" t="s">
        <v>2012</v>
      </c>
    </row>
    <row r="2276" spans="1:3">
      <c r="A2276" s="311"/>
      <c r="B2276" s="311"/>
      <c r="C2276" s="100" t="s">
        <v>1475</v>
      </c>
    </row>
    <row r="2277" spans="1:3" ht="60.75" thickBot="1">
      <c r="A2277" s="312"/>
      <c r="B2277" s="312"/>
      <c r="C2277" s="95" t="s">
        <v>2019</v>
      </c>
    </row>
    <row r="2278" spans="1:3">
      <c r="A2278" s="310" t="s">
        <v>367</v>
      </c>
      <c r="B2278" s="310" t="s">
        <v>2</v>
      </c>
      <c r="C2278" s="99" t="s">
        <v>368</v>
      </c>
    </row>
    <row r="2279" spans="1:3">
      <c r="A2279" s="311"/>
      <c r="B2279" s="311"/>
      <c r="C2279" s="100" t="s">
        <v>2067</v>
      </c>
    </row>
    <row r="2280" spans="1:3" ht="75">
      <c r="A2280" s="311"/>
      <c r="B2280" s="311"/>
      <c r="C2280" s="100" t="s">
        <v>2069</v>
      </c>
    </row>
    <row r="2281" spans="1:3" ht="30">
      <c r="A2281" s="311"/>
      <c r="B2281" s="311"/>
      <c r="C2281" s="100" t="s">
        <v>2055</v>
      </c>
    </row>
    <row r="2282" spans="1:3" ht="45">
      <c r="A2282" s="311"/>
      <c r="B2282" s="311"/>
      <c r="C2282" s="100" t="s">
        <v>2056</v>
      </c>
    </row>
    <row r="2283" spans="1:3">
      <c r="A2283" s="311"/>
      <c r="B2283" s="311"/>
      <c r="C2283" s="100" t="s">
        <v>1355</v>
      </c>
    </row>
    <row r="2284" spans="1:3" ht="60">
      <c r="A2284" s="311"/>
      <c r="B2284" s="311"/>
      <c r="C2284" s="100" t="s">
        <v>2009</v>
      </c>
    </row>
    <row r="2285" spans="1:3">
      <c r="A2285" s="311"/>
      <c r="B2285" s="311"/>
      <c r="C2285" s="100" t="s">
        <v>1955</v>
      </c>
    </row>
    <row r="2286" spans="1:3">
      <c r="A2286" s="311"/>
      <c r="B2286" s="311"/>
      <c r="C2286" s="100" t="s">
        <v>2010</v>
      </c>
    </row>
    <row r="2287" spans="1:3">
      <c r="A2287" s="311"/>
      <c r="B2287" s="311"/>
      <c r="C2287" s="100" t="s">
        <v>2011</v>
      </c>
    </row>
    <row r="2288" spans="1:3">
      <c r="A2288" s="311"/>
      <c r="B2288" s="311"/>
      <c r="C2288" s="100" t="s">
        <v>2012</v>
      </c>
    </row>
    <row r="2289" spans="1:3" ht="75.75" thickBot="1">
      <c r="A2289" s="312"/>
      <c r="B2289" s="312"/>
      <c r="C2289" s="95" t="s">
        <v>2057</v>
      </c>
    </row>
    <row r="2290" spans="1:3">
      <c r="A2290" s="310" t="s">
        <v>369</v>
      </c>
      <c r="B2290" s="310" t="s">
        <v>2</v>
      </c>
      <c r="C2290" s="99" t="s">
        <v>370</v>
      </c>
    </row>
    <row r="2291" spans="1:3">
      <c r="A2291" s="311"/>
      <c r="B2291" s="311"/>
      <c r="C2291" s="100" t="s">
        <v>2067</v>
      </c>
    </row>
    <row r="2292" spans="1:3" ht="75">
      <c r="A2292" s="311"/>
      <c r="B2292" s="311"/>
      <c r="C2292" s="100" t="s">
        <v>2070</v>
      </c>
    </row>
    <row r="2293" spans="1:3" ht="30">
      <c r="A2293" s="311"/>
      <c r="B2293" s="311"/>
      <c r="C2293" s="100" t="s">
        <v>2055</v>
      </c>
    </row>
    <row r="2294" spans="1:3" ht="45">
      <c r="A2294" s="311"/>
      <c r="B2294" s="311"/>
      <c r="C2294" s="100" t="s">
        <v>2056</v>
      </c>
    </row>
    <row r="2295" spans="1:3">
      <c r="A2295" s="311"/>
      <c r="B2295" s="311"/>
      <c r="C2295" s="100" t="s">
        <v>1355</v>
      </c>
    </row>
    <row r="2296" spans="1:3" ht="60">
      <c r="A2296" s="311"/>
      <c r="B2296" s="311"/>
      <c r="C2296" s="100" t="s">
        <v>2009</v>
      </c>
    </row>
    <row r="2297" spans="1:3">
      <c r="A2297" s="311"/>
      <c r="B2297" s="311"/>
      <c r="C2297" s="100" t="s">
        <v>1955</v>
      </c>
    </row>
    <row r="2298" spans="1:3">
      <c r="A2298" s="311"/>
      <c r="B2298" s="311"/>
      <c r="C2298" s="100" t="s">
        <v>2010</v>
      </c>
    </row>
    <row r="2299" spans="1:3">
      <c r="A2299" s="311"/>
      <c r="B2299" s="311"/>
      <c r="C2299" s="100" t="s">
        <v>2011</v>
      </c>
    </row>
    <row r="2300" spans="1:3">
      <c r="A2300" s="311"/>
      <c r="B2300" s="311"/>
      <c r="C2300" s="100" t="s">
        <v>2012</v>
      </c>
    </row>
    <row r="2301" spans="1:3" ht="75.75" thickBot="1">
      <c r="A2301" s="312"/>
      <c r="B2301" s="312"/>
      <c r="C2301" s="95" t="s">
        <v>2041</v>
      </c>
    </row>
    <row r="2302" spans="1:3">
      <c r="A2302" s="310" t="s">
        <v>371</v>
      </c>
      <c r="B2302" s="310" t="s">
        <v>2</v>
      </c>
      <c r="C2302" s="99" t="s">
        <v>372</v>
      </c>
    </row>
    <row r="2303" spans="1:3">
      <c r="A2303" s="311"/>
      <c r="B2303" s="311"/>
      <c r="C2303" s="100" t="s">
        <v>2067</v>
      </c>
    </row>
    <row r="2304" spans="1:3" ht="75">
      <c r="A2304" s="311"/>
      <c r="B2304" s="311"/>
      <c r="C2304" s="100" t="s">
        <v>2071</v>
      </c>
    </row>
    <row r="2305" spans="1:3" ht="30">
      <c r="A2305" s="311"/>
      <c r="B2305" s="311"/>
      <c r="C2305" s="100" t="s">
        <v>2055</v>
      </c>
    </row>
    <row r="2306" spans="1:3" ht="45">
      <c r="A2306" s="311"/>
      <c r="B2306" s="311"/>
      <c r="C2306" s="100" t="s">
        <v>2056</v>
      </c>
    </row>
    <row r="2307" spans="1:3">
      <c r="A2307" s="311"/>
      <c r="B2307" s="311"/>
      <c r="C2307" s="100" t="s">
        <v>1355</v>
      </c>
    </row>
    <row r="2308" spans="1:3" ht="60">
      <c r="A2308" s="311"/>
      <c r="B2308" s="311"/>
      <c r="C2308" s="100" t="s">
        <v>2009</v>
      </c>
    </row>
    <row r="2309" spans="1:3">
      <c r="A2309" s="311"/>
      <c r="B2309" s="311"/>
      <c r="C2309" s="100" t="s">
        <v>1955</v>
      </c>
    </row>
    <row r="2310" spans="1:3">
      <c r="A2310" s="311"/>
      <c r="B2310" s="311"/>
      <c r="C2310" s="100" t="s">
        <v>2010</v>
      </c>
    </row>
    <row r="2311" spans="1:3">
      <c r="A2311" s="311"/>
      <c r="B2311" s="311"/>
      <c r="C2311" s="100" t="s">
        <v>2011</v>
      </c>
    </row>
    <row r="2312" spans="1:3">
      <c r="A2312" s="311"/>
      <c r="B2312" s="311"/>
      <c r="C2312" s="100" t="s">
        <v>2012</v>
      </c>
    </row>
    <row r="2313" spans="1:3" ht="75.75" thickBot="1">
      <c r="A2313" s="312"/>
      <c r="B2313" s="312"/>
      <c r="C2313" s="95" t="s">
        <v>2057</v>
      </c>
    </row>
    <row r="2314" spans="1:3">
      <c r="A2314" s="310" t="s">
        <v>373</v>
      </c>
      <c r="B2314" s="310" t="s">
        <v>2</v>
      </c>
      <c r="C2314" s="99" t="s">
        <v>374</v>
      </c>
    </row>
    <row r="2315" spans="1:3" ht="30">
      <c r="A2315" s="311"/>
      <c r="B2315" s="311"/>
      <c r="C2315" s="100" t="s">
        <v>2072</v>
      </c>
    </row>
    <row r="2316" spans="1:3" ht="120">
      <c r="A2316" s="311"/>
      <c r="B2316" s="311"/>
      <c r="C2316" s="100" t="s">
        <v>2073</v>
      </c>
    </row>
    <row r="2317" spans="1:3">
      <c r="A2317" s="311"/>
      <c r="B2317" s="311"/>
      <c r="C2317" s="100" t="s">
        <v>1355</v>
      </c>
    </row>
    <row r="2318" spans="1:3" ht="60">
      <c r="A2318" s="311"/>
      <c r="B2318" s="311"/>
      <c r="C2318" s="100" t="s">
        <v>2009</v>
      </c>
    </row>
    <row r="2319" spans="1:3">
      <c r="A2319" s="311"/>
      <c r="B2319" s="311"/>
      <c r="C2319" s="100" t="s">
        <v>1955</v>
      </c>
    </row>
    <row r="2320" spans="1:3">
      <c r="A2320" s="311"/>
      <c r="B2320" s="311"/>
      <c r="C2320" s="100" t="s">
        <v>2010</v>
      </c>
    </row>
    <row r="2321" spans="1:3">
      <c r="A2321" s="311"/>
      <c r="B2321" s="311"/>
      <c r="C2321" s="100" t="s">
        <v>2011</v>
      </c>
    </row>
    <row r="2322" spans="1:3">
      <c r="A2322" s="311"/>
      <c r="B2322" s="311"/>
      <c r="C2322" s="100" t="s">
        <v>2012</v>
      </c>
    </row>
    <row r="2323" spans="1:3" ht="75.75" thickBot="1">
      <c r="A2323" s="312"/>
      <c r="B2323" s="312"/>
      <c r="C2323" s="95" t="s">
        <v>2041</v>
      </c>
    </row>
    <row r="2324" spans="1:3">
      <c r="A2324" s="310" t="s">
        <v>375</v>
      </c>
      <c r="B2324" s="310" t="s">
        <v>2</v>
      </c>
      <c r="C2324" s="99" t="s">
        <v>376</v>
      </c>
    </row>
    <row r="2325" spans="1:3" ht="30">
      <c r="A2325" s="311"/>
      <c r="B2325" s="311"/>
      <c r="C2325" s="100" t="s">
        <v>2074</v>
      </c>
    </row>
    <row r="2326" spans="1:3" ht="120">
      <c r="A2326" s="311"/>
      <c r="B2326" s="311"/>
      <c r="C2326" s="100" t="s">
        <v>2075</v>
      </c>
    </row>
    <row r="2327" spans="1:3">
      <c r="A2327" s="311"/>
      <c r="B2327" s="311"/>
      <c r="C2327" s="100" t="s">
        <v>1355</v>
      </c>
    </row>
    <row r="2328" spans="1:3" ht="60">
      <c r="A2328" s="311"/>
      <c r="B2328" s="311"/>
      <c r="C2328" s="100" t="s">
        <v>2009</v>
      </c>
    </row>
    <row r="2329" spans="1:3">
      <c r="A2329" s="311"/>
      <c r="B2329" s="311"/>
      <c r="C2329" s="100" t="s">
        <v>1955</v>
      </c>
    </row>
    <row r="2330" spans="1:3">
      <c r="A2330" s="311"/>
      <c r="B2330" s="311"/>
      <c r="C2330" s="100" t="s">
        <v>2010</v>
      </c>
    </row>
    <row r="2331" spans="1:3">
      <c r="A2331" s="311"/>
      <c r="B2331" s="311"/>
      <c r="C2331" s="100" t="s">
        <v>2011</v>
      </c>
    </row>
    <row r="2332" spans="1:3">
      <c r="A2332" s="311"/>
      <c r="B2332" s="311"/>
      <c r="C2332" s="100" t="s">
        <v>2012</v>
      </c>
    </row>
    <row r="2333" spans="1:3">
      <c r="A2333" s="311"/>
      <c r="B2333" s="311"/>
      <c r="C2333" s="100" t="s">
        <v>1475</v>
      </c>
    </row>
    <row r="2334" spans="1:3" ht="60.75" thickBot="1">
      <c r="A2334" s="312"/>
      <c r="B2334" s="312"/>
      <c r="C2334" s="95" t="s">
        <v>2016</v>
      </c>
    </row>
    <row r="2335" spans="1:3">
      <c r="A2335" s="310" t="s">
        <v>377</v>
      </c>
      <c r="B2335" s="310" t="s">
        <v>2</v>
      </c>
      <c r="C2335" s="99" t="s">
        <v>378</v>
      </c>
    </row>
    <row r="2336" spans="1:3" ht="30">
      <c r="A2336" s="311"/>
      <c r="B2336" s="311"/>
      <c r="C2336" s="100" t="s">
        <v>2076</v>
      </c>
    </row>
    <row r="2337" spans="1:3" ht="105">
      <c r="A2337" s="311"/>
      <c r="B2337" s="311"/>
      <c r="C2337" s="100" t="s">
        <v>2077</v>
      </c>
    </row>
    <row r="2338" spans="1:3">
      <c r="A2338" s="311"/>
      <c r="B2338" s="311"/>
      <c r="C2338" s="100" t="s">
        <v>1355</v>
      </c>
    </row>
    <row r="2339" spans="1:3" ht="60">
      <c r="A2339" s="311"/>
      <c r="B2339" s="311"/>
      <c r="C2339" s="100" t="s">
        <v>2009</v>
      </c>
    </row>
    <row r="2340" spans="1:3">
      <c r="A2340" s="311"/>
      <c r="B2340" s="311"/>
      <c r="C2340" s="100" t="s">
        <v>1955</v>
      </c>
    </row>
    <row r="2341" spans="1:3">
      <c r="A2341" s="311"/>
      <c r="B2341" s="311"/>
      <c r="C2341" s="100" t="s">
        <v>2010</v>
      </c>
    </row>
    <row r="2342" spans="1:3">
      <c r="A2342" s="311"/>
      <c r="B2342" s="311"/>
      <c r="C2342" s="100" t="s">
        <v>2011</v>
      </c>
    </row>
    <row r="2343" spans="1:3">
      <c r="A2343" s="311"/>
      <c r="B2343" s="311"/>
      <c r="C2343" s="100" t="s">
        <v>2012</v>
      </c>
    </row>
    <row r="2344" spans="1:3">
      <c r="A2344" s="311"/>
      <c r="B2344" s="311"/>
      <c r="C2344" s="100" t="s">
        <v>1475</v>
      </c>
    </row>
    <row r="2345" spans="1:3" ht="60.75" thickBot="1">
      <c r="A2345" s="312"/>
      <c r="B2345" s="312"/>
      <c r="C2345" s="95" t="s">
        <v>2016</v>
      </c>
    </row>
    <row r="2346" spans="1:3">
      <c r="A2346" s="310" t="s">
        <v>379</v>
      </c>
      <c r="B2346" s="310" t="s">
        <v>2</v>
      </c>
      <c r="C2346" s="114" t="s">
        <v>378</v>
      </c>
    </row>
    <row r="2347" spans="1:3" ht="30">
      <c r="A2347" s="311"/>
      <c r="B2347" s="311"/>
      <c r="C2347" s="104" t="s">
        <v>2076</v>
      </c>
    </row>
    <row r="2348" spans="1:3" ht="105">
      <c r="A2348" s="311"/>
      <c r="B2348" s="311"/>
      <c r="C2348" s="104" t="s">
        <v>2077</v>
      </c>
    </row>
    <row r="2349" spans="1:3">
      <c r="A2349" s="311"/>
      <c r="B2349" s="311"/>
      <c r="C2349" s="333"/>
    </row>
    <row r="2350" spans="1:3">
      <c r="A2350" s="311"/>
      <c r="B2350" s="311"/>
      <c r="C2350" s="333"/>
    </row>
    <row r="2351" spans="1:3">
      <c r="A2351" s="311"/>
      <c r="B2351" s="311"/>
      <c r="C2351" s="333"/>
    </row>
    <row r="2352" spans="1:3">
      <c r="A2352" s="311"/>
      <c r="B2352" s="311"/>
      <c r="C2352" s="333"/>
    </row>
    <row r="2353" spans="1:3">
      <c r="A2353" s="311"/>
      <c r="B2353" s="311"/>
      <c r="C2353" s="333"/>
    </row>
    <row r="2354" spans="1:3">
      <c r="A2354" s="311"/>
      <c r="B2354" s="311"/>
      <c r="C2354" s="333"/>
    </row>
    <row r="2355" spans="1:3">
      <c r="A2355" s="311"/>
      <c r="B2355" s="311"/>
      <c r="C2355" s="333"/>
    </row>
    <row r="2356" spans="1:3">
      <c r="A2356" s="311"/>
      <c r="B2356" s="311"/>
      <c r="C2356" s="333"/>
    </row>
    <row r="2357" spans="1:3">
      <c r="A2357" s="311"/>
      <c r="B2357" s="311"/>
      <c r="C2357" s="333"/>
    </row>
    <row r="2358" spans="1:3">
      <c r="A2358" s="311"/>
      <c r="B2358" s="311"/>
      <c r="C2358" s="333"/>
    </row>
    <row r="2359" spans="1:3">
      <c r="A2359" s="311"/>
      <c r="B2359" s="311"/>
      <c r="C2359" s="333"/>
    </row>
    <row r="2360" spans="1:3">
      <c r="A2360" s="311"/>
      <c r="B2360" s="311"/>
      <c r="C2360" s="333"/>
    </row>
    <row r="2361" spans="1:3">
      <c r="A2361" s="311"/>
      <c r="B2361" s="311"/>
      <c r="C2361" s="104" t="s">
        <v>1355</v>
      </c>
    </row>
    <row r="2362" spans="1:3" ht="60">
      <c r="A2362" s="311"/>
      <c r="B2362" s="311"/>
      <c r="C2362" s="104" t="s">
        <v>2009</v>
      </c>
    </row>
    <row r="2363" spans="1:3">
      <c r="A2363" s="311"/>
      <c r="B2363" s="311"/>
      <c r="C2363" s="104" t="s">
        <v>1955</v>
      </c>
    </row>
    <row r="2364" spans="1:3">
      <c r="A2364" s="311"/>
      <c r="B2364" s="311"/>
      <c r="C2364" s="104" t="s">
        <v>2010</v>
      </c>
    </row>
    <row r="2365" spans="1:3">
      <c r="A2365" s="311"/>
      <c r="B2365" s="311"/>
      <c r="C2365" s="104" t="s">
        <v>2011</v>
      </c>
    </row>
    <row r="2366" spans="1:3">
      <c r="A2366" s="311"/>
      <c r="B2366" s="311"/>
      <c r="C2366" s="104" t="s">
        <v>2012</v>
      </c>
    </row>
    <row r="2367" spans="1:3">
      <c r="A2367" s="311"/>
      <c r="B2367" s="311"/>
      <c r="C2367" s="104" t="s">
        <v>1475</v>
      </c>
    </row>
    <row r="2368" spans="1:3" ht="60.75" thickBot="1">
      <c r="A2368" s="312"/>
      <c r="B2368" s="312"/>
      <c r="C2368" s="102" t="s">
        <v>2016</v>
      </c>
    </row>
    <row r="2369" spans="1:3">
      <c r="A2369" s="310" t="s">
        <v>381</v>
      </c>
      <c r="B2369" s="310" t="s">
        <v>2</v>
      </c>
      <c r="C2369" s="99" t="s">
        <v>382</v>
      </c>
    </row>
    <row r="2370" spans="1:3" ht="30">
      <c r="A2370" s="311"/>
      <c r="B2370" s="311"/>
      <c r="C2370" s="100" t="s">
        <v>2078</v>
      </c>
    </row>
    <row r="2371" spans="1:3" ht="90">
      <c r="A2371" s="311"/>
      <c r="B2371" s="311"/>
      <c r="C2371" s="100" t="s">
        <v>2079</v>
      </c>
    </row>
    <row r="2372" spans="1:3">
      <c r="A2372" s="311"/>
      <c r="B2372" s="311"/>
      <c r="C2372" s="100" t="s">
        <v>1355</v>
      </c>
    </row>
    <row r="2373" spans="1:3" ht="60">
      <c r="A2373" s="311"/>
      <c r="B2373" s="311"/>
      <c r="C2373" s="100" t="s">
        <v>2009</v>
      </c>
    </row>
    <row r="2374" spans="1:3">
      <c r="A2374" s="311"/>
      <c r="B2374" s="311"/>
      <c r="C2374" s="100" t="s">
        <v>1955</v>
      </c>
    </row>
    <row r="2375" spans="1:3">
      <c r="A2375" s="311"/>
      <c r="B2375" s="311"/>
      <c r="C2375" s="100" t="s">
        <v>2010</v>
      </c>
    </row>
    <row r="2376" spans="1:3">
      <c r="A2376" s="311"/>
      <c r="B2376" s="311"/>
      <c r="C2376" s="100" t="s">
        <v>2011</v>
      </c>
    </row>
    <row r="2377" spans="1:3">
      <c r="A2377" s="311"/>
      <c r="B2377" s="311"/>
      <c r="C2377" s="100" t="s">
        <v>2012</v>
      </c>
    </row>
    <row r="2378" spans="1:3">
      <c r="A2378" s="311"/>
      <c r="B2378" s="311"/>
      <c r="C2378" s="100" t="s">
        <v>1475</v>
      </c>
    </row>
    <row r="2379" spans="1:3" ht="60.75" thickBot="1">
      <c r="A2379" s="312"/>
      <c r="B2379" s="312"/>
      <c r="C2379" s="95" t="s">
        <v>2019</v>
      </c>
    </row>
    <row r="2380" spans="1:3">
      <c r="A2380" s="310" t="s">
        <v>383</v>
      </c>
      <c r="B2380" s="310" t="s">
        <v>2</v>
      </c>
      <c r="C2380" s="99" t="s">
        <v>384</v>
      </c>
    </row>
    <row r="2381" spans="1:3" ht="30">
      <c r="A2381" s="311"/>
      <c r="B2381" s="311"/>
      <c r="C2381" s="100" t="s">
        <v>2080</v>
      </c>
    </row>
    <row r="2382" spans="1:3" ht="90">
      <c r="A2382" s="311"/>
      <c r="B2382" s="311"/>
      <c r="C2382" s="100" t="s">
        <v>2079</v>
      </c>
    </row>
    <row r="2383" spans="1:3">
      <c r="A2383" s="311"/>
      <c r="B2383" s="311"/>
      <c r="C2383" s="100" t="s">
        <v>1355</v>
      </c>
    </row>
    <row r="2384" spans="1:3" ht="60">
      <c r="A2384" s="311"/>
      <c r="B2384" s="311"/>
      <c r="C2384" s="100" t="s">
        <v>2009</v>
      </c>
    </row>
    <row r="2385" spans="1:3">
      <c r="A2385" s="311"/>
      <c r="B2385" s="311"/>
      <c r="C2385" s="100" t="s">
        <v>1955</v>
      </c>
    </row>
    <row r="2386" spans="1:3">
      <c r="A2386" s="311"/>
      <c r="B2386" s="311"/>
      <c r="C2386" s="100" t="s">
        <v>2010</v>
      </c>
    </row>
    <row r="2387" spans="1:3">
      <c r="A2387" s="311"/>
      <c r="B2387" s="311"/>
      <c r="C2387" s="100" t="s">
        <v>2011</v>
      </c>
    </row>
    <row r="2388" spans="1:3">
      <c r="A2388" s="311"/>
      <c r="B2388" s="311"/>
      <c r="C2388" s="100" t="s">
        <v>2012</v>
      </c>
    </row>
    <row r="2389" spans="1:3" ht="75.75" thickBot="1">
      <c r="A2389" s="312"/>
      <c r="B2389" s="312"/>
      <c r="C2389" s="95" t="s">
        <v>2057</v>
      </c>
    </row>
    <row r="2390" spans="1:3">
      <c r="A2390" s="310" t="s">
        <v>385</v>
      </c>
      <c r="B2390" s="310" t="s">
        <v>2</v>
      </c>
      <c r="C2390" s="99" t="s">
        <v>386</v>
      </c>
    </row>
    <row r="2391" spans="1:3" ht="30">
      <c r="A2391" s="311"/>
      <c r="B2391" s="311"/>
      <c r="C2391" s="100" t="s">
        <v>2081</v>
      </c>
    </row>
    <row r="2392" spans="1:3" ht="90">
      <c r="A2392" s="311"/>
      <c r="B2392" s="311"/>
      <c r="C2392" s="100" t="s">
        <v>2079</v>
      </c>
    </row>
    <row r="2393" spans="1:3">
      <c r="A2393" s="311"/>
      <c r="B2393" s="311"/>
      <c r="C2393" s="100" t="s">
        <v>1355</v>
      </c>
    </row>
    <row r="2394" spans="1:3" ht="60">
      <c r="A2394" s="311"/>
      <c r="B2394" s="311"/>
      <c r="C2394" s="100" t="s">
        <v>2009</v>
      </c>
    </row>
    <row r="2395" spans="1:3">
      <c r="A2395" s="311"/>
      <c r="B2395" s="311"/>
      <c r="C2395" s="100" t="s">
        <v>1955</v>
      </c>
    </row>
    <row r="2396" spans="1:3">
      <c r="A2396" s="311"/>
      <c r="B2396" s="311"/>
      <c r="C2396" s="100" t="s">
        <v>2010</v>
      </c>
    </row>
    <row r="2397" spans="1:3">
      <c r="A2397" s="311"/>
      <c r="B2397" s="311"/>
      <c r="C2397" s="100" t="s">
        <v>2011</v>
      </c>
    </row>
    <row r="2398" spans="1:3">
      <c r="A2398" s="311"/>
      <c r="B2398" s="311"/>
      <c r="C2398" s="100" t="s">
        <v>2012</v>
      </c>
    </row>
    <row r="2399" spans="1:3">
      <c r="A2399" s="311"/>
      <c r="B2399" s="311"/>
      <c r="C2399" s="100" t="s">
        <v>1475</v>
      </c>
    </row>
    <row r="2400" spans="1:3" ht="60.75" thickBot="1">
      <c r="A2400" s="312"/>
      <c r="B2400" s="312"/>
      <c r="C2400" s="95" t="s">
        <v>2016</v>
      </c>
    </row>
    <row r="2401" spans="1:3">
      <c r="A2401" s="310" t="s">
        <v>387</v>
      </c>
      <c r="B2401" s="310" t="s">
        <v>2</v>
      </c>
      <c r="C2401" s="99" t="s">
        <v>388</v>
      </c>
    </row>
    <row r="2402" spans="1:3" ht="30">
      <c r="A2402" s="311"/>
      <c r="B2402" s="311"/>
      <c r="C2402" s="100" t="s">
        <v>2082</v>
      </c>
    </row>
    <row r="2403" spans="1:3" ht="90">
      <c r="A2403" s="311"/>
      <c r="B2403" s="311"/>
      <c r="C2403" s="100" t="s">
        <v>2079</v>
      </c>
    </row>
    <row r="2404" spans="1:3">
      <c r="A2404" s="311"/>
      <c r="B2404" s="311"/>
      <c r="C2404" s="100" t="s">
        <v>1355</v>
      </c>
    </row>
    <row r="2405" spans="1:3" ht="60">
      <c r="A2405" s="311"/>
      <c r="B2405" s="311"/>
      <c r="C2405" s="100" t="s">
        <v>2009</v>
      </c>
    </row>
    <row r="2406" spans="1:3">
      <c r="A2406" s="311"/>
      <c r="B2406" s="311"/>
      <c r="C2406" s="100" t="s">
        <v>1955</v>
      </c>
    </row>
    <row r="2407" spans="1:3">
      <c r="A2407" s="311"/>
      <c r="B2407" s="311"/>
      <c r="C2407" s="100" t="s">
        <v>2010</v>
      </c>
    </row>
    <row r="2408" spans="1:3">
      <c r="A2408" s="311"/>
      <c r="B2408" s="311"/>
      <c r="C2408" s="100" t="s">
        <v>2011</v>
      </c>
    </row>
    <row r="2409" spans="1:3">
      <c r="A2409" s="311"/>
      <c r="B2409" s="311"/>
      <c r="C2409" s="100" t="s">
        <v>2012</v>
      </c>
    </row>
    <row r="2410" spans="1:3" ht="75.75" thickBot="1">
      <c r="A2410" s="312"/>
      <c r="B2410" s="312"/>
      <c r="C2410" s="95" t="s">
        <v>2041</v>
      </c>
    </row>
    <row r="2411" spans="1:3">
      <c r="A2411" s="310" t="s">
        <v>389</v>
      </c>
      <c r="B2411" s="310" t="s">
        <v>2</v>
      </c>
      <c r="C2411" s="99" t="s">
        <v>390</v>
      </c>
    </row>
    <row r="2412" spans="1:3" ht="60">
      <c r="A2412" s="311"/>
      <c r="B2412" s="311"/>
      <c r="C2412" s="100" t="s">
        <v>2083</v>
      </c>
    </row>
    <row r="2413" spans="1:3">
      <c r="A2413" s="311"/>
      <c r="B2413" s="311"/>
      <c r="C2413" s="100" t="s">
        <v>1355</v>
      </c>
    </row>
    <row r="2414" spans="1:3" ht="60">
      <c r="A2414" s="311"/>
      <c r="B2414" s="311"/>
      <c r="C2414" s="100" t="s">
        <v>2009</v>
      </c>
    </row>
    <row r="2415" spans="1:3">
      <c r="A2415" s="311"/>
      <c r="B2415" s="311"/>
      <c r="C2415" s="100" t="s">
        <v>1955</v>
      </c>
    </row>
    <row r="2416" spans="1:3">
      <c r="A2416" s="311"/>
      <c r="B2416" s="311"/>
      <c r="C2416" s="100" t="s">
        <v>2010</v>
      </c>
    </row>
    <row r="2417" spans="1:3">
      <c r="A2417" s="311"/>
      <c r="B2417" s="311"/>
      <c r="C2417" s="100" t="s">
        <v>2011</v>
      </c>
    </row>
    <row r="2418" spans="1:3">
      <c r="A2418" s="311"/>
      <c r="B2418" s="311"/>
      <c r="C2418" s="100" t="s">
        <v>2012</v>
      </c>
    </row>
    <row r="2419" spans="1:3" ht="75.75" thickBot="1">
      <c r="A2419" s="312"/>
      <c r="B2419" s="312"/>
      <c r="C2419" s="95" t="s">
        <v>2041</v>
      </c>
    </row>
    <row r="2420" spans="1:3">
      <c r="A2420" s="310" t="s">
        <v>391</v>
      </c>
      <c r="B2420" s="310" t="s">
        <v>2</v>
      </c>
      <c r="C2420" s="99" t="s">
        <v>392</v>
      </c>
    </row>
    <row r="2421" spans="1:3" ht="60">
      <c r="A2421" s="311"/>
      <c r="B2421" s="311"/>
      <c r="C2421" s="100" t="s">
        <v>2084</v>
      </c>
    </row>
    <row r="2422" spans="1:3">
      <c r="A2422" s="311"/>
      <c r="B2422" s="311"/>
      <c r="C2422" s="100" t="s">
        <v>1355</v>
      </c>
    </row>
    <row r="2423" spans="1:3" ht="60">
      <c r="A2423" s="311"/>
      <c r="B2423" s="311"/>
      <c r="C2423" s="100" t="s">
        <v>2009</v>
      </c>
    </row>
    <row r="2424" spans="1:3">
      <c r="A2424" s="311"/>
      <c r="B2424" s="311"/>
      <c r="C2424" s="100" t="s">
        <v>1955</v>
      </c>
    </row>
    <row r="2425" spans="1:3">
      <c r="A2425" s="311"/>
      <c r="B2425" s="311"/>
      <c r="C2425" s="100" t="s">
        <v>2010</v>
      </c>
    </row>
    <row r="2426" spans="1:3">
      <c r="A2426" s="311"/>
      <c r="B2426" s="311"/>
      <c r="C2426" s="100" t="s">
        <v>2011</v>
      </c>
    </row>
    <row r="2427" spans="1:3">
      <c r="A2427" s="311"/>
      <c r="B2427" s="311"/>
      <c r="C2427" s="100" t="s">
        <v>2012</v>
      </c>
    </row>
    <row r="2428" spans="1:3">
      <c r="A2428" s="311"/>
      <c r="B2428" s="311"/>
      <c r="C2428" s="100" t="s">
        <v>1475</v>
      </c>
    </row>
    <row r="2429" spans="1:3" ht="60.75" thickBot="1">
      <c r="A2429" s="312"/>
      <c r="B2429" s="312"/>
      <c r="C2429" s="95" t="s">
        <v>2016</v>
      </c>
    </row>
    <row r="2430" spans="1:3">
      <c r="A2430" s="310" t="s">
        <v>393</v>
      </c>
      <c r="B2430" s="310" t="s">
        <v>2</v>
      </c>
      <c r="C2430" s="99" t="s">
        <v>394</v>
      </c>
    </row>
    <row r="2431" spans="1:3" ht="75">
      <c r="A2431" s="311"/>
      <c r="B2431" s="311"/>
      <c r="C2431" s="100" t="s">
        <v>2085</v>
      </c>
    </row>
    <row r="2432" spans="1:3">
      <c r="A2432" s="311"/>
      <c r="B2432" s="311"/>
      <c r="C2432" s="100" t="s">
        <v>1355</v>
      </c>
    </row>
    <row r="2433" spans="1:3" ht="60">
      <c r="A2433" s="311"/>
      <c r="B2433" s="311"/>
      <c r="C2433" s="100" t="s">
        <v>2009</v>
      </c>
    </row>
    <row r="2434" spans="1:3">
      <c r="A2434" s="311"/>
      <c r="B2434" s="311"/>
      <c r="C2434" s="100" t="s">
        <v>1955</v>
      </c>
    </row>
    <row r="2435" spans="1:3">
      <c r="A2435" s="311"/>
      <c r="B2435" s="311"/>
      <c r="C2435" s="100" t="s">
        <v>2010</v>
      </c>
    </row>
    <row r="2436" spans="1:3">
      <c r="A2436" s="311"/>
      <c r="B2436" s="311"/>
      <c r="C2436" s="100" t="s">
        <v>2011</v>
      </c>
    </row>
    <row r="2437" spans="1:3">
      <c r="A2437" s="311"/>
      <c r="B2437" s="311"/>
      <c r="C2437" s="100" t="s">
        <v>2012</v>
      </c>
    </row>
    <row r="2438" spans="1:3">
      <c r="A2438" s="311"/>
      <c r="B2438" s="311"/>
      <c r="C2438" s="100" t="s">
        <v>1475</v>
      </c>
    </row>
    <row r="2439" spans="1:3" ht="60.75" thickBot="1">
      <c r="A2439" s="312"/>
      <c r="B2439" s="312"/>
      <c r="C2439" s="95" t="s">
        <v>2016</v>
      </c>
    </row>
    <row r="2440" spans="1:3">
      <c r="A2440" s="310" t="s">
        <v>395</v>
      </c>
      <c r="B2440" s="310" t="s">
        <v>2</v>
      </c>
      <c r="C2440" s="99" t="s">
        <v>396</v>
      </c>
    </row>
    <row r="2441" spans="1:3" ht="75">
      <c r="A2441" s="311"/>
      <c r="B2441" s="311"/>
      <c r="C2441" s="100" t="s">
        <v>2086</v>
      </c>
    </row>
    <row r="2442" spans="1:3">
      <c r="A2442" s="311"/>
      <c r="B2442" s="311"/>
      <c r="C2442" s="100" t="s">
        <v>1355</v>
      </c>
    </row>
    <row r="2443" spans="1:3" ht="60">
      <c r="A2443" s="311"/>
      <c r="B2443" s="311"/>
      <c r="C2443" s="100" t="s">
        <v>2009</v>
      </c>
    </row>
    <row r="2444" spans="1:3">
      <c r="A2444" s="311"/>
      <c r="B2444" s="311"/>
      <c r="C2444" s="100" t="s">
        <v>1955</v>
      </c>
    </row>
    <row r="2445" spans="1:3">
      <c r="A2445" s="311"/>
      <c r="B2445" s="311"/>
      <c r="C2445" s="100" t="s">
        <v>2010</v>
      </c>
    </row>
    <row r="2446" spans="1:3">
      <c r="A2446" s="311"/>
      <c r="B2446" s="311"/>
      <c r="C2446" s="100" t="s">
        <v>2011</v>
      </c>
    </row>
    <row r="2447" spans="1:3">
      <c r="A2447" s="311"/>
      <c r="B2447" s="311"/>
      <c r="C2447" s="100" t="s">
        <v>2012</v>
      </c>
    </row>
    <row r="2448" spans="1:3">
      <c r="A2448" s="311"/>
      <c r="B2448" s="311"/>
      <c r="C2448" s="100" t="s">
        <v>1475</v>
      </c>
    </row>
    <row r="2449" spans="1:3" ht="60.75" thickBot="1">
      <c r="A2449" s="312"/>
      <c r="B2449" s="312"/>
      <c r="C2449" s="95" t="s">
        <v>2016</v>
      </c>
    </row>
    <row r="2450" spans="1:3">
      <c r="A2450" s="310" t="s">
        <v>397</v>
      </c>
      <c r="B2450" s="310" t="s">
        <v>2</v>
      </c>
      <c r="C2450" s="99" t="s">
        <v>398</v>
      </c>
    </row>
    <row r="2451" spans="1:3" ht="60">
      <c r="A2451" s="311"/>
      <c r="B2451" s="311"/>
      <c r="C2451" s="100" t="s">
        <v>2087</v>
      </c>
    </row>
    <row r="2452" spans="1:3">
      <c r="A2452" s="311"/>
      <c r="B2452" s="311"/>
      <c r="C2452" s="100" t="s">
        <v>1355</v>
      </c>
    </row>
    <row r="2453" spans="1:3" ht="60">
      <c r="A2453" s="311"/>
      <c r="B2453" s="311"/>
      <c r="C2453" s="100" t="s">
        <v>2009</v>
      </c>
    </row>
    <row r="2454" spans="1:3">
      <c r="A2454" s="311"/>
      <c r="B2454" s="311"/>
      <c r="C2454" s="100" t="s">
        <v>1955</v>
      </c>
    </row>
    <row r="2455" spans="1:3">
      <c r="A2455" s="311"/>
      <c r="B2455" s="311"/>
      <c r="C2455" s="100" t="s">
        <v>2010</v>
      </c>
    </row>
    <row r="2456" spans="1:3">
      <c r="A2456" s="311"/>
      <c r="B2456" s="311"/>
      <c r="C2456" s="100" t="s">
        <v>2011</v>
      </c>
    </row>
    <row r="2457" spans="1:3">
      <c r="A2457" s="311"/>
      <c r="B2457" s="311"/>
      <c r="C2457" s="100" t="s">
        <v>2012</v>
      </c>
    </row>
    <row r="2458" spans="1:3">
      <c r="A2458" s="311"/>
      <c r="B2458" s="311"/>
      <c r="C2458" s="100" t="s">
        <v>1475</v>
      </c>
    </row>
    <row r="2459" spans="1:3" ht="60.75" thickBot="1">
      <c r="A2459" s="312"/>
      <c r="B2459" s="312"/>
      <c r="C2459" s="95" t="s">
        <v>2016</v>
      </c>
    </row>
    <row r="2460" spans="1:3">
      <c r="A2460" s="310" t="s">
        <v>399</v>
      </c>
      <c r="B2460" s="310" t="s">
        <v>2</v>
      </c>
      <c r="C2460" s="99" t="s">
        <v>400</v>
      </c>
    </row>
    <row r="2461" spans="1:3" ht="60">
      <c r="A2461" s="311"/>
      <c r="B2461" s="311"/>
      <c r="C2461" s="100" t="s">
        <v>2088</v>
      </c>
    </row>
    <row r="2462" spans="1:3">
      <c r="A2462" s="311"/>
      <c r="B2462" s="311"/>
      <c r="C2462" s="100" t="s">
        <v>1355</v>
      </c>
    </row>
    <row r="2463" spans="1:3" ht="60">
      <c r="A2463" s="311"/>
      <c r="B2463" s="311"/>
      <c r="C2463" s="100" t="s">
        <v>2009</v>
      </c>
    </row>
    <row r="2464" spans="1:3">
      <c r="A2464" s="311"/>
      <c r="B2464" s="311"/>
      <c r="C2464" s="100" t="s">
        <v>1955</v>
      </c>
    </row>
    <row r="2465" spans="1:3">
      <c r="A2465" s="311"/>
      <c r="B2465" s="311"/>
      <c r="C2465" s="100" t="s">
        <v>2010</v>
      </c>
    </row>
    <row r="2466" spans="1:3">
      <c r="A2466" s="311"/>
      <c r="B2466" s="311"/>
      <c r="C2466" s="100" t="s">
        <v>2011</v>
      </c>
    </row>
    <row r="2467" spans="1:3">
      <c r="A2467" s="311"/>
      <c r="B2467" s="311"/>
      <c r="C2467" s="100" t="s">
        <v>2012</v>
      </c>
    </row>
    <row r="2468" spans="1:3">
      <c r="A2468" s="311"/>
      <c r="B2468" s="311"/>
      <c r="C2468" s="100" t="s">
        <v>1475</v>
      </c>
    </row>
    <row r="2469" spans="1:3" ht="60.75" thickBot="1">
      <c r="A2469" s="312"/>
      <c r="B2469" s="312"/>
      <c r="C2469" s="95" t="s">
        <v>2019</v>
      </c>
    </row>
    <row r="2470" spans="1:3">
      <c r="A2470" s="310" t="s">
        <v>401</v>
      </c>
      <c r="B2470" s="310" t="s">
        <v>2</v>
      </c>
      <c r="C2470" s="99" t="s">
        <v>402</v>
      </c>
    </row>
    <row r="2471" spans="1:3" ht="60">
      <c r="A2471" s="311"/>
      <c r="B2471" s="311"/>
      <c r="C2471" s="100" t="s">
        <v>2089</v>
      </c>
    </row>
    <row r="2472" spans="1:3">
      <c r="A2472" s="311"/>
      <c r="B2472" s="311"/>
      <c r="C2472" s="100" t="s">
        <v>1355</v>
      </c>
    </row>
    <row r="2473" spans="1:3" ht="60">
      <c r="A2473" s="311"/>
      <c r="B2473" s="311"/>
      <c r="C2473" s="100" t="s">
        <v>2009</v>
      </c>
    </row>
    <row r="2474" spans="1:3">
      <c r="A2474" s="311"/>
      <c r="B2474" s="311"/>
      <c r="C2474" s="100" t="s">
        <v>1955</v>
      </c>
    </row>
    <row r="2475" spans="1:3">
      <c r="A2475" s="311"/>
      <c r="B2475" s="311"/>
      <c r="C2475" s="100" t="s">
        <v>2010</v>
      </c>
    </row>
    <row r="2476" spans="1:3">
      <c r="A2476" s="311"/>
      <c r="B2476" s="311"/>
      <c r="C2476" s="100" t="s">
        <v>2011</v>
      </c>
    </row>
    <row r="2477" spans="1:3">
      <c r="A2477" s="311"/>
      <c r="B2477" s="311"/>
      <c r="C2477" s="100" t="s">
        <v>2012</v>
      </c>
    </row>
    <row r="2478" spans="1:3" ht="75.75" thickBot="1">
      <c r="A2478" s="312"/>
      <c r="B2478" s="312"/>
      <c r="C2478" s="95" t="s">
        <v>2041</v>
      </c>
    </row>
    <row r="2479" spans="1:3">
      <c r="A2479" s="310" t="s">
        <v>403</v>
      </c>
      <c r="B2479" s="310" t="s">
        <v>2</v>
      </c>
      <c r="C2479" s="99" t="s">
        <v>404</v>
      </c>
    </row>
    <row r="2480" spans="1:3" ht="60">
      <c r="A2480" s="311"/>
      <c r="B2480" s="311"/>
      <c r="C2480" s="100" t="s">
        <v>2090</v>
      </c>
    </row>
    <row r="2481" spans="1:3">
      <c r="A2481" s="311"/>
      <c r="B2481" s="311"/>
      <c r="C2481" s="100" t="s">
        <v>1355</v>
      </c>
    </row>
    <row r="2482" spans="1:3" ht="60">
      <c r="A2482" s="311"/>
      <c r="B2482" s="311"/>
      <c r="C2482" s="100" t="s">
        <v>2009</v>
      </c>
    </row>
    <row r="2483" spans="1:3">
      <c r="A2483" s="311"/>
      <c r="B2483" s="311"/>
      <c r="C2483" s="100" t="s">
        <v>1955</v>
      </c>
    </row>
    <row r="2484" spans="1:3">
      <c r="A2484" s="311"/>
      <c r="B2484" s="311"/>
      <c r="C2484" s="100" t="s">
        <v>2010</v>
      </c>
    </row>
    <row r="2485" spans="1:3">
      <c r="A2485" s="311"/>
      <c r="B2485" s="311"/>
      <c r="C2485" s="100" t="s">
        <v>2011</v>
      </c>
    </row>
    <row r="2486" spans="1:3">
      <c r="A2486" s="311"/>
      <c r="B2486" s="311"/>
      <c r="C2486" s="100" t="s">
        <v>2012</v>
      </c>
    </row>
    <row r="2487" spans="1:3">
      <c r="A2487" s="311"/>
      <c r="B2487" s="311"/>
      <c r="C2487" s="100" t="s">
        <v>1475</v>
      </c>
    </row>
    <row r="2488" spans="1:3" ht="60.75" thickBot="1">
      <c r="A2488" s="312"/>
      <c r="B2488" s="312"/>
      <c r="C2488" s="95" t="s">
        <v>2019</v>
      </c>
    </row>
    <row r="2489" spans="1:3">
      <c r="A2489" s="310" t="s">
        <v>405</v>
      </c>
      <c r="B2489" s="310" t="s">
        <v>2</v>
      </c>
      <c r="C2489" s="99" t="s">
        <v>406</v>
      </c>
    </row>
    <row r="2490" spans="1:3" ht="90">
      <c r="A2490" s="311"/>
      <c r="B2490" s="311"/>
      <c r="C2490" s="100" t="s">
        <v>2091</v>
      </c>
    </row>
    <row r="2491" spans="1:3" ht="60">
      <c r="A2491" s="311"/>
      <c r="B2491" s="311"/>
      <c r="C2491" s="100" t="s">
        <v>2092</v>
      </c>
    </row>
    <row r="2492" spans="1:3" ht="45.75" thickBot="1">
      <c r="A2492" s="312"/>
      <c r="B2492" s="312"/>
      <c r="C2492" s="95" t="s">
        <v>2093</v>
      </c>
    </row>
    <row r="2493" spans="1:3">
      <c r="A2493" s="310" t="s">
        <v>407</v>
      </c>
      <c r="B2493" s="310" t="s">
        <v>2</v>
      </c>
      <c r="C2493" s="99" t="s">
        <v>408</v>
      </c>
    </row>
    <row r="2494" spans="1:3" ht="75">
      <c r="A2494" s="311"/>
      <c r="B2494" s="311"/>
      <c r="C2494" s="100" t="s">
        <v>2094</v>
      </c>
    </row>
    <row r="2495" spans="1:3" ht="60">
      <c r="A2495" s="311"/>
      <c r="B2495" s="311"/>
      <c r="C2495" s="100" t="s">
        <v>2092</v>
      </c>
    </row>
    <row r="2496" spans="1:3" ht="45.75" thickBot="1">
      <c r="A2496" s="312"/>
      <c r="B2496" s="312"/>
      <c r="C2496" s="95" t="s">
        <v>2093</v>
      </c>
    </row>
    <row r="2497" spans="1:3">
      <c r="A2497" s="310" t="s">
        <v>409</v>
      </c>
      <c r="B2497" s="310" t="s">
        <v>2</v>
      </c>
      <c r="C2497" s="99" t="s">
        <v>410</v>
      </c>
    </row>
    <row r="2498" spans="1:3" ht="75">
      <c r="A2498" s="311"/>
      <c r="B2498" s="311"/>
      <c r="C2498" s="100" t="s">
        <v>2095</v>
      </c>
    </row>
    <row r="2499" spans="1:3" ht="60">
      <c r="A2499" s="311"/>
      <c r="B2499" s="311"/>
      <c r="C2499" s="100" t="s">
        <v>2092</v>
      </c>
    </row>
    <row r="2500" spans="1:3" ht="45.75" thickBot="1">
      <c r="A2500" s="312"/>
      <c r="B2500" s="312"/>
      <c r="C2500" s="95" t="s">
        <v>2093</v>
      </c>
    </row>
    <row r="2501" spans="1:3">
      <c r="A2501" s="310" t="s">
        <v>411</v>
      </c>
      <c r="B2501" s="310" t="s">
        <v>2</v>
      </c>
      <c r="C2501" s="99" t="s">
        <v>412</v>
      </c>
    </row>
    <row r="2502" spans="1:3" ht="45">
      <c r="A2502" s="311"/>
      <c r="B2502" s="311"/>
      <c r="C2502" s="100" t="s">
        <v>2096</v>
      </c>
    </row>
    <row r="2503" spans="1:3">
      <c r="A2503" s="311"/>
      <c r="B2503" s="311"/>
      <c r="C2503" s="99" t="s">
        <v>1346</v>
      </c>
    </row>
    <row r="2504" spans="1:3" ht="45">
      <c r="A2504" s="311"/>
      <c r="B2504" s="311"/>
      <c r="C2504" s="100" t="s">
        <v>1799</v>
      </c>
    </row>
    <row r="2505" spans="1:3">
      <c r="A2505" s="311"/>
      <c r="B2505" s="311"/>
      <c r="C2505" s="100" t="s">
        <v>2097</v>
      </c>
    </row>
    <row r="2506" spans="1:3" ht="30">
      <c r="A2506" s="311"/>
      <c r="B2506" s="311"/>
      <c r="C2506" s="100" t="s">
        <v>2098</v>
      </c>
    </row>
    <row r="2507" spans="1:3">
      <c r="A2507" s="311"/>
      <c r="B2507" s="311"/>
      <c r="C2507" s="99" t="s">
        <v>1392</v>
      </c>
    </row>
    <row r="2508" spans="1:3">
      <c r="A2508" s="311"/>
      <c r="B2508" s="311"/>
      <c r="C2508" s="100" t="s">
        <v>2099</v>
      </c>
    </row>
    <row r="2509" spans="1:3">
      <c r="A2509" s="311"/>
      <c r="B2509" s="311"/>
      <c r="C2509" s="100" t="s">
        <v>2100</v>
      </c>
    </row>
    <row r="2510" spans="1:3">
      <c r="A2510" s="311"/>
      <c r="B2510" s="311"/>
      <c r="C2510" s="100" t="s">
        <v>2101</v>
      </c>
    </row>
    <row r="2511" spans="1:3">
      <c r="A2511" s="311"/>
      <c r="B2511" s="311"/>
      <c r="C2511" s="100" t="s">
        <v>1469</v>
      </c>
    </row>
    <row r="2512" spans="1:3">
      <c r="A2512" s="311"/>
      <c r="B2512" s="311"/>
      <c r="C2512" s="99" t="s">
        <v>1355</v>
      </c>
    </row>
    <row r="2513" spans="1:3" ht="90">
      <c r="A2513" s="311"/>
      <c r="B2513" s="311"/>
      <c r="C2513" s="100" t="s">
        <v>2102</v>
      </c>
    </row>
    <row r="2514" spans="1:3">
      <c r="A2514" s="311"/>
      <c r="B2514" s="311"/>
      <c r="C2514" s="99" t="s">
        <v>1475</v>
      </c>
    </row>
    <row r="2515" spans="1:3" ht="45.75" thickBot="1">
      <c r="A2515" s="312"/>
      <c r="B2515" s="312"/>
      <c r="C2515" s="95" t="s">
        <v>1358</v>
      </c>
    </row>
    <row r="2516" spans="1:3">
      <c r="A2516" s="310" t="s">
        <v>413</v>
      </c>
      <c r="B2516" s="310" t="s">
        <v>2</v>
      </c>
      <c r="C2516" s="99" t="s">
        <v>414</v>
      </c>
    </row>
    <row r="2517" spans="1:3" ht="30">
      <c r="A2517" s="311"/>
      <c r="B2517" s="311"/>
      <c r="C2517" s="100" t="s">
        <v>2103</v>
      </c>
    </row>
    <row r="2518" spans="1:3">
      <c r="A2518" s="311"/>
      <c r="B2518" s="311"/>
      <c r="C2518" s="99" t="s">
        <v>1346</v>
      </c>
    </row>
    <row r="2519" spans="1:3" ht="45">
      <c r="A2519" s="311"/>
      <c r="B2519" s="311"/>
      <c r="C2519" s="100" t="s">
        <v>1799</v>
      </c>
    </row>
    <row r="2520" spans="1:3">
      <c r="A2520" s="311"/>
      <c r="B2520" s="311"/>
      <c r="C2520" s="100" t="s">
        <v>2097</v>
      </c>
    </row>
    <row r="2521" spans="1:3" ht="30">
      <c r="A2521" s="311"/>
      <c r="B2521" s="311"/>
      <c r="C2521" s="100" t="s">
        <v>2098</v>
      </c>
    </row>
    <row r="2522" spans="1:3">
      <c r="A2522" s="311"/>
      <c r="B2522" s="311"/>
      <c r="C2522" s="99" t="s">
        <v>1392</v>
      </c>
    </row>
    <row r="2523" spans="1:3" ht="30">
      <c r="A2523" s="311"/>
      <c r="B2523" s="311"/>
      <c r="C2523" s="100" t="s">
        <v>2104</v>
      </c>
    </row>
    <row r="2524" spans="1:3">
      <c r="A2524" s="311"/>
      <c r="B2524" s="311"/>
      <c r="C2524" s="100" t="s">
        <v>2105</v>
      </c>
    </row>
    <row r="2525" spans="1:3">
      <c r="A2525" s="311"/>
      <c r="B2525" s="311"/>
      <c r="C2525" s="100" t="s">
        <v>2106</v>
      </c>
    </row>
    <row r="2526" spans="1:3">
      <c r="A2526" s="311"/>
      <c r="B2526" s="311"/>
      <c r="C2526" s="100" t="s">
        <v>2101</v>
      </c>
    </row>
    <row r="2527" spans="1:3">
      <c r="A2527" s="311"/>
      <c r="B2527" s="311"/>
      <c r="C2527" s="100" t="s">
        <v>1469</v>
      </c>
    </row>
    <row r="2528" spans="1:3">
      <c r="A2528" s="311"/>
      <c r="B2528" s="311"/>
      <c r="C2528" s="99" t="s">
        <v>1355</v>
      </c>
    </row>
    <row r="2529" spans="1:3" ht="90">
      <c r="A2529" s="311"/>
      <c r="B2529" s="311"/>
      <c r="C2529" s="100" t="s">
        <v>2107</v>
      </c>
    </row>
    <row r="2530" spans="1:3">
      <c r="A2530" s="311"/>
      <c r="B2530" s="311"/>
      <c r="C2530" s="99" t="s">
        <v>1475</v>
      </c>
    </row>
    <row r="2531" spans="1:3" ht="45.75" thickBot="1">
      <c r="A2531" s="312"/>
      <c r="B2531" s="312"/>
      <c r="C2531" s="95" t="s">
        <v>1358</v>
      </c>
    </row>
    <row r="2532" spans="1:3" ht="30">
      <c r="A2532" s="310" t="s">
        <v>415</v>
      </c>
      <c r="B2532" s="310" t="s">
        <v>2</v>
      </c>
      <c r="C2532" s="99" t="s">
        <v>416</v>
      </c>
    </row>
    <row r="2533" spans="1:3" ht="45">
      <c r="A2533" s="311"/>
      <c r="B2533" s="311"/>
      <c r="C2533" s="100" t="s">
        <v>2108</v>
      </c>
    </row>
    <row r="2534" spans="1:3">
      <c r="A2534" s="311"/>
      <c r="B2534" s="311"/>
      <c r="C2534" s="99" t="s">
        <v>1346</v>
      </c>
    </row>
    <row r="2535" spans="1:3" ht="45">
      <c r="A2535" s="311"/>
      <c r="B2535" s="311"/>
      <c r="C2535" s="100" t="s">
        <v>1799</v>
      </c>
    </row>
    <row r="2536" spans="1:3">
      <c r="A2536" s="311"/>
      <c r="B2536" s="311"/>
      <c r="C2536" s="100" t="s">
        <v>2097</v>
      </c>
    </row>
    <row r="2537" spans="1:3" ht="30">
      <c r="A2537" s="311"/>
      <c r="B2537" s="311"/>
      <c r="C2537" s="100" t="s">
        <v>2098</v>
      </c>
    </row>
    <row r="2538" spans="1:3">
      <c r="A2538" s="311"/>
      <c r="B2538" s="311"/>
      <c r="C2538" s="99" t="s">
        <v>1392</v>
      </c>
    </row>
    <row r="2539" spans="1:3" ht="30">
      <c r="A2539" s="311"/>
      <c r="B2539" s="311"/>
      <c r="C2539" s="100" t="s">
        <v>2109</v>
      </c>
    </row>
    <row r="2540" spans="1:3" ht="45">
      <c r="A2540" s="311"/>
      <c r="B2540" s="311"/>
      <c r="C2540" s="100" t="s">
        <v>2110</v>
      </c>
    </row>
    <row r="2541" spans="1:3">
      <c r="A2541" s="311"/>
      <c r="B2541" s="311"/>
      <c r="C2541" s="100" t="s">
        <v>2111</v>
      </c>
    </row>
    <row r="2542" spans="1:3">
      <c r="A2542" s="311"/>
      <c r="B2542" s="311"/>
      <c r="C2542" s="100" t="s">
        <v>2106</v>
      </c>
    </row>
    <row r="2543" spans="1:3">
      <c r="A2543" s="311"/>
      <c r="B2543" s="311"/>
      <c r="C2543" s="100" t="s">
        <v>2101</v>
      </c>
    </row>
    <row r="2544" spans="1:3">
      <c r="A2544" s="311"/>
      <c r="B2544" s="311"/>
      <c r="C2544" s="100" t="s">
        <v>1469</v>
      </c>
    </row>
    <row r="2545" spans="1:3">
      <c r="A2545" s="311"/>
      <c r="B2545" s="311"/>
      <c r="C2545" s="99" t="s">
        <v>1355</v>
      </c>
    </row>
    <row r="2546" spans="1:3" ht="90">
      <c r="A2546" s="311"/>
      <c r="B2546" s="311"/>
      <c r="C2546" s="100" t="s">
        <v>2112</v>
      </c>
    </row>
    <row r="2547" spans="1:3">
      <c r="A2547" s="311"/>
      <c r="B2547" s="311"/>
      <c r="C2547" s="99" t="s">
        <v>1475</v>
      </c>
    </row>
    <row r="2548" spans="1:3" ht="45.75" thickBot="1">
      <c r="A2548" s="312"/>
      <c r="B2548" s="312"/>
      <c r="C2548" s="95" t="s">
        <v>1358</v>
      </c>
    </row>
    <row r="2549" spans="1:3">
      <c r="A2549" s="310" t="s">
        <v>417</v>
      </c>
      <c r="B2549" s="310" t="s">
        <v>2</v>
      </c>
      <c r="C2549" s="99" t="s">
        <v>418</v>
      </c>
    </row>
    <row r="2550" spans="1:3" ht="75">
      <c r="A2550" s="311"/>
      <c r="B2550" s="311"/>
      <c r="C2550" s="100" t="s">
        <v>2113</v>
      </c>
    </row>
    <row r="2551" spans="1:3">
      <c r="A2551" s="311"/>
      <c r="B2551" s="311"/>
      <c r="C2551" s="99" t="s">
        <v>1346</v>
      </c>
    </row>
    <row r="2552" spans="1:3" ht="45">
      <c r="A2552" s="311"/>
      <c r="B2552" s="311"/>
      <c r="C2552" s="100" t="s">
        <v>1799</v>
      </c>
    </row>
    <row r="2553" spans="1:3">
      <c r="A2553" s="311"/>
      <c r="B2553" s="311"/>
      <c r="C2553" s="100" t="s">
        <v>2097</v>
      </c>
    </row>
    <row r="2554" spans="1:3" ht="30">
      <c r="A2554" s="311"/>
      <c r="B2554" s="311"/>
      <c r="C2554" s="100" t="s">
        <v>2098</v>
      </c>
    </row>
    <row r="2555" spans="1:3">
      <c r="A2555" s="311"/>
      <c r="B2555" s="311"/>
      <c r="C2555" s="99" t="s">
        <v>1392</v>
      </c>
    </row>
    <row r="2556" spans="1:3">
      <c r="A2556" s="311"/>
      <c r="B2556" s="311"/>
      <c r="C2556" s="100" t="s">
        <v>2114</v>
      </c>
    </row>
    <row r="2557" spans="1:3">
      <c r="A2557" s="311"/>
      <c r="B2557" s="311"/>
      <c r="C2557" s="100" t="s">
        <v>2106</v>
      </c>
    </row>
    <row r="2558" spans="1:3">
      <c r="A2558" s="311"/>
      <c r="B2558" s="311"/>
      <c r="C2558" s="100" t="s">
        <v>2101</v>
      </c>
    </row>
    <row r="2559" spans="1:3">
      <c r="A2559" s="311"/>
      <c r="B2559" s="311"/>
      <c r="C2559" s="100" t="s">
        <v>1469</v>
      </c>
    </row>
    <row r="2560" spans="1:3">
      <c r="A2560" s="311"/>
      <c r="B2560" s="311"/>
      <c r="C2560" s="99" t="s">
        <v>1355</v>
      </c>
    </row>
    <row r="2561" spans="1:3" ht="90">
      <c r="A2561" s="311"/>
      <c r="B2561" s="311"/>
      <c r="C2561" s="100" t="s">
        <v>2115</v>
      </c>
    </row>
    <row r="2562" spans="1:3">
      <c r="A2562" s="311"/>
      <c r="B2562" s="311"/>
      <c r="C2562" s="99" t="s">
        <v>1475</v>
      </c>
    </row>
    <row r="2563" spans="1:3" ht="45.75" thickBot="1">
      <c r="A2563" s="312"/>
      <c r="B2563" s="312"/>
      <c r="C2563" s="95" t="s">
        <v>1358</v>
      </c>
    </row>
    <row r="2564" spans="1:3" ht="45">
      <c r="A2564" s="310" t="s">
        <v>420</v>
      </c>
      <c r="B2564" s="310" t="s">
        <v>25</v>
      </c>
      <c r="C2564" s="99" t="s">
        <v>421</v>
      </c>
    </row>
    <row r="2565" spans="1:3" ht="210">
      <c r="A2565" s="311"/>
      <c r="B2565" s="311"/>
      <c r="C2565" s="100" t="s">
        <v>2116</v>
      </c>
    </row>
    <row r="2566" spans="1:3">
      <c r="A2566" s="311"/>
      <c r="B2566" s="311"/>
      <c r="C2566" s="99" t="s">
        <v>1346</v>
      </c>
    </row>
    <row r="2567" spans="1:3" ht="45">
      <c r="A2567" s="311"/>
      <c r="B2567" s="311"/>
      <c r="C2567" s="100" t="s">
        <v>1799</v>
      </c>
    </row>
    <row r="2568" spans="1:3">
      <c r="A2568" s="311"/>
      <c r="B2568" s="311"/>
      <c r="C2568" s="100" t="s">
        <v>2117</v>
      </c>
    </row>
    <row r="2569" spans="1:3" ht="30">
      <c r="A2569" s="311"/>
      <c r="B2569" s="311"/>
      <c r="C2569" s="100" t="s">
        <v>2118</v>
      </c>
    </row>
    <row r="2570" spans="1:3">
      <c r="A2570" s="311"/>
      <c r="B2570" s="311"/>
      <c r="C2570" s="99" t="s">
        <v>1392</v>
      </c>
    </row>
    <row r="2571" spans="1:3">
      <c r="A2571" s="311"/>
      <c r="B2571" s="311"/>
      <c r="C2571" s="100" t="s">
        <v>2119</v>
      </c>
    </row>
    <row r="2572" spans="1:3">
      <c r="A2572" s="311"/>
      <c r="B2572" s="311"/>
      <c r="C2572" s="100" t="s">
        <v>2120</v>
      </c>
    </row>
    <row r="2573" spans="1:3">
      <c r="A2573" s="311"/>
      <c r="B2573" s="311"/>
      <c r="C2573" s="100" t="s">
        <v>2121</v>
      </c>
    </row>
    <row r="2574" spans="1:3">
      <c r="A2574" s="311"/>
      <c r="B2574" s="311"/>
      <c r="C2574" s="100" t="s">
        <v>1469</v>
      </c>
    </row>
    <row r="2575" spans="1:3">
      <c r="A2575" s="311"/>
      <c r="B2575" s="311"/>
      <c r="C2575" s="99" t="s">
        <v>1470</v>
      </c>
    </row>
    <row r="2576" spans="1:3">
      <c r="A2576" s="311"/>
      <c r="B2576" s="311"/>
      <c r="C2576" s="100" t="s">
        <v>2122</v>
      </c>
    </row>
    <row r="2577" spans="1:3">
      <c r="A2577" s="311"/>
      <c r="B2577" s="311"/>
      <c r="C2577" s="100" t="s">
        <v>1806</v>
      </c>
    </row>
    <row r="2578" spans="1:3">
      <c r="A2578" s="311"/>
      <c r="B2578" s="311"/>
      <c r="C2578" s="100" t="s">
        <v>2123</v>
      </c>
    </row>
    <row r="2579" spans="1:3">
      <c r="A2579" s="311"/>
      <c r="B2579" s="311"/>
      <c r="C2579" s="100" t="s">
        <v>1808</v>
      </c>
    </row>
    <row r="2580" spans="1:3">
      <c r="A2580" s="311"/>
      <c r="B2580" s="311"/>
      <c r="C2580" s="99" t="s">
        <v>1355</v>
      </c>
    </row>
    <row r="2581" spans="1:3" ht="105">
      <c r="A2581" s="311"/>
      <c r="B2581" s="311"/>
      <c r="C2581" s="100" t="s">
        <v>2124</v>
      </c>
    </row>
    <row r="2582" spans="1:3">
      <c r="A2582" s="311"/>
      <c r="B2582" s="311"/>
      <c r="C2582" s="99" t="s">
        <v>1475</v>
      </c>
    </row>
    <row r="2583" spans="1:3" ht="45.75" thickBot="1">
      <c r="A2583" s="312"/>
      <c r="B2583" s="312"/>
      <c r="C2583" s="95" t="s">
        <v>1358</v>
      </c>
    </row>
    <row r="2584" spans="1:3" ht="45">
      <c r="A2584" s="310" t="s">
        <v>422</v>
      </c>
      <c r="B2584" s="310" t="s">
        <v>25</v>
      </c>
      <c r="C2584" s="99" t="s">
        <v>423</v>
      </c>
    </row>
    <row r="2585" spans="1:3" ht="210">
      <c r="A2585" s="311"/>
      <c r="B2585" s="311"/>
      <c r="C2585" s="100" t="s">
        <v>2125</v>
      </c>
    </row>
    <row r="2586" spans="1:3">
      <c r="A2586" s="311"/>
      <c r="B2586" s="311"/>
      <c r="C2586" s="99" t="s">
        <v>1346</v>
      </c>
    </row>
    <row r="2587" spans="1:3" ht="45">
      <c r="A2587" s="311"/>
      <c r="B2587" s="311"/>
      <c r="C2587" s="100" t="s">
        <v>1799</v>
      </c>
    </row>
    <row r="2588" spans="1:3">
      <c r="A2588" s="311"/>
      <c r="B2588" s="311"/>
      <c r="C2588" s="100" t="s">
        <v>2117</v>
      </c>
    </row>
    <row r="2589" spans="1:3" ht="30">
      <c r="A2589" s="311"/>
      <c r="B2589" s="311"/>
      <c r="C2589" s="100" t="s">
        <v>2118</v>
      </c>
    </row>
    <row r="2590" spans="1:3">
      <c r="A2590" s="311"/>
      <c r="B2590" s="311"/>
      <c r="C2590" s="99" t="s">
        <v>1392</v>
      </c>
    </row>
    <row r="2591" spans="1:3">
      <c r="A2591" s="311"/>
      <c r="B2591" s="311"/>
      <c r="C2591" s="100" t="s">
        <v>2119</v>
      </c>
    </row>
    <row r="2592" spans="1:3">
      <c r="A2592" s="311"/>
      <c r="B2592" s="311"/>
      <c r="C2592" s="100" t="s">
        <v>2120</v>
      </c>
    </row>
    <row r="2593" spans="1:3">
      <c r="A2593" s="311"/>
      <c r="B2593" s="311"/>
      <c r="C2593" s="100" t="s">
        <v>2121</v>
      </c>
    </row>
    <row r="2594" spans="1:3">
      <c r="A2594" s="311"/>
      <c r="B2594" s="311"/>
      <c r="C2594" s="100" t="s">
        <v>1469</v>
      </c>
    </row>
    <row r="2595" spans="1:3">
      <c r="A2595" s="311"/>
      <c r="B2595" s="311"/>
      <c r="C2595" s="99" t="s">
        <v>1470</v>
      </c>
    </row>
    <row r="2596" spans="1:3">
      <c r="A2596" s="311"/>
      <c r="B2596" s="311"/>
      <c r="C2596" s="100" t="s">
        <v>2122</v>
      </c>
    </row>
    <row r="2597" spans="1:3">
      <c r="A2597" s="311"/>
      <c r="B2597" s="311"/>
      <c r="C2597" s="100" t="s">
        <v>1806</v>
      </c>
    </row>
    <row r="2598" spans="1:3">
      <c r="A2598" s="311"/>
      <c r="B2598" s="311"/>
      <c r="C2598" s="100" t="s">
        <v>2123</v>
      </c>
    </row>
    <row r="2599" spans="1:3">
      <c r="A2599" s="311"/>
      <c r="B2599" s="311"/>
      <c r="C2599" s="100" t="s">
        <v>1808</v>
      </c>
    </row>
    <row r="2600" spans="1:3">
      <c r="A2600" s="311"/>
      <c r="B2600" s="311"/>
      <c r="C2600" s="99" t="s">
        <v>1355</v>
      </c>
    </row>
    <row r="2601" spans="1:3" ht="105">
      <c r="A2601" s="311"/>
      <c r="B2601" s="311"/>
      <c r="C2601" s="100" t="s">
        <v>2126</v>
      </c>
    </row>
    <row r="2602" spans="1:3">
      <c r="A2602" s="311"/>
      <c r="B2602" s="311"/>
      <c r="C2602" s="99" t="s">
        <v>1475</v>
      </c>
    </row>
    <row r="2603" spans="1:3" ht="45.75" thickBot="1">
      <c r="A2603" s="312"/>
      <c r="B2603" s="312"/>
      <c r="C2603" s="95" t="s">
        <v>1358</v>
      </c>
    </row>
    <row r="2604" spans="1:3" ht="45">
      <c r="A2604" s="310" t="s">
        <v>424</v>
      </c>
      <c r="B2604" s="310" t="s">
        <v>25</v>
      </c>
      <c r="C2604" s="99" t="s">
        <v>425</v>
      </c>
    </row>
    <row r="2605" spans="1:3" ht="255">
      <c r="A2605" s="311"/>
      <c r="B2605" s="311"/>
      <c r="C2605" s="100" t="s">
        <v>2127</v>
      </c>
    </row>
    <row r="2606" spans="1:3">
      <c r="A2606" s="311"/>
      <c r="B2606" s="311"/>
      <c r="C2606" s="99" t="s">
        <v>1346</v>
      </c>
    </row>
    <row r="2607" spans="1:3" ht="45">
      <c r="A2607" s="311"/>
      <c r="B2607" s="311"/>
      <c r="C2607" s="100" t="s">
        <v>1799</v>
      </c>
    </row>
    <row r="2608" spans="1:3">
      <c r="A2608" s="311"/>
      <c r="B2608" s="311"/>
      <c r="C2608" s="100" t="s">
        <v>2117</v>
      </c>
    </row>
    <row r="2609" spans="1:3" ht="30">
      <c r="A2609" s="311"/>
      <c r="B2609" s="311"/>
      <c r="C2609" s="100" t="s">
        <v>2118</v>
      </c>
    </row>
    <row r="2610" spans="1:3">
      <c r="A2610" s="311"/>
      <c r="B2610" s="311"/>
      <c r="C2610" s="99" t="s">
        <v>1392</v>
      </c>
    </row>
    <row r="2611" spans="1:3">
      <c r="A2611" s="311"/>
      <c r="B2611" s="311"/>
      <c r="C2611" s="100" t="s">
        <v>2128</v>
      </c>
    </row>
    <row r="2612" spans="1:3">
      <c r="A2612" s="311"/>
      <c r="B2612" s="311"/>
      <c r="C2612" s="100" t="s">
        <v>2120</v>
      </c>
    </row>
    <row r="2613" spans="1:3">
      <c r="A2613" s="311"/>
      <c r="B2613" s="311"/>
      <c r="C2613" s="100" t="s">
        <v>2129</v>
      </c>
    </row>
    <row r="2614" spans="1:3">
      <c r="A2614" s="311"/>
      <c r="B2614" s="311"/>
      <c r="C2614" s="100" t="s">
        <v>1469</v>
      </c>
    </row>
    <row r="2615" spans="1:3">
      <c r="A2615" s="311"/>
      <c r="B2615" s="311"/>
      <c r="C2615" s="99" t="s">
        <v>1470</v>
      </c>
    </row>
    <row r="2616" spans="1:3">
      <c r="A2616" s="311"/>
      <c r="B2616" s="311"/>
      <c r="C2616" s="100" t="s">
        <v>2122</v>
      </c>
    </row>
    <row r="2617" spans="1:3">
      <c r="A2617" s="311"/>
      <c r="B2617" s="311"/>
      <c r="C2617" s="100" t="s">
        <v>1806</v>
      </c>
    </row>
    <row r="2618" spans="1:3">
      <c r="A2618" s="311"/>
      <c r="B2618" s="311"/>
      <c r="C2618" s="100" t="s">
        <v>2123</v>
      </c>
    </row>
    <row r="2619" spans="1:3">
      <c r="A2619" s="311"/>
      <c r="B2619" s="311"/>
      <c r="C2619" s="100" t="s">
        <v>1808</v>
      </c>
    </row>
    <row r="2620" spans="1:3">
      <c r="A2620" s="311"/>
      <c r="B2620" s="311"/>
      <c r="C2620" s="99" t="s">
        <v>1355</v>
      </c>
    </row>
    <row r="2621" spans="1:3" ht="105">
      <c r="A2621" s="311"/>
      <c r="B2621" s="311"/>
      <c r="C2621" s="100" t="s">
        <v>2130</v>
      </c>
    </row>
    <row r="2622" spans="1:3">
      <c r="A2622" s="311"/>
      <c r="B2622" s="311"/>
      <c r="C2622" s="99" t="s">
        <v>1475</v>
      </c>
    </row>
    <row r="2623" spans="1:3" ht="45.75" thickBot="1">
      <c r="A2623" s="312"/>
      <c r="B2623" s="312"/>
      <c r="C2623" s="95" t="s">
        <v>1358</v>
      </c>
    </row>
    <row r="2624" spans="1:3" ht="45">
      <c r="A2624" s="310" t="s">
        <v>426</v>
      </c>
      <c r="B2624" s="310" t="s">
        <v>25</v>
      </c>
      <c r="C2624" s="99" t="s">
        <v>427</v>
      </c>
    </row>
    <row r="2625" spans="1:3" ht="240">
      <c r="A2625" s="311"/>
      <c r="B2625" s="311"/>
      <c r="C2625" s="100" t="s">
        <v>2131</v>
      </c>
    </row>
    <row r="2626" spans="1:3">
      <c r="A2626" s="311"/>
      <c r="B2626" s="311"/>
      <c r="C2626" s="99" t="s">
        <v>1346</v>
      </c>
    </row>
    <row r="2627" spans="1:3" ht="45">
      <c r="A2627" s="311"/>
      <c r="B2627" s="311"/>
      <c r="C2627" s="100" t="s">
        <v>1799</v>
      </c>
    </row>
    <row r="2628" spans="1:3">
      <c r="A2628" s="311"/>
      <c r="B2628" s="311"/>
      <c r="C2628" s="100" t="s">
        <v>2117</v>
      </c>
    </row>
    <row r="2629" spans="1:3" ht="30">
      <c r="A2629" s="311"/>
      <c r="B2629" s="311"/>
      <c r="C2629" s="100" t="s">
        <v>2118</v>
      </c>
    </row>
    <row r="2630" spans="1:3">
      <c r="A2630" s="311"/>
      <c r="B2630" s="311"/>
      <c r="C2630" s="99" t="s">
        <v>1392</v>
      </c>
    </row>
    <row r="2631" spans="1:3">
      <c r="A2631" s="311"/>
      <c r="B2631" s="311"/>
      <c r="C2631" s="100" t="s">
        <v>2128</v>
      </c>
    </row>
    <row r="2632" spans="1:3">
      <c r="A2632" s="311"/>
      <c r="B2632" s="311"/>
      <c r="C2632" s="100" t="s">
        <v>2120</v>
      </c>
    </row>
    <row r="2633" spans="1:3">
      <c r="A2633" s="311"/>
      <c r="B2633" s="311"/>
      <c r="C2633" s="100" t="s">
        <v>2129</v>
      </c>
    </row>
    <row r="2634" spans="1:3">
      <c r="A2634" s="311"/>
      <c r="B2634" s="311"/>
      <c r="C2634" s="100" t="s">
        <v>1469</v>
      </c>
    </row>
    <row r="2635" spans="1:3">
      <c r="A2635" s="311"/>
      <c r="B2635" s="311"/>
      <c r="C2635" s="99" t="s">
        <v>1470</v>
      </c>
    </row>
    <row r="2636" spans="1:3">
      <c r="A2636" s="311"/>
      <c r="B2636" s="311"/>
      <c r="C2636" s="100" t="s">
        <v>2132</v>
      </c>
    </row>
    <row r="2637" spans="1:3">
      <c r="A2637" s="311"/>
      <c r="B2637" s="311"/>
      <c r="C2637" s="100" t="s">
        <v>1806</v>
      </c>
    </row>
    <row r="2638" spans="1:3">
      <c r="A2638" s="311"/>
      <c r="B2638" s="311"/>
      <c r="C2638" s="100" t="s">
        <v>2123</v>
      </c>
    </row>
    <row r="2639" spans="1:3">
      <c r="A2639" s="311"/>
      <c r="B2639" s="311"/>
      <c r="C2639" s="100" t="s">
        <v>1808</v>
      </c>
    </row>
    <row r="2640" spans="1:3">
      <c r="A2640" s="311"/>
      <c r="B2640" s="311"/>
      <c r="C2640" s="99" t="s">
        <v>1355</v>
      </c>
    </row>
    <row r="2641" spans="1:3" ht="105">
      <c r="A2641" s="311"/>
      <c r="B2641" s="311"/>
      <c r="C2641" s="100" t="s">
        <v>2133</v>
      </c>
    </row>
    <row r="2642" spans="1:3">
      <c r="A2642" s="311"/>
      <c r="B2642" s="311"/>
      <c r="C2642" s="99" t="s">
        <v>1475</v>
      </c>
    </row>
    <row r="2643" spans="1:3" ht="45.75" thickBot="1">
      <c r="A2643" s="312"/>
      <c r="B2643" s="312"/>
      <c r="C2643" s="95" t="s">
        <v>1358</v>
      </c>
    </row>
    <row r="2644" spans="1:3" ht="45">
      <c r="A2644" s="310" t="s">
        <v>428</v>
      </c>
      <c r="B2644" s="310" t="s">
        <v>25</v>
      </c>
      <c r="C2644" s="99" t="s">
        <v>429</v>
      </c>
    </row>
    <row r="2645" spans="1:3" ht="255">
      <c r="A2645" s="311"/>
      <c r="B2645" s="311"/>
      <c r="C2645" s="100" t="s">
        <v>2134</v>
      </c>
    </row>
    <row r="2646" spans="1:3">
      <c r="A2646" s="311"/>
      <c r="B2646" s="311"/>
      <c r="C2646" s="99" t="s">
        <v>1346</v>
      </c>
    </row>
    <row r="2647" spans="1:3" ht="45">
      <c r="A2647" s="311"/>
      <c r="B2647" s="311"/>
      <c r="C2647" s="100" t="s">
        <v>1799</v>
      </c>
    </row>
    <row r="2648" spans="1:3">
      <c r="A2648" s="311"/>
      <c r="B2648" s="311"/>
      <c r="C2648" s="100" t="s">
        <v>2117</v>
      </c>
    </row>
    <row r="2649" spans="1:3" ht="30">
      <c r="A2649" s="311"/>
      <c r="B2649" s="311"/>
      <c r="C2649" s="100" t="s">
        <v>2118</v>
      </c>
    </row>
    <row r="2650" spans="1:3">
      <c r="A2650" s="311"/>
      <c r="B2650" s="311"/>
      <c r="C2650" s="99" t="s">
        <v>1392</v>
      </c>
    </row>
    <row r="2651" spans="1:3">
      <c r="A2651" s="311"/>
      <c r="B2651" s="311"/>
      <c r="C2651" s="100" t="s">
        <v>2128</v>
      </c>
    </row>
    <row r="2652" spans="1:3">
      <c r="A2652" s="311"/>
      <c r="B2652" s="311"/>
      <c r="C2652" s="100" t="s">
        <v>2120</v>
      </c>
    </row>
    <row r="2653" spans="1:3">
      <c r="A2653" s="311"/>
      <c r="B2653" s="311"/>
      <c r="C2653" s="100" t="s">
        <v>2129</v>
      </c>
    </row>
    <row r="2654" spans="1:3">
      <c r="A2654" s="311"/>
      <c r="B2654" s="311"/>
      <c r="C2654" s="100" t="s">
        <v>1469</v>
      </c>
    </row>
    <row r="2655" spans="1:3">
      <c r="A2655" s="311"/>
      <c r="B2655" s="311"/>
      <c r="C2655" s="99" t="s">
        <v>1470</v>
      </c>
    </row>
    <row r="2656" spans="1:3">
      <c r="A2656" s="311"/>
      <c r="B2656" s="311"/>
      <c r="C2656" s="100" t="s">
        <v>2122</v>
      </c>
    </row>
    <row r="2657" spans="1:3">
      <c r="A2657" s="311"/>
      <c r="B2657" s="311"/>
      <c r="C2657" s="100" t="s">
        <v>1806</v>
      </c>
    </row>
    <row r="2658" spans="1:3">
      <c r="A2658" s="311"/>
      <c r="B2658" s="311"/>
      <c r="C2658" s="100" t="s">
        <v>2123</v>
      </c>
    </row>
    <row r="2659" spans="1:3">
      <c r="A2659" s="311"/>
      <c r="B2659" s="311"/>
      <c r="C2659" s="100" t="s">
        <v>1808</v>
      </c>
    </row>
    <row r="2660" spans="1:3">
      <c r="A2660" s="311"/>
      <c r="B2660" s="311"/>
      <c r="C2660" s="99" t="s">
        <v>1355</v>
      </c>
    </row>
    <row r="2661" spans="1:3" ht="105">
      <c r="A2661" s="311"/>
      <c r="B2661" s="311"/>
      <c r="C2661" s="100" t="s">
        <v>2130</v>
      </c>
    </row>
    <row r="2662" spans="1:3">
      <c r="A2662" s="311"/>
      <c r="B2662" s="311"/>
      <c r="C2662" s="99" t="s">
        <v>1475</v>
      </c>
    </row>
    <row r="2663" spans="1:3" ht="45.75" thickBot="1">
      <c r="A2663" s="312"/>
      <c r="B2663" s="312"/>
      <c r="C2663" s="95" t="s">
        <v>1358</v>
      </c>
    </row>
    <row r="2664" spans="1:3" ht="45">
      <c r="A2664" s="310" t="s">
        <v>430</v>
      </c>
      <c r="B2664" s="310" t="s">
        <v>25</v>
      </c>
      <c r="C2664" s="99" t="s">
        <v>431</v>
      </c>
    </row>
    <row r="2665" spans="1:3" ht="240">
      <c r="A2665" s="311"/>
      <c r="B2665" s="311"/>
      <c r="C2665" s="100" t="s">
        <v>2135</v>
      </c>
    </row>
    <row r="2666" spans="1:3">
      <c r="A2666" s="311"/>
      <c r="B2666" s="311"/>
      <c r="C2666" s="99" t="s">
        <v>1346</v>
      </c>
    </row>
    <row r="2667" spans="1:3" ht="45">
      <c r="A2667" s="311"/>
      <c r="B2667" s="311"/>
      <c r="C2667" s="100" t="s">
        <v>1799</v>
      </c>
    </row>
    <row r="2668" spans="1:3">
      <c r="A2668" s="311"/>
      <c r="B2668" s="311"/>
      <c r="C2668" s="100" t="s">
        <v>2117</v>
      </c>
    </row>
    <row r="2669" spans="1:3" ht="30">
      <c r="A2669" s="311"/>
      <c r="B2669" s="311"/>
      <c r="C2669" s="100" t="s">
        <v>2118</v>
      </c>
    </row>
    <row r="2670" spans="1:3">
      <c r="A2670" s="311"/>
      <c r="B2670" s="311"/>
      <c r="C2670" s="99" t="s">
        <v>1392</v>
      </c>
    </row>
    <row r="2671" spans="1:3">
      <c r="A2671" s="311"/>
      <c r="B2671" s="311"/>
      <c r="C2671" s="100" t="s">
        <v>2128</v>
      </c>
    </row>
    <row r="2672" spans="1:3">
      <c r="A2672" s="311"/>
      <c r="B2672" s="311"/>
      <c r="C2672" s="100" t="s">
        <v>2120</v>
      </c>
    </row>
    <row r="2673" spans="1:3">
      <c r="A2673" s="311"/>
      <c r="B2673" s="311"/>
      <c r="C2673" s="100" t="s">
        <v>2129</v>
      </c>
    </row>
    <row r="2674" spans="1:3">
      <c r="A2674" s="311"/>
      <c r="B2674" s="311"/>
      <c r="C2674" s="100" t="s">
        <v>1469</v>
      </c>
    </row>
    <row r="2675" spans="1:3">
      <c r="A2675" s="311"/>
      <c r="B2675" s="311"/>
      <c r="C2675" s="99" t="s">
        <v>1470</v>
      </c>
    </row>
    <row r="2676" spans="1:3">
      <c r="A2676" s="311"/>
      <c r="B2676" s="311"/>
      <c r="C2676" s="100" t="s">
        <v>2132</v>
      </c>
    </row>
    <row r="2677" spans="1:3">
      <c r="A2677" s="311"/>
      <c r="B2677" s="311"/>
      <c r="C2677" s="100" t="s">
        <v>1806</v>
      </c>
    </row>
    <row r="2678" spans="1:3">
      <c r="A2678" s="311"/>
      <c r="B2678" s="311"/>
      <c r="C2678" s="100" t="s">
        <v>2123</v>
      </c>
    </row>
    <row r="2679" spans="1:3">
      <c r="A2679" s="311"/>
      <c r="B2679" s="311"/>
      <c r="C2679" s="100" t="s">
        <v>1808</v>
      </c>
    </row>
    <row r="2680" spans="1:3">
      <c r="A2680" s="311"/>
      <c r="B2680" s="311"/>
      <c r="C2680" s="99" t="s">
        <v>1355</v>
      </c>
    </row>
    <row r="2681" spans="1:3" ht="105">
      <c r="A2681" s="311"/>
      <c r="B2681" s="311"/>
      <c r="C2681" s="100" t="s">
        <v>2133</v>
      </c>
    </row>
    <row r="2682" spans="1:3">
      <c r="A2682" s="311"/>
      <c r="B2682" s="311"/>
      <c r="C2682" s="99" t="s">
        <v>1475</v>
      </c>
    </row>
    <row r="2683" spans="1:3" ht="45.75" thickBot="1">
      <c r="A2683" s="312"/>
      <c r="B2683" s="312"/>
      <c r="C2683" s="95" t="s">
        <v>1358</v>
      </c>
    </row>
    <row r="2684" spans="1:3">
      <c r="A2684" s="310" t="s">
        <v>432</v>
      </c>
      <c r="B2684" s="310" t="s">
        <v>2</v>
      </c>
      <c r="C2684" s="99" t="s">
        <v>433</v>
      </c>
    </row>
    <row r="2685" spans="1:3" ht="120">
      <c r="A2685" s="311"/>
      <c r="B2685" s="311"/>
      <c r="C2685" s="100" t="s">
        <v>2136</v>
      </c>
    </row>
    <row r="2686" spans="1:3">
      <c r="A2686" s="311"/>
      <c r="B2686" s="311"/>
      <c r="C2686" s="100" t="s">
        <v>1346</v>
      </c>
    </row>
    <row r="2687" spans="1:3">
      <c r="A2687" s="311"/>
      <c r="B2687" s="311"/>
      <c r="C2687" s="100" t="s">
        <v>2137</v>
      </c>
    </row>
    <row r="2688" spans="1:3">
      <c r="A2688" s="311"/>
      <c r="B2688" s="311"/>
      <c r="C2688" s="100" t="s">
        <v>2138</v>
      </c>
    </row>
    <row r="2689" spans="1:3">
      <c r="A2689" s="311"/>
      <c r="B2689" s="311"/>
      <c r="C2689" s="100" t="s">
        <v>1392</v>
      </c>
    </row>
    <row r="2690" spans="1:3" ht="30">
      <c r="A2690" s="311"/>
      <c r="B2690" s="311"/>
      <c r="C2690" s="100" t="s">
        <v>2139</v>
      </c>
    </row>
    <row r="2691" spans="1:3">
      <c r="A2691" s="311"/>
      <c r="B2691" s="311"/>
      <c r="C2691" s="100" t="s">
        <v>2140</v>
      </c>
    </row>
    <row r="2692" spans="1:3">
      <c r="A2692" s="311"/>
      <c r="B2692" s="311"/>
      <c r="C2692" s="100" t="s">
        <v>2141</v>
      </c>
    </row>
    <row r="2693" spans="1:3">
      <c r="A2693" s="311"/>
      <c r="B2693" s="311"/>
      <c r="C2693" s="100" t="s">
        <v>2142</v>
      </c>
    </row>
    <row r="2694" spans="1:3">
      <c r="A2694" s="311"/>
      <c r="B2694" s="311"/>
      <c r="C2694" s="100" t="s">
        <v>2143</v>
      </c>
    </row>
    <row r="2695" spans="1:3">
      <c r="A2695" s="311"/>
      <c r="B2695" s="311"/>
      <c r="C2695" s="100" t="s">
        <v>1355</v>
      </c>
    </row>
    <row r="2696" spans="1:3" ht="60">
      <c r="A2696" s="311"/>
      <c r="B2696" s="311"/>
      <c r="C2696" s="100" t="s">
        <v>2009</v>
      </c>
    </row>
    <row r="2697" spans="1:3">
      <c r="A2697" s="311"/>
      <c r="B2697" s="311"/>
      <c r="C2697" s="100" t="s">
        <v>1955</v>
      </c>
    </row>
    <row r="2698" spans="1:3">
      <c r="A2698" s="311"/>
      <c r="B2698" s="311"/>
      <c r="C2698" s="100" t="s">
        <v>2010</v>
      </c>
    </row>
    <row r="2699" spans="1:3">
      <c r="A2699" s="311"/>
      <c r="B2699" s="311"/>
      <c r="C2699" s="100" t="s">
        <v>2011</v>
      </c>
    </row>
    <row r="2700" spans="1:3">
      <c r="A2700" s="311"/>
      <c r="B2700" s="311"/>
      <c r="C2700" s="100" t="s">
        <v>2012</v>
      </c>
    </row>
    <row r="2701" spans="1:3">
      <c r="A2701" s="311"/>
      <c r="B2701" s="311"/>
      <c r="C2701" s="100" t="s">
        <v>1475</v>
      </c>
    </row>
    <row r="2702" spans="1:3" ht="45.75" thickBot="1">
      <c r="A2702" s="312"/>
      <c r="B2702" s="312"/>
      <c r="C2702" s="95" t="s">
        <v>1358</v>
      </c>
    </row>
    <row r="2703" spans="1:3">
      <c r="A2703" s="310" t="s">
        <v>434</v>
      </c>
      <c r="B2703" s="310" t="s">
        <v>2</v>
      </c>
      <c r="C2703" s="99" t="s">
        <v>435</v>
      </c>
    </row>
    <row r="2704" spans="1:3" ht="120">
      <c r="A2704" s="311"/>
      <c r="B2704" s="311"/>
      <c r="C2704" s="100" t="s">
        <v>2144</v>
      </c>
    </row>
    <row r="2705" spans="1:3">
      <c r="A2705" s="311"/>
      <c r="B2705" s="311"/>
      <c r="C2705" s="100" t="s">
        <v>1346</v>
      </c>
    </row>
    <row r="2706" spans="1:3">
      <c r="A2706" s="311"/>
      <c r="B2706" s="311"/>
      <c r="C2706" s="100" t="s">
        <v>2137</v>
      </c>
    </row>
    <row r="2707" spans="1:3">
      <c r="A2707" s="311"/>
      <c r="B2707" s="311"/>
      <c r="C2707" s="100" t="s">
        <v>2138</v>
      </c>
    </row>
    <row r="2708" spans="1:3">
      <c r="A2708" s="311"/>
      <c r="B2708" s="311"/>
      <c r="C2708" s="100" t="s">
        <v>1392</v>
      </c>
    </row>
    <row r="2709" spans="1:3" ht="30">
      <c r="A2709" s="311"/>
      <c r="B2709" s="311"/>
      <c r="C2709" s="100" t="s">
        <v>2139</v>
      </c>
    </row>
    <row r="2710" spans="1:3">
      <c r="A2710" s="311"/>
      <c r="B2710" s="311"/>
      <c r="C2710" s="100" t="s">
        <v>2140</v>
      </c>
    </row>
    <row r="2711" spans="1:3">
      <c r="A2711" s="311"/>
      <c r="B2711" s="311"/>
      <c r="C2711" s="100" t="s">
        <v>2141</v>
      </c>
    </row>
    <row r="2712" spans="1:3">
      <c r="A2712" s="311"/>
      <c r="B2712" s="311"/>
      <c r="C2712" s="100" t="s">
        <v>2145</v>
      </c>
    </row>
    <row r="2713" spans="1:3">
      <c r="A2713" s="311"/>
      <c r="B2713" s="311"/>
      <c r="C2713" s="100" t="s">
        <v>2143</v>
      </c>
    </row>
    <row r="2714" spans="1:3">
      <c r="A2714" s="311"/>
      <c r="B2714" s="311"/>
      <c r="C2714" s="100" t="s">
        <v>1355</v>
      </c>
    </row>
    <row r="2715" spans="1:3" ht="60">
      <c r="A2715" s="311"/>
      <c r="B2715" s="311"/>
      <c r="C2715" s="100" t="s">
        <v>2009</v>
      </c>
    </row>
    <row r="2716" spans="1:3">
      <c r="A2716" s="311"/>
      <c r="B2716" s="311"/>
      <c r="C2716" s="100" t="s">
        <v>1955</v>
      </c>
    </row>
    <row r="2717" spans="1:3">
      <c r="A2717" s="311"/>
      <c r="B2717" s="311"/>
      <c r="C2717" s="100" t="s">
        <v>2010</v>
      </c>
    </row>
    <row r="2718" spans="1:3">
      <c r="A2718" s="311"/>
      <c r="B2718" s="311"/>
      <c r="C2718" s="100" t="s">
        <v>2011</v>
      </c>
    </row>
    <row r="2719" spans="1:3">
      <c r="A2719" s="311"/>
      <c r="B2719" s="311"/>
      <c r="C2719" s="100" t="s">
        <v>2012</v>
      </c>
    </row>
    <row r="2720" spans="1:3">
      <c r="A2720" s="311"/>
      <c r="B2720" s="311"/>
      <c r="C2720" s="100" t="s">
        <v>1475</v>
      </c>
    </row>
    <row r="2721" spans="1:3" ht="45.75" thickBot="1">
      <c r="A2721" s="312"/>
      <c r="B2721" s="312"/>
      <c r="C2721" s="95" t="s">
        <v>1358</v>
      </c>
    </row>
    <row r="2722" spans="1:3">
      <c r="A2722" s="310" t="s">
        <v>436</v>
      </c>
      <c r="B2722" s="310" t="s">
        <v>2</v>
      </c>
      <c r="C2722" s="99" t="s">
        <v>437</v>
      </c>
    </row>
    <row r="2723" spans="1:3" ht="120">
      <c r="A2723" s="311"/>
      <c r="B2723" s="311"/>
      <c r="C2723" s="100" t="s">
        <v>2144</v>
      </c>
    </row>
    <row r="2724" spans="1:3">
      <c r="A2724" s="311"/>
      <c r="B2724" s="311"/>
      <c r="C2724" s="100" t="s">
        <v>1346</v>
      </c>
    </row>
    <row r="2725" spans="1:3">
      <c r="A2725" s="311"/>
      <c r="B2725" s="311"/>
      <c r="C2725" s="100" t="s">
        <v>2137</v>
      </c>
    </row>
    <row r="2726" spans="1:3">
      <c r="A2726" s="311"/>
      <c r="B2726" s="311"/>
      <c r="C2726" s="100" t="s">
        <v>2138</v>
      </c>
    </row>
    <row r="2727" spans="1:3">
      <c r="A2727" s="311"/>
      <c r="B2727" s="311"/>
      <c r="C2727" s="100" t="s">
        <v>1392</v>
      </c>
    </row>
    <row r="2728" spans="1:3" ht="30">
      <c r="A2728" s="311"/>
      <c r="B2728" s="311"/>
      <c r="C2728" s="100" t="s">
        <v>2139</v>
      </c>
    </row>
    <row r="2729" spans="1:3">
      <c r="A2729" s="311"/>
      <c r="B2729" s="311"/>
      <c r="C2729" s="100" t="s">
        <v>2140</v>
      </c>
    </row>
    <row r="2730" spans="1:3">
      <c r="A2730" s="311"/>
      <c r="B2730" s="311"/>
      <c r="C2730" s="100" t="s">
        <v>2141</v>
      </c>
    </row>
    <row r="2731" spans="1:3">
      <c r="A2731" s="311"/>
      <c r="B2731" s="311"/>
      <c r="C2731" s="100" t="s">
        <v>2146</v>
      </c>
    </row>
    <row r="2732" spans="1:3">
      <c r="A2732" s="311"/>
      <c r="B2732" s="311"/>
      <c r="C2732" s="100" t="s">
        <v>2143</v>
      </c>
    </row>
    <row r="2733" spans="1:3">
      <c r="A2733" s="311"/>
      <c r="B2733" s="311"/>
      <c r="C2733" s="100" t="s">
        <v>1355</v>
      </c>
    </row>
    <row r="2734" spans="1:3" ht="60">
      <c r="A2734" s="311"/>
      <c r="B2734" s="311"/>
      <c r="C2734" s="100" t="s">
        <v>2009</v>
      </c>
    </row>
    <row r="2735" spans="1:3">
      <c r="A2735" s="311"/>
      <c r="B2735" s="311"/>
      <c r="C2735" s="100" t="s">
        <v>1955</v>
      </c>
    </row>
    <row r="2736" spans="1:3">
      <c r="A2736" s="311"/>
      <c r="B2736" s="311"/>
      <c r="C2736" s="100" t="s">
        <v>2010</v>
      </c>
    </row>
    <row r="2737" spans="1:3">
      <c r="A2737" s="311"/>
      <c r="B2737" s="311"/>
      <c r="C2737" s="100" t="s">
        <v>2011</v>
      </c>
    </row>
    <row r="2738" spans="1:3">
      <c r="A2738" s="311"/>
      <c r="B2738" s="311"/>
      <c r="C2738" s="100" t="s">
        <v>2012</v>
      </c>
    </row>
    <row r="2739" spans="1:3">
      <c r="A2739" s="311"/>
      <c r="B2739" s="311"/>
      <c r="C2739" s="100" t="s">
        <v>1475</v>
      </c>
    </row>
    <row r="2740" spans="1:3" ht="45.75" thickBot="1">
      <c r="A2740" s="312"/>
      <c r="B2740" s="312"/>
      <c r="C2740" s="95" t="s">
        <v>1358</v>
      </c>
    </row>
    <row r="2741" spans="1:3">
      <c r="A2741" s="310" t="s">
        <v>438</v>
      </c>
      <c r="B2741" s="310" t="s">
        <v>2</v>
      </c>
      <c r="C2741" s="99" t="s">
        <v>439</v>
      </c>
    </row>
    <row r="2742" spans="1:3" ht="105">
      <c r="A2742" s="311"/>
      <c r="B2742" s="311"/>
      <c r="C2742" s="100" t="s">
        <v>2147</v>
      </c>
    </row>
    <row r="2743" spans="1:3">
      <c r="A2743" s="311"/>
      <c r="B2743" s="311"/>
      <c r="C2743" s="100" t="s">
        <v>1346</v>
      </c>
    </row>
    <row r="2744" spans="1:3">
      <c r="A2744" s="311"/>
      <c r="B2744" s="311"/>
      <c r="C2744" s="100" t="s">
        <v>2137</v>
      </c>
    </row>
    <row r="2745" spans="1:3">
      <c r="A2745" s="311"/>
      <c r="B2745" s="311"/>
      <c r="C2745" s="100" t="s">
        <v>2138</v>
      </c>
    </row>
    <row r="2746" spans="1:3">
      <c r="A2746" s="311"/>
      <c r="B2746" s="311"/>
      <c r="C2746" s="100" t="s">
        <v>1392</v>
      </c>
    </row>
    <row r="2747" spans="1:3" ht="30">
      <c r="A2747" s="311"/>
      <c r="B2747" s="311"/>
      <c r="C2747" s="100" t="s">
        <v>2139</v>
      </c>
    </row>
    <row r="2748" spans="1:3">
      <c r="A2748" s="311"/>
      <c r="B2748" s="311"/>
      <c r="C2748" s="100" t="s">
        <v>2140</v>
      </c>
    </row>
    <row r="2749" spans="1:3">
      <c r="A2749" s="311"/>
      <c r="B2749" s="311"/>
      <c r="C2749" s="100" t="s">
        <v>1470</v>
      </c>
    </row>
    <row r="2750" spans="1:3">
      <c r="A2750" s="311"/>
      <c r="B2750" s="311"/>
      <c r="C2750" s="100" t="s">
        <v>2148</v>
      </c>
    </row>
    <row r="2751" spans="1:3">
      <c r="A2751" s="311"/>
      <c r="B2751" s="311"/>
      <c r="C2751" s="100" t="s">
        <v>2143</v>
      </c>
    </row>
    <row r="2752" spans="1:3">
      <c r="A2752" s="311"/>
      <c r="B2752" s="311"/>
      <c r="C2752" s="100" t="s">
        <v>1355</v>
      </c>
    </row>
    <row r="2753" spans="1:3" ht="60">
      <c r="A2753" s="311"/>
      <c r="B2753" s="311"/>
      <c r="C2753" s="100" t="s">
        <v>2043</v>
      </c>
    </row>
    <row r="2754" spans="1:3">
      <c r="A2754" s="311"/>
      <c r="B2754" s="311"/>
      <c r="C2754" s="100" t="s">
        <v>2038</v>
      </c>
    </row>
    <row r="2755" spans="1:3">
      <c r="A2755" s="311"/>
      <c r="B2755" s="311"/>
      <c r="C2755" s="100" t="s">
        <v>1955</v>
      </c>
    </row>
    <row r="2756" spans="1:3">
      <c r="A2756" s="311"/>
      <c r="B2756" s="311"/>
      <c r="C2756" s="100" t="s">
        <v>2010</v>
      </c>
    </row>
    <row r="2757" spans="1:3">
      <c r="A2757" s="311"/>
      <c r="B2757" s="311"/>
      <c r="C2757" s="100" t="s">
        <v>2011</v>
      </c>
    </row>
    <row r="2758" spans="1:3">
      <c r="A2758" s="311"/>
      <c r="B2758" s="311"/>
      <c r="C2758" s="100" t="s">
        <v>2012</v>
      </c>
    </row>
    <row r="2759" spans="1:3">
      <c r="A2759" s="311"/>
      <c r="B2759" s="311"/>
      <c r="C2759" s="100" t="s">
        <v>1475</v>
      </c>
    </row>
    <row r="2760" spans="1:3" ht="45.75" thickBot="1">
      <c r="A2760" s="312"/>
      <c r="B2760" s="312"/>
      <c r="C2760" s="95" t="s">
        <v>1358</v>
      </c>
    </row>
    <row r="2761" spans="1:3">
      <c r="A2761" s="310" t="s">
        <v>440</v>
      </c>
      <c r="B2761" s="310" t="s">
        <v>2</v>
      </c>
      <c r="C2761" s="99" t="s">
        <v>441</v>
      </c>
    </row>
    <row r="2762" spans="1:3" ht="105">
      <c r="A2762" s="311"/>
      <c r="B2762" s="311"/>
      <c r="C2762" s="100" t="s">
        <v>2149</v>
      </c>
    </row>
    <row r="2763" spans="1:3">
      <c r="A2763" s="311"/>
      <c r="B2763" s="311"/>
      <c r="C2763" s="100" t="s">
        <v>1346</v>
      </c>
    </row>
    <row r="2764" spans="1:3">
      <c r="A2764" s="311"/>
      <c r="B2764" s="311"/>
      <c r="C2764" s="100" t="s">
        <v>2137</v>
      </c>
    </row>
    <row r="2765" spans="1:3">
      <c r="A2765" s="311"/>
      <c r="B2765" s="311"/>
      <c r="C2765" s="100" t="s">
        <v>2138</v>
      </c>
    </row>
    <row r="2766" spans="1:3">
      <c r="A2766" s="311"/>
      <c r="B2766" s="311"/>
      <c r="C2766" s="100" t="s">
        <v>1392</v>
      </c>
    </row>
    <row r="2767" spans="1:3" ht="30">
      <c r="A2767" s="311"/>
      <c r="B2767" s="311"/>
      <c r="C2767" s="100" t="s">
        <v>2139</v>
      </c>
    </row>
    <row r="2768" spans="1:3">
      <c r="A2768" s="311"/>
      <c r="B2768" s="311"/>
      <c r="C2768" s="100" t="s">
        <v>2140</v>
      </c>
    </row>
    <row r="2769" spans="1:3">
      <c r="A2769" s="311"/>
      <c r="B2769" s="311"/>
      <c r="C2769" s="100" t="s">
        <v>2141</v>
      </c>
    </row>
    <row r="2770" spans="1:3">
      <c r="A2770" s="311"/>
      <c r="B2770" s="311"/>
      <c r="C2770" s="100" t="s">
        <v>2150</v>
      </c>
    </row>
    <row r="2771" spans="1:3">
      <c r="A2771" s="311"/>
      <c r="B2771" s="311"/>
      <c r="C2771" s="100" t="s">
        <v>2143</v>
      </c>
    </row>
    <row r="2772" spans="1:3">
      <c r="A2772" s="311"/>
      <c r="B2772" s="311"/>
      <c r="C2772" s="100" t="s">
        <v>1355</v>
      </c>
    </row>
    <row r="2773" spans="1:3" ht="60">
      <c r="A2773" s="311"/>
      <c r="B2773" s="311"/>
      <c r="C2773" s="100" t="s">
        <v>2009</v>
      </c>
    </row>
    <row r="2774" spans="1:3">
      <c r="A2774" s="311"/>
      <c r="B2774" s="311"/>
      <c r="C2774" s="100" t="s">
        <v>1955</v>
      </c>
    </row>
    <row r="2775" spans="1:3">
      <c r="A2775" s="311"/>
      <c r="B2775" s="311"/>
      <c r="C2775" s="100" t="s">
        <v>2010</v>
      </c>
    </row>
    <row r="2776" spans="1:3">
      <c r="A2776" s="311"/>
      <c r="B2776" s="311"/>
      <c r="C2776" s="100" t="s">
        <v>2011</v>
      </c>
    </row>
    <row r="2777" spans="1:3">
      <c r="A2777" s="311"/>
      <c r="B2777" s="311"/>
      <c r="C2777" s="100" t="s">
        <v>2012</v>
      </c>
    </row>
    <row r="2778" spans="1:3">
      <c r="A2778" s="311"/>
      <c r="B2778" s="311"/>
      <c r="C2778" s="100" t="s">
        <v>1475</v>
      </c>
    </row>
    <row r="2779" spans="1:3" ht="45.75" thickBot="1">
      <c r="A2779" s="312"/>
      <c r="B2779" s="312"/>
      <c r="C2779" s="95" t="s">
        <v>1358</v>
      </c>
    </row>
    <row r="2780" spans="1:3">
      <c r="A2780" s="310" t="s">
        <v>442</v>
      </c>
      <c r="B2780" s="310" t="s">
        <v>2</v>
      </c>
      <c r="C2780" s="99" t="s">
        <v>443</v>
      </c>
    </row>
    <row r="2781" spans="1:3" ht="90">
      <c r="A2781" s="311"/>
      <c r="B2781" s="311"/>
      <c r="C2781" s="100" t="s">
        <v>2151</v>
      </c>
    </row>
    <row r="2782" spans="1:3">
      <c r="A2782" s="311"/>
      <c r="B2782" s="311"/>
      <c r="C2782" s="100" t="s">
        <v>1346</v>
      </c>
    </row>
    <row r="2783" spans="1:3">
      <c r="A2783" s="311"/>
      <c r="B2783" s="311"/>
      <c r="C2783" s="100" t="s">
        <v>2137</v>
      </c>
    </row>
    <row r="2784" spans="1:3">
      <c r="A2784" s="311"/>
      <c r="B2784" s="311"/>
      <c r="C2784" s="100" t="s">
        <v>2138</v>
      </c>
    </row>
    <row r="2785" spans="1:3">
      <c r="A2785" s="311"/>
      <c r="B2785" s="311"/>
      <c r="C2785" s="100" t="s">
        <v>1392</v>
      </c>
    </row>
    <row r="2786" spans="1:3" ht="30">
      <c r="A2786" s="311"/>
      <c r="B2786" s="311"/>
      <c r="C2786" s="100" t="s">
        <v>2139</v>
      </c>
    </row>
    <row r="2787" spans="1:3">
      <c r="A2787" s="311"/>
      <c r="B2787" s="311"/>
      <c r="C2787" s="100" t="s">
        <v>2140</v>
      </c>
    </row>
    <row r="2788" spans="1:3">
      <c r="A2788" s="311"/>
      <c r="B2788" s="311"/>
      <c r="C2788" s="100" t="s">
        <v>1470</v>
      </c>
    </row>
    <row r="2789" spans="1:3">
      <c r="A2789" s="311"/>
      <c r="B2789" s="311"/>
      <c r="C2789" s="100" t="s">
        <v>2152</v>
      </c>
    </row>
    <row r="2790" spans="1:3">
      <c r="A2790" s="311"/>
      <c r="B2790" s="311"/>
      <c r="C2790" s="100" t="s">
        <v>2143</v>
      </c>
    </row>
    <row r="2791" spans="1:3">
      <c r="A2791" s="311"/>
      <c r="B2791" s="311"/>
      <c r="C2791" s="100" t="s">
        <v>1355</v>
      </c>
    </row>
    <row r="2792" spans="1:3" ht="60">
      <c r="A2792" s="311"/>
      <c r="B2792" s="311"/>
      <c r="C2792" s="100" t="s">
        <v>2009</v>
      </c>
    </row>
    <row r="2793" spans="1:3">
      <c r="A2793" s="311"/>
      <c r="B2793" s="311"/>
      <c r="C2793" s="100" t="s">
        <v>1955</v>
      </c>
    </row>
    <row r="2794" spans="1:3">
      <c r="A2794" s="311"/>
      <c r="B2794" s="311"/>
      <c r="C2794" s="100" t="s">
        <v>2010</v>
      </c>
    </row>
    <row r="2795" spans="1:3">
      <c r="A2795" s="311"/>
      <c r="B2795" s="311"/>
      <c r="C2795" s="100" t="s">
        <v>2011</v>
      </c>
    </row>
    <row r="2796" spans="1:3">
      <c r="A2796" s="311"/>
      <c r="B2796" s="311"/>
      <c r="C2796" s="100" t="s">
        <v>2012</v>
      </c>
    </row>
    <row r="2797" spans="1:3" ht="60.75" thickBot="1">
      <c r="A2797" s="312"/>
      <c r="B2797" s="312"/>
      <c r="C2797" s="95" t="s">
        <v>1507</v>
      </c>
    </row>
    <row r="2798" spans="1:3">
      <c r="A2798" s="310" t="s">
        <v>444</v>
      </c>
      <c r="B2798" s="310" t="s">
        <v>2</v>
      </c>
      <c r="C2798" s="99" t="s">
        <v>445</v>
      </c>
    </row>
    <row r="2799" spans="1:3" ht="90">
      <c r="A2799" s="311"/>
      <c r="B2799" s="311"/>
      <c r="C2799" s="100" t="s">
        <v>2153</v>
      </c>
    </row>
    <row r="2800" spans="1:3" ht="30">
      <c r="A2800" s="311"/>
      <c r="B2800" s="311"/>
      <c r="C2800" s="100" t="s">
        <v>2154</v>
      </c>
    </row>
    <row r="2801" spans="1:3">
      <c r="A2801" s="311"/>
      <c r="B2801" s="311"/>
      <c r="C2801" s="100" t="s">
        <v>1346</v>
      </c>
    </row>
    <row r="2802" spans="1:3">
      <c r="A2802" s="311"/>
      <c r="B2802" s="311"/>
      <c r="C2802" s="100" t="s">
        <v>2155</v>
      </c>
    </row>
    <row r="2803" spans="1:3">
      <c r="A2803" s="311"/>
      <c r="B2803" s="311"/>
      <c r="C2803" s="100" t="s">
        <v>2156</v>
      </c>
    </row>
    <row r="2804" spans="1:3">
      <c r="A2804" s="311"/>
      <c r="B2804" s="311"/>
      <c r="C2804" s="100" t="s">
        <v>1392</v>
      </c>
    </row>
    <row r="2805" spans="1:3" ht="30">
      <c r="A2805" s="311"/>
      <c r="B2805" s="311"/>
      <c r="C2805" s="100" t="s">
        <v>2139</v>
      </c>
    </row>
    <row r="2806" spans="1:3">
      <c r="A2806" s="311"/>
      <c r="B2806" s="311"/>
      <c r="C2806" s="100" t="s">
        <v>2140</v>
      </c>
    </row>
    <row r="2807" spans="1:3">
      <c r="A2807" s="311"/>
      <c r="B2807" s="311"/>
      <c r="C2807" s="100" t="s">
        <v>2141</v>
      </c>
    </row>
    <row r="2808" spans="1:3">
      <c r="A2808" s="311"/>
      <c r="B2808" s="311"/>
      <c r="C2808" s="100" t="s">
        <v>2157</v>
      </c>
    </row>
    <row r="2809" spans="1:3">
      <c r="A2809" s="311"/>
      <c r="B2809" s="311"/>
      <c r="C2809" s="100" t="s">
        <v>2143</v>
      </c>
    </row>
    <row r="2810" spans="1:3">
      <c r="A2810" s="311"/>
      <c r="B2810" s="311"/>
      <c r="C2810" s="100" t="s">
        <v>1355</v>
      </c>
    </row>
    <row r="2811" spans="1:3" ht="60">
      <c r="A2811" s="311"/>
      <c r="B2811" s="311"/>
      <c r="C2811" s="100" t="s">
        <v>2009</v>
      </c>
    </row>
    <row r="2812" spans="1:3">
      <c r="A2812" s="311"/>
      <c r="B2812" s="311"/>
      <c r="C2812" s="100" t="s">
        <v>1955</v>
      </c>
    </row>
    <row r="2813" spans="1:3">
      <c r="A2813" s="311"/>
      <c r="B2813" s="311"/>
      <c r="C2813" s="100" t="s">
        <v>2010</v>
      </c>
    </row>
    <row r="2814" spans="1:3">
      <c r="A2814" s="311"/>
      <c r="B2814" s="311"/>
      <c r="C2814" s="100" t="s">
        <v>2011</v>
      </c>
    </row>
    <row r="2815" spans="1:3">
      <c r="A2815" s="311"/>
      <c r="B2815" s="311"/>
      <c r="C2815" s="100" t="s">
        <v>2012</v>
      </c>
    </row>
    <row r="2816" spans="1:3">
      <c r="A2816" s="311"/>
      <c r="B2816" s="311"/>
      <c r="C2816" s="100" t="s">
        <v>1475</v>
      </c>
    </row>
    <row r="2817" spans="1:3" ht="45.75" thickBot="1">
      <c r="A2817" s="312"/>
      <c r="B2817" s="312"/>
      <c r="C2817" s="95" t="s">
        <v>1358</v>
      </c>
    </row>
    <row r="2818" spans="1:3">
      <c r="A2818" s="310" t="s">
        <v>446</v>
      </c>
      <c r="B2818" s="310" t="s">
        <v>2</v>
      </c>
      <c r="C2818" s="99" t="s">
        <v>447</v>
      </c>
    </row>
    <row r="2819" spans="1:3" ht="90">
      <c r="A2819" s="311"/>
      <c r="B2819" s="311"/>
      <c r="C2819" s="100" t="s">
        <v>2158</v>
      </c>
    </row>
    <row r="2820" spans="1:3" ht="30">
      <c r="A2820" s="311"/>
      <c r="B2820" s="311"/>
      <c r="C2820" s="100" t="s">
        <v>2154</v>
      </c>
    </row>
    <row r="2821" spans="1:3">
      <c r="A2821" s="311"/>
      <c r="B2821" s="311"/>
      <c r="C2821" s="100" t="s">
        <v>1346</v>
      </c>
    </row>
    <row r="2822" spans="1:3">
      <c r="A2822" s="311"/>
      <c r="B2822" s="311"/>
      <c r="C2822" s="100" t="s">
        <v>2155</v>
      </c>
    </row>
    <row r="2823" spans="1:3">
      <c r="A2823" s="311"/>
      <c r="B2823" s="311"/>
      <c r="C2823" s="100" t="s">
        <v>2156</v>
      </c>
    </row>
    <row r="2824" spans="1:3">
      <c r="A2824" s="311"/>
      <c r="B2824" s="311"/>
      <c r="C2824" s="100" t="s">
        <v>1392</v>
      </c>
    </row>
    <row r="2825" spans="1:3" ht="30">
      <c r="A2825" s="311"/>
      <c r="B2825" s="311"/>
      <c r="C2825" s="100" t="s">
        <v>2139</v>
      </c>
    </row>
    <row r="2826" spans="1:3">
      <c r="A2826" s="311"/>
      <c r="B2826" s="311"/>
      <c r="C2826" s="100" t="s">
        <v>2140</v>
      </c>
    </row>
    <row r="2827" spans="1:3">
      <c r="A2827" s="311"/>
      <c r="B2827" s="311"/>
      <c r="C2827" s="100" t="s">
        <v>2141</v>
      </c>
    </row>
    <row r="2828" spans="1:3">
      <c r="A2828" s="311"/>
      <c r="B2828" s="311"/>
      <c r="C2828" s="100" t="s">
        <v>2157</v>
      </c>
    </row>
    <row r="2829" spans="1:3">
      <c r="A2829" s="311"/>
      <c r="B2829" s="311"/>
      <c r="C2829" s="100" t="s">
        <v>2143</v>
      </c>
    </row>
    <row r="2830" spans="1:3">
      <c r="A2830" s="311"/>
      <c r="B2830" s="311"/>
      <c r="C2830" s="100" t="s">
        <v>1355</v>
      </c>
    </row>
    <row r="2831" spans="1:3" ht="60">
      <c r="A2831" s="311"/>
      <c r="B2831" s="311"/>
      <c r="C2831" s="100" t="s">
        <v>2009</v>
      </c>
    </row>
    <row r="2832" spans="1:3">
      <c r="A2832" s="311"/>
      <c r="B2832" s="311"/>
      <c r="C2832" s="100" t="s">
        <v>1955</v>
      </c>
    </row>
    <row r="2833" spans="1:3">
      <c r="A2833" s="311"/>
      <c r="B2833" s="311"/>
      <c r="C2833" s="100" t="s">
        <v>2010</v>
      </c>
    </row>
    <row r="2834" spans="1:3">
      <c r="A2834" s="311"/>
      <c r="B2834" s="311"/>
      <c r="C2834" s="100" t="s">
        <v>2011</v>
      </c>
    </row>
    <row r="2835" spans="1:3">
      <c r="A2835" s="311"/>
      <c r="B2835" s="311"/>
      <c r="C2835" s="100" t="s">
        <v>2012</v>
      </c>
    </row>
    <row r="2836" spans="1:3">
      <c r="A2836" s="311"/>
      <c r="B2836" s="311"/>
      <c r="C2836" s="100" t="s">
        <v>1475</v>
      </c>
    </row>
    <row r="2837" spans="1:3" ht="45.75" thickBot="1">
      <c r="A2837" s="312"/>
      <c r="B2837" s="312"/>
      <c r="C2837" s="95" t="s">
        <v>1358</v>
      </c>
    </row>
    <row r="2838" spans="1:3">
      <c r="A2838" s="310" t="s">
        <v>448</v>
      </c>
      <c r="B2838" s="310" t="s">
        <v>2</v>
      </c>
      <c r="C2838" s="99" t="s">
        <v>449</v>
      </c>
    </row>
    <row r="2839" spans="1:3" ht="90">
      <c r="A2839" s="311"/>
      <c r="B2839" s="311"/>
      <c r="C2839" s="100" t="s">
        <v>2159</v>
      </c>
    </row>
    <row r="2840" spans="1:3" ht="30">
      <c r="A2840" s="311"/>
      <c r="B2840" s="311"/>
      <c r="C2840" s="100" t="s">
        <v>2154</v>
      </c>
    </row>
    <row r="2841" spans="1:3">
      <c r="A2841" s="311"/>
      <c r="B2841" s="311"/>
      <c r="C2841" s="100" t="s">
        <v>1346</v>
      </c>
    </row>
    <row r="2842" spans="1:3">
      <c r="A2842" s="311"/>
      <c r="B2842" s="311"/>
      <c r="C2842" s="100" t="s">
        <v>2155</v>
      </c>
    </row>
    <row r="2843" spans="1:3">
      <c r="A2843" s="311"/>
      <c r="B2843" s="311"/>
      <c r="C2843" s="100" t="s">
        <v>2156</v>
      </c>
    </row>
    <row r="2844" spans="1:3">
      <c r="A2844" s="311"/>
      <c r="B2844" s="311"/>
      <c r="C2844" s="100" t="s">
        <v>1392</v>
      </c>
    </row>
    <row r="2845" spans="1:3" ht="30">
      <c r="A2845" s="311"/>
      <c r="B2845" s="311"/>
      <c r="C2845" s="100" t="s">
        <v>2139</v>
      </c>
    </row>
    <row r="2846" spans="1:3">
      <c r="A2846" s="311"/>
      <c r="B2846" s="311"/>
      <c r="C2846" s="100" t="s">
        <v>2140</v>
      </c>
    </row>
    <row r="2847" spans="1:3">
      <c r="A2847" s="311"/>
      <c r="B2847" s="311"/>
      <c r="C2847" s="100" t="s">
        <v>2141</v>
      </c>
    </row>
    <row r="2848" spans="1:3">
      <c r="A2848" s="311"/>
      <c r="B2848" s="311"/>
      <c r="C2848" s="100" t="s">
        <v>2157</v>
      </c>
    </row>
    <row r="2849" spans="1:3">
      <c r="A2849" s="311"/>
      <c r="B2849" s="311"/>
      <c r="C2849" s="100" t="s">
        <v>2143</v>
      </c>
    </row>
    <row r="2850" spans="1:3">
      <c r="A2850" s="311"/>
      <c r="B2850" s="311"/>
      <c r="C2850" s="100" t="s">
        <v>1355</v>
      </c>
    </row>
    <row r="2851" spans="1:3" ht="60">
      <c r="A2851" s="311"/>
      <c r="B2851" s="311"/>
      <c r="C2851" s="100" t="s">
        <v>2009</v>
      </c>
    </row>
    <row r="2852" spans="1:3">
      <c r="A2852" s="311"/>
      <c r="B2852" s="311"/>
      <c r="C2852" s="100" t="s">
        <v>1955</v>
      </c>
    </row>
    <row r="2853" spans="1:3">
      <c r="A2853" s="311"/>
      <c r="B2853" s="311"/>
      <c r="C2853" s="100" t="s">
        <v>2010</v>
      </c>
    </row>
    <row r="2854" spans="1:3">
      <c r="A2854" s="311"/>
      <c r="B2854" s="311"/>
      <c r="C2854" s="100" t="s">
        <v>2011</v>
      </c>
    </row>
    <row r="2855" spans="1:3">
      <c r="A2855" s="311"/>
      <c r="B2855" s="311"/>
      <c r="C2855" s="100" t="s">
        <v>2012</v>
      </c>
    </row>
    <row r="2856" spans="1:3">
      <c r="A2856" s="311"/>
      <c r="B2856" s="311"/>
      <c r="C2856" s="100" t="s">
        <v>1475</v>
      </c>
    </row>
    <row r="2857" spans="1:3" ht="45.75" thickBot="1">
      <c r="A2857" s="312"/>
      <c r="B2857" s="312"/>
      <c r="C2857" s="95" t="s">
        <v>1358</v>
      </c>
    </row>
    <row r="2858" spans="1:3">
      <c r="A2858" s="310" t="s">
        <v>450</v>
      </c>
      <c r="B2858" s="310" t="s">
        <v>2</v>
      </c>
      <c r="C2858" s="99" t="s">
        <v>451</v>
      </c>
    </row>
    <row r="2859" spans="1:3" ht="90">
      <c r="A2859" s="311"/>
      <c r="B2859" s="311"/>
      <c r="C2859" s="100" t="s">
        <v>2160</v>
      </c>
    </row>
    <row r="2860" spans="1:3" ht="30">
      <c r="A2860" s="311"/>
      <c r="B2860" s="311"/>
      <c r="C2860" s="100" t="s">
        <v>2154</v>
      </c>
    </row>
    <row r="2861" spans="1:3">
      <c r="A2861" s="311"/>
      <c r="B2861" s="311"/>
      <c r="C2861" s="100" t="s">
        <v>1346</v>
      </c>
    </row>
    <row r="2862" spans="1:3">
      <c r="A2862" s="311"/>
      <c r="B2862" s="311"/>
      <c r="C2862" s="100" t="s">
        <v>2155</v>
      </c>
    </row>
    <row r="2863" spans="1:3">
      <c r="A2863" s="311"/>
      <c r="B2863" s="311"/>
      <c r="C2863" s="100" t="s">
        <v>2156</v>
      </c>
    </row>
    <row r="2864" spans="1:3">
      <c r="A2864" s="311"/>
      <c r="B2864" s="311"/>
      <c r="C2864" s="100" t="s">
        <v>1392</v>
      </c>
    </row>
    <row r="2865" spans="1:3" ht="30">
      <c r="A2865" s="311"/>
      <c r="B2865" s="311"/>
      <c r="C2865" s="100" t="s">
        <v>2139</v>
      </c>
    </row>
    <row r="2866" spans="1:3">
      <c r="A2866" s="311"/>
      <c r="B2866" s="311"/>
      <c r="C2866" s="100" t="s">
        <v>2140</v>
      </c>
    </row>
    <row r="2867" spans="1:3">
      <c r="A2867" s="311"/>
      <c r="B2867" s="311"/>
      <c r="C2867" s="100" t="s">
        <v>2141</v>
      </c>
    </row>
    <row r="2868" spans="1:3">
      <c r="A2868" s="311"/>
      <c r="B2868" s="311"/>
      <c r="C2868" s="100" t="s">
        <v>2157</v>
      </c>
    </row>
    <row r="2869" spans="1:3">
      <c r="A2869" s="311"/>
      <c r="B2869" s="311"/>
      <c r="C2869" s="100" t="s">
        <v>2143</v>
      </c>
    </row>
    <row r="2870" spans="1:3">
      <c r="A2870" s="311"/>
      <c r="B2870" s="311"/>
      <c r="C2870" s="100" t="s">
        <v>1355</v>
      </c>
    </row>
    <row r="2871" spans="1:3" ht="60">
      <c r="A2871" s="311"/>
      <c r="B2871" s="311"/>
      <c r="C2871" s="100" t="s">
        <v>2009</v>
      </c>
    </row>
    <row r="2872" spans="1:3">
      <c r="A2872" s="311"/>
      <c r="B2872" s="311"/>
      <c r="C2872" s="100" t="s">
        <v>1955</v>
      </c>
    </row>
    <row r="2873" spans="1:3">
      <c r="A2873" s="311"/>
      <c r="B2873" s="311"/>
      <c r="C2873" s="100" t="s">
        <v>2010</v>
      </c>
    </row>
    <row r="2874" spans="1:3">
      <c r="A2874" s="311"/>
      <c r="B2874" s="311"/>
      <c r="C2874" s="100" t="s">
        <v>2011</v>
      </c>
    </row>
    <row r="2875" spans="1:3">
      <c r="A2875" s="311"/>
      <c r="B2875" s="311"/>
      <c r="C2875" s="100" t="s">
        <v>2012</v>
      </c>
    </row>
    <row r="2876" spans="1:3">
      <c r="A2876" s="311"/>
      <c r="B2876" s="311"/>
      <c r="C2876" s="100" t="s">
        <v>1475</v>
      </c>
    </row>
    <row r="2877" spans="1:3" ht="45.75" thickBot="1">
      <c r="A2877" s="312"/>
      <c r="B2877" s="312"/>
      <c r="C2877" s="95" t="s">
        <v>1358</v>
      </c>
    </row>
    <row r="2878" spans="1:3">
      <c r="A2878" s="310" t="s">
        <v>452</v>
      </c>
      <c r="B2878" s="310" t="s">
        <v>2</v>
      </c>
      <c r="C2878" s="99" t="s">
        <v>453</v>
      </c>
    </row>
    <row r="2879" spans="1:3" ht="120">
      <c r="A2879" s="311"/>
      <c r="B2879" s="311"/>
      <c r="C2879" s="100" t="s">
        <v>2161</v>
      </c>
    </row>
    <row r="2880" spans="1:3">
      <c r="A2880" s="311"/>
      <c r="B2880" s="311"/>
      <c r="C2880" s="100" t="s">
        <v>2162</v>
      </c>
    </row>
    <row r="2881" spans="1:3" ht="30">
      <c r="A2881" s="311"/>
      <c r="B2881" s="311"/>
      <c r="C2881" s="100" t="s">
        <v>2163</v>
      </c>
    </row>
    <row r="2882" spans="1:3" ht="30">
      <c r="A2882" s="311"/>
      <c r="B2882" s="311"/>
      <c r="C2882" s="100" t="s">
        <v>2164</v>
      </c>
    </row>
    <row r="2883" spans="1:3" ht="30">
      <c r="A2883" s="311"/>
      <c r="B2883" s="311"/>
      <c r="C2883" s="100" t="s">
        <v>2165</v>
      </c>
    </row>
    <row r="2884" spans="1:3" ht="30">
      <c r="A2884" s="311"/>
      <c r="B2884" s="311"/>
      <c r="C2884" s="100" t="s">
        <v>2166</v>
      </c>
    </row>
    <row r="2885" spans="1:3" ht="30.75" thickBot="1">
      <c r="A2885" s="312"/>
      <c r="B2885" s="312"/>
      <c r="C2885" s="95" t="s">
        <v>2167</v>
      </c>
    </row>
    <row r="2886" spans="1:3">
      <c r="A2886" s="310" t="s">
        <v>454</v>
      </c>
      <c r="B2886" s="310" t="s">
        <v>2</v>
      </c>
      <c r="C2886" s="99" t="s">
        <v>455</v>
      </c>
    </row>
    <row r="2887" spans="1:3" ht="120">
      <c r="A2887" s="311"/>
      <c r="B2887" s="311"/>
      <c r="C2887" s="100" t="s">
        <v>2161</v>
      </c>
    </row>
    <row r="2888" spans="1:3">
      <c r="A2888" s="311"/>
      <c r="B2888" s="311"/>
      <c r="C2888" s="100" t="s">
        <v>2162</v>
      </c>
    </row>
    <row r="2889" spans="1:3" ht="30">
      <c r="A2889" s="311"/>
      <c r="B2889" s="311"/>
      <c r="C2889" s="100" t="s">
        <v>2163</v>
      </c>
    </row>
    <row r="2890" spans="1:3" ht="30">
      <c r="A2890" s="311"/>
      <c r="B2890" s="311"/>
      <c r="C2890" s="100" t="s">
        <v>2164</v>
      </c>
    </row>
    <row r="2891" spans="1:3" ht="30">
      <c r="A2891" s="311"/>
      <c r="B2891" s="311"/>
      <c r="C2891" s="100" t="s">
        <v>2165</v>
      </c>
    </row>
    <row r="2892" spans="1:3" ht="30">
      <c r="A2892" s="311"/>
      <c r="B2892" s="311"/>
      <c r="C2892" s="100" t="s">
        <v>2166</v>
      </c>
    </row>
    <row r="2893" spans="1:3" ht="30.75" thickBot="1">
      <c r="A2893" s="312"/>
      <c r="B2893" s="312"/>
      <c r="C2893" s="95" t="s">
        <v>2167</v>
      </c>
    </row>
    <row r="2894" spans="1:3">
      <c r="A2894" s="310" t="s">
        <v>456</v>
      </c>
      <c r="B2894" s="310" t="s">
        <v>2</v>
      </c>
      <c r="C2894" s="99" t="s">
        <v>457</v>
      </c>
    </row>
    <row r="2895" spans="1:3" ht="120">
      <c r="A2895" s="311"/>
      <c r="B2895" s="311"/>
      <c r="C2895" s="100" t="s">
        <v>2161</v>
      </c>
    </row>
    <row r="2896" spans="1:3">
      <c r="A2896" s="311"/>
      <c r="B2896" s="311"/>
      <c r="C2896" s="100" t="s">
        <v>2162</v>
      </c>
    </row>
    <row r="2897" spans="1:3" ht="30">
      <c r="A2897" s="311"/>
      <c r="B2897" s="311"/>
      <c r="C2897" s="100" t="s">
        <v>2163</v>
      </c>
    </row>
    <row r="2898" spans="1:3" ht="30">
      <c r="A2898" s="311"/>
      <c r="B2898" s="311"/>
      <c r="C2898" s="100" t="s">
        <v>2164</v>
      </c>
    </row>
    <row r="2899" spans="1:3" ht="30">
      <c r="A2899" s="311"/>
      <c r="B2899" s="311"/>
      <c r="C2899" s="100" t="s">
        <v>2165</v>
      </c>
    </row>
    <row r="2900" spans="1:3" ht="30">
      <c r="A2900" s="311"/>
      <c r="B2900" s="311"/>
      <c r="C2900" s="100" t="s">
        <v>2166</v>
      </c>
    </row>
    <row r="2901" spans="1:3" ht="30.75" thickBot="1">
      <c r="A2901" s="312"/>
      <c r="B2901" s="312"/>
      <c r="C2901" s="95" t="s">
        <v>2167</v>
      </c>
    </row>
    <row r="2902" spans="1:3">
      <c r="A2902" s="310" t="s">
        <v>458</v>
      </c>
      <c r="B2902" s="310" t="s">
        <v>2</v>
      </c>
      <c r="C2902" s="99" t="s">
        <v>459</v>
      </c>
    </row>
    <row r="2903" spans="1:3" ht="135">
      <c r="A2903" s="311"/>
      <c r="B2903" s="311"/>
      <c r="C2903" s="100" t="s">
        <v>2168</v>
      </c>
    </row>
    <row r="2904" spans="1:3">
      <c r="A2904" s="311"/>
      <c r="B2904" s="311"/>
      <c r="C2904" s="100" t="s">
        <v>2162</v>
      </c>
    </row>
    <row r="2905" spans="1:3" ht="30">
      <c r="A2905" s="311"/>
      <c r="B2905" s="311"/>
      <c r="C2905" s="100" t="s">
        <v>2163</v>
      </c>
    </row>
    <row r="2906" spans="1:3" ht="30">
      <c r="A2906" s="311"/>
      <c r="B2906" s="311"/>
      <c r="C2906" s="100" t="s">
        <v>2164</v>
      </c>
    </row>
    <row r="2907" spans="1:3" ht="30">
      <c r="A2907" s="311"/>
      <c r="B2907" s="311"/>
      <c r="C2907" s="100" t="s">
        <v>2165</v>
      </c>
    </row>
    <row r="2908" spans="1:3" ht="30">
      <c r="A2908" s="311"/>
      <c r="B2908" s="311"/>
      <c r="C2908" s="100" t="s">
        <v>2166</v>
      </c>
    </row>
    <row r="2909" spans="1:3" ht="30.75" thickBot="1">
      <c r="A2909" s="312"/>
      <c r="B2909" s="312"/>
      <c r="C2909" s="95" t="s">
        <v>2167</v>
      </c>
    </row>
    <row r="2910" spans="1:3">
      <c r="A2910" s="310" t="s">
        <v>460</v>
      </c>
      <c r="B2910" s="310" t="s">
        <v>2</v>
      </c>
      <c r="C2910" s="99" t="s">
        <v>461</v>
      </c>
    </row>
    <row r="2911" spans="1:3" ht="135">
      <c r="A2911" s="311"/>
      <c r="B2911" s="311"/>
      <c r="C2911" s="100" t="s">
        <v>2168</v>
      </c>
    </row>
    <row r="2912" spans="1:3">
      <c r="A2912" s="311"/>
      <c r="B2912" s="311"/>
      <c r="C2912" s="100" t="s">
        <v>2162</v>
      </c>
    </row>
    <row r="2913" spans="1:3" ht="30">
      <c r="A2913" s="311"/>
      <c r="B2913" s="311"/>
      <c r="C2913" s="100" t="s">
        <v>2163</v>
      </c>
    </row>
    <row r="2914" spans="1:3" ht="30">
      <c r="A2914" s="311"/>
      <c r="B2914" s="311"/>
      <c r="C2914" s="100" t="s">
        <v>2164</v>
      </c>
    </row>
    <row r="2915" spans="1:3" ht="30">
      <c r="A2915" s="311"/>
      <c r="B2915" s="311"/>
      <c r="C2915" s="100" t="s">
        <v>2165</v>
      </c>
    </row>
    <row r="2916" spans="1:3" ht="30">
      <c r="A2916" s="311"/>
      <c r="B2916" s="311"/>
      <c r="C2916" s="100" t="s">
        <v>2166</v>
      </c>
    </row>
    <row r="2917" spans="1:3" ht="30.75" thickBot="1">
      <c r="A2917" s="312"/>
      <c r="B2917" s="312"/>
      <c r="C2917" s="95" t="s">
        <v>2167</v>
      </c>
    </row>
    <row r="2918" spans="1:3">
      <c r="A2918" s="310" t="s">
        <v>462</v>
      </c>
      <c r="B2918" s="310" t="s">
        <v>2</v>
      </c>
      <c r="C2918" s="99" t="s">
        <v>463</v>
      </c>
    </row>
    <row r="2919" spans="1:3" ht="120">
      <c r="A2919" s="311"/>
      <c r="B2919" s="311"/>
      <c r="C2919" s="100" t="s">
        <v>2161</v>
      </c>
    </row>
    <row r="2920" spans="1:3">
      <c r="A2920" s="311"/>
      <c r="B2920" s="311"/>
      <c r="C2920" s="100" t="s">
        <v>2162</v>
      </c>
    </row>
    <row r="2921" spans="1:3" ht="30">
      <c r="A2921" s="311"/>
      <c r="B2921" s="311"/>
      <c r="C2921" s="100" t="s">
        <v>2163</v>
      </c>
    </row>
    <row r="2922" spans="1:3" ht="30">
      <c r="A2922" s="311"/>
      <c r="B2922" s="311"/>
      <c r="C2922" s="100" t="s">
        <v>2164</v>
      </c>
    </row>
    <row r="2923" spans="1:3" ht="30">
      <c r="A2923" s="311"/>
      <c r="B2923" s="311"/>
      <c r="C2923" s="100" t="s">
        <v>2165</v>
      </c>
    </row>
    <row r="2924" spans="1:3" ht="30">
      <c r="A2924" s="311"/>
      <c r="B2924" s="311"/>
      <c r="C2924" s="100" t="s">
        <v>2166</v>
      </c>
    </row>
    <row r="2925" spans="1:3" ht="30.75" thickBot="1">
      <c r="A2925" s="312"/>
      <c r="B2925" s="312"/>
      <c r="C2925" s="95" t="s">
        <v>2167</v>
      </c>
    </row>
    <row r="2926" spans="1:3">
      <c r="A2926" s="310" t="s">
        <v>464</v>
      </c>
      <c r="B2926" s="310" t="s">
        <v>2</v>
      </c>
      <c r="C2926" s="99" t="s">
        <v>465</v>
      </c>
    </row>
    <row r="2927" spans="1:3" ht="45">
      <c r="A2927" s="311"/>
      <c r="B2927" s="311"/>
      <c r="C2927" s="100" t="s">
        <v>2169</v>
      </c>
    </row>
    <row r="2928" spans="1:3">
      <c r="A2928" s="311"/>
      <c r="B2928" s="311"/>
      <c r="C2928" s="100" t="s">
        <v>2170</v>
      </c>
    </row>
    <row r="2929" spans="1:3">
      <c r="A2929" s="311"/>
      <c r="B2929" s="311"/>
      <c r="C2929" s="100" t="s">
        <v>2171</v>
      </c>
    </row>
    <row r="2930" spans="1:3">
      <c r="A2930" s="311"/>
      <c r="B2930" s="311"/>
      <c r="C2930" s="100" t="s">
        <v>2172</v>
      </c>
    </row>
    <row r="2931" spans="1:3">
      <c r="A2931" s="311"/>
      <c r="B2931" s="311"/>
      <c r="C2931" s="100" t="s">
        <v>2173</v>
      </c>
    </row>
    <row r="2932" spans="1:3" ht="30">
      <c r="A2932" s="311"/>
      <c r="B2932" s="311"/>
      <c r="C2932" s="100" t="s">
        <v>2174</v>
      </c>
    </row>
    <row r="2933" spans="1:3">
      <c r="A2933" s="311"/>
      <c r="B2933" s="311"/>
      <c r="C2933" s="100" t="s">
        <v>2175</v>
      </c>
    </row>
    <row r="2934" spans="1:3">
      <c r="A2934" s="311"/>
      <c r="B2934" s="311"/>
      <c r="C2934" s="100" t="s">
        <v>1355</v>
      </c>
    </row>
    <row r="2935" spans="1:3" ht="60">
      <c r="A2935" s="311"/>
      <c r="B2935" s="311"/>
      <c r="C2935" s="100" t="s">
        <v>2009</v>
      </c>
    </row>
    <row r="2936" spans="1:3">
      <c r="A2936" s="311"/>
      <c r="B2936" s="311"/>
      <c r="C2936" s="100" t="s">
        <v>1955</v>
      </c>
    </row>
    <row r="2937" spans="1:3">
      <c r="A2937" s="311"/>
      <c r="B2937" s="311"/>
      <c r="C2937" s="100" t="s">
        <v>2010</v>
      </c>
    </row>
    <row r="2938" spans="1:3">
      <c r="A2938" s="311"/>
      <c r="B2938" s="311"/>
      <c r="C2938" s="100" t="s">
        <v>2011</v>
      </c>
    </row>
    <row r="2939" spans="1:3">
      <c r="A2939" s="311"/>
      <c r="B2939" s="311"/>
      <c r="C2939" s="100" t="s">
        <v>2012</v>
      </c>
    </row>
    <row r="2940" spans="1:3" ht="60.75" thickBot="1">
      <c r="A2940" s="312"/>
      <c r="B2940" s="312"/>
      <c r="C2940" s="95" t="s">
        <v>2176</v>
      </c>
    </row>
    <row r="2941" spans="1:3">
      <c r="A2941" s="310" t="s">
        <v>466</v>
      </c>
      <c r="B2941" s="310" t="s">
        <v>2</v>
      </c>
      <c r="C2941" s="99" t="s">
        <v>467</v>
      </c>
    </row>
    <row r="2942" spans="1:3" ht="105">
      <c r="A2942" s="311"/>
      <c r="B2942" s="311"/>
      <c r="C2942" s="100" t="s">
        <v>2177</v>
      </c>
    </row>
    <row r="2943" spans="1:3">
      <c r="A2943" s="311"/>
      <c r="B2943" s="311"/>
      <c r="C2943" s="100" t="s">
        <v>1830</v>
      </c>
    </row>
    <row r="2944" spans="1:3">
      <c r="A2944" s="311"/>
      <c r="B2944" s="311"/>
      <c r="C2944" s="100" t="s">
        <v>2178</v>
      </c>
    </row>
    <row r="2945" spans="1:3">
      <c r="A2945" s="311"/>
      <c r="B2945" s="311"/>
      <c r="C2945" s="100" t="s">
        <v>2179</v>
      </c>
    </row>
    <row r="2946" spans="1:3" ht="30">
      <c r="A2946" s="311"/>
      <c r="B2946" s="311"/>
      <c r="C2946" s="100" t="s">
        <v>2180</v>
      </c>
    </row>
    <row r="2947" spans="1:3">
      <c r="A2947" s="311"/>
      <c r="B2947" s="311"/>
      <c r="C2947" s="100" t="s">
        <v>1839</v>
      </c>
    </row>
    <row r="2948" spans="1:3" ht="30">
      <c r="A2948" s="311"/>
      <c r="B2948" s="311"/>
      <c r="C2948" s="100" t="s">
        <v>2181</v>
      </c>
    </row>
    <row r="2949" spans="1:3">
      <c r="A2949" s="311"/>
      <c r="B2949" s="311"/>
      <c r="C2949" s="100" t="s">
        <v>2182</v>
      </c>
    </row>
    <row r="2950" spans="1:3" ht="30">
      <c r="A2950" s="311"/>
      <c r="B2950" s="311"/>
      <c r="C2950" s="100" t="s">
        <v>2183</v>
      </c>
    </row>
    <row r="2951" spans="1:3">
      <c r="A2951" s="311"/>
      <c r="B2951" s="311"/>
      <c r="C2951" s="100" t="s">
        <v>2184</v>
      </c>
    </row>
    <row r="2952" spans="1:3">
      <c r="A2952" s="311"/>
      <c r="B2952" s="311"/>
      <c r="C2952" s="100" t="s">
        <v>2185</v>
      </c>
    </row>
    <row r="2953" spans="1:3">
      <c r="A2953" s="311"/>
      <c r="B2953" s="311"/>
      <c r="C2953" s="100" t="s">
        <v>2186</v>
      </c>
    </row>
    <row r="2954" spans="1:3">
      <c r="A2954" s="311"/>
      <c r="B2954" s="311"/>
      <c r="C2954" s="100" t="s">
        <v>2187</v>
      </c>
    </row>
    <row r="2955" spans="1:3">
      <c r="A2955" s="311"/>
      <c r="B2955" s="311"/>
      <c r="C2955" s="100" t="s">
        <v>2188</v>
      </c>
    </row>
    <row r="2956" spans="1:3">
      <c r="A2956" s="311"/>
      <c r="B2956" s="311"/>
      <c r="C2956" s="100" t="s">
        <v>1840</v>
      </c>
    </row>
    <row r="2957" spans="1:3">
      <c r="A2957" s="311"/>
      <c r="B2957" s="311"/>
      <c r="C2957" s="100" t="s">
        <v>2189</v>
      </c>
    </row>
    <row r="2958" spans="1:3" ht="30">
      <c r="A2958" s="311"/>
      <c r="B2958" s="311"/>
      <c r="C2958" s="100" t="s">
        <v>2190</v>
      </c>
    </row>
    <row r="2959" spans="1:3">
      <c r="A2959" s="311"/>
      <c r="B2959" s="311"/>
      <c r="C2959" s="100" t="s">
        <v>2191</v>
      </c>
    </row>
    <row r="2960" spans="1:3">
      <c r="A2960" s="311"/>
      <c r="B2960" s="311"/>
      <c r="C2960" s="100" t="s">
        <v>2192</v>
      </c>
    </row>
    <row r="2961" spans="1:3">
      <c r="A2961" s="311"/>
      <c r="B2961" s="311"/>
      <c r="C2961" s="100" t="s">
        <v>2193</v>
      </c>
    </row>
    <row r="2962" spans="1:3">
      <c r="A2962" s="311"/>
      <c r="B2962" s="311"/>
      <c r="C2962" s="100" t="s">
        <v>2194</v>
      </c>
    </row>
    <row r="2963" spans="1:3">
      <c r="A2963" s="311"/>
      <c r="B2963" s="311"/>
      <c r="C2963" s="100" t="s">
        <v>2195</v>
      </c>
    </row>
    <row r="2964" spans="1:3">
      <c r="A2964" s="311"/>
      <c r="B2964" s="311"/>
      <c r="C2964" s="100" t="s">
        <v>1355</v>
      </c>
    </row>
    <row r="2965" spans="1:3" ht="60">
      <c r="A2965" s="311"/>
      <c r="B2965" s="311"/>
      <c r="C2965" s="100" t="s">
        <v>2009</v>
      </c>
    </row>
    <row r="2966" spans="1:3">
      <c r="A2966" s="311"/>
      <c r="B2966" s="311"/>
      <c r="C2966" s="100" t="s">
        <v>1955</v>
      </c>
    </row>
    <row r="2967" spans="1:3">
      <c r="A2967" s="311"/>
      <c r="B2967" s="311"/>
      <c r="C2967" s="100" t="s">
        <v>2010</v>
      </c>
    </row>
    <row r="2968" spans="1:3">
      <c r="A2968" s="311"/>
      <c r="B2968" s="311"/>
      <c r="C2968" s="100" t="s">
        <v>2011</v>
      </c>
    </row>
    <row r="2969" spans="1:3">
      <c r="A2969" s="311"/>
      <c r="B2969" s="311"/>
      <c r="C2969" s="100" t="s">
        <v>2012</v>
      </c>
    </row>
    <row r="2970" spans="1:3" ht="60.75" thickBot="1">
      <c r="A2970" s="312"/>
      <c r="B2970" s="312"/>
      <c r="C2970" s="95" t="s">
        <v>1507</v>
      </c>
    </row>
    <row r="2971" spans="1:3">
      <c r="A2971" s="310" t="s">
        <v>468</v>
      </c>
      <c r="B2971" s="310" t="s">
        <v>2</v>
      </c>
      <c r="C2971" s="99" t="s">
        <v>469</v>
      </c>
    </row>
    <row r="2972" spans="1:3" ht="120">
      <c r="A2972" s="311"/>
      <c r="B2972" s="311"/>
      <c r="C2972" s="100" t="s">
        <v>2196</v>
      </c>
    </row>
    <row r="2973" spans="1:3">
      <c r="A2973" s="311"/>
      <c r="B2973" s="311"/>
      <c r="C2973" s="100" t="s">
        <v>2178</v>
      </c>
    </row>
    <row r="2974" spans="1:3">
      <c r="A2974" s="311"/>
      <c r="B2974" s="311"/>
      <c r="C2974" s="100" t="s">
        <v>2179</v>
      </c>
    </row>
    <row r="2975" spans="1:3" ht="30">
      <c r="A2975" s="311"/>
      <c r="B2975" s="311"/>
      <c r="C2975" s="100" t="s">
        <v>2180</v>
      </c>
    </row>
    <row r="2976" spans="1:3">
      <c r="A2976" s="311"/>
      <c r="B2976" s="311"/>
      <c r="C2976" s="100" t="s">
        <v>1839</v>
      </c>
    </row>
    <row r="2977" spans="1:3" ht="30">
      <c r="A2977" s="311"/>
      <c r="B2977" s="311"/>
      <c r="C2977" s="100" t="s">
        <v>2181</v>
      </c>
    </row>
    <row r="2978" spans="1:3">
      <c r="A2978" s="311"/>
      <c r="B2978" s="311"/>
      <c r="C2978" s="100" t="s">
        <v>1834</v>
      </c>
    </row>
    <row r="2979" spans="1:3" ht="30">
      <c r="A2979" s="311"/>
      <c r="B2979" s="311"/>
      <c r="C2979" s="100" t="s">
        <v>2183</v>
      </c>
    </row>
    <row r="2980" spans="1:3">
      <c r="A2980" s="311"/>
      <c r="B2980" s="311"/>
      <c r="C2980" s="100" t="s">
        <v>2184</v>
      </c>
    </row>
    <row r="2981" spans="1:3">
      <c r="A2981" s="311"/>
      <c r="B2981" s="311"/>
      <c r="C2981" s="100" t="s">
        <v>2185</v>
      </c>
    </row>
    <row r="2982" spans="1:3">
      <c r="A2982" s="311"/>
      <c r="B2982" s="311"/>
      <c r="C2982" s="100" t="s">
        <v>2186</v>
      </c>
    </row>
    <row r="2983" spans="1:3">
      <c r="A2983" s="311"/>
      <c r="B2983" s="311"/>
      <c r="C2983" s="100" t="s">
        <v>2187</v>
      </c>
    </row>
    <row r="2984" spans="1:3">
      <c r="A2984" s="311"/>
      <c r="B2984" s="311"/>
      <c r="C2984" s="100" t="s">
        <v>2188</v>
      </c>
    </row>
    <row r="2985" spans="1:3">
      <c r="A2985" s="311"/>
      <c r="B2985" s="311"/>
      <c r="C2985" s="100" t="s">
        <v>1840</v>
      </c>
    </row>
    <row r="2986" spans="1:3">
      <c r="A2986" s="311"/>
      <c r="B2986" s="311"/>
      <c r="C2986" s="100" t="s">
        <v>2191</v>
      </c>
    </row>
    <row r="2987" spans="1:3">
      <c r="A2987" s="311"/>
      <c r="B2987" s="311"/>
      <c r="C2987" s="100" t="s">
        <v>2192</v>
      </c>
    </row>
    <row r="2988" spans="1:3">
      <c r="A2988" s="311"/>
      <c r="B2988" s="311"/>
      <c r="C2988" s="100" t="s">
        <v>2193</v>
      </c>
    </row>
    <row r="2989" spans="1:3">
      <c r="A2989" s="311"/>
      <c r="B2989" s="311"/>
      <c r="C2989" s="100" t="s">
        <v>2194</v>
      </c>
    </row>
    <row r="2990" spans="1:3">
      <c r="A2990" s="311"/>
      <c r="B2990" s="311"/>
      <c r="C2990" s="100" t="s">
        <v>2195</v>
      </c>
    </row>
    <row r="2991" spans="1:3">
      <c r="A2991" s="311"/>
      <c r="B2991" s="311"/>
      <c r="C2991" s="100" t="s">
        <v>1355</v>
      </c>
    </row>
    <row r="2992" spans="1:3" ht="60">
      <c r="A2992" s="311"/>
      <c r="B2992" s="311"/>
      <c r="C2992" s="100" t="s">
        <v>2009</v>
      </c>
    </row>
    <row r="2993" spans="1:3">
      <c r="A2993" s="311"/>
      <c r="B2993" s="311"/>
      <c r="C2993" s="100" t="s">
        <v>1955</v>
      </c>
    </row>
    <row r="2994" spans="1:3">
      <c r="A2994" s="311"/>
      <c r="B2994" s="311"/>
      <c r="C2994" s="100" t="s">
        <v>2010</v>
      </c>
    </row>
    <row r="2995" spans="1:3">
      <c r="A2995" s="311"/>
      <c r="B2995" s="311"/>
      <c r="C2995" s="100" t="s">
        <v>2011</v>
      </c>
    </row>
    <row r="2996" spans="1:3">
      <c r="A2996" s="311"/>
      <c r="B2996" s="311"/>
      <c r="C2996" s="100" t="s">
        <v>2012</v>
      </c>
    </row>
    <row r="2997" spans="1:3" ht="60.75" thickBot="1">
      <c r="A2997" s="312"/>
      <c r="B2997" s="312"/>
      <c r="C2997" s="95" t="s">
        <v>2176</v>
      </c>
    </row>
    <row r="2998" spans="1:3">
      <c r="A2998" s="310" t="s">
        <v>470</v>
      </c>
      <c r="B2998" s="310" t="s">
        <v>2</v>
      </c>
      <c r="C2998" s="99" t="s">
        <v>471</v>
      </c>
    </row>
    <row r="2999" spans="1:3" ht="105">
      <c r="A2999" s="311"/>
      <c r="B2999" s="311"/>
      <c r="C2999" s="100" t="s">
        <v>2197</v>
      </c>
    </row>
    <row r="3000" spans="1:3">
      <c r="A3000" s="311"/>
      <c r="B3000" s="311"/>
      <c r="C3000" s="100" t="s">
        <v>1830</v>
      </c>
    </row>
    <row r="3001" spans="1:3">
      <c r="A3001" s="311"/>
      <c r="B3001" s="311"/>
      <c r="C3001" s="100" t="s">
        <v>2178</v>
      </c>
    </row>
    <row r="3002" spans="1:3">
      <c r="A3002" s="311"/>
      <c r="B3002" s="311"/>
      <c r="C3002" s="100" t="s">
        <v>2179</v>
      </c>
    </row>
    <row r="3003" spans="1:3" ht="30">
      <c r="A3003" s="311"/>
      <c r="B3003" s="311"/>
      <c r="C3003" s="100" t="s">
        <v>2180</v>
      </c>
    </row>
    <row r="3004" spans="1:3">
      <c r="A3004" s="311"/>
      <c r="B3004" s="311"/>
      <c r="C3004" s="100" t="s">
        <v>1839</v>
      </c>
    </row>
    <row r="3005" spans="1:3" ht="30">
      <c r="A3005" s="311"/>
      <c r="B3005" s="311"/>
      <c r="C3005" s="100" t="s">
        <v>2181</v>
      </c>
    </row>
    <row r="3006" spans="1:3">
      <c r="A3006" s="311"/>
      <c r="B3006" s="311"/>
      <c r="C3006" s="100" t="s">
        <v>1834</v>
      </c>
    </row>
    <row r="3007" spans="1:3" ht="30">
      <c r="A3007" s="311"/>
      <c r="B3007" s="311"/>
      <c r="C3007" s="100" t="s">
        <v>2183</v>
      </c>
    </row>
    <row r="3008" spans="1:3">
      <c r="A3008" s="311"/>
      <c r="B3008" s="311"/>
      <c r="C3008" s="100" t="s">
        <v>2184</v>
      </c>
    </row>
    <row r="3009" spans="1:3">
      <c r="A3009" s="311"/>
      <c r="B3009" s="311"/>
      <c r="C3009" s="100" t="s">
        <v>2185</v>
      </c>
    </row>
    <row r="3010" spans="1:3">
      <c r="A3010" s="311"/>
      <c r="B3010" s="311"/>
      <c r="C3010" s="100" t="s">
        <v>2186</v>
      </c>
    </row>
    <row r="3011" spans="1:3">
      <c r="A3011" s="311"/>
      <c r="B3011" s="311"/>
      <c r="C3011" s="100" t="s">
        <v>2187</v>
      </c>
    </row>
    <row r="3012" spans="1:3">
      <c r="A3012" s="311"/>
      <c r="B3012" s="311"/>
      <c r="C3012" s="100" t="s">
        <v>2188</v>
      </c>
    </row>
    <row r="3013" spans="1:3">
      <c r="A3013" s="311"/>
      <c r="B3013" s="311"/>
      <c r="C3013" s="100" t="s">
        <v>1840</v>
      </c>
    </row>
    <row r="3014" spans="1:3">
      <c r="A3014" s="311"/>
      <c r="B3014" s="311"/>
      <c r="C3014" s="100" t="s">
        <v>2191</v>
      </c>
    </row>
    <row r="3015" spans="1:3">
      <c r="A3015" s="311"/>
      <c r="B3015" s="311"/>
      <c r="C3015" s="100" t="s">
        <v>2192</v>
      </c>
    </row>
    <row r="3016" spans="1:3">
      <c r="A3016" s="311"/>
      <c r="B3016" s="311"/>
      <c r="C3016" s="100" t="s">
        <v>2193</v>
      </c>
    </row>
    <row r="3017" spans="1:3">
      <c r="A3017" s="311"/>
      <c r="B3017" s="311"/>
      <c r="C3017" s="100" t="s">
        <v>2194</v>
      </c>
    </row>
    <row r="3018" spans="1:3">
      <c r="A3018" s="311"/>
      <c r="B3018" s="311"/>
      <c r="C3018" s="100" t="s">
        <v>2195</v>
      </c>
    </row>
    <row r="3019" spans="1:3">
      <c r="A3019" s="311"/>
      <c r="B3019" s="311"/>
      <c r="C3019" s="100" t="s">
        <v>1355</v>
      </c>
    </row>
    <row r="3020" spans="1:3" ht="60">
      <c r="A3020" s="311"/>
      <c r="B3020" s="311"/>
      <c r="C3020" s="100" t="s">
        <v>2009</v>
      </c>
    </row>
    <row r="3021" spans="1:3">
      <c r="A3021" s="311"/>
      <c r="B3021" s="311"/>
      <c r="C3021" s="100" t="s">
        <v>1955</v>
      </c>
    </row>
    <row r="3022" spans="1:3">
      <c r="A3022" s="311"/>
      <c r="B3022" s="311"/>
      <c r="C3022" s="100" t="s">
        <v>2010</v>
      </c>
    </row>
    <row r="3023" spans="1:3">
      <c r="A3023" s="311"/>
      <c r="B3023" s="311"/>
      <c r="C3023" s="100" t="s">
        <v>2011</v>
      </c>
    </row>
    <row r="3024" spans="1:3">
      <c r="A3024" s="311"/>
      <c r="B3024" s="311"/>
      <c r="C3024" s="100" t="s">
        <v>2012</v>
      </c>
    </row>
    <row r="3025" spans="1:3" ht="60.75" thickBot="1">
      <c r="A3025" s="312"/>
      <c r="B3025" s="312"/>
      <c r="C3025" s="95" t="s">
        <v>1856</v>
      </c>
    </row>
    <row r="3026" spans="1:3">
      <c r="A3026" s="310" t="s">
        <v>472</v>
      </c>
      <c r="B3026" s="310" t="s">
        <v>2</v>
      </c>
      <c r="C3026" s="99" t="s">
        <v>473</v>
      </c>
    </row>
    <row r="3027" spans="1:3" ht="105">
      <c r="A3027" s="311"/>
      <c r="B3027" s="311"/>
      <c r="C3027" s="100" t="s">
        <v>2198</v>
      </c>
    </row>
    <row r="3028" spans="1:3">
      <c r="A3028" s="311"/>
      <c r="B3028" s="311"/>
      <c r="C3028" s="100" t="s">
        <v>1830</v>
      </c>
    </row>
    <row r="3029" spans="1:3">
      <c r="A3029" s="311"/>
      <c r="B3029" s="311"/>
      <c r="C3029" s="100" t="s">
        <v>2178</v>
      </c>
    </row>
    <row r="3030" spans="1:3">
      <c r="A3030" s="311"/>
      <c r="B3030" s="311"/>
      <c r="C3030" s="100" t="s">
        <v>2179</v>
      </c>
    </row>
    <row r="3031" spans="1:3" ht="30">
      <c r="A3031" s="311"/>
      <c r="B3031" s="311"/>
      <c r="C3031" s="100" t="s">
        <v>2180</v>
      </c>
    </row>
    <row r="3032" spans="1:3">
      <c r="A3032" s="311"/>
      <c r="B3032" s="311"/>
      <c r="C3032" s="100" t="s">
        <v>1839</v>
      </c>
    </row>
    <row r="3033" spans="1:3" ht="30">
      <c r="A3033" s="311"/>
      <c r="B3033" s="311"/>
      <c r="C3033" s="100" t="s">
        <v>2181</v>
      </c>
    </row>
    <row r="3034" spans="1:3">
      <c r="A3034" s="311"/>
      <c r="B3034" s="311"/>
      <c r="C3034" s="100" t="s">
        <v>1834</v>
      </c>
    </row>
    <row r="3035" spans="1:3" ht="30">
      <c r="A3035" s="311"/>
      <c r="B3035" s="311"/>
      <c r="C3035" s="100" t="s">
        <v>2183</v>
      </c>
    </row>
    <row r="3036" spans="1:3">
      <c r="A3036" s="311"/>
      <c r="B3036" s="311"/>
      <c r="C3036" s="100" t="s">
        <v>2184</v>
      </c>
    </row>
    <row r="3037" spans="1:3">
      <c r="A3037" s="311"/>
      <c r="B3037" s="311"/>
      <c r="C3037" s="100" t="s">
        <v>2185</v>
      </c>
    </row>
    <row r="3038" spans="1:3">
      <c r="A3038" s="311"/>
      <c r="B3038" s="311"/>
      <c r="C3038" s="100" t="s">
        <v>2186</v>
      </c>
    </row>
    <row r="3039" spans="1:3">
      <c r="A3039" s="311"/>
      <c r="B3039" s="311"/>
      <c r="C3039" s="100" t="s">
        <v>2187</v>
      </c>
    </row>
    <row r="3040" spans="1:3">
      <c r="A3040" s="311"/>
      <c r="B3040" s="311"/>
      <c r="C3040" s="100" t="s">
        <v>2188</v>
      </c>
    </row>
    <row r="3041" spans="1:3">
      <c r="A3041" s="311"/>
      <c r="B3041" s="311"/>
      <c r="C3041" s="100" t="s">
        <v>1840</v>
      </c>
    </row>
    <row r="3042" spans="1:3">
      <c r="A3042" s="311"/>
      <c r="B3042" s="311"/>
      <c r="C3042" s="100" t="s">
        <v>2191</v>
      </c>
    </row>
    <row r="3043" spans="1:3">
      <c r="A3043" s="311"/>
      <c r="B3043" s="311"/>
      <c r="C3043" s="100" t="s">
        <v>2192</v>
      </c>
    </row>
    <row r="3044" spans="1:3">
      <c r="A3044" s="311"/>
      <c r="B3044" s="311"/>
      <c r="C3044" s="100" t="s">
        <v>2193</v>
      </c>
    </row>
    <row r="3045" spans="1:3">
      <c r="A3045" s="311"/>
      <c r="B3045" s="311"/>
      <c r="C3045" s="100" t="s">
        <v>2194</v>
      </c>
    </row>
    <row r="3046" spans="1:3">
      <c r="A3046" s="311"/>
      <c r="B3046" s="311"/>
      <c r="C3046" s="100" t="s">
        <v>2195</v>
      </c>
    </row>
    <row r="3047" spans="1:3">
      <c r="A3047" s="311"/>
      <c r="B3047" s="311"/>
      <c r="C3047" s="100" t="s">
        <v>1355</v>
      </c>
    </row>
    <row r="3048" spans="1:3" ht="60">
      <c r="A3048" s="311"/>
      <c r="B3048" s="311"/>
      <c r="C3048" s="100" t="s">
        <v>2009</v>
      </c>
    </row>
    <row r="3049" spans="1:3">
      <c r="A3049" s="311"/>
      <c r="B3049" s="311"/>
      <c r="C3049" s="100" t="s">
        <v>1955</v>
      </c>
    </row>
    <row r="3050" spans="1:3">
      <c r="A3050" s="311"/>
      <c r="B3050" s="311"/>
      <c r="C3050" s="100" t="s">
        <v>2010</v>
      </c>
    </row>
    <row r="3051" spans="1:3">
      <c r="A3051" s="311"/>
      <c r="B3051" s="311"/>
      <c r="C3051" s="100" t="s">
        <v>2011</v>
      </c>
    </row>
    <row r="3052" spans="1:3">
      <c r="A3052" s="311"/>
      <c r="B3052" s="311"/>
      <c r="C3052" s="100" t="s">
        <v>2012</v>
      </c>
    </row>
    <row r="3053" spans="1:3">
      <c r="A3053" s="311"/>
      <c r="B3053" s="311"/>
      <c r="C3053" s="100" t="s">
        <v>1475</v>
      </c>
    </row>
    <row r="3054" spans="1:3" ht="45.75" thickBot="1">
      <c r="A3054" s="312"/>
      <c r="B3054" s="312"/>
      <c r="C3054" s="95" t="s">
        <v>2199</v>
      </c>
    </row>
    <row r="3055" spans="1:3">
      <c r="A3055" s="310" t="s">
        <v>474</v>
      </c>
      <c r="B3055" s="310" t="s">
        <v>2</v>
      </c>
      <c r="C3055" s="99" t="s">
        <v>475</v>
      </c>
    </row>
    <row r="3056" spans="1:3" ht="105">
      <c r="A3056" s="311"/>
      <c r="B3056" s="311"/>
      <c r="C3056" s="100" t="s">
        <v>2200</v>
      </c>
    </row>
    <row r="3057" spans="1:3">
      <c r="A3057" s="311"/>
      <c r="B3057" s="311"/>
      <c r="C3057" s="100" t="s">
        <v>1830</v>
      </c>
    </row>
    <row r="3058" spans="1:3">
      <c r="A3058" s="311"/>
      <c r="B3058" s="311"/>
      <c r="C3058" s="100" t="s">
        <v>2178</v>
      </c>
    </row>
    <row r="3059" spans="1:3">
      <c r="A3059" s="311"/>
      <c r="B3059" s="311"/>
      <c r="C3059" s="100" t="s">
        <v>2179</v>
      </c>
    </row>
    <row r="3060" spans="1:3" ht="30">
      <c r="A3060" s="311"/>
      <c r="B3060" s="311"/>
      <c r="C3060" s="100" t="s">
        <v>2180</v>
      </c>
    </row>
    <row r="3061" spans="1:3">
      <c r="A3061" s="311"/>
      <c r="B3061" s="311"/>
      <c r="C3061" s="100" t="s">
        <v>1839</v>
      </c>
    </row>
    <row r="3062" spans="1:3" ht="30">
      <c r="A3062" s="311"/>
      <c r="B3062" s="311"/>
      <c r="C3062" s="100" t="s">
        <v>2201</v>
      </c>
    </row>
    <row r="3063" spans="1:3">
      <c r="A3063" s="311"/>
      <c r="B3063" s="311"/>
      <c r="C3063" s="100" t="s">
        <v>1834</v>
      </c>
    </row>
    <row r="3064" spans="1:3" ht="30">
      <c r="A3064" s="311"/>
      <c r="B3064" s="311"/>
      <c r="C3064" s="100" t="s">
        <v>2183</v>
      </c>
    </row>
    <row r="3065" spans="1:3">
      <c r="A3065" s="311"/>
      <c r="B3065" s="311"/>
      <c r="C3065" s="100" t="s">
        <v>2184</v>
      </c>
    </row>
    <row r="3066" spans="1:3">
      <c r="A3066" s="311"/>
      <c r="B3066" s="311"/>
      <c r="C3066" s="100" t="s">
        <v>2185</v>
      </c>
    </row>
    <row r="3067" spans="1:3">
      <c r="A3067" s="311"/>
      <c r="B3067" s="311"/>
      <c r="C3067" s="100" t="s">
        <v>2186</v>
      </c>
    </row>
    <row r="3068" spans="1:3">
      <c r="A3068" s="311"/>
      <c r="B3068" s="311"/>
      <c r="C3068" s="100" t="s">
        <v>2187</v>
      </c>
    </row>
    <row r="3069" spans="1:3">
      <c r="A3069" s="311"/>
      <c r="B3069" s="311"/>
      <c r="C3069" s="100" t="s">
        <v>2188</v>
      </c>
    </row>
    <row r="3070" spans="1:3">
      <c r="A3070" s="311"/>
      <c r="B3070" s="311"/>
      <c r="C3070" s="100" t="s">
        <v>1840</v>
      </c>
    </row>
    <row r="3071" spans="1:3">
      <c r="A3071" s="311"/>
      <c r="B3071" s="311"/>
      <c r="C3071" s="100" t="s">
        <v>2191</v>
      </c>
    </row>
    <row r="3072" spans="1:3">
      <c r="A3072" s="311"/>
      <c r="B3072" s="311"/>
      <c r="C3072" s="100" t="s">
        <v>2202</v>
      </c>
    </row>
    <row r="3073" spans="1:3">
      <c r="A3073" s="311"/>
      <c r="B3073" s="311"/>
      <c r="C3073" s="100" t="s">
        <v>2193</v>
      </c>
    </row>
    <row r="3074" spans="1:3">
      <c r="A3074" s="311"/>
      <c r="B3074" s="311"/>
      <c r="C3074" s="100" t="s">
        <v>2194</v>
      </c>
    </row>
    <row r="3075" spans="1:3">
      <c r="A3075" s="311"/>
      <c r="B3075" s="311"/>
      <c r="C3075" s="100" t="s">
        <v>2195</v>
      </c>
    </row>
    <row r="3076" spans="1:3">
      <c r="A3076" s="311"/>
      <c r="B3076" s="311"/>
      <c r="C3076" s="100" t="s">
        <v>1355</v>
      </c>
    </row>
    <row r="3077" spans="1:3" ht="60">
      <c r="A3077" s="311"/>
      <c r="B3077" s="311"/>
      <c r="C3077" s="100" t="s">
        <v>2009</v>
      </c>
    </row>
    <row r="3078" spans="1:3">
      <c r="A3078" s="311"/>
      <c r="B3078" s="311"/>
      <c r="C3078" s="100" t="s">
        <v>1955</v>
      </c>
    </row>
    <row r="3079" spans="1:3">
      <c r="A3079" s="311"/>
      <c r="B3079" s="311"/>
      <c r="C3079" s="100" t="s">
        <v>2010</v>
      </c>
    </row>
    <row r="3080" spans="1:3">
      <c r="A3080" s="311"/>
      <c r="B3080" s="311"/>
      <c r="C3080" s="100" t="s">
        <v>2011</v>
      </c>
    </row>
    <row r="3081" spans="1:3">
      <c r="A3081" s="311"/>
      <c r="B3081" s="311"/>
      <c r="C3081" s="100" t="s">
        <v>2012</v>
      </c>
    </row>
    <row r="3082" spans="1:3" ht="60.75" thickBot="1">
      <c r="A3082" s="312"/>
      <c r="B3082" s="312"/>
      <c r="C3082" s="95" t="s">
        <v>2203</v>
      </c>
    </row>
    <row r="3083" spans="1:3">
      <c r="A3083" s="310" t="s">
        <v>476</v>
      </c>
      <c r="B3083" s="310" t="s">
        <v>2</v>
      </c>
      <c r="C3083" s="99" t="s">
        <v>477</v>
      </c>
    </row>
    <row r="3084" spans="1:3" ht="90">
      <c r="A3084" s="311"/>
      <c r="B3084" s="311"/>
      <c r="C3084" s="100" t="s">
        <v>2204</v>
      </c>
    </row>
    <row r="3085" spans="1:3">
      <c r="A3085" s="311"/>
      <c r="B3085" s="311"/>
      <c r="C3085" s="100" t="s">
        <v>1834</v>
      </c>
    </row>
    <row r="3086" spans="1:3" ht="30">
      <c r="A3086" s="311"/>
      <c r="B3086" s="311"/>
      <c r="C3086" s="100" t="s">
        <v>2139</v>
      </c>
    </row>
    <row r="3087" spans="1:3">
      <c r="A3087" s="311"/>
      <c r="B3087" s="311"/>
      <c r="C3087" s="100" t="s">
        <v>2140</v>
      </c>
    </row>
    <row r="3088" spans="1:3">
      <c r="A3088" s="311"/>
      <c r="B3088" s="311"/>
      <c r="C3088" s="100" t="s">
        <v>2191</v>
      </c>
    </row>
    <row r="3089" spans="1:3">
      <c r="A3089" s="311"/>
      <c r="B3089" s="311"/>
      <c r="C3089" s="100" t="s">
        <v>2192</v>
      </c>
    </row>
    <row r="3090" spans="1:3">
      <c r="A3090" s="311"/>
      <c r="B3090" s="311"/>
      <c r="C3090" s="100" t="s">
        <v>2193</v>
      </c>
    </row>
    <row r="3091" spans="1:3">
      <c r="A3091" s="311"/>
      <c r="B3091" s="311"/>
      <c r="C3091" s="100" t="s">
        <v>2194</v>
      </c>
    </row>
    <row r="3092" spans="1:3">
      <c r="A3092" s="311"/>
      <c r="B3092" s="311"/>
      <c r="C3092" s="100" t="s">
        <v>2195</v>
      </c>
    </row>
    <row r="3093" spans="1:3">
      <c r="A3093" s="311"/>
      <c r="B3093" s="311"/>
      <c r="C3093" s="100" t="s">
        <v>1355</v>
      </c>
    </row>
    <row r="3094" spans="1:3" ht="60">
      <c r="A3094" s="311"/>
      <c r="B3094" s="311"/>
      <c r="C3094" s="100" t="s">
        <v>2009</v>
      </c>
    </row>
    <row r="3095" spans="1:3">
      <c r="A3095" s="311"/>
      <c r="B3095" s="311"/>
      <c r="C3095" s="100" t="s">
        <v>1955</v>
      </c>
    </row>
    <row r="3096" spans="1:3">
      <c r="A3096" s="311"/>
      <c r="B3096" s="311"/>
      <c r="C3096" s="100" t="s">
        <v>2010</v>
      </c>
    </row>
    <row r="3097" spans="1:3">
      <c r="A3097" s="311"/>
      <c r="B3097" s="311"/>
      <c r="C3097" s="100" t="s">
        <v>2011</v>
      </c>
    </row>
    <row r="3098" spans="1:3">
      <c r="A3098" s="311"/>
      <c r="B3098" s="311"/>
      <c r="C3098" s="100" t="s">
        <v>2012</v>
      </c>
    </row>
    <row r="3099" spans="1:3">
      <c r="A3099" s="311"/>
      <c r="B3099" s="311"/>
      <c r="C3099" s="100" t="s">
        <v>1475</v>
      </c>
    </row>
    <row r="3100" spans="1:3" ht="45.75" thickBot="1">
      <c r="A3100" s="312"/>
      <c r="B3100" s="312"/>
      <c r="C3100" s="95" t="s">
        <v>1358</v>
      </c>
    </row>
    <row r="3101" spans="1:3">
      <c r="A3101" s="310" t="s">
        <v>478</v>
      </c>
      <c r="B3101" s="310" t="s">
        <v>2</v>
      </c>
      <c r="C3101" s="99" t="s">
        <v>479</v>
      </c>
    </row>
    <row r="3102" spans="1:3" ht="105">
      <c r="A3102" s="311"/>
      <c r="B3102" s="311"/>
      <c r="C3102" s="100" t="s">
        <v>2205</v>
      </c>
    </row>
    <row r="3103" spans="1:3">
      <c r="A3103" s="311"/>
      <c r="B3103" s="311"/>
      <c r="C3103" s="100" t="s">
        <v>1834</v>
      </c>
    </row>
    <row r="3104" spans="1:3" ht="30">
      <c r="A3104" s="311"/>
      <c r="B3104" s="311"/>
      <c r="C3104" s="100" t="s">
        <v>2139</v>
      </c>
    </row>
    <row r="3105" spans="1:3">
      <c r="A3105" s="311"/>
      <c r="B3105" s="311"/>
      <c r="C3105" s="100" t="s">
        <v>2140</v>
      </c>
    </row>
    <row r="3106" spans="1:3">
      <c r="A3106" s="311"/>
      <c r="B3106" s="311"/>
      <c r="C3106" s="100" t="s">
        <v>2191</v>
      </c>
    </row>
    <row r="3107" spans="1:3">
      <c r="A3107" s="311"/>
      <c r="B3107" s="311"/>
      <c r="C3107" s="100" t="s">
        <v>2192</v>
      </c>
    </row>
    <row r="3108" spans="1:3">
      <c r="A3108" s="311"/>
      <c r="B3108" s="311"/>
      <c r="C3108" s="100" t="s">
        <v>2193</v>
      </c>
    </row>
    <row r="3109" spans="1:3">
      <c r="A3109" s="311"/>
      <c r="B3109" s="311"/>
      <c r="C3109" s="100" t="s">
        <v>2194</v>
      </c>
    </row>
    <row r="3110" spans="1:3">
      <c r="A3110" s="311"/>
      <c r="B3110" s="311"/>
      <c r="C3110" s="100" t="s">
        <v>2195</v>
      </c>
    </row>
    <row r="3111" spans="1:3">
      <c r="A3111" s="311"/>
      <c r="B3111" s="311"/>
      <c r="C3111" s="100" t="s">
        <v>1355</v>
      </c>
    </row>
    <row r="3112" spans="1:3" ht="60">
      <c r="A3112" s="311"/>
      <c r="B3112" s="311"/>
      <c r="C3112" s="100" t="s">
        <v>2009</v>
      </c>
    </row>
    <row r="3113" spans="1:3">
      <c r="A3113" s="311"/>
      <c r="B3113" s="311"/>
      <c r="C3113" s="100" t="s">
        <v>1955</v>
      </c>
    </row>
    <row r="3114" spans="1:3">
      <c r="A3114" s="311"/>
      <c r="B3114" s="311"/>
      <c r="C3114" s="100" t="s">
        <v>2010</v>
      </c>
    </row>
    <row r="3115" spans="1:3">
      <c r="A3115" s="311"/>
      <c r="B3115" s="311"/>
      <c r="C3115" s="100" t="s">
        <v>2011</v>
      </c>
    </row>
    <row r="3116" spans="1:3">
      <c r="A3116" s="311"/>
      <c r="B3116" s="311"/>
      <c r="C3116" s="100" t="s">
        <v>2012</v>
      </c>
    </row>
    <row r="3117" spans="1:3">
      <c r="A3117" s="311"/>
      <c r="B3117" s="311"/>
      <c r="C3117" s="100" t="s">
        <v>1475</v>
      </c>
    </row>
    <row r="3118" spans="1:3" ht="45.75" thickBot="1">
      <c r="A3118" s="312"/>
      <c r="B3118" s="312"/>
      <c r="C3118" s="95" t="s">
        <v>2206</v>
      </c>
    </row>
    <row r="3119" spans="1:3">
      <c r="A3119" s="310" t="s">
        <v>480</v>
      </c>
      <c r="B3119" s="310" t="s">
        <v>2</v>
      </c>
      <c r="C3119" s="99" t="s">
        <v>481</v>
      </c>
    </row>
    <row r="3120" spans="1:3" ht="105">
      <c r="A3120" s="311"/>
      <c r="B3120" s="311"/>
      <c r="C3120" s="100" t="s">
        <v>2207</v>
      </c>
    </row>
    <row r="3121" spans="1:3">
      <c r="A3121" s="311"/>
      <c r="B3121" s="311"/>
      <c r="C3121" s="100" t="s">
        <v>1834</v>
      </c>
    </row>
    <row r="3122" spans="1:3" ht="30">
      <c r="A3122" s="311"/>
      <c r="B3122" s="311"/>
      <c r="C3122" s="100" t="s">
        <v>2139</v>
      </c>
    </row>
    <row r="3123" spans="1:3">
      <c r="A3123" s="311"/>
      <c r="B3123" s="311"/>
      <c r="C3123" s="100" t="s">
        <v>2140</v>
      </c>
    </row>
    <row r="3124" spans="1:3">
      <c r="A3124" s="311"/>
      <c r="B3124" s="311"/>
      <c r="C3124" s="100" t="s">
        <v>2191</v>
      </c>
    </row>
    <row r="3125" spans="1:3">
      <c r="A3125" s="311"/>
      <c r="B3125" s="311"/>
      <c r="C3125" s="100" t="s">
        <v>2208</v>
      </c>
    </row>
    <row r="3126" spans="1:3">
      <c r="A3126" s="311"/>
      <c r="B3126" s="311"/>
      <c r="C3126" s="100" t="s">
        <v>2193</v>
      </c>
    </row>
    <row r="3127" spans="1:3">
      <c r="A3127" s="311"/>
      <c r="B3127" s="311"/>
      <c r="C3127" s="100" t="s">
        <v>2194</v>
      </c>
    </row>
    <row r="3128" spans="1:3">
      <c r="A3128" s="311"/>
      <c r="B3128" s="311"/>
      <c r="C3128" s="100" t="s">
        <v>2195</v>
      </c>
    </row>
    <row r="3129" spans="1:3">
      <c r="A3129" s="311"/>
      <c r="B3129" s="311"/>
      <c r="C3129" s="100" t="s">
        <v>1355</v>
      </c>
    </row>
    <row r="3130" spans="1:3" ht="60">
      <c r="A3130" s="311"/>
      <c r="B3130" s="311"/>
      <c r="C3130" s="100" t="s">
        <v>2009</v>
      </c>
    </row>
    <row r="3131" spans="1:3">
      <c r="A3131" s="311"/>
      <c r="B3131" s="311"/>
      <c r="C3131" s="100" t="s">
        <v>1955</v>
      </c>
    </row>
    <row r="3132" spans="1:3">
      <c r="A3132" s="311"/>
      <c r="B3132" s="311"/>
      <c r="C3132" s="100" t="s">
        <v>2010</v>
      </c>
    </row>
    <row r="3133" spans="1:3">
      <c r="A3133" s="311"/>
      <c r="B3133" s="311"/>
      <c r="C3133" s="100" t="s">
        <v>2011</v>
      </c>
    </row>
    <row r="3134" spans="1:3">
      <c r="A3134" s="311"/>
      <c r="B3134" s="311"/>
      <c r="C3134" s="100" t="s">
        <v>2012</v>
      </c>
    </row>
    <row r="3135" spans="1:3" ht="60.75" thickBot="1">
      <c r="A3135" s="312"/>
      <c r="B3135" s="312"/>
      <c r="C3135" s="95" t="s">
        <v>2209</v>
      </c>
    </row>
    <row r="3136" spans="1:3">
      <c r="A3136" s="310" t="s">
        <v>482</v>
      </c>
      <c r="B3136" s="310" t="s">
        <v>2</v>
      </c>
      <c r="C3136" s="99" t="s">
        <v>483</v>
      </c>
    </row>
    <row r="3137" spans="1:3" ht="90">
      <c r="A3137" s="311"/>
      <c r="B3137" s="311"/>
      <c r="C3137" s="100" t="s">
        <v>2210</v>
      </c>
    </row>
    <row r="3138" spans="1:3">
      <c r="A3138" s="311"/>
      <c r="B3138" s="311"/>
      <c r="C3138" s="100" t="s">
        <v>1834</v>
      </c>
    </row>
    <row r="3139" spans="1:3" ht="30">
      <c r="A3139" s="311"/>
      <c r="B3139" s="311"/>
      <c r="C3139" s="100" t="s">
        <v>2139</v>
      </c>
    </row>
    <row r="3140" spans="1:3">
      <c r="A3140" s="311"/>
      <c r="B3140" s="311"/>
      <c r="C3140" s="100" t="s">
        <v>2140</v>
      </c>
    </row>
    <row r="3141" spans="1:3">
      <c r="A3141" s="311"/>
      <c r="B3141" s="311"/>
      <c r="C3141" s="100" t="s">
        <v>2191</v>
      </c>
    </row>
    <row r="3142" spans="1:3">
      <c r="A3142" s="311"/>
      <c r="B3142" s="311"/>
      <c r="C3142" s="100" t="s">
        <v>2192</v>
      </c>
    </row>
    <row r="3143" spans="1:3">
      <c r="A3143" s="311"/>
      <c r="B3143" s="311"/>
      <c r="C3143" s="100" t="s">
        <v>2193</v>
      </c>
    </row>
    <row r="3144" spans="1:3">
      <c r="A3144" s="311"/>
      <c r="B3144" s="311"/>
      <c r="C3144" s="100" t="s">
        <v>2194</v>
      </c>
    </row>
    <row r="3145" spans="1:3">
      <c r="A3145" s="311"/>
      <c r="B3145" s="311"/>
      <c r="C3145" s="100" t="s">
        <v>2195</v>
      </c>
    </row>
    <row r="3146" spans="1:3">
      <c r="A3146" s="311"/>
      <c r="B3146" s="311"/>
      <c r="C3146" s="100" t="s">
        <v>1355</v>
      </c>
    </row>
    <row r="3147" spans="1:3" ht="60">
      <c r="A3147" s="311"/>
      <c r="B3147" s="311"/>
      <c r="C3147" s="100" t="s">
        <v>2009</v>
      </c>
    </row>
    <row r="3148" spans="1:3">
      <c r="A3148" s="311"/>
      <c r="B3148" s="311"/>
      <c r="C3148" s="100" t="s">
        <v>1955</v>
      </c>
    </row>
    <row r="3149" spans="1:3">
      <c r="A3149" s="311"/>
      <c r="B3149" s="311"/>
      <c r="C3149" s="100" t="s">
        <v>2010</v>
      </c>
    </row>
    <row r="3150" spans="1:3">
      <c r="A3150" s="311"/>
      <c r="B3150" s="311"/>
      <c r="C3150" s="100" t="s">
        <v>2011</v>
      </c>
    </row>
    <row r="3151" spans="1:3">
      <c r="A3151" s="311"/>
      <c r="B3151" s="311"/>
      <c r="C3151" s="100" t="s">
        <v>2012</v>
      </c>
    </row>
    <row r="3152" spans="1:3" ht="60.75" thickBot="1">
      <c r="A3152" s="312"/>
      <c r="B3152" s="312"/>
      <c r="C3152" s="95" t="s">
        <v>2211</v>
      </c>
    </row>
    <row r="3153" spans="1:3">
      <c r="A3153" s="310" t="s">
        <v>484</v>
      </c>
      <c r="B3153" s="310" t="s">
        <v>2</v>
      </c>
      <c r="C3153" s="99" t="s">
        <v>485</v>
      </c>
    </row>
    <row r="3154" spans="1:3" ht="90">
      <c r="A3154" s="311"/>
      <c r="B3154" s="311"/>
      <c r="C3154" s="100" t="s">
        <v>2212</v>
      </c>
    </row>
    <row r="3155" spans="1:3">
      <c r="A3155" s="311"/>
      <c r="B3155" s="311"/>
      <c r="C3155" s="100" t="s">
        <v>1834</v>
      </c>
    </row>
    <row r="3156" spans="1:3" ht="30">
      <c r="A3156" s="311"/>
      <c r="B3156" s="311"/>
      <c r="C3156" s="100" t="s">
        <v>2139</v>
      </c>
    </row>
    <row r="3157" spans="1:3">
      <c r="A3157" s="311"/>
      <c r="B3157" s="311"/>
      <c r="C3157" s="100" t="s">
        <v>2140</v>
      </c>
    </row>
    <row r="3158" spans="1:3">
      <c r="A3158" s="311"/>
      <c r="B3158" s="311"/>
      <c r="C3158" s="100" t="s">
        <v>2191</v>
      </c>
    </row>
    <row r="3159" spans="1:3">
      <c r="A3159" s="311"/>
      <c r="B3159" s="311"/>
      <c r="C3159" s="100" t="s">
        <v>2192</v>
      </c>
    </row>
    <row r="3160" spans="1:3">
      <c r="A3160" s="311"/>
      <c r="B3160" s="311"/>
      <c r="C3160" s="100" t="s">
        <v>2193</v>
      </c>
    </row>
    <row r="3161" spans="1:3">
      <c r="A3161" s="311"/>
      <c r="B3161" s="311"/>
      <c r="C3161" s="100" t="s">
        <v>2194</v>
      </c>
    </row>
    <row r="3162" spans="1:3">
      <c r="A3162" s="311"/>
      <c r="B3162" s="311"/>
      <c r="C3162" s="100" t="s">
        <v>2195</v>
      </c>
    </row>
    <row r="3163" spans="1:3">
      <c r="A3163" s="311"/>
      <c r="B3163" s="311"/>
      <c r="C3163" s="100" t="s">
        <v>1355</v>
      </c>
    </row>
    <row r="3164" spans="1:3" ht="60">
      <c r="A3164" s="311"/>
      <c r="B3164" s="311"/>
      <c r="C3164" s="100" t="s">
        <v>2009</v>
      </c>
    </row>
    <row r="3165" spans="1:3">
      <c r="A3165" s="311"/>
      <c r="B3165" s="311"/>
      <c r="C3165" s="100" t="s">
        <v>1955</v>
      </c>
    </row>
    <row r="3166" spans="1:3">
      <c r="A3166" s="311"/>
      <c r="B3166" s="311"/>
      <c r="C3166" s="100" t="s">
        <v>2010</v>
      </c>
    </row>
    <row r="3167" spans="1:3">
      <c r="A3167" s="311"/>
      <c r="B3167" s="311"/>
      <c r="C3167" s="100" t="s">
        <v>2011</v>
      </c>
    </row>
    <row r="3168" spans="1:3">
      <c r="A3168" s="311"/>
      <c r="B3168" s="311"/>
      <c r="C3168" s="100" t="s">
        <v>2012</v>
      </c>
    </row>
    <row r="3169" spans="1:3" ht="60.75" thickBot="1">
      <c r="A3169" s="312"/>
      <c r="B3169" s="312"/>
      <c r="C3169" s="95" t="s">
        <v>2211</v>
      </c>
    </row>
    <row r="3170" spans="1:3">
      <c r="A3170" s="310" t="s">
        <v>486</v>
      </c>
      <c r="B3170" s="310" t="s">
        <v>2</v>
      </c>
      <c r="C3170" s="99" t="s">
        <v>487</v>
      </c>
    </row>
    <row r="3171" spans="1:3" ht="135">
      <c r="A3171" s="311"/>
      <c r="B3171" s="311"/>
      <c r="C3171" s="100" t="s">
        <v>2213</v>
      </c>
    </row>
    <row r="3172" spans="1:3" ht="45">
      <c r="A3172" s="311"/>
      <c r="B3172" s="311"/>
      <c r="C3172" s="100" t="s">
        <v>2214</v>
      </c>
    </row>
    <row r="3173" spans="1:3" ht="75">
      <c r="A3173" s="311"/>
      <c r="B3173" s="311"/>
      <c r="C3173" s="100" t="s">
        <v>2215</v>
      </c>
    </row>
    <row r="3174" spans="1:3" ht="45">
      <c r="A3174" s="311"/>
      <c r="B3174" s="311"/>
      <c r="C3174" s="100" t="s">
        <v>2216</v>
      </c>
    </row>
    <row r="3175" spans="1:3" ht="45">
      <c r="A3175" s="311"/>
      <c r="B3175" s="311"/>
      <c r="C3175" s="100" t="s">
        <v>2217</v>
      </c>
    </row>
    <row r="3176" spans="1:3">
      <c r="A3176" s="311"/>
      <c r="B3176" s="311"/>
      <c r="C3176" s="100" t="s">
        <v>2218</v>
      </c>
    </row>
    <row r="3177" spans="1:3" ht="30">
      <c r="A3177" s="311"/>
      <c r="B3177" s="311"/>
      <c r="C3177" s="100" t="s">
        <v>2219</v>
      </c>
    </row>
    <row r="3178" spans="1:3">
      <c r="A3178" s="311"/>
      <c r="B3178" s="311"/>
      <c r="C3178" s="100" t="s">
        <v>2220</v>
      </c>
    </row>
    <row r="3179" spans="1:3">
      <c r="A3179" s="311"/>
      <c r="B3179" s="311"/>
      <c r="C3179" s="100" t="s">
        <v>1355</v>
      </c>
    </row>
    <row r="3180" spans="1:3" ht="60">
      <c r="A3180" s="311"/>
      <c r="B3180" s="311"/>
      <c r="C3180" s="100" t="s">
        <v>2009</v>
      </c>
    </row>
    <row r="3181" spans="1:3">
      <c r="A3181" s="311"/>
      <c r="B3181" s="311"/>
      <c r="C3181" s="100" t="s">
        <v>1955</v>
      </c>
    </row>
    <row r="3182" spans="1:3">
      <c r="A3182" s="311"/>
      <c r="B3182" s="311"/>
      <c r="C3182" s="100" t="s">
        <v>2010</v>
      </c>
    </row>
    <row r="3183" spans="1:3">
      <c r="A3183" s="311"/>
      <c r="B3183" s="311"/>
      <c r="C3183" s="100" t="s">
        <v>2011</v>
      </c>
    </row>
    <row r="3184" spans="1:3">
      <c r="A3184" s="311"/>
      <c r="B3184" s="311"/>
      <c r="C3184" s="100" t="s">
        <v>2012</v>
      </c>
    </row>
    <row r="3185" spans="1:3">
      <c r="A3185" s="311"/>
      <c r="B3185" s="311"/>
      <c r="C3185" s="100" t="s">
        <v>1475</v>
      </c>
    </row>
    <row r="3186" spans="1:3" ht="45.75" thickBot="1">
      <c r="A3186" s="312"/>
      <c r="B3186" s="312"/>
      <c r="C3186" s="95" t="s">
        <v>2221</v>
      </c>
    </row>
    <row r="3187" spans="1:3">
      <c r="A3187" s="310" t="s">
        <v>488</v>
      </c>
      <c r="B3187" s="310" t="s">
        <v>2</v>
      </c>
      <c r="C3187" s="99" t="s">
        <v>489</v>
      </c>
    </row>
    <row r="3188" spans="1:3" ht="150">
      <c r="A3188" s="311"/>
      <c r="B3188" s="311"/>
      <c r="C3188" s="100" t="s">
        <v>2222</v>
      </c>
    </row>
    <row r="3189" spans="1:3" ht="45">
      <c r="A3189" s="311"/>
      <c r="B3189" s="311"/>
      <c r="C3189" s="100" t="s">
        <v>2223</v>
      </c>
    </row>
    <row r="3190" spans="1:3" ht="75">
      <c r="A3190" s="311"/>
      <c r="B3190" s="311"/>
      <c r="C3190" s="100" t="s">
        <v>2224</v>
      </c>
    </row>
    <row r="3191" spans="1:3" ht="45">
      <c r="A3191" s="311"/>
      <c r="B3191" s="311"/>
      <c r="C3191" s="100" t="s">
        <v>2225</v>
      </c>
    </row>
    <row r="3192" spans="1:3" ht="45">
      <c r="A3192" s="311"/>
      <c r="B3192" s="311"/>
      <c r="C3192" s="100" t="s">
        <v>2217</v>
      </c>
    </row>
    <row r="3193" spans="1:3">
      <c r="A3193" s="311"/>
      <c r="B3193" s="311"/>
      <c r="C3193" s="100" t="s">
        <v>2226</v>
      </c>
    </row>
    <row r="3194" spans="1:3" ht="30">
      <c r="A3194" s="311"/>
      <c r="B3194" s="311"/>
      <c r="C3194" s="100" t="s">
        <v>2219</v>
      </c>
    </row>
    <row r="3195" spans="1:3">
      <c r="A3195" s="311"/>
      <c r="B3195" s="311"/>
      <c r="C3195" s="100" t="s">
        <v>2220</v>
      </c>
    </row>
    <row r="3196" spans="1:3">
      <c r="A3196" s="311"/>
      <c r="B3196" s="311"/>
      <c r="C3196" s="100" t="s">
        <v>1355</v>
      </c>
    </row>
    <row r="3197" spans="1:3" ht="60">
      <c r="A3197" s="311"/>
      <c r="B3197" s="311"/>
      <c r="C3197" s="100" t="s">
        <v>2009</v>
      </c>
    </row>
    <row r="3198" spans="1:3">
      <c r="A3198" s="311"/>
      <c r="B3198" s="311"/>
      <c r="C3198" s="100" t="s">
        <v>1955</v>
      </c>
    </row>
    <row r="3199" spans="1:3">
      <c r="A3199" s="311"/>
      <c r="B3199" s="311"/>
      <c r="C3199" s="100" t="s">
        <v>2010</v>
      </c>
    </row>
    <row r="3200" spans="1:3">
      <c r="A3200" s="311"/>
      <c r="B3200" s="311"/>
      <c r="C3200" s="100" t="s">
        <v>2011</v>
      </c>
    </row>
    <row r="3201" spans="1:3">
      <c r="A3201" s="311"/>
      <c r="B3201" s="311"/>
      <c r="C3201" s="100" t="s">
        <v>2012</v>
      </c>
    </row>
    <row r="3202" spans="1:3" ht="60.75" thickBot="1">
      <c r="A3202" s="312"/>
      <c r="B3202" s="312"/>
      <c r="C3202" s="95" t="s">
        <v>1856</v>
      </c>
    </row>
    <row r="3203" spans="1:3">
      <c r="A3203" s="310" t="s">
        <v>490</v>
      </c>
      <c r="B3203" s="310" t="s">
        <v>2</v>
      </c>
      <c r="C3203" s="99" t="s">
        <v>491</v>
      </c>
    </row>
    <row r="3204" spans="1:3" ht="105">
      <c r="A3204" s="311"/>
      <c r="B3204" s="311"/>
      <c r="C3204" s="100" t="s">
        <v>2227</v>
      </c>
    </row>
    <row r="3205" spans="1:3">
      <c r="A3205" s="311"/>
      <c r="B3205" s="311"/>
      <c r="C3205" s="100" t="s">
        <v>1834</v>
      </c>
    </row>
    <row r="3206" spans="1:3" ht="30">
      <c r="A3206" s="311"/>
      <c r="B3206" s="311"/>
      <c r="C3206" s="100" t="s">
        <v>2139</v>
      </c>
    </row>
    <row r="3207" spans="1:3">
      <c r="A3207" s="311"/>
      <c r="B3207" s="311"/>
      <c r="C3207" s="100" t="s">
        <v>2140</v>
      </c>
    </row>
    <row r="3208" spans="1:3">
      <c r="A3208" s="311"/>
      <c r="B3208" s="311"/>
      <c r="C3208" s="100" t="s">
        <v>2191</v>
      </c>
    </row>
    <row r="3209" spans="1:3">
      <c r="A3209" s="311"/>
      <c r="B3209" s="311"/>
      <c r="C3209" s="100" t="s">
        <v>2192</v>
      </c>
    </row>
    <row r="3210" spans="1:3">
      <c r="A3210" s="311"/>
      <c r="B3210" s="311"/>
      <c r="C3210" s="100" t="s">
        <v>2193</v>
      </c>
    </row>
    <row r="3211" spans="1:3">
      <c r="A3211" s="311"/>
      <c r="B3211" s="311"/>
      <c r="C3211" s="100" t="s">
        <v>2194</v>
      </c>
    </row>
    <row r="3212" spans="1:3">
      <c r="A3212" s="311"/>
      <c r="B3212" s="311"/>
      <c r="C3212" s="100" t="s">
        <v>2195</v>
      </c>
    </row>
    <row r="3213" spans="1:3">
      <c r="A3213" s="311"/>
      <c r="B3213" s="311"/>
      <c r="C3213" s="100" t="s">
        <v>1355</v>
      </c>
    </row>
    <row r="3214" spans="1:3" ht="60">
      <c r="A3214" s="311"/>
      <c r="B3214" s="311"/>
      <c r="C3214" s="100" t="s">
        <v>2009</v>
      </c>
    </row>
    <row r="3215" spans="1:3">
      <c r="A3215" s="311"/>
      <c r="B3215" s="311"/>
      <c r="C3215" s="100" t="s">
        <v>1955</v>
      </c>
    </row>
    <row r="3216" spans="1:3">
      <c r="A3216" s="311"/>
      <c r="B3216" s="311"/>
      <c r="C3216" s="100" t="s">
        <v>2010</v>
      </c>
    </row>
    <row r="3217" spans="1:3">
      <c r="A3217" s="311"/>
      <c r="B3217" s="311"/>
      <c r="C3217" s="100" t="s">
        <v>2011</v>
      </c>
    </row>
    <row r="3218" spans="1:3">
      <c r="A3218" s="311"/>
      <c r="B3218" s="311"/>
      <c r="C3218" s="100" t="s">
        <v>2012</v>
      </c>
    </row>
    <row r="3219" spans="1:3" ht="60.75" thickBot="1">
      <c r="A3219" s="312"/>
      <c r="B3219" s="312"/>
      <c r="C3219" s="95" t="s">
        <v>1856</v>
      </c>
    </row>
    <row r="3220" spans="1:3">
      <c r="A3220" s="310" t="s">
        <v>492</v>
      </c>
      <c r="B3220" s="310" t="s">
        <v>2</v>
      </c>
      <c r="C3220" s="99" t="s">
        <v>493</v>
      </c>
    </row>
    <row r="3221" spans="1:3" ht="90">
      <c r="A3221" s="311"/>
      <c r="B3221" s="311"/>
      <c r="C3221" s="100" t="s">
        <v>2228</v>
      </c>
    </row>
    <row r="3222" spans="1:3">
      <c r="A3222" s="311"/>
      <c r="B3222" s="311"/>
      <c r="C3222" s="100" t="s">
        <v>1834</v>
      </c>
    </row>
    <row r="3223" spans="1:3" ht="60">
      <c r="A3223" s="311"/>
      <c r="B3223" s="311"/>
      <c r="C3223" s="100" t="s">
        <v>2229</v>
      </c>
    </row>
    <row r="3224" spans="1:3" ht="45">
      <c r="A3224" s="311"/>
      <c r="B3224" s="311"/>
      <c r="C3224" s="100" t="s">
        <v>2230</v>
      </c>
    </row>
    <row r="3225" spans="1:3" ht="45">
      <c r="A3225" s="311"/>
      <c r="B3225" s="311"/>
      <c r="C3225" s="100" t="s">
        <v>2231</v>
      </c>
    </row>
    <row r="3226" spans="1:3" ht="30">
      <c r="A3226" s="311"/>
      <c r="B3226" s="311"/>
      <c r="C3226" s="100" t="s">
        <v>2232</v>
      </c>
    </row>
    <row r="3227" spans="1:3" ht="45">
      <c r="A3227" s="311"/>
      <c r="B3227" s="311"/>
      <c r="C3227" s="100" t="s">
        <v>2233</v>
      </c>
    </row>
    <row r="3228" spans="1:3" ht="45">
      <c r="A3228" s="311"/>
      <c r="B3228" s="311"/>
      <c r="C3228" s="100" t="s">
        <v>2234</v>
      </c>
    </row>
    <row r="3229" spans="1:3">
      <c r="A3229" s="311"/>
      <c r="B3229" s="311"/>
      <c r="C3229" s="100" t="s">
        <v>2235</v>
      </c>
    </row>
    <row r="3230" spans="1:3">
      <c r="A3230" s="311"/>
      <c r="B3230" s="311"/>
      <c r="C3230" s="100" t="s">
        <v>2191</v>
      </c>
    </row>
    <row r="3231" spans="1:3">
      <c r="A3231" s="311"/>
      <c r="B3231" s="311"/>
      <c r="C3231" s="100" t="s">
        <v>2202</v>
      </c>
    </row>
    <row r="3232" spans="1:3">
      <c r="A3232" s="311"/>
      <c r="B3232" s="311"/>
      <c r="C3232" s="100" t="s">
        <v>2193</v>
      </c>
    </row>
    <row r="3233" spans="1:3">
      <c r="A3233" s="311"/>
      <c r="B3233" s="311"/>
      <c r="C3233" s="100" t="s">
        <v>2194</v>
      </c>
    </row>
    <row r="3234" spans="1:3">
      <c r="A3234" s="311"/>
      <c r="B3234" s="311"/>
      <c r="C3234" s="100" t="s">
        <v>2195</v>
      </c>
    </row>
    <row r="3235" spans="1:3">
      <c r="A3235" s="311"/>
      <c r="B3235" s="311"/>
      <c r="C3235" s="100" t="s">
        <v>1355</v>
      </c>
    </row>
    <row r="3236" spans="1:3" ht="60">
      <c r="A3236" s="311"/>
      <c r="B3236" s="311"/>
      <c r="C3236" s="100" t="s">
        <v>2009</v>
      </c>
    </row>
    <row r="3237" spans="1:3">
      <c r="A3237" s="311"/>
      <c r="B3237" s="311"/>
      <c r="C3237" s="100" t="s">
        <v>1955</v>
      </c>
    </row>
    <row r="3238" spans="1:3">
      <c r="A3238" s="311"/>
      <c r="B3238" s="311"/>
      <c r="C3238" s="100" t="s">
        <v>2010</v>
      </c>
    </row>
    <row r="3239" spans="1:3">
      <c r="A3239" s="311"/>
      <c r="B3239" s="311"/>
      <c r="C3239" s="100" t="s">
        <v>2011</v>
      </c>
    </row>
    <row r="3240" spans="1:3">
      <c r="A3240" s="311"/>
      <c r="B3240" s="311"/>
      <c r="C3240" s="100" t="s">
        <v>2012</v>
      </c>
    </row>
    <row r="3241" spans="1:3">
      <c r="A3241" s="311"/>
      <c r="B3241" s="311"/>
      <c r="C3241" s="100" t="s">
        <v>1475</v>
      </c>
    </row>
    <row r="3242" spans="1:3" ht="45.75" thickBot="1">
      <c r="A3242" s="312"/>
      <c r="B3242" s="312"/>
      <c r="C3242" s="95" t="s">
        <v>1358</v>
      </c>
    </row>
    <row r="3243" spans="1:3">
      <c r="A3243" s="310" t="s">
        <v>494</v>
      </c>
      <c r="B3243" s="310" t="s">
        <v>2</v>
      </c>
      <c r="C3243" s="99" t="s">
        <v>495</v>
      </c>
    </row>
    <row r="3244" spans="1:3" ht="105">
      <c r="A3244" s="311"/>
      <c r="B3244" s="311"/>
      <c r="C3244" s="100" t="s">
        <v>2236</v>
      </c>
    </row>
    <row r="3245" spans="1:3">
      <c r="A3245" s="311"/>
      <c r="B3245" s="311"/>
      <c r="C3245" s="100" t="s">
        <v>2191</v>
      </c>
    </row>
    <row r="3246" spans="1:3">
      <c r="A3246" s="311"/>
      <c r="B3246" s="311"/>
      <c r="C3246" s="100" t="s">
        <v>2192</v>
      </c>
    </row>
    <row r="3247" spans="1:3">
      <c r="A3247" s="311"/>
      <c r="B3247" s="311"/>
      <c r="C3247" s="100" t="s">
        <v>2193</v>
      </c>
    </row>
    <row r="3248" spans="1:3">
      <c r="A3248" s="311"/>
      <c r="B3248" s="311"/>
      <c r="C3248" s="100" t="s">
        <v>2194</v>
      </c>
    </row>
    <row r="3249" spans="1:3">
      <c r="A3249" s="311"/>
      <c r="B3249" s="311"/>
      <c r="C3249" s="100" t="s">
        <v>2195</v>
      </c>
    </row>
    <row r="3250" spans="1:3">
      <c r="A3250" s="311"/>
      <c r="B3250" s="311"/>
      <c r="C3250" s="100" t="s">
        <v>1355</v>
      </c>
    </row>
    <row r="3251" spans="1:3" ht="60">
      <c r="A3251" s="311"/>
      <c r="B3251" s="311"/>
      <c r="C3251" s="100" t="s">
        <v>2009</v>
      </c>
    </row>
    <row r="3252" spans="1:3">
      <c r="A3252" s="311"/>
      <c r="B3252" s="311"/>
      <c r="C3252" s="100" t="s">
        <v>1955</v>
      </c>
    </row>
    <row r="3253" spans="1:3">
      <c r="A3253" s="311"/>
      <c r="B3253" s="311"/>
      <c r="C3253" s="100" t="s">
        <v>2010</v>
      </c>
    </row>
    <row r="3254" spans="1:3">
      <c r="A3254" s="311"/>
      <c r="B3254" s="311"/>
      <c r="C3254" s="100" t="s">
        <v>2011</v>
      </c>
    </row>
    <row r="3255" spans="1:3">
      <c r="A3255" s="311"/>
      <c r="B3255" s="311"/>
      <c r="C3255" s="100" t="s">
        <v>2012</v>
      </c>
    </row>
    <row r="3256" spans="1:3" ht="60.75" thickBot="1">
      <c r="A3256" s="312"/>
      <c r="B3256" s="312"/>
      <c r="C3256" s="95" t="s">
        <v>2237</v>
      </c>
    </row>
    <row r="3257" spans="1:3">
      <c r="A3257" s="310" t="s">
        <v>496</v>
      </c>
      <c r="B3257" s="310" t="s">
        <v>2</v>
      </c>
      <c r="C3257" s="99" t="s">
        <v>497</v>
      </c>
    </row>
    <row r="3258" spans="1:3" ht="105">
      <c r="A3258" s="311"/>
      <c r="B3258" s="311"/>
      <c r="C3258" s="100" t="s">
        <v>2236</v>
      </c>
    </row>
    <row r="3259" spans="1:3">
      <c r="A3259" s="311"/>
      <c r="B3259" s="311"/>
      <c r="C3259" s="100" t="s">
        <v>2191</v>
      </c>
    </row>
    <row r="3260" spans="1:3">
      <c r="A3260" s="311"/>
      <c r="B3260" s="311"/>
      <c r="C3260" s="100" t="s">
        <v>2192</v>
      </c>
    </row>
    <row r="3261" spans="1:3">
      <c r="A3261" s="311"/>
      <c r="B3261" s="311"/>
      <c r="C3261" s="100" t="s">
        <v>2193</v>
      </c>
    </row>
    <row r="3262" spans="1:3">
      <c r="A3262" s="311"/>
      <c r="B3262" s="311"/>
      <c r="C3262" s="100" t="s">
        <v>2194</v>
      </c>
    </row>
    <row r="3263" spans="1:3">
      <c r="A3263" s="311"/>
      <c r="B3263" s="311"/>
      <c r="C3263" s="100" t="s">
        <v>2195</v>
      </c>
    </row>
    <row r="3264" spans="1:3">
      <c r="A3264" s="311"/>
      <c r="B3264" s="311"/>
      <c r="C3264" s="100" t="s">
        <v>1355</v>
      </c>
    </row>
    <row r="3265" spans="1:3" ht="60">
      <c r="A3265" s="311"/>
      <c r="B3265" s="311"/>
      <c r="C3265" s="100" t="s">
        <v>2009</v>
      </c>
    </row>
    <row r="3266" spans="1:3">
      <c r="A3266" s="311"/>
      <c r="B3266" s="311"/>
      <c r="C3266" s="100" t="s">
        <v>1955</v>
      </c>
    </row>
    <row r="3267" spans="1:3">
      <c r="A3267" s="311"/>
      <c r="B3267" s="311"/>
      <c r="C3267" s="100" t="s">
        <v>2010</v>
      </c>
    </row>
    <row r="3268" spans="1:3">
      <c r="A3268" s="311"/>
      <c r="B3268" s="311"/>
      <c r="C3268" s="100" t="s">
        <v>2011</v>
      </c>
    </row>
    <row r="3269" spans="1:3">
      <c r="A3269" s="311"/>
      <c r="B3269" s="311"/>
      <c r="C3269" s="100" t="s">
        <v>2012</v>
      </c>
    </row>
    <row r="3270" spans="1:3" ht="60.75" thickBot="1">
      <c r="A3270" s="312"/>
      <c r="B3270" s="312"/>
      <c r="C3270" s="95" t="s">
        <v>2237</v>
      </c>
    </row>
    <row r="3271" spans="1:3">
      <c r="A3271" s="310" t="s">
        <v>498</v>
      </c>
      <c r="B3271" s="310" t="s">
        <v>2</v>
      </c>
      <c r="C3271" s="99" t="s">
        <v>499</v>
      </c>
    </row>
    <row r="3272" spans="1:3" ht="105">
      <c r="A3272" s="311"/>
      <c r="B3272" s="311"/>
      <c r="C3272" s="100" t="s">
        <v>2236</v>
      </c>
    </row>
    <row r="3273" spans="1:3">
      <c r="A3273" s="311"/>
      <c r="B3273" s="311"/>
      <c r="C3273" s="100" t="s">
        <v>2191</v>
      </c>
    </row>
    <row r="3274" spans="1:3">
      <c r="A3274" s="311"/>
      <c r="B3274" s="311"/>
      <c r="C3274" s="100" t="s">
        <v>2192</v>
      </c>
    </row>
    <row r="3275" spans="1:3">
      <c r="A3275" s="311"/>
      <c r="B3275" s="311"/>
      <c r="C3275" s="100" t="s">
        <v>2193</v>
      </c>
    </row>
    <row r="3276" spans="1:3">
      <c r="A3276" s="311"/>
      <c r="B3276" s="311"/>
      <c r="C3276" s="100" t="s">
        <v>2194</v>
      </c>
    </row>
    <row r="3277" spans="1:3">
      <c r="A3277" s="311"/>
      <c r="B3277" s="311"/>
      <c r="C3277" s="100" t="s">
        <v>2195</v>
      </c>
    </row>
    <row r="3278" spans="1:3">
      <c r="A3278" s="311"/>
      <c r="B3278" s="311"/>
      <c r="C3278" s="100" t="s">
        <v>1355</v>
      </c>
    </row>
    <row r="3279" spans="1:3" ht="60">
      <c r="A3279" s="311"/>
      <c r="B3279" s="311"/>
      <c r="C3279" s="100" t="s">
        <v>2009</v>
      </c>
    </row>
    <row r="3280" spans="1:3">
      <c r="A3280" s="311"/>
      <c r="B3280" s="311"/>
      <c r="C3280" s="100" t="s">
        <v>1955</v>
      </c>
    </row>
    <row r="3281" spans="1:3">
      <c r="A3281" s="311"/>
      <c r="B3281" s="311"/>
      <c r="C3281" s="100" t="s">
        <v>2010</v>
      </c>
    </row>
    <row r="3282" spans="1:3">
      <c r="A3282" s="311"/>
      <c r="B3282" s="311"/>
      <c r="C3282" s="100" t="s">
        <v>2011</v>
      </c>
    </row>
    <row r="3283" spans="1:3">
      <c r="A3283" s="311"/>
      <c r="B3283" s="311"/>
      <c r="C3283" s="100" t="s">
        <v>2012</v>
      </c>
    </row>
    <row r="3284" spans="1:3">
      <c r="A3284" s="311"/>
      <c r="B3284" s="311"/>
      <c r="C3284" s="100" t="s">
        <v>1475</v>
      </c>
    </row>
    <row r="3285" spans="1:3" ht="45.75" thickBot="1">
      <c r="A3285" s="312"/>
      <c r="B3285" s="312"/>
      <c r="C3285" s="95" t="s">
        <v>2238</v>
      </c>
    </row>
    <row r="3286" spans="1:3">
      <c r="A3286" s="310" t="s">
        <v>500</v>
      </c>
      <c r="B3286" s="310" t="s">
        <v>2</v>
      </c>
      <c r="C3286" s="99" t="s">
        <v>501</v>
      </c>
    </row>
    <row r="3287" spans="1:3" ht="105">
      <c r="A3287" s="311"/>
      <c r="B3287" s="311"/>
      <c r="C3287" s="100" t="s">
        <v>2236</v>
      </c>
    </row>
    <row r="3288" spans="1:3">
      <c r="A3288" s="311"/>
      <c r="B3288" s="311"/>
      <c r="C3288" s="100" t="s">
        <v>2191</v>
      </c>
    </row>
    <row r="3289" spans="1:3">
      <c r="A3289" s="311"/>
      <c r="B3289" s="311"/>
      <c r="C3289" s="100" t="s">
        <v>2192</v>
      </c>
    </row>
    <row r="3290" spans="1:3">
      <c r="A3290" s="311"/>
      <c r="B3290" s="311"/>
      <c r="C3290" s="100" t="s">
        <v>2193</v>
      </c>
    </row>
    <row r="3291" spans="1:3">
      <c r="A3291" s="311"/>
      <c r="B3291" s="311"/>
      <c r="C3291" s="100" t="s">
        <v>2194</v>
      </c>
    </row>
    <row r="3292" spans="1:3">
      <c r="A3292" s="311"/>
      <c r="B3292" s="311"/>
      <c r="C3292" s="100" t="s">
        <v>2195</v>
      </c>
    </row>
    <row r="3293" spans="1:3">
      <c r="A3293" s="311"/>
      <c r="B3293" s="311"/>
      <c r="C3293" s="100" t="s">
        <v>1355</v>
      </c>
    </row>
    <row r="3294" spans="1:3" ht="60">
      <c r="A3294" s="311"/>
      <c r="B3294" s="311"/>
      <c r="C3294" s="100" t="s">
        <v>2009</v>
      </c>
    </row>
    <row r="3295" spans="1:3">
      <c r="A3295" s="311"/>
      <c r="B3295" s="311"/>
      <c r="C3295" s="100" t="s">
        <v>1955</v>
      </c>
    </row>
    <row r="3296" spans="1:3">
      <c r="A3296" s="311"/>
      <c r="B3296" s="311"/>
      <c r="C3296" s="100" t="s">
        <v>2010</v>
      </c>
    </row>
    <row r="3297" spans="1:3">
      <c r="A3297" s="311"/>
      <c r="B3297" s="311"/>
      <c r="C3297" s="100" t="s">
        <v>2011</v>
      </c>
    </row>
    <row r="3298" spans="1:3">
      <c r="A3298" s="311"/>
      <c r="B3298" s="311"/>
      <c r="C3298" s="100" t="s">
        <v>2012</v>
      </c>
    </row>
    <row r="3299" spans="1:3">
      <c r="A3299" s="311"/>
      <c r="B3299" s="311"/>
      <c r="C3299" s="100" t="s">
        <v>1475</v>
      </c>
    </row>
    <row r="3300" spans="1:3" ht="45.75" thickBot="1">
      <c r="A3300" s="312"/>
      <c r="B3300" s="312"/>
      <c r="C3300" s="95" t="s">
        <v>2238</v>
      </c>
    </row>
    <row r="3301" spans="1:3">
      <c r="A3301" s="310" t="s">
        <v>502</v>
      </c>
      <c r="B3301" s="310" t="s">
        <v>2</v>
      </c>
      <c r="C3301" s="99" t="s">
        <v>503</v>
      </c>
    </row>
    <row r="3302" spans="1:3" ht="90">
      <c r="A3302" s="311"/>
      <c r="B3302" s="311"/>
      <c r="C3302" s="100" t="s">
        <v>2239</v>
      </c>
    </row>
    <row r="3303" spans="1:3">
      <c r="A3303" s="311"/>
      <c r="B3303" s="311"/>
      <c r="C3303" s="100" t="s">
        <v>1346</v>
      </c>
    </row>
    <row r="3304" spans="1:3">
      <c r="A3304" s="311"/>
      <c r="B3304" s="311"/>
      <c r="C3304" s="100" t="s">
        <v>2240</v>
      </c>
    </row>
    <row r="3305" spans="1:3">
      <c r="A3305" s="311"/>
      <c r="B3305" s="311"/>
      <c r="C3305" s="100" t="s">
        <v>1392</v>
      </c>
    </row>
    <row r="3306" spans="1:3" ht="30">
      <c r="A3306" s="311"/>
      <c r="B3306" s="311"/>
      <c r="C3306" s="100" t="s">
        <v>2139</v>
      </c>
    </row>
    <row r="3307" spans="1:3">
      <c r="A3307" s="311"/>
      <c r="B3307" s="311"/>
      <c r="C3307" s="100" t="s">
        <v>2140</v>
      </c>
    </row>
    <row r="3308" spans="1:3">
      <c r="A3308" s="311"/>
      <c r="B3308" s="311"/>
      <c r="C3308" s="100" t="s">
        <v>1355</v>
      </c>
    </row>
    <row r="3309" spans="1:3" ht="60">
      <c r="A3309" s="311"/>
      <c r="B3309" s="311"/>
      <c r="C3309" s="100" t="s">
        <v>2009</v>
      </c>
    </row>
    <row r="3310" spans="1:3">
      <c r="A3310" s="311"/>
      <c r="B3310" s="311"/>
      <c r="C3310" s="100" t="s">
        <v>1955</v>
      </c>
    </row>
    <row r="3311" spans="1:3">
      <c r="A3311" s="311"/>
      <c r="B3311" s="311"/>
      <c r="C3311" s="100" t="s">
        <v>2010</v>
      </c>
    </row>
    <row r="3312" spans="1:3">
      <c r="A3312" s="311"/>
      <c r="B3312" s="311"/>
      <c r="C3312" s="100" t="s">
        <v>2011</v>
      </c>
    </row>
    <row r="3313" spans="1:3">
      <c r="A3313" s="311"/>
      <c r="B3313" s="311"/>
      <c r="C3313" s="100" t="s">
        <v>2012</v>
      </c>
    </row>
    <row r="3314" spans="1:3" ht="60.75" thickBot="1">
      <c r="A3314" s="312"/>
      <c r="B3314" s="312"/>
      <c r="C3314" s="95" t="s">
        <v>1507</v>
      </c>
    </row>
    <row r="3315" spans="1:3">
      <c r="A3315" s="310" t="s">
        <v>504</v>
      </c>
      <c r="B3315" s="310" t="s">
        <v>2</v>
      </c>
      <c r="C3315" s="99" t="s">
        <v>505</v>
      </c>
    </row>
    <row r="3316" spans="1:3" ht="90">
      <c r="A3316" s="311"/>
      <c r="B3316" s="311"/>
      <c r="C3316" s="100" t="s">
        <v>2241</v>
      </c>
    </row>
    <row r="3317" spans="1:3">
      <c r="A3317" s="311"/>
      <c r="B3317" s="311"/>
      <c r="C3317" s="100" t="s">
        <v>1346</v>
      </c>
    </row>
    <row r="3318" spans="1:3">
      <c r="A3318" s="311"/>
      <c r="B3318" s="311"/>
      <c r="C3318" s="100" t="s">
        <v>2240</v>
      </c>
    </row>
    <row r="3319" spans="1:3">
      <c r="A3319" s="311"/>
      <c r="B3319" s="311"/>
      <c r="C3319" s="100" t="s">
        <v>1392</v>
      </c>
    </row>
    <row r="3320" spans="1:3" ht="30">
      <c r="A3320" s="311"/>
      <c r="B3320" s="311"/>
      <c r="C3320" s="100" t="s">
        <v>2139</v>
      </c>
    </row>
    <row r="3321" spans="1:3">
      <c r="A3321" s="311"/>
      <c r="B3321" s="311"/>
      <c r="C3321" s="100" t="s">
        <v>2140</v>
      </c>
    </row>
    <row r="3322" spans="1:3">
      <c r="A3322" s="311"/>
      <c r="B3322" s="311"/>
      <c r="C3322" s="100" t="s">
        <v>1355</v>
      </c>
    </row>
    <row r="3323" spans="1:3" ht="60">
      <c r="A3323" s="311"/>
      <c r="B3323" s="311"/>
      <c r="C3323" s="100" t="s">
        <v>2009</v>
      </c>
    </row>
    <row r="3324" spans="1:3">
      <c r="A3324" s="311"/>
      <c r="B3324" s="311"/>
      <c r="C3324" s="100" t="s">
        <v>1955</v>
      </c>
    </row>
    <row r="3325" spans="1:3">
      <c r="A3325" s="311"/>
      <c r="B3325" s="311"/>
      <c r="C3325" s="100" t="s">
        <v>2010</v>
      </c>
    </row>
    <row r="3326" spans="1:3">
      <c r="A3326" s="311"/>
      <c r="B3326" s="311"/>
      <c r="C3326" s="100" t="s">
        <v>2011</v>
      </c>
    </row>
    <row r="3327" spans="1:3">
      <c r="A3327" s="311"/>
      <c r="B3327" s="311"/>
      <c r="C3327" s="100" t="s">
        <v>2012</v>
      </c>
    </row>
    <row r="3328" spans="1:3">
      <c r="A3328" s="311"/>
      <c r="B3328" s="311"/>
      <c r="C3328" s="100" t="s">
        <v>1475</v>
      </c>
    </row>
    <row r="3329" spans="1:3" ht="45.75" thickBot="1">
      <c r="A3329" s="312"/>
      <c r="B3329" s="312"/>
      <c r="C3329" s="95" t="s">
        <v>1358</v>
      </c>
    </row>
    <row r="3330" spans="1:3">
      <c r="A3330" s="310" t="s">
        <v>506</v>
      </c>
      <c r="B3330" s="310" t="s">
        <v>2</v>
      </c>
      <c r="C3330" s="99" t="s">
        <v>507</v>
      </c>
    </row>
    <row r="3331" spans="1:3" ht="120">
      <c r="A3331" s="311"/>
      <c r="B3331" s="311"/>
      <c r="C3331" s="100" t="s">
        <v>2242</v>
      </c>
    </row>
    <row r="3332" spans="1:3">
      <c r="A3332" s="311"/>
      <c r="B3332" s="311"/>
      <c r="C3332" s="100" t="s">
        <v>1346</v>
      </c>
    </row>
    <row r="3333" spans="1:3">
      <c r="A3333" s="311"/>
      <c r="B3333" s="311"/>
      <c r="C3333" s="100" t="s">
        <v>2243</v>
      </c>
    </row>
    <row r="3334" spans="1:3">
      <c r="A3334" s="311"/>
      <c r="B3334" s="311"/>
      <c r="C3334" s="100" t="s">
        <v>1392</v>
      </c>
    </row>
    <row r="3335" spans="1:3" ht="30">
      <c r="A3335" s="311"/>
      <c r="B3335" s="311"/>
      <c r="C3335" s="100" t="s">
        <v>2139</v>
      </c>
    </row>
    <row r="3336" spans="1:3">
      <c r="A3336" s="311"/>
      <c r="B3336" s="311"/>
      <c r="C3336" s="100" t="s">
        <v>2140</v>
      </c>
    </row>
    <row r="3337" spans="1:3">
      <c r="A3337" s="311"/>
      <c r="B3337" s="311"/>
      <c r="C3337" s="100" t="s">
        <v>1355</v>
      </c>
    </row>
    <row r="3338" spans="1:3" ht="60">
      <c r="A3338" s="311"/>
      <c r="B3338" s="311"/>
      <c r="C3338" s="100" t="s">
        <v>2009</v>
      </c>
    </row>
    <row r="3339" spans="1:3">
      <c r="A3339" s="311"/>
      <c r="B3339" s="311"/>
      <c r="C3339" s="100" t="s">
        <v>1955</v>
      </c>
    </row>
    <row r="3340" spans="1:3">
      <c r="A3340" s="311"/>
      <c r="B3340" s="311"/>
      <c r="C3340" s="100" t="s">
        <v>2010</v>
      </c>
    </row>
    <row r="3341" spans="1:3">
      <c r="A3341" s="311"/>
      <c r="B3341" s="311"/>
      <c r="C3341" s="100" t="s">
        <v>2011</v>
      </c>
    </row>
    <row r="3342" spans="1:3">
      <c r="A3342" s="311"/>
      <c r="B3342" s="311"/>
      <c r="C3342" s="100" t="s">
        <v>2012</v>
      </c>
    </row>
    <row r="3343" spans="1:3">
      <c r="A3343" s="311"/>
      <c r="B3343" s="311"/>
      <c r="C3343" s="100" t="s">
        <v>1475</v>
      </c>
    </row>
    <row r="3344" spans="1:3" ht="45.75" thickBot="1">
      <c r="A3344" s="312"/>
      <c r="B3344" s="312"/>
      <c r="C3344" s="95" t="s">
        <v>1358</v>
      </c>
    </row>
    <row r="3345" spans="1:3">
      <c r="A3345" s="310" t="s">
        <v>508</v>
      </c>
      <c r="B3345" s="310" t="s">
        <v>2</v>
      </c>
      <c r="C3345" s="99" t="s">
        <v>509</v>
      </c>
    </row>
    <row r="3346" spans="1:3" ht="105">
      <c r="A3346" s="311"/>
      <c r="B3346" s="311"/>
      <c r="C3346" s="100" t="s">
        <v>2244</v>
      </c>
    </row>
    <row r="3347" spans="1:3">
      <c r="A3347" s="311"/>
      <c r="B3347" s="311"/>
      <c r="C3347" s="100" t="s">
        <v>2245</v>
      </c>
    </row>
    <row r="3348" spans="1:3">
      <c r="A3348" s="311"/>
      <c r="B3348" s="311"/>
      <c r="C3348" s="100" t="s">
        <v>2246</v>
      </c>
    </row>
    <row r="3349" spans="1:3">
      <c r="A3349" s="311"/>
      <c r="B3349" s="311"/>
      <c r="C3349" s="100" t="s">
        <v>1346</v>
      </c>
    </row>
    <row r="3350" spans="1:3">
      <c r="A3350" s="311"/>
      <c r="B3350" s="311"/>
      <c r="C3350" s="100" t="s">
        <v>2247</v>
      </c>
    </row>
    <row r="3351" spans="1:3">
      <c r="A3351" s="311"/>
      <c r="B3351" s="311"/>
      <c r="C3351" s="100" t="s">
        <v>1392</v>
      </c>
    </row>
    <row r="3352" spans="1:3" ht="30">
      <c r="A3352" s="311"/>
      <c r="B3352" s="311"/>
      <c r="C3352" s="100" t="s">
        <v>2139</v>
      </c>
    </row>
    <row r="3353" spans="1:3">
      <c r="A3353" s="311"/>
      <c r="B3353" s="311"/>
      <c r="C3353" s="100" t="s">
        <v>2140</v>
      </c>
    </row>
    <row r="3354" spans="1:3">
      <c r="A3354" s="311"/>
      <c r="B3354" s="311"/>
      <c r="C3354" s="100" t="s">
        <v>2141</v>
      </c>
    </row>
    <row r="3355" spans="1:3">
      <c r="A3355" s="311"/>
      <c r="B3355" s="311"/>
      <c r="C3355" s="100" t="s">
        <v>2248</v>
      </c>
    </row>
    <row r="3356" spans="1:3">
      <c r="A3356" s="311"/>
      <c r="B3356" s="311"/>
      <c r="C3356" s="100" t="s">
        <v>2249</v>
      </c>
    </row>
    <row r="3357" spans="1:3">
      <c r="A3357" s="311"/>
      <c r="B3357" s="311"/>
      <c r="C3357" s="100" t="s">
        <v>1355</v>
      </c>
    </row>
    <row r="3358" spans="1:3" ht="60">
      <c r="A3358" s="311"/>
      <c r="B3358" s="311"/>
      <c r="C3358" s="100" t="s">
        <v>2009</v>
      </c>
    </row>
    <row r="3359" spans="1:3">
      <c r="A3359" s="311"/>
      <c r="B3359" s="311"/>
      <c r="C3359" s="100" t="s">
        <v>1955</v>
      </c>
    </row>
    <row r="3360" spans="1:3">
      <c r="A3360" s="311"/>
      <c r="B3360" s="311"/>
      <c r="C3360" s="100" t="s">
        <v>2010</v>
      </c>
    </row>
    <row r="3361" spans="1:3">
      <c r="A3361" s="311"/>
      <c r="B3361" s="311"/>
      <c r="C3361" s="100" t="s">
        <v>2011</v>
      </c>
    </row>
    <row r="3362" spans="1:3">
      <c r="A3362" s="311"/>
      <c r="B3362" s="311"/>
      <c r="C3362" s="100" t="s">
        <v>2012</v>
      </c>
    </row>
    <row r="3363" spans="1:3" ht="60.75" thickBot="1">
      <c r="A3363" s="312"/>
      <c r="B3363" s="312"/>
      <c r="C3363" s="95" t="s">
        <v>1507</v>
      </c>
    </row>
    <row r="3364" spans="1:3">
      <c r="A3364" s="310" t="s">
        <v>510</v>
      </c>
      <c r="B3364" s="310" t="s">
        <v>2</v>
      </c>
      <c r="C3364" s="99" t="s">
        <v>511</v>
      </c>
    </row>
    <row r="3365" spans="1:3" ht="120">
      <c r="A3365" s="311"/>
      <c r="B3365" s="311"/>
      <c r="C3365" s="100" t="s">
        <v>2250</v>
      </c>
    </row>
    <row r="3366" spans="1:3">
      <c r="A3366" s="311"/>
      <c r="B3366" s="311"/>
      <c r="C3366" s="100" t="s">
        <v>1346</v>
      </c>
    </row>
    <row r="3367" spans="1:3">
      <c r="A3367" s="311"/>
      <c r="B3367" s="311"/>
      <c r="C3367" s="100" t="s">
        <v>2251</v>
      </c>
    </row>
    <row r="3368" spans="1:3">
      <c r="A3368" s="311"/>
      <c r="B3368" s="311"/>
      <c r="C3368" s="100" t="s">
        <v>2252</v>
      </c>
    </row>
    <row r="3369" spans="1:3">
      <c r="A3369" s="311"/>
      <c r="B3369" s="311"/>
      <c r="C3369" s="100" t="s">
        <v>1392</v>
      </c>
    </row>
    <row r="3370" spans="1:3" ht="30">
      <c r="A3370" s="311"/>
      <c r="B3370" s="311"/>
      <c r="C3370" s="100" t="s">
        <v>2139</v>
      </c>
    </row>
    <row r="3371" spans="1:3">
      <c r="A3371" s="311"/>
      <c r="B3371" s="311"/>
      <c r="C3371" s="100" t="s">
        <v>2140</v>
      </c>
    </row>
    <row r="3372" spans="1:3">
      <c r="A3372" s="311"/>
      <c r="B3372" s="311"/>
      <c r="C3372" s="100" t="s">
        <v>1355</v>
      </c>
    </row>
    <row r="3373" spans="1:3" ht="60">
      <c r="A3373" s="311"/>
      <c r="B3373" s="311"/>
      <c r="C3373" s="100" t="s">
        <v>2009</v>
      </c>
    </row>
    <row r="3374" spans="1:3">
      <c r="A3374" s="311"/>
      <c r="B3374" s="311"/>
      <c r="C3374" s="100" t="s">
        <v>1955</v>
      </c>
    </row>
    <row r="3375" spans="1:3">
      <c r="A3375" s="311"/>
      <c r="B3375" s="311"/>
      <c r="C3375" s="100" t="s">
        <v>2010</v>
      </c>
    </row>
    <row r="3376" spans="1:3">
      <c r="A3376" s="311"/>
      <c r="B3376" s="311"/>
      <c r="C3376" s="100" t="s">
        <v>2011</v>
      </c>
    </row>
    <row r="3377" spans="1:3">
      <c r="A3377" s="311"/>
      <c r="B3377" s="311"/>
      <c r="C3377" s="100" t="s">
        <v>2012</v>
      </c>
    </row>
    <row r="3378" spans="1:3" ht="60.75" thickBot="1">
      <c r="A3378" s="312"/>
      <c r="B3378" s="312"/>
      <c r="C3378" s="95" t="s">
        <v>1507</v>
      </c>
    </row>
    <row r="3379" spans="1:3">
      <c r="A3379" s="310" t="s">
        <v>512</v>
      </c>
      <c r="B3379" s="310" t="s">
        <v>2</v>
      </c>
      <c r="C3379" s="99" t="s">
        <v>513</v>
      </c>
    </row>
    <row r="3380" spans="1:3" ht="120">
      <c r="A3380" s="311"/>
      <c r="B3380" s="311"/>
      <c r="C3380" s="100" t="s">
        <v>2253</v>
      </c>
    </row>
    <row r="3381" spans="1:3">
      <c r="A3381" s="311"/>
      <c r="B3381" s="311"/>
      <c r="C3381" s="100" t="s">
        <v>1346</v>
      </c>
    </row>
    <row r="3382" spans="1:3">
      <c r="A3382" s="311"/>
      <c r="B3382" s="311"/>
      <c r="C3382" s="100" t="s">
        <v>2254</v>
      </c>
    </row>
    <row r="3383" spans="1:3">
      <c r="A3383" s="311"/>
      <c r="B3383" s="311"/>
      <c r="C3383" s="100" t="s">
        <v>2252</v>
      </c>
    </row>
    <row r="3384" spans="1:3">
      <c r="A3384" s="311"/>
      <c r="B3384" s="311"/>
      <c r="C3384" s="100" t="s">
        <v>1392</v>
      </c>
    </row>
    <row r="3385" spans="1:3" ht="30">
      <c r="A3385" s="311"/>
      <c r="B3385" s="311"/>
      <c r="C3385" s="100" t="s">
        <v>2139</v>
      </c>
    </row>
    <row r="3386" spans="1:3">
      <c r="A3386" s="311"/>
      <c r="B3386" s="311"/>
      <c r="C3386" s="100" t="s">
        <v>2140</v>
      </c>
    </row>
    <row r="3387" spans="1:3">
      <c r="A3387" s="311"/>
      <c r="B3387" s="311"/>
      <c r="C3387" s="100" t="s">
        <v>1355</v>
      </c>
    </row>
    <row r="3388" spans="1:3" ht="60">
      <c r="A3388" s="311"/>
      <c r="B3388" s="311"/>
      <c r="C3388" s="100" t="s">
        <v>2009</v>
      </c>
    </row>
    <row r="3389" spans="1:3">
      <c r="A3389" s="311"/>
      <c r="B3389" s="311"/>
      <c r="C3389" s="100" t="s">
        <v>1955</v>
      </c>
    </row>
    <row r="3390" spans="1:3">
      <c r="A3390" s="311"/>
      <c r="B3390" s="311"/>
      <c r="C3390" s="100" t="s">
        <v>2010</v>
      </c>
    </row>
    <row r="3391" spans="1:3">
      <c r="A3391" s="311"/>
      <c r="B3391" s="311"/>
      <c r="C3391" s="100" t="s">
        <v>2011</v>
      </c>
    </row>
    <row r="3392" spans="1:3">
      <c r="A3392" s="311"/>
      <c r="B3392" s="311"/>
      <c r="C3392" s="100" t="s">
        <v>2012</v>
      </c>
    </row>
    <row r="3393" spans="1:3" ht="60.75" thickBot="1">
      <c r="A3393" s="312"/>
      <c r="B3393" s="312"/>
      <c r="C3393" s="95" t="s">
        <v>1507</v>
      </c>
    </row>
    <row r="3394" spans="1:3">
      <c r="A3394" s="310" t="s">
        <v>514</v>
      </c>
      <c r="B3394" s="310" t="s">
        <v>2</v>
      </c>
      <c r="C3394" s="99" t="s">
        <v>515</v>
      </c>
    </row>
    <row r="3395" spans="1:3" ht="120">
      <c r="A3395" s="311"/>
      <c r="B3395" s="311"/>
      <c r="C3395" s="100" t="s">
        <v>2255</v>
      </c>
    </row>
    <row r="3396" spans="1:3">
      <c r="A3396" s="311"/>
      <c r="B3396" s="311"/>
      <c r="C3396" s="100" t="s">
        <v>1346</v>
      </c>
    </row>
    <row r="3397" spans="1:3">
      <c r="A3397" s="311"/>
      <c r="B3397" s="311"/>
      <c r="C3397" s="100" t="s">
        <v>2254</v>
      </c>
    </row>
    <row r="3398" spans="1:3">
      <c r="A3398" s="311"/>
      <c r="B3398" s="311"/>
      <c r="C3398" s="100" t="s">
        <v>2252</v>
      </c>
    </row>
    <row r="3399" spans="1:3">
      <c r="A3399" s="311"/>
      <c r="B3399" s="311"/>
      <c r="C3399" s="100" t="s">
        <v>1392</v>
      </c>
    </row>
    <row r="3400" spans="1:3" ht="30">
      <c r="A3400" s="311"/>
      <c r="B3400" s="311"/>
      <c r="C3400" s="100" t="s">
        <v>2139</v>
      </c>
    </row>
    <row r="3401" spans="1:3">
      <c r="A3401" s="311"/>
      <c r="B3401" s="311"/>
      <c r="C3401" s="100" t="s">
        <v>2140</v>
      </c>
    </row>
    <row r="3402" spans="1:3">
      <c r="A3402" s="311"/>
      <c r="B3402" s="311"/>
      <c r="C3402" s="100" t="s">
        <v>1355</v>
      </c>
    </row>
    <row r="3403" spans="1:3" ht="60">
      <c r="A3403" s="311"/>
      <c r="B3403" s="311"/>
      <c r="C3403" s="100" t="s">
        <v>2009</v>
      </c>
    </row>
    <row r="3404" spans="1:3">
      <c r="A3404" s="311"/>
      <c r="B3404" s="311"/>
      <c r="C3404" s="100" t="s">
        <v>1955</v>
      </c>
    </row>
    <row r="3405" spans="1:3">
      <c r="A3405" s="311"/>
      <c r="B3405" s="311"/>
      <c r="C3405" s="100" t="s">
        <v>2010</v>
      </c>
    </row>
    <row r="3406" spans="1:3">
      <c r="A3406" s="311"/>
      <c r="B3406" s="311"/>
      <c r="C3406" s="100" t="s">
        <v>2011</v>
      </c>
    </row>
    <row r="3407" spans="1:3">
      <c r="A3407" s="311"/>
      <c r="B3407" s="311"/>
      <c r="C3407" s="100" t="s">
        <v>2012</v>
      </c>
    </row>
    <row r="3408" spans="1:3" ht="60.75" thickBot="1">
      <c r="A3408" s="312"/>
      <c r="B3408" s="312"/>
      <c r="C3408" s="95" t="s">
        <v>1507</v>
      </c>
    </row>
    <row r="3409" spans="1:3">
      <c r="A3409" s="310" t="s">
        <v>516</v>
      </c>
      <c r="B3409" s="310" t="s">
        <v>2</v>
      </c>
      <c r="C3409" s="99" t="s">
        <v>517</v>
      </c>
    </row>
    <row r="3410" spans="1:3" ht="120">
      <c r="A3410" s="311"/>
      <c r="B3410" s="311"/>
      <c r="C3410" s="100" t="s">
        <v>2256</v>
      </c>
    </row>
    <row r="3411" spans="1:3">
      <c r="A3411" s="311"/>
      <c r="B3411" s="311"/>
      <c r="C3411" s="100" t="s">
        <v>1346</v>
      </c>
    </row>
    <row r="3412" spans="1:3">
      <c r="A3412" s="311"/>
      <c r="B3412" s="311"/>
      <c r="C3412" s="100" t="s">
        <v>2254</v>
      </c>
    </row>
    <row r="3413" spans="1:3">
      <c r="A3413" s="311"/>
      <c r="B3413" s="311"/>
      <c r="C3413" s="100" t="s">
        <v>2252</v>
      </c>
    </row>
    <row r="3414" spans="1:3">
      <c r="A3414" s="311"/>
      <c r="B3414" s="311"/>
      <c r="C3414" s="100" t="s">
        <v>1392</v>
      </c>
    </row>
    <row r="3415" spans="1:3" ht="30">
      <c r="A3415" s="311"/>
      <c r="B3415" s="311"/>
      <c r="C3415" s="100" t="s">
        <v>2139</v>
      </c>
    </row>
    <row r="3416" spans="1:3">
      <c r="A3416" s="311"/>
      <c r="B3416" s="311"/>
      <c r="C3416" s="100" t="s">
        <v>2140</v>
      </c>
    </row>
    <row r="3417" spans="1:3">
      <c r="A3417" s="311"/>
      <c r="B3417" s="311"/>
      <c r="C3417" s="100" t="s">
        <v>1355</v>
      </c>
    </row>
    <row r="3418" spans="1:3" ht="60">
      <c r="A3418" s="311"/>
      <c r="B3418" s="311"/>
      <c r="C3418" s="100" t="s">
        <v>2009</v>
      </c>
    </row>
    <row r="3419" spans="1:3">
      <c r="A3419" s="311"/>
      <c r="B3419" s="311"/>
      <c r="C3419" s="100" t="s">
        <v>1955</v>
      </c>
    </row>
    <row r="3420" spans="1:3">
      <c r="A3420" s="311"/>
      <c r="B3420" s="311"/>
      <c r="C3420" s="100" t="s">
        <v>2010</v>
      </c>
    </row>
    <row r="3421" spans="1:3">
      <c r="A3421" s="311"/>
      <c r="B3421" s="311"/>
      <c r="C3421" s="100" t="s">
        <v>2011</v>
      </c>
    </row>
    <row r="3422" spans="1:3">
      <c r="A3422" s="311"/>
      <c r="B3422" s="311"/>
      <c r="C3422" s="100" t="s">
        <v>2012</v>
      </c>
    </row>
    <row r="3423" spans="1:3" ht="60.75" thickBot="1">
      <c r="A3423" s="312"/>
      <c r="B3423" s="312"/>
      <c r="C3423" s="95" t="s">
        <v>1507</v>
      </c>
    </row>
    <row r="3424" spans="1:3">
      <c r="A3424" s="310" t="s">
        <v>518</v>
      </c>
      <c r="B3424" s="310" t="s">
        <v>2</v>
      </c>
      <c r="C3424" s="99" t="s">
        <v>519</v>
      </c>
    </row>
    <row r="3425" spans="1:3" ht="120">
      <c r="A3425" s="311"/>
      <c r="B3425" s="311"/>
      <c r="C3425" s="100" t="s">
        <v>2257</v>
      </c>
    </row>
    <row r="3426" spans="1:3">
      <c r="A3426" s="311"/>
      <c r="B3426" s="311"/>
      <c r="C3426" s="100" t="s">
        <v>1346</v>
      </c>
    </row>
    <row r="3427" spans="1:3">
      <c r="A3427" s="311"/>
      <c r="B3427" s="311"/>
      <c r="C3427" s="100" t="s">
        <v>2254</v>
      </c>
    </row>
    <row r="3428" spans="1:3">
      <c r="A3428" s="311"/>
      <c r="B3428" s="311"/>
      <c r="C3428" s="100" t="s">
        <v>2252</v>
      </c>
    </row>
    <row r="3429" spans="1:3">
      <c r="A3429" s="311"/>
      <c r="B3429" s="311"/>
      <c r="C3429" s="100" t="s">
        <v>1392</v>
      </c>
    </row>
    <row r="3430" spans="1:3" ht="30">
      <c r="A3430" s="311"/>
      <c r="B3430" s="311"/>
      <c r="C3430" s="100" t="s">
        <v>2139</v>
      </c>
    </row>
    <row r="3431" spans="1:3">
      <c r="A3431" s="311"/>
      <c r="B3431" s="311"/>
      <c r="C3431" s="100" t="s">
        <v>2140</v>
      </c>
    </row>
    <row r="3432" spans="1:3">
      <c r="A3432" s="311"/>
      <c r="B3432" s="311"/>
      <c r="C3432" s="100" t="s">
        <v>1355</v>
      </c>
    </row>
    <row r="3433" spans="1:3" ht="60">
      <c r="A3433" s="311"/>
      <c r="B3433" s="311"/>
      <c r="C3433" s="100" t="s">
        <v>2009</v>
      </c>
    </row>
    <row r="3434" spans="1:3">
      <c r="A3434" s="311"/>
      <c r="B3434" s="311"/>
      <c r="C3434" s="100" t="s">
        <v>1955</v>
      </c>
    </row>
    <row r="3435" spans="1:3">
      <c r="A3435" s="311"/>
      <c r="B3435" s="311"/>
      <c r="C3435" s="100" t="s">
        <v>2010</v>
      </c>
    </row>
    <row r="3436" spans="1:3">
      <c r="A3436" s="311"/>
      <c r="B3436" s="311"/>
      <c r="C3436" s="100" t="s">
        <v>2011</v>
      </c>
    </row>
    <row r="3437" spans="1:3">
      <c r="A3437" s="311"/>
      <c r="B3437" s="311"/>
      <c r="C3437" s="100" t="s">
        <v>2012</v>
      </c>
    </row>
    <row r="3438" spans="1:3" ht="60.75" thickBot="1">
      <c r="A3438" s="312"/>
      <c r="B3438" s="312"/>
      <c r="C3438" s="95" t="s">
        <v>1507</v>
      </c>
    </row>
    <row r="3439" spans="1:3">
      <c r="A3439" s="310" t="s">
        <v>520</v>
      </c>
      <c r="B3439" s="310" t="s">
        <v>2</v>
      </c>
      <c r="C3439" s="99" t="s">
        <v>521</v>
      </c>
    </row>
    <row r="3440" spans="1:3" ht="120">
      <c r="A3440" s="311"/>
      <c r="B3440" s="311"/>
      <c r="C3440" s="100" t="s">
        <v>2258</v>
      </c>
    </row>
    <row r="3441" spans="1:3">
      <c r="A3441" s="311"/>
      <c r="B3441" s="311"/>
      <c r="C3441" s="100" t="s">
        <v>1346</v>
      </c>
    </row>
    <row r="3442" spans="1:3">
      <c r="A3442" s="311"/>
      <c r="B3442" s="311"/>
      <c r="C3442" s="100" t="s">
        <v>2254</v>
      </c>
    </row>
    <row r="3443" spans="1:3">
      <c r="A3443" s="311"/>
      <c r="B3443" s="311"/>
      <c r="C3443" s="100" t="s">
        <v>2252</v>
      </c>
    </row>
    <row r="3444" spans="1:3">
      <c r="A3444" s="311"/>
      <c r="B3444" s="311"/>
      <c r="C3444" s="100" t="s">
        <v>1392</v>
      </c>
    </row>
    <row r="3445" spans="1:3" ht="30">
      <c r="A3445" s="311"/>
      <c r="B3445" s="311"/>
      <c r="C3445" s="100" t="s">
        <v>2139</v>
      </c>
    </row>
    <row r="3446" spans="1:3">
      <c r="A3446" s="311"/>
      <c r="B3446" s="311"/>
      <c r="C3446" s="100" t="s">
        <v>2140</v>
      </c>
    </row>
    <row r="3447" spans="1:3">
      <c r="A3447" s="311"/>
      <c r="B3447" s="311"/>
      <c r="C3447" s="100" t="s">
        <v>1355</v>
      </c>
    </row>
    <row r="3448" spans="1:3" ht="60">
      <c r="A3448" s="311"/>
      <c r="B3448" s="311"/>
      <c r="C3448" s="100" t="s">
        <v>2009</v>
      </c>
    </row>
    <row r="3449" spans="1:3">
      <c r="A3449" s="311"/>
      <c r="B3449" s="311"/>
      <c r="C3449" s="100" t="s">
        <v>1955</v>
      </c>
    </row>
    <row r="3450" spans="1:3">
      <c r="A3450" s="311"/>
      <c r="B3450" s="311"/>
      <c r="C3450" s="100" t="s">
        <v>2010</v>
      </c>
    </row>
    <row r="3451" spans="1:3">
      <c r="A3451" s="311"/>
      <c r="B3451" s="311"/>
      <c r="C3451" s="100" t="s">
        <v>2011</v>
      </c>
    </row>
    <row r="3452" spans="1:3">
      <c r="A3452" s="311"/>
      <c r="B3452" s="311"/>
      <c r="C3452" s="100" t="s">
        <v>2012</v>
      </c>
    </row>
    <row r="3453" spans="1:3" ht="60.75" thickBot="1">
      <c r="A3453" s="312"/>
      <c r="B3453" s="312"/>
      <c r="C3453" s="95" t="s">
        <v>1507</v>
      </c>
    </row>
    <row r="3454" spans="1:3">
      <c r="A3454" s="310" t="s">
        <v>522</v>
      </c>
      <c r="B3454" s="310" t="s">
        <v>25</v>
      </c>
      <c r="C3454" s="99" t="s">
        <v>523</v>
      </c>
    </row>
    <row r="3455" spans="1:3" ht="135">
      <c r="A3455" s="311"/>
      <c r="B3455" s="311"/>
      <c r="C3455" s="100" t="s">
        <v>2259</v>
      </c>
    </row>
    <row r="3456" spans="1:3">
      <c r="A3456" s="311"/>
      <c r="B3456" s="311"/>
      <c r="C3456" s="100" t="s">
        <v>1346</v>
      </c>
    </row>
    <row r="3457" spans="1:3">
      <c r="A3457" s="311"/>
      <c r="B3457" s="311"/>
      <c r="C3457" s="100" t="s">
        <v>2251</v>
      </c>
    </row>
    <row r="3458" spans="1:3">
      <c r="A3458" s="311"/>
      <c r="B3458" s="311"/>
      <c r="C3458" s="100" t="s">
        <v>2252</v>
      </c>
    </row>
    <row r="3459" spans="1:3">
      <c r="A3459" s="311"/>
      <c r="B3459" s="311"/>
      <c r="C3459" s="100" t="s">
        <v>1392</v>
      </c>
    </row>
    <row r="3460" spans="1:3" ht="30">
      <c r="A3460" s="311"/>
      <c r="B3460" s="311"/>
      <c r="C3460" s="100" t="s">
        <v>2139</v>
      </c>
    </row>
    <row r="3461" spans="1:3">
      <c r="A3461" s="311"/>
      <c r="B3461" s="311"/>
      <c r="C3461" s="100" t="s">
        <v>2140</v>
      </c>
    </row>
    <row r="3462" spans="1:3">
      <c r="A3462" s="311"/>
      <c r="B3462" s="311"/>
      <c r="C3462" s="100" t="s">
        <v>1355</v>
      </c>
    </row>
    <row r="3463" spans="1:3" ht="60">
      <c r="A3463" s="311"/>
      <c r="B3463" s="311"/>
      <c r="C3463" s="100" t="s">
        <v>2260</v>
      </c>
    </row>
    <row r="3464" spans="1:3">
      <c r="A3464" s="311"/>
      <c r="B3464" s="311"/>
      <c r="C3464" s="100" t="s">
        <v>1955</v>
      </c>
    </row>
    <row r="3465" spans="1:3">
      <c r="A3465" s="311"/>
      <c r="B3465" s="311"/>
      <c r="C3465" s="100" t="s">
        <v>2010</v>
      </c>
    </row>
    <row r="3466" spans="1:3">
      <c r="A3466" s="311"/>
      <c r="B3466" s="311"/>
      <c r="C3466" s="100" t="s">
        <v>2011</v>
      </c>
    </row>
    <row r="3467" spans="1:3">
      <c r="A3467" s="311"/>
      <c r="B3467" s="311"/>
      <c r="C3467" s="100" t="s">
        <v>2012</v>
      </c>
    </row>
    <row r="3468" spans="1:3" ht="60.75" thickBot="1">
      <c r="A3468" s="312"/>
      <c r="B3468" s="312"/>
      <c r="C3468" s="95" t="s">
        <v>1507</v>
      </c>
    </row>
    <row r="3469" spans="1:3">
      <c r="A3469" s="310" t="s">
        <v>524</v>
      </c>
      <c r="B3469" s="310" t="s">
        <v>2</v>
      </c>
      <c r="C3469" s="99" t="s">
        <v>525</v>
      </c>
    </row>
    <row r="3470" spans="1:3" ht="135">
      <c r="A3470" s="311"/>
      <c r="B3470" s="311"/>
      <c r="C3470" s="100" t="s">
        <v>2261</v>
      </c>
    </row>
    <row r="3471" spans="1:3" ht="45">
      <c r="A3471" s="311"/>
      <c r="B3471" s="311"/>
      <c r="C3471" s="100" t="s">
        <v>2262</v>
      </c>
    </row>
    <row r="3472" spans="1:3" ht="75">
      <c r="A3472" s="311"/>
      <c r="B3472" s="311"/>
      <c r="C3472" s="100" t="s">
        <v>2263</v>
      </c>
    </row>
    <row r="3473" spans="1:3">
      <c r="A3473" s="311"/>
      <c r="B3473" s="311"/>
      <c r="C3473" s="100" t="s">
        <v>2171</v>
      </c>
    </row>
    <row r="3474" spans="1:3">
      <c r="A3474" s="311"/>
      <c r="B3474" s="311"/>
      <c r="C3474" s="100" t="s">
        <v>2172</v>
      </c>
    </row>
    <row r="3475" spans="1:3">
      <c r="A3475" s="311"/>
      <c r="B3475" s="311"/>
      <c r="C3475" s="100" t="s">
        <v>2173</v>
      </c>
    </row>
    <row r="3476" spans="1:3" ht="30">
      <c r="A3476" s="311"/>
      <c r="B3476" s="311"/>
      <c r="C3476" s="100" t="s">
        <v>2174</v>
      </c>
    </row>
    <row r="3477" spans="1:3">
      <c r="A3477" s="311"/>
      <c r="B3477" s="311"/>
      <c r="C3477" s="100" t="s">
        <v>2175</v>
      </c>
    </row>
    <row r="3478" spans="1:3">
      <c r="A3478" s="311"/>
      <c r="B3478" s="311"/>
      <c r="C3478" s="100" t="s">
        <v>1355</v>
      </c>
    </row>
    <row r="3479" spans="1:3" ht="60">
      <c r="A3479" s="311"/>
      <c r="B3479" s="311"/>
      <c r="C3479" s="100" t="s">
        <v>2009</v>
      </c>
    </row>
    <row r="3480" spans="1:3">
      <c r="A3480" s="311"/>
      <c r="B3480" s="311"/>
      <c r="C3480" s="100" t="s">
        <v>1955</v>
      </c>
    </row>
    <row r="3481" spans="1:3">
      <c r="A3481" s="311"/>
      <c r="B3481" s="311"/>
      <c r="C3481" s="100" t="s">
        <v>2010</v>
      </c>
    </row>
    <row r="3482" spans="1:3">
      <c r="A3482" s="311"/>
      <c r="B3482" s="311"/>
      <c r="C3482" s="100" t="s">
        <v>2011</v>
      </c>
    </row>
    <row r="3483" spans="1:3">
      <c r="A3483" s="311"/>
      <c r="B3483" s="311"/>
      <c r="C3483" s="100" t="s">
        <v>2012</v>
      </c>
    </row>
    <row r="3484" spans="1:3" ht="60.75" thickBot="1">
      <c r="A3484" s="312"/>
      <c r="B3484" s="312"/>
      <c r="C3484" s="95" t="s">
        <v>1507</v>
      </c>
    </row>
    <row r="3485" spans="1:3">
      <c r="A3485" s="310" t="s">
        <v>526</v>
      </c>
      <c r="B3485" s="310" t="s">
        <v>2</v>
      </c>
      <c r="C3485" s="99" t="s">
        <v>527</v>
      </c>
    </row>
    <row r="3486" spans="1:3" ht="135">
      <c r="A3486" s="311"/>
      <c r="B3486" s="311"/>
      <c r="C3486" s="100" t="s">
        <v>2264</v>
      </c>
    </row>
    <row r="3487" spans="1:3" ht="45">
      <c r="A3487" s="311"/>
      <c r="B3487" s="311"/>
      <c r="C3487" s="100" t="s">
        <v>2262</v>
      </c>
    </row>
    <row r="3488" spans="1:3" ht="75">
      <c r="A3488" s="311"/>
      <c r="B3488" s="311"/>
      <c r="C3488" s="100" t="s">
        <v>2263</v>
      </c>
    </row>
    <row r="3489" spans="1:3">
      <c r="A3489" s="311"/>
      <c r="B3489" s="311"/>
      <c r="C3489" s="100" t="s">
        <v>2171</v>
      </c>
    </row>
    <row r="3490" spans="1:3">
      <c r="A3490" s="311"/>
      <c r="B3490" s="311"/>
      <c r="C3490" s="100" t="s">
        <v>2172</v>
      </c>
    </row>
    <row r="3491" spans="1:3">
      <c r="A3491" s="311"/>
      <c r="B3491" s="311"/>
      <c r="C3491" s="100" t="s">
        <v>2173</v>
      </c>
    </row>
    <row r="3492" spans="1:3" ht="30">
      <c r="A3492" s="311"/>
      <c r="B3492" s="311"/>
      <c r="C3492" s="100" t="s">
        <v>2174</v>
      </c>
    </row>
    <row r="3493" spans="1:3">
      <c r="A3493" s="311"/>
      <c r="B3493" s="311"/>
      <c r="C3493" s="100" t="s">
        <v>2175</v>
      </c>
    </row>
    <row r="3494" spans="1:3">
      <c r="A3494" s="311"/>
      <c r="B3494" s="311"/>
      <c r="C3494" s="100" t="s">
        <v>1355</v>
      </c>
    </row>
    <row r="3495" spans="1:3" ht="60">
      <c r="A3495" s="311"/>
      <c r="B3495" s="311"/>
      <c r="C3495" s="100" t="s">
        <v>2009</v>
      </c>
    </row>
    <row r="3496" spans="1:3">
      <c r="A3496" s="311"/>
      <c r="B3496" s="311"/>
      <c r="C3496" s="100" t="s">
        <v>1955</v>
      </c>
    </row>
    <row r="3497" spans="1:3">
      <c r="A3497" s="311"/>
      <c r="B3497" s="311"/>
      <c r="C3497" s="100" t="s">
        <v>2010</v>
      </c>
    </row>
    <row r="3498" spans="1:3">
      <c r="A3498" s="311"/>
      <c r="B3498" s="311"/>
      <c r="C3498" s="100" t="s">
        <v>2011</v>
      </c>
    </row>
    <row r="3499" spans="1:3">
      <c r="A3499" s="311"/>
      <c r="B3499" s="311"/>
      <c r="C3499" s="100" t="s">
        <v>2012</v>
      </c>
    </row>
    <row r="3500" spans="1:3" ht="60.75" thickBot="1">
      <c r="A3500" s="312"/>
      <c r="B3500" s="312"/>
      <c r="C3500" s="95" t="s">
        <v>1507</v>
      </c>
    </row>
    <row r="3501" spans="1:3">
      <c r="A3501" s="310" t="s">
        <v>528</v>
      </c>
      <c r="B3501" s="310" t="s">
        <v>2</v>
      </c>
      <c r="C3501" s="99" t="s">
        <v>529</v>
      </c>
    </row>
    <row r="3502" spans="1:3" ht="105">
      <c r="A3502" s="311"/>
      <c r="B3502" s="311"/>
      <c r="C3502" s="100" t="s">
        <v>2265</v>
      </c>
    </row>
    <row r="3503" spans="1:3">
      <c r="A3503" s="311"/>
      <c r="B3503" s="311"/>
      <c r="C3503" s="100" t="s">
        <v>1346</v>
      </c>
    </row>
    <row r="3504" spans="1:3">
      <c r="A3504" s="311"/>
      <c r="B3504" s="311"/>
      <c r="C3504" s="100" t="s">
        <v>1392</v>
      </c>
    </row>
    <row r="3505" spans="1:3" ht="30">
      <c r="A3505" s="311"/>
      <c r="B3505" s="311"/>
      <c r="C3505" s="100" t="s">
        <v>2139</v>
      </c>
    </row>
    <row r="3506" spans="1:3">
      <c r="A3506" s="311"/>
      <c r="B3506" s="311"/>
      <c r="C3506" s="100" t="s">
        <v>2140</v>
      </c>
    </row>
    <row r="3507" spans="1:3">
      <c r="A3507" s="311"/>
      <c r="B3507" s="311"/>
      <c r="C3507" s="100" t="s">
        <v>1355</v>
      </c>
    </row>
    <row r="3508" spans="1:3" ht="60">
      <c r="A3508" s="311"/>
      <c r="B3508" s="311"/>
      <c r="C3508" s="100" t="s">
        <v>2009</v>
      </c>
    </row>
    <row r="3509" spans="1:3">
      <c r="A3509" s="311"/>
      <c r="B3509" s="311"/>
      <c r="C3509" s="100" t="s">
        <v>1955</v>
      </c>
    </row>
    <row r="3510" spans="1:3">
      <c r="A3510" s="311"/>
      <c r="B3510" s="311"/>
      <c r="C3510" s="100" t="s">
        <v>2010</v>
      </c>
    </row>
    <row r="3511" spans="1:3">
      <c r="A3511" s="311"/>
      <c r="B3511" s="311"/>
      <c r="C3511" s="100" t="s">
        <v>2011</v>
      </c>
    </row>
    <row r="3512" spans="1:3">
      <c r="A3512" s="311"/>
      <c r="B3512" s="311"/>
      <c r="C3512" s="100" t="s">
        <v>2012</v>
      </c>
    </row>
    <row r="3513" spans="1:3" ht="60.75" thickBot="1">
      <c r="A3513" s="312"/>
      <c r="B3513" s="312"/>
      <c r="C3513" s="95" t="s">
        <v>1507</v>
      </c>
    </row>
    <row r="3514" spans="1:3">
      <c r="A3514" s="310" t="s">
        <v>530</v>
      </c>
      <c r="B3514" s="310" t="s">
        <v>2</v>
      </c>
      <c r="C3514" s="99" t="s">
        <v>531</v>
      </c>
    </row>
    <row r="3515" spans="1:3" ht="105">
      <c r="A3515" s="311"/>
      <c r="B3515" s="311"/>
      <c r="C3515" s="100" t="s">
        <v>2266</v>
      </c>
    </row>
    <row r="3516" spans="1:3">
      <c r="A3516" s="311"/>
      <c r="B3516" s="311"/>
      <c r="C3516" s="100" t="s">
        <v>1392</v>
      </c>
    </row>
    <row r="3517" spans="1:3" ht="30">
      <c r="A3517" s="311"/>
      <c r="B3517" s="311"/>
      <c r="C3517" s="100" t="s">
        <v>2139</v>
      </c>
    </row>
    <row r="3518" spans="1:3">
      <c r="A3518" s="311"/>
      <c r="B3518" s="311"/>
      <c r="C3518" s="100" t="s">
        <v>2140</v>
      </c>
    </row>
    <row r="3519" spans="1:3">
      <c r="A3519" s="311"/>
      <c r="B3519" s="311"/>
      <c r="C3519" s="100" t="s">
        <v>1355</v>
      </c>
    </row>
    <row r="3520" spans="1:3" ht="60">
      <c r="A3520" s="311"/>
      <c r="B3520" s="311"/>
      <c r="C3520" s="100" t="s">
        <v>2009</v>
      </c>
    </row>
    <row r="3521" spans="1:3">
      <c r="A3521" s="311"/>
      <c r="B3521" s="311"/>
      <c r="C3521" s="100" t="s">
        <v>1955</v>
      </c>
    </row>
    <row r="3522" spans="1:3">
      <c r="A3522" s="311"/>
      <c r="B3522" s="311"/>
      <c r="C3522" s="100" t="s">
        <v>2010</v>
      </c>
    </row>
    <row r="3523" spans="1:3">
      <c r="A3523" s="311"/>
      <c r="B3523" s="311"/>
      <c r="C3523" s="100" t="s">
        <v>2011</v>
      </c>
    </row>
    <row r="3524" spans="1:3">
      <c r="A3524" s="311"/>
      <c r="B3524" s="311"/>
      <c r="C3524" s="100" t="s">
        <v>2012</v>
      </c>
    </row>
    <row r="3525" spans="1:3">
      <c r="A3525" s="311"/>
      <c r="B3525" s="311"/>
      <c r="C3525" s="100" t="s">
        <v>1475</v>
      </c>
    </row>
    <row r="3526" spans="1:3" ht="45.75" thickBot="1">
      <c r="A3526" s="312"/>
      <c r="B3526" s="312"/>
      <c r="C3526" s="95" t="s">
        <v>2267</v>
      </c>
    </row>
    <row r="3527" spans="1:3">
      <c r="A3527" s="310" t="s">
        <v>532</v>
      </c>
      <c r="B3527" s="310" t="s">
        <v>2</v>
      </c>
      <c r="C3527" s="99" t="s">
        <v>533</v>
      </c>
    </row>
    <row r="3528" spans="1:3" ht="105">
      <c r="A3528" s="311"/>
      <c r="B3528" s="311"/>
      <c r="C3528" s="100" t="s">
        <v>2268</v>
      </c>
    </row>
    <row r="3529" spans="1:3">
      <c r="A3529" s="311"/>
      <c r="B3529" s="311"/>
      <c r="C3529" s="100" t="s">
        <v>1392</v>
      </c>
    </row>
    <row r="3530" spans="1:3" ht="30">
      <c r="A3530" s="311"/>
      <c r="B3530" s="311"/>
      <c r="C3530" s="100" t="s">
        <v>2139</v>
      </c>
    </row>
    <row r="3531" spans="1:3">
      <c r="A3531" s="311"/>
      <c r="B3531" s="311"/>
      <c r="C3531" s="100" t="s">
        <v>2140</v>
      </c>
    </row>
    <row r="3532" spans="1:3">
      <c r="A3532" s="311"/>
      <c r="B3532" s="311"/>
      <c r="C3532" s="100" t="s">
        <v>1355</v>
      </c>
    </row>
    <row r="3533" spans="1:3" ht="60">
      <c r="A3533" s="311"/>
      <c r="B3533" s="311"/>
      <c r="C3533" s="100" t="s">
        <v>2009</v>
      </c>
    </row>
    <row r="3534" spans="1:3">
      <c r="A3534" s="311"/>
      <c r="B3534" s="311"/>
      <c r="C3534" s="100" t="s">
        <v>1955</v>
      </c>
    </row>
    <row r="3535" spans="1:3">
      <c r="A3535" s="311"/>
      <c r="B3535" s="311"/>
      <c r="C3535" s="100" t="s">
        <v>2010</v>
      </c>
    </row>
    <row r="3536" spans="1:3">
      <c r="A3536" s="311"/>
      <c r="B3536" s="311"/>
      <c r="C3536" s="100" t="s">
        <v>2011</v>
      </c>
    </row>
    <row r="3537" spans="1:3">
      <c r="A3537" s="311"/>
      <c r="B3537" s="311"/>
      <c r="C3537" s="100" t="s">
        <v>2012</v>
      </c>
    </row>
    <row r="3538" spans="1:3">
      <c r="A3538" s="311"/>
      <c r="B3538" s="311"/>
      <c r="C3538" s="100" t="s">
        <v>1475</v>
      </c>
    </row>
    <row r="3539" spans="1:3" ht="45.75" thickBot="1">
      <c r="A3539" s="312"/>
      <c r="B3539" s="312"/>
      <c r="C3539" s="95" t="s">
        <v>1358</v>
      </c>
    </row>
    <row r="3540" spans="1:3">
      <c r="A3540" s="310" t="s">
        <v>534</v>
      </c>
      <c r="B3540" s="310" t="s">
        <v>2</v>
      </c>
      <c r="C3540" s="99" t="s">
        <v>535</v>
      </c>
    </row>
    <row r="3541" spans="1:3" ht="90">
      <c r="A3541" s="311"/>
      <c r="B3541" s="311"/>
      <c r="C3541" s="100" t="s">
        <v>2269</v>
      </c>
    </row>
    <row r="3542" spans="1:3">
      <c r="A3542" s="311"/>
      <c r="B3542" s="311"/>
      <c r="C3542" s="100" t="s">
        <v>1834</v>
      </c>
    </row>
    <row r="3543" spans="1:3" ht="30">
      <c r="A3543" s="311"/>
      <c r="B3543" s="311"/>
      <c r="C3543" s="100" t="s">
        <v>2139</v>
      </c>
    </row>
    <row r="3544" spans="1:3">
      <c r="A3544" s="311"/>
      <c r="B3544" s="311"/>
      <c r="C3544" s="100" t="s">
        <v>2140</v>
      </c>
    </row>
    <row r="3545" spans="1:3">
      <c r="A3545" s="311"/>
      <c r="B3545" s="311"/>
      <c r="C3545" s="100" t="s">
        <v>2191</v>
      </c>
    </row>
    <row r="3546" spans="1:3">
      <c r="A3546" s="311"/>
      <c r="B3546" s="311"/>
      <c r="C3546" s="100" t="s">
        <v>2192</v>
      </c>
    </row>
    <row r="3547" spans="1:3">
      <c r="A3547" s="311"/>
      <c r="B3547" s="311"/>
      <c r="C3547" s="100" t="s">
        <v>2193</v>
      </c>
    </row>
    <row r="3548" spans="1:3">
      <c r="A3548" s="311"/>
      <c r="B3548" s="311"/>
      <c r="C3548" s="100" t="s">
        <v>2194</v>
      </c>
    </row>
    <row r="3549" spans="1:3">
      <c r="A3549" s="311"/>
      <c r="B3549" s="311"/>
      <c r="C3549" s="100" t="s">
        <v>2195</v>
      </c>
    </row>
    <row r="3550" spans="1:3">
      <c r="A3550" s="311"/>
      <c r="B3550" s="311"/>
      <c r="C3550" s="100" t="s">
        <v>1355</v>
      </c>
    </row>
    <row r="3551" spans="1:3" ht="60">
      <c r="A3551" s="311"/>
      <c r="B3551" s="311"/>
      <c r="C3551" s="100" t="s">
        <v>2009</v>
      </c>
    </row>
    <row r="3552" spans="1:3">
      <c r="A3552" s="311"/>
      <c r="B3552" s="311"/>
      <c r="C3552" s="100" t="s">
        <v>1955</v>
      </c>
    </row>
    <row r="3553" spans="1:3">
      <c r="A3553" s="311"/>
      <c r="B3553" s="311"/>
      <c r="C3553" s="100" t="s">
        <v>2010</v>
      </c>
    </row>
    <row r="3554" spans="1:3">
      <c r="A3554" s="311"/>
      <c r="B3554" s="311"/>
      <c r="C3554" s="100" t="s">
        <v>2011</v>
      </c>
    </row>
    <row r="3555" spans="1:3">
      <c r="A3555" s="311"/>
      <c r="B3555" s="311"/>
      <c r="C3555" s="100" t="s">
        <v>2012</v>
      </c>
    </row>
    <row r="3556" spans="1:3">
      <c r="A3556" s="311"/>
      <c r="B3556" s="311"/>
      <c r="C3556" s="100" t="s">
        <v>1475</v>
      </c>
    </row>
    <row r="3557" spans="1:3" ht="45.75" thickBot="1">
      <c r="A3557" s="312"/>
      <c r="B3557" s="312"/>
      <c r="C3557" s="95" t="s">
        <v>2238</v>
      </c>
    </row>
    <row r="3558" spans="1:3">
      <c r="A3558" s="310" t="s">
        <v>536</v>
      </c>
      <c r="B3558" s="310" t="s">
        <v>2</v>
      </c>
      <c r="C3558" s="99" t="s">
        <v>537</v>
      </c>
    </row>
    <row r="3559" spans="1:3" ht="120">
      <c r="A3559" s="311"/>
      <c r="B3559" s="311"/>
      <c r="C3559" s="100" t="s">
        <v>2270</v>
      </c>
    </row>
    <row r="3560" spans="1:3">
      <c r="A3560" s="311"/>
      <c r="B3560" s="311"/>
      <c r="C3560" s="99" t="s">
        <v>1346</v>
      </c>
    </row>
    <row r="3561" spans="1:3" ht="60">
      <c r="A3561" s="311"/>
      <c r="B3561" s="311"/>
      <c r="C3561" s="100" t="s">
        <v>2271</v>
      </c>
    </row>
    <row r="3562" spans="1:3">
      <c r="A3562" s="311"/>
      <c r="B3562" s="311"/>
      <c r="C3562" s="100" t="s">
        <v>2272</v>
      </c>
    </row>
    <row r="3563" spans="1:3" ht="30">
      <c r="A3563" s="311"/>
      <c r="B3563" s="311"/>
      <c r="C3563" s="100" t="s">
        <v>1350</v>
      </c>
    </row>
    <row r="3564" spans="1:3">
      <c r="A3564" s="311"/>
      <c r="B3564" s="311"/>
      <c r="C3564" s="99" t="s">
        <v>1306</v>
      </c>
    </row>
    <row r="3565" spans="1:3">
      <c r="A3565" s="311"/>
      <c r="B3565" s="311"/>
      <c r="C3565" s="101" t="s">
        <v>2273</v>
      </c>
    </row>
    <row r="3566" spans="1:3" ht="30">
      <c r="A3566" s="311"/>
      <c r="B3566" s="311"/>
      <c r="C3566" s="100" t="s">
        <v>1985</v>
      </c>
    </row>
    <row r="3567" spans="1:3">
      <c r="A3567" s="311"/>
      <c r="B3567" s="311"/>
      <c r="C3567" s="100" t="s">
        <v>1986</v>
      </c>
    </row>
    <row r="3568" spans="1:3">
      <c r="A3568" s="311"/>
      <c r="B3568" s="311"/>
      <c r="C3568" s="100" t="s">
        <v>1469</v>
      </c>
    </row>
    <row r="3569" spans="1:3">
      <c r="A3569" s="311"/>
      <c r="B3569" s="311"/>
      <c r="C3569" s="100" t="s">
        <v>1354</v>
      </c>
    </row>
    <row r="3570" spans="1:3">
      <c r="A3570" s="311"/>
      <c r="B3570" s="311"/>
      <c r="C3570" s="99" t="s">
        <v>1355</v>
      </c>
    </row>
    <row r="3571" spans="1:3" ht="90">
      <c r="A3571" s="311"/>
      <c r="B3571" s="311"/>
      <c r="C3571" s="100" t="s">
        <v>2274</v>
      </c>
    </row>
    <row r="3572" spans="1:3">
      <c r="A3572" s="311"/>
      <c r="B3572" s="311"/>
      <c r="C3572" s="99" t="s">
        <v>1357</v>
      </c>
    </row>
    <row r="3573" spans="1:3" ht="45.75" thickBot="1">
      <c r="A3573" s="312"/>
      <c r="B3573" s="312"/>
      <c r="C3573" s="95" t="s">
        <v>1358</v>
      </c>
    </row>
    <row r="3574" spans="1:3">
      <c r="A3574" s="310" t="s">
        <v>538</v>
      </c>
      <c r="B3574" s="310" t="s">
        <v>2</v>
      </c>
      <c r="C3574" s="99" t="s">
        <v>539</v>
      </c>
    </row>
    <row r="3575" spans="1:3" ht="150">
      <c r="A3575" s="311"/>
      <c r="B3575" s="311"/>
      <c r="C3575" s="100" t="s">
        <v>2275</v>
      </c>
    </row>
    <row r="3576" spans="1:3">
      <c r="A3576" s="311"/>
      <c r="B3576" s="311"/>
      <c r="C3576" s="99" t="s">
        <v>1346</v>
      </c>
    </row>
    <row r="3577" spans="1:3" ht="60">
      <c r="A3577" s="311"/>
      <c r="B3577" s="311"/>
      <c r="C3577" s="100" t="s">
        <v>2271</v>
      </c>
    </row>
    <row r="3578" spans="1:3">
      <c r="A3578" s="311"/>
      <c r="B3578" s="311"/>
      <c r="C3578" s="100" t="s">
        <v>2272</v>
      </c>
    </row>
    <row r="3579" spans="1:3" ht="30">
      <c r="A3579" s="311"/>
      <c r="B3579" s="311"/>
      <c r="C3579" s="100" t="s">
        <v>1350</v>
      </c>
    </row>
    <row r="3580" spans="1:3">
      <c r="A3580" s="311"/>
      <c r="B3580" s="311"/>
      <c r="C3580" s="99" t="s">
        <v>1306</v>
      </c>
    </row>
    <row r="3581" spans="1:3">
      <c r="A3581" s="311"/>
      <c r="B3581" s="311"/>
      <c r="C3581" s="101" t="s">
        <v>2273</v>
      </c>
    </row>
    <row r="3582" spans="1:3" ht="30">
      <c r="A3582" s="311"/>
      <c r="B3582" s="311"/>
      <c r="C3582" s="100" t="s">
        <v>1985</v>
      </c>
    </row>
    <row r="3583" spans="1:3">
      <c r="A3583" s="311"/>
      <c r="B3583" s="311"/>
      <c r="C3583" s="100" t="s">
        <v>1986</v>
      </c>
    </row>
    <row r="3584" spans="1:3">
      <c r="A3584" s="311"/>
      <c r="B3584" s="311"/>
      <c r="C3584" s="100" t="s">
        <v>1469</v>
      </c>
    </row>
    <row r="3585" spans="1:3">
      <c r="A3585" s="311"/>
      <c r="B3585" s="311"/>
      <c r="C3585" s="100" t="s">
        <v>1354</v>
      </c>
    </row>
    <row r="3586" spans="1:3">
      <c r="A3586" s="311"/>
      <c r="B3586" s="311"/>
      <c r="C3586" s="99" t="s">
        <v>1355</v>
      </c>
    </row>
    <row r="3587" spans="1:3" ht="90">
      <c r="A3587" s="311"/>
      <c r="B3587" s="311"/>
      <c r="C3587" s="100" t="s">
        <v>2274</v>
      </c>
    </row>
    <row r="3588" spans="1:3">
      <c r="A3588" s="311"/>
      <c r="B3588" s="311"/>
      <c r="C3588" s="99" t="s">
        <v>1357</v>
      </c>
    </row>
    <row r="3589" spans="1:3" ht="45.75" thickBot="1">
      <c r="A3589" s="312"/>
      <c r="B3589" s="312"/>
      <c r="C3589" s="95" t="s">
        <v>1358</v>
      </c>
    </row>
    <row r="3590" spans="1:3">
      <c r="A3590" s="310" t="s">
        <v>540</v>
      </c>
      <c r="B3590" s="310" t="s">
        <v>2</v>
      </c>
      <c r="C3590" s="99" t="s">
        <v>541</v>
      </c>
    </row>
    <row r="3591" spans="1:3" ht="105">
      <c r="A3591" s="311"/>
      <c r="B3591" s="311"/>
      <c r="C3591" s="100" t="s">
        <v>2276</v>
      </c>
    </row>
    <row r="3592" spans="1:3">
      <c r="A3592" s="311"/>
      <c r="B3592" s="311"/>
      <c r="C3592" s="99" t="s">
        <v>1346</v>
      </c>
    </row>
    <row r="3593" spans="1:3" ht="60">
      <c r="A3593" s="311"/>
      <c r="B3593" s="311"/>
      <c r="C3593" s="100" t="s">
        <v>2271</v>
      </c>
    </row>
    <row r="3594" spans="1:3">
      <c r="A3594" s="311"/>
      <c r="B3594" s="311"/>
      <c r="C3594" s="100" t="s">
        <v>2272</v>
      </c>
    </row>
    <row r="3595" spans="1:3" ht="30">
      <c r="A3595" s="311"/>
      <c r="B3595" s="311"/>
      <c r="C3595" s="100" t="s">
        <v>1350</v>
      </c>
    </row>
    <row r="3596" spans="1:3">
      <c r="A3596" s="311"/>
      <c r="B3596" s="311"/>
      <c r="C3596" s="99" t="s">
        <v>1306</v>
      </c>
    </row>
    <row r="3597" spans="1:3">
      <c r="A3597" s="311"/>
      <c r="B3597" s="311"/>
      <c r="C3597" s="101" t="s">
        <v>2273</v>
      </c>
    </row>
    <row r="3598" spans="1:3" ht="30">
      <c r="A3598" s="311"/>
      <c r="B3598" s="311"/>
      <c r="C3598" s="100" t="s">
        <v>1985</v>
      </c>
    </row>
    <row r="3599" spans="1:3">
      <c r="A3599" s="311"/>
      <c r="B3599" s="311"/>
      <c r="C3599" s="100" t="s">
        <v>1986</v>
      </c>
    </row>
    <row r="3600" spans="1:3">
      <c r="A3600" s="311"/>
      <c r="B3600" s="311"/>
      <c r="C3600" s="100" t="s">
        <v>1469</v>
      </c>
    </row>
    <row r="3601" spans="1:3">
      <c r="A3601" s="311"/>
      <c r="B3601" s="311"/>
      <c r="C3601" s="100" t="s">
        <v>1354</v>
      </c>
    </row>
    <row r="3602" spans="1:3">
      <c r="A3602" s="311"/>
      <c r="B3602" s="311"/>
      <c r="C3602" s="99" t="s">
        <v>1355</v>
      </c>
    </row>
    <row r="3603" spans="1:3" ht="90">
      <c r="A3603" s="311"/>
      <c r="B3603" s="311"/>
      <c r="C3603" s="100" t="s">
        <v>2274</v>
      </c>
    </row>
    <row r="3604" spans="1:3">
      <c r="A3604" s="311"/>
      <c r="B3604" s="311"/>
      <c r="C3604" s="99" t="s">
        <v>1357</v>
      </c>
    </row>
    <row r="3605" spans="1:3" ht="45.75" thickBot="1">
      <c r="A3605" s="312"/>
      <c r="B3605" s="312"/>
      <c r="C3605" s="95" t="s">
        <v>1358</v>
      </c>
    </row>
    <row r="3606" spans="1:3">
      <c r="A3606" s="310" t="s">
        <v>542</v>
      </c>
      <c r="B3606" s="310" t="s">
        <v>2</v>
      </c>
      <c r="C3606" s="99" t="s">
        <v>543</v>
      </c>
    </row>
    <row r="3607" spans="1:3" ht="150">
      <c r="A3607" s="311"/>
      <c r="B3607" s="311"/>
      <c r="C3607" s="100" t="s">
        <v>2277</v>
      </c>
    </row>
    <row r="3608" spans="1:3">
      <c r="A3608" s="311"/>
      <c r="B3608" s="311"/>
      <c r="C3608" s="99" t="s">
        <v>1346</v>
      </c>
    </row>
    <row r="3609" spans="1:3" ht="60">
      <c r="A3609" s="311"/>
      <c r="B3609" s="311"/>
      <c r="C3609" s="100" t="s">
        <v>2271</v>
      </c>
    </row>
    <row r="3610" spans="1:3">
      <c r="A3610" s="311"/>
      <c r="B3610" s="311"/>
      <c r="C3610" s="100" t="s">
        <v>2272</v>
      </c>
    </row>
    <row r="3611" spans="1:3" ht="30">
      <c r="A3611" s="311"/>
      <c r="B3611" s="311"/>
      <c r="C3611" s="100" t="s">
        <v>1350</v>
      </c>
    </row>
    <row r="3612" spans="1:3">
      <c r="A3612" s="311"/>
      <c r="B3612" s="311"/>
      <c r="C3612" s="99" t="s">
        <v>1306</v>
      </c>
    </row>
    <row r="3613" spans="1:3">
      <c r="A3613" s="311"/>
      <c r="B3613" s="311"/>
      <c r="C3613" s="101" t="s">
        <v>2273</v>
      </c>
    </row>
    <row r="3614" spans="1:3" ht="30">
      <c r="A3614" s="311"/>
      <c r="B3614" s="311"/>
      <c r="C3614" s="100" t="s">
        <v>1985</v>
      </c>
    </row>
    <row r="3615" spans="1:3">
      <c r="A3615" s="311"/>
      <c r="B3615" s="311"/>
      <c r="C3615" s="100" t="s">
        <v>1986</v>
      </c>
    </row>
    <row r="3616" spans="1:3">
      <c r="A3616" s="311"/>
      <c r="B3616" s="311"/>
      <c r="C3616" s="100" t="s">
        <v>1469</v>
      </c>
    </row>
    <row r="3617" spans="1:3">
      <c r="A3617" s="311"/>
      <c r="B3617" s="311"/>
      <c r="C3617" s="99" t="s">
        <v>1355</v>
      </c>
    </row>
    <row r="3618" spans="1:3" ht="90">
      <c r="A3618" s="311"/>
      <c r="B3618" s="311"/>
      <c r="C3618" s="100" t="s">
        <v>2274</v>
      </c>
    </row>
    <row r="3619" spans="1:3">
      <c r="A3619" s="311"/>
      <c r="B3619" s="311"/>
      <c r="C3619" s="99" t="s">
        <v>1357</v>
      </c>
    </row>
    <row r="3620" spans="1:3" ht="45.75" thickBot="1">
      <c r="A3620" s="312"/>
      <c r="B3620" s="312"/>
      <c r="C3620" s="95" t="s">
        <v>1358</v>
      </c>
    </row>
    <row r="3621" spans="1:3" ht="45">
      <c r="A3621" s="310" t="s">
        <v>544</v>
      </c>
      <c r="B3621" s="310" t="s">
        <v>25</v>
      </c>
      <c r="C3621" s="99" t="s">
        <v>545</v>
      </c>
    </row>
    <row r="3622" spans="1:3" ht="240">
      <c r="A3622" s="311"/>
      <c r="B3622" s="311"/>
      <c r="C3622" s="100" t="s">
        <v>2278</v>
      </c>
    </row>
    <row r="3623" spans="1:3">
      <c r="A3623" s="311"/>
      <c r="B3623" s="311"/>
      <c r="C3623" s="99" t="s">
        <v>1346</v>
      </c>
    </row>
    <row r="3624" spans="1:3" ht="45">
      <c r="A3624" s="311"/>
      <c r="B3624" s="311"/>
      <c r="C3624" s="100" t="s">
        <v>1799</v>
      </c>
    </row>
    <row r="3625" spans="1:3">
      <c r="A3625" s="311"/>
      <c r="B3625" s="311"/>
      <c r="C3625" s="100" t="s">
        <v>2117</v>
      </c>
    </row>
    <row r="3626" spans="1:3" ht="30">
      <c r="A3626" s="311"/>
      <c r="B3626" s="311"/>
      <c r="C3626" s="100" t="s">
        <v>2118</v>
      </c>
    </row>
    <row r="3627" spans="1:3">
      <c r="A3627" s="311"/>
      <c r="B3627" s="311"/>
      <c r="C3627" s="99" t="s">
        <v>1392</v>
      </c>
    </row>
    <row r="3628" spans="1:3">
      <c r="A3628" s="311"/>
      <c r="B3628" s="311"/>
      <c r="C3628" s="100" t="s">
        <v>2128</v>
      </c>
    </row>
    <row r="3629" spans="1:3">
      <c r="A3629" s="311"/>
      <c r="B3629" s="311"/>
      <c r="C3629" s="100" t="s">
        <v>2120</v>
      </c>
    </row>
    <row r="3630" spans="1:3">
      <c r="A3630" s="311"/>
      <c r="B3630" s="311"/>
      <c r="C3630" s="100" t="s">
        <v>2129</v>
      </c>
    </row>
    <row r="3631" spans="1:3">
      <c r="A3631" s="311"/>
      <c r="B3631" s="311"/>
      <c r="C3631" s="100" t="s">
        <v>1469</v>
      </c>
    </row>
    <row r="3632" spans="1:3">
      <c r="A3632" s="311"/>
      <c r="B3632" s="311"/>
      <c r="C3632" s="99" t="s">
        <v>1470</v>
      </c>
    </row>
    <row r="3633" spans="1:3">
      <c r="A3633" s="311"/>
      <c r="B3633" s="311"/>
      <c r="C3633" s="100" t="s">
        <v>2122</v>
      </c>
    </row>
    <row r="3634" spans="1:3">
      <c r="A3634" s="311"/>
      <c r="B3634" s="311"/>
      <c r="C3634" s="100" t="s">
        <v>1806</v>
      </c>
    </row>
    <row r="3635" spans="1:3">
      <c r="A3635" s="311"/>
      <c r="B3635" s="311"/>
      <c r="C3635" s="100" t="s">
        <v>2123</v>
      </c>
    </row>
    <row r="3636" spans="1:3">
      <c r="A3636" s="311"/>
      <c r="B3636" s="311"/>
      <c r="C3636" s="100" t="s">
        <v>1808</v>
      </c>
    </row>
    <row r="3637" spans="1:3">
      <c r="A3637" s="311"/>
      <c r="B3637" s="311"/>
      <c r="C3637" s="99" t="s">
        <v>1355</v>
      </c>
    </row>
    <row r="3638" spans="1:3" ht="105">
      <c r="A3638" s="311"/>
      <c r="B3638" s="311"/>
      <c r="C3638" s="100" t="s">
        <v>2130</v>
      </c>
    </row>
    <row r="3639" spans="1:3">
      <c r="A3639" s="311"/>
      <c r="B3639" s="311"/>
      <c r="C3639" s="99" t="s">
        <v>1475</v>
      </c>
    </row>
    <row r="3640" spans="1:3" ht="45.75" thickBot="1">
      <c r="A3640" s="312"/>
      <c r="B3640" s="312"/>
      <c r="C3640" s="95" t="s">
        <v>1358</v>
      </c>
    </row>
    <row r="3641" spans="1:3" ht="45">
      <c r="A3641" s="310" t="s">
        <v>546</v>
      </c>
      <c r="B3641" s="310" t="s">
        <v>25</v>
      </c>
      <c r="C3641" s="99" t="s">
        <v>547</v>
      </c>
    </row>
    <row r="3642" spans="1:3" ht="240">
      <c r="A3642" s="311"/>
      <c r="B3642" s="311"/>
      <c r="C3642" s="100" t="s">
        <v>2279</v>
      </c>
    </row>
    <row r="3643" spans="1:3">
      <c r="A3643" s="311"/>
      <c r="B3643" s="311"/>
      <c r="C3643" s="99" t="s">
        <v>1346</v>
      </c>
    </row>
    <row r="3644" spans="1:3" ht="45">
      <c r="A3644" s="311"/>
      <c r="B3644" s="311"/>
      <c r="C3644" s="100" t="s">
        <v>1799</v>
      </c>
    </row>
    <row r="3645" spans="1:3">
      <c r="A3645" s="311"/>
      <c r="B3645" s="311"/>
      <c r="C3645" s="100" t="s">
        <v>2117</v>
      </c>
    </row>
    <row r="3646" spans="1:3" ht="30">
      <c r="A3646" s="311"/>
      <c r="B3646" s="311"/>
      <c r="C3646" s="100" t="s">
        <v>2118</v>
      </c>
    </row>
    <row r="3647" spans="1:3">
      <c r="A3647" s="311"/>
      <c r="B3647" s="311"/>
      <c r="C3647" s="99" t="s">
        <v>1392</v>
      </c>
    </row>
    <row r="3648" spans="1:3">
      <c r="A3648" s="311"/>
      <c r="B3648" s="311"/>
      <c r="C3648" s="100" t="s">
        <v>2128</v>
      </c>
    </row>
    <row r="3649" spans="1:3">
      <c r="A3649" s="311"/>
      <c r="B3649" s="311"/>
      <c r="C3649" s="100" t="s">
        <v>2120</v>
      </c>
    </row>
    <row r="3650" spans="1:3">
      <c r="A3650" s="311"/>
      <c r="B3650" s="311"/>
      <c r="C3650" s="100" t="s">
        <v>2129</v>
      </c>
    </row>
    <row r="3651" spans="1:3">
      <c r="A3651" s="311"/>
      <c r="B3651" s="311"/>
      <c r="C3651" s="100" t="s">
        <v>1469</v>
      </c>
    </row>
    <row r="3652" spans="1:3">
      <c r="A3652" s="311"/>
      <c r="B3652" s="311"/>
      <c r="C3652" s="99" t="s">
        <v>1470</v>
      </c>
    </row>
    <row r="3653" spans="1:3">
      <c r="A3653" s="311"/>
      <c r="B3653" s="311"/>
      <c r="C3653" s="100" t="s">
        <v>2122</v>
      </c>
    </row>
    <row r="3654" spans="1:3">
      <c r="A3654" s="311"/>
      <c r="B3654" s="311"/>
      <c r="C3654" s="100" t="s">
        <v>1806</v>
      </c>
    </row>
    <row r="3655" spans="1:3">
      <c r="A3655" s="311"/>
      <c r="B3655" s="311"/>
      <c r="C3655" s="100" t="s">
        <v>2123</v>
      </c>
    </row>
    <row r="3656" spans="1:3">
      <c r="A3656" s="311"/>
      <c r="B3656" s="311"/>
      <c r="C3656" s="100" t="s">
        <v>1808</v>
      </c>
    </row>
    <row r="3657" spans="1:3">
      <c r="A3657" s="311"/>
      <c r="B3657" s="311"/>
      <c r="C3657" s="99" t="s">
        <v>1355</v>
      </c>
    </row>
    <row r="3658" spans="1:3" ht="105">
      <c r="A3658" s="311"/>
      <c r="B3658" s="311"/>
      <c r="C3658" s="100" t="s">
        <v>2130</v>
      </c>
    </row>
    <row r="3659" spans="1:3">
      <c r="A3659" s="311"/>
      <c r="B3659" s="311"/>
      <c r="C3659" s="99" t="s">
        <v>1475</v>
      </c>
    </row>
    <row r="3660" spans="1:3" ht="45.75" thickBot="1">
      <c r="A3660" s="312"/>
      <c r="B3660" s="312"/>
      <c r="C3660" s="95" t="s">
        <v>1358</v>
      </c>
    </row>
    <row r="3661" spans="1:3" ht="45">
      <c r="A3661" s="310" t="s">
        <v>548</v>
      </c>
      <c r="B3661" s="310" t="s">
        <v>25</v>
      </c>
      <c r="C3661" s="99" t="s">
        <v>549</v>
      </c>
    </row>
    <row r="3662" spans="1:3" ht="240">
      <c r="A3662" s="311"/>
      <c r="B3662" s="311"/>
      <c r="C3662" s="100" t="s">
        <v>2280</v>
      </c>
    </row>
    <row r="3663" spans="1:3">
      <c r="A3663" s="311"/>
      <c r="B3663" s="311"/>
      <c r="C3663" s="99" t="s">
        <v>1346</v>
      </c>
    </row>
    <row r="3664" spans="1:3" ht="45">
      <c r="A3664" s="311"/>
      <c r="B3664" s="311"/>
      <c r="C3664" s="100" t="s">
        <v>1799</v>
      </c>
    </row>
    <row r="3665" spans="1:3">
      <c r="A3665" s="311"/>
      <c r="B3665" s="311"/>
      <c r="C3665" s="100" t="s">
        <v>2117</v>
      </c>
    </row>
    <row r="3666" spans="1:3" ht="30">
      <c r="A3666" s="311"/>
      <c r="B3666" s="311"/>
      <c r="C3666" s="100" t="s">
        <v>2118</v>
      </c>
    </row>
    <row r="3667" spans="1:3">
      <c r="A3667" s="311"/>
      <c r="B3667" s="311"/>
      <c r="C3667" s="99" t="s">
        <v>1392</v>
      </c>
    </row>
    <row r="3668" spans="1:3">
      <c r="A3668" s="311"/>
      <c r="B3668" s="311"/>
      <c r="C3668" s="100" t="s">
        <v>2128</v>
      </c>
    </row>
    <row r="3669" spans="1:3">
      <c r="A3669" s="311"/>
      <c r="B3669" s="311"/>
      <c r="C3669" s="100" t="s">
        <v>2120</v>
      </c>
    </row>
    <row r="3670" spans="1:3">
      <c r="A3670" s="311"/>
      <c r="B3670" s="311"/>
      <c r="C3670" s="100" t="s">
        <v>2129</v>
      </c>
    </row>
    <row r="3671" spans="1:3">
      <c r="A3671" s="311"/>
      <c r="B3671" s="311"/>
      <c r="C3671" s="100" t="s">
        <v>1469</v>
      </c>
    </row>
    <row r="3672" spans="1:3">
      <c r="A3672" s="311"/>
      <c r="B3672" s="311"/>
      <c r="C3672" s="99" t="s">
        <v>1470</v>
      </c>
    </row>
    <row r="3673" spans="1:3">
      <c r="A3673" s="311"/>
      <c r="B3673" s="311"/>
      <c r="C3673" s="100" t="s">
        <v>2122</v>
      </c>
    </row>
    <row r="3674" spans="1:3">
      <c r="A3674" s="311"/>
      <c r="B3674" s="311"/>
      <c r="C3674" s="100" t="s">
        <v>1806</v>
      </c>
    </row>
    <row r="3675" spans="1:3">
      <c r="A3675" s="311"/>
      <c r="B3675" s="311"/>
      <c r="C3675" s="100" t="s">
        <v>2123</v>
      </c>
    </row>
    <row r="3676" spans="1:3">
      <c r="A3676" s="311"/>
      <c r="B3676" s="311"/>
      <c r="C3676" s="100" t="s">
        <v>1808</v>
      </c>
    </row>
    <row r="3677" spans="1:3">
      <c r="A3677" s="311"/>
      <c r="B3677" s="311"/>
      <c r="C3677" s="99" t="s">
        <v>1355</v>
      </c>
    </row>
    <row r="3678" spans="1:3" ht="105">
      <c r="A3678" s="311"/>
      <c r="B3678" s="311"/>
      <c r="C3678" s="100" t="s">
        <v>2130</v>
      </c>
    </row>
    <row r="3679" spans="1:3">
      <c r="A3679" s="311"/>
      <c r="B3679" s="311"/>
      <c r="C3679" s="99" t="s">
        <v>1475</v>
      </c>
    </row>
    <row r="3680" spans="1:3" ht="45.75" thickBot="1">
      <c r="A3680" s="312"/>
      <c r="B3680" s="312"/>
      <c r="C3680" s="95" t="s">
        <v>1358</v>
      </c>
    </row>
    <row r="3681" spans="1:3" ht="45">
      <c r="A3681" s="310" t="s">
        <v>550</v>
      </c>
      <c r="B3681" s="310" t="s">
        <v>25</v>
      </c>
      <c r="C3681" s="99" t="s">
        <v>551</v>
      </c>
    </row>
    <row r="3682" spans="1:3" ht="210">
      <c r="A3682" s="311"/>
      <c r="B3682" s="311"/>
      <c r="C3682" s="100" t="s">
        <v>2281</v>
      </c>
    </row>
    <row r="3683" spans="1:3">
      <c r="A3683" s="311"/>
      <c r="B3683" s="311"/>
      <c r="C3683" s="99" t="s">
        <v>1346</v>
      </c>
    </row>
    <row r="3684" spans="1:3" ht="45">
      <c r="A3684" s="311"/>
      <c r="B3684" s="311"/>
      <c r="C3684" s="100" t="s">
        <v>1799</v>
      </c>
    </row>
    <row r="3685" spans="1:3">
      <c r="A3685" s="311"/>
      <c r="B3685" s="311"/>
      <c r="C3685" s="100" t="s">
        <v>2117</v>
      </c>
    </row>
    <row r="3686" spans="1:3" ht="30">
      <c r="A3686" s="311"/>
      <c r="B3686" s="311"/>
      <c r="C3686" s="100" t="s">
        <v>2118</v>
      </c>
    </row>
    <row r="3687" spans="1:3">
      <c r="A3687" s="311"/>
      <c r="B3687" s="311"/>
      <c r="C3687" s="99" t="s">
        <v>1392</v>
      </c>
    </row>
    <row r="3688" spans="1:3">
      <c r="A3688" s="311"/>
      <c r="B3688" s="311"/>
      <c r="C3688" s="100" t="s">
        <v>2128</v>
      </c>
    </row>
    <row r="3689" spans="1:3">
      <c r="A3689" s="311"/>
      <c r="B3689" s="311"/>
      <c r="C3689" s="100" t="s">
        <v>2120</v>
      </c>
    </row>
    <row r="3690" spans="1:3">
      <c r="A3690" s="311"/>
      <c r="B3690" s="311"/>
      <c r="C3690" s="100" t="s">
        <v>2129</v>
      </c>
    </row>
    <row r="3691" spans="1:3">
      <c r="A3691" s="311"/>
      <c r="B3691" s="311"/>
      <c r="C3691" s="100" t="s">
        <v>1469</v>
      </c>
    </row>
    <row r="3692" spans="1:3">
      <c r="A3692" s="311"/>
      <c r="B3692" s="311"/>
      <c r="C3692" s="99" t="s">
        <v>1470</v>
      </c>
    </row>
    <row r="3693" spans="1:3">
      <c r="A3693" s="311"/>
      <c r="B3693" s="311"/>
      <c r="C3693" s="100" t="s">
        <v>2122</v>
      </c>
    </row>
    <row r="3694" spans="1:3">
      <c r="A3694" s="311"/>
      <c r="B3694" s="311"/>
      <c r="C3694" s="100" t="s">
        <v>1806</v>
      </c>
    </row>
    <row r="3695" spans="1:3">
      <c r="A3695" s="311"/>
      <c r="B3695" s="311"/>
      <c r="C3695" s="100" t="s">
        <v>2123</v>
      </c>
    </row>
    <row r="3696" spans="1:3">
      <c r="A3696" s="311"/>
      <c r="B3696" s="311"/>
      <c r="C3696" s="100" t="s">
        <v>1808</v>
      </c>
    </row>
    <row r="3697" spans="1:3">
      <c r="A3697" s="311"/>
      <c r="B3697" s="311"/>
      <c r="C3697" s="99" t="s">
        <v>1355</v>
      </c>
    </row>
    <row r="3698" spans="1:3" ht="105">
      <c r="A3698" s="311"/>
      <c r="B3698" s="311"/>
      <c r="C3698" s="100" t="s">
        <v>2130</v>
      </c>
    </row>
    <row r="3699" spans="1:3">
      <c r="A3699" s="311"/>
      <c r="B3699" s="311"/>
      <c r="C3699" s="99" t="s">
        <v>1475</v>
      </c>
    </row>
    <row r="3700" spans="1:3" ht="45.75" thickBot="1">
      <c r="A3700" s="312"/>
      <c r="B3700" s="312"/>
      <c r="C3700" s="95" t="s">
        <v>1358</v>
      </c>
    </row>
    <row r="3701" spans="1:3" ht="45">
      <c r="A3701" s="310" t="s">
        <v>552</v>
      </c>
      <c r="B3701" s="310" t="s">
        <v>25</v>
      </c>
      <c r="C3701" s="99" t="s">
        <v>553</v>
      </c>
    </row>
    <row r="3702" spans="1:3" ht="210">
      <c r="A3702" s="311"/>
      <c r="B3702" s="311"/>
      <c r="C3702" s="100" t="s">
        <v>2282</v>
      </c>
    </row>
    <row r="3703" spans="1:3">
      <c r="A3703" s="311"/>
      <c r="B3703" s="311"/>
      <c r="C3703" s="99" t="s">
        <v>1346</v>
      </c>
    </row>
    <row r="3704" spans="1:3" ht="45">
      <c r="A3704" s="311"/>
      <c r="B3704" s="311"/>
      <c r="C3704" s="100" t="s">
        <v>1799</v>
      </c>
    </row>
    <row r="3705" spans="1:3">
      <c r="A3705" s="311"/>
      <c r="B3705" s="311"/>
      <c r="C3705" s="100" t="s">
        <v>2117</v>
      </c>
    </row>
    <row r="3706" spans="1:3" ht="30">
      <c r="A3706" s="311"/>
      <c r="B3706" s="311"/>
      <c r="C3706" s="100" t="s">
        <v>2118</v>
      </c>
    </row>
    <row r="3707" spans="1:3">
      <c r="A3707" s="311"/>
      <c r="B3707" s="311"/>
      <c r="C3707" s="99" t="s">
        <v>1392</v>
      </c>
    </row>
    <row r="3708" spans="1:3">
      <c r="A3708" s="311"/>
      <c r="B3708" s="311"/>
      <c r="C3708" s="100" t="s">
        <v>2128</v>
      </c>
    </row>
    <row r="3709" spans="1:3">
      <c r="A3709" s="311"/>
      <c r="B3709" s="311"/>
      <c r="C3709" s="100" t="s">
        <v>2120</v>
      </c>
    </row>
    <row r="3710" spans="1:3">
      <c r="A3710" s="311"/>
      <c r="B3710" s="311"/>
      <c r="C3710" s="100" t="s">
        <v>2129</v>
      </c>
    </row>
    <row r="3711" spans="1:3">
      <c r="A3711" s="311"/>
      <c r="B3711" s="311"/>
      <c r="C3711" s="100" t="s">
        <v>1469</v>
      </c>
    </row>
    <row r="3712" spans="1:3">
      <c r="A3712" s="311"/>
      <c r="B3712" s="311"/>
      <c r="C3712" s="99" t="s">
        <v>1470</v>
      </c>
    </row>
    <row r="3713" spans="1:3">
      <c r="A3713" s="311"/>
      <c r="B3713" s="311"/>
      <c r="C3713" s="100" t="s">
        <v>2122</v>
      </c>
    </row>
    <row r="3714" spans="1:3">
      <c r="A3714" s="311"/>
      <c r="B3714" s="311"/>
      <c r="C3714" s="100" t="s">
        <v>1806</v>
      </c>
    </row>
    <row r="3715" spans="1:3">
      <c r="A3715" s="311"/>
      <c r="B3715" s="311"/>
      <c r="C3715" s="100" t="s">
        <v>2123</v>
      </c>
    </row>
    <row r="3716" spans="1:3">
      <c r="A3716" s="311"/>
      <c r="B3716" s="311"/>
      <c r="C3716" s="100" t="s">
        <v>1808</v>
      </c>
    </row>
    <row r="3717" spans="1:3">
      <c r="A3717" s="311"/>
      <c r="B3717" s="311"/>
      <c r="C3717" s="99" t="s">
        <v>1355</v>
      </c>
    </row>
    <row r="3718" spans="1:3" ht="105">
      <c r="A3718" s="311"/>
      <c r="B3718" s="311"/>
      <c r="C3718" s="100" t="s">
        <v>2130</v>
      </c>
    </row>
    <row r="3719" spans="1:3">
      <c r="A3719" s="311"/>
      <c r="B3719" s="311"/>
      <c r="C3719" s="99" t="s">
        <v>1475</v>
      </c>
    </row>
    <row r="3720" spans="1:3" ht="45.75" thickBot="1">
      <c r="A3720" s="312"/>
      <c r="B3720" s="312"/>
      <c r="C3720" s="95" t="s">
        <v>1358</v>
      </c>
    </row>
    <row r="3721" spans="1:3">
      <c r="A3721" s="310" t="s">
        <v>554</v>
      </c>
      <c r="B3721" s="310" t="s">
        <v>2</v>
      </c>
      <c r="C3721" s="99" t="s">
        <v>555</v>
      </c>
    </row>
    <row r="3722" spans="1:3" ht="120">
      <c r="A3722" s="311"/>
      <c r="B3722" s="311"/>
      <c r="C3722" s="100" t="s">
        <v>2283</v>
      </c>
    </row>
    <row r="3723" spans="1:3">
      <c r="A3723" s="311"/>
      <c r="B3723" s="311"/>
      <c r="C3723" s="99" t="s">
        <v>1346</v>
      </c>
    </row>
    <row r="3724" spans="1:3" ht="45">
      <c r="A3724" s="311"/>
      <c r="B3724" s="311"/>
      <c r="C3724" s="100" t="s">
        <v>1799</v>
      </c>
    </row>
    <row r="3725" spans="1:3">
      <c r="A3725" s="311"/>
      <c r="B3725" s="311"/>
      <c r="C3725" s="100" t="s">
        <v>2117</v>
      </c>
    </row>
    <row r="3726" spans="1:3" ht="30">
      <c r="A3726" s="311"/>
      <c r="B3726" s="311"/>
      <c r="C3726" s="100" t="s">
        <v>2118</v>
      </c>
    </row>
    <row r="3727" spans="1:3">
      <c r="A3727" s="311"/>
      <c r="B3727" s="311"/>
      <c r="C3727" s="99" t="s">
        <v>1392</v>
      </c>
    </row>
    <row r="3728" spans="1:3">
      <c r="A3728" s="311"/>
      <c r="B3728" s="311"/>
      <c r="C3728" s="100" t="s">
        <v>2128</v>
      </c>
    </row>
    <row r="3729" spans="1:3">
      <c r="A3729" s="311"/>
      <c r="B3729" s="311"/>
      <c r="C3729" s="100" t="s">
        <v>2120</v>
      </c>
    </row>
    <row r="3730" spans="1:3">
      <c r="A3730" s="311"/>
      <c r="B3730" s="311"/>
      <c r="C3730" s="100" t="s">
        <v>2129</v>
      </c>
    </row>
    <row r="3731" spans="1:3">
      <c r="A3731" s="311"/>
      <c r="B3731" s="311"/>
      <c r="C3731" s="100" t="s">
        <v>1469</v>
      </c>
    </row>
    <row r="3732" spans="1:3">
      <c r="A3732" s="311"/>
      <c r="B3732" s="311"/>
      <c r="C3732" s="99" t="s">
        <v>1470</v>
      </c>
    </row>
    <row r="3733" spans="1:3">
      <c r="A3733" s="311"/>
      <c r="B3733" s="311"/>
      <c r="C3733" s="100" t="s">
        <v>2122</v>
      </c>
    </row>
    <row r="3734" spans="1:3">
      <c r="A3734" s="311"/>
      <c r="B3734" s="311"/>
      <c r="C3734" s="100" t="s">
        <v>1806</v>
      </c>
    </row>
    <row r="3735" spans="1:3">
      <c r="A3735" s="311"/>
      <c r="B3735" s="311"/>
      <c r="C3735" s="100" t="s">
        <v>2123</v>
      </c>
    </row>
    <row r="3736" spans="1:3">
      <c r="A3736" s="311"/>
      <c r="B3736" s="311"/>
      <c r="C3736" s="100" t="s">
        <v>1808</v>
      </c>
    </row>
    <row r="3737" spans="1:3">
      <c r="A3737" s="311"/>
      <c r="B3737" s="311"/>
      <c r="C3737" s="99" t="s">
        <v>1355</v>
      </c>
    </row>
    <row r="3738" spans="1:3" ht="90">
      <c r="A3738" s="311"/>
      <c r="B3738" s="311"/>
      <c r="C3738" s="100" t="s">
        <v>2284</v>
      </c>
    </row>
    <row r="3739" spans="1:3">
      <c r="A3739" s="311"/>
      <c r="B3739" s="311"/>
      <c r="C3739" s="99" t="s">
        <v>1475</v>
      </c>
    </row>
    <row r="3740" spans="1:3" ht="45.75" thickBot="1">
      <c r="A3740" s="312"/>
      <c r="B3740" s="312"/>
      <c r="C3740" s="95" t="s">
        <v>1358</v>
      </c>
    </row>
    <row r="3741" spans="1:3">
      <c r="A3741" s="310" t="s">
        <v>556</v>
      </c>
      <c r="B3741" s="310" t="s">
        <v>2</v>
      </c>
      <c r="C3741" s="99" t="s">
        <v>557</v>
      </c>
    </row>
    <row r="3742" spans="1:3" ht="90">
      <c r="A3742" s="311"/>
      <c r="B3742" s="311"/>
      <c r="C3742" s="100" t="s">
        <v>2285</v>
      </c>
    </row>
    <row r="3743" spans="1:3">
      <c r="A3743" s="311"/>
      <c r="B3743" s="311"/>
      <c r="C3743" s="99" t="s">
        <v>1346</v>
      </c>
    </row>
    <row r="3744" spans="1:3" ht="45">
      <c r="A3744" s="311"/>
      <c r="B3744" s="311"/>
      <c r="C3744" s="100" t="s">
        <v>1799</v>
      </c>
    </row>
    <row r="3745" spans="1:3">
      <c r="A3745" s="311"/>
      <c r="B3745" s="311"/>
      <c r="C3745" s="100" t="s">
        <v>2117</v>
      </c>
    </row>
    <row r="3746" spans="1:3" ht="30">
      <c r="A3746" s="311"/>
      <c r="B3746" s="311"/>
      <c r="C3746" s="100" t="s">
        <v>2118</v>
      </c>
    </row>
    <row r="3747" spans="1:3">
      <c r="A3747" s="311"/>
      <c r="B3747" s="311"/>
      <c r="C3747" s="99" t="s">
        <v>1392</v>
      </c>
    </row>
    <row r="3748" spans="1:3">
      <c r="A3748" s="311"/>
      <c r="B3748" s="311"/>
      <c r="C3748" s="100" t="s">
        <v>2128</v>
      </c>
    </row>
    <row r="3749" spans="1:3">
      <c r="A3749" s="311"/>
      <c r="B3749" s="311"/>
      <c r="C3749" s="100" t="s">
        <v>2120</v>
      </c>
    </row>
    <row r="3750" spans="1:3">
      <c r="A3750" s="311"/>
      <c r="B3750" s="311"/>
      <c r="C3750" s="100" t="s">
        <v>2129</v>
      </c>
    </row>
    <row r="3751" spans="1:3">
      <c r="A3751" s="311"/>
      <c r="B3751" s="311"/>
      <c r="C3751" s="100" t="s">
        <v>1469</v>
      </c>
    </row>
    <row r="3752" spans="1:3">
      <c r="A3752" s="311"/>
      <c r="B3752" s="311"/>
      <c r="C3752" s="99" t="s">
        <v>1470</v>
      </c>
    </row>
    <row r="3753" spans="1:3">
      <c r="A3753" s="311"/>
      <c r="B3753" s="311"/>
      <c r="C3753" s="100" t="s">
        <v>2122</v>
      </c>
    </row>
    <row r="3754" spans="1:3">
      <c r="A3754" s="311"/>
      <c r="B3754" s="311"/>
      <c r="C3754" s="100" t="s">
        <v>1806</v>
      </c>
    </row>
    <row r="3755" spans="1:3">
      <c r="A3755" s="311"/>
      <c r="B3755" s="311"/>
      <c r="C3755" s="100" t="s">
        <v>2123</v>
      </c>
    </row>
    <row r="3756" spans="1:3">
      <c r="A3756" s="311"/>
      <c r="B3756" s="311"/>
      <c r="C3756" s="100" t="s">
        <v>1808</v>
      </c>
    </row>
    <row r="3757" spans="1:3">
      <c r="A3757" s="311"/>
      <c r="B3757" s="311"/>
      <c r="C3757" s="99" t="s">
        <v>1355</v>
      </c>
    </row>
    <row r="3758" spans="1:3" ht="90">
      <c r="A3758" s="311"/>
      <c r="B3758" s="311"/>
      <c r="C3758" s="100" t="s">
        <v>2284</v>
      </c>
    </row>
    <row r="3759" spans="1:3">
      <c r="A3759" s="311"/>
      <c r="B3759" s="311"/>
      <c r="C3759" s="99" t="s">
        <v>1475</v>
      </c>
    </row>
    <row r="3760" spans="1:3" ht="45.75" thickBot="1">
      <c r="A3760" s="312"/>
      <c r="B3760" s="312"/>
      <c r="C3760" s="95" t="s">
        <v>1358</v>
      </c>
    </row>
    <row r="3761" spans="1:3">
      <c r="A3761" s="310" t="s">
        <v>559</v>
      </c>
      <c r="B3761" s="310" t="s">
        <v>2</v>
      </c>
      <c r="C3761" s="99" t="s">
        <v>560</v>
      </c>
    </row>
    <row r="3762" spans="1:3" ht="45">
      <c r="A3762" s="311"/>
      <c r="B3762" s="311"/>
      <c r="C3762" s="100" t="s">
        <v>2286</v>
      </c>
    </row>
    <row r="3763" spans="1:3" ht="195">
      <c r="A3763" s="311"/>
      <c r="B3763" s="311"/>
      <c r="C3763" s="100" t="s">
        <v>2287</v>
      </c>
    </row>
    <row r="3764" spans="1:3">
      <c r="A3764" s="311"/>
      <c r="B3764" s="311"/>
      <c r="C3764" s="99" t="s">
        <v>1346</v>
      </c>
    </row>
    <row r="3765" spans="1:3" ht="60">
      <c r="A3765" s="311"/>
      <c r="B3765" s="311"/>
      <c r="C3765" s="100" t="s">
        <v>2271</v>
      </c>
    </row>
    <row r="3766" spans="1:3" ht="30">
      <c r="A3766" s="311"/>
      <c r="B3766" s="311"/>
      <c r="C3766" s="100" t="s">
        <v>2288</v>
      </c>
    </row>
    <row r="3767" spans="1:3" ht="30">
      <c r="A3767" s="311"/>
      <c r="B3767" s="311"/>
      <c r="C3767" s="100" t="s">
        <v>1350</v>
      </c>
    </row>
    <row r="3768" spans="1:3">
      <c r="A3768" s="311"/>
      <c r="B3768" s="311"/>
      <c r="C3768" s="99" t="s">
        <v>1306</v>
      </c>
    </row>
    <row r="3769" spans="1:3">
      <c r="A3769" s="311"/>
      <c r="B3769" s="311"/>
      <c r="C3769" s="101" t="s">
        <v>2273</v>
      </c>
    </row>
    <row r="3770" spans="1:3" ht="30">
      <c r="A3770" s="311"/>
      <c r="B3770" s="311"/>
      <c r="C3770" s="100" t="s">
        <v>1985</v>
      </c>
    </row>
    <row r="3771" spans="1:3">
      <c r="A3771" s="311"/>
      <c r="B3771" s="311"/>
      <c r="C3771" s="100" t="s">
        <v>1986</v>
      </c>
    </row>
    <row r="3772" spans="1:3">
      <c r="A3772" s="311"/>
      <c r="B3772" s="311"/>
      <c r="C3772" s="100" t="s">
        <v>1469</v>
      </c>
    </row>
    <row r="3773" spans="1:3">
      <c r="A3773" s="311"/>
      <c r="B3773" s="311"/>
      <c r="C3773" s="100" t="s">
        <v>1354</v>
      </c>
    </row>
    <row r="3774" spans="1:3">
      <c r="A3774" s="311"/>
      <c r="B3774" s="311"/>
      <c r="C3774" s="99" t="s">
        <v>1355</v>
      </c>
    </row>
    <row r="3775" spans="1:3" ht="90">
      <c r="A3775" s="311"/>
      <c r="B3775" s="311"/>
      <c r="C3775" s="100" t="s">
        <v>2274</v>
      </c>
    </row>
    <row r="3776" spans="1:3">
      <c r="A3776" s="311"/>
      <c r="B3776" s="311"/>
      <c r="C3776" s="99" t="s">
        <v>1357</v>
      </c>
    </row>
    <row r="3777" spans="1:3" ht="45.75" thickBot="1">
      <c r="A3777" s="312"/>
      <c r="B3777" s="312"/>
      <c r="C3777" s="95" t="s">
        <v>1358</v>
      </c>
    </row>
    <row r="3778" spans="1:3" ht="30">
      <c r="A3778" s="310" t="s">
        <v>561</v>
      </c>
      <c r="B3778" s="310" t="s">
        <v>25</v>
      </c>
      <c r="C3778" s="99" t="s">
        <v>562</v>
      </c>
    </row>
    <row r="3779" spans="1:3" ht="75">
      <c r="A3779" s="311"/>
      <c r="B3779" s="311"/>
      <c r="C3779" s="100" t="s">
        <v>2289</v>
      </c>
    </row>
    <row r="3780" spans="1:3" ht="90">
      <c r="A3780" s="311"/>
      <c r="B3780" s="311"/>
      <c r="C3780" s="100" t="s">
        <v>2290</v>
      </c>
    </row>
    <row r="3781" spans="1:3">
      <c r="A3781" s="311"/>
      <c r="B3781" s="311"/>
      <c r="C3781" s="99" t="s">
        <v>1346</v>
      </c>
    </row>
    <row r="3782" spans="1:3" ht="60">
      <c r="A3782" s="311"/>
      <c r="B3782" s="311"/>
      <c r="C3782" s="100" t="s">
        <v>2271</v>
      </c>
    </row>
    <row r="3783" spans="1:3" ht="30">
      <c r="A3783" s="311"/>
      <c r="B3783" s="311"/>
      <c r="C3783" s="100" t="s">
        <v>2288</v>
      </c>
    </row>
    <row r="3784" spans="1:3" ht="30">
      <c r="A3784" s="311"/>
      <c r="B3784" s="311"/>
      <c r="C3784" s="100" t="s">
        <v>1350</v>
      </c>
    </row>
    <row r="3785" spans="1:3">
      <c r="A3785" s="311"/>
      <c r="B3785" s="311"/>
      <c r="C3785" s="99" t="s">
        <v>1306</v>
      </c>
    </row>
    <row r="3786" spans="1:3">
      <c r="A3786" s="311"/>
      <c r="B3786" s="311"/>
      <c r="C3786" s="101" t="s">
        <v>2273</v>
      </c>
    </row>
    <row r="3787" spans="1:3" ht="30">
      <c r="A3787" s="311"/>
      <c r="B3787" s="311"/>
      <c r="C3787" s="100" t="s">
        <v>1985</v>
      </c>
    </row>
    <row r="3788" spans="1:3">
      <c r="A3788" s="311"/>
      <c r="B3788" s="311"/>
      <c r="C3788" s="100" t="s">
        <v>1986</v>
      </c>
    </row>
    <row r="3789" spans="1:3">
      <c r="A3789" s="311"/>
      <c r="B3789" s="311"/>
      <c r="C3789" s="100" t="s">
        <v>1469</v>
      </c>
    </row>
    <row r="3790" spans="1:3">
      <c r="A3790" s="311"/>
      <c r="B3790" s="311"/>
      <c r="C3790" s="100" t="s">
        <v>1354</v>
      </c>
    </row>
    <row r="3791" spans="1:3">
      <c r="A3791" s="311"/>
      <c r="B3791" s="311"/>
      <c r="C3791" s="99" t="s">
        <v>1355</v>
      </c>
    </row>
    <row r="3792" spans="1:3" ht="90">
      <c r="A3792" s="311"/>
      <c r="B3792" s="311"/>
      <c r="C3792" s="100" t="s">
        <v>2291</v>
      </c>
    </row>
    <row r="3793" spans="1:3">
      <c r="A3793" s="311"/>
      <c r="B3793" s="311"/>
      <c r="C3793" s="99" t="s">
        <v>1357</v>
      </c>
    </row>
    <row r="3794" spans="1:3" ht="45.75" thickBot="1">
      <c r="A3794" s="312"/>
      <c r="B3794" s="312"/>
      <c r="C3794" s="95" t="s">
        <v>1358</v>
      </c>
    </row>
    <row r="3795" spans="1:3" ht="30">
      <c r="A3795" s="310" t="s">
        <v>563</v>
      </c>
      <c r="B3795" s="310" t="s">
        <v>25</v>
      </c>
      <c r="C3795" s="99" t="s">
        <v>564</v>
      </c>
    </row>
    <row r="3796" spans="1:3" ht="45">
      <c r="A3796" s="311"/>
      <c r="B3796" s="311"/>
      <c r="C3796" s="100" t="s">
        <v>2292</v>
      </c>
    </row>
    <row r="3797" spans="1:3" ht="75">
      <c r="A3797" s="311"/>
      <c r="B3797" s="311"/>
      <c r="C3797" s="100" t="s">
        <v>2293</v>
      </c>
    </row>
    <row r="3798" spans="1:3">
      <c r="A3798" s="311"/>
      <c r="B3798" s="311"/>
      <c r="C3798" s="99" t="s">
        <v>1346</v>
      </c>
    </row>
    <row r="3799" spans="1:3" ht="60">
      <c r="A3799" s="311"/>
      <c r="B3799" s="311"/>
      <c r="C3799" s="100" t="s">
        <v>2271</v>
      </c>
    </row>
    <row r="3800" spans="1:3" ht="30">
      <c r="A3800" s="311"/>
      <c r="B3800" s="311"/>
      <c r="C3800" s="100" t="s">
        <v>2288</v>
      </c>
    </row>
    <row r="3801" spans="1:3" ht="30">
      <c r="A3801" s="311"/>
      <c r="B3801" s="311"/>
      <c r="C3801" s="100" t="s">
        <v>1350</v>
      </c>
    </row>
    <row r="3802" spans="1:3">
      <c r="A3802" s="311"/>
      <c r="B3802" s="311"/>
      <c r="C3802" s="99" t="s">
        <v>1306</v>
      </c>
    </row>
    <row r="3803" spans="1:3">
      <c r="A3803" s="311"/>
      <c r="B3803" s="311"/>
      <c r="C3803" s="101" t="s">
        <v>2273</v>
      </c>
    </row>
    <row r="3804" spans="1:3" ht="30">
      <c r="A3804" s="311"/>
      <c r="B3804" s="311"/>
      <c r="C3804" s="100" t="s">
        <v>1985</v>
      </c>
    </row>
    <row r="3805" spans="1:3">
      <c r="A3805" s="311"/>
      <c r="B3805" s="311"/>
      <c r="C3805" s="100" t="s">
        <v>1986</v>
      </c>
    </row>
    <row r="3806" spans="1:3">
      <c r="A3806" s="311"/>
      <c r="B3806" s="311"/>
      <c r="C3806" s="100" t="s">
        <v>1469</v>
      </c>
    </row>
    <row r="3807" spans="1:3">
      <c r="A3807" s="311"/>
      <c r="B3807" s="311"/>
      <c r="C3807" s="100" t="s">
        <v>1354</v>
      </c>
    </row>
    <row r="3808" spans="1:3">
      <c r="A3808" s="311"/>
      <c r="B3808" s="311"/>
      <c r="C3808" s="99" t="s">
        <v>1355</v>
      </c>
    </row>
    <row r="3809" spans="1:3" ht="90">
      <c r="A3809" s="311"/>
      <c r="B3809" s="311"/>
      <c r="C3809" s="100" t="s">
        <v>2294</v>
      </c>
    </row>
    <row r="3810" spans="1:3">
      <c r="A3810" s="311"/>
      <c r="B3810" s="311"/>
      <c r="C3810" s="99" t="s">
        <v>1357</v>
      </c>
    </row>
    <row r="3811" spans="1:3" ht="45.75" thickBot="1">
      <c r="A3811" s="312"/>
      <c r="B3811" s="312"/>
      <c r="C3811" s="95" t="s">
        <v>1358</v>
      </c>
    </row>
    <row r="3812" spans="1:3" ht="30">
      <c r="A3812" s="310" t="s">
        <v>565</v>
      </c>
      <c r="B3812" s="310" t="s">
        <v>25</v>
      </c>
      <c r="C3812" s="99" t="s">
        <v>566</v>
      </c>
    </row>
    <row r="3813" spans="1:3" ht="45">
      <c r="A3813" s="311"/>
      <c r="B3813" s="311"/>
      <c r="C3813" s="100" t="s">
        <v>2295</v>
      </c>
    </row>
    <row r="3814" spans="1:3" ht="30">
      <c r="A3814" s="311"/>
      <c r="B3814" s="311"/>
      <c r="C3814" s="100" t="s">
        <v>2296</v>
      </c>
    </row>
    <row r="3815" spans="1:3">
      <c r="A3815" s="311"/>
      <c r="B3815" s="311"/>
      <c r="C3815" s="99" t="s">
        <v>1346</v>
      </c>
    </row>
    <row r="3816" spans="1:3" ht="60">
      <c r="A3816" s="311"/>
      <c r="B3816" s="311"/>
      <c r="C3816" s="100" t="s">
        <v>2271</v>
      </c>
    </row>
    <row r="3817" spans="1:3" ht="30">
      <c r="A3817" s="311"/>
      <c r="B3817" s="311"/>
      <c r="C3817" s="100" t="s">
        <v>2288</v>
      </c>
    </row>
    <row r="3818" spans="1:3" ht="30">
      <c r="A3818" s="311"/>
      <c r="B3818" s="311"/>
      <c r="C3818" s="100" t="s">
        <v>1350</v>
      </c>
    </row>
    <row r="3819" spans="1:3">
      <c r="A3819" s="311"/>
      <c r="B3819" s="311"/>
      <c r="C3819" s="99" t="s">
        <v>1306</v>
      </c>
    </row>
    <row r="3820" spans="1:3">
      <c r="A3820" s="311"/>
      <c r="B3820" s="311"/>
      <c r="C3820" s="101" t="s">
        <v>2273</v>
      </c>
    </row>
    <row r="3821" spans="1:3" ht="30">
      <c r="A3821" s="311"/>
      <c r="B3821" s="311"/>
      <c r="C3821" s="100" t="s">
        <v>1985</v>
      </c>
    </row>
    <row r="3822" spans="1:3">
      <c r="A3822" s="311"/>
      <c r="B3822" s="311"/>
      <c r="C3822" s="100" t="s">
        <v>1986</v>
      </c>
    </row>
    <row r="3823" spans="1:3">
      <c r="A3823" s="311"/>
      <c r="B3823" s="311"/>
      <c r="C3823" s="100" t="s">
        <v>1469</v>
      </c>
    </row>
    <row r="3824" spans="1:3">
      <c r="A3824" s="311"/>
      <c r="B3824" s="311"/>
      <c r="C3824" s="100" t="s">
        <v>1354</v>
      </c>
    </row>
    <row r="3825" spans="1:3">
      <c r="A3825" s="311"/>
      <c r="B3825" s="311"/>
      <c r="C3825" s="99" t="s">
        <v>1355</v>
      </c>
    </row>
    <row r="3826" spans="1:3" ht="90">
      <c r="A3826" s="311"/>
      <c r="B3826" s="311"/>
      <c r="C3826" s="100" t="s">
        <v>2294</v>
      </c>
    </row>
    <row r="3827" spans="1:3">
      <c r="A3827" s="311"/>
      <c r="B3827" s="311"/>
      <c r="C3827" s="99" t="s">
        <v>1357</v>
      </c>
    </row>
    <row r="3828" spans="1:3" ht="45.75" thickBot="1">
      <c r="A3828" s="312"/>
      <c r="B3828" s="312"/>
      <c r="C3828" s="95" t="s">
        <v>1358</v>
      </c>
    </row>
    <row r="3829" spans="1:3">
      <c r="A3829" s="310" t="s">
        <v>567</v>
      </c>
      <c r="B3829" s="310" t="s">
        <v>2</v>
      </c>
      <c r="C3829" s="99" t="s">
        <v>568</v>
      </c>
    </row>
    <row r="3830" spans="1:3" ht="105">
      <c r="A3830" s="311"/>
      <c r="B3830" s="311"/>
      <c r="C3830" s="100" t="s">
        <v>2297</v>
      </c>
    </row>
    <row r="3831" spans="1:3" ht="135">
      <c r="A3831" s="311"/>
      <c r="B3831" s="311"/>
      <c r="C3831" s="100" t="s">
        <v>2298</v>
      </c>
    </row>
    <row r="3832" spans="1:3">
      <c r="A3832" s="311"/>
      <c r="B3832" s="311"/>
      <c r="C3832" s="99" t="s">
        <v>1346</v>
      </c>
    </row>
    <row r="3833" spans="1:3" ht="60">
      <c r="A3833" s="311"/>
      <c r="B3833" s="311"/>
      <c r="C3833" s="100" t="s">
        <v>2271</v>
      </c>
    </row>
    <row r="3834" spans="1:3" ht="30">
      <c r="A3834" s="311"/>
      <c r="B3834" s="311"/>
      <c r="C3834" s="100" t="s">
        <v>2288</v>
      </c>
    </row>
    <row r="3835" spans="1:3" ht="30">
      <c r="A3835" s="311"/>
      <c r="B3835" s="311"/>
      <c r="C3835" s="100" t="s">
        <v>1350</v>
      </c>
    </row>
    <row r="3836" spans="1:3">
      <c r="A3836" s="311"/>
      <c r="B3836" s="311"/>
      <c r="C3836" s="99" t="s">
        <v>1306</v>
      </c>
    </row>
    <row r="3837" spans="1:3">
      <c r="A3837" s="311"/>
      <c r="B3837" s="311"/>
      <c r="C3837" s="101" t="s">
        <v>2273</v>
      </c>
    </row>
    <row r="3838" spans="1:3" ht="30">
      <c r="A3838" s="311"/>
      <c r="B3838" s="311"/>
      <c r="C3838" s="100" t="s">
        <v>1985</v>
      </c>
    </row>
    <row r="3839" spans="1:3">
      <c r="A3839" s="311"/>
      <c r="B3839" s="311"/>
      <c r="C3839" s="100" t="s">
        <v>1986</v>
      </c>
    </row>
    <row r="3840" spans="1:3">
      <c r="A3840" s="311"/>
      <c r="B3840" s="311"/>
      <c r="C3840" s="100" t="s">
        <v>1469</v>
      </c>
    </row>
    <row r="3841" spans="1:3">
      <c r="A3841" s="311"/>
      <c r="B3841" s="311"/>
      <c r="C3841" s="100" t="s">
        <v>1354</v>
      </c>
    </row>
    <row r="3842" spans="1:3">
      <c r="A3842" s="311"/>
      <c r="B3842" s="311"/>
      <c r="C3842" s="99" t="s">
        <v>1355</v>
      </c>
    </row>
    <row r="3843" spans="1:3" ht="90">
      <c r="A3843" s="311"/>
      <c r="B3843" s="311"/>
      <c r="C3843" s="100" t="s">
        <v>2299</v>
      </c>
    </row>
    <row r="3844" spans="1:3">
      <c r="A3844" s="311"/>
      <c r="B3844" s="311"/>
      <c r="C3844" s="99" t="s">
        <v>1357</v>
      </c>
    </row>
    <row r="3845" spans="1:3" ht="45.75" thickBot="1">
      <c r="A3845" s="312"/>
      <c r="B3845" s="312"/>
      <c r="C3845" s="95" t="s">
        <v>1358</v>
      </c>
    </row>
    <row r="3846" spans="1:3">
      <c r="A3846" s="310" t="s">
        <v>569</v>
      </c>
      <c r="B3846" s="310" t="s">
        <v>25</v>
      </c>
      <c r="C3846" s="99" t="s">
        <v>570</v>
      </c>
    </row>
    <row r="3847" spans="1:3" ht="90">
      <c r="A3847" s="311"/>
      <c r="B3847" s="311"/>
      <c r="C3847" s="100" t="s">
        <v>2300</v>
      </c>
    </row>
    <row r="3848" spans="1:3" ht="120">
      <c r="A3848" s="311"/>
      <c r="B3848" s="311"/>
      <c r="C3848" s="100" t="s">
        <v>2301</v>
      </c>
    </row>
    <row r="3849" spans="1:3">
      <c r="A3849" s="311"/>
      <c r="B3849" s="311"/>
      <c r="C3849" s="99" t="s">
        <v>1346</v>
      </c>
    </row>
    <row r="3850" spans="1:3" ht="60">
      <c r="A3850" s="311"/>
      <c r="B3850" s="311"/>
      <c r="C3850" s="100" t="s">
        <v>2271</v>
      </c>
    </row>
    <row r="3851" spans="1:3" ht="30">
      <c r="A3851" s="311"/>
      <c r="B3851" s="311"/>
      <c r="C3851" s="100" t="s">
        <v>2288</v>
      </c>
    </row>
    <row r="3852" spans="1:3" ht="30">
      <c r="A3852" s="311"/>
      <c r="B3852" s="311"/>
      <c r="C3852" s="100" t="s">
        <v>1350</v>
      </c>
    </row>
    <row r="3853" spans="1:3">
      <c r="A3853" s="311"/>
      <c r="B3853" s="311"/>
      <c r="C3853" s="99" t="s">
        <v>1306</v>
      </c>
    </row>
    <row r="3854" spans="1:3">
      <c r="A3854" s="311"/>
      <c r="B3854" s="311"/>
      <c r="C3854" s="101" t="s">
        <v>2273</v>
      </c>
    </row>
    <row r="3855" spans="1:3" ht="30">
      <c r="A3855" s="311"/>
      <c r="B3855" s="311"/>
      <c r="C3855" s="100" t="s">
        <v>1985</v>
      </c>
    </row>
    <row r="3856" spans="1:3">
      <c r="A3856" s="311"/>
      <c r="B3856" s="311"/>
      <c r="C3856" s="100" t="s">
        <v>1986</v>
      </c>
    </row>
    <row r="3857" spans="1:3">
      <c r="A3857" s="311"/>
      <c r="B3857" s="311"/>
      <c r="C3857" s="100" t="s">
        <v>1469</v>
      </c>
    </row>
    <row r="3858" spans="1:3">
      <c r="A3858" s="311"/>
      <c r="B3858" s="311"/>
      <c r="C3858" s="100" t="s">
        <v>1354</v>
      </c>
    </row>
    <row r="3859" spans="1:3">
      <c r="A3859" s="311"/>
      <c r="B3859" s="311"/>
      <c r="C3859" s="99" t="s">
        <v>1355</v>
      </c>
    </row>
    <row r="3860" spans="1:3" ht="90">
      <c r="A3860" s="311"/>
      <c r="B3860" s="311"/>
      <c r="C3860" s="100" t="s">
        <v>2294</v>
      </c>
    </row>
    <row r="3861" spans="1:3">
      <c r="A3861" s="311"/>
      <c r="B3861" s="311"/>
      <c r="C3861" s="99" t="s">
        <v>1357</v>
      </c>
    </row>
    <row r="3862" spans="1:3" ht="45.75" thickBot="1">
      <c r="A3862" s="312"/>
      <c r="B3862" s="312"/>
      <c r="C3862" s="95" t="s">
        <v>1358</v>
      </c>
    </row>
    <row r="3863" spans="1:3">
      <c r="A3863" s="310" t="s">
        <v>571</v>
      </c>
      <c r="B3863" s="310" t="s">
        <v>25</v>
      </c>
      <c r="C3863" s="99" t="s">
        <v>572</v>
      </c>
    </row>
    <row r="3864" spans="1:3" ht="75">
      <c r="A3864" s="311"/>
      <c r="B3864" s="311"/>
      <c r="C3864" s="100" t="s">
        <v>2302</v>
      </c>
    </row>
    <row r="3865" spans="1:3">
      <c r="A3865" s="311"/>
      <c r="B3865" s="311"/>
      <c r="C3865" s="99" t="s">
        <v>1346</v>
      </c>
    </row>
    <row r="3866" spans="1:3" ht="60">
      <c r="A3866" s="311"/>
      <c r="B3866" s="311"/>
      <c r="C3866" s="100" t="s">
        <v>2271</v>
      </c>
    </row>
    <row r="3867" spans="1:3" ht="30">
      <c r="A3867" s="311"/>
      <c r="B3867" s="311"/>
      <c r="C3867" s="100" t="s">
        <v>2288</v>
      </c>
    </row>
    <row r="3868" spans="1:3" ht="30">
      <c r="A3868" s="311"/>
      <c r="B3868" s="311"/>
      <c r="C3868" s="100" t="s">
        <v>1350</v>
      </c>
    </row>
    <row r="3869" spans="1:3">
      <c r="A3869" s="311"/>
      <c r="B3869" s="311"/>
      <c r="C3869" s="99" t="s">
        <v>1306</v>
      </c>
    </row>
    <row r="3870" spans="1:3">
      <c r="A3870" s="311"/>
      <c r="B3870" s="311"/>
      <c r="C3870" s="101" t="s">
        <v>2273</v>
      </c>
    </row>
    <row r="3871" spans="1:3" ht="30">
      <c r="A3871" s="311"/>
      <c r="B3871" s="311"/>
      <c r="C3871" s="100" t="s">
        <v>1985</v>
      </c>
    </row>
    <row r="3872" spans="1:3">
      <c r="A3872" s="311"/>
      <c r="B3872" s="311"/>
      <c r="C3872" s="100" t="s">
        <v>1986</v>
      </c>
    </row>
    <row r="3873" spans="1:3">
      <c r="A3873" s="311"/>
      <c r="B3873" s="311"/>
      <c r="C3873" s="100" t="s">
        <v>1469</v>
      </c>
    </row>
    <row r="3874" spans="1:3">
      <c r="A3874" s="311"/>
      <c r="B3874" s="311"/>
      <c r="C3874" s="100" t="s">
        <v>1354</v>
      </c>
    </row>
    <row r="3875" spans="1:3">
      <c r="A3875" s="311"/>
      <c r="B3875" s="311"/>
      <c r="C3875" s="99" t="s">
        <v>1355</v>
      </c>
    </row>
    <row r="3876" spans="1:3" ht="90">
      <c r="A3876" s="311"/>
      <c r="B3876" s="311"/>
      <c r="C3876" s="100" t="s">
        <v>2294</v>
      </c>
    </row>
    <row r="3877" spans="1:3">
      <c r="A3877" s="311"/>
      <c r="B3877" s="311"/>
      <c r="C3877" s="99" t="s">
        <v>1357</v>
      </c>
    </row>
    <row r="3878" spans="1:3" ht="45.75" thickBot="1">
      <c r="A3878" s="312"/>
      <c r="B3878" s="312"/>
      <c r="C3878" s="95" t="s">
        <v>1358</v>
      </c>
    </row>
    <row r="3879" spans="1:3">
      <c r="A3879" s="310" t="s">
        <v>573</v>
      </c>
      <c r="B3879" s="310" t="s">
        <v>2</v>
      </c>
      <c r="C3879" s="99" t="s">
        <v>574</v>
      </c>
    </row>
    <row r="3880" spans="1:3" ht="45">
      <c r="A3880" s="311"/>
      <c r="B3880" s="311"/>
      <c r="C3880" s="100" t="s">
        <v>2303</v>
      </c>
    </row>
    <row r="3881" spans="1:3">
      <c r="A3881" s="311"/>
      <c r="B3881" s="311"/>
      <c r="C3881" s="99" t="s">
        <v>1346</v>
      </c>
    </row>
    <row r="3882" spans="1:3" ht="60">
      <c r="A3882" s="311"/>
      <c r="B3882" s="311"/>
      <c r="C3882" s="100" t="s">
        <v>2271</v>
      </c>
    </row>
    <row r="3883" spans="1:3" ht="30">
      <c r="A3883" s="311"/>
      <c r="B3883" s="311"/>
      <c r="C3883" s="100" t="s">
        <v>2288</v>
      </c>
    </row>
    <row r="3884" spans="1:3" ht="30">
      <c r="A3884" s="311"/>
      <c r="B3884" s="311"/>
      <c r="C3884" s="100" t="s">
        <v>1350</v>
      </c>
    </row>
    <row r="3885" spans="1:3">
      <c r="A3885" s="311"/>
      <c r="B3885" s="311"/>
      <c r="C3885" s="99" t="s">
        <v>1306</v>
      </c>
    </row>
    <row r="3886" spans="1:3">
      <c r="A3886" s="311"/>
      <c r="B3886" s="311"/>
      <c r="C3886" s="101" t="s">
        <v>2273</v>
      </c>
    </row>
    <row r="3887" spans="1:3" ht="30">
      <c r="A3887" s="311"/>
      <c r="B3887" s="311"/>
      <c r="C3887" s="100" t="s">
        <v>1985</v>
      </c>
    </row>
    <row r="3888" spans="1:3">
      <c r="A3888" s="311"/>
      <c r="B3888" s="311"/>
      <c r="C3888" s="100" t="s">
        <v>1986</v>
      </c>
    </row>
    <row r="3889" spans="1:3">
      <c r="A3889" s="311"/>
      <c r="B3889" s="311"/>
      <c r="C3889" s="100" t="s">
        <v>1469</v>
      </c>
    </row>
    <row r="3890" spans="1:3">
      <c r="A3890" s="311"/>
      <c r="B3890" s="311"/>
      <c r="C3890" s="100" t="s">
        <v>1354</v>
      </c>
    </row>
    <row r="3891" spans="1:3">
      <c r="A3891" s="311"/>
      <c r="B3891" s="311"/>
      <c r="C3891" s="99" t="s">
        <v>1355</v>
      </c>
    </row>
    <row r="3892" spans="1:3" ht="90">
      <c r="A3892" s="311"/>
      <c r="B3892" s="311"/>
      <c r="C3892" s="100" t="s">
        <v>2299</v>
      </c>
    </row>
    <row r="3893" spans="1:3">
      <c r="A3893" s="311"/>
      <c r="B3893" s="311"/>
      <c r="C3893" s="99" t="s">
        <v>1357</v>
      </c>
    </row>
    <row r="3894" spans="1:3" ht="45.75" thickBot="1">
      <c r="A3894" s="312"/>
      <c r="B3894" s="312"/>
      <c r="C3894" s="95" t="s">
        <v>1358</v>
      </c>
    </row>
    <row r="3895" spans="1:3">
      <c r="A3895" s="310" t="s">
        <v>576</v>
      </c>
      <c r="B3895" s="310" t="s">
        <v>28</v>
      </c>
      <c r="C3895" s="99" t="s">
        <v>577</v>
      </c>
    </row>
    <row r="3896" spans="1:3">
      <c r="A3896" s="311"/>
      <c r="B3896" s="311"/>
      <c r="C3896" s="100" t="s">
        <v>2304</v>
      </c>
    </row>
    <row r="3897" spans="1:3" ht="30">
      <c r="A3897" s="311"/>
      <c r="B3897" s="311"/>
      <c r="C3897" s="100" t="s">
        <v>2305</v>
      </c>
    </row>
    <row r="3898" spans="1:3">
      <c r="A3898" s="311"/>
      <c r="B3898" s="311"/>
      <c r="C3898" s="100" t="s">
        <v>2306</v>
      </c>
    </row>
    <row r="3899" spans="1:3" ht="45">
      <c r="A3899" s="311"/>
      <c r="B3899" s="311"/>
      <c r="C3899" s="100" t="s">
        <v>2307</v>
      </c>
    </row>
    <row r="3900" spans="1:3" ht="75">
      <c r="A3900" s="311"/>
      <c r="B3900" s="311"/>
      <c r="C3900" s="100" t="s">
        <v>2308</v>
      </c>
    </row>
    <row r="3901" spans="1:3" ht="30">
      <c r="A3901" s="311"/>
      <c r="B3901" s="311"/>
      <c r="C3901" s="100" t="s">
        <v>2309</v>
      </c>
    </row>
    <row r="3902" spans="1:3" ht="45">
      <c r="A3902" s="311"/>
      <c r="B3902" s="311"/>
      <c r="C3902" s="100" t="s">
        <v>2310</v>
      </c>
    </row>
    <row r="3903" spans="1:3" ht="75">
      <c r="A3903" s="311"/>
      <c r="B3903" s="311"/>
      <c r="C3903" s="100" t="s">
        <v>2311</v>
      </c>
    </row>
    <row r="3904" spans="1:3" ht="30">
      <c r="A3904" s="311"/>
      <c r="B3904" s="311"/>
      <c r="C3904" s="100" t="s">
        <v>2312</v>
      </c>
    </row>
    <row r="3905" spans="1:3" ht="45">
      <c r="A3905" s="311"/>
      <c r="B3905" s="311"/>
      <c r="C3905" s="100" t="s">
        <v>2313</v>
      </c>
    </row>
    <row r="3906" spans="1:3">
      <c r="A3906" s="311"/>
      <c r="B3906" s="311"/>
      <c r="C3906" s="100" t="s">
        <v>1355</v>
      </c>
    </row>
    <row r="3907" spans="1:3" ht="60">
      <c r="A3907" s="311"/>
      <c r="B3907" s="311"/>
      <c r="C3907" s="100" t="s">
        <v>2314</v>
      </c>
    </row>
    <row r="3908" spans="1:3">
      <c r="A3908" s="311"/>
      <c r="B3908" s="311"/>
      <c r="C3908" s="100" t="s">
        <v>1955</v>
      </c>
    </row>
    <row r="3909" spans="1:3">
      <c r="A3909" s="311"/>
      <c r="B3909" s="311"/>
      <c r="C3909" s="100" t="s">
        <v>2010</v>
      </c>
    </row>
    <row r="3910" spans="1:3">
      <c r="A3910" s="311"/>
      <c r="B3910" s="311"/>
      <c r="C3910" s="100" t="s">
        <v>2011</v>
      </c>
    </row>
    <row r="3911" spans="1:3">
      <c r="A3911" s="311"/>
      <c r="B3911" s="311"/>
      <c r="C3911" s="100" t="s">
        <v>2012</v>
      </c>
    </row>
    <row r="3912" spans="1:3">
      <c r="A3912" s="311"/>
      <c r="B3912" s="311"/>
      <c r="C3912" s="100" t="s">
        <v>1475</v>
      </c>
    </row>
    <row r="3913" spans="1:3" ht="45.75" thickBot="1">
      <c r="A3913" s="312"/>
      <c r="B3913" s="312"/>
      <c r="C3913" s="95" t="s">
        <v>1358</v>
      </c>
    </row>
    <row r="3914" spans="1:3">
      <c r="A3914" s="310" t="s">
        <v>578</v>
      </c>
      <c r="B3914" s="310" t="s">
        <v>28</v>
      </c>
      <c r="C3914" s="99" t="s">
        <v>579</v>
      </c>
    </row>
    <row r="3915" spans="1:3">
      <c r="A3915" s="311"/>
      <c r="B3915" s="311"/>
      <c r="C3915" s="100" t="s">
        <v>2315</v>
      </c>
    </row>
    <row r="3916" spans="1:3" ht="30">
      <c r="A3916" s="311"/>
      <c r="B3916" s="311"/>
      <c r="C3916" s="100" t="s">
        <v>2316</v>
      </c>
    </row>
    <row r="3917" spans="1:3" ht="60">
      <c r="A3917" s="311"/>
      <c r="B3917" s="311"/>
      <c r="C3917" s="100" t="s">
        <v>2317</v>
      </c>
    </row>
    <row r="3918" spans="1:3" ht="30">
      <c r="A3918" s="311"/>
      <c r="B3918" s="311"/>
      <c r="C3918" s="100" t="s">
        <v>2318</v>
      </c>
    </row>
    <row r="3919" spans="1:3" ht="45">
      <c r="A3919" s="311"/>
      <c r="B3919" s="311"/>
      <c r="C3919" s="100" t="s">
        <v>2319</v>
      </c>
    </row>
    <row r="3920" spans="1:3">
      <c r="A3920" s="311"/>
      <c r="B3920" s="311"/>
      <c r="C3920" s="100" t="s">
        <v>1355</v>
      </c>
    </row>
    <row r="3921" spans="1:3" ht="60">
      <c r="A3921" s="311"/>
      <c r="B3921" s="311"/>
      <c r="C3921" s="100" t="s">
        <v>2314</v>
      </c>
    </row>
    <row r="3922" spans="1:3">
      <c r="A3922" s="311"/>
      <c r="B3922" s="311"/>
      <c r="C3922" s="100" t="s">
        <v>1955</v>
      </c>
    </row>
    <row r="3923" spans="1:3">
      <c r="A3923" s="311"/>
      <c r="B3923" s="311"/>
      <c r="C3923" s="100" t="s">
        <v>2010</v>
      </c>
    </row>
    <row r="3924" spans="1:3">
      <c r="A3924" s="311"/>
      <c r="B3924" s="311"/>
      <c r="C3924" s="100" t="s">
        <v>2011</v>
      </c>
    </row>
    <row r="3925" spans="1:3">
      <c r="A3925" s="311"/>
      <c r="B3925" s="311"/>
      <c r="C3925" s="100" t="s">
        <v>2012</v>
      </c>
    </row>
    <row r="3926" spans="1:3" ht="60.75" thickBot="1">
      <c r="A3926" s="312"/>
      <c r="B3926" s="312"/>
      <c r="C3926" s="95" t="s">
        <v>1507</v>
      </c>
    </row>
    <row r="3927" spans="1:3">
      <c r="A3927" s="310" t="s">
        <v>580</v>
      </c>
      <c r="B3927" s="310" t="s">
        <v>28</v>
      </c>
      <c r="C3927" s="99" t="s">
        <v>581</v>
      </c>
    </row>
    <row r="3928" spans="1:3" ht="75">
      <c r="A3928" s="311"/>
      <c r="B3928" s="311"/>
      <c r="C3928" s="100" t="s">
        <v>2320</v>
      </c>
    </row>
    <row r="3929" spans="1:3">
      <c r="A3929" s="311"/>
      <c r="B3929" s="311"/>
      <c r="C3929" s="100" t="s">
        <v>2321</v>
      </c>
    </row>
    <row r="3930" spans="1:3">
      <c r="A3930" s="311"/>
      <c r="B3930" s="311"/>
      <c r="C3930" s="100" t="s">
        <v>2322</v>
      </c>
    </row>
    <row r="3931" spans="1:3">
      <c r="A3931" s="311"/>
      <c r="B3931" s="311"/>
      <c r="C3931" s="100" t="s">
        <v>2323</v>
      </c>
    </row>
    <row r="3932" spans="1:3">
      <c r="A3932" s="311"/>
      <c r="B3932" s="311"/>
      <c r="C3932" s="100" t="s">
        <v>2324</v>
      </c>
    </row>
    <row r="3933" spans="1:3">
      <c r="A3933" s="311"/>
      <c r="B3933" s="311"/>
      <c r="C3933" s="100" t="s">
        <v>2325</v>
      </c>
    </row>
    <row r="3934" spans="1:3">
      <c r="A3934" s="311"/>
      <c r="B3934" s="311"/>
      <c r="C3934" s="100" t="s">
        <v>2326</v>
      </c>
    </row>
    <row r="3935" spans="1:3">
      <c r="A3935" s="311"/>
      <c r="B3935" s="311"/>
      <c r="C3935" s="100" t="s">
        <v>2327</v>
      </c>
    </row>
    <row r="3936" spans="1:3">
      <c r="A3936" s="311"/>
      <c r="B3936" s="311"/>
      <c r="C3936" s="100" t="s">
        <v>2328</v>
      </c>
    </row>
    <row r="3937" spans="1:3">
      <c r="A3937" s="311"/>
      <c r="B3937" s="311"/>
      <c r="C3937" s="100" t="s">
        <v>2329</v>
      </c>
    </row>
    <row r="3938" spans="1:3">
      <c r="A3938" s="311"/>
      <c r="B3938" s="311"/>
      <c r="C3938" s="100" t="s">
        <v>2330</v>
      </c>
    </row>
    <row r="3939" spans="1:3">
      <c r="A3939" s="311"/>
      <c r="B3939" s="311"/>
      <c r="C3939" s="100" t="s">
        <v>2331</v>
      </c>
    </row>
    <row r="3940" spans="1:3">
      <c r="A3940" s="311"/>
      <c r="B3940" s="311"/>
      <c r="C3940" s="100" t="s">
        <v>2332</v>
      </c>
    </row>
    <row r="3941" spans="1:3">
      <c r="A3941" s="311"/>
      <c r="B3941" s="311"/>
      <c r="C3941" s="100" t="s">
        <v>2333</v>
      </c>
    </row>
    <row r="3942" spans="1:3">
      <c r="A3942" s="311"/>
      <c r="B3942" s="311"/>
      <c r="C3942" s="100" t="s">
        <v>2334</v>
      </c>
    </row>
    <row r="3943" spans="1:3">
      <c r="A3943" s="311"/>
      <c r="B3943" s="311"/>
      <c r="C3943" s="100" t="s">
        <v>2335</v>
      </c>
    </row>
    <row r="3944" spans="1:3">
      <c r="A3944" s="311"/>
      <c r="B3944" s="311"/>
      <c r="C3944" s="100" t="s">
        <v>2336</v>
      </c>
    </row>
    <row r="3945" spans="1:3">
      <c r="A3945" s="311"/>
      <c r="B3945" s="311"/>
      <c r="C3945" s="100" t="s">
        <v>2337</v>
      </c>
    </row>
    <row r="3946" spans="1:3">
      <c r="A3946" s="311"/>
      <c r="B3946" s="311"/>
      <c r="C3946" s="100" t="s">
        <v>2338</v>
      </c>
    </row>
    <row r="3947" spans="1:3">
      <c r="A3947" s="311"/>
      <c r="B3947" s="311"/>
      <c r="C3947" s="100" t="s">
        <v>2339</v>
      </c>
    </row>
    <row r="3948" spans="1:3" ht="75">
      <c r="A3948" s="311"/>
      <c r="B3948" s="311"/>
      <c r="C3948" s="100" t="s">
        <v>2340</v>
      </c>
    </row>
    <row r="3949" spans="1:3" ht="30">
      <c r="A3949" s="311"/>
      <c r="B3949" s="311"/>
      <c r="C3949" s="100" t="s">
        <v>2341</v>
      </c>
    </row>
    <row r="3950" spans="1:3" ht="30">
      <c r="A3950" s="311"/>
      <c r="B3950" s="311"/>
      <c r="C3950" s="100" t="s">
        <v>2342</v>
      </c>
    </row>
    <row r="3951" spans="1:3">
      <c r="A3951" s="311"/>
      <c r="B3951" s="311"/>
      <c r="C3951" s="100" t="s">
        <v>2343</v>
      </c>
    </row>
    <row r="3952" spans="1:3">
      <c r="A3952" s="311"/>
      <c r="B3952" s="311"/>
      <c r="C3952" s="100" t="s">
        <v>2344</v>
      </c>
    </row>
    <row r="3953" spans="1:3" ht="30">
      <c r="A3953" s="311"/>
      <c r="B3953" s="311"/>
      <c r="C3953" s="100" t="s">
        <v>2345</v>
      </c>
    </row>
    <row r="3954" spans="1:3">
      <c r="A3954" s="311"/>
      <c r="B3954" s="311"/>
      <c r="C3954" s="100" t="s">
        <v>1355</v>
      </c>
    </row>
    <row r="3955" spans="1:3" ht="60">
      <c r="A3955" s="311"/>
      <c r="B3955" s="311"/>
      <c r="C3955" s="100" t="s">
        <v>2314</v>
      </c>
    </row>
    <row r="3956" spans="1:3">
      <c r="A3956" s="311"/>
      <c r="B3956" s="311"/>
      <c r="C3956" s="100" t="s">
        <v>1955</v>
      </c>
    </row>
    <row r="3957" spans="1:3">
      <c r="A3957" s="311"/>
      <c r="B3957" s="311"/>
      <c r="C3957" s="100" t="s">
        <v>2010</v>
      </c>
    </row>
    <row r="3958" spans="1:3">
      <c r="A3958" s="311"/>
      <c r="B3958" s="311"/>
      <c r="C3958" s="100" t="s">
        <v>2011</v>
      </c>
    </row>
    <row r="3959" spans="1:3">
      <c r="A3959" s="311"/>
      <c r="B3959" s="311"/>
      <c r="C3959" s="100" t="s">
        <v>2012</v>
      </c>
    </row>
    <row r="3960" spans="1:3">
      <c r="A3960" s="311"/>
      <c r="B3960" s="311"/>
      <c r="C3960" s="100" t="s">
        <v>1475</v>
      </c>
    </row>
    <row r="3961" spans="1:3" ht="45.75" thickBot="1">
      <c r="A3961" s="312"/>
      <c r="B3961" s="312"/>
      <c r="C3961" s="95" t="s">
        <v>1358</v>
      </c>
    </row>
    <row r="3962" spans="1:3">
      <c r="A3962" s="310" t="s">
        <v>582</v>
      </c>
      <c r="B3962" s="310" t="s">
        <v>28</v>
      </c>
      <c r="C3962" s="99" t="s">
        <v>583</v>
      </c>
    </row>
    <row r="3963" spans="1:3" ht="75">
      <c r="A3963" s="311"/>
      <c r="B3963" s="311"/>
      <c r="C3963" s="100" t="s">
        <v>2346</v>
      </c>
    </row>
    <row r="3964" spans="1:3">
      <c r="A3964" s="311"/>
      <c r="B3964" s="311"/>
      <c r="C3964" s="100" t="s">
        <v>2347</v>
      </c>
    </row>
    <row r="3965" spans="1:3">
      <c r="A3965" s="311"/>
      <c r="B3965" s="311"/>
      <c r="C3965" s="100" t="s">
        <v>2348</v>
      </c>
    </row>
    <row r="3966" spans="1:3">
      <c r="A3966" s="311"/>
      <c r="B3966" s="311"/>
      <c r="C3966" s="100" t="s">
        <v>2349</v>
      </c>
    </row>
    <row r="3967" spans="1:3">
      <c r="A3967" s="311"/>
      <c r="B3967" s="311"/>
      <c r="C3967" s="100" t="s">
        <v>2350</v>
      </c>
    </row>
    <row r="3968" spans="1:3">
      <c r="A3968" s="311"/>
      <c r="B3968" s="311"/>
      <c r="C3968" s="100" t="s">
        <v>2351</v>
      </c>
    </row>
    <row r="3969" spans="1:3">
      <c r="A3969" s="311"/>
      <c r="B3969" s="311"/>
      <c r="C3969" s="100" t="s">
        <v>2352</v>
      </c>
    </row>
    <row r="3970" spans="1:3">
      <c r="A3970" s="311"/>
      <c r="B3970" s="311"/>
      <c r="C3970" s="100" t="s">
        <v>2353</v>
      </c>
    </row>
    <row r="3971" spans="1:3">
      <c r="A3971" s="311"/>
      <c r="B3971" s="311"/>
      <c r="C3971" s="100" t="s">
        <v>2330</v>
      </c>
    </row>
    <row r="3972" spans="1:3">
      <c r="A3972" s="311"/>
      <c r="B3972" s="311"/>
      <c r="C3972" s="100" t="s">
        <v>2354</v>
      </c>
    </row>
    <row r="3973" spans="1:3">
      <c r="A3973" s="311"/>
      <c r="B3973" s="311"/>
      <c r="C3973" s="100" t="s">
        <v>2355</v>
      </c>
    </row>
    <row r="3974" spans="1:3">
      <c r="A3974" s="311"/>
      <c r="B3974" s="311"/>
      <c r="C3974" s="100" t="s">
        <v>2356</v>
      </c>
    </row>
    <row r="3975" spans="1:3">
      <c r="A3975" s="311"/>
      <c r="B3975" s="311"/>
      <c r="C3975" s="100" t="s">
        <v>2357</v>
      </c>
    </row>
    <row r="3976" spans="1:3">
      <c r="A3976" s="311"/>
      <c r="B3976" s="311"/>
      <c r="C3976" s="100" t="s">
        <v>2358</v>
      </c>
    </row>
    <row r="3977" spans="1:3">
      <c r="A3977" s="311"/>
      <c r="B3977" s="311"/>
      <c r="C3977" s="100" t="s">
        <v>2359</v>
      </c>
    </row>
    <row r="3978" spans="1:3">
      <c r="A3978" s="311"/>
      <c r="B3978" s="311"/>
      <c r="C3978" s="100" t="s">
        <v>1300</v>
      </c>
    </row>
    <row r="3979" spans="1:3" ht="45">
      <c r="A3979" s="311"/>
      <c r="B3979" s="311"/>
      <c r="C3979" s="100" t="s">
        <v>2360</v>
      </c>
    </row>
    <row r="3980" spans="1:3" ht="45">
      <c r="A3980" s="311"/>
      <c r="B3980" s="311"/>
      <c r="C3980" s="100" t="s">
        <v>2361</v>
      </c>
    </row>
    <row r="3981" spans="1:3">
      <c r="A3981" s="311"/>
      <c r="B3981" s="311"/>
      <c r="C3981" s="100" t="s">
        <v>1355</v>
      </c>
    </row>
    <row r="3982" spans="1:3" ht="60">
      <c r="A3982" s="311"/>
      <c r="B3982" s="311"/>
      <c r="C3982" s="100" t="s">
        <v>2314</v>
      </c>
    </row>
    <row r="3983" spans="1:3">
      <c r="A3983" s="311"/>
      <c r="B3983" s="311"/>
      <c r="C3983" s="100" t="s">
        <v>1955</v>
      </c>
    </row>
    <row r="3984" spans="1:3">
      <c r="A3984" s="311"/>
      <c r="B3984" s="311"/>
      <c r="C3984" s="100" t="s">
        <v>2010</v>
      </c>
    </row>
    <row r="3985" spans="1:3">
      <c r="A3985" s="311"/>
      <c r="B3985" s="311"/>
      <c r="C3985" s="100" t="s">
        <v>2011</v>
      </c>
    </row>
    <row r="3986" spans="1:3">
      <c r="A3986" s="311"/>
      <c r="B3986" s="311"/>
      <c r="C3986" s="100" t="s">
        <v>2012</v>
      </c>
    </row>
    <row r="3987" spans="1:3">
      <c r="A3987" s="311"/>
      <c r="B3987" s="311"/>
      <c r="C3987" s="100" t="s">
        <v>1475</v>
      </c>
    </row>
    <row r="3988" spans="1:3" ht="45.75" thickBot="1">
      <c r="A3988" s="312"/>
      <c r="B3988" s="312"/>
      <c r="C3988" s="95" t="s">
        <v>1358</v>
      </c>
    </row>
    <row r="3989" spans="1:3">
      <c r="A3989" s="310" t="s">
        <v>584</v>
      </c>
      <c r="B3989" s="310" t="s">
        <v>25</v>
      </c>
      <c r="C3989" s="99" t="s">
        <v>585</v>
      </c>
    </row>
    <row r="3990" spans="1:3" ht="60">
      <c r="A3990" s="311"/>
      <c r="B3990" s="311"/>
      <c r="C3990" s="100" t="s">
        <v>2362</v>
      </c>
    </row>
    <row r="3991" spans="1:3">
      <c r="A3991" s="311"/>
      <c r="B3991" s="311"/>
      <c r="C3991" s="100" t="s">
        <v>1355</v>
      </c>
    </row>
    <row r="3992" spans="1:3" ht="60">
      <c r="A3992" s="311"/>
      <c r="B3992" s="311"/>
      <c r="C3992" s="100" t="s">
        <v>2363</v>
      </c>
    </row>
    <row r="3993" spans="1:3">
      <c r="A3993" s="311"/>
      <c r="B3993" s="311"/>
      <c r="C3993" s="100" t="s">
        <v>1955</v>
      </c>
    </row>
    <row r="3994" spans="1:3">
      <c r="A3994" s="311"/>
      <c r="B3994" s="311"/>
      <c r="C3994" s="100" t="s">
        <v>2010</v>
      </c>
    </row>
    <row r="3995" spans="1:3">
      <c r="A3995" s="311"/>
      <c r="B3995" s="311"/>
      <c r="C3995" s="100" t="s">
        <v>2011</v>
      </c>
    </row>
    <row r="3996" spans="1:3">
      <c r="A3996" s="311"/>
      <c r="B3996" s="311"/>
      <c r="C3996" s="100" t="s">
        <v>2012</v>
      </c>
    </row>
    <row r="3997" spans="1:3">
      <c r="A3997" s="311"/>
      <c r="B3997" s="311"/>
      <c r="C3997" s="100" t="s">
        <v>1475</v>
      </c>
    </row>
    <row r="3998" spans="1:3" ht="45.75" thickBot="1">
      <c r="A3998" s="312"/>
      <c r="B3998" s="312"/>
      <c r="C3998" s="95" t="s">
        <v>1358</v>
      </c>
    </row>
    <row r="3999" spans="1:3">
      <c r="A3999" s="310" t="s">
        <v>586</v>
      </c>
      <c r="B3999" s="310" t="s">
        <v>25</v>
      </c>
      <c r="C3999" s="99" t="s">
        <v>587</v>
      </c>
    </row>
    <row r="4000" spans="1:3" ht="60">
      <c r="A4000" s="311"/>
      <c r="B4000" s="311"/>
      <c r="C4000" s="100" t="s">
        <v>2364</v>
      </c>
    </row>
    <row r="4001" spans="1:3">
      <c r="A4001" s="311"/>
      <c r="B4001" s="311"/>
      <c r="C4001" s="100" t="s">
        <v>1355</v>
      </c>
    </row>
    <row r="4002" spans="1:3" ht="60">
      <c r="A4002" s="311"/>
      <c r="B4002" s="311"/>
      <c r="C4002" s="100" t="s">
        <v>2363</v>
      </c>
    </row>
    <row r="4003" spans="1:3">
      <c r="A4003" s="311"/>
      <c r="B4003" s="311"/>
      <c r="C4003" s="100" t="s">
        <v>1955</v>
      </c>
    </row>
    <row r="4004" spans="1:3">
      <c r="A4004" s="311"/>
      <c r="B4004" s="311"/>
      <c r="C4004" s="100" t="s">
        <v>2010</v>
      </c>
    </row>
    <row r="4005" spans="1:3">
      <c r="A4005" s="311"/>
      <c r="B4005" s="311"/>
      <c r="C4005" s="100" t="s">
        <v>2011</v>
      </c>
    </row>
    <row r="4006" spans="1:3">
      <c r="A4006" s="311"/>
      <c r="B4006" s="311"/>
      <c r="C4006" s="100" t="s">
        <v>2012</v>
      </c>
    </row>
    <row r="4007" spans="1:3">
      <c r="A4007" s="311"/>
      <c r="B4007" s="311"/>
      <c r="C4007" s="100" t="s">
        <v>1475</v>
      </c>
    </row>
    <row r="4008" spans="1:3" ht="45.75" thickBot="1">
      <c r="A4008" s="312"/>
      <c r="B4008" s="312"/>
      <c r="C4008" s="95" t="s">
        <v>1358</v>
      </c>
    </row>
    <row r="4009" spans="1:3">
      <c r="A4009" s="310" t="s">
        <v>588</v>
      </c>
      <c r="B4009" s="310" t="s">
        <v>25</v>
      </c>
      <c r="C4009" s="99" t="s">
        <v>589</v>
      </c>
    </row>
    <row r="4010" spans="1:3" ht="60">
      <c r="A4010" s="311"/>
      <c r="B4010" s="311"/>
      <c r="C4010" s="100" t="s">
        <v>2365</v>
      </c>
    </row>
    <row r="4011" spans="1:3">
      <c r="A4011" s="311"/>
      <c r="B4011" s="311"/>
      <c r="C4011" s="100" t="s">
        <v>1355</v>
      </c>
    </row>
    <row r="4012" spans="1:3" ht="60">
      <c r="A4012" s="311"/>
      <c r="B4012" s="311"/>
      <c r="C4012" s="100" t="s">
        <v>2363</v>
      </c>
    </row>
    <row r="4013" spans="1:3">
      <c r="A4013" s="311"/>
      <c r="B4013" s="311"/>
      <c r="C4013" s="100" t="s">
        <v>1955</v>
      </c>
    </row>
    <row r="4014" spans="1:3">
      <c r="A4014" s="311"/>
      <c r="B4014" s="311"/>
      <c r="C4014" s="100" t="s">
        <v>2010</v>
      </c>
    </row>
    <row r="4015" spans="1:3">
      <c r="A4015" s="311"/>
      <c r="B4015" s="311"/>
      <c r="C4015" s="100" t="s">
        <v>2011</v>
      </c>
    </row>
    <row r="4016" spans="1:3">
      <c r="A4016" s="311"/>
      <c r="B4016" s="311"/>
      <c r="C4016" s="100" t="s">
        <v>2012</v>
      </c>
    </row>
    <row r="4017" spans="1:3">
      <c r="A4017" s="311"/>
      <c r="B4017" s="311"/>
      <c r="C4017" s="100" t="s">
        <v>1475</v>
      </c>
    </row>
    <row r="4018" spans="1:3" ht="45.75" thickBot="1">
      <c r="A4018" s="312"/>
      <c r="B4018" s="312"/>
      <c r="C4018" s="95" t="s">
        <v>1358</v>
      </c>
    </row>
    <row r="4019" spans="1:3">
      <c r="A4019" s="310" t="s">
        <v>590</v>
      </c>
      <c r="B4019" s="310" t="s">
        <v>25</v>
      </c>
      <c r="C4019" s="99" t="s">
        <v>591</v>
      </c>
    </row>
    <row r="4020" spans="1:3" ht="60">
      <c r="A4020" s="311"/>
      <c r="B4020" s="311"/>
      <c r="C4020" s="100" t="s">
        <v>2366</v>
      </c>
    </row>
    <row r="4021" spans="1:3">
      <c r="A4021" s="311"/>
      <c r="B4021" s="311"/>
      <c r="C4021" s="100" t="s">
        <v>1355</v>
      </c>
    </row>
    <row r="4022" spans="1:3" ht="60">
      <c r="A4022" s="311"/>
      <c r="B4022" s="311"/>
      <c r="C4022" s="100" t="s">
        <v>2363</v>
      </c>
    </row>
    <row r="4023" spans="1:3">
      <c r="A4023" s="311"/>
      <c r="B4023" s="311"/>
      <c r="C4023" s="100" t="s">
        <v>1955</v>
      </c>
    </row>
    <row r="4024" spans="1:3">
      <c r="A4024" s="311"/>
      <c r="B4024" s="311"/>
      <c r="C4024" s="100" t="s">
        <v>2010</v>
      </c>
    </row>
    <row r="4025" spans="1:3">
      <c r="A4025" s="311"/>
      <c r="B4025" s="311"/>
      <c r="C4025" s="100" t="s">
        <v>2011</v>
      </c>
    </row>
    <row r="4026" spans="1:3">
      <c r="A4026" s="311"/>
      <c r="B4026" s="311"/>
      <c r="C4026" s="100" t="s">
        <v>2012</v>
      </c>
    </row>
    <row r="4027" spans="1:3" ht="60.75" thickBot="1">
      <c r="A4027" s="312"/>
      <c r="B4027" s="312"/>
      <c r="C4027" s="95" t="s">
        <v>1507</v>
      </c>
    </row>
    <row r="4028" spans="1:3">
      <c r="A4028" s="310" t="s">
        <v>592</v>
      </c>
      <c r="B4028" s="310" t="s">
        <v>25</v>
      </c>
      <c r="C4028" s="99" t="s">
        <v>593</v>
      </c>
    </row>
    <row r="4029" spans="1:3" ht="75">
      <c r="A4029" s="311"/>
      <c r="B4029" s="311"/>
      <c r="C4029" s="100" t="s">
        <v>2367</v>
      </c>
    </row>
    <row r="4030" spans="1:3">
      <c r="A4030" s="311"/>
      <c r="B4030" s="311"/>
      <c r="C4030" s="100" t="s">
        <v>2368</v>
      </c>
    </row>
    <row r="4031" spans="1:3">
      <c r="A4031" s="311"/>
      <c r="B4031" s="311"/>
      <c r="C4031" s="100" t="s">
        <v>2369</v>
      </c>
    </row>
    <row r="4032" spans="1:3">
      <c r="A4032" s="311"/>
      <c r="B4032" s="311"/>
      <c r="C4032" s="100" t="s">
        <v>2370</v>
      </c>
    </row>
    <row r="4033" spans="1:3">
      <c r="A4033" s="311"/>
      <c r="B4033" s="311"/>
      <c r="C4033" s="100" t="s">
        <v>2371</v>
      </c>
    </row>
    <row r="4034" spans="1:3">
      <c r="A4034" s="311"/>
      <c r="B4034" s="311"/>
      <c r="C4034" s="100" t="s">
        <v>2372</v>
      </c>
    </row>
    <row r="4035" spans="1:3">
      <c r="A4035" s="311"/>
      <c r="B4035" s="311"/>
      <c r="C4035" s="100" t="s">
        <v>2373</v>
      </c>
    </row>
    <row r="4036" spans="1:3">
      <c r="A4036" s="311"/>
      <c r="B4036" s="311"/>
      <c r="C4036" s="100" t="s">
        <v>2374</v>
      </c>
    </row>
    <row r="4037" spans="1:3">
      <c r="A4037" s="311"/>
      <c r="B4037" s="311"/>
      <c r="C4037" s="100" t="s">
        <v>2375</v>
      </c>
    </row>
    <row r="4038" spans="1:3">
      <c r="A4038" s="311"/>
      <c r="B4038" s="311"/>
      <c r="C4038" s="100" t="s">
        <v>2376</v>
      </c>
    </row>
    <row r="4039" spans="1:3">
      <c r="A4039" s="311"/>
      <c r="B4039" s="311"/>
      <c r="C4039" s="100" t="s">
        <v>2377</v>
      </c>
    </row>
    <row r="4040" spans="1:3">
      <c r="A4040" s="311"/>
      <c r="B4040" s="311"/>
      <c r="C4040" s="100" t="s">
        <v>2378</v>
      </c>
    </row>
    <row r="4041" spans="1:3">
      <c r="A4041" s="311"/>
      <c r="B4041" s="311"/>
      <c r="C4041" s="100" t="s">
        <v>2379</v>
      </c>
    </row>
    <row r="4042" spans="1:3">
      <c r="A4042" s="311"/>
      <c r="B4042" s="311"/>
      <c r="C4042" s="100" t="s">
        <v>2380</v>
      </c>
    </row>
    <row r="4043" spans="1:3">
      <c r="A4043" s="311"/>
      <c r="B4043" s="311"/>
      <c r="C4043" s="100" t="s">
        <v>2381</v>
      </c>
    </row>
    <row r="4044" spans="1:3">
      <c r="A4044" s="311"/>
      <c r="B4044" s="311"/>
      <c r="C4044" s="100" t="s">
        <v>2382</v>
      </c>
    </row>
    <row r="4045" spans="1:3">
      <c r="A4045" s="311"/>
      <c r="B4045" s="311"/>
      <c r="C4045" s="100" t="s">
        <v>2383</v>
      </c>
    </row>
    <row r="4046" spans="1:3">
      <c r="A4046" s="311"/>
      <c r="B4046" s="311"/>
      <c r="C4046" s="100" t="s">
        <v>2384</v>
      </c>
    </row>
    <row r="4047" spans="1:3">
      <c r="A4047" s="311"/>
      <c r="B4047" s="311"/>
      <c r="C4047" s="100" t="s">
        <v>2385</v>
      </c>
    </row>
    <row r="4048" spans="1:3">
      <c r="A4048" s="311"/>
      <c r="B4048" s="311"/>
      <c r="C4048" s="100" t="s">
        <v>2386</v>
      </c>
    </row>
    <row r="4049" spans="1:3">
      <c r="A4049" s="311"/>
      <c r="B4049" s="311"/>
      <c r="C4049" s="100" t="s">
        <v>2387</v>
      </c>
    </row>
    <row r="4050" spans="1:3">
      <c r="A4050" s="311"/>
      <c r="B4050" s="311"/>
      <c r="C4050" s="100" t="s">
        <v>2388</v>
      </c>
    </row>
    <row r="4051" spans="1:3">
      <c r="A4051" s="311"/>
      <c r="B4051" s="311"/>
      <c r="C4051" s="100" t="s">
        <v>1355</v>
      </c>
    </row>
    <row r="4052" spans="1:3" ht="60">
      <c r="A4052" s="311"/>
      <c r="B4052" s="311"/>
      <c r="C4052" s="100" t="s">
        <v>2363</v>
      </c>
    </row>
    <row r="4053" spans="1:3">
      <c r="A4053" s="311"/>
      <c r="B4053" s="311"/>
      <c r="C4053" s="100" t="s">
        <v>1955</v>
      </c>
    </row>
    <row r="4054" spans="1:3">
      <c r="A4054" s="311"/>
      <c r="B4054" s="311"/>
      <c r="C4054" s="100" t="s">
        <v>2010</v>
      </c>
    </row>
    <row r="4055" spans="1:3">
      <c r="A4055" s="311"/>
      <c r="B4055" s="311"/>
      <c r="C4055" s="100" t="s">
        <v>2011</v>
      </c>
    </row>
    <row r="4056" spans="1:3">
      <c r="A4056" s="311"/>
      <c r="B4056" s="311"/>
      <c r="C4056" s="100" t="s">
        <v>2012</v>
      </c>
    </row>
    <row r="4057" spans="1:3" ht="60.75" thickBot="1">
      <c r="A4057" s="312"/>
      <c r="B4057" s="312"/>
      <c r="C4057" s="95" t="s">
        <v>1507</v>
      </c>
    </row>
    <row r="4058" spans="1:3" ht="30">
      <c r="A4058" s="310" t="s">
        <v>594</v>
      </c>
      <c r="B4058" s="310" t="s">
        <v>28</v>
      </c>
      <c r="C4058" s="99" t="s">
        <v>595</v>
      </c>
    </row>
    <row r="4059" spans="1:3" ht="45">
      <c r="A4059" s="311"/>
      <c r="B4059" s="311"/>
      <c r="C4059" s="100" t="s">
        <v>2389</v>
      </c>
    </row>
    <row r="4060" spans="1:3">
      <c r="A4060" s="311"/>
      <c r="B4060" s="311"/>
      <c r="C4060" s="100" t="s">
        <v>2390</v>
      </c>
    </row>
    <row r="4061" spans="1:3">
      <c r="A4061" s="311"/>
      <c r="B4061" s="311"/>
      <c r="C4061" s="100" t="s">
        <v>2391</v>
      </c>
    </row>
    <row r="4062" spans="1:3">
      <c r="A4062" s="311"/>
      <c r="B4062" s="311"/>
      <c r="C4062" s="100" t="s">
        <v>2368</v>
      </c>
    </row>
    <row r="4063" spans="1:3">
      <c r="A4063" s="311"/>
      <c r="B4063" s="311"/>
      <c r="C4063" s="100" t="s">
        <v>2369</v>
      </c>
    </row>
    <row r="4064" spans="1:3">
      <c r="A4064" s="311"/>
      <c r="B4064" s="311"/>
      <c r="C4064" s="100" t="s">
        <v>2370</v>
      </c>
    </row>
    <row r="4065" spans="1:3">
      <c r="A4065" s="311"/>
      <c r="B4065" s="311"/>
      <c r="C4065" s="100" t="s">
        <v>2371</v>
      </c>
    </row>
    <row r="4066" spans="1:3">
      <c r="A4066" s="311"/>
      <c r="B4066" s="311"/>
      <c r="C4066" s="100" t="s">
        <v>2372</v>
      </c>
    </row>
    <row r="4067" spans="1:3">
      <c r="A4067" s="311"/>
      <c r="B4067" s="311"/>
      <c r="C4067" s="100" t="s">
        <v>2373</v>
      </c>
    </row>
    <row r="4068" spans="1:3">
      <c r="A4068" s="311"/>
      <c r="B4068" s="311"/>
      <c r="C4068" s="100" t="s">
        <v>2374</v>
      </c>
    </row>
    <row r="4069" spans="1:3">
      <c r="A4069" s="311"/>
      <c r="B4069" s="311"/>
      <c r="C4069" s="100" t="s">
        <v>2392</v>
      </c>
    </row>
    <row r="4070" spans="1:3" ht="75">
      <c r="A4070" s="311"/>
      <c r="B4070" s="311"/>
      <c r="C4070" s="100" t="s">
        <v>2393</v>
      </c>
    </row>
    <row r="4071" spans="1:3">
      <c r="A4071" s="311"/>
      <c r="B4071" s="311"/>
      <c r="C4071" s="100" t="s">
        <v>2394</v>
      </c>
    </row>
    <row r="4072" spans="1:3">
      <c r="A4072" s="311"/>
      <c r="B4072" s="311"/>
      <c r="C4072" s="100" t="s">
        <v>2395</v>
      </c>
    </row>
    <row r="4073" spans="1:3">
      <c r="A4073" s="311"/>
      <c r="B4073" s="311"/>
      <c r="C4073" s="100" t="s">
        <v>2396</v>
      </c>
    </row>
    <row r="4074" spans="1:3">
      <c r="A4074" s="311"/>
      <c r="B4074" s="311"/>
      <c r="C4074" s="100" t="s">
        <v>2397</v>
      </c>
    </row>
    <row r="4075" spans="1:3">
      <c r="A4075" s="311"/>
      <c r="B4075" s="311"/>
      <c r="C4075" s="100" t="s">
        <v>2398</v>
      </c>
    </row>
    <row r="4076" spans="1:3">
      <c r="A4076" s="311"/>
      <c r="B4076" s="311"/>
      <c r="C4076" s="100" t="s">
        <v>2399</v>
      </c>
    </row>
    <row r="4077" spans="1:3">
      <c r="A4077" s="311"/>
      <c r="B4077" s="311"/>
      <c r="C4077" s="100" t="s">
        <v>2400</v>
      </c>
    </row>
    <row r="4078" spans="1:3">
      <c r="A4078" s="311"/>
      <c r="B4078" s="311"/>
      <c r="C4078" s="100" t="s">
        <v>2401</v>
      </c>
    </row>
    <row r="4079" spans="1:3">
      <c r="A4079" s="311"/>
      <c r="B4079" s="311"/>
      <c r="C4079" s="100" t="s">
        <v>2402</v>
      </c>
    </row>
    <row r="4080" spans="1:3">
      <c r="A4080" s="311"/>
      <c r="B4080" s="311"/>
      <c r="C4080" s="100" t="s">
        <v>2403</v>
      </c>
    </row>
    <row r="4081" spans="1:3">
      <c r="A4081" s="311"/>
      <c r="B4081" s="311"/>
      <c r="C4081" s="100" t="s">
        <v>2404</v>
      </c>
    </row>
    <row r="4082" spans="1:3">
      <c r="A4082" s="311"/>
      <c r="B4082" s="311"/>
      <c r="C4082" s="100" t="s">
        <v>2405</v>
      </c>
    </row>
    <row r="4083" spans="1:3">
      <c r="A4083" s="311"/>
      <c r="B4083" s="311"/>
      <c r="C4083" s="100" t="s">
        <v>2406</v>
      </c>
    </row>
    <row r="4084" spans="1:3">
      <c r="A4084" s="311"/>
      <c r="B4084" s="311"/>
      <c r="C4084" s="100" t="s">
        <v>2407</v>
      </c>
    </row>
    <row r="4085" spans="1:3">
      <c r="A4085" s="311"/>
      <c r="B4085" s="311"/>
      <c r="C4085" s="100" t="s">
        <v>1355</v>
      </c>
    </row>
    <row r="4086" spans="1:3" ht="60">
      <c r="A4086" s="311"/>
      <c r="B4086" s="311"/>
      <c r="C4086" s="100" t="s">
        <v>2408</v>
      </c>
    </row>
    <row r="4087" spans="1:3">
      <c r="A4087" s="311"/>
      <c r="B4087" s="311"/>
      <c r="C4087" s="100" t="s">
        <v>2038</v>
      </c>
    </row>
    <row r="4088" spans="1:3">
      <c r="A4088" s="311"/>
      <c r="B4088" s="311"/>
      <c r="C4088" s="100" t="s">
        <v>1955</v>
      </c>
    </row>
    <row r="4089" spans="1:3">
      <c r="A4089" s="311"/>
      <c r="B4089" s="311"/>
      <c r="C4089" s="100" t="s">
        <v>2010</v>
      </c>
    </row>
    <row r="4090" spans="1:3">
      <c r="A4090" s="311"/>
      <c r="B4090" s="311"/>
      <c r="C4090" s="100" t="s">
        <v>2011</v>
      </c>
    </row>
    <row r="4091" spans="1:3">
      <c r="A4091" s="311"/>
      <c r="B4091" s="311"/>
      <c r="C4091" s="100" t="s">
        <v>2012</v>
      </c>
    </row>
    <row r="4092" spans="1:3">
      <c r="A4092" s="311"/>
      <c r="B4092" s="311"/>
      <c r="C4092" s="100" t="s">
        <v>1475</v>
      </c>
    </row>
    <row r="4093" spans="1:3" ht="45.75" thickBot="1">
      <c r="A4093" s="312"/>
      <c r="B4093" s="312"/>
      <c r="C4093" s="95" t="s">
        <v>1358</v>
      </c>
    </row>
    <row r="4094" spans="1:3" ht="30">
      <c r="A4094" s="310" t="s">
        <v>596</v>
      </c>
      <c r="B4094" s="310" t="s">
        <v>28</v>
      </c>
      <c r="C4094" s="99" t="s">
        <v>597</v>
      </c>
    </row>
    <row r="4095" spans="1:3" ht="45">
      <c r="A4095" s="311"/>
      <c r="B4095" s="311"/>
      <c r="C4095" s="100" t="s">
        <v>2389</v>
      </c>
    </row>
    <row r="4096" spans="1:3">
      <c r="A4096" s="311"/>
      <c r="B4096" s="311"/>
      <c r="C4096" s="100" t="s">
        <v>2390</v>
      </c>
    </row>
    <row r="4097" spans="1:3">
      <c r="A4097" s="311"/>
      <c r="B4097" s="311"/>
      <c r="C4097" s="100" t="s">
        <v>2391</v>
      </c>
    </row>
    <row r="4098" spans="1:3">
      <c r="A4098" s="311"/>
      <c r="B4098" s="311"/>
      <c r="C4098" s="100" t="s">
        <v>2368</v>
      </c>
    </row>
    <row r="4099" spans="1:3">
      <c r="A4099" s="311"/>
      <c r="B4099" s="311"/>
      <c r="C4099" s="100" t="s">
        <v>2369</v>
      </c>
    </row>
    <row r="4100" spans="1:3">
      <c r="A4100" s="311"/>
      <c r="B4100" s="311"/>
      <c r="C4100" s="100" t="s">
        <v>2370</v>
      </c>
    </row>
    <row r="4101" spans="1:3">
      <c r="A4101" s="311"/>
      <c r="B4101" s="311"/>
      <c r="C4101" s="100" t="s">
        <v>2371</v>
      </c>
    </row>
    <row r="4102" spans="1:3">
      <c r="A4102" s="311"/>
      <c r="B4102" s="311"/>
      <c r="C4102" s="100" t="s">
        <v>2372</v>
      </c>
    </row>
    <row r="4103" spans="1:3">
      <c r="A4103" s="311"/>
      <c r="B4103" s="311"/>
      <c r="C4103" s="100" t="s">
        <v>2373</v>
      </c>
    </row>
    <row r="4104" spans="1:3">
      <c r="A4104" s="311"/>
      <c r="B4104" s="311"/>
      <c r="C4104" s="100" t="s">
        <v>2374</v>
      </c>
    </row>
    <row r="4105" spans="1:3">
      <c r="A4105" s="311"/>
      <c r="B4105" s="311"/>
      <c r="C4105" s="100" t="s">
        <v>2392</v>
      </c>
    </row>
    <row r="4106" spans="1:3" ht="75">
      <c r="A4106" s="311"/>
      <c r="B4106" s="311"/>
      <c r="C4106" s="100" t="s">
        <v>2393</v>
      </c>
    </row>
    <row r="4107" spans="1:3">
      <c r="A4107" s="311"/>
      <c r="B4107" s="311"/>
      <c r="C4107" s="100" t="s">
        <v>2394</v>
      </c>
    </row>
    <row r="4108" spans="1:3">
      <c r="A4108" s="311"/>
      <c r="B4108" s="311"/>
      <c r="C4108" s="100" t="s">
        <v>2395</v>
      </c>
    </row>
    <row r="4109" spans="1:3">
      <c r="A4109" s="311"/>
      <c r="B4109" s="311"/>
      <c r="C4109" s="100" t="s">
        <v>2396</v>
      </c>
    </row>
    <row r="4110" spans="1:3">
      <c r="A4110" s="311"/>
      <c r="B4110" s="311"/>
      <c r="C4110" s="100" t="s">
        <v>2397</v>
      </c>
    </row>
    <row r="4111" spans="1:3">
      <c r="A4111" s="311"/>
      <c r="B4111" s="311"/>
      <c r="C4111" s="100" t="s">
        <v>2398</v>
      </c>
    </row>
    <row r="4112" spans="1:3">
      <c r="A4112" s="311"/>
      <c r="B4112" s="311"/>
      <c r="C4112" s="100" t="s">
        <v>2399</v>
      </c>
    </row>
    <row r="4113" spans="1:3">
      <c r="A4113" s="311"/>
      <c r="B4113" s="311"/>
      <c r="C4113" s="100" t="s">
        <v>2400</v>
      </c>
    </row>
    <row r="4114" spans="1:3">
      <c r="A4114" s="311"/>
      <c r="B4114" s="311"/>
      <c r="C4114" s="100" t="s">
        <v>2401</v>
      </c>
    </row>
    <row r="4115" spans="1:3">
      <c r="A4115" s="311"/>
      <c r="B4115" s="311"/>
      <c r="C4115" s="100" t="s">
        <v>2402</v>
      </c>
    </row>
    <row r="4116" spans="1:3">
      <c r="A4116" s="311"/>
      <c r="B4116" s="311"/>
      <c r="C4116" s="100" t="s">
        <v>2403</v>
      </c>
    </row>
    <row r="4117" spans="1:3">
      <c r="A4117" s="311"/>
      <c r="B4117" s="311"/>
      <c r="C4117" s="100" t="s">
        <v>2404</v>
      </c>
    </row>
    <row r="4118" spans="1:3">
      <c r="A4118" s="311"/>
      <c r="B4118" s="311"/>
      <c r="C4118" s="100" t="s">
        <v>2405</v>
      </c>
    </row>
    <row r="4119" spans="1:3">
      <c r="A4119" s="311"/>
      <c r="B4119" s="311"/>
      <c r="C4119" s="100" t="s">
        <v>2406</v>
      </c>
    </row>
    <row r="4120" spans="1:3">
      <c r="A4120" s="311"/>
      <c r="B4120" s="311"/>
      <c r="C4120" s="100" t="s">
        <v>2409</v>
      </c>
    </row>
    <row r="4121" spans="1:3">
      <c r="A4121" s="311"/>
      <c r="B4121" s="311"/>
      <c r="C4121" s="100" t="s">
        <v>1355</v>
      </c>
    </row>
    <row r="4122" spans="1:3" ht="60">
      <c r="A4122" s="311"/>
      <c r="B4122" s="311"/>
      <c r="C4122" s="100" t="s">
        <v>2314</v>
      </c>
    </row>
    <row r="4123" spans="1:3">
      <c r="A4123" s="311"/>
      <c r="B4123" s="311"/>
      <c r="C4123" s="100" t="s">
        <v>1955</v>
      </c>
    </row>
    <row r="4124" spans="1:3">
      <c r="A4124" s="311"/>
      <c r="B4124" s="311"/>
      <c r="C4124" s="100" t="s">
        <v>2010</v>
      </c>
    </row>
    <row r="4125" spans="1:3">
      <c r="A4125" s="311"/>
      <c r="B4125" s="311"/>
      <c r="C4125" s="100" t="s">
        <v>2011</v>
      </c>
    </row>
    <row r="4126" spans="1:3">
      <c r="A4126" s="311"/>
      <c r="B4126" s="311"/>
      <c r="C4126" s="100" t="s">
        <v>2012</v>
      </c>
    </row>
    <row r="4127" spans="1:3">
      <c r="A4127" s="311"/>
      <c r="B4127" s="311"/>
      <c r="C4127" s="100" t="s">
        <v>1475</v>
      </c>
    </row>
    <row r="4128" spans="1:3" ht="45.75" thickBot="1">
      <c r="A4128" s="312"/>
      <c r="B4128" s="312"/>
      <c r="C4128" s="95" t="s">
        <v>1358</v>
      </c>
    </row>
    <row r="4129" spans="1:3" ht="30">
      <c r="A4129" s="310" t="s">
        <v>598</v>
      </c>
      <c r="B4129" s="310" t="s">
        <v>28</v>
      </c>
      <c r="C4129" s="99" t="s">
        <v>599</v>
      </c>
    </row>
    <row r="4130" spans="1:3" ht="45">
      <c r="A4130" s="311"/>
      <c r="B4130" s="311"/>
      <c r="C4130" s="100" t="s">
        <v>2389</v>
      </c>
    </row>
    <row r="4131" spans="1:3">
      <c r="A4131" s="311"/>
      <c r="B4131" s="311"/>
      <c r="C4131" s="100" t="s">
        <v>2390</v>
      </c>
    </row>
    <row r="4132" spans="1:3">
      <c r="A4132" s="311"/>
      <c r="B4132" s="311"/>
      <c r="C4132" s="100" t="s">
        <v>2391</v>
      </c>
    </row>
    <row r="4133" spans="1:3">
      <c r="A4133" s="311"/>
      <c r="B4133" s="311"/>
      <c r="C4133" s="100" t="s">
        <v>2368</v>
      </c>
    </row>
    <row r="4134" spans="1:3">
      <c r="A4134" s="311"/>
      <c r="B4134" s="311"/>
      <c r="C4134" s="100" t="s">
        <v>2369</v>
      </c>
    </row>
    <row r="4135" spans="1:3">
      <c r="A4135" s="311"/>
      <c r="B4135" s="311"/>
      <c r="C4135" s="100" t="s">
        <v>2370</v>
      </c>
    </row>
    <row r="4136" spans="1:3">
      <c r="A4136" s="311"/>
      <c r="B4136" s="311"/>
      <c r="C4136" s="100" t="s">
        <v>2371</v>
      </c>
    </row>
    <row r="4137" spans="1:3">
      <c r="A4137" s="311"/>
      <c r="B4137" s="311"/>
      <c r="C4137" s="100" t="s">
        <v>2372</v>
      </c>
    </row>
    <row r="4138" spans="1:3">
      <c r="A4138" s="311"/>
      <c r="B4138" s="311"/>
      <c r="C4138" s="100" t="s">
        <v>2373</v>
      </c>
    </row>
    <row r="4139" spans="1:3">
      <c r="A4139" s="311"/>
      <c r="B4139" s="311"/>
      <c r="C4139" s="100" t="s">
        <v>2374</v>
      </c>
    </row>
    <row r="4140" spans="1:3">
      <c r="A4140" s="311"/>
      <c r="B4140" s="311"/>
      <c r="C4140" s="100" t="s">
        <v>2392</v>
      </c>
    </row>
    <row r="4141" spans="1:3" ht="75">
      <c r="A4141" s="311"/>
      <c r="B4141" s="311"/>
      <c r="C4141" s="100" t="s">
        <v>2393</v>
      </c>
    </row>
    <row r="4142" spans="1:3">
      <c r="A4142" s="311"/>
      <c r="B4142" s="311"/>
      <c r="C4142" s="100" t="s">
        <v>2394</v>
      </c>
    </row>
    <row r="4143" spans="1:3">
      <c r="A4143" s="311"/>
      <c r="B4143" s="311"/>
      <c r="C4143" s="100" t="s">
        <v>2395</v>
      </c>
    </row>
    <row r="4144" spans="1:3">
      <c r="A4144" s="311"/>
      <c r="B4144" s="311"/>
      <c r="C4144" s="100" t="s">
        <v>2396</v>
      </c>
    </row>
    <row r="4145" spans="1:3">
      <c r="A4145" s="311"/>
      <c r="B4145" s="311"/>
      <c r="C4145" s="100" t="s">
        <v>2397</v>
      </c>
    </row>
    <row r="4146" spans="1:3">
      <c r="A4146" s="311"/>
      <c r="B4146" s="311"/>
      <c r="C4146" s="100" t="s">
        <v>2398</v>
      </c>
    </row>
    <row r="4147" spans="1:3">
      <c r="A4147" s="311"/>
      <c r="B4147" s="311"/>
      <c r="C4147" s="100" t="s">
        <v>2399</v>
      </c>
    </row>
    <row r="4148" spans="1:3">
      <c r="A4148" s="311"/>
      <c r="B4148" s="311"/>
      <c r="C4148" s="100" t="s">
        <v>2400</v>
      </c>
    </row>
    <row r="4149" spans="1:3">
      <c r="A4149" s="311"/>
      <c r="B4149" s="311"/>
      <c r="C4149" s="100" t="s">
        <v>2401</v>
      </c>
    </row>
    <row r="4150" spans="1:3">
      <c r="A4150" s="311"/>
      <c r="B4150" s="311"/>
      <c r="C4150" s="100" t="s">
        <v>2402</v>
      </c>
    </row>
    <row r="4151" spans="1:3">
      <c r="A4151" s="311"/>
      <c r="B4151" s="311"/>
      <c r="C4151" s="100" t="s">
        <v>2403</v>
      </c>
    </row>
    <row r="4152" spans="1:3">
      <c r="A4152" s="311"/>
      <c r="B4152" s="311"/>
      <c r="C4152" s="100" t="s">
        <v>2404</v>
      </c>
    </row>
    <row r="4153" spans="1:3">
      <c r="A4153" s="311"/>
      <c r="B4153" s="311"/>
      <c r="C4153" s="100" t="s">
        <v>2405</v>
      </c>
    </row>
    <row r="4154" spans="1:3">
      <c r="A4154" s="311"/>
      <c r="B4154" s="311"/>
      <c r="C4154" s="100" t="s">
        <v>2406</v>
      </c>
    </row>
    <row r="4155" spans="1:3">
      <c r="A4155" s="311"/>
      <c r="B4155" s="311"/>
      <c r="C4155" s="100" t="s">
        <v>2410</v>
      </c>
    </row>
    <row r="4156" spans="1:3">
      <c r="A4156" s="311"/>
      <c r="B4156" s="311"/>
      <c r="C4156" s="100" t="s">
        <v>1355</v>
      </c>
    </row>
    <row r="4157" spans="1:3" ht="60">
      <c r="A4157" s="311"/>
      <c r="B4157" s="311"/>
      <c r="C4157" s="100" t="s">
        <v>2314</v>
      </c>
    </row>
    <row r="4158" spans="1:3">
      <c r="A4158" s="311"/>
      <c r="B4158" s="311"/>
      <c r="C4158" s="100" t="s">
        <v>1955</v>
      </c>
    </row>
    <row r="4159" spans="1:3">
      <c r="A4159" s="311"/>
      <c r="B4159" s="311"/>
      <c r="C4159" s="100" t="s">
        <v>2010</v>
      </c>
    </row>
    <row r="4160" spans="1:3">
      <c r="A4160" s="311"/>
      <c r="B4160" s="311"/>
      <c r="C4160" s="100" t="s">
        <v>2011</v>
      </c>
    </row>
    <row r="4161" spans="1:3">
      <c r="A4161" s="311"/>
      <c r="B4161" s="311"/>
      <c r="C4161" s="100" t="s">
        <v>2012</v>
      </c>
    </row>
    <row r="4162" spans="1:3">
      <c r="A4162" s="311"/>
      <c r="B4162" s="311"/>
      <c r="C4162" s="100" t="s">
        <v>1475</v>
      </c>
    </row>
    <row r="4163" spans="1:3" ht="45.75" thickBot="1">
      <c r="A4163" s="312"/>
      <c r="B4163" s="312"/>
      <c r="C4163" s="95" t="s">
        <v>1358</v>
      </c>
    </row>
    <row r="4164" spans="1:3" ht="30">
      <c r="A4164" s="310" t="s">
        <v>600</v>
      </c>
      <c r="B4164" s="310" t="s">
        <v>28</v>
      </c>
      <c r="C4164" s="99" t="s">
        <v>601</v>
      </c>
    </row>
    <row r="4165" spans="1:3" ht="90">
      <c r="A4165" s="311"/>
      <c r="B4165" s="311"/>
      <c r="C4165" s="100" t="s">
        <v>2411</v>
      </c>
    </row>
    <row r="4166" spans="1:3">
      <c r="A4166" s="311"/>
      <c r="B4166" s="311"/>
      <c r="C4166" s="100" t="s">
        <v>1346</v>
      </c>
    </row>
    <row r="4167" spans="1:3">
      <c r="A4167" s="311"/>
      <c r="B4167" s="311"/>
      <c r="C4167" s="100" t="s">
        <v>2412</v>
      </c>
    </row>
    <row r="4168" spans="1:3">
      <c r="A4168" s="311"/>
      <c r="B4168" s="311"/>
      <c r="C4168" s="100" t="s">
        <v>2413</v>
      </c>
    </row>
    <row r="4169" spans="1:3">
      <c r="A4169" s="311"/>
      <c r="B4169" s="311"/>
      <c r="C4169" s="100" t="s">
        <v>2414</v>
      </c>
    </row>
    <row r="4170" spans="1:3">
      <c r="A4170" s="311"/>
      <c r="B4170" s="311"/>
      <c r="C4170" s="100" t="s">
        <v>2415</v>
      </c>
    </row>
    <row r="4171" spans="1:3">
      <c r="A4171" s="311"/>
      <c r="B4171" s="311"/>
      <c r="C4171" s="100" t="s">
        <v>1392</v>
      </c>
    </row>
    <row r="4172" spans="1:3" ht="45">
      <c r="A4172" s="311"/>
      <c r="B4172" s="311"/>
      <c r="C4172" s="100" t="s">
        <v>2416</v>
      </c>
    </row>
    <row r="4173" spans="1:3" ht="75">
      <c r="A4173" s="311"/>
      <c r="B4173" s="311"/>
      <c r="C4173" s="100" t="s">
        <v>2417</v>
      </c>
    </row>
    <row r="4174" spans="1:3" ht="45">
      <c r="A4174" s="311"/>
      <c r="B4174" s="311"/>
      <c r="C4174" s="100" t="s">
        <v>2418</v>
      </c>
    </row>
    <row r="4175" spans="1:3" ht="30">
      <c r="A4175" s="311"/>
      <c r="B4175" s="311"/>
      <c r="C4175" s="100" t="s">
        <v>2419</v>
      </c>
    </row>
    <row r="4176" spans="1:3" ht="45">
      <c r="A4176" s="311"/>
      <c r="B4176" s="311"/>
      <c r="C4176" s="100" t="s">
        <v>2420</v>
      </c>
    </row>
    <row r="4177" spans="1:3" ht="60">
      <c r="A4177" s="311"/>
      <c r="B4177" s="311"/>
      <c r="C4177" s="100" t="s">
        <v>1658</v>
      </c>
    </row>
    <row r="4178" spans="1:3">
      <c r="A4178" s="311"/>
      <c r="B4178" s="311"/>
      <c r="C4178" s="100" t="s">
        <v>1355</v>
      </c>
    </row>
    <row r="4179" spans="1:3" ht="60">
      <c r="A4179" s="311"/>
      <c r="B4179" s="311"/>
      <c r="C4179" s="100" t="s">
        <v>2363</v>
      </c>
    </row>
    <row r="4180" spans="1:3">
      <c r="A4180" s="311"/>
      <c r="B4180" s="311"/>
      <c r="C4180" s="100" t="s">
        <v>1955</v>
      </c>
    </row>
    <row r="4181" spans="1:3">
      <c r="A4181" s="311"/>
      <c r="B4181" s="311"/>
      <c r="C4181" s="100" t="s">
        <v>2010</v>
      </c>
    </row>
    <row r="4182" spans="1:3">
      <c r="A4182" s="311"/>
      <c r="B4182" s="311"/>
      <c r="C4182" s="100" t="s">
        <v>2011</v>
      </c>
    </row>
    <row r="4183" spans="1:3">
      <c r="A4183" s="311"/>
      <c r="B4183" s="311"/>
      <c r="C4183" s="100" t="s">
        <v>2012</v>
      </c>
    </row>
    <row r="4184" spans="1:3">
      <c r="A4184" s="311"/>
      <c r="B4184" s="311"/>
      <c r="C4184" s="100" t="s">
        <v>1475</v>
      </c>
    </row>
    <row r="4185" spans="1:3" ht="45.75" thickBot="1">
      <c r="A4185" s="312"/>
      <c r="B4185" s="312"/>
      <c r="C4185" s="95" t="s">
        <v>1358</v>
      </c>
    </row>
    <row r="4186" spans="1:3" ht="30">
      <c r="A4186" s="310" t="s">
        <v>602</v>
      </c>
      <c r="B4186" s="310" t="s">
        <v>28</v>
      </c>
      <c r="C4186" s="99" t="s">
        <v>603</v>
      </c>
    </row>
    <row r="4187" spans="1:3" ht="90">
      <c r="A4187" s="311"/>
      <c r="B4187" s="311"/>
      <c r="C4187" s="100" t="s">
        <v>2411</v>
      </c>
    </row>
    <row r="4188" spans="1:3">
      <c r="A4188" s="311"/>
      <c r="B4188" s="311"/>
      <c r="C4188" s="100" t="s">
        <v>1346</v>
      </c>
    </row>
    <row r="4189" spans="1:3">
      <c r="A4189" s="311"/>
      <c r="B4189" s="311"/>
      <c r="C4189" s="100" t="s">
        <v>2412</v>
      </c>
    </row>
    <row r="4190" spans="1:3">
      <c r="A4190" s="311"/>
      <c r="B4190" s="311"/>
      <c r="C4190" s="100" t="s">
        <v>2413</v>
      </c>
    </row>
    <row r="4191" spans="1:3">
      <c r="A4191" s="311"/>
      <c r="B4191" s="311"/>
      <c r="C4191" s="100" t="s">
        <v>2414</v>
      </c>
    </row>
    <row r="4192" spans="1:3">
      <c r="A4192" s="311"/>
      <c r="B4192" s="311"/>
      <c r="C4192" s="100" t="s">
        <v>2415</v>
      </c>
    </row>
    <row r="4193" spans="1:3">
      <c r="A4193" s="311"/>
      <c r="B4193" s="311"/>
      <c r="C4193" s="100" t="s">
        <v>1392</v>
      </c>
    </row>
    <row r="4194" spans="1:3" ht="45">
      <c r="A4194" s="311"/>
      <c r="B4194" s="311"/>
      <c r="C4194" s="100" t="s">
        <v>2416</v>
      </c>
    </row>
    <row r="4195" spans="1:3" ht="75">
      <c r="A4195" s="311"/>
      <c r="B4195" s="311"/>
      <c r="C4195" s="100" t="s">
        <v>2417</v>
      </c>
    </row>
    <row r="4196" spans="1:3" ht="45">
      <c r="A4196" s="311"/>
      <c r="B4196" s="311"/>
      <c r="C4196" s="100" t="s">
        <v>2418</v>
      </c>
    </row>
    <row r="4197" spans="1:3" ht="30">
      <c r="A4197" s="311"/>
      <c r="B4197" s="311"/>
      <c r="C4197" s="100" t="s">
        <v>2419</v>
      </c>
    </row>
    <row r="4198" spans="1:3" ht="45">
      <c r="A4198" s="311"/>
      <c r="B4198" s="311"/>
      <c r="C4198" s="100" t="s">
        <v>2420</v>
      </c>
    </row>
    <row r="4199" spans="1:3" ht="60">
      <c r="A4199" s="311"/>
      <c r="B4199" s="311"/>
      <c r="C4199" s="100" t="s">
        <v>1658</v>
      </c>
    </row>
    <row r="4200" spans="1:3">
      <c r="A4200" s="311"/>
      <c r="B4200" s="311"/>
      <c r="C4200" s="100" t="s">
        <v>1355</v>
      </c>
    </row>
    <row r="4201" spans="1:3" ht="60">
      <c r="A4201" s="311"/>
      <c r="B4201" s="311"/>
      <c r="C4201" s="100" t="s">
        <v>2314</v>
      </c>
    </row>
    <row r="4202" spans="1:3">
      <c r="A4202" s="311"/>
      <c r="B4202" s="311"/>
      <c r="C4202" s="100" t="s">
        <v>1955</v>
      </c>
    </row>
    <row r="4203" spans="1:3">
      <c r="A4203" s="311"/>
      <c r="B4203" s="311"/>
      <c r="C4203" s="100" t="s">
        <v>2010</v>
      </c>
    </row>
    <row r="4204" spans="1:3">
      <c r="A4204" s="311"/>
      <c r="B4204" s="311"/>
      <c r="C4204" s="100" t="s">
        <v>2011</v>
      </c>
    </row>
    <row r="4205" spans="1:3">
      <c r="A4205" s="311"/>
      <c r="B4205" s="311"/>
      <c r="C4205" s="100" t="s">
        <v>2012</v>
      </c>
    </row>
    <row r="4206" spans="1:3" ht="60.75" thickBot="1">
      <c r="A4206" s="312"/>
      <c r="B4206" s="312"/>
      <c r="C4206" s="95" t="s">
        <v>1507</v>
      </c>
    </row>
    <row r="4207" spans="1:3" ht="30">
      <c r="A4207" s="310" t="s">
        <v>604</v>
      </c>
      <c r="B4207" s="310" t="s">
        <v>28</v>
      </c>
      <c r="C4207" s="99" t="s">
        <v>605</v>
      </c>
    </row>
    <row r="4208" spans="1:3" ht="30">
      <c r="A4208" s="311"/>
      <c r="B4208" s="311"/>
      <c r="C4208" s="100" t="s">
        <v>2421</v>
      </c>
    </row>
    <row r="4209" spans="1:3" ht="75">
      <c r="A4209" s="311"/>
      <c r="B4209" s="311"/>
      <c r="C4209" s="100" t="s">
        <v>2422</v>
      </c>
    </row>
    <row r="4210" spans="1:3" ht="30">
      <c r="A4210" s="311"/>
      <c r="B4210" s="311"/>
      <c r="C4210" s="100" t="s">
        <v>2423</v>
      </c>
    </row>
    <row r="4211" spans="1:3" ht="30">
      <c r="A4211" s="311"/>
      <c r="B4211" s="311"/>
      <c r="C4211" s="100" t="s">
        <v>2318</v>
      </c>
    </row>
    <row r="4212" spans="1:3" ht="30">
      <c r="A4212" s="311"/>
      <c r="B4212" s="311"/>
      <c r="C4212" s="100" t="s">
        <v>2424</v>
      </c>
    </row>
    <row r="4213" spans="1:3" ht="75">
      <c r="A4213" s="311"/>
      <c r="B4213" s="311"/>
      <c r="C4213" s="100" t="s">
        <v>2425</v>
      </c>
    </row>
    <row r="4214" spans="1:3">
      <c r="A4214" s="311"/>
      <c r="B4214" s="311"/>
      <c r="C4214" s="100" t="s">
        <v>1355</v>
      </c>
    </row>
    <row r="4215" spans="1:3" ht="90">
      <c r="A4215" s="311"/>
      <c r="B4215" s="311"/>
      <c r="C4215" s="100" t="s">
        <v>2426</v>
      </c>
    </row>
    <row r="4216" spans="1:3" ht="75">
      <c r="A4216" s="311"/>
      <c r="B4216" s="311"/>
      <c r="C4216" s="100" t="s">
        <v>2427</v>
      </c>
    </row>
    <row r="4217" spans="1:3">
      <c r="A4217" s="311"/>
      <c r="B4217" s="311"/>
      <c r="C4217" s="100" t="s">
        <v>1955</v>
      </c>
    </row>
    <row r="4218" spans="1:3">
      <c r="A4218" s="311"/>
      <c r="B4218" s="311"/>
      <c r="C4218" s="100" t="s">
        <v>2010</v>
      </c>
    </row>
    <row r="4219" spans="1:3">
      <c r="A4219" s="311"/>
      <c r="B4219" s="311"/>
      <c r="C4219" s="100" t="s">
        <v>2011</v>
      </c>
    </row>
    <row r="4220" spans="1:3">
      <c r="A4220" s="311"/>
      <c r="B4220" s="311"/>
      <c r="C4220" s="100" t="s">
        <v>2012</v>
      </c>
    </row>
    <row r="4221" spans="1:3" ht="60.75" thickBot="1">
      <c r="A4221" s="312"/>
      <c r="B4221" s="312"/>
      <c r="C4221" s="95" t="s">
        <v>1507</v>
      </c>
    </row>
    <row r="4222" spans="1:3">
      <c r="A4222" s="310" t="s">
        <v>606</v>
      </c>
      <c r="B4222" s="310" t="s">
        <v>25</v>
      </c>
      <c r="C4222" s="99" t="s">
        <v>607</v>
      </c>
    </row>
    <row r="4223" spans="1:3" ht="30">
      <c r="A4223" s="311"/>
      <c r="B4223" s="311"/>
      <c r="C4223" s="100" t="s">
        <v>2428</v>
      </c>
    </row>
    <row r="4224" spans="1:3" ht="45">
      <c r="A4224" s="311"/>
      <c r="B4224" s="311"/>
      <c r="C4224" s="100" t="s">
        <v>2429</v>
      </c>
    </row>
    <row r="4225" spans="1:3">
      <c r="A4225" s="311"/>
      <c r="B4225" s="311"/>
      <c r="C4225" s="100" t="s">
        <v>1355</v>
      </c>
    </row>
    <row r="4226" spans="1:3" ht="60">
      <c r="A4226" s="311"/>
      <c r="B4226" s="311"/>
      <c r="C4226" s="100" t="s">
        <v>2363</v>
      </c>
    </row>
    <row r="4227" spans="1:3">
      <c r="A4227" s="311"/>
      <c r="B4227" s="311"/>
      <c r="C4227" s="100" t="s">
        <v>1955</v>
      </c>
    </row>
    <row r="4228" spans="1:3">
      <c r="A4228" s="311"/>
      <c r="B4228" s="311"/>
      <c r="C4228" s="100" t="s">
        <v>2010</v>
      </c>
    </row>
    <row r="4229" spans="1:3">
      <c r="A4229" s="311"/>
      <c r="B4229" s="311"/>
      <c r="C4229" s="100" t="s">
        <v>2011</v>
      </c>
    </row>
    <row r="4230" spans="1:3">
      <c r="A4230" s="311"/>
      <c r="B4230" s="311"/>
      <c r="C4230" s="100" t="s">
        <v>2012</v>
      </c>
    </row>
    <row r="4231" spans="1:3" ht="60.75" thickBot="1">
      <c r="A4231" s="312"/>
      <c r="B4231" s="312"/>
      <c r="C4231" s="95" t="s">
        <v>1507</v>
      </c>
    </row>
    <row r="4232" spans="1:3">
      <c r="A4232" s="310" t="s">
        <v>608</v>
      </c>
      <c r="B4232" s="310" t="s">
        <v>28</v>
      </c>
      <c r="C4232" s="99" t="s">
        <v>609</v>
      </c>
    </row>
    <row r="4233" spans="1:3" ht="60">
      <c r="A4233" s="311"/>
      <c r="B4233" s="311"/>
      <c r="C4233" s="100" t="s">
        <v>2430</v>
      </c>
    </row>
    <row r="4234" spans="1:3" ht="60">
      <c r="A4234" s="311"/>
      <c r="B4234" s="311"/>
      <c r="C4234" s="100" t="s">
        <v>2431</v>
      </c>
    </row>
    <row r="4235" spans="1:3" ht="30">
      <c r="A4235" s="311"/>
      <c r="B4235" s="311"/>
      <c r="C4235" s="100" t="s">
        <v>2432</v>
      </c>
    </row>
    <row r="4236" spans="1:3" ht="45">
      <c r="A4236" s="311"/>
      <c r="B4236" s="311"/>
      <c r="C4236" s="100" t="s">
        <v>2433</v>
      </c>
    </row>
    <row r="4237" spans="1:3" ht="45">
      <c r="A4237" s="311"/>
      <c r="B4237" s="311"/>
      <c r="C4237" s="100" t="s">
        <v>2434</v>
      </c>
    </row>
    <row r="4238" spans="1:3" ht="30">
      <c r="A4238" s="311"/>
      <c r="B4238" s="311"/>
      <c r="C4238" s="100" t="s">
        <v>2435</v>
      </c>
    </row>
    <row r="4239" spans="1:3" ht="30">
      <c r="A4239" s="311"/>
      <c r="B4239" s="311"/>
      <c r="C4239" s="100" t="s">
        <v>2436</v>
      </c>
    </row>
    <row r="4240" spans="1:3">
      <c r="A4240" s="311"/>
      <c r="B4240" s="311"/>
      <c r="C4240" s="100" t="s">
        <v>2437</v>
      </c>
    </row>
    <row r="4241" spans="1:3">
      <c r="A4241" s="311"/>
      <c r="B4241" s="311"/>
      <c r="C4241" s="100" t="s">
        <v>1355</v>
      </c>
    </row>
    <row r="4242" spans="1:3" ht="60">
      <c r="A4242" s="311"/>
      <c r="B4242" s="311"/>
      <c r="C4242" s="100" t="s">
        <v>2314</v>
      </c>
    </row>
    <row r="4243" spans="1:3">
      <c r="A4243" s="311"/>
      <c r="B4243" s="311"/>
      <c r="C4243" s="100" t="s">
        <v>1955</v>
      </c>
    </row>
    <row r="4244" spans="1:3">
      <c r="A4244" s="311"/>
      <c r="B4244" s="311"/>
      <c r="C4244" s="100" t="s">
        <v>2010</v>
      </c>
    </row>
    <row r="4245" spans="1:3">
      <c r="A4245" s="311"/>
      <c r="B4245" s="311"/>
      <c r="C4245" s="100" t="s">
        <v>2011</v>
      </c>
    </row>
    <row r="4246" spans="1:3">
      <c r="A4246" s="311"/>
      <c r="B4246" s="311"/>
      <c r="C4246" s="100" t="s">
        <v>2012</v>
      </c>
    </row>
    <row r="4247" spans="1:3">
      <c r="A4247" s="311"/>
      <c r="B4247" s="311"/>
      <c r="C4247" s="100" t="s">
        <v>1475</v>
      </c>
    </row>
    <row r="4248" spans="1:3" ht="45.75" thickBot="1">
      <c r="A4248" s="312"/>
      <c r="B4248" s="312"/>
      <c r="C4248" s="95" t="s">
        <v>1358</v>
      </c>
    </row>
    <row r="4249" spans="1:3">
      <c r="A4249" s="310" t="s">
        <v>610</v>
      </c>
      <c r="B4249" s="310" t="s">
        <v>28</v>
      </c>
      <c r="C4249" s="99" t="s">
        <v>611</v>
      </c>
    </row>
    <row r="4250" spans="1:3" ht="60">
      <c r="A4250" s="311"/>
      <c r="B4250" s="311"/>
      <c r="C4250" s="100" t="s">
        <v>2438</v>
      </c>
    </row>
    <row r="4251" spans="1:3" ht="45">
      <c r="A4251" s="311"/>
      <c r="B4251" s="311"/>
      <c r="C4251" s="100" t="s">
        <v>2439</v>
      </c>
    </row>
    <row r="4252" spans="1:3" ht="45">
      <c r="A4252" s="311"/>
      <c r="B4252" s="311"/>
      <c r="C4252" s="100" t="s">
        <v>2440</v>
      </c>
    </row>
    <row r="4253" spans="1:3">
      <c r="A4253" s="311"/>
      <c r="B4253" s="311"/>
      <c r="C4253" s="100" t="s">
        <v>2441</v>
      </c>
    </row>
    <row r="4254" spans="1:3">
      <c r="A4254" s="311"/>
      <c r="B4254" s="311"/>
      <c r="C4254" s="100" t="s">
        <v>2375</v>
      </c>
    </row>
    <row r="4255" spans="1:3">
      <c r="A4255" s="311"/>
      <c r="B4255" s="311"/>
      <c r="C4255" s="100" t="s">
        <v>2376</v>
      </c>
    </row>
    <row r="4256" spans="1:3">
      <c r="A4256" s="311"/>
      <c r="B4256" s="311"/>
      <c r="C4256" s="100" t="s">
        <v>2442</v>
      </c>
    </row>
    <row r="4257" spans="1:3">
      <c r="A4257" s="311"/>
      <c r="B4257" s="311"/>
      <c r="C4257" s="100" t="s">
        <v>2443</v>
      </c>
    </row>
    <row r="4258" spans="1:3">
      <c r="A4258" s="311"/>
      <c r="B4258" s="311"/>
      <c r="C4258" s="100" t="s">
        <v>2444</v>
      </c>
    </row>
    <row r="4259" spans="1:3">
      <c r="A4259" s="311"/>
      <c r="B4259" s="311"/>
      <c r="C4259" s="100" t="s">
        <v>2445</v>
      </c>
    </row>
    <row r="4260" spans="1:3">
      <c r="A4260" s="311"/>
      <c r="B4260" s="311"/>
      <c r="C4260" s="100" t="s">
        <v>2446</v>
      </c>
    </row>
    <row r="4261" spans="1:3">
      <c r="A4261" s="311"/>
      <c r="B4261" s="311"/>
      <c r="C4261" s="100" t="s">
        <v>2447</v>
      </c>
    </row>
    <row r="4262" spans="1:3">
      <c r="A4262" s="311"/>
      <c r="B4262" s="311"/>
      <c r="C4262" s="100" t="s">
        <v>2448</v>
      </c>
    </row>
    <row r="4263" spans="1:3">
      <c r="A4263" s="311"/>
      <c r="B4263" s="311"/>
      <c r="C4263" s="100" t="s">
        <v>2449</v>
      </c>
    </row>
    <row r="4264" spans="1:3" ht="30">
      <c r="A4264" s="311"/>
      <c r="B4264" s="311"/>
      <c r="C4264" s="100" t="s">
        <v>2450</v>
      </c>
    </row>
    <row r="4265" spans="1:3">
      <c r="A4265" s="311"/>
      <c r="B4265" s="311"/>
      <c r="C4265" s="100" t="s">
        <v>2451</v>
      </c>
    </row>
    <row r="4266" spans="1:3">
      <c r="A4266" s="311"/>
      <c r="B4266" s="311"/>
      <c r="C4266" s="100" t="s">
        <v>2452</v>
      </c>
    </row>
    <row r="4267" spans="1:3">
      <c r="A4267" s="311"/>
      <c r="B4267" s="311"/>
      <c r="C4267" s="100" t="s">
        <v>2380</v>
      </c>
    </row>
    <row r="4268" spans="1:3">
      <c r="A4268" s="311"/>
      <c r="B4268" s="311"/>
      <c r="C4268" s="100" t="s">
        <v>2453</v>
      </c>
    </row>
    <row r="4269" spans="1:3">
      <c r="A4269" s="311"/>
      <c r="B4269" s="311"/>
      <c r="C4269" s="100" t="s">
        <v>2454</v>
      </c>
    </row>
    <row r="4270" spans="1:3">
      <c r="A4270" s="311"/>
      <c r="B4270" s="311"/>
      <c r="C4270" s="100" t="s">
        <v>2455</v>
      </c>
    </row>
    <row r="4271" spans="1:3">
      <c r="A4271" s="311"/>
      <c r="B4271" s="311"/>
      <c r="C4271" s="100" t="s">
        <v>2456</v>
      </c>
    </row>
    <row r="4272" spans="1:3">
      <c r="A4272" s="311"/>
      <c r="B4272" s="311"/>
      <c r="C4272" s="100" t="s">
        <v>2457</v>
      </c>
    </row>
    <row r="4273" spans="1:3">
      <c r="A4273" s="311"/>
      <c r="B4273" s="311"/>
      <c r="C4273" s="100" t="s">
        <v>2458</v>
      </c>
    </row>
    <row r="4274" spans="1:3" ht="30">
      <c r="A4274" s="311"/>
      <c r="B4274" s="311"/>
      <c r="C4274" s="100" t="s">
        <v>2459</v>
      </c>
    </row>
    <row r="4275" spans="1:3">
      <c r="A4275" s="311"/>
      <c r="B4275" s="311"/>
      <c r="C4275" s="100" t="s">
        <v>2460</v>
      </c>
    </row>
    <row r="4276" spans="1:3">
      <c r="A4276" s="311"/>
      <c r="B4276" s="311"/>
      <c r="C4276" s="100" t="s">
        <v>2461</v>
      </c>
    </row>
    <row r="4277" spans="1:3">
      <c r="A4277" s="311"/>
      <c r="B4277" s="311"/>
      <c r="C4277" s="100" t="s">
        <v>2462</v>
      </c>
    </row>
    <row r="4278" spans="1:3" ht="30">
      <c r="A4278" s="311"/>
      <c r="B4278" s="311"/>
      <c r="C4278" s="100" t="s">
        <v>2463</v>
      </c>
    </row>
    <row r="4279" spans="1:3" ht="30">
      <c r="A4279" s="311"/>
      <c r="B4279" s="311"/>
      <c r="C4279" s="100" t="s">
        <v>2464</v>
      </c>
    </row>
    <row r="4280" spans="1:3">
      <c r="A4280" s="311"/>
      <c r="B4280" s="311"/>
      <c r="C4280" s="100" t="s">
        <v>2465</v>
      </c>
    </row>
    <row r="4281" spans="1:3">
      <c r="A4281" s="311"/>
      <c r="B4281" s="311"/>
      <c r="C4281" s="100" t="s">
        <v>2466</v>
      </c>
    </row>
    <row r="4282" spans="1:3">
      <c r="A4282" s="311"/>
      <c r="B4282" s="311"/>
      <c r="C4282" s="100" t="s">
        <v>1355</v>
      </c>
    </row>
    <row r="4283" spans="1:3" ht="60">
      <c r="A4283" s="311"/>
      <c r="B4283" s="311"/>
      <c r="C4283" s="100" t="s">
        <v>2314</v>
      </c>
    </row>
    <row r="4284" spans="1:3">
      <c r="A4284" s="311"/>
      <c r="B4284" s="311"/>
      <c r="C4284" s="100" t="s">
        <v>1955</v>
      </c>
    </row>
    <row r="4285" spans="1:3">
      <c r="A4285" s="311"/>
      <c r="B4285" s="311"/>
      <c r="C4285" s="100" t="s">
        <v>2010</v>
      </c>
    </row>
    <row r="4286" spans="1:3">
      <c r="A4286" s="311"/>
      <c r="B4286" s="311"/>
      <c r="C4286" s="100" t="s">
        <v>2011</v>
      </c>
    </row>
    <row r="4287" spans="1:3">
      <c r="A4287" s="311"/>
      <c r="B4287" s="311"/>
      <c r="C4287" s="100" t="s">
        <v>2012</v>
      </c>
    </row>
    <row r="4288" spans="1:3">
      <c r="A4288" s="311"/>
      <c r="B4288" s="311"/>
      <c r="C4288" s="100" t="s">
        <v>1475</v>
      </c>
    </row>
    <row r="4289" spans="1:3" ht="45.75" thickBot="1">
      <c r="A4289" s="312"/>
      <c r="B4289" s="312"/>
      <c r="C4289" s="95" t="s">
        <v>1358</v>
      </c>
    </row>
    <row r="4290" spans="1:3">
      <c r="A4290" s="310" t="s">
        <v>612</v>
      </c>
      <c r="B4290" s="310" t="s">
        <v>25</v>
      </c>
      <c r="C4290" s="99" t="s">
        <v>613</v>
      </c>
    </row>
    <row r="4291" spans="1:3" ht="135">
      <c r="A4291" s="311"/>
      <c r="B4291" s="311"/>
      <c r="C4291" s="100" t="s">
        <v>2467</v>
      </c>
    </row>
    <row r="4292" spans="1:3">
      <c r="A4292" s="311"/>
      <c r="B4292" s="311"/>
      <c r="C4292" s="100" t="s">
        <v>1355</v>
      </c>
    </row>
    <row r="4293" spans="1:3" ht="60">
      <c r="A4293" s="311"/>
      <c r="B4293" s="311"/>
      <c r="C4293" s="100" t="s">
        <v>2363</v>
      </c>
    </row>
    <row r="4294" spans="1:3">
      <c r="A4294" s="311"/>
      <c r="B4294" s="311"/>
      <c r="C4294" s="100" t="s">
        <v>1955</v>
      </c>
    </row>
    <row r="4295" spans="1:3">
      <c r="A4295" s="311"/>
      <c r="B4295" s="311"/>
      <c r="C4295" s="100" t="s">
        <v>2010</v>
      </c>
    </row>
    <row r="4296" spans="1:3">
      <c r="A4296" s="311"/>
      <c r="B4296" s="311"/>
      <c r="C4296" s="100" t="s">
        <v>2011</v>
      </c>
    </row>
    <row r="4297" spans="1:3">
      <c r="A4297" s="311"/>
      <c r="B4297" s="311"/>
      <c r="C4297" s="100" t="s">
        <v>2012</v>
      </c>
    </row>
    <row r="4298" spans="1:3">
      <c r="A4298" s="311"/>
      <c r="B4298" s="311"/>
      <c r="C4298" s="100" t="s">
        <v>1475</v>
      </c>
    </row>
    <row r="4299" spans="1:3" ht="45.75" thickBot="1">
      <c r="A4299" s="312"/>
      <c r="B4299" s="312"/>
      <c r="C4299" s="95" t="s">
        <v>1358</v>
      </c>
    </row>
    <row r="4300" spans="1:3">
      <c r="A4300" s="310" t="s">
        <v>614</v>
      </c>
      <c r="B4300" s="310" t="s">
        <v>25</v>
      </c>
      <c r="C4300" s="99" t="s">
        <v>615</v>
      </c>
    </row>
    <row r="4301" spans="1:3" ht="75">
      <c r="A4301" s="311"/>
      <c r="B4301" s="311"/>
      <c r="C4301" s="100" t="s">
        <v>2468</v>
      </c>
    </row>
    <row r="4302" spans="1:3" ht="30">
      <c r="A4302" s="311"/>
      <c r="B4302" s="311"/>
      <c r="C4302" s="100" t="s">
        <v>2469</v>
      </c>
    </row>
    <row r="4303" spans="1:3">
      <c r="A4303" s="311"/>
      <c r="B4303" s="311"/>
      <c r="C4303" s="100" t="s">
        <v>2437</v>
      </c>
    </row>
    <row r="4304" spans="1:3">
      <c r="A4304" s="311"/>
      <c r="B4304" s="311"/>
      <c r="C4304" s="100" t="s">
        <v>1355</v>
      </c>
    </row>
    <row r="4305" spans="1:3" ht="60">
      <c r="A4305" s="311"/>
      <c r="B4305" s="311"/>
      <c r="C4305" s="100" t="s">
        <v>2363</v>
      </c>
    </row>
    <row r="4306" spans="1:3">
      <c r="A4306" s="311"/>
      <c r="B4306" s="311"/>
      <c r="C4306" s="100" t="s">
        <v>1955</v>
      </c>
    </row>
    <row r="4307" spans="1:3">
      <c r="A4307" s="311"/>
      <c r="B4307" s="311"/>
      <c r="C4307" s="100" t="s">
        <v>2010</v>
      </c>
    </row>
    <row r="4308" spans="1:3">
      <c r="A4308" s="311"/>
      <c r="B4308" s="311"/>
      <c r="C4308" s="100" t="s">
        <v>2011</v>
      </c>
    </row>
    <row r="4309" spans="1:3">
      <c r="A4309" s="311"/>
      <c r="B4309" s="311"/>
      <c r="C4309" s="100" t="s">
        <v>2012</v>
      </c>
    </row>
    <row r="4310" spans="1:3" ht="60.75" thickBot="1">
      <c r="A4310" s="312"/>
      <c r="B4310" s="312"/>
      <c r="C4310" s="95" t="s">
        <v>1507</v>
      </c>
    </row>
    <row r="4311" spans="1:3" ht="30">
      <c r="A4311" s="310" t="s">
        <v>616</v>
      </c>
      <c r="B4311" s="310" t="s">
        <v>2</v>
      </c>
      <c r="C4311" s="99" t="s">
        <v>617</v>
      </c>
    </row>
    <row r="4312" spans="1:3" ht="60">
      <c r="A4312" s="311"/>
      <c r="B4312" s="311"/>
      <c r="C4312" s="100" t="s">
        <v>2470</v>
      </c>
    </row>
    <row r="4313" spans="1:3" ht="30">
      <c r="A4313" s="311"/>
      <c r="B4313" s="311"/>
      <c r="C4313" s="100" t="s">
        <v>2471</v>
      </c>
    </row>
    <row r="4314" spans="1:3" ht="30">
      <c r="A4314" s="311"/>
      <c r="B4314" s="311"/>
      <c r="C4314" s="100" t="s">
        <v>2472</v>
      </c>
    </row>
    <row r="4315" spans="1:3">
      <c r="A4315" s="311"/>
      <c r="B4315" s="311"/>
      <c r="C4315" s="100" t="s">
        <v>2473</v>
      </c>
    </row>
    <row r="4316" spans="1:3">
      <c r="A4316" s="311"/>
      <c r="B4316" s="311"/>
      <c r="C4316" s="100" t="s">
        <v>1355</v>
      </c>
    </row>
    <row r="4317" spans="1:3" ht="75">
      <c r="A4317" s="311"/>
      <c r="B4317" s="311"/>
      <c r="C4317" s="100" t="s">
        <v>2474</v>
      </c>
    </row>
    <row r="4318" spans="1:3">
      <c r="A4318" s="311"/>
      <c r="B4318" s="311"/>
      <c r="C4318" s="100" t="s">
        <v>1955</v>
      </c>
    </row>
    <row r="4319" spans="1:3">
      <c r="A4319" s="311"/>
      <c r="B4319" s="311"/>
      <c r="C4319" s="100" t="s">
        <v>2010</v>
      </c>
    </row>
    <row r="4320" spans="1:3">
      <c r="A4320" s="311"/>
      <c r="B4320" s="311"/>
      <c r="C4320" s="100" t="s">
        <v>2011</v>
      </c>
    </row>
    <row r="4321" spans="1:3">
      <c r="A4321" s="311"/>
      <c r="B4321" s="311"/>
      <c r="C4321" s="100" t="s">
        <v>2012</v>
      </c>
    </row>
    <row r="4322" spans="1:3">
      <c r="A4322" s="311"/>
      <c r="B4322" s="311"/>
      <c r="C4322" s="100" t="s">
        <v>1475</v>
      </c>
    </row>
    <row r="4323" spans="1:3" ht="45.75" thickBot="1">
      <c r="A4323" s="312"/>
      <c r="B4323" s="312"/>
      <c r="C4323" s="95" t="s">
        <v>1358</v>
      </c>
    </row>
    <row r="4324" spans="1:3">
      <c r="A4324" s="310" t="s">
        <v>618</v>
      </c>
      <c r="B4324" s="310" t="s">
        <v>25</v>
      </c>
      <c r="C4324" s="99" t="s">
        <v>619</v>
      </c>
    </row>
    <row r="4325" spans="1:3" ht="204" customHeight="1">
      <c r="A4325" s="311"/>
      <c r="B4325" s="311"/>
      <c r="C4325" s="100" t="s">
        <v>2475</v>
      </c>
    </row>
    <row r="4326" spans="1:3" ht="75">
      <c r="A4326" s="311"/>
      <c r="B4326" s="311"/>
      <c r="C4326" s="100" t="s">
        <v>2476</v>
      </c>
    </row>
    <row r="4327" spans="1:3" ht="90">
      <c r="A4327" s="311"/>
      <c r="B4327" s="311"/>
      <c r="C4327" s="100" t="s">
        <v>2477</v>
      </c>
    </row>
    <row r="4328" spans="1:3" ht="75">
      <c r="A4328" s="311"/>
      <c r="B4328" s="311"/>
      <c r="C4328" s="100" t="s">
        <v>2478</v>
      </c>
    </row>
    <row r="4329" spans="1:3" ht="75">
      <c r="A4329" s="311"/>
      <c r="B4329" s="311"/>
      <c r="C4329" s="100" t="s">
        <v>2479</v>
      </c>
    </row>
    <row r="4330" spans="1:3">
      <c r="A4330" s="311"/>
      <c r="B4330" s="311"/>
      <c r="C4330" s="100" t="s">
        <v>1355</v>
      </c>
    </row>
    <row r="4331" spans="1:3" ht="75">
      <c r="A4331" s="311"/>
      <c r="B4331" s="311"/>
      <c r="C4331" s="100" t="s">
        <v>2480</v>
      </c>
    </row>
    <row r="4332" spans="1:3">
      <c r="A4332" s="311"/>
      <c r="B4332" s="311"/>
      <c r="C4332" s="100" t="s">
        <v>1955</v>
      </c>
    </row>
    <row r="4333" spans="1:3">
      <c r="A4333" s="311"/>
      <c r="B4333" s="311"/>
      <c r="C4333" s="100" t="s">
        <v>2010</v>
      </c>
    </row>
    <row r="4334" spans="1:3">
      <c r="A4334" s="311"/>
      <c r="B4334" s="311"/>
      <c r="C4334" s="100" t="s">
        <v>2011</v>
      </c>
    </row>
    <row r="4335" spans="1:3">
      <c r="A4335" s="311"/>
      <c r="B4335" s="311"/>
      <c r="C4335" s="100" t="s">
        <v>2012</v>
      </c>
    </row>
    <row r="4336" spans="1:3">
      <c r="A4336" s="311"/>
      <c r="B4336" s="311"/>
      <c r="C4336" s="100" t="s">
        <v>1475</v>
      </c>
    </row>
    <row r="4337" spans="1:3" ht="45.75" thickBot="1">
      <c r="A4337" s="312"/>
      <c r="B4337" s="312"/>
      <c r="C4337" s="95" t="s">
        <v>1358</v>
      </c>
    </row>
    <row r="4338" spans="1:3">
      <c r="A4338" s="310" t="s">
        <v>620</v>
      </c>
      <c r="B4338" s="310" t="s">
        <v>33</v>
      </c>
      <c r="C4338" s="99" t="s">
        <v>621</v>
      </c>
    </row>
    <row r="4339" spans="1:3" ht="225">
      <c r="A4339" s="311"/>
      <c r="B4339" s="311"/>
      <c r="C4339" s="100" t="s">
        <v>2481</v>
      </c>
    </row>
    <row r="4340" spans="1:3" ht="75">
      <c r="A4340" s="311"/>
      <c r="B4340" s="311"/>
      <c r="C4340" s="100" t="s">
        <v>2476</v>
      </c>
    </row>
    <row r="4341" spans="1:3" ht="90">
      <c r="A4341" s="311"/>
      <c r="B4341" s="311"/>
      <c r="C4341" s="100" t="s">
        <v>2482</v>
      </c>
    </row>
    <row r="4342" spans="1:3" ht="75">
      <c r="A4342" s="311"/>
      <c r="B4342" s="311"/>
      <c r="C4342" s="100" t="s">
        <v>2483</v>
      </c>
    </row>
    <row r="4343" spans="1:3" ht="75">
      <c r="A4343" s="311"/>
      <c r="B4343" s="311"/>
      <c r="C4343" s="100" t="s">
        <v>2479</v>
      </c>
    </row>
    <row r="4344" spans="1:3">
      <c r="A4344" s="311"/>
      <c r="B4344" s="311"/>
      <c r="C4344" s="100" t="s">
        <v>1355</v>
      </c>
    </row>
    <row r="4345" spans="1:3" ht="75">
      <c r="A4345" s="311"/>
      <c r="B4345" s="311"/>
      <c r="C4345" s="100" t="s">
        <v>2484</v>
      </c>
    </row>
    <row r="4346" spans="1:3">
      <c r="A4346" s="311"/>
      <c r="B4346" s="311"/>
      <c r="C4346" s="100" t="s">
        <v>1955</v>
      </c>
    </row>
    <row r="4347" spans="1:3">
      <c r="A4347" s="311"/>
      <c r="B4347" s="311"/>
      <c r="C4347" s="100" t="s">
        <v>2010</v>
      </c>
    </row>
    <row r="4348" spans="1:3">
      <c r="A4348" s="311"/>
      <c r="B4348" s="311"/>
      <c r="C4348" s="100" t="s">
        <v>2011</v>
      </c>
    </row>
    <row r="4349" spans="1:3">
      <c r="A4349" s="311"/>
      <c r="B4349" s="311"/>
      <c r="C4349" s="100" t="s">
        <v>2012</v>
      </c>
    </row>
    <row r="4350" spans="1:3">
      <c r="A4350" s="311"/>
      <c r="B4350" s="311"/>
      <c r="C4350" s="100" t="s">
        <v>1475</v>
      </c>
    </row>
    <row r="4351" spans="1:3" ht="45.75" thickBot="1">
      <c r="A4351" s="312"/>
      <c r="B4351" s="312"/>
      <c r="C4351" s="95" t="s">
        <v>1358</v>
      </c>
    </row>
    <row r="4352" spans="1:3" ht="30">
      <c r="A4352" s="310" t="s">
        <v>622</v>
      </c>
      <c r="B4352" s="310" t="s">
        <v>28</v>
      </c>
      <c r="C4352" s="99" t="s">
        <v>623</v>
      </c>
    </row>
    <row r="4353" spans="1:3" ht="150">
      <c r="A4353" s="311"/>
      <c r="B4353" s="311"/>
      <c r="C4353" s="100" t="s">
        <v>2485</v>
      </c>
    </row>
    <row r="4354" spans="1:3" ht="75">
      <c r="A4354" s="311"/>
      <c r="B4354" s="311"/>
      <c r="C4354" s="100" t="s">
        <v>2486</v>
      </c>
    </row>
    <row r="4355" spans="1:3" ht="90">
      <c r="A4355" s="311"/>
      <c r="B4355" s="311"/>
      <c r="C4355" s="100" t="s">
        <v>2487</v>
      </c>
    </row>
    <row r="4356" spans="1:3" ht="120">
      <c r="A4356" s="311"/>
      <c r="B4356" s="311"/>
      <c r="C4356" s="100" t="s">
        <v>2488</v>
      </c>
    </row>
    <row r="4357" spans="1:3" ht="90">
      <c r="A4357" s="311"/>
      <c r="B4357" s="311"/>
      <c r="C4357" s="100" t="s">
        <v>2489</v>
      </c>
    </row>
    <row r="4358" spans="1:3" ht="120">
      <c r="A4358" s="311"/>
      <c r="B4358" s="311"/>
      <c r="C4358" s="100" t="s">
        <v>2490</v>
      </c>
    </row>
    <row r="4359" spans="1:3" ht="105">
      <c r="A4359" s="311"/>
      <c r="B4359" s="311"/>
      <c r="C4359" s="100" t="s">
        <v>2491</v>
      </c>
    </row>
    <row r="4360" spans="1:3">
      <c r="A4360" s="311"/>
      <c r="B4360" s="311"/>
      <c r="C4360" s="100" t="s">
        <v>1355</v>
      </c>
    </row>
    <row r="4361" spans="1:3" ht="75">
      <c r="A4361" s="311"/>
      <c r="B4361" s="311"/>
      <c r="C4361" s="100" t="s">
        <v>2492</v>
      </c>
    </row>
    <row r="4362" spans="1:3">
      <c r="A4362" s="311"/>
      <c r="B4362" s="311"/>
      <c r="C4362" s="100" t="s">
        <v>1955</v>
      </c>
    </row>
    <row r="4363" spans="1:3">
      <c r="A4363" s="311"/>
      <c r="B4363" s="311"/>
      <c r="C4363" s="100" t="s">
        <v>2010</v>
      </c>
    </row>
    <row r="4364" spans="1:3">
      <c r="A4364" s="311"/>
      <c r="B4364" s="311"/>
      <c r="C4364" s="100" t="s">
        <v>2011</v>
      </c>
    </row>
    <row r="4365" spans="1:3">
      <c r="A4365" s="311"/>
      <c r="B4365" s="311"/>
      <c r="C4365" s="100" t="s">
        <v>2012</v>
      </c>
    </row>
    <row r="4366" spans="1:3">
      <c r="A4366" s="311"/>
      <c r="B4366" s="311"/>
      <c r="C4366" s="100" t="s">
        <v>1475</v>
      </c>
    </row>
    <row r="4367" spans="1:3" ht="45.75" thickBot="1">
      <c r="A4367" s="312"/>
      <c r="B4367" s="312"/>
      <c r="C4367" s="95" t="s">
        <v>1358</v>
      </c>
    </row>
    <row r="4368" spans="1:3">
      <c r="A4368" s="310" t="s">
        <v>625</v>
      </c>
      <c r="B4368" s="310" t="s">
        <v>28</v>
      </c>
      <c r="C4368" s="99" t="s">
        <v>626</v>
      </c>
    </row>
    <row r="4369" spans="1:3" ht="60">
      <c r="A4369" s="311"/>
      <c r="B4369" s="311"/>
      <c r="C4369" s="100" t="s">
        <v>2493</v>
      </c>
    </row>
    <row r="4370" spans="1:3" ht="90">
      <c r="A4370" s="311"/>
      <c r="B4370" s="311"/>
      <c r="C4370" s="100" t="s">
        <v>2494</v>
      </c>
    </row>
    <row r="4371" spans="1:3">
      <c r="A4371" s="311"/>
      <c r="B4371" s="311"/>
      <c r="C4371" s="100" t="s">
        <v>1355</v>
      </c>
    </row>
    <row r="4372" spans="1:3" ht="60">
      <c r="A4372" s="311"/>
      <c r="B4372" s="311"/>
      <c r="C4372" s="100" t="s">
        <v>2314</v>
      </c>
    </row>
    <row r="4373" spans="1:3">
      <c r="A4373" s="311"/>
      <c r="B4373" s="311"/>
      <c r="C4373" s="100" t="s">
        <v>1955</v>
      </c>
    </row>
    <row r="4374" spans="1:3">
      <c r="A4374" s="311"/>
      <c r="B4374" s="311"/>
      <c r="C4374" s="100" t="s">
        <v>2010</v>
      </c>
    </row>
    <row r="4375" spans="1:3">
      <c r="A4375" s="311"/>
      <c r="B4375" s="311"/>
      <c r="C4375" s="100" t="s">
        <v>2011</v>
      </c>
    </row>
    <row r="4376" spans="1:3">
      <c r="A4376" s="311"/>
      <c r="B4376" s="311"/>
      <c r="C4376" s="100" t="s">
        <v>2012</v>
      </c>
    </row>
    <row r="4377" spans="1:3" ht="60.75" thickBot="1">
      <c r="A4377" s="312"/>
      <c r="B4377" s="312"/>
      <c r="C4377" s="95" t="s">
        <v>1507</v>
      </c>
    </row>
    <row r="4378" spans="1:3">
      <c r="A4378" s="310" t="s">
        <v>627</v>
      </c>
      <c r="B4378" s="310" t="s">
        <v>25</v>
      </c>
      <c r="C4378" s="99" t="s">
        <v>628</v>
      </c>
    </row>
    <row r="4379" spans="1:3" ht="30">
      <c r="A4379" s="311"/>
      <c r="B4379" s="311"/>
      <c r="C4379" s="100" t="s">
        <v>2495</v>
      </c>
    </row>
    <row r="4380" spans="1:3">
      <c r="A4380" s="311"/>
      <c r="B4380" s="311"/>
      <c r="C4380" s="100" t="s">
        <v>2496</v>
      </c>
    </row>
    <row r="4381" spans="1:3">
      <c r="A4381" s="311"/>
      <c r="B4381" s="311"/>
      <c r="C4381" s="100" t="s">
        <v>2497</v>
      </c>
    </row>
    <row r="4382" spans="1:3">
      <c r="A4382" s="311"/>
      <c r="B4382" s="311"/>
      <c r="C4382" s="100" t="s">
        <v>2498</v>
      </c>
    </row>
    <row r="4383" spans="1:3">
      <c r="A4383" s="311"/>
      <c r="B4383" s="311"/>
      <c r="C4383" s="100" t="s">
        <v>2499</v>
      </c>
    </row>
    <row r="4384" spans="1:3">
      <c r="A4384" s="311"/>
      <c r="B4384" s="311"/>
      <c r="C4384" s="100" t="s">
        <v>2500</v>
      </c>
    </row>
    <row r="4385" spans="1:3">
      <c r="A4385" s="311"/>
      <c r="B4385" s="311"/>
      <c r="C4385" s="100" t="s">
        <v>2501</v>
      </c>
    </row>
    <row r="4386" spans="1:3">
      <c r="A4386" s="311"/>
      <c r="B4386" s="311"/>
      <c r="C4386" s="100" t="s">
        <v>2502</v>
      </c>
    </row>
    <row r="4387" spans="1:3">
      <c r="A4387" s="311"/>
      <c r="B4387" s="311"/>
      <c r="C4387" s="100" t="s">
        <v>2503</v>
      </c>
    </row>
    <row r="4388" spans="1:3">
      <c r="A4388" s="311"/>
      <c r="B4388" s="311"/>
      <c r="C4388" s="100" t="s">
        <v>2371</v>
      </c>
    </row>
    <row r="4389" spans="1:3">
      <c r="A4389" s="311"/>
      <c r="B4389" s="311"/>
      <c r="C4389" s="100" t="s">
        <v>2504</v>
      </c>
    </row>
    <row r="4390" spans="1:3">
      <c r="A4390" s="311"/>
      <c r="B4390" s="311"/>
      <c r="C4390" s="100" t="s">
        <v>2505</v>
      </c>
    </row>
    <row r="4391" spans="1:3">
      <c r="A4391" s="311"/>
      <c r="B4391" s="311"/>
      <c r="C4391" s="100" t="s">
        <v>2506</v>
      </c>
    </row>
    <row r="4392" spans="1:3">
      <c r="A4392" s="311"/>
      <c r="B4392" s="311"/>
      <c r="C4392" s="100" t="s">
        <v>2507</v>
      </c>
    </row>
    <row r="4393" spans="1:3">
      <c r="A4393" s="311"/>
      <c r="B4393" s="311"/>
      <c r="C4393" s="100" t="s">
        <v>2508</v>
      </c>
    </row>
    <row r="4394" spans="1:3">
      <c r="A4394" s="311"/>
      <c r="B4394" s="311"/>
      <c r="C4394" s="100" t="s">
        <v>2509</v>
      </c>
    </row>
    <row r="4395" spans="1:3">
      <c r="A4395" s="311"/>
      <c r="B4395" s="311"/>
      <c r="C4395" s="100" t="s">
        <v>2510</v>
      </c>
    </row>
    <row r="4396" spans="1:3">
      <c r="A4396" s="311"/>
      <c r="B4396" s="311"/>
      <c r="C4396" s="100" t="s">
        <v>2511</v>
      </c>
    </row>
    <row r="4397" spans="1:3">
      <c r="A4397" s="311"/>
      <c r="B4397" s="311"/>
      <c r="C4397" s="100" t="s">
        <v>2512</v>
      </c>
    </row>
    <row r="4398" spans="1:3">
      <c r="A4398" s="311"/>
      <c r="B4398" s="311"/>
      <c r="C4398" s="100" t="s">
        <v>2513</v>
      </c>
    </row>
    <row r="4399" spans="1:3">
      <c r="A4399" s="311"/>
      <c r="B4399" s="311"/>
      <c r="C4399" s="100" t="s">
        <v>2514</v>
      </c>
    </row>
    <row r="4400" spans="1:3" ht="45">
      <c r="A4400" s="311"/>
      <c r="B4400" s="311"/>
      <c r="C4400" s="100" t="s">
        <v>2515</v>
      </c>
    </row>
    <row r="4401" spans="1:3">
      <c r="A4401" s="311"/>
      <c r="B4401" s="311"/>
      <c r="C4401" s="100" t="s">
        <v>2516</v>
      </c>
    </row>
    <row r="4402" spans="1:3">
      <c r="A4402" s="311"/>
      <c r="B4402" s="311"/>
      <c r="C4402" s="100" t="s">
        <v>2517</v>
      </c>
    </row>
    <row r="4403" spans="1:3">
      <c r="A4403" s="311"/>
      <c r="B4403" s="311"/>
      <c r="C4403" s="100" t="s">
        <v>2518</v>
      </c>
    </row>
    <row r="4404" spans="1:3">
      <c r="A4404" s="311"/>
      <c r="B4404" s="311"/>
      <c r="C4404" s="100" t="s">
        <v>2519</v>
      </c>
    </row>
    <row r="4405" spans="1:3">
      <c r="A4405" s="311"/>
      <c r="B4405" s="311"/>
      <c r="C4405" s="100" t="s">
        <v>2520</v>
      </c>
    </row>
    <row r="4406" spans="1:3">
      <c r="A4406" s="311"/>
      <c r="B4406" s="311"/>
      <c r="C4406" s="100" t="s">
        <v>2521</v>
      </c>
    </row>
    <row r="4407" spans="1:3">
      <c r="A4407" s="311"/>
      <c r="B4407" s="311"/>
      <c r="C4407" s="100" t="s">
        <v>2522</v>
      </c>
    </row>
    <row r="4408" spans="1:3">
      <c r="A4408" s="311"/>
      <c r="B4408" s="311"/>
      <c r="C4408" s="100" t="s">
        <v>2523</v>
      </c>
    </row>
    <row r="4409" spans="1:3">
      <c r="A4409" s="311"/>
      <c r="B4409" s="311"/>
      <c r="C4409" s="100" t="s">
        <v>2524</v>
      </c>
    </row>
    <row r="4410" spans="1:3" ht="30">
      <c r="A4410" s="311"/>
      <c r="B4410" s="311"/>
      <c r="C4410" s="100" t="s">
        <v>2525</v>
      </c>
    </row>
    <row r="4411" spans="1:3" ht="45">
      <c r="A4411" s="311"/>
      <c r="B4411" s="311"/>
      <c r="C4411" s="100" t="s">
        <v>2526</v>
      </c>
    </row>
    <row r="4412" spans="1:3">
      <c r="A4412" s="311"/>
      <c r="B4412" s="311"/>
      <c r="C4412" s="100" t="s">
        <v>1355</v>
      </c>
    </row>
    <row r="4413" spans="1:3" ht="60">
      <c r="A4413" s="311"/>
      <c r="B4413" s="311"/>
      <c r="C4413" s="100" t="s">
        <v>2363</v>
      </c>
    </row>
    <row r="4414" spans="1:3">
      <c r="A4414" s="311"/>
      <c r="B4414" s="311"/>
      <c r="C4414" s="100" t="s">
        <v>1955</v>
      </c>
    </row>
    <row r="4415" spans="1:3">
      <c r="A4415" s="311"/>
      <c r="B4415" s="311"/>
      <c r="C4415" s="100" t="s">
        <v>2010</v>
      </c>
    </row>
    <row r="4416" spans="1:3">
      <c r="A4416" s="311"/>
      <c r="B4416" s="311"/>
      <c r="C4416" s="100" t="s">
        <v>2011</v>
      </c>
    </row>
    <row r="4417" spans="1:3">
      <c r="A4417" s="311"/>
      <c r="B4417" s="311"/>
      <c r="C4417" s="100" t="s">
        <v>2012</v>
      </c>
    </row>
    <row r="4418" spans="1:3">
      <c r="A4418" s="311"/>
      <c r="B4418" s="311"/>
      <c r="C4418" s="100" t="s">
        <v>1475</v>
      </c>
    </row>
    <row r="4419" spans="1:3" ht="45.75" thickBot="1">
      <c r="A4419" s="312"/>
      <c r="B4419" s="312"/>
      <c r="C4419" s="95" t="s">
        <v>1358</v>
      </c>
    </row>
    <row r="4420" spans="1:3">
      <c r="A4420" s="310" t="s">
        <v>629</v>
      </c>
      <c r="B4420" s="310" t="s">
        <v>28</v>
      </c>
      <c r="C4420" s="99" t="s">
        <v>630</v>
      </c>
    </row>
    <row r="4421" spans="1:3" ht="30">
      <c r="A4421" s="311"/>
      <c r="B4421" s="311"/>
      <c r="C4421" s="100" t="s">
        <v>2527</v>
      </c>
    </row>
    <row r="4422" spans="1:3">
      <c r="A4422" s="311"/>
      <c r="B4422" s="311"/>
      <c r="C4422" s="100" t="s">
        <v>2497</v>
      </c>
    </row>
    <row r="4423" spans="1:3">
      <c r="A4423" s="311"/>
      <c r="B4423" s="311"/>
      <c r="C4423" s="100" t="s">
        <v>2498</v>
      </c>
    </row>
    <row r="4424" spans="1:3">
      <c r="A4424" s="311"/>
      <c r="B4424" s="311"/>
      <c r="C4424" s="100" t="s">
        <v>2499</v>
      </c>
    </row>
    <row r="4425" spans="1:3">
      <c r="A4425" s="311"/>
      <c r="B4425" s="311"/>
      <c r="C4425" s="100" t="s">
        <v>2500</v>
      </c>
    </row>
    <row r="4426" spans="1:3">
      <c r="A4426" s="311"/>
      <c r="B4426" s="311"/>
      <c r="C4426" s="100" t="s">
        <v>2501</v>
      </c>
    </row>
    <row r="4427" spans="1:3">
      <c r="A4427" s="311"/>
      <c r="B4427" s="311"/>
      <c r="C4427" s="100" t="s">
        <v>2502</v>
      </c>
    </row>
    <row r="4428" spans="1:3">
      <c r="A4428" s="311"/>
      <c r="B4428" s="311"/>
      <c r="C4428" s="100" t="s">
        <v>2503</v>
      </c>
    </row>
    <row r="4429" spans="1:3">
      <c r="A4429" s="311"/>
      <c r="B4429" s="311"/>
      <c r="C4429" s="100" t="s">
        <v>2371</v>
      </c>
    </row>
    <row r="4430" spans="1:3">
      <c r="A4430" s="311"/>
      <c r="B4430" s="311"/>
      <c r="C4430" s="100" t="s">
        <v>2372</v>
      </c>
    </row>
    <row r="4431" spans="1:3">
      <c r="A4431" s="311"/>
      <c r="B4431" s="311"/>
      <c r="C4431" s="100" t="s">
        <v>2528</v>
      </c>
    </row>
    <row r="4432" spans="1:3">
      <c r="A4432" s="311"/>
      <c r="B4432" s="311"/>
      <c r="C4432" s="100" t="s">
        <v>2506</v>
      </c>
    </row>
    <row r="4433" spans="1:3">
      <c r="A4433" s="311"/>
      <c r="B4433" s="311"/>
      <c r="C4433" s="100" t="s">
        <v>2507</v>
      </c>
    </row>
    <row r="4434" spans="1:3">
      <c r="A4434" s="311"/>
      <c r="B4434" s="311"/>
      <c r="C4434" s="100" t="s">
        <v>2508</v>
      </c>
    </row>
    <row r="4435" spans="1:3">
      <c r="A4435" s="311"/>
      <c r="B4435" s="311"/>
      <c r="C4435" s="100" t="s">
        <v>2509</v>
      </c>
    </row>
    <row r="4436" spans="1:3">
      <c r="A4436" s="311"/>
      <c r="B4436" s="311"/>
      <c r="C4436" s="100" t="s">
        <v>2510</v>
      </c>
    </row>
    <row r="4437" spans="1:3">
      <c r="A4437" s="311"/>
      <c r="B4437" s="311"/>
      <c r="C4437" s="100" t="s">
        <v>2511</v>
      </c>
    </row>
    <row r="4438" spans="1:3">
      <c r="A4438" s="311"/>
      <c r="B4438" s="311"/>
      <c r="C4438" s="100" t="s">
        <v>2512</v>
      </c>
    </row>
    <row r="4439" spans="1:3">
      <c r="A4439" s="311"/>
      <c r="B4439" s="311"/>
      <c r="C4439" s="100" t="s">
        <v>2513</v>
      </c>
    </row>
    <row r="4440" spans="1:3">
      <c r="A4440" s="311"/>
      <c r="B4440" s="311"/>
      <c r="C4440" s="100" t="s">
        <v>2514</v>
      </c>
    </row>
    <row r="4441" spans="1:3" ht="45">
      <c r="A4441" s="311"/>
      <c r="B4441" s="311"/>
      <c r="C4441" s="100" t="s">
        <v>2515</v>
      </c>
    </row>
    <row r="4442" spans="1:3">
      <c r="A4442" s="311"/>
      <c r="B4442" s="311"/>
      <c r="C4442" s="100" t="s">
        <v>2516</v>
      </c>
    </row>
    <row r="4443" spans="1:3">
      <c r="A4443" s="311"/>
      <c r="B4443" s="311"/>
      <c r="C4443" s="100" t="s">
        <v>2517</v>
      </c>
    </row>
    <row r="4444" spans="1:3">
      <c r="A4444" s="311"/>
      <c r="B4444" s="311"/>
      <c r="C4444" s="100" t="s">
        <v>2529</v>
      </c>
    </row>
    <row r="4445" spans="1:3">
      <c r="A4445" s="311"/>
      <c r="B4445" s="311"/>
      <c r="C4445" s="100" t="s">
        <v>2530</v>
      </c>
    </row>
    <row r="4446" spans="1:3">
      <c r="A4446" s="311"/>
      <c r="B4446" s="311"/>
      <c r="C4446" s="100" t="s">
        <v>2520</v>
      </c>
    </row>
    <row r="4447" spans="1:3">
      <c r="A4447" s="311"/>
      <c r="B4447" s="311"/>
      <c r="C4447" s="100" t="s">
        <v>2521</v>
      </c>
    </row>
    <row r="4448" spans="1:3">
      <c r="A4448" s="311"/>
      <c r="B4448" s="311"/>
      <c r="C4448" s="100" t="s">
        <v>2522</v>
      </c>
    </row>
    <row r="4449" spans="1:3">
      <c r="A4449" s="311"/>
      <c r="B4449" s="311"/>
      <c r="C4449" s="100" t="s">
        <v>2523</v>
      </c>
    </row>
    <row r="4450" spans="1:3">
      <c r="A4450" s="311"/>
      <c r="B4450" s="311"/>
      <c r="C4450" s="100" t="s">
        <v>2524</v>
      </c>
    </row>
    <row r="4451" spans="1:3" ht="30">
      <c r="A4451" s="311"/>
      <c r="B4451" s="311"/>
      <c r="C4451" s="100" t="s">
        <v>2531</v>
      </c>
    </row>
    <row r="4452" spans="1:3" ht="45">
      <c r="A4452" s="311"/>
      <c r="B4452" s="311"/>
      <c r="C4452" s="100" t="s">
        <v>2526</v>
      </c>
    </row>
    <row r="4453" spans="1:3">
      <c r="A4453" s="311"/>
      <c r="B4453" s="311"/>
      <c r="C4453" s="100" t="s">
        <v>1355</v>
      </c>
    </row>
    <row r="4454" spans="1:3" ht="60">
      <c r="A4454" s="311"/>
      <c r="B4454" s="311"/>
      <c r="C4454" s="100" t="s">
        <v>2314</v>
      </c>
    </row>
    <row r="4455" spans="1:3">
      <c r="A4455" s="311"/>
      <c r="B4455" s="311"/>
      <c r="C4455" s="100" t="s">
        <v>1955</v>
      </c>
    </row>
    <row r="4456" spans="1:3">
      <c r="A4456" s="311"/>
      <c r="B4456" s="311"/>
      <c r="C4456" s="100" t="s">
        <v>2010</v>
      </c>
    </row>
    <row r="4457" spans="1:3">
      <c r="A4457" s="311"/>
      <c r="B4457" s="311"/>
      <c r="C4457" s="100" t="s">
        <v>2011</v>
      </c>
    </row>
    <row r="4458" spans="1:3">
      <c r="A4458" s="311"/>
      <c r="B4458" s="311"/>
      <c r="C4458" s="100" t="s">
        <v>2012</v>
      </c>
    </row>
    <row r="4459" spans="1:3">
      <c r="A4459" s="311"/>
      <c r="B4459" s="311"/>
      <c r="C4459" s="100" t="s">
        <v>1475</v>
      </c>
    </row>
    <row r="4460" spans="1:3" ht="45.75" thickBot="1">
      <c r="A4460" s="312"/>
      <c r="B4460" s="312"/>
      <c r="C4460" s="95" t="s">
        <v>1358</v>
      </c>
    </row>
    <row r="4461" spans="1:3">
      <c r="A4461" s="310" t="s">
        <v>631</v>
      </c>
      <c r="B4461" s="310" t="s">
        <v>28</v>
      </c>
      <c r="C4461" s="99" t="s">
        <v>632</v>
      </c>
    </row>
    <row r="4462" spans="1:3" ht="30">
      <c r="A4462" s="311"/>
      <c r="B4462" s="311"/>
      <c r="C4462" s="100" t="s">
        <v>2532</v>
      </c>
    </row>
    <row r="4463" spans="1:3">
      <c r="A4463" s="311"/>
      <c r="B4463" s="311"/>
      <c r="C4463" s="100" t="s">
        <v>2497</v>
      </c>
    </row>
    <row r="4464" spans="1:3">
      <c r="A4464" s="311"/>
      <c r="B4464" s="311"/>
      <c r="C4464" s="100" t="s">
        <v>2370</v>
      </c>
    </row>
    <row r="4465" spans="1:3">
      <c r="A4465" s="311"/>
      <c r="B4465" s="311"/>
      <c r="C4465" s="100" t="s">
        <v>2499</v>
      </c>
    </row>
    <row r="4466" spans="1:3">
      <c r="A4466" s="311"/>
      <c r="B4466" s="311"/>
      <c r="C4466" s="100" t="s">
        <v>2500</v>
      </c>
    </row>
    <row r="4467" spans="1:3">
      <c r="A4467" s="311"/>
      <c r="B4467" s="311"/>
      <c r="C4467" s="100" t="s">
        <v>2501</v>
      </c>
    </row>
    <row r="4468" spans="1:3">
      <c r="A4468" s="311"/>
      <c r="B4468" s="311"/>
      <c r="C4468" s="100" t="s">
        <v>2502</v>
      </c>
    </row>
    <row r="4469" spans="1:3">
      <c r="A4469" s="311"/>
      <c r="B4469" s="311"/>
      <c r="C4469" s="100" t="s">
        <v>2503</v>
      </c>
    </row>
    <row r="4470" spans="1:3">
      <c r="A4470" s="311"/>
      <c r="B4470" s="311"/>
      <c r="C4470" s="100" t="s">
        <v>2371</v>
      </c>
    </row>
    <row r="4471" spans="1:3">
      <c r="A4471" s="311"/>
      <c r="B4471" s="311"/>
      <c r="C4471" s="100" t="s">
        <v>2372</v>
      </c>
    </row>
    <row r="4472" spans="1:3" ht="45">
      <c r="A4472" s="311"/>
      <c r="B4472" s="311"/>
      <c r="C4472" s="100" t="s">
        <v>2533</v>
      </c>
    </row>
    <row r="4473" spans="1:3">
      <c r="A4473" s="311"/>
      <c r="B4473" s="311"/>
      <c r="C4473" s="100" t="s">
        <v>2506</v>
      </c>
    </row>
    <row r="4474" spans="1:3">
      <c r="A4474" s="311"/>
      <c r="B4474" s="311"/>
      <c r="C4474" s="100" t="s">
        <v>2507</v>
      </c>
    </row>
    <row r="4475" spans="1:3">
      <c r="A4475" s="311"/>
      <c r="B4475" s="311"/>
      <c r="C4475" s="100" t="s">
        <v>2534</v>
      </c>
    </row>
    <row r="4476" spans="1:3">
      <c r="A4476" s="311"/>
      <c r="B4476" s="311"/>
      <c r="C4476" s="100" t="s">
        <v>2535</v>
      </c>
    </row>
    <row r="4477" spans="1:3">
      <c r="A4477" s="311"/>
      <c r="B4477" s="311"/>
      <c r="C4477" s="100" t="s">
        <v>2536</v>
      </c>
    </row>
    <row r="4478" spans="1:3">
      <c r="A4478" s="311"/>
      <c r="B4478" s="311"/>
      <c r="C4478" s="100" t="s">
        <v>2537</v>
      </c>
    </row>
    <row r="4479" spans="1:3">
      <c r="A4479" s="311"/>
      <c r="B4479" s="311"/>
      <c r="C4479" s="100" t="s">
        <v>2538</v>
      </c>
    </row>
    <row r="4480" spans="1:3" ht="30">
      <c r="A4480" s="311"/>
      <c r="B4480" s="311"/>
      <c r="C4480" s="100" t="s">
        <v>2539</v>
      </c>
    </row>
    <row r="4481" spans="1:3" ht="60">
      <c r="A4481" s="311"/>
      <c r="B4481" s="311"/>
      <c r="C4481" s="100" t="s">
        <v>2540</v>
      </c>
    </row>
    <row r="4482" spans="1:3" ht="45">
      <c r="A4482" s="311"/>
      <c r="B4482" s="311"/>
      <c r="C4482" s="100" t="s">
        <v>2541</v>
      </c>
    </row>
    <row r="4483" spans="1:3" ht="60">
      <c r="A4483" s="311"/>
      <c r="B4483" s="311"/>
      <c r="C4483" s="100" t="s">
        <v>2542</v>
      </c>
    </row>
    <row r="4484" spans="1:3">
      <c r="A4484" s="311"/>
      <c r="B4484" s="311"/>
      <c r="C4484" s="100" t="s">
        <v>1355</v>
      </c>
    </row>
    <row r="4485" spans="1:3" ht="60">
      <c r="A4485" s="311"/>
      <c r="B4485" s="311"/>
      <c r="C4485" s="100" t="s">
        <v>2314</v>
      </c>
    </row>
    <row r="4486" spans="1:3">
      <c r="A4486" s="311"/>
      <c r="B4486" s="311"/>
      <c r="C4486" s="100" t="s">
        <v>1955</v>
      </c>
    </row>
    <row r="4487" spans="1:3">
      <c r="A4487" s="311"/>
      <c r="B4487" s="311"/>
      <c r="C4487" s="100" t="s">
        <v>2010</v>
      </c>
    </row>
    <row r="4488" spans="1:3">
      <c r="A4488" s="311"/>
      <c r="B4488" s="311"/>
      <c r="C4488" s="100" t="s">
        <v>2011</v>
      </c>
    </row>
    <row r="4489" spans="1:3">
      <c r="A4489" s="311"/>
      <c r="B4489" s="311"/>
      <c r="C4489" s="100" t="s">
        <v>2012</v>
      </c>
    </row>
    <row r="4490" spans="1:3">
      <c r="A4490" s="311"/>
      <c r="B4490" s="311"/>
      <c r="C4490" s="100" t="s">
        <v>1475</v>
      </c>
    </row>
    <row r="4491" spans="1:3" ht="45.75" thickBot="1">
      <c r="A4491" s="312"/>
      <c r="B4491" s="312"/>
      <c r="C4491" s="95" t="s">
        <v>1358</v>
      </c>
    </row>
    <row r="4492" spans="1:3">
      <c r="A4492" s="310" t="s">
        <v>633</v>
      </c>
      <c r="B4492" s="310" t="s">
        <v>25</v>
      </c>
      <c r="C4492" s="99" t="s">
        <v>634</v>
      </c>
    </row>
    <row r="4493" spans="1:3">
      <c r="A4493" s="311"/>
      <c r="B4493" s="311"/>
      <c r="C4493" s="100" t="s">
        <v>2543</v>
      </c>
    </row>
    <row r="4494" spans="1:3" ht="120">
      <c r="A4494" s="311"/>
      <c r="B4494" s="311"/>
      <c r="C4494" s="100" t="s">
        <v>2544</v>
      </c>
    </row>
    <row r="4495" spans="1:3" ht="75">
      <c r="A4495" s="311"/>
      <c r="B4495" s="311"/>
      <c r="C4495" s="100" t="s">
        <v>2545</v>
      </c>
    </row>
    <row r="4496" spans="1:3">
      <c r="A4496" s="311"/>
      <c r="B4496" s="311"/>
      <c r="C4496" s="100" t="s">
        <v>2546</v>
      </c>
    </row>
    <row r="4497" spans="1:3" ht="105">
      <c r="A4497" s="311"/>
      <c r="B4497" s="311"/>
      <c r="C4497" s="100" t="s">
        <v>2547</v>
      </c>
    </row>
    <row r="4498" spans="1:3" ht="60">
      <c r="A4498" s="311"/>
      <c r="B4498" s="311"/>
      <c r="C4498" s="100" t="s">
        <v>2363</v>
      </c>
    </row>
    <row r="4499" spans="1:3">
      <c r="A4499" s="311"/>
      <c r="B4499" s="311"/>
      <c r="C4499" s="100" t="s">
        <v>1955</v>
      </c>
    </row>
    <row r="4500" spans="1:3">
      <c r="A4500" s="311"/>
      <c r="B4500" s="311"/>
      <c r="C4500" s="100" t="s">
        <v>2010</v>
      </c>
    </row>
    <row r="4501" spans="1:3">
      <c r="A4501" s="311"/>
      <c r="B4501" s="311"/>
      <c r="C4501" s="100" t="s">
        <v>2011</v>
      </c>
    </row>
    <row r="4502" spans="1:3">
      <c r="A4502" s="311"/>
      <c r="B4502" s="311"/>
      <c r="C4502" s="100" t="s">
        <v>2012</v>
      </c>
    </row>
    <row r="4503" spans="1:3">
      <c r="A4503" s="311"/>
      <c r="B4503" s="311"/>
      <c r="C4503" s="100" t="s">
        <v>1475</v>
      </c>
    </row>
    <row r="4504" spans="1:3" ht="45.75" thickBot="1">
      <c r="A4504" s="312"/>
      <c r="B4504" s="312"/>
      <c r="C4504" s="95" t="s">
        <v>1358</v>
      </c>
    </row>
    <row r="4505" spans="1:3">
      <c r="A4505" s="310" t="s">
        <v>635</v>
      </c>
      <c r="B4505" s="310" t="s">
        <v>25</v>
      </c>
      <c r="C4505" s="114" t="s">
        <v>636</v>
      </c>
    </row>
    <row r="4506" spans="1:3" ht="30">
      <c r="A4506" s="311"/>
      <c r="B4506" s="311"/>
      <c r="C4506" s="104" t="s">
        <v>2548</v>
      </c>
    </row>
    <row r="4507" spans="1:3" ht="45">
      <c r="A4507" s="311"/>
      <c r="B4507" s="311"/>
      <c r="C4507" s="104" t="s">
        <v>2549</v>
      </c>
    </row>
    <row r="4508" spans="1:3" ht="30">
      <c r="A4508" s="311"/>
      <c r="B4508" s="311"/>
      <c r="C4508" s="104" t="s">
        <v>2550</v>
      </c>
    </row>
    <row r="4509" spans="1:3">
      <c r="A4509" s="311"/>
      <c r="B4509" s="311"/>
      <c r="C4509" s="104" t="s">
        <v>1355</v>
      </c>
    </row>
    <row r="4510" spans="1:3" ht="225">
      <c r="A4510" s="311"/>
      <c r="B4510" s="311"/>
      <c r="C4510" s="104" t="s">
        <v>2551</v>
      </c>
    </row>
    <row r="4511" spans="1:3">
      <c r="A4511" s="311"/>
      <c r="B4511" s="311"/>
      <c r="C4511" s="104" t="s">
        <v>1955</v>
      </c>
    </row>
    <row r="4512" spans="1:3">
      <c r="A4512" s="311"/>
      <c r="B4512" s="311"/>
      <c r="C4512" s="104" t="s">
        <v>2010</v>
      </c>
    </row>
    <row r="4513" spans="1:3">
      <c r="A4513" s="311"/>
      <c r="B4513" s="311"/>
      <c r="C4513" s="104" t="s">
        <v>2011</v>
      </c>
    </row>
    <row r="4514" spans="1:3">
      <c r="A4514" s="311"/>
      <c r="B4514" s="311"/>
      <c r="C4514" s="104" t="s">
        <v>2012</v>
      </c>
    </row>
    <row r="4515" spans="1:3" ht="60.75" thickBot="1">
      <c r="A4515" s="312"/>
      <c r="B4515" s="312"/>
      <c r="C4515" s="102" t="s">
        <v>1507</v>
      </c>
    </row>
    <row r="4516" spans="1:3">
      <c r="A4516" s="310" t="s">
        <v>637</v>
      </c>
      <c r="B4516" s="310" t="s">
        <v>28</v>
      </c>
      <c r="C4516" s="99" t="s">
        <v>638</v>
      </c>
    </row>
    <row r="4517" spans="1:3" ht="45">
      <c r="A4517" s="311"/>
      <c r="B4517" s="311"/>
      <c r="C4517" s="100" t="s">
        <v>2552</v>
      </c>
    </row>
    <row r="4518" spans="1:3" ht="45">
      <c r="A4518" s="311"/>
      <c r="B4518" s="311"/>
      <c r="C4518" s="100" t="s">
        <v>2549</v>
      </c>
    </row>
    <row r="4519" spans="1:3" ht="30">
      <c r="A4519" s="311"/>
      <c r="B4519" s="311"/>
      <c r="C4519" s="100" t="s">
        <v>2553</v>
      </c>
    </row>
    <row r="4520" spans="1:3">
      <c r="A4520" s="311"/>
      <c r="B4520" s="311"/>
      <c r="C4520" s="100" t="s">
        <v>1355</v>
      </c>
    </row>
    <row r="4521" spans="1:3" ht="60">
      <c r="A4521" s="311"/>
      <c r="B4521" s="311"/>
      <c r="C4521" s="100" t="s">
        <v>2314</v>
      </c>
    </row>
    <row r="4522" spans="1:3">
      <c r="A4522" s="311"/>
      <c r="B4522" s="311"/>
      <c r="C4522" s="100" t="s">
        <v>1955</v>
      </c>
    </row>
    <row r="4523" spans="1:3">
      <c r="A4523" s="311"/>
      <c r="B4523" s="311"/>
      <c r="C4523" s="100" t="s">
        <v>2010</v>
      </c>
    </row>
    <row r="4524" spans="1:3">
      <c r="A4524" s="311"/>
      <c r="B4524" s="311"/>
      <c r="C4524" s="100" t="s">
        <v>2011</v>
      </c>
    </row>
    <row r="4525" spans="1:3">
      <c r="A4525" s="311"/>
      <c r="B4525" s="311"/>
      <c r="C4525" s="100" t="s">
        <v>2012</v>
      </c>
    </row>
    <row r="4526" spans="1:3">
      <c r="A4526" s="311"/>
      <c r="B4526" s="311"/>
      <c r="C4526" s="100" t="s">
        <v>1475</v>
      </c>
    </row>
    <row r="4527" spans="1:3" ht="45.75" thickBot="1">
      <c r="A4527" s="312"/>
      <c r="B4527" s="312"/>
      <c r="C4527" s="95" t="s">
        <v>1358</v>
      </c>
    </row>
    <row r="4528" spans="1:3">
      <c r="A4528" s="310" t="s">
        <v>639</v>
      </c>
      <c r="B4528" s="310" t="s">
        <v>25</v>
      </c>
      <c r="C4528" s="99" t="s">
        <v>640</v>
      </c>
    </row>
    <row r="4529" spans="1:3" ht="45">
      <c r="A4529" s="311"/>
      <c r="B4529" s="311"/>
      <c r="C4529" s="100" t="s">
        <v>2554</v>
      </c>
    </row>
    <row r="4530" spans="1:3" ht="45">
      <c r="A4530" s="311"/>
      <c r="B4530" s="311"/>
      <c r="C4530" s="100" t="s">
        <v>2549</v>
      </c>
    </row>
    <row r="4531" spans="1:3" ht="30">
      <c r="A4531" s="311"/>
      <c r="B4531" s="311"/>
      <c r="C4531" s="100" t="s">
        <v>2550</v>
      </c>
    </row>
    <row r="4532" spans="1:3">
      <c r="A4532" s="311"/>
      <c r="B4532" s="311"/>
      <c r="C4532" s="100" t="s">
        <v>1355</v>
      </c>
    </row>
    <row r="4533" spans="1:3" ht="60">
      <c r="A4533" s="311"/>
      <c r="B4533" s="311"/>
      <c r="C4533" s="100" t="s">
        <v>2363</v>
      </c>
    </row>
    <row r="4534" spans="1:3">
      <c r="A4534" s="311"/>
      <c r="B4534" s="311"/>
      <c r="C4534" s="100" t="s">
        <v>1955</v>
      </c>
    </row>
    <row r="4535" spans="1:3">
      <c r="A4535" s="311"/>
      <c r="B4535" s="311"/>
      <c r="C4535" s="100" t="s">
        <v>2010</v>
      </c>
    </row>
    <row r="4536" spans="1:3">
      <c r="A4536" s="311"/>
      <c r="B4536" s="311"/>
      <c r="C4536" s="100" t="s">
        <v>2011</v>
      </c>
    </row>
    <row r="4537" spans="1:3">
      <c r="A4537" s="311"/>
      <c r="B4537" s="311"/>
      <c r="C4537" s="100" t="s">
        <v>2012</v>
      </c>
    </row>
    <row r="4538" spans="1:3">
      <c r="A4538" s="311"/>
      <c r="B4538" s="311"/>
      <c r="C4538" s="100" t="s">
        <v>1475</v>
      </c>
    </row>
    <row r="4539" spans="1:3" ht="45.75" thickBot="1">
      <c r="A4539" s="312"/>
      <c r="B4539" s="312"/>
      <c r="C4539" s="95" t="s">
        <v>1358</v>
      </c>
    </row>
    <row r="4540" spans="1:3">
      <c r="A4540" s="310" t="s">
        <v>641</v>
      </c>
      <c r="B4540" s="310" t="s">
        <v>25</v>
      </c>
      <c r="C4540" s="99" t="s">
        <v>642</v>
      </c>
    </row>
    <row r="4541" spans="1:3" ht="30">
      <c r="A4541" s="311"/>
      <c r="B4541" s="311"/>
      <c r="C4541" s="100" t="s">
        <v>2555</v>
      </c>
    </row>
    <row r="4542" spans="1:3" ht="45">
      <c r="A4542" s="311"/>
      <c r="B4542" s="311"/>
      <c r="C4542" s="100" t="s">
        <v>2549</v>
      </c>
    </row>
    <row r="4543" spans="1:3" ht="30">
      <c r="A4543" s="311"/>
      <c r="B4543" s="311"/>
      <c r="C4543" s="100" t="s">
        <v>2550</v>
      </c>
    </row>
    <row r="4544" spans="1:3">
      <c r="A4544" s="311"/>
      <c r="B4544" s="311"/>
      <c r="C4544" s="100" t="s">
        <v>1355</v>
      </c>
    </row>
    <row r="4545" spans="1:3" ht="60">
      <c r="A4545" s="311"/>
      <c r="B4545" s="311"/>
      <c r="C4545" s="100" t="s">
        <v>2363</v>
      </c>
    </row>
    <row r="4546" spans="1:3">
      <c r="A4546" s="311"/>
      <c r="B4546" s="311"/>
      <c r="C4546" s="100" t="s">
        <v>1955</v>
      </c>
    </row>
    <row r="4547" spans="1:3">
      <c r="A4547" s="311"/>
      <c r="B4547" s="311"/>
      <c r="C4547" s="100" t="s">
        <v>2010</v>
      </c>
    </row>
    <row r="4548" spans="1:3">
      <c r="A4548" s="311"/>
      <c r="B4548" s="311"/>
      <c r="C4548" s="100" t="s">
        <v>2011</v>
      </c>
    </row>
    <row r="4549" spans="1:3">
      <c r="A4549" s="311"/>
      <c r="B4549" s="311"/>
      <c r="C4549" s="100" t="s">
        <v>2012</v>
      </c>
    </row>
    <row r="4550" spans="1:3" ht="60.75" thickBot="1">
      <c r="A4550" s="312"/>
      <c r="B4550" s="312"/>
      <c r="C4550" s="95" t="s">
        <v>1507</v>
      </c>
    </row>
    <row r="4551" spans="1:3">
      <c r="A4551" s="310" t="s">
        <v>643</v>
      </c>
      <c r="B4551" s="310" t="s">
        <v>28</v>
      </c>
      <c r="C4551" s="99" t="s">
        <v>644</v>
      </c>
    </row>
    <row r="4552" spans="1:3" ht="60">
      <c r="A4552" s="311"/>
      <c r="B4552" s="311"/>
      <c r="C4552" s="100" t="s">
        <v>2556</v>
      </c>
    </row>
    <row r="4553" spans="1:3" ht="30">
      <c r="A4553" s="311"/>
      <c r="B4553" s="311"/>
      <c r="C4553" s="100" t="s">
        <v>2553</v>
      </c>
    </row>
    <row r="4554" spans="1:3">
      <c r="A4554" s="311"/>
      <c r="B4554" s="311"/>
      <c r="C4554" s="100" t="s">
        <v>1355</v>
      </c>
    </row>
    <row r="4555" spans="1:3" ht="60">
      <c r="A4555" s="311"/>
      <c r="B4555" s="311"/>
      <c r="C4555" s="100" t="s">
        <v>2314</v>
      </c>
    </row>
    <row r="4556" spans="1:3">
      <c r="A4556" s="311"/>
      <c r="B4556" s="311"/>
      <c r="C4556" s="100" t="s">
        <v>1955</v>
      </c>
    </row>
    <row r="4557" spans="1:3">
      <c r="A4557" s="311"/>
      <c r="B4557" s="311"/>
      <c r="C4557" s="100" t="s">
        <v>2010</v>
      </c>
    </row>
    <row r="4558" spans="1:3">
      <c r="A4558" s="311"/>
      <c r="B4558" s="311"/>
      <c r="C4558" s="100" t="s">
        <v>2011</v>
      </c>
    </row>
    <row r="4559" spans="1:3">
      <c r="A4559" s="311"/>
      <c r="B4559" s="311"/>
      <c r="C4559" s="100" t="s">
        <v>2012</v>
      </c>
    </row>
    <row r="4560" spans="1:3" ht="60.75" thickBot="1">
      <c r="A4560" s="312"/>
      <c r="B4560" s="312"/>
      <c r="C4560" s="95" t="s">
        <v>1507</v>
      </c>
    </row>
    <row r="4561" spans="1:3">
      <c r="A4561" s="310" t="s">
        <v>645</v>
      </c>
      <c r="B4561" s="310" t="s">
        <v>28</v>
      </c>
      <c r="C4561" s="99" t="s">
        <v>646</v>
      </c>
    </row>
    <row r="4562" spans="1:3" ht="30">
      <c r="A4562" s="311"/>
      <c r="B4562" s="311"/>
      <c r="C4562" s="100" t="s">
        <v>2557</v>
      </c>
    </row>
    <row r="4563" spans="1:3" ht="30">
      <c r="A4563" s="311"/>
      <c r="B4563" s="311"/>
      <c r="C4563" s="100" t="s">
        <v>2558</v>
      </c>
    </row>
    <row r="4564" spans="1:3" ht="90">
      <c r="A4564" s="311"/>
      <c r="B4564" s="311"/>
      <c r="C4564" s="100" t="s">
        <v>2559</v>
      </c>
    </row>
    <row r="4565" spans="1:3">
      <c r="A4565" s="311"/>
      <c r="B4565" s="311"/>
      <c r="C4565" s="100" t="s">
        <v>2560</v>
      </c>
    </row>
    <row r="4566" spans="1:3">
      <c r="A4566" s="311"/>
      <c r="B4566" s="311"/>
      <c r="C4566" s="100" t="s">
        <v>2561</v>
      </c>
    </row>
    <row r="4567" spans="1:3">
      <c r="A4567" s="311"/>
      <c r="B4567" s="311"/>
      <c r="C4567" s="100" t="s">
        <v>2562</v>
      </c>
    </row>
    <row r="4568" spans="1:3">
      <c r="A4568" s="311"/>
      <c r="B4568" s="311"/>
      <c r="C4568" s="100" t="s">
        <v>2563</v>
      </c>
    </row>
    <row r="4569" spans="1:3">
      <c r="A4569" s="311"/>
      <c r="B4569" s="311"/>
      <c r="C4569" s="100" t="s">
        <v>1355</v>
      </c>
    </row>
    <row r="4570" spans="1:3" ht="60">
      <c r="A4570" s="311"/>
      <c r="B4570" s="311"/>
      <c r="C4570" s="100" t="s">
        <v>2314</v>
      </c>
    </row>
    <row r="4571" spans="1:3">
      <c r="A4571" s="311"/>
      <c r="B4571" s="311"/>
      <c r="C4571" s="100" t="s">
        <v>1955</v>
      </c>
    </row>
    <row r="4572" spans="1:3">
      <c r="A4572" s="311"/>
      <c r="B4572" s="311"/>
      <c r="C4572" s="100" t="s">
        <v>2010</v>
      </c>
    </row>
    <row r="4573" spans="1:3">
      <c r="A4573" s="311"/>
      <c r="B4573" s="311"/>
      <c r="C4573" s="100" t="s">
        <v>2011</v>
      </c>
    </row>
    <row r="4574" spans="1:3">
      <c r="A4574" s="311"/>
      <c r="B4574" s="311"/>
      <c r="C4574" s="100" t="s">
        <v>2012</v>
      </c>
    </row>
    <row r="4575" spans="1:3">
      <c r="A4575" s="311"/>
      <c r="B4575" s="311"/>
      <c r="C4575" s="100" t="s">
        <v>1475</v>
      </c>
    </row>
    <row r="4576" spans="1:3" ht="45.75" thickBot="1">
      <c r="A4576" s="312"/>
      <c r="B4576" s="312"/>
      <c r="C4576" s="95" t="s">
        <v>2238</v>
      </c>
    </row>
    <row r="4577" spans="1:3">
      <c r="A4577" s="310" t="s">
        <v>647</v>
      </c>
      <c r="B4577" s="310" t="s">
        <v>28</v>
      </c>
      <c r="C4577" s="99" t="s">
        <v>648</v>
      </c>
    </row>
    <row r="4578" spans="1:3" ht="30">
      <c r="A4578" s="311"/>
      <c r="B4578" s="311"/>
      <c r="C4578" s="100" t="s">
        <v>2564</v>
      </c>
    </row>
    <row r="4579" spans="1:3" ht="60">
      <c r="A4579" s="311"/>
      <c r="B4579" s="311"/>
      <c r="C4579" s="100" t="s">
        <v>2565</v>
      </c>
    </row>
    <row r="4580" spans="1:3" ht="105">
      <c r="A4580" s="311"/>
      <c r="B4580" s="311"/>
      <c r="C4580" s="100" t="s">
        <v>2566</v>
      </c>
    </row>
    <row r="4581" spans="1:3" ht="30">
      <c r="A4581" s="311"/>
      <c r="B4581" s="311"/>
      <c r="C4581" s="100" t="s">
        <v>2567</v>
      </c>
    </row>
    <row r="4582" spans="1:3">
      <c r="A4582" s="311"/>
      <c r="B4582" s="311"/>
      <c r="C4582" s="100" t="s">
        <v>2568</v>
      </c>
    </row>
    <row r="4583" spans="1:3">
      <c r="A4583" s="311"/>
      <c r="B4583" s="311"/>
      <c r="C4583" s="100" t="s">
        <v>1355</v>
      </c>
    </row>
    <row r="4584" spans="1:3" ht="60">
      <c r="A4584" s="311"/>
      <c r="B4584" s="311"/>
      <c r="C4584" s="100" t="s">
        <v>2314</v>
      </c>
    </row>
    <row r="4585" spans="1:3">
      <c r="A4585" s="311"/>
      <c r="B4585" s="311"/>
      <c r="C4585" s="100" t="s">
        <v>1955</v>
      </c>
    </row>
    <row r="4586" spans="1:3">
      <c r="A4586" s="311"/>
      <c r="B4586" s="311"/>
      <c r="C4586" s="100" t="s">
        <v>2010</v>
      </c>
    </row>
    <row r="4587" spans="1:3">
      <c r="A4587" s="311"/>
      <c r="B4587" s="311"/>
      <c r="C4587" s="100" t="s">
        <v>2011</v>
      </c>
    </row>
    <row r="4588" spans="1:3">
      <c r="A4588" s="311"/>
      <c r="B4588" s="311"/>
      <c r="C4588" s="100" t="s">
        <v>2012</v>
      </c>
    </row>
    <row r="4589" spans="1:3" ht="60.75" thickBot="1">
      <c r="A4589" s="312"/>
      <c r="B4589" s="312"/>
      <c r="C4589" s="95" t="s">
        <v>2569</v>
      </c>
    </row>
    <row r="4590" spans="1:3">
      <c r="A4590" s="310" t="s">
        <v>649</v>
      </c>
      <c r="B4590" s="310" t="s">
        <v>28</v>
      </c>
      <c r="C4590" s="99" t="s">
        <v>650</v>
      </c>
    </row>
    <row r="4591" spans="1:3" ht="30">
      <c r="A4591" s="311"/>
      <c r="B4591" s="311"/>
      <c r="C4591" s="100" t="s">
        <v>2570</v>
      </c>
    </row>
    <row r="4592" spans="1:3" ht="30">
      <c r="A4592" s="311"/>
      <c r="B4592" s="311"/>
      <c r="C4592" s="100" t="s">
        <v>2571</v>
      </c>
    </row>
    <row r="4593" spans="1:3" ht="60">
      <c r="A4593" s="311"/>
      <c r="B4593" s="311"/>
      <c r="C4593" s="100" t="s">
        <v>2572</v>
      </c>
    </row>
    <row r="4594" spans="1:3" ht="30">
      <c r="A4594" s="311"/>
      <c r="B4594" s="311"/>
      <c r="C4594" s="100" t="s">
        <v>2573</v>
      </c>
    </row>
    <row r="4595" spans="1:3" ht="30">
      <c r="A4595" s="311"/>
      <c r="B4595" s="311"/>
      <c r="C4595" s="100" t="s">
        <v>2574</v>
      </c>
    </row>
    <row r="4596" spans="1:3" ht="75">
      <c r="A4596" s="311"/>
      <c r="B4596" s="311"/>
      <c r="C4596" s="100" t="s">
        <v>2575</v>
      </c>
    </row>
    <row r="4597" spans="1:3" ht="30">
      <c r="A4597" s="311"/>
      <c r="B4597" s="311"/>
      <c r="C4597" s="100" t="s">
        <v>2576</v>
      </c>
    </row>
    <row r="4598" spans="1:3" ht="30">
      <c r="A4598" s="311"/>
      <c r="B4598" s="311"/>
      <c r="C4598" s="100" t="s">
        <v>2577</v>
      </c>
    </row>
    <row r="4599" spans="1:3" ht="30">
      <c r="A4599" s="311"/>
      <c r="B4599" s="311"/>
      <c r="C4599" s="100" t="s">
        <v>2578</v>
      </c>
    </row>
    <row r="4600" spans="1:3">
      <c r="A4600" s="311"/>
      <c r="B4600" s="311"/>
      <c r="C4600" s="100" t="s">
        <v>1355</v>
      </c>
    </row>
    <row r="4601" spans="1:3" ht="60">
      <c r="A4601" s="311"/>
      <c r="B4601" s="311"/>
      <c r="C4601" s="100" t="s">
        <v>2314</v>
      </c>
    </row>
    <row r="4602" spans="1:3">
      <c r="A4602" s="311"/>
      <c r="B4602" s="311"/>
      <c r="C4602" s="100" t="s">
        <v>1955</v>
      </c>
    </row>
    <row r="4603" spans="1:3">
      <c r="A4603" s="311"/>
      <c r="B4603" s="311"/>
      <c r="C4603" s="100" t="s">
        <v>2010</v>
      </c>
    </row>
    <row r="4604" spans="1:3">
      <c r="A4604" s="311"/>
      <c r="B4604" s="311"/>
      <c r="C4604" s="100" t="s">
        <v>2011</v>
      </c>
    </row>
    <row r="4605" spans="1:3">
      <c r="A4605" s="311"/>
      <c r="B4605" s="311"/>
      <c r="C4605" s="100" t="s">
        <v>2012</v>
      </c>
    </row>
    <row r="4606" spans="1:3">
      <c r="A4606" s="311"/>
      <c r="B4606" s="311"/>
      <c r="C4606" s="100" t="s">
        <v>1475</v>
      </c>
    </row>
    <row r="4607" spans="1:3" ht="45.75" thickBot="1">
      <c r="A4607" s="312"/>
      <c r="B4607" s="312"/>
      <c r="C4607" s="95" t="s">
        <v>2579</v>
      </c>
    </row>
    <row r="4608" spans="1:3" ht="30">
      <c r="A4608" s="310" t="s">
        <v>651</v>
      </c>
      <c r="B4608" s="310" t="s">
        <v>28</v>
      </c>
      <c r="C4608" s="99" t="s">
        <v>652</v>
      </c>
    </row>
    <row r="4609" spans="1:3" ht="75">
      <c r="A4609" s="311"/>
      <c r="B4609" s="311"/>
      <c r="C4609" s="100" t="s">
        <v>2580</v>
      </c>
    </row>
    <row r="4610" spans="1:3">
      <c r="A4610" s="311"/>
      <c r="B4610" s="311"/>
      <c r="C4610" s="100" t="s">
        <v>2581</v>
      </c>
    </row>
    <row r="4611" spans="1:3" ht="45">
      <c r="A4611" s="311"/>
      <c r="B4611" s="311"/>
      <c r="C4611" s="100" t="s">
        <v>2582</v>
      </c>
    </row>
    <row r="4612" spans="1:3" ht="120">
      <c r="A4612" s="311"/>
      <c r="B4612" s="311"/>
      <c r="C4612" s="100" t="s">
        <v>2583</v>
      </c>
    </row>
    <row r="4613" spans="1:3" ht="45">
      <c r="A4613" s="311"/>
      <c r="B4613" s="311"/>
      <c r="C4613" s="100" t="s">
        <v>2584</v>
      </c>
    </row>
    <row r="4614" spans="1:3">
      <c r="A4614" s="311"/>
      <c r="B4614" s="311"/>
      <c r="C4614" s="100" t="s">
        <v>2585</v>
      </c>
    </row>
    <row r="4615" spans="1:3">
      <c r="A4615" s="311"/>
      <c r="B4615" s="311"/>
      <c r="C4615" s="100" t="s">
        <v>2586</v>
      </c>
    </row>
    <row r="4616" spans="1:3" ht="45">
      <c r="A4616" s="311"/>
      <c r="B4616" s="311"/>
      <c r="C4616" s="100" t="s">
        <v>2587</v>
      </c>
    </row>
    <row r="4617" spans="1:3">
      <c r="A4617" s="311"/>
      <c r="B4617" s="311"/>
      <c r="C4617" s="100" t="s">
        <v>2588</v>
      </c>
    </row>
    <row r="4618" spans="1:3" ht="30">
      <c r="A4618" s="311"/>
      <c r="B4618" s="311"/>
      <c r="C4618" s="100" t="s">
        <v>2589</v>
      </c>
    </row>
    <row r="4619" spans="1:3" ht="45">
      <c r="A4619" s="311"/>
      <c r="B4619" s="311"/>
      <c r="C4619" s="100" t="s">
        <v>2590</v>
      </c>
    </row>
    <row r="4620" spans="1:3" ht="45">
      <c r="A4620" s="311"/>
      <c r="B4620" s="311"/>
      <c r="C4620" s="100" t="s">
        <v>2591</v>
      </c>
    </row>
    <row r="4621" spans="1:3" ht="30">
      <c r="A4621" s="311"/>
      <c r="B4621" s="311"/>
      <c r="C4621" s="100" t="s">
        <v>2592</v>
      </c>
    </row>
    <row r="4622" spans="1:3">
      <c r="A4622" s="311"/>
      <c r="B4622" s="311"/>
      <c r="C4622" s="100" t="s">
        <v>2593</v>
      </c>
    </row>
    <row r="4623" spans="1:3">
      <c r="A4623" s="311"/>
      <c r="B4623" s="311"/>
      <c r="C4623" s="100" t="s">
        <v>1355</v>
      </c>
    </row>
    <row r="4624" spans="1:3" ht="60">
      <c r="A4624" s="311"/>
      <c r="B4624" s="311"/>
      <c r="C4624" s="100" t="s">
        <v>2314</v>
      </c>
    </row>
    <row r="4625" spans="1:3">
      <c r="A4625" s="311"/>
      <c r="B4625" s="311"/>
      <c r="C4625" s="100" t="s">
        <v>1955</v>
      </c>
    </row>
    <row r="4626" spans="1:3">
      <c r="A4626" s="311"/>
      <c r="B4626" s="311"/>
      <c r="C4626" s="100" t="s">
        <v>2010</v>
      </c>
    </row>
    <row r="4627" spans="1:3">
      <c r="A4627" s="311"/>
      <c r="B4627" s="311"/>
      <c r="C4627" s="100" t="s">
        <v>2011</v>
      </c>
    </row>
    <row r="4628" spans="1:3">
      <c r="A4628" s="311"/>
      <c r="B4628" s="311"/>
      <c r="C4628" s="100" t="s">
        <v>2012</v>
      </c>
    </row>
    <row r="4629" spans="1:3" ht="60.75" thickBot="1">
      <c r="A4629" s="312"/>
      <c r="B4629" s="312"/>
      <c r="C4629" s="95" t="s">
        <v>1507</v>
      </c>
    </row>
    <row r="4630" spans="1:3">
      <c r="A4630" s="310" t="s">
        <v>653</v>
      </c>
      <c r="B4630" s="310" t="s">
        <v>28</v>
      </c>
      <c r="C4630" s="99" t="s">
        <v>654</v>
      </c>
    </row>
    <row r="4631" spans="1:3" ht="135">
      <c r="A4631" s="311"/>
      <c r="B4631" s="311"/>
      <c r="C4631" s="100" t="s">
        <v>2594</v>
      </c>
    </row>
    <row r="4632" spans="1:3" ht="45">
      <c r="A4632" s="311"/>
      <c r="B4632" s="311"/>
      <c r="C4632" s="100" t="s">
        <v>2595</v>
      </c>
    </row>
    <row r="4633" spans="1:3">
      <c r="A4633" s="311"/>
      <c r="B4633" s="311"/>
      <c r="C4633" s="100" t="s">
        <v>2596</v>
      </c>
    </row>
    <row r="4634" spans="1:3" ht="60">
      <c r="A4634" s="311"/>
      <c r="B4634" s="311"/>
      <c r="C4634" s="100" t="s">
        <v>2597</v>
      </c>
    </row>
    <row r="4635" spans="1:3">
      <c r="A4635" s="311"/>
      <c r="B4635" s="311"/>
      <c r="C4635" s="100" t="s">
        <v>2546</v>
      </c>
    </row>
    <row r="4636" spans="1:3" ht="90">
      <c r="A4636" s="311"/>
      <c r="B4636" s="311"/>
      <c r="C4636" s="100" t="s">
        <v>2598</v>
      </c>
    </row>
    <row r="4637" spans="1:3">
      <c r="A4637" s="311"/>
      <c r="B4637" s="311"/>
      <c r="C4637" s="100" t="s">
        <v>1355</v>
      </c>
    </row>
    <row r="4638" spans="1:3" ht="60">
      <c r="A4638" s="311"/>
      <c r="B4638" s="311"/>
      <c r="C4638" s="100" t="s">
        <v>2314</v>
      </c>
    </row>
    <row r="4639" spans="1:3">
      <c r="A4639" s="311"/>
      <c r="B4639" s="311"/>
      <c r="C4639" s="100" t="s">
        <v>1955</v>
      </c>
    </row>
    <row r="4640" spans="1:3">
      <c r="A4640" s="311"/>
      <c r="B4640" s="311"/>
      <c r="C4640" s="100" t="s">
        <v>2010</v>
      </c>
    </row>
    <row r="4641" spans="1:3">
      <c r="A4641" s="311"/>
      <c r="B4641" s="311"/>
      <c r="C4641" s="100" t="s">
        <v>2011</v>
      </c>
    </row>
    <row r="4642" spans="1:3">
      <c r="A4642" s="311"/>
      <c r="B4642" s="311"/>
      <c r="C4642" s="100" t="s">
        <v>2012</v>
      </c>
    </row>
    <row r="4643" spans="1:3">
      <c r="A4643" s="311"/>
      <c r="B4643" s="311"/>
      <c r="C4643" s="100" t="s">
        <v>1475</v>
      </c>
    </row>
    <row r="4644" spans="1:3" ht="45.75" thickBot="1">
      <c r="A4644" s="312"/>
      <c r="B4644" s="312"/>
      <c r="C4644" s="95" t="s">
        <v>2599</v>
      </c>
    </row>
    <row r="4645" spans="1:3">
      <c r="A4645" s="310" t="s">
        <v>655</v>
      </c>
      <c r="B4645" s="310" t="s">
        <v>28</v>
      </c>
      <c r="C4645" s="99" t="s">
        <v>656</v>
      </c>
    </row>
    <row r="4646" spans="1:3" ht="30">
      <c r="A4646" s="311"/>
      <c r="B4646" s="311"/>
      <c r="C4646" s="100" t="s">
        <v>2600</v>
      </c>
    </row>
    <row r="4647" spans="1:3">
      <c r="A4647" s="311"/>
      <c r="B4647" s="311"/>
      <c r="C4647" s="100" t="s">
        <v>2601</v>
      </c>
    </row>
    <row r="4648" spans="1:3">
      <c r="A4648" s="311"/>
      <c r="B4648" s="311"/>
      <c r="C4648" s="100" t="s">
        <v>2602</v>
      </c>
    </row>
    <row r="4649" spans="1:3" ht="30">
      <c r="A4649" s="311"/>
      <c r="B4649" s="311"/>
      <c r="C4649" s="100" t="s">
        <v>2603</v>
      </c>
    </row>
    <row r="4650" spans="1:3" ht="45">
      <c r="A4650" s="311"/>
      <c r="B4650" s="311"/>
      <c r="C4650" s="100" t="s">
        <v>2604</v>
      </c>
    </row>
    <row r="4651" spans="1:3" ht="30">
      <c r="A4651" s="311"/>
      <c r="B4651" s="311"/>
      <c r="C4651" s="100" t="s">
        <v>2605</v>
      </c>
    </row>
    <row r="4652" spans="1:3">
      <c r="A4652" s="311"/>
      <c r="B4652" s="311"/>
      <c r="C4652" s="100" t="s">
        <v>2606</v>
      </c>
    </row>
    <row r="4653" spans="1:3">
      <c r="A4653" s="311"/>
      <c r="B4653" s="311"/>
      <c r="C4653" s="100" t="s">
        <v>1355</v>
      </c>
    </row>
    <row r="4654" spans="1:3" ht="60">
      <c r="A4654" s="311"/>
      <c r="B4654" s="311"/>
      <c r="C4654" s="100" t="s">
        <v>2314</v>
      </c>
    </row>
    <row r="4655" spans="1:3">
      <c r="A4655" s="311"/>
      <c r="B4655" s="311"/>
      <c r="C4655" s="100" t="s">
        <v>1955</v>
      </c>
    </row>
    <row r="4656" spans="1:3">
      <c r="A4656" s="311"/>
      <c r="B4656" s="311"/>
      <c r="C4656" s="100" t="s">
        <v>2010</v>
      </c>
    </row>
    <row r="4657" spans="1:3">
      <c r="A4657" s="311"/>
      <c r="B4657" s="311"/>
      <c r="C4657" s="100" t="s">
        <v>2011</v>
      </c>
    </row>
    <row r="4658" spans="1:3">
      <c r="A4658" s="311"/>
      <c r="B4658" s="311"/>
      <c r="C4658" s="100" t="s">
        <v>2012</v>
      </c>
    </row>
    <row r="4659" spans="1:3" ht="60.75" thickBot="1">
      <c r="A4659" s="312"/>
      <c r="B4659" s="312"/>
      <c r="C4659" s="95" t="s">
        <v>1507</v>
      </c>
    </row>
    <row r="4660" spans="1:3">
      <c r="A4660" s="310" t="s">
        <v>657</v>
      </c>
      <c r="B4660" s="310" t="s">
        <v>25</v>
      </c>
      <c r="C4660" s="99" t="s">
        <v>658</v>
      </c>
    </row>
    <row r="4661" spans="1:3" ht="45">
      <c r="A4661" s="311"/>
      <c r="B4661" s="311"/>
      <c r="C4661" s="100" t="s">
        <v>2607</v>
      </c>
    </row>
    <row r="4662" spans="1:3">
      <c r="A4662" s="311"/>
      <c r="B4662" s="311"/>
      <c r="C4662" s="100" t="s">
        <v>2608</v>
      </c>
    </row>
    <row r="4663" spans="1:3">
      <c r="A4663" s="311"/>
      <c r="B4663" s="311"/>
      <c r="C4663" s="100" t="s">
        <v>2375</v>
      </c>
    </row>
    <row r="4664" spans="1:3">
      <c r="A4664" s="311"/>
      <c r="B4664" s="311"/>
      <c r="C4664" s="100" t="s">
        <v>2507</v>
      </c>
    </row>
    <row r="4665" spans="1:3">
      <c r="A4665" s="311"/>
      <c r="B4665" s="311"/>
      <c r="C4665" s="100" t="s">
        <v>2609</v>
      </c>
    </row>
    <row r="4666" spans="1:3">
      <c r="A4666" s="311"/>
      <c r="B4666" s="311"/>
      <c r="C4666" s="100" t="s">
        <v>2610</v>
      </c>
    </row>
    <row r="4667" spans="1:3">
      <c r="A4667" s="311"/>
      <c r="B4667" s="311"/>
      <c r="C4667" s="100" t="s">
        <v>2611</v>
      </c>
    </row>
    <row r="4668" spans="1:3">
      <c r="A4668" s="311"/>
      <c r="B4668" s="311"/>
      <c r="C4668" s="100" t="s">
        <v>2612</v>
      </c>
    </row>
    <row r="4669" spans="1:3">
      <c r="A4669" s="311"/>
      <c r="B4669" s="311"/>
      <c r="C4669" s="100" t="s">
        <v>2613</v>
      </c>
    </row>
    <row r="4670" spans="1:3">
      <c r="A4670" s="311"/>
      <c r="B4670" s="311"/>
      <c r="C4670" s="100" t="s">
        <v>2614</v>
      </c>
    </row>
    <row r="4671" spans="1:3">
      <c r="A4671" s="311"/>
      <c r="B4671" s="311"/>
      <c r="C4671" s="100" t="s">
        <v>2615</v>
      </c>
    </row>
    <row r="4672" spans="1:3">
      <c r="A4672" s="311"/>
      <c r="B4672" s="311"/>
      <c r="C4672" s="100" t="s">
        <v>2616</v>
      </c>
    </row>
    <row r="4673" spans="1:3">
      <c r="A4673" s="311"/>
      <c r="B4673" s="311"/>
      <c r="C4673" s="100" t="s">
        <v>2617</v>
      </c>
    </row>
    <row r="4674" spans="1:3">
      <c r="A4674" s="311"/>
      <c r="B4674" s="311"/>
      <c r="C4674" s="100" t="s">
        <v>2618</v>
      </c>
    </row>
    <row r="4675" spans="1:3">
      <c r="A4675" s="311"/>
      <c r="B4675" s="311"/>
      <c r="C4675" s="100" t="s">
        <v>2619</v>
      </c>
    </row>
    <row r="4676" spans="1:3">
      <c r="A4676" s="311"/>
      <c r="B4676" s="311"/>
      <c r="C4676" s="100" t="s">
        <v>2620</v>
      </c>
    </row>
    <row r="4677" spans="1:3">
      <c r="A4677" s="311"/>
      <c r="B4677" s="311"/>
      <c r="C4677" s="100" t="s">
        <v>2621</v>
      </c>
    </row>
    <row r="4678" spans="1:3">
      <c r="A4678" s="311"/>
      <c r="B4678" s="311"/>
      <c r="C4678" s="100" t="s">
        <v>1355</v>
      </c>
    </row>
    <row r="4679" spans="1:3" ht="60">
      <c r="A4679" s="311"/>
      <c r="B4679" s="311"/>
      <c r="C4679" s="100" t="s">
        <v>2314</v>
      </c>
    </row>
    <row r="4680" spans="1:3">
      <c r="A4680" s="311"/>
      <c r="B4680" s="311"/>
      <c r="C4680" s="100" t="s">
        <v>1955</v>
      </c>
    </row>
    <row r="4681" spans="1:3">
      <c r="A4681" s="311"/>
      <c r="B4681" s="311"/>
      <c r="C4681" s="100" t="s">
        <v>2010</v>
      </c>
    </row>
    <row r="4682" spans="1:3">
      <c r="A4682" s="311"/>
      <c r="B4682" s="311"/>
      <c r="C4682" s="100" t="s">
        <v>2011</v>
      </c>
    </row>
    <row r="4683" spans="1:3">
      <c r="A4683" s="311"/>
      <c r="B4683" s="311"/>
      <c r="C4683" s="100" t="s">
        <v>2012</v>
      </c>
    </row>
    <row r="4684" spans="1:3">
      <c r="A4684" s="311"/>
      <c r="B4684" s="311"/>
      <c r="C4684" s="100" t="s">
        <v>1475</v>
      </c>
    </row>
    <row r="4685" spans="1:3" ht="45.75" thickBot="1">
      <c r="A4685" s="312"/>
      <c r="B4685" s="312"/>
      <c r="C4685" s="95" t="s">
        <v>1358</v>
      </c>
    </row>
    <row r="4686" spans="1:3">
      <c r="A4686" s="310" t="s">
        <v>659</v>
      </c>
      <c r="B4686" s="310" t="s">
        <v>28</v>
      </c>
      <c r="C4686" s="99" t="s">
        <v>660</v>
      </c>
    </row>
    <row r="4687" spans="1:3" ht="45">
      <c r="A4687" s="311"/>
      <c r="B4687" s="311"/>
      <c r="C4687" s="100" t="s">
        <v>2607</v>
      </c>
    </row>
    <row r="4688" spans="1:3">
      <c r="A4688" s="311"/>
      <c r="B4688" s="311"/>
      <c r="C4688" s="100" t="s">
        <v>2622</v>
      </c>
    </row>
    <row r="4689" spans="1:3">
      <c r="A4689" s="311"/>
      <c r="B4689" s="311"/>
      <c r="C4689" s="100" t="s">
        <v>2375</v>
      </c>
    </row>
    <row r="4690" spans="1:3">
      <c r="A4690" s="311"/>
      <c r="B4690" s="311"/>
      <c r="C4690" s="100" t="s">
        <v>2507</v>
      </c>
    </row>
    <row r="4691" spans="1:3">
      <c r="A4691" s="311"/>
      <c r="B4691" s="311"/>
      <c r="C4691" s="100" t="s">
        <v>2609</v>
      </c>
    </row>
    <row r="4692" spans="1:3">
      <c r="A4692" s="311"/>
      <c r="B4692" s="311"/>
      <c r="C4692" s="100" t="s">
        <v>2610</v>
      </c>
    </row>
    <row r="4693" spans="1:3">
      <c r="A4693" s="311"/>
      <c r="B4693" s="311"/>
      <c r="C4693" s="100" t="s">
        <v>2611</v>
      </c>
    </row>
    <row r="4694" spans="1:3">
      <c r="A4694" s="311"/>
      <c r="B4694" s="311"/>
      <c r="C4694" s="100" t="s">
        <v>2612</v>
      </c>
    </row>
    <row r="4695" spans="1:3">
      <c r="A4695" s="311"/>
      <c r="B4695" s="311"/>
      <c r="C4695" s="100" t="s">
        <v>2613</v>
      </c>
    </row>
    <row r="4696" spans="1:3">
      <c r="A4696" s="311"/>
      <c r="B4696" s="311"/>
      <c r="C4696" s="100" t="s">
        <v>2614</v>
      </c>
    </row>
    <row r="4697" spans="1:3">
      <c r="A4697" s="311"/>
      <c r="B4697" s="311"/>
      <c r="C4697" s="100" t="s">
        <v>2615</v>
      </c>
    </row>
    <row r="4698" spans="1:3">
      <c r="A4698" s="311"/>
      <c r="B4698" s="311"/>
      <c r="C4698" s="100" t="s">
        <v>2616</v>
      </c>
    </row>
    <row r="4699" spans="1:3">
      <c r="A4699" s="311"/>
      <c r="B4699" s="311"/>
      <c r="C4699" s="100" t="s">
        <v>2617</v>
      </c>
    </row>
    <row r="4700" spans="1:3">
      <c r="A4700" s="311"/>
      <c r="B4700" s="311"/>
      <c r="C4700" s="100" t="s">
        <v>2618</v>
      </c>
    </row>
    <row r="4701" spans="1:3">
      <c r="A4701" s="311"/>
      <c r="B4701" s="311"/>
      <c r="C4701" s="100" t="s">
        <v>2619</v>
      </c>
    </row>
    <row r="4702" spans="1:3">
      <c r="A4702" s="311"/>
      <c r="B4702" s="311"/>
      <c r="C4702" s="100" t="s">
        <v>2620</v>
      </c>
    </row>
    <row r="4703" spans="1:3">
      <c r="A4703" s="311"/>
      <c r="B4703" s="311"/>
      <c r="C4703" s="100" t="s">
        <v>2621</v>
      </c>
    </row>
    <row r="4704" spans="1:3">
      <c r="A4704" s="311"/>
      <c r="B4704" s="311"/>
      <c r="C4704" s="100" t="s">
        <v>1355</v>
      </c>
    </row>
    <row r="4705" spans="1:3" ht="60">
      <c r="A4705" s="311"/>
      <c r="B4705" s="311"/>
      <c r="C4705" s="100" t="s">
        <v>2314</v>
      </c>
    </row>
    <row r="4706" spans="1:3">
      <c r="A4706" s="311"/>
      <c r="B4706" s="311"/>
      <c r="C4706" s="100" t="s">
        <v>1955</v>
      </c>
    </row>
    <row r="4707" spans="1:3">
      <c r="A4707" s="311"/>
      <c r="B4707" s="311"/>
      <c r="C4707" s="100" t="s">
        <v>2010</v>
      </c>
    </row>
    <row r="4708" spans="1:3">
      <c r="A4708" s="311"/>
      <c r="B4708" s="311"/>
      <c r="C4708" s="100" t="s">
        <v>2011</v>
      </c>
    </row>
    <row r="4709" spans="1:3">
      <c r="A4709" s="311"/>
      <c r="B4709" s="311"/>
      <c r="C4709" s="100" t="s">
        <v>2012</v>
      </c>
    </row>
    <row r="4710" spans="1:3">
      <c r="A4710" s="311"/>
      <c r="B4710" s="311"/>
      <c r="C4710" s="100" t="s">
        <v>1475</v>
      </c>
    </row>
    <row r="4711" spans="1:3" ht="45.75" thickBot="1">
      <c r="A4711" s="312"/>
      <c r="B4711" s="312"/>
      <c r="C4711" s="95" t="s">
        <v>1358</v>
      </c>
    </row>
    <row r="4712" spans="1:3">
      <c r="A4712" s="310" t="s">
        <v>661</v>
      </c>
      <c r="B4712" s="310" t="s">
        <v>28</v>
      </c>
      <c r="C4712" s="99" t="s">
        <v>662</v>
      </c>
    </row>
    <row r="4713" spans="1:3" ht="60">
      <c r="A4713" s="311"/>
      <c r="B4713" s="311"/>
      <c r="C4713" s="100" t="s">
        <v>2623</v>
      </c>
    </row>
    <row r="4714" spans="1:3">
      <c r="A4714" s="311"/>
      <c r="B4714" s="311"/>
      <c r="C4714" s="100" t="s">
        <v>2506</v>
      </c>
    </row>
    <row r="4715" spans="1:3">
      <c r="A4715" s="311"/>
      <c r="B4715" s="311"/>
      <c r="C4715" s="100" t="s">
        <v>2507</v>
      </c>
    </row>
    <row r="4716" spans="1:3">
      <c r="A4716" s="311"/>
      <c r="B4716" s="311"/>
      <c r="C4716" s="100" t="s">
        <v>2624</v>
      </c>
    </row>
    <row r="4717" spans="1:3">
      <c r="A4717" s="311"/>
      <c r="B4717" s="311"/>
      <c r="C4717" s="100" t="s">
        <v>2625</v>
      </c>
    </row>
    <row r="4718" spans="1:3">
      <c r="A4718" s="311"/>
      <c r="B4718" s="311"/>
      <c r="C4718" s="100" t="s">
        <v>2626</v>
      </c>
    </row>
    <row r="4719" spans="1:3">
      <c r="A4719" s="311"/>
      <c r="B4719" s="311"/>
      <c r="C4719" s="100" t="s">
        <v>2627</v>
      </c>
    </row>
    <row r="4720" spans="1:3">
      <c r="A4720" s="311"/>
      <c r="B4720" s="311"/>
      <c r="C4720" s="100" t="s">
        <v>2628</v>
      </c>
    </row>
    <row r="4721" spans="1:3">
      <c r="A4721" s="311"/>
      <c r="B4721" s="311"/>
      <c r="C4721" s="100" t="s">
        <v>2629</v>
      </c>
    </row>
    <row r="4722" spans="1:3">
      <c r="A4722" s="311"/>
      <c r="B4722" s="311"/>
      <c r="C4722" s="100" t="s">
        <v>2630</v>
      </c>
    </row>
    <row r="4723" spans="1:3">
      <c r="A4723" s="311"/>
      <c r="B4723" s="311"/>
      <c r="C4723" s="100" t="s">
        <v>2631</v>
      </c>
    </row>
    <row r="4724" spans="1:3">
      <c r="A4724" s="311"/>
      <c r="B4724" s="311"/>
      <c r="C4724" s="100" t="s">
        <v>2632</v>
      </c>
    </row>
    <row r="4725" spans="1:3" ht="45">
      <c r="A4725" s="311"/>
      <c r="B4725" s="311"/>
      <c r="C4725" s="100" t="s">
        <v>2633</v>
      </c>
    </row>
    <row r="4726" spans="1:3">
      <c r="A4726" s="311"/>
      <c r="B4726" s="311"/>
      <c r="C4726" s="100" t="s">
        <v>2634</v>
      </c>
    </row>
    <row r="4727" spans="1:3">
      <c r="A4727" s="311"/>
      <c r="B4727" s="311"/>
      <c r="C4727" s="100" t="s">
        <v>2635</v>
      </c>
    </row>
    <row r="4728" spans="1:3">
      <c r="A4728" s="311"/>
      <c r="B4728" s="311"/>
      <c r="C4728" s="100" t="s">
        <v>2625</v>
      </c>
    </row>
    <row r="4729" spans="1:3">
      <c r="A4729" s="311"/>
      <c r="B4729" s="311"/>
      <c r="C4729" s="100" t="s">
        <v>2626</v>
      </c>
    </row>
    <row r="4730" spans="1:3">
      <c r="A4730" s="311"/>
      <c r="B4730" s="311"/>
      <c r="C4730" s="100" t="s">
        <v>2636</v>
      </c>
    </row>
    <row r="4731" spans="1:3">
      <c r="A4731" s="311"/>
      <c r="B4731" s="311"/>
      <c r="C4731" s="100" t="s">
        <v>2628</v>
      </c>
    </row>
    <row r="4732" spans="1:3">
      <c r="A4732" s="311"/>
      <c r="B4732" s="311"/>
      <c r="C4732" s="100" t="s">
        <v>2629</v>
      </c>
    </row>
    <row r="4733" spans="1:3">
      <c r="A4733" s="311"/>
      <c r="B4733" s="311"/>
      <c r="C4733" s="100" t="s">
        <v>2630</v>
      </c>
    </row>
    <row r="4734" spans="1:3">
      <c r="A4734" s="311"/>
      <c r="B4734" s="311"/>
      <c r="C4734" s="100" t="s">
        <v>2631</v>
      </c>
    </row>
    <row r="4735" spans="1:3">
      <c r="A4735" s="311"/>
      <c r="B4735" s="311"/>
      <c r="C4735" s="100" t="s">
        <v>2637</v>
      </c>
    </row>
    <row r="4736" spans="1:3">
      <c r="A4736" s="311"/>
      <c r="B4736" s="311"/>
      <c r="C4736" s="100" t="s">
        <v>1355</v>
      </c>
    </row>
    <row r="4737" spans="1:3" ht="60">
      <c r="A4737" s="311"/>
      <c r="B4737" s="311"/>
      <c r="C4737" s="100" t="s">
        <v>2314</v>
      </c>
    </row>
    <row r="4738" spans="1:3">
      <c r="A4738" s="311"/>
      <c r="B4738" s="311"/>
      <c r="C4738" s="100" t="s">
        <v>1955</v>
      </c>
    </row>
    <row r="4739" spans="1:3">
      <c r="A4739" s="311"/>
      <c r="B4739" s="311"/>
      <c r="C4739" s="100" t="s">
        <v>2010</v>
      </c>
    </row>
    <row r="4740" spans="1:3">
      <c r="A4740" s="311"/>
      <c r="B4740" s="311"/>
      <c r="C4740" s="100" t="s">
        <v>2011</v>
      </c>
    </row>
    <row r="4741" spans="1:3">
      <c r="A4741" s="311"/>
      <c r="B4741" s="311"/>
      <c r="C4741" s="100" t="s">
        <v>2012</v>
      </c>
    </row>
    <row r="4742" spans="1:3">
      <c r="A4742" s="311"/>
      <c r="B4742" s="311"/>
      <c r="C4742" s="100" t="s">
        <v>1475</v>
      </c>
    </row>
    <row r="4743" spans="1:3" ht="45.75" thickBot="1">
      <c r="A4743" s="312"/>
      <c r="B4743" s="312"/>
      <c r="C4743" s="95" t="s">
        <v>1358</v>
      </c>
    </row>
    <row r="4744" spans="1:3" ht="30">
      <c r="A4744" s="310" t="s">
        <v>663</v>
      </c>
      <c r="B4744" s="310" t="s">
        <v>28</v>
      </c>
      <c r="C4744" s="99" t="s">
        <v>664</v>
      </c>
    </row>
    <row r="4745" spans="1:3" ht="30">
      <c r="A4745" s="311"/>
      <c r="B4745" s="311"/>
      <c r="C4745" s="100" t="s">
        <v>2638</v>
      </c>
    </row>
    <row r="4746" spans="1:3">
      <c r="A4746" s="311"/>
      <c r="B4746" s="311"/>
      <c r="C4746" s="100" t="s">
        <v>2506</v>
      </c>
    </row>
    <row r="4747" spans="1:3">
      <c r="A4747" s="311"/>
      <c r="B4747" s="311"/>
      <c r="C4747" s="100" t="s">
        <v>2507</v>
      </c>
    </row>
    <row r="4748" spans="1:3">
      <c r="A4748" s="311"/>
      <c r="B4748" s="311"/>
      <c r="C4748" s="100" t="s">
        <v>2639</v>
      </c>
    </row>
    <row r="4749" spans="1:3">
      <c r="A4749" s="311"/>
      <c r="B4749" s="311"/>
      <c r="C4749" s="100" t="s">
        <v>2625</v>
      </c>
    </row>
    <row r="4750" spans="1:3">
      <c r="A4750" s="311"/>
      <c r="B4750" s="311"/>
      <c r="C4750" s="100" t="s">
        <v>2626</v>
      </c>
    </row>
    <row r="4751" spans="1:3">
      <c r="A4751" s="311"/>
      <c r="B4751" s="311"/>
      <c r="C4751" s="100" t="s">
        <v>2627</v>
      </c>
    </row>
    <row r="4752" spans="1:3">
      <c r="A4752" s="311"/>
      <c r="B4752" s="311"/>
      <c r="C4752" s="100" t="s">
        <v>2628</v>
      </c>
    </row>
    <row r="4753" spans="1:3">
      <c r="A4753" s="311"/>
      <c r="B4753" s="311"/>
      <c r="C4753" s="100" t="s">
        <v>2640</v>
      </c>
    </row>
    <row r="4754" spans="1:3">
      <c r="A4754" s="311"/>
      <c r="B4754" s="311"/>
      <c r="C4754" s="100" t="s">
        <v>2630</v>
      </c>
    </row>
    <row r="4755" spans="1:3">
      <c r="A4755" s="311"/>
      <c r="B4755" s="311"/>
      <c r="C4755" s="100" t="s">
        <v>2641</v>
      </c>
    </row>
    <row r="4756" spans="1:3">
      <c r="A4756" s="311"/>
      <c r="B4756" s="311"/>
      <c r="C4756" s="100" t="s">
        <v>2637</v>
      </c>
    </row>
    <row r="4757" spans="1:3" ht="45">
      <c r="A4757" s="311"/>
      <c r="B4757" s="311"/>
      <c r="C4757" s="100" t="s">
        <v>2642</v>
      </c>
    </row>
    <row r="4758" spans="1:3">
      <c r="A4758" s="311"/>
      <c r="B4758" s="311"/>
      <c r="C4758" s="100" t="s">
        <v>2634</v>
      </c>
    </row>
    <row r="4759" spans="1:3">
      <c r="A4759" s="311"/>
      <c r="B4759" s="311"/>
      <c r="C4759" s="100" t="s">
        <v>2643</v>
      </c>
    </row>
    <row r="4760" spans="1:3">
      <c r="A4760" s="311"/>
      <c r="B4760" s="311"/>
      <c r="C4760" s="100" t="s">
        <v>2625</v>
      </c>
    </row>
    <row r="4761" spans="1:3">
      <c r="A4761" s="311"/>
      <c r="B4761" s="311"/>
      <c r="C4761" s="100" t="s">
        <v>2626</v>
      </c>
    </row>
    <row r="4762" spans="1:3">
      <c r="A4762" s="311"/>
      <c r="B4762" s="311"/>
      <c r="C4762" s="100" t="s">
        <v>2636</v>
      </c>
    </row>
    <row r="4763" spans="1:3">
      <c r="A4763" s="311"/>
      <c r="B4763" s="311"/>
      <c r="C4763" s="100" t="s">
        <v>2628</v>
      </c>
    </row>
    <row r="4764" spans="1:3">
      <c r="A4764" s="311"/>
      <c r="B4764" s="311"/>
      <c r="C4764" s="100" t="s">
        <v>2629</v>
      </c>
    </row>
    <row r="4765" spans="1:3">
      <c r="A4765" s="311"/>
      <c r="B4765" s="311"/>
      <c r="C4765" s="100" t="s">
        <v>2630</v>
      </c>
    </row>
    <row r="4766" spans="1:3">
      <c r="A4766" s="311"/>
      <c r="B4766" s="311"/>
      <c r="C4766" s="100" t="s">
        <v>2631</v>
      </c>
    </row>
    <row r="4767" spans="1:3">
      <c r="A4767" s="311"/>
      <c r="B4767" s="311"/>
      <c r="C4767" s="100" t="s">
        <v>2632</v>
      </c>
    </row>
    <row r="4768" spans="1:3">
      <c r="A4768" s="311"/>
      <c r="B4768" s="311"/>
      <c r="C4768" s="100" t="s">
        <v>2644</v>
      </c>
    </row>
    <row r="4769" spans="1:3" ht="30">
      <c r="A4769" s="311"/>
      <c r="B4769" s="311"/>
      <c r="C4769" s="100" t="s">
        <v>2645</v>
      </c>
    </row>
    <row r="4770" spans="1:3" ht="30">
      <c r="A4770" s="311"/>
      <c r="B4770" s="311"/>
      <c r="C4770" s="100" t="s">
        <v>2646</v>
      </c>
    </row>
    <row r="4771" spans="1:3">
      <c r="A4771" s="311"/>
      <c r="B4771" s="311"/>
      <c r="C4771" s="100" t="s">
        <v>2647</v>
      </c>
    </row>
    <row r="4772" spans="1:3" ht="30">
      <c r="A4772" s="311"/>
      <c r="B4772" s="311"/>
      <c r="C4772" s="100" t="s">
        <v>2648</v>
      </c>
    </row>
    <row r="4773" spans="1:3" ht="60">
      <c r="A4773" s="311"/>
      <c r="B4773" s="311"/>
      <c r="C4773" s="100" t="s">
        <v>2314</v>
      </c>
    </row>
    <row r="4774" spans="1:3">
      <c r="A4774" s="311"/>
      <c r="B4774" s="311"/>
      <c r="C4774" s="100" t="s">
        <v>1955</v>
      </c>
    </row>
    <row r="4775" spans="1:3">
      <c r="A4775" s="311"/>
      <c r="B4775" s="311"/>
      <c r="C4775" s="100" t="s">
        <v>2010</v>
      </c>
    </row>
    <row r="4776" spans="1:3">
      <c r="A4776" s="311"/>
      <c r="B4776" s="311"/>
      <c r="C4776" s="100" t="s">
        <v>2011</v>
      </c>
    </row>
    <row r="4777" spans="1:3">
      <c r="A4777" s="311"/>
      <c r="B4777" s="311"/>
      <c r="C4777" s="100" t="s">
        <v>2012</v>
      </c>
    </row>
    <row r="4778" spans="1:3">
      <c r="A4778" s="311"/>
      <c r="B4778" s="311"/>
      <c r="C4778" s="100" t="s">
        <v>1475</v>
      </c>
    </row>
    <row r="4779" spans="1:3" ht="45.75" thickBot="1">
      <c r="A4779" s="312"/>
      <c r="B4779" s="312"/>
      <c r="C4779" s="95" t="s">
        <v>1358</v>
      </c>
    </row>
    <row r="4780" spans="1:3" ht="45">
      <c r="A4780" s="310" t="s">
        <v>665</v>
      </c>
      <c r="B4780" s="310" t="s">
        <v>25</v>
      </c>
      <c r="C4780" s="99" t="s">
        <v>666</v>
      </c>
    </row>
    <row r="4781" spans="1:3" ht="30">
      <c r="A4781" s="311"/>
      <c r="B4781" s="311"/>
      <c r="C4781" s="100" t="s">
        <v>2638</v>
      </c>
    </row>
    <row r="4782" spans="1:3">
      <c r="A4782" s="311"/>
      <c r="B4782" s="311"/>
      <c r="C4782" s="100" t="s">
        <v>2506</v>
      </c>
    </row>
    <row r="4783" spans="1:3">
      <c r="A4783" s="311"/>
      <c r="B4783" s="311"/>
      <c r="C4783" s="100" t="s">
        <v>2507</v>
      </c>
    </row>
    <row r="4784" spans="1:3">
      <c r="A4784" s="311"/>
      <c r="B4784" s="311"/>
      <c r="C4784" s="100" t="s">
        <v>2639</v>
      </c>
    </row>
    <row r="4785" spans="1:3">
      <c r="A4785" s="311"/>
      <c r="B4785" s="311"/>
      <c r="C4785" s="100" t="s">
        <v>2625</v>
      </c>
    </row>
    <row r="4786" spans="1:3">
      <c r="A4786" s="311"/>
      <c r="B4786" s="311"/>
      <c r="C4786" s="100" t="s">
        <v>2626</v>
      </c>
    </row>
    <row r="4787" spans="1:3">
      <c r="A4787" s="311"/>
      <c r="B4787" s="311"/>
      <c r="C4787" s="100" t="s">
        <v>2627</v>
      </c>
    </row>
    <row r="4788" spans="1:3">
      <c r="A4788" s="311"/>
      <c r="B4788" s="311"/>
      <c r="C4788" s="100" t="s">
        <v>2628</v>
      </c>
    </row>
    <row r="4789" spans="1:3">
      <c r="A4789" s="311"/>
      <c r="B4789" s="311"/>
      <c r="C4789" s="100" t="s">
        <v>2640</v>
      </c>
    </row>
    <row r="4790" spans="1:3">
      <c r="A4790" s="311"/>
      <c r="B4790" s="311"/>
      <c r="C4790" s="100" t="s">
        <v>2630</v>
      </c>
    </row>
    <row r="4791" spans="1:3">
      <c r="A4791" s="311"/>
      <c r="B4791" s="311"/>
      <c r="C4791" s="100" t="s">
        <v>2641</v>
      </c>
    </row>
    <row r="4792" spans="1:3">
      <c r="A4792" s="311"/>
      <c r="B4792" s="311"/>
      <c r="C4792" s="100" t="s">
        <v>2637</v>
      </c>
    </row>
    <row r="4793" spans="1:3" ht="75">
      <c r="A4793" s="311"/>
      <c r="B4793" s="311"/>
      <c r="C4793" s="100" t="s">
        <v>2649</v>
      </c>
    </row>
    <row r="4794" spans="1:3">
      <c r="A4794" s="311"/>
      <c r="B4794" s="311"/>
      <c r="C4794" s="100" t="s">
        <v>2634</v>
      </c>
    </row>
    <row r="4795" spans="1:3">
      <c r="A4795" s="311"/>
      <c r="B4795" s="311"/>
      <c r="C4795" s="100" t="s">
        <v>2643</v>
      </c>
    </row>
    <row r="4796" spans="1:3">
      <c r="A4796" s="311"/>
      <c r="B4796" s="311"/>
      <c r="C4796" s="100" t="s">
        <v>2625</v>
      </c>
    </row>
    <row r="4797" spans="1:3">
      <c r="A4797" s="311"/>
      <c r="B4797" s="311"/>
      <c r="C4797" s="100" t="s">
        <v>2626</v>
      </c>
    </row>
    <row r="4798" spans="1:3">
      <c r="A4798" s="311"/>
      <c r="B4798" s="311"/>
      <c r="C4798" s="100" t="s">
        <v>2636</v>
      </c>
    </row>
    <row r="4799" spans="1:3">
      <c r="A4799" s="311"/>
      <c r="B4799" s="311"/>
      <c r="C4799" s="100" t="s">
        <v>2628</v>
      </c>
    </row>
    <row r="4800" spans="1:3">
      <c r="A4800" s="311"/>
      <c r="B4800" s="311"/>
      <c r="C4800" s="100" t="s">
        <v>2629</v>
      </c>
    </row>
    <row r="4801" spans="1:3">
      <c r="A4801" s="311"/>
      <c r="B4801" s="311"/>
      <c r="C4801" s="100" t="s">
        <v>2630</v>
      </c>
    </row>
    <row r="4802" spans="1:3">
      <c r="A4802" s="311"/>
      <c r="B4802" s="311"/>
      <c r="C4802" s="100" t="s">
        <v>2631</v>
      </c>
    </row>
    <row r="4803" spans="1:3">
      <c r="A4803" s="311"/>
      <c r="B4803" s="311"/>
      <c r="C4803" s="100" t="s">
        <v>2632</v>
      </c>
    </row>
    <row r="4804" spans="1:3">
      <c r="A4804" s="311"/>
      <c r="B4804" s="311"/>
      <c r="C4804" s="100" t="s">
        <v>2644</v>
      </c>
    </row>
    <row r="4805" spans="1:3" ht="30">
      <c r="A4805" s="311"/>
      <c r="B4805" s="311"/>
      <c r="C4805" s="100" t="s">
        <v>2645</v>
      </c>
    </row>
    <row r="4806" spans="1:3" ht="30">
      <c r="A4806" s="311"/>
      <c r="B4806" s="311"/>
      <c r="C4806" s="100" t="s">
        <v>2646</v>
      </c>
    </row>
    <row r="4807" spans="1:3">
      <c r="A4807" s="311"/>
      <c r="B4807" s="311"/>
      <c r="C4807" s="100" t="s">
        <v>2647</v>
      </c>
    </row>
    <row r="4808" spans="1:3" ht="30">
      <c r="A4808" s="311"/>
      <c r="B4808" s="311"/>
      <c r="C4808" s="100" t="s">
        <v>2648</v>
      </c>
    </row>
    <row r="4809" spans="1:3" ht="60">
      <c r="A4809" s="311"/>
      <c r="B4809" s="311"/>
      <c r="C4809" s="100" t="s">
        <v>2314</v>
      </c>
    </row>
    <row r="4810" spans="1:3">
      <c r="A4810" s="311"/>
      <c r="B4810" s="311"/>
      <c r="C4810" s="100" t="s">
        <v>1955</v>
      </c>
    </row>
    <row r="4811" spans="1:3">
      <c r="A4811" s="311"/>
      <c r="B4811" s="311"/>
      <c r="C4811" s="100" t="s">
        <v>2010</v>
      </c>
    </row>
    <row r="4812" spans="1:3">
      <c r="A4812" s="311"/>
      <c r="B4812" s="311"/>
      <c r="C4812" s="100" t="s">
        <v>2011</v>
      </c>
    </row>
    <row r="4813" spans="1:3">
      <c r="A4813" s="311"/>
      <c r="B4813" s="311"/>
      <c r="C4813" s="100" t="s">
        <v>2012</v>
      </c>
    </row>
    <row r="4814" spans="1:3">
      <c r="A4814" s="311"/>
      <c r="B4814" s="311"/>
      <c r="C4814" s="100" t="s">
        <v>1475</v>
      </c>
    </row>
    <row r="4815" spans="1:3" ht="45.75" thickBot="1">
      <c r="A4815" s="312"/>
      <c r="B4815" s="312"/>
      <c r="C4815" s="95" t="s">
        <v>1358</v>
      </c>
    </row>
    <row r="4816" spans="1:3">
      <c r="A4816" s="310" t="s">
        <v>667</v>
      </c>
      <c r="B4816" s="310" t="s">
        <v>28</v>
      </c>
      <c r="C4816" s="99" t="s">
        <v>668</v>
      </c>
    </row>
    <row r="4817" spans="1:3" ht="45">
      <c r="A4817" s="311"/>
      <c r="B4817" s="311"/>
      <c r="C4817" s="100" t="s">
        <v>2650</v>
      </c>
    </row>
    <row r="4818" spans="1:3">
      <c r="A4818" s="311"/>
      <c r="B4818" s="311"/>
      <c r="C4818" s="100" t="s">
        <v>2651</v>
      </c>
    </row>
    <row r="4819" spans="1:3" ht="30">
      <c r="A4819" s="311"/>
      <c r="B4819" s="311"/>
      <c r="C4819" s="100" t="s">
        <v>2652</v>
      </c>
    </row>
    <row r="4820" spans="1:3" ht="45">
      <c r="A4820" s="311"/>
      <c r="B4820" s="311"/>
      <c r="C4820" s="100" t="s">
        <v>2653</v>
      </c>
    </row>
    <row r="4821" spans="1:3">
      <c r="A4821" s="311"/>
      <c r="B4821" s="311"/>
      <c r="C4821" s="100" t="s">
        <v>2654</v>
      </c>
    </row>
    <row r="4822" spans="1:3">
      <c r="A4822" s="311"/>
      <c r="B4822" s="311"/>
      <c r="C4822" s="100" t="s">
        <v>2655</v>
      </c>
    </row>
    <row r="4823" spans="1:3" ht="30">
      <c r="A4823" s="311"/>
      <c r="B4823" s="311"/>
      <c r="C4823" s="100" t="s">
        <v>2652</v>
      </c>
    </row>
    <row r="4824" spans="1:3" ht="45">
      <c r="A4824" s="311"/>
      <c r="B4824" s="311"/>
      <c r="C4824" s="100" t="s">
        <v>2653</v>
      </c>
    </row>
    <row r="4825" spans="1:3">
      <c r="A4825" s="311"/>
      <c r="B4825" s="311"/>
      <c r="C4825" s="100" t="s">
        <v>2656</v>
      </c>
    </row>
    <row r="4826" spans="1:3">
      <c r="A4826" s="311"/>
      <c r="B4826" s="311"/>
      <c r="C4826" s="100" t="s">
        <v>2657</v>
      </c>
    </row>
    <row r="4827" spans="1:3">
      <c r="A4827" s="311"/>
      <c r="B4827" s="311"/>
      <c r="C4827" s="100" t="s">
        <v>2658</v>
      </c>
    </row>
    <row r="4828" spans="1:3">
      <c r="A4828" s="311"/>
      <c r="B4828" s="311"/>
      <c r="C4828" s="100" t="s">
        <v>2659</v>
      </c>
    </row>
    <row r="4829" spans="1:3">
      <c r="A4829" s="311"/>
      <c r="B4829" s="311"/>
      <c r="C4829" s="100" t="s">
        <v>2660</v>
      </c>
    </row>
    <row r="4830" spans="1:3" ht="30">
      <c r="A4830" s="311"/>
      <c r="B4830" s="311"/>
      <c r="C4830" s="100" t="s">
        <v>2661</v>
      </c>
    </row>
    <row r="4831" spans="1:3">
      <c r="A4831" s="311"/>
      <c r="B4831" s="311"/>
      <c r="C4831" s="100" t="s">
        <v>2662</v>
      </c>
    </row>
    <row r="4832" spans="1:3">
      <c r="A4832" s="311"/>
      <c r="B4832" s="311"/>
      <c r="C4832" s="100" t="s">
        <v>2663</v>
      </c>
    </row>
    <row r="4833" spans="1:3">
      <c r="A4833" s="311"/>
      <c r="B4833" s="311"/>
      <c r="C4833" s="100" t="s">
        <v>2664</v>
      </c>
    </row>
    <row r="4834" spans="1:3">
      <c r="A4834" s="311"/>
      <c r="B4834" s="311"/>
      <c r="C4834" s="100" t="s">
        <v>2665</v>
      </c>
    </row>
    <row r="4835" spans="1:3">
      <c r="A4835" s="311"/>
      <c r="B4835" s="311"/>
      <c r="C4835" s="100" t="s">
        <v>2666</v>
      </c>
    </row>
    <row r="4836" spans="1:3">
      <c r="A4836" s="311"/>
      <c r="B4836" s="311"/>
      <c r="C4836" s="100" t="s">
        <v>2667</v>
      </c>
    </row>
    <row r="4837" spans="1:3">
      <c r="A4837" s="311"/>
      <c r="B4837" s="311"/>
      <c r="C4837" s="100" t="s">
        <v>2668</v>
      </c>
    </row>
    <row r="4838" spans="1:3" ht="30">
      <c r="A4838" s="311"/>
      <c r="B4838" s="311"/>
      <c r="C4838" s="100" t="s">
        <v>2669</v>
      </c>
    </row>
    <row r="4839" spans="1:3" ht="30">
      <c r="A4839" s="311"/>
      <c r="B4839" s="311"/>
      <c r="C4839" s="100" t="s">
        <v>2670</v>
      </c>
    </row>
    <row r="4840" spans="1:3">
      <c r="A4840" s="311"/>
      <c r="B4840" s="311"/>
      <c r="C4840" s="100" t="s">
        <v>2671</v>
      </c>
    </row>
    <row r="4841" spans="1:3">
      <c r="A4841" s="311"/>
      <c r="B4841" s="311"/>
      <c r="C4841" s="100" t="s">
        <v>2672</v>
      </c>
    </row>
    <row r="4842" spans="1:3">
      <c r="A4842" s="311"/>
      <c r="B4842" s="311"/>
      <c r="C4842" s="100" t="s">
        <v>2673</v>
      </c>
    </row>
    <row r="4843" spans="1:3">
      <c r="A4843" s="311"/>
      <c r="B4843" s="311"/>
      <c r="C4843" s="100" t="s">
        <v>2674</v>
      </c>
    </row>
    <row r="4844" spans="1:3">
      <c r="A4844" s="311"/>
      <c r="B4844" s="311"/>
      <c r="C4844" s="100" t="s">
        <v>2675</v>
      </c>
    </row>
    <row r="4845" spans="1:3">
      <c r="A4845" s="311"/>
      <c r="B4845" s="311"/>
      <c r="C4845" s="100" t="s">
        <v>2676</v>
      </c>
    </row>
    <row r="4846" spans="1:3">
      <c r="A4846" s="311"/>
      <c r="B4846" s="311"/>
      <c r="C4846" s="100" t="s">
        <v>2677</v>
      </c>
    </row>
    <row r="4847" spans="1:3">
      <c r="A4847" s="311"/>
      <c r="B4847" s="311"/>
      <c r="C4847" s="100" t="s">
        <v>2678</v>
      </c>
    </row>
    <row r="4848" spans="1:3">
      <c r="A4848" s="311"/>
      <c r="B4848" s="311"/>
      <c r="C4848" s="100" t="s">
        <v>2679</v>
      </c>
    </row>
    <row r="4849" spans="1:3">
      <c r="A4849" s="311"/>
      <c r="B4849" s="311"/>
      <c r="C4849" s="100" t="s">
        <v>2680</v>
      </c>
    </row>
    <row r="4850" spans="1:3">
      <c r="A4850" s="311"/>
      <c r="B4850" s="311"/>
      <c r="C4850" s="100" t="s">
        <v>1355</v>
      </c>
    </row>
    <row r="4851" spans="1:3" ht="60">
      <c r="A4851" s="311"/>
      <c r="B4851" s="311"/>
      <c r="C4851" s="100" t="s">
        <v>2314</v>
      </c>
    </row>
    <row r="4852" spans="1:3">
      <c r="A4852" s="311"/>
      <c r="B4852" s="311"/>
      <c r="C4852" s="100" t="s">
        <v>1955</v>
      </c>
    </row>
    <row r="4853" spans="1:3">
      <c r="A4853" s="311"/>
      <c r="B4853" s="311"/>
      <c r="C4853" s="100" t="s">
        <v>2010</v>
      </c>
    </row>
    <row r="4854" spans="1:3">
      <c r="A4854" s="311"/>
      <c r="B4854" s="311"/>
      <c r="C4854" s="100" t="s">
        <v>2011</v>
      </c>
    </row>
    <row r="4855" spans="1:3">
      <c r="A4855" s="311"/>
      <c r="B4855" s="311"/>
      <c r="C4855" s="100" t="s">
        <v>2012</v>
      </c>
    </row>
    <row r="4856" spans="1:3">
      <c r="A4856" s="311"/>
      <c r="B4856" s="311"/>
      <c r="C4856" s="100" t="s">
        <v>1475</v>
      </c>
    </row>
    <row r="4857" spans="1:3" ht="45.75" thickBot="1">
      <c r="A4857" s="312"/>
      <c r="B4857" s="312"/>
      <c r="C4857" s="95" t="s">
        <v>1358</v>
      </c>
    </row>
    <row r="4858" spans="1:3">
      <c r="A4858" s="310" t="s">
        <v>669</v>
      </c>
      <c r="B4858" s="310" t="s">
        <v>28</v>
      </c>
      <c r="C4858" s="99" t="s">
        <v>670</v>
      </c>
    </row>
    <row r="4859" spans="1:3" ht="45">
      <c r="A4859" s="311"/>
      <c r="B4859" s="311"/>
      <c r="C4859" s="100" t="s">
        <v>2681</v>
      </c>
    </row>
    <row r="4860" spans="1:3">
      <c r="A4860" s="311"/>
      <c r="B4860" s="311"/>
      <c r="C4860" s="100" t="s">
        <v>2682</v>
      </c>
    </row>
    <row r="4861" spans="1:3" ht="30">
      <c r="A4861" s="311"/>
      <c r="B4861" s="311"/>
      <c r="C4861" s="100" t="s">
        <v>2683</v>
      </c>
    </row>
    <row r="4862" spans="1:3" ht="30">
      <c r="A4862" s="311"/>
      <c r="B4862" s="311"/>
      <c r="C4862" s="100" t="s">
        <v>2684</v>
      </c>
    </row>
    <row r="4863" spans="1:3">
      <c r="A4863" s="311"/>
      <c r="B4863" s="311"/>
      <c r="C4863" s="100" t="s">
        <v>2685</v>
      </c>
    </row>
    <row r="4864" spans="1:3" ht="120">
      <c r="A4864" s="311"/>
      <c r="B4864" s="311"/>
      <c r="C4864" s="100" t="s">
        <v>2686</v>
      </c>
    </row>
    <row r="4865" spans="1:3" ht="180">
      <c r="A4865" s="311"/>
      <c r="B4865" s="311"/>
      <c r="C4865" s="100" t="s">
        <v>2687</v>
      </c>
    </row>
    <row r="4866" spans="1:3">
      <c r="A4866" s="311"/>
      <c r="B4866" s="311"/>
      <c r="C4866" s="100" t="s">
        <v>2688</v>
      </c>
    </row>
    <row r="4867" spans="1:3">
      <c r="A4867" s="311"/>
      <c r="B4867" s="311"/>
      <c r="C4867" s="100" t="s">
        <v>2689</v>
      </c>
    </row>
    <row r="4868" spans="1:3" ht="60">
      <c r="A4868" s="311"/>
      <c r="B4868" s="311"/>
      <c r="C4868" s="100" t="s">
        <v>2690</v>
      </c>
    </row>
    <row r="4869" spans="1:3" ht="30">
      <c r="A4869" s="311"/>
      <c r="B4869" s="311"/>
      <c r="C4869" s="100" t="s">
        <v>2691</v>
      </c>
    </row>
    <row r="4870" spans="1:3" ht="60">
      <c r="A4870" s="311"/>
      <c r="B4870" s="311"/>
      <c r="C4870" s="100" t="s">
        <v>2692</v>
      </c>
    </row>
    <row r="4871" spans="1:3">
      <c r="A4871" s="311"/>
      <c r="B4871" s="311"/>
      <c r="C4871" s="100" t="s">
        <v>2693</v>
      </c>
    </row>
    <row r="4872" spans="1:3" ht="45">
      <c r="A4872" s="311"/>
      <c r="B4872" s="311"/>
      <c r="C4872" s="100" t="s">
        <v>2694</v>
      </c>
    </row>
    <row r="4873" spans="1:3" ht="105">
      <c r="A4873" s="311"/>
      <c r="B4873" s="311"/>
      <c r="C4873" s="100" t="s">
        <v>2695</v>
      </c>
    </row>
    <row r="4874" spans="1:3">
      <c r="A4874" s="311"/>
      <c r="B4874" s="311"/>
      <c r="C4874" s="100" t="s">
        <v>2696</v>
      </c>
    </row>
    <row r="4875" spans="1:3" ht="30">
      <c r="A4875" s="311"/>
      <c r="B4875" s="311"/>
      <c r="C4875" s="100" t="s">
        <v>2697</v>
      </c>
    </row>
    <row r="4876" spans="1:3">
      <c r="A4876" s="311"/>
      <c r="B4876" s="311"/>
      <c r="C4876" s="100" t="s">
        <v>2698</v>
      </c>
    </row>
    <row r="4877" spans="1:3">
      <c r="A4877" s="311"/>
      <c r="B4877" s="311"/>
      <c r="C4877" s="100" t="s">
        <v>2699</v>
      </c>
    </row>
    <row r="4878" spans="1:3" ht="30">
      <c r="A4878" s="311"/>
      <c r="B4878" s="311"/>
      <c r="C4878" s="100" t="s">
        <v>2700</v>
      </c>
    </row>
    <row r="4879" spans="1:3">
      <c r="A4879" s="311"/>
      <c r="B4879" s="311"/>
      <c r="C4879" s="100" t="s">
        <v>2701</v>
      </c>
    </row>
    <row r="4880" spans="1:3" ht="60">
      <c r="A4880" s="311"/>
      <c r="B4880" s="311"/>
      <c r="C4880" s="100" t="s">
        <v>2702</v>
      </c>
    </row>
    <row r="4881" spans="1:3" ht="60">
      <c r="A4881" s="311"/>
      <c r="B4881" s="311"/>
      <c r="C4881" s="100" t="s">
        <v>2314</v>
      </c>
    </row>
    <row r="4882" spans="1:3">
      <c r="A4882" s="311"/>
      <c r="B4882" s="311"/>
      <c r="C4882" s="100" t="s">
        <v>1955</v>
      </c>
    </row>
    <row r="4883" spans="1:3">
      <c r="A4883" s="311"/>
      <c r="B4883" s="311"/>
      <c r="C4883" s="100" t="s">
        <v>2010</v>
      </c>
    </row>
    <row r="4884" spans="1:3">
      <c r="A4884" s="311"/>
      <c r="B4884" s="311"/>
      <c r="C4884" s="100" t="s">
        <v>2011</v>
      </c>
    </row>
    <row r="4885" spans="1:3">
      <c r="A4885" s="311"/>
      <c r="B4885" s="311"/>
      <c r="C4885" s="100" t="s">
        <v>2012</v>
      </c>
    </row>
    <row r="4886" spans="1:3">
      <c r="A4886" s="311"/>
      <c r="B4886" s="311"/>
      <c r="C4886" s="100" t="s">
        <v>1475</v>
      </c>
    </row>
    <row r="4887" spans="1:3" ht="45.75" thickBot="1">
      <c r="A4887" s="312"/>
      <c r="B4887" s="312"/>
      <c r="C4887" s="95" t="s">
        <v>1358</v>
      </c>
    </row>
    <row r="4888" spans="1:3">
      <c r="A4888" s="310" t="s">
        <v>671</v>
      </c>
      <c r="B4888" s="310" t="s">
        <v>28</v>
      </c>
      <c r="C4888" s="99" t="s">
        <v>672</v>
      </c>
    </row>
    <row r="4889" spans="1:3">
      <c r="A4889" s="311"/>
      <c r="B4889" s="311"/>
      <c r="C4889" s="100" t="s">
        <v>2703</v>
      </c>
    </row>
    <row r="4890" spans="1:3" ht="135">
      <c r="A4890" s="311"/>
      <c r="B4890" s="311"/>
      <c r="C4890" s="100" t="s">
        <v>2704</v>
      </c>
    </row>
    <row r="4891" spans="1:3">
      <c r="A4891" s="311"/>
      <c r="B4891" s="311"/>
      <c r="C4891" s="100" t="s">
        <v>2705</v>
      </c>
    </row>
    <row r="4892" spans="1:3" ht="60">
      <c r="A4892" s="311"/>
      <c r="B4892" s="311"/>
      <c r="C4892" s="100" t="s">
        <v>2706</v>
      </c>
    </row>
    <row r="4893" spans="1:3">
      <c r="A4893" s="311"/>
      <c r="B4893" s="311"/>
      <c r="C4893" s="100" t="s">
        <v>2707</v>
      </c>
    </row>
    <row r="4894" spans="1:3" ht="30">
      <c r="A4894" s="311"/>
      <c r="B4894" s="311"/>
      <c r="C4894" s="100" t="s">
        <v>2708</v>
      </c>
    </row>
    <row r="4895" spans="1:3">
      <c r="A4895" s="311"/>
      <c r="B4895" s="311"/>
      <c r="C4895" s="100" t="s">
        <v>2709</v>
      </c>
    </row>
    <row r="4896" spans="1:3">
      <c r="A4896" s="311"/>
      <c r="B4896" s="311"/>
      <c r="C4896" s="100" t="s">
        <v>2710</v>
      </c>
    </row>
    <row r="4897" spans="1:3">
      <c r="A4897" s="311"/>
      <c r="B4897" s="311"/>
      <c r="C4897" s="100" t="s">
        <v>2711</v>
      </c>
    </row>
    <row r="4898" spans="1:3">
      <c r="A4898" s="311"/>
      <c r="B4898" s="311"/>
      <c r="C4898" s="100" t="s">
        <v>2712</v>
      </c>
    </row>
    <row r="4899" spans="1:3">
      <c r="A4899" s="311"/>
      <c r="B4899" s="311"/>
      <c r="C4899" s="100" t="s">
        <v>1355</v>
      </c>
    </row>
    <row r="4900" spans="1:3" ht="60">
      <c r="A4900" s="311"/>
      <c r="B4900" s="311"/>
      <c r="C4900" s="100" t="s">
        <v>2314</v>
      </c>
    </row>
    <row r="4901" spans="1:3">
      <c r="A4901" s="311"/>
      <c r="B4901" s="311"/>
      <c r="C4901" s="100" t="s">
        <v>1955</v>
      </c>
    </row>
    <row r="4902" spans="1:3">
      <c r="A4902" s="311"/>
      <c r="B4902" s="311"/>
      <c r="C4902" s="100" t="s">
        <v>2010</v>
      </c>
    </row>
    <row r="4903" spans="1:3">
      <c r="A4903" s="311"/>
      <c r="B4903" s="311"/>
      <c r="C4903" s="100" t="s">
        <v>2011</v>
      </c>
    </row>
    <row r="4904" spans="1:3">
      <c r="A4904" s="311"/>
      <c r="B4904" s="311"/>
      <c r="C4904" s="100" t="s">
        <v>2012</v>
      </c>
    </row>
    <row r="4905" spans="1:3">
      <c r="A4905" s="311"/>
      <c r="B4905" s="311"/>
      <c r="C4905" s="100" t="s">
        <v>1475</v>
      </c>
    </row>
    <row r="4906" spans="1:3" ht="45.75" thickBot="1">
      <c r="A4906" s="312"/>
      <c r="B4906" s="312"/>
      <c r="C4906" s="95" t="s">
        <v>1358</v>
      </c>
    </row>
    <row r="4907" spans="1:3" ht="30">
      <c r="A4907" s="310" t="s">
        <v>673</v>
      </c>
      <c r="B4907" s="310" t="s">
        <v>28</v>
      </c>
      <c r="C4907" s="99" t="s">
        <v>674</v>
      </c>
    </row>
    <row r="4908" spans="1:3" ht="30">
      <c r="A4908" s="311"/>
      <c r="B4908" s="311"/>
      <c r="C4908" s="100" t="s">
        <v>2713</v>
      </c>
    </row>
    <row r="4909" spans="1:3">
      <c r="A4909" s="311"/>
      <c r="B4909" s="311"/>
      <c r="C4909" s="100" t="s">
        <v>2714</v>
      </c>
    </row>
    <row r="4910" spans="1:3">
      <c r="A4910" s="311"/>
      <c r="B4910" s="311"/>
      <c r="C4910" s="100" t="s">
        <v>2655</v>
      </c>
    </row>
    <row r="4911" spans="1:3" ht="30">
      <c r="A4911" s="311"/>
      <c r="B4911" s="311"/>
      <c r="C4911" s="100" t="s">
        <v>2715</v>
      </c>
    </row>
    <row r="4912" spans="1:3">
      <c r="A4912" s="311"/>
      <c r="B4912" s="311"/>
      <c r="C4912" s="100" t="s">
        <v>2716</v>
      </c>
    </row>
    <row r="4913" spans="1:3">
      <c r="A4913" s="311"/>
      <c r="B4913" s="311"/>
      <c r="C4913" s="100" t="s">
        <v>2717</v>
      </c>
    </row>
    <row r="4914" spans="1:3" ht="75">
      <c r="A4914" s="311"/>
      <c r="B4914" s="311"/>
      <c r="C4914" s="100" t="s">
        <v>2718</v>
      </c>
    </row>
    <row r="4915" spans="1:3" ht="30">
      <c r="A4915" s="311"/>
      <c r="B4915" s="311"/>
      <c r="C4915" s="100" t="s">
        <v>2719</v>
      </c>
    </row>
    <row r="4916" spans="1:3" ht="90">
      <c r="A4916" s="311"/>
      <c r="B4916" s="311"/>
      <c r="C4916" s="100" t="s">
        <v>2720</v>
      </c>
    </row>
    <row r="4917" spans="1:3">
      <c r="A4917" s="311"/>
      <c r="B4917" s="311"/>
      <c r="C4917" s="100" t="s">
        <v>2721</v>
      </c>
    </row>
    <row r="4918" spans="1:3">
      <c r="A4918" s="311"/>
      <c r="B4918" s="311"/>
      <c r="C4918" s="100" t="s">
        <v>2722</v>
      </c>
    </row>
    <row r="4919" spans="1:3">
      <c r="A4919" s="311"/>
      <c r="B4919" s="311"/>
      <c r="C4919" s="100" t="s">
        <v>2723</v>
      </c>
    </row>
    <row r="4920" spans="1:3">
      <c r="A4920" s="311"/>
      <c r="B4920" s="311"/>
      <c r="C4920" s="100" t="s">
        <v>2724</v>
      </c>
    </row>
    <row r="4921" spans="1:3">
      <c r="A4921" s="311"/>
      <c r="B4921" s="311"/>
      <c r="C4921" s="100" t="s">
        <v>2725</v>
      </c>
    </row>
    <row r="4922" spans="1:3" ht="30">
      <c r="A4922" s="311"/>
      <c r="B4922" s="311"/>
      <c r="C4922" s="100" t="s">
        <v>2726</v>
      </c>
    </row>
    <row r="4923" spans="1:3">
      <c r="A4923" s="311"/>
      <c r="B4923" s="311"/>
      <c r="C4923" s="100" t="s">
        <v>2727</v>
      </c>
    </row>
    <row r="4924" spans="1:3">
      <c r="A4924" s="311"/>
      <c r="B4924" s="311"/>
      <c r="C4924" s="100" t="s">
        <v>2728</v>
      </c>
    </row>
    <row r="4925" spans="1:3">
      <c r="A4925" s="311"/>
      <c r="B4925" s="311"/>
      <c r="C4925" s="100" t="s">
        <v>2729</v>
      </c>
    </row>
    <row r="4926" spans="1:3">
      <c r="A4926" s="311"/>
      <c r="B4926" s="311"/>
      <c r="C4926" s="100" t="s">
        <v>2730</v>
      </c>
    </row>
    <row r="4927" spans="1:3" ht="30">
      <c r="A4927" s="311"/>
      <c r="B4927" s="311"/>
      <c r="C4927" s="100" t="s">
        <v>2731</v>
      </c>
    </row>
    <row r="4928" spans="1:3" ht="30">
      <c r="A4928" s="311"/>
      <c r="B4928" s="311"/>
      <c r="C4928" s="100" t="s">
        <v>2732</v>
      </c>
    </row>
    <row r="4929" spans="1:3" ht="30">
      <c r="A4929" s="311"/>
      <c r="B4929" s="311"/>
      <c r="C4929" s="100" t="s">
        <v>2733</v>
      </c>
    </row>
    <row r="4930" spans="1:3" ht="60">
      <c r="A4930" s="311"/>
      <c r="B4930" s="311"/>
      <c r="C4930" s="100" t="s">
        <v>2314</v>
      </c>
    </row>
    <row r="4931" spans="1:3">
      <c r="A4931" s="311"/>
      <c r="B4931" s="311"/>
      <c r="C4931" s="100" t="s">
        <v>1955</v>
      </c>
    </row>
    <row r="4932" spans="1:3">
      <c r="A4932" s="311"/>
      <c r="B4932" s="311"/>
      <c r="C4932" s="100" t="s">
        <v>2010</v>
      </c>
    </row>
    <row r="4933" spans="1:3">
      <c r="A4933" s="311"/>
      <c r="B4933" s="311"/>
      <c r="C4933" s="100" t="s">
        <v>2011</v>
      </c>
    </row>
    <row r="4934" spans="1:3">
      <c r="A4934" s="311"/>
      <c r="B4934" s="311"/>
      <c r="C4934" s="100" t="s">
        <v>2012</v>
      </c>
    </row>
    <row r="4935" spans="1:3">
      <c r="A4935" s="311"/>
      <c r="B4935" s="311"/>
      <c r="C4935" s="100" t="s">
        <v>1475</v>
      </c>
    </row>
    <row r="4936" spans="1:3" ht="45.75" thickBot="1">
      <c r="A4936" s="312"/>
      <c r="B4936" s="312"/>
      <c r="C4936" s="95" t="s">
        <v>1358</v>
      </c>
    </row>
    <row r="4937" spans="1:3">
      <c r="A4937" s="310" t="s">
        <v>675</v>
      </c>
      <c r="B4937" s="310" t="s">
        <v>28</v>
      </c>
      <c r="C4937" s="99" t="s">
        <v>676</v>
      </c>
    </row>
    <row r="4938" spans="1:3" ht="75">
      <c r="A4938" s="311"/>
      <c r="B4938" s="311"/>
      <c r="C4938" s="115" t="s">
        <v>2734</v>
      </c>
    </row>
    <row r="4939" spans="1:3" ht="120">
      <c r="A4939" s="311"/>
      <c r="B4939" s="311"/>
      <c r="C4939" s="100" t="s">
        <v>2735</v>
      </c>
    </row>
    <row r="4940" spans="1:3" ht="30">
      <c r="A4940" s="311"/>
      <c r="B4940" s="311"/>
      <c r="C4940" s="100" t="s">
        <v>2736</v>
      </c>
    </row>
    <row r="4941" spans="1:3" ht="30">
      <c r="A4941" s="311"/>
      <c r="B4941" s="311"/>
      <c r="C4941" s="100" t="s">
        <v>2737</v>
      </c>
    </row>
    <row r="4942" spans="1:3" ht="135">
      <c r="A4942" s="311"/>
      <c r="B4942" s="311"/>
      <c r="C4942" s="100" t="s">
        <v>2738</v>
      </c>
    </row>
    <row r="4943" spans="1:3">
      <c r="A4943" s="311"/>
      <c r="B4943" s="311"/>
      <c r="C4943" s="100" t="s">
        <v>1355</v>
      </c>
    </row>
    <row r="4944" spans="1:3" ht="60">
      <c r="A4944" s="311"/>
      <c r="B4944" s="311"/>
      <c r="C4944" s="100" t="s">
        <v>2314</v>
      </c>
    </row>
    <row r="4945" spans="1:3">
      <c r="A4945" s="311"/>
      <c r="B4945" s="311"/>
      <c r="C4945" s="100" t="s">
        <v>1955</v>
      </c>
    </row>
    <row r="4946" spans="1:3">
      <c r="A4946" s="311"/>
      <c r="B4946" s="311"/>
      <c r="C4946" s="100" t="s">
        <v>2010</v>
      </c>
    </row>
    <row r="4947" spans="1:3">
      <c r="A4947" s="311"/>
      <c r="B4947" s="311"/>
      <c r="C4947" s="100" t="s">
        <v>2011</v>
      </c>
    </row>
    <row r="4948" spans="1:3">
      <c r="A4948" s="311"/>
      <c r="B4948" s="311"/>
      <c r="C4948" s="100" t="s">
        <v>2012</v>
      </c>
    </row>
    <row r="4949" spans="1:3" ht="60.75" thickBot="1">
      <c r="A4949" s="312"/>
      <c r="B4949" s="312"/>
      <c r="C4949" s="95" t="s">
        <v>1507</v>
      </c>
    </row>
    <row r="4950" spans="1:3">
      <c r="A4950" s="310" t="s">
        <v>677</v>
      </c>
      <c r="B4950" s="310" t="s">
        <v>28</v>
      </c>
      <c r="C4950" s="99" t="s">
        <v>678</v>
      </c>
    </row>
    <row r="4951" spans="1:3">
      <c r="A4951" s="311"/>
      <c r="B4951" s="311"/>
      <c r="C4951" s="100" t="s">
        <v>2739</v>
      </c>
    </row>
    <row r="4952" spans="1:3" ht="30">
      <c r="A4952" s="311"/>
      <c r="B4952" s="311"/>
      <c r="C4952" s="100" t="s">
        <v>2740</v>
      </c>
    </row>
    <row r="4953" spans="1:3">
      <c r="A4953" s="311"/>
      <c r="B4953" s="311"/>
      <c r="C4953" s="100" t="s">
        <v>2655</v>
      </c>
    </row>
    <row r="4954" spans="1:3" ht="30">
      <c r="A4954" s="311"/>
      <c r="B4954" s="311"/>
      <c r="C4954" s="100" t="s">
        <v>2741</v>
      </c>
    </row>
    <row r="4955" spans="1:3">
      <c r="A4955" s="311"/>
      <c r="B4955" s="311"/>
      <c r="C4955" s="100" t="s">
        <v>2742</v>
      </c>
    </row>
    <row r="4956" spans="1:3">
      <c r="A4956" s="311"/>
      <c r="B4956" s="311"/>
      <c r="C4956" s="100" t="s">
        <v>2743</v>
      </c>
    </row>
    <row r="4957" spans="1:3">
      <c r="A4957" s="311"/>
      <c r="B4957" s="311"/>
      <c r="C4957" s="100" t="s">
        <v>2744</v>
      </c>
    </row>
    <row r="4958" spans="1:3">
      <c r="A4958" s="311"/>
      <c r="B4958" s="311"/>
      <c r="C4958" s="100" t="s">
        <v>2745</v>
      </c>
    </row>
    <row r="4959" spans="1:3">
      <c r="A4959" s="311"/>
      <c r="B4959" s="311"/>
      <c r="C4959" s="100" t="s">
        <v>2746</v>
      </c>
    </row>
    <row r="4960" spans="1:3">
      <c r="A4960" s="311"/>
      <c r="B4960" s="311"/>
      <c r="C4960" s="100" t="s">
        <v>2747</v>
      </c>
    </row>
    <row r="4961" spans="1:3">
      <c r="A4961" s="311"/>
      <c r="B4961" s="311"/>
      <c r="C4961" s="100" t="s">
        <v>2748</v>
      </c>
    </row>
    <row r="4962" spans="1:3" ht="30">
      <c r="A4962" s="311"/>
      <c r="B4962" s="311"/>
      <c r="C4962" s="100" t="s">
        <v>2749</v>
      </c>
    </row>
    <row r="4963" spans="1:3" ht="180">
      <c r="A4963" s="311"/>
      <c r="B4963" s="311"/>
      <c r="C4963" s="100" t="s">
        <v>2750</v>
      </c>
    </row>
    <row r="4964" spans="1:3">
      <c r="A4964" s="311"/>
      <c r="B4964" s="311"/>
      <c r="C4964" s="100" t="s">
        <v>2751</v>
      </c>
    </row>
    <row r="4965" spans="1:3" ht="105">
      <c r="A4965" s="311"/>
      <c r="B4965" s="311"/>
      <c r="C4965" s="100" t="s">
        <v>2752</v>
      </c>
    </row>
    <row r="4966" spans="1:3" ht="60">
      <c r="A4966" s="311"/>
      <c r="B4966" s="311"/>
      <c r="C4966" s="100" t="s">
        <v>2753</v>
      </c>
    </row>
    <row r="4967" spans="1:3" ht="75">
      <c r="A4967" s="311"/>
      <c r="B4967" s="311"/>
      <c r="C4967" s="100" t="s">
        <v>2754</v>
      </c>
    </row>
    <row r="4968" spans="1:3" ht="75">
      <c r="A4968" s="311"/>
      <c r="B4968" s="311"/>
      <c r="C4968" s="100" t="s">
        <v>2755</v>
      </c>
    </row>
    <row r="4969" spans="1:3">
      <c r="A4969" s="311"/>
      <c r="B4969" s="311"/>
      <c r="C4969" s="100" t="s">
        <v>2689</v>
      </c>
    </row>
    <row r="4970" spans="1:3" ht="75">
      <c r="A4970" s="311"/>
      <c r="B4970" s="311"/>
      <c r="C4970" s="100" t="s">
        <v>2756</v>
      </c>
    </row>
    <row r="4971" spans="1:3" ht="60">
      <c r="A4971" s="311"/>
      <c r="B4971" s="311"/>
      <c r="C4971" s="100" t="s">
        <v>2757</v>
      </c>
    </row>
    <row r="4972" spans="1:3" ht="30">
      <c r="A4972" s="311"/>
      <c r="B4972" s="311"/>
      <c r="C4972" s="100" t="s">
        <v>2758</v>
      </c>
    </row>
    <row r="4973" spans="1:3" ht="30">
      <c r="A4973" s="311"/>
      <c r="B4973" s="311"/>
      <c r="C4973" s="100" t="s">
        <v>2759</v>
      </c>
    </row>
    <row r="4974" spans="1:3" ht="30">
      <c r="A4974" s="311"/>
      <c r="B4974" s="311"/>
      <c r="C4974" s="100" t="s">
        <v>2760</v>
      </c>
    </row>
    <row r="4975" spans="1:3" ht="30">
      <c r="A4975" s="311"/>
      <c r="B4975" s="311"/>
      <c r="C4975" s="100" t="s">
        <v>2761</v>
      </c>
    </row>
    <row r="4976" spans="1:3">
      <c r="A4976" s="311"/>
      <c r="B4976" s="311"/>
      <c r="C4976" s="100" t="s">
        <v>2762</v>
      </c>
    </row>
    <row r="4977" spans="1:3" ht="30">
      <c r="A4977" s="311"/>
      <c r="B4977" s="311"/>
      <c r="C4977" s="100" t="s">
        <v>2763</v>
      </c>
    </row>
    <row r="4978" spans="1:3">
      <c r="A4978" s="311"/>
      <c r="B4978" s="311"/>
      <c r="C4978" s="100" t="s">
        <v>2764</v>
      </c>
    </row>
    <row r="4979" spans="1:3">
      <c r="A4979" s="311"/>
      <c r="B4979" s="311"/>
      <c r="C4979" s="100" t="s">
        <v>2586</v>
      </c>
    </row>
    <row r="4980" spans="1:3" ht="90">
      <c r="A4980" s="311"/>
      <c r="B4980" s="311"/>
      <c r="C4980" s="100" t="s">
        <v>2765</v>
      </c>
    </row>
    <row r="4981" spans="1:3">
      <c r="A4981" s="311"/>
      <c r="B4981" s="311"/>
      <c r="C4981" s="100" t="s">
        <v>1355</v>
      </c>
    </row>
    <row r="4982" spans="1:3" ht="60">
      <c r="A4982" s="311"/>
      <c r="B4982" s="311"/>
      <c r="C4982" s="100" t="s">
        <v>2314</v>
      </c>
    </row>
    <row r="4983" spans="1:3">
      <c r="A4983" s="311"/>
      <c r="B4983" s="311"/>
      <c r="C4983" s="100" t="s">
        <v>1955</v>
      </c>
    </row>
    <row r="4984" spans="1:3">
      <c r="A4984" s="311"/>
      <c r="B4984" s="311"/>
      <c r="C4984" s="100" t="s">
        <v>2010</v>
      </c>
    </row>
    <row r="4985" spans="1:3">
      <c r="A4985" s="311"/>
      <c r="B4985" s="311"/>
      <c r="C4985" s="100" t="s">
        <v>2011</v>
      </c>
    </row>
    <row r="4986" spans="1:3">
      <c r="A4986" s="311"/>
      <c r="B4986" s="311"/>
      <c r="C4986" s="100" t="s">
        <v>2012</v>
      </c>
    </row>
    <row r="4987" spans="1:3">
      <c r="A4987" s="311"/>
      <c r="B4987" s="311"/>
      <c r="C4987" s="100" t="s">
        <v>1475</v>
      </c>
    </row>
    <row r="4988" spans="1:3" ht="45.75" thickBot="1">
      <c r="A4988" s="312"/>
      <c r="B4988" s="312"/>
      <c r="C4988" s="95" t="s">
        <v>1358</v>
      </c>
    </row>
    <row r="4989" spans="1:3" ht="45">
      <c r="A4989" s="310" t="s">
        <v>679</v>
      </c>
      <c r="B4989" s="310" t="s">
        <v>28</v>
      </c>
      <c r="C4989" s="99" t="s">
        <v>680</v>
      </c>
    </row>
    <row r="4990" spans="1:3" ht="30">
      <c r="A4990" s="311"/>
      <c r="B4990" s="311"/>
      <c r="C4990" s="100" t="s">
        <v>2766</v>
      </c>
    </row>
    <row r="4991" spans="1:3">
      <c r="A4991" s="311"/>
      <c r="B4991" s="311"/>
      <c r="C4991" s="100" t="s">
        <v>2496</v>
      </c>
    </row>
    <row r="4992" spans="1:3">
      <c r="A4992" s="311"/>
      <c r="B4992" s="311"/>
      <c r="C4992" s="100" t="s">
        <v>2497</v>
      </c>
    </row>
    <row r="4993" spans="1:3">
      <c r="A4993" s="311"/>
      <c r="B4993" s="311"/>
      <c r="C4993" s="100" t="s">
        <v>2498</v>
      </c>
    </row>
    <row r="4994" spans="1:3">
      <c r="A4994" s="311"/>
      <c r="B4994" s="311"/>
      <c r="C4994" s="100" t="s">
        <v>2499</v>
      </c>
    </row>
    <row r="4995" spans="1:3">
      <c r="A4995" s="311"/>
      <c r="B4995" s="311"/>
      <c r="C4995" s="100" t="s">
        <v>2500</v>
      </c>
    </row>
    <row r="4996" spans="1:3">
      <c r="A4996" s="311"/>
      <c r="B4996" s="311"/>
      <c r="C4996" s="100" t="s">
        <v>2501</v>
      </c>
    </row>
    <row r="4997" spans="1:3" ht="30">
      <c r="A4997" s="311"/>
      <c r="B4997" s="311"/>
      <c r="C4997" s="100" t="s">
        <v>2767</v>
      </c>
    </row>
    <row r="4998" spans="1:3">
      <c r="A4998" s="311"/>
      <c r="B4998" s="311"/>
      <c r="C4998" s="100" t="s">
        <v>2371</v>
      </c>
    </row>
    <row r="4999" spans="1:3">
      <c r="A4999" s="311"/>
      <c r="B4999" s="311"/>
      <c r="C4999" s="100" t="s">
        <v>2504</v>
      </c>
    </row>
    <row r="5000" spans="1:3">
      <c r="A5000" s="311"/>
      <c r="B5000" s="311"/>
      <c r="C5000" s="100" t="s">
        <v>2505</v>
      </c>
    </row>
    <row r="5001" spans="1:3">
      <c r="A5001" s="311"/>
      <c r="B5001" s="311"/>
      <c r="C5001" s="100" t="s">
        <v>2506</v>
      </c>
    </row>
    <row r="5002" spans="1:3">
      <c r="A5002" s="311"/>
      <c r="B5002" s="311"/>
      <c r="C5002" s="100" t="s">
        <v>2507</v>
      </c>
    </row>
    <row r="5003" spans="1:3">
      <c r="A5003" s="311"/>
      <c r="B5003" s="311"/>
      <c r="C5003" s="100" t="s">
        <v>2508</v>
      </c>
    </row>
    <row r="5004" spans="1:3">
      <c r="A5004" s="311"/>
      <c r="B5004" s="311"/>
      <c r="C5004" s="100" t="s">
        <v>2509</v>
      </c>
    </row>
    <row r="5005" spans="1:3">
      <c r="A5005" s="311"/>
      <c r="B5005" s="311"/>
      <c r="C5005" s="100" t="s">
        <v>2510</v>
      </c>
    </row>
    <row r="5006" spans="1:3">
      <c r="A5006" s="311"/>
      <c r="B5006" s="311"/>
      <c r="C5006" s="100" t="s">
        <v>2511</v>
      </c>
    </row>
    <row r="5007" spans="1:3">
      <c r="A5007" s="311"/>
      <c r="B5007" s="311"/>
      <c r="C5007" s="100" t="s">
        <v>2512</v>
      </c>
    </row>
    <row r="5008" spans="1:3">
      <c r="A5008" s="311"/>
      <c r="B5008" s="311"/>
      <c r="C5008" s="100" t="s">
        <v>2513</v>
      </c>
    </row>
    <row r="5009" spans="1:3" ht="30">
      <c r="A5009" s="311"/>
      <c r="B5009" s="311"/>
      <c r="C5009" s="100" t="s">
        <v>2768</v>
      </c>
    </row>
    <row r="5010" spans="1:3" ht="45">
      <c r="A5010" s="311"/>
      <c r="B5010" s="311"/>
      <c r="C5010" s="100" t="s">
        <v>2515</v>
      </c>
    </row>
    <row r="5011" spans="1:3">
      <c r="A5011" s="311"/>
      <c r="B5011" s="311"/>
      <c r="C5011" s="100" t="s">
        <v>2516</v>
      </c>
    </row>
    <row r="5012" spans="1:3">
      <c r="A5012" s="311"/>
      <c r="B5012" s="311"/>
      <c r="C5012" s="100" t="s">
        <v>2517</v>
      </c>
    </row>
    <row r="5013" spans="1:3">
      <c r="A5013" s="311"/>
      <c r="B5013" s="311"/>
      <c r="C5013" s="100" t="s">
        <v>2769</v>
      </c>
    </row>
    <row r="5014" spans="1:3">
      <c r="A5014" s="311"/>
      <c r="B5014" s="311"/>
      <c r="C5014" s="100" t="s">
        <v>2519</v>
      </c>
    </row>
    <row r="5015" spans="1:3">
      <c r="A5015" s="311"/>
      <c r="B5015" s="311"/>
      <c r="C5015" s="100" t="s">
        <v>2520</v>
      </c>
    </row>
    <row r="5016" spans="1:3">
      <c r="A5016" s="311"/>
      <c r="B5016" s="311"/>
      <c r="C5016" s="100" t="s">
        <v>2521</v>
      </c>
    </row>
    <row r="5017" spans="1:3">
      <c r="A5017" s="311"/>
      <c r="B5017" s="311"/>
      <c r="C5017" s="100" t="s">
        <v>2522</v>
      </c>
    </row>
    <row r="5018" spans="1:3">
      <c r="A5018" s="311"/>
      <c r="B5018" s="311"/>
      <c r="C5018" s="100" t="s">
        <v>2523</v>
      </c>
    </row>
    <row r="5019" spans="1:3">
      <c r="A5019" s="311"/>
      <c r="B5019" s="311"/>
      <c r="C5019" s="100" t="s">
        <v>2524</v>
      </c>
    </row>
    <row r="5020" spans="1:3" ht="30">
      <c r="A5020" s="311"/>
      <c r="B5020" s="311"/>
      <c r="C5020" s="100" t="s">
        <v>2531</v>
      </c>
    </row>
    <row r="5021" spans="1:3" ht="45">
      <c r="A5021" s="311"/>
      <c r="B5021" s="311"/>
      <c r="C5021" s="100" t="s">
        <v>2770</v>
      </c>
    </row>
    <row r="5022" spans="1:3">
      <c r="A5022" s="311"/>
      <c r="B5022" s="311"/>
      <c r="C5022" s="100" t="s">
        <v>2771</v>
      </c>
    </row>
    <row r="5023" spans="1:3" ht="60">
      <c r="A5023" s="311"/>
      <c r="B5023" s="311"/>
      <c r="C5023" s="100" t="s">
        <v>2314</v>
      </c>
    </row>
    <row r="5024" spans="1:3">
      <c r="A5024" s="311"/>
      <c r="B5024" s="311"/>
      <c r="C5024" s="100" t="s">
        <v>1955</v>
      </c>
    </row>
    <row r="5025" spans="1:3">
      <c r="A5025" s="311"/>
      <c r="B5025" s="311"/>
      <c r="C5025" s="100" t="s">
        <v>2010</v>
      </c>
    </row>
    <row r="5026" spans="1:3">
      <c r="A5026" s="311"/>
      <c r="B5026" s="311"/>
      <c r="C5026" s="100" t="s">
        <v>2011</v>
      </c>
    </row>
    <row r="5027" spans="1:3">
      <c r="A5027" s="311"/>
      <c r="B5027" s="311"/>
      <c r="C5027" s="100" t="s">
        <v>2012</v>
      </c>
    </row>
    <row r="5028" spans="1:3">
      <c r="A5028" s="311"/>
      <c r="B5028" s="311"/>
      <c r="C5028" s="100" t="s">
        <v>1475</v>
      </c>
    </row>
    <row r="5029" spans="1:3" ht="45.75" thickBot="1">
      <c r="A5029" s="312"/>
      <c r="B5029" s="312"/>
      <c r="C5029" s="95" t="s">
        <v>1358</v>
      </c>
    </row>
    <row r="5030" spans="1:3">
      <c r="A5030" s="310" t="s">
        <v>682</v>
      </c>
      <c r="B5030" s="310" t="s">
        <v>28</v>
      </c>
      <c r="C5030" s="99" t="s">
        <v>683</v>
      </c>
    </row>
    <row r="5031" spans="1:3" ht="45">
      <c r="A5031" s="311"/>
      <c r="B5031" s="311"/>
      <c r="C5031" s="100" t="s">
        <v>2772</v>
      </c>
    </row>
    <row r="5032" spans="1:3">
      <c r="A5032" s="311"/>
      <c r="B5032" s="311"/>
      <c r="C5032" s="100" t="s">
        <v>2390</v>
      </c>
    </row>
    <row r="5033" spans="1:3">
      <c r="A5033" s="311"/>
      <c r="B5033" s="311"/>
      <c r="C5033" s="100" t="s">
        <v>2496</v>
      </c>
    </row>
    <row r="5034" spans="1:3">
      <c r="A5034" s="311"/>
      <c r="B5034" s="311"/>
      <c r="C5034" s="100" t="s">
        <v>2773</v>
      </c>
    </row>
    <row r="5035" spans="1:3">
      <c r="A5035" s="311"/>
      <c r="B5035" s="311"/>
      <c r="C5035" s="100" t="s">
        <v>2774</v>
      </c>
    </row>
    <row r="5036" spans="1:3">
      <c r="A5036" s="311"/>
      <c r="B5036" s="311"/>
      <c r="C5036" s="100" t="s">
        <v>2775</v>
      </c>
    </row>
    <row r="5037" spans="1:3">
      <c r="A5037" s="311"/>
      <c r="B5037" s="311"/>
      <c r="C5037" s="100" t="s">
        <v>2776</v>
      </c>
    </row>
    <row r="5038" spans="1:3" ht="30">
      <c r="A5038" s="311"/>
      <c r="B5038" s="311"/>
      <c r="C5038" s="100" t="s">
        <v>2777</v>
      </c>
    </row>
    <row r="5039" spans="1:3">
      <c r="A5039" s="311"/>
      <c r="B5039" s="311"/>
      <c r="C5039" s="100" t="s">
        <v>2778</v>
      </c>
    </row>
    <row r="5040" spans="1:3">
      <c r="A5040" s="311"/>
      <c r="B5040" s="311"/>
      <c r="C5040" s="100" t="s">
        <v>2011</v>
      </c>
    </row>
    <row r="5041" spans="1:3">
      <c r="A5041" s="311"/>
      <c r="B5041" s="311"/>
      <c r="C5041" s="100" t="s">
        <v>2779</v>
      </c>
    </row>
    <row r="5042" spans="1:3" ht="75">
      <c r="A5042" s="311"/>
      <c r="B5042" s="311"/>
      <c r="C5042" s="100" t="s">
        <v>2780</v>
      </c>
    </row>
    <row r="5043" spans="1:3" ht="75">
      <c r="A5043" s="311"/>
      <c r="B5043" s="311"/>
      <c r="C5043" s="100" t="s">
        <v>2781</v>
      </c>
    </row>
    <row r="5044" spans="1:3" ht="75">
      <c r="A5044" s="311"/>
      <c r="B5044" s="311"/>
      <c r="C5044" s="100" t="s">
        <v>2782</v>
      </c>
    </row>
    <row r="5045" spans="1:3">
      <c r="A5045" s="311"/>
      <c r="B5045" s="311"/>
      <c r="C5045" s="100" t="s">
        <v>2441</v>
      </c>
    </row>
    <row r="5046" spans="1:3">
      <c r="A5046" s="311"/>
      <c r="B5046" s="311"/>
      <c r="C5046" s="100" t="s">
        <v>2375</v>
      </c>
    </row>
    <row r="5047" spans="1:3">
      <c r="A5047" s="311"/>
      <c r="B5047" s="311"/>
      <c r="C5047" s="100" t="s">
        <v>2783</v>
      </c>
    </row>
    <row r="5048" spans="1:3" ht="30">
      <c r="A5048" s="311"/>
      <c r="B5048" s="311"/>
      <c r="C5048" s="100" t="s">
        <v>2784</v>
      </c>
    </row>
    <row r="5049" spans="1:3">
      <c r="A5049" s="311"/>
      <c r="B5049" s="311"/>
      <c r="C5049" s="100" t="s">
        <v>2783</v>
      </c>
    </row>
    <row r="5050" spans="1:3" ht="30">
      <c r="A5050" s="311"/>
      <c r="B5050" s="311"/>
      <c r="C5050" s="100" t="s">
        <v>2784</v>
      </c>
    </row>
    <row r="5051" spans="1:3">
      <c r="A5051" s="311"/>
      <c r="B5051" s="311"/>
      <c r="C5051" s="100" t="s">
        <v>2785</v>
      </c>
    </row>
    <row r="5052" spans="1:3">
      <c r="A5052" s="311"/>
      <c r="B5052" s="311"/>
      <c r="C5052" s="100" t="s">
        <v>2786</v>
      </c>
    </row>
    <row r="5053" spans="1:3">
      <c r="A5053" s="311"/>
      <c r="B5053" s="311"/>
      <c r="C5053" s="100" t="s">
        <v>2787</v>
      </c>
    </row>
    <row r="5054" spans="1:3" ht="30">
      <c r="A5054" s="311"/>
      <c r="B5054" s="311"/>
      <c r="C5054" s="100" t="s">
        <v>2788</v>
      </c>
    </row>
    <row r="5055" spans="1:3" ht="30">
      <c r="A5055" s="311"/>
      <c r="B5055" s="311"/>
      <c r="C5055" s="100" t="s">
        <v>2789</v>
      </c>
    </row>
    <row r="5056" spans="1:3" ht="30">
      <c r="A5056" s="311"/>
      <c r="B5056" s="311"/>
      <c r="C5056" s="100" t="s">
        <v>2790</v>
      </c>
    </row>
    <row r="5057" spans="1:3">
      <c r="A5057" s="311"/>
      <c r="B5057" s="311"/>
      <c r="C5057" s="100" t="s">
        <v>2791</v>
      </c>
    </row>
    <row r="5058" spans="1:3">
      <c r="A5058" s="311"/>
      <c r="B5058" s="311"/>
      <c r="C5058" s="100" t="s">
        <v>2792</v>
      </c>
    </row>
    <row r="5059" spans="1:3">
      <c r="A5059" s="311"/>
      <c r="B5059" s="311"/>
      <c r="C5059" s="100" t="s">
        <v>2793</v>
      </c>
    </row>
    <row r="5060" spans="1:3">
      <c r="A5060" s="311"/>
      <c r="B5060" s="311"/>
      <c r="C5060" s="100" t="s">
        <v>2794</v>
      </c>
    </row>
    <row r="5061" spans="1:3">
      <c r="A5061" s="311"/>
      <c r="B5061" s="311"/>
      <c r="C5061" s="100" t="s">
        <v>2795</v>
      </c>
    </row>
    <row r="5062" spans="1:3">
      <c r="A5062" s="311"/>
      <c r="B5062" s="311"/>
      <c r="C5062" s="100" t="s">
        <v>2796</v>
      </c>
    </row>
    <row r="5063" spans="1:3">
      <c r="A5063" s="311"/>
      <c r="B5063" s="311"/>
      <c r="C5063" s="100" t="s">
        <v>2797</v>
      </c>
    </row>
    <row r="5064" spans="1:3">
      <c r="A5064" s="311"/>
      <c r="B5064" s="311"/>
      <c r="C5064" s="100" t="s">
        <v>2798</v>
      </c>
    </row>
    <row r="5065" spans="1:3" ht="30">
      <c r="A5065" s="311"/>
      <c r="B5065" s="311"/>
      <c r="C5065" s="100" t="s">
        <v>2799</v>
      </c>
    </row>
    <row r="5066" spans="1:3" ht="30">
      <c r="A5066" s="311"/>
      <c r="B5066" s="311"/>
      <c r="C5066" s="100" t="s">
        <v>2800</v>
      </c>
    </row>
    <row r="5067" spans="1:3" ht="45">
      <c r="A5067" s="311"/>
      <c r="B5067" s="311"/>
      <c r="C5067" s="100" t="s">
        <v>2801</v>
      </c>
    </row>
    <row r="5068" spans="1:3">
      <c r="A5068" s="311"/>
      <c r="B5068" s="311"/>
      <c r="C5068" s="100" t="s">
        <v>1355</v>
      </c>
    </row>
    <row r="5069" spans="1:3" ht="60">
      <c r="A5069" s="311"/>
      <c r="B5069" s="311"/>
      <c r="C5069" s="100" t="s">
        <v>2314</v>
      </c>
    </row>
    <row r="5070" spans="1:3">
      <c r="A5070" s="311"/>
      <c r="B5070" s="311"/>
      <c r="C5070" s="100" t="s">
        <v>1955</v>
      </c>
    </row>
    <row r="5071" spans="1:3">
      <c r="A5071" s="311"/>
      <c r="B5071" s="311"/>
      <c r="C5071" s="100" t="s">
        <v>2010</v>
      </c>
    </row>
    <row r="5072" spans="1:3">
      <c r="A5072" s="311"/>
      <c r="B5072" s="311"/>
      <c r="C5072" s="100" t="s">
        <v>2011</v>
      </c>
    </row>
    <row r="5073" spans="1:3">
      <c r="A5073" s="311"/>
      <c r="B5073" s="311"/>
      <c r="C5073" s="100" t="s">
        <v>2012</v>
      </c>
    </row>
    <row r="5074" spans="1:3">
      <c r="A5074" s="311"/>
      <c r="B5074" s="311"/>
      <c r="C5074" s="100" t="s">
        <v>1475</v>
      </c>
    </row>
    <row r="5075" spans="1:3" ht="45.75" thickBot="1">
      <c r="A5075" s="312"/>
      <c r="B5075" s="312"/>
      <c r="C5075" s="95" t="s">
        <v>1358</v>
      </c>
    </row>
    <row r="5076" spans="1:3">
      <c r="A5076" s="310" t="s">
        <v>684</v>
      </c>
      <c r="B5076" s="310" t="s">
        <v>28</v>
      </c>
      <c r="C5076" s="99" t="s">
        <v>685</v>
      </c>
    </row>
    <row r="5077" spans="1:3">
      <c r="A5077" s="311"/>
      <c r="B5077" s="311"/>
      <c r="C5077" s="100" t="s">
        <v>2390</v>
      </c>
    </row>
    <row r="5078" spans="1:3">
      <c r="A5078" s="311"/>
      <c r="B5078" s="311"/>
      <c r="C5078" s="100" t="s">
        <v>2496</v>
      </c>
    </row>
    <row r="5079" spans="1:3">
      <c r="A5079" s="311"/>
      <c r="B5079" s="311"/>
      <c r="C5079" s="100" t="s">
        <v>2773</v>
      </c>
    </row>
    <row r="5080" spans="1:3">
      <c r="A5080" s="311"/>
      <c r="B5080" s="311"/>
      <c r="C5080" s="100" t="s">
        <v>2774</v>
      </c>
    </row>
    <row r="5081" spans="1:3">
      <c r="A5081" s="311"/>
      <c r="B5081" s="311"/>
      <c r="C5081" s="100" t="s">
        <v>2775</v>
      </c>
    </row>
    <row r="5082" spans="1:3">
      <c r="A5082" s="311"/>
      <c r="B5082" s="311"/>
      <c r="C5082" s="100" t="s">
        <v>2776</v>
      </c>
    </row>
    <row r="5083" spans="1:3" ht="30">
      <c r="A5083" s="311"/>
      <c r="B5083" s="311"/>
      <c r="C5083" s="100" t="s">
        <v>2777</v>
      </c>
    </row>
    <row r="5084" spans="1:3">
      <c r="A5084" s="311"/>
      <c r="B5084" s="311"/>
      <c r="C5084" s="100" t="s">
        <v>2778</v>
      </c>
    </row>
    <row r="5085" spans="1:3">
      <c r="A5085" s="311"/>
      <c r="B5085" s="311"/>
      <c r="C5085" s="100" t="s">
        <v>2011</v>
      </c>
    </row>
    <row r="5086" spans="1:3">
      <c r="A5086" s="311"/>
      <c r="B5086" s="311"/>
      <c r="C5086" s="100" t="s">
        <v>2802</v>
      </c>
    </row>
    <row r="5087" spans="1:3" ht="75">
      <c r="A5087" s="311"/>
      <c r="B5087" s="311"/>
      <c r="C5087" s="100" t="s">
        <v>2780</v>
      </c>
    </row>
    <row r="5088" spans="1:3" ht="75">
      <c r="A5088" s="311"/>
      <c r="B5088" s="311"/>
      <c r="C5088" s="100" t="s">
        <v>2781</v>
      </c>
    </row>
    <row r="5089" spans="1:3" ht="90">
      <c r="A5089" s="311"/>
      <c r="B5089" s="311"/>
      <c r="C5089" s="100" t="s">
        <v>2803</v>
      </c>
    </row>
    <row r="5090" spans="1:3">
      <c r="A5090" s="311"/>
      <c r="B5090" s="311"/>
      <c r="C5090" s="100" t="s">
        <v>2375</v>
      </c>
    </row>
    <row r="5091" spans="1:3">
      <c r="A5091" s="311"/>
      <c r="B5091" s="311"/>
      <c r="C5091" s="100" t="s">
        <v>2783</v>
      </c>
    </row>
    <row r="5092" spans="1:3" ht="30">
      <c r="A5092" s="311"/>
      <c r="B5092" s="311"/>
      <c r="C5092" s="100" t="s">
        <v>2784</v>
      </c>
    </row>
    <row r="5093" spans="1:3">
      <c r="A5093" s="311"/>
      <c r="B5093" s="311"/>
      <c r="C5093" s="100" t="s">
        <v>2783</v>
      </c>
    </row>
    <row r="5094" spans="1:3" ht="30">
      <c r="A5094" s="311"/>
      <c r="B5094" s="311"/>
      <c r="C5094" s="100" t="s">
        <v>2784</v>
      </c>
    </row>
    <row r="5095" spans="1:3">
      <c r="A5095" s="311"/>
      <c r="B5095" s="311"/>
      <c r="C5095" s="100" t="s">
        <v>2785</v>
      </c>
    </row>
    <row r="5096" spans="1:3">
      <c r="A5096" s="311"/>
      <c r="B5096" s="311"/>
      <c r="C5096" s="100" t="s">
        <v>2786</v>
      </c>
    </row>
    <row r="5097" spans="1:3">
      <c r="A5097" s="311"/>
      <c r="B5097" s="311"/>
      <c r="C5097" s="100" t="s">
        <v>2787</v>
      </c>
    </row>
    <row r="5098" spans="1:3" ht="30">
      <c r="A5098" s="311"/>
      <c r="B5098" s="311"/>
      <c r="C5098" s="100" t="s">
        <v>2788</v>
      </c>
    </row>
    <row r="5099" spans="1:3" ht="30">
      <c r="A5099" s="311"/>
      <c r="B5099" s="311"/>
      <c r="C5099" s="100" t="s">
        <v>2789</v>
      </c>
    </row>
    <row r="5100" spans="1:3" ht="30">
      <c r="A5100" s="311"/>
      <c r="B5100" s="311"/>
      <c r="C5100" s="100" t="s">
        <v>2790</v>
      </c>
    </row>
    <row r="5101" spans="1:3">
      <c r="A5101" s="311"/>
      <c r="B5101" s="311"/>
      <c r="C5101" s="100" t="s">
        <v>2791</v>
      </c>
    </row>
    <row r="5102" spans="1:3">
      <c r="A5102" s="311"/>
      <c r="B5102" s="311"/>
      <c r="C5102" s="100" t="s">
        <v>2792</v>
      </c>
    </row>
    <row r="5103" spans="1:3">
      <c r="A5103" s="311"/>
      <c r="B5103" s="311"/>
      <c r="C5103" s="100" t="s">
        <v>2793</v>
      </c>
    </row>
    <row r="5104" spans="1:3">
      <c r="A5104" s="311"/>
      <c r="B5104" s="311"/>
      <c r="C5104" s="100" t="s">
        <v>2794</v>
      </c>
    </row>
    <row r="5105" spans="1:3">
      <c r="A5105" s="311"/>
      <c r="B5105" s="311"/>
      <c r="C5105" s="100" t="s">
        <v>2795</v>
      </c>
    </row>
    <row r="5106" spans="1:3">
      <c r="A5106" s="311"/>
      <c r="B5106" s="311"/>
      <c r="C5106" s="100" t="s">
        <v>2796</v>
      </c>
    </row>
    <row r="5107" spans="1:3">
      <c r="A5107" s="311"/>
      <c r="B5107" s="311"/>
      <c r="C5107" s="100" t="s">
        <v>2804</v>
      </c>
    </row>
    <row r="5108" spans="1:3">
      <c r="A5108" s="311"/>
      <c r="B5108" s="311"/>
      <c r="C5108" s="100" t="s">
        <v>2798</v>
      </c>
    </row>
    <row r="5109" spans="1:3" ht="30">
      <c r="A5109" s="311"/>
      <c r="B5109" s="311"/>
      <c r="C5109" s="100" t="s">
        <v>2799</v>
      </c>
    </row>
    <row r="5110" spans="1:3" ht="30">
      <c r="A5110" s="311"/>
      <c r="B5110" s="311"/>
      <c r="C5110" s="100" t="s">
        <v>2800</v>
      </c>
    </row>
    <row r="5111" spans="1:3" ht="45">
      <c r="A5111" s="311"/>
      <c r="B5111" s="311"/>
      <c r="C5111" s="100" t="s">
        <v>2801</v>
      </c>
    </row>
    <row r="5112" spans="1:3">
      <c r="A5112" s="311"/>
      <c r="B5112" s="311"/>
      <c r="C5112" s="100" t="s">
        <v>1355</v>
      </c>
    </row>
    <row r="5113" spans="1:3" ht="60">
      <c r="A5113" s="311"/>
      <c r="B5113" s="311"/>
      <c r="C5113" s="100" t="s">
        <v>2314</v>
      </c>
    </row>
    <row r="5114" spans="1:3">
      <c r="A5114" s="311"/>
      <c r="B5114" s="311"/>
      <c r="C5114" s="100" t="s">
        <v>1955</v>
      </c>
    </row>
    <row r="5115" spans="1:3">
      <c r="A5115" s="311"/>
      <c r="B5115" s="311"/>
      <c r="C5115" s="100" t="s">
        <v>2010</v>
      </c>
    </row>
    <row r="5116" spans="1:3">
      <c r="A5116" s="311"/>
      <c r="B5116" s="311"/>
      <c r="C5116" s="100" t="s">
        <v>2011</v>
      </c>
    </row>
    <row r="5117" spans="1:3">
      <c r="A5117" s="311"/>
      <c r="B5117" s="311"/>
      <c r="C5117" s="100" t="s">
        <v>2012</v>
      </c>
    </row>
    <row r="5118" spans="1:3">
      <c r="A5118" s="311"/>
      <c r="B5118" s="311"/>
      <c r="C5118" s="100" t="s">
        <v>1475</v>
      </c>
    </row>
    <row r="5119" spans="1:3" ht="45.75" thickBot="1">
      <c r="A5119" s="312"/>
      <c r="B5119" s="312"/>
      <c r="C5119" s="95" t="s">
        <v>1358</v>
      </c>
    </row>
    <row r="5120" spans="1:3">
      <c r="A5120" s="310" t="s">
        <v>686</v>
      </c>
      <c r="B5120" s="310" t="s">
        <v>28</v>
      </c>
      <c r="C5120" s="99" t="s">
        <v>687</v>
      </c>
    </row>
    <row r="5121" spans="1:3">
      <c r="A5121" s="311"/>
      <c r="B5121" s="311"/>
      <c r="C5121" s="100" t="s">
        <v>2390</v>
      </c>
    </row>
    <row r="5122" spans="1:3">
      <c r="A5122" s="311"/>
      <c r="B5122" s="311"/>
      <c r="C5122" s="100" t="s">
        <v>2496</v>
      </c>
    </row>
    <row r="5123" spans="1:3">
      <c r="A5123" s="311"/>
      <c r="B5123" s="311"/>
      <c r="C5123" s="100" t="s">
        <v>2773</v>
      </c>
    </row>
    <row r="5124" spans="1:3">
      <c r="A5124" s="311"/>
      <c r="B5124" s="311"/>
      <c r="C5124" s="100" t="s">
        <v>2774</v>
      </c>
    </row>
    <row r="5125" spans="1:3">
      <c r="A5125" s="311"/>
      <c r="B5125" s="311"/>
      <c r="C5125" s="100" t="s">
        <v>2775</v>
      </c>
    </row>
    <row r="5126" spans="1:3">
      <c r="A5126" s="311"/>
      <c r="B5126" s="311"/>
      <c r="C5126" s="100" t="s">
        <v>2776</v>
      </c>
    </row>
    <row r="5127" spans="1:3" ht="30">
      <c r="A5127" s="311"/>
      <c r="B5127" s="311"/>
      <c r="C5127" s="100" t="s">
        <v>2777</v>
      </c>
    </row>
    <row r="5128" spans="1:3">
      <c r="A5128" s="311"/>
      <c r="B5128" s="311"/>
      <c r="C5128" s="100" t="s">
        <v>2778</v>
      </c>
    </row>
    <row r="5129" spans="1:3">
      <c r="A5129" s="311"/>
      <c r="B5129" s="311"/>
      <c r="C5129" s="100" t="s">
        <v>2011</v>
      </c>
    </row>
    <row r="5130" spans="1:3">
      <c r="A5130" s="311"/>
      <c r="B5130" s="311"/>
      <c r="C5130" s="100" t="s">
        <v>2779</v>
      </c>
    </row>
    <row r="5131" spans="1:3" ht="75">
      <c r="A5131" s="311"/>
      <c r="B5131" s="311"/>
      <c r="C5131" s="100" t="s">
        <v>2780</v>
      </c>
    </row>
    <row r="5132" spans="1:3" ht="75">
      <c r="A5132" s="311"/>
      <c r="B5132" s="311"/>
      <c r="C5132" s="100" t="s">
        <v>2781</v>
      </c>
    </row>
    <row r="5133" spans="1:3" ht="75">
      <c r="A5133" s="311"/>
      <c r="B5133" s="311"/>
      <c r="C5133" s="100" t="s">
        <v>2782</v>
      </c>
    </row>
    <row r="5134" spans="1:3">
      <c r="A5134" s="311"/>
      <c r="B5134" s="311"/>
      <c r="C5134" s="100" t="s">
        <v>2441</v>
      </c>
    </row>
    <row r="5135" spans="1:3">
      <c r="A5135" s="311"/>
      <c r="B5135" s="311"/>
      <c r="C5135" s="100" t="s">
        <v>2375</v>
      </c>
    </row>
    <row r="5136" spans="1:3">
      <c r="A5136" s="311"/>
      <c r="B5136" s="311"/>
      <c r="C5136" s="100" t="s">
        <v>2783</v>
      </c>
    </row>
    <row r="5137" spans="1:3" ht="30">
      <c r="A5137" s="311"/>
      <c r="B5137" s="311"/>
      <c r="C5137" s="100" t="s">
        <v>2784</v>
      </c>
    </row>
    <row r="5138" spans="1:3">
      <c r="A5138" s="311"/>
      <c r="B5138" s="311"/>
      <c r="C5138" s="100" t="s">
        <v>2783</v>
      </c>
    </row>
    <row r="5139" spans="1:3" ht="30">
      <c r="A5139" s="311"/>
      <c r="B5139" s="311"/>
      <c r="C5139" s="100" t="s">
        <v>2784</v>
      </c>
    </row>
    <row r="5140" spans="1:3">
      <c r="A5140" s="311"/>
      <c r="B5140" s="311"/>
      <c r="C5140" s="100" t="s">
        <v>2785</v>
      </c>
    </row>
    <row r="5141" spans="1:3">
      <c r="A5141" s="311"/>
      <c r="B5141" s="311"/>
      <c r="C5141" s="100" t="s">
        <v>2786</v>
      </c>
    </row>
    <row r="5142" spans="1:3">
      <c r="A5142" s="311"/>
      <c r="B5142" s="311"/>
      <c r="C5142" s="100" t="s">
        <v>2787</v>
      </c>
    </row>
    <row r="5143" spans="1:3" ht="30">
      <c r="A5143" s="311"/>
      <c r="B5143" s="311"/>
      <c r="C5143" s="100" t="s">
        <v>2788</v>
      </c>
    </row>
    <row r="5144" spans="1:3" ht="30">
      <c r="A5144" s="311"/>
      <c r="B5144" s="311"/>
      <c r="C5144" s="100" t="s">
        <v>2789</v>
      </c>
    </row>
    <row r="5145" spans="1:3" ht="30">
      <c r="A5145" s="311"/>
      <c r="B5145" s="311"/>
      <c r="C5145" s="100" t="s">
        <v>2790</v>
      </c>
    </row>
    <row r="5146" spans="1:3">
      <c r="A5146" s="311"/>
      <c r="B5146" s="311"/>
      <c r="C5146" s="100" t="s">
        <v>2791</v>
      </c>
    </row>
    <row r="5147" spans="1:3">
      <c r="A5147" s="311"/>
      <c r="B5147" s="311"/>
      <c r="C5147" s="100" t="s">
        <v>2792</v>
      </c>
    </row>
    <row r="5148" spans="1:3">
      <c r="A5148" s="311"/>
      <c r="B5148" s="311"/>
      <c r="C5148" s="100" t="s">
        <v>2793</v>
      </c>
    </row>
    <row r="5149" spans="1:3">
      <c r="A5149" s="311"/>
      <c r="B5149" s="311"/>
      <c r="C5149" s="100" t="s">
        <v>2794</v>
      </c>
    </row>
    <row r="5150" spans="1:3">
      <c r="A5150" s="311"/>
      <c r="B5150" s="311"/>
      <c r="C5150" s="100" t="s">
        <v>2795</v>
      </c>
    </row>
    <row r="5151" spans="1:3">
      <c r="A5151" s="311"/>
      <c r="B5151" s="311"/>
      <c r="C5151" s="100" t="s">
        <v>2796</v>
      </c>
    </row>
    <row r="5152" spans="1:3">
      <c r="A5152" s="311"/>
      <c r="B5152" s="311"/>
      <c r="C5152" s="100" t="s">
        <v>2797</v>
      </c>
    </row>
    <row r="5153" spans="1:3">
      <c r="A5153" s="311"/>
      <c r="B5153" s="311"/>
      <c r="C5153" s="100" t="s">
        <v>2798</v>
      </c>
    </row>
    <row r="5154" spans="1:3" ht="30">
      <c r="A5154" s="311"/>
      <c r="B5154" s="311"/>
      <c r="C5154" s="100" t="s">
        <v>2799</v>
      </c>
    </row>
    <row r="5155" spans="1:3" ht="30">
      <c r="A5155" s="311"/>
      <c r="B5155" s="311"/>
      <c r="C5155" s="100" t="s">
        <v>2800</v>
      </c>
    </row>
    <row r="5156" spans="1:3" ht="45">
      <c r="A5156" s="311"/>
      <c r="B5156" s="311"/>
      <c r="C5156" s="100" t="s">
        <v>2801</v>
      </c>
    </row>
    <row r="5157" spans="1:3">
      <c r="A5157" s="311"/>
      <c r="B5157" s="311"/>
      <c r="C5157" s="100" t="s">
        <v>1355</v>
      </c>
    </row>
    <row r="5158" spans="1:3" ht="60">
      <c r="A5158" s="311"/>
      <c r="B5158" s="311"/>
      <c r="C5158" s="100" t="s">
        <v>2314</v>
      </c>
    </row>
    <row r="5159" spans="1:3">
      <c r="A5159" s="311"/>
      <c r="B5159" s="311"/>
      <c r="C5159" s="100" t="s">
        <v>1955</v>
      </c>
    </row>
    <row r="5160" spans="1:3">
      <c r="A5160" s="311"/>
      <c r="B5160" s="311"/>
      <c r="C5160" s="100" t="s">
        <v>2010</v>
      </c>
    </row>
    <row r="5161" spans="1:3">
      <c r="A5161" s="311"/>
      <c r="B5161" s="311"/>
      <c r="C5161" s="100" t="s">
        <v>2011</v>
      </c>
    </row>
    <row r="5162" spans="1:3">
      <c r="A5162" s="311"/>
      <c r="B5162" s="311"/>
      <c r="C5162" s="100" t="s">
        <v>2012</v>
      </c>
    </row>
    <row r="5163" spans="1:3">
      <c r="A5163" s="311"/>
      <c r="B5163" s="311"/>
      <c r="C5163" s="100" t="s">
        <v>1475</v>
      </c>
    </row>
    <row r="5164" spans="1:3" ht="45.75" thickBot="1">
      <c r="A5164" s="312"/>
      <c r="B5164" s="312"/>
      <c r="C5164" s="95" t="s">
        <v>1358</v>
      </c>
    </row>
    <row r="5165" spans="1:3">
      <c r="A5165" s="310" t="s">
        <v>688</v>
      </c>
      <c r="B5165" s="310" t="s">
        <v>28</v>
      </c>
      <c r="C5165" s="99" t="s">
        <v>689</v>
      </c>
    </row>
    <row r="5166" spans="1:3">
      <c r="A5166" s="311"/>
      <c r="B5166" s="311"/>
      <c r="C5166" s="100" t="s">
        <v>2390</v>
      </c>
    </row>
    <row r="5167" spans="1:3">
      <c r="A5167" s="311"/>
      <c r="B5167" s="311"/>
      <c r="C5167" s="100" t="s">
        <v>2496</v>
      </c>
    </row>
    <row r="5168" spans="1:3">
      <c r="A5168" s="311"/>
      <c r="B5168" s="311"/>
      <c r="C5168" s="100" t="s">
        <v>2773</v>
      </c>
    </row>
    <row r="5169" spans="1:3">
      <c r="A5169" s="311"/>
      <c r="B5169" s="311"/>
      <c r="C5169" s="100" t="s">
        <v>2774</v>
      </c>
    </row>
    <row r="5170" spans="1:3">
      <c r="A5170" s="311"/>
      <c r="B5170" s="311"/>
      <c r="C5170" s="100" t="s">
        <v>2775</v>
      </c>
    </row>
    <row r="5171" spans="1:3">
      <c r="A5171" s="311"/>
      <c r="B5171" s="311"/>
      <c r="C5171" s="100" t="s">
        <v>2776</v>
      </c>
    </row>
    <row r="5172" spans="1:3" ht="30">
      <c r="A5172" s="311"/>
      <c r="B5172" s="311"/>
      <c r="C5172" s="100" t="s">
        <v>2777</v>
      </c>
    </row>
    <row r="5173" spans="1:3">
      <c r="A5173" s="311"/>
      <c r="B5173" s="311"/>
      <c r="C5173" s="100" t="s">
        <v>2778</v>
      </c>
    </row>
    <row r="5174" spans="1:3">
      <c r="A5174" s="311"/>
      <c r="B5174" s="311"/>
      <c r="C5174" s="100" t="s">
        <v>2011</v>
      </c>
    </row>
    <row r="5175" spans="1:3">
      <c r="A5175" s="311"/>
      <c r="B5175" s="311"/>
      <c r="C5175" s="100" t="s">
        <v>2802</v>
      </c>
    </row>
    <row r="5176" spans="1:3" ht="75">
      <c r="A5176" s="311"/>
      <c r="B5176" s="311"/>
      <c r="C5176" s="100" t="s">
        <v>2780</v>
      </c>
    </row>
    <row r="5177" spans="1:3" ht="75">
      <c r="A5177" s="311"/>
      <c r="B5177" s="311"/>
      <c r="C5177" s="100" t="s">
        <v>2781</v>
      </c>
    </row>
    <row r="5178" spans="1:3" ht="75">
      <c r="A5178" s="311"/>
      <c r="B5178" s="311"/>
      <c r="C5178" s="100" t="s">
        <v>2805</v>
      </c>
    </row>
    <row r="5179" spans="1:3">
      <c r="A5179" s="311"/>
      <c r="B5179" s="311"/>
      <c r="C5179" s="100" t="s">
        <v>2441</v>
      </c>
    </row>
    <row r="5180" spans="1:3">
      <c r="A5180" s="311"/>
      <c r="B5180" s="311"/>
      <c r="C5180" s="100" t="s">
        <v>2375</v>
      </c>
    </row>
    <row r="5181" spans="1:3">
      <c r="A5181" s="311"/>
      <c r="B5181" s="311"/>
      <c r="C5181" s="100" t="s">
        <v>2783</v>
      </c>
    </row>
    <row r="5182" spans="1:3" ht="30">
      <c r="A5182" s="311"/>
      <c r="B5182" s="311"/>
      <c r="C5182" s="100" t="s">
        <v>2784</v>
      </c>
    </row>
    <row r="5183" spans="1:3">
      <c r="A5183" s="311"/>
      <c r="B5183" s="311"/>
      <c r="C5183" s="100" t="s">
        <v>2783</v>
      </c>
    </row>
    <row r="5184" spans="1:3" ht="30">
      <c r="A5184" s="311"/>
      <c r="B5184" s="311"/>
      <c r="C5184" s="100" t="s">
        <v>2784</v>
      </c>
    </row>
    <row r="5185" spans="1:3">
      <c r="A5185" s="311"/>
      <c r="B5185" s="311"/>
      <c r="C5185" s="100" t="s">
        <v>2785</v>
      </c>
    </row>
    <row r="5186" spans="1:3">
      <c r="A5186" s="311"/>
      <c r="B5186" s="311"/>
      <c r="C5186" s="100" t="s">
        <v>2786</v>
      </c>
    </row>
    <row r="5187" spans="1:3">
      <c r="A5187" s="311"/>
      <c r="B5187" s="311"/>
      <c r="C5187" s="100" t="s">
        <v>2787</v>
      </c>
    </row>
    <row r="5188" spans="1:3" ht="30">
      <c r="A5188" s="311"/>
      <c r="B5188" s="311"/>
      <c r="C5188" s="100" t="s">
        <v>2788</v>
      </c>
    </row>
    <row r="5189" spans="1:3" ht="30">
      <c r="A5189" s="311"/>
      <c r="B5189" s="311"/>
      <c r="C5189" s="100" t="s">
        <v>2789</v>
      </c>
    </row>
    <row r="5190" spans="1:3" ht="30">
      <c r="A5190" s="311"/>
      <c r="B5190" s="311"/>
      <c r="C5190" s="100" t="s">
        <v>2790</v>
      </c>
    </row>
    <row r="5191" spans="1:3">
      <c r="A5191" s="311"/>
      <c r="B5191" s="311"/>
      <c r="C5191" s="100" t="s">
        <v>2791</v>
      </c>
    </row>
    <row r="5192" spans="1:3">
      <c r="A5192" s="311"/>
      <c r="B5192" s="311"/>
      <c r="C5192" s="100" t="s">
        <v>2792</v>
      </c>
    </row>
    <row r="5193" spans="1:3">
      <c r="A5193" s="311"/>
      <c r="B5193" s="311"/>
      <c r="C5193" s="100" t="s">
        <v>2793</v>
      </c>
    </row>
    <row r="5194" spans="1:3">
      <c r="A5194" s="311"/>
      <c r="B5194" s="311"/>
      <c r="C5194" s="100" t="s">
        <v>2794</v>
      </c>
    </row>
    <row r="5195" spans="1:3">
      <c r="A5195" s="311"/>
      <c r="B5195" s="311"/>
      <c r="C5195" s="100" t="s">
        <v>2795</v>
      </c>
    </row>
    <row r="5196" spans="1:3">
      <c r="A5196" s="311"/>
      <c r="B5196" s="311"/>
      <c r="C5196" s="100" t="s">
        <v>2796</v>
      </c>
    </row>
    <row r="5197" spans="1:3">
      <c r="A5197" s="311"/>
      <c r="B5197" s="311"/>
      <c r="C5197" s="100" t="s">
        <v>2806</v>
      </c>
    </row>
    <row r="5198" spans="1:3" ht="30">
      <c r="A5198" s="311"/>
      <c r="B5198" s="311"/>
      <c r="C5198" s="100" t="s">
        <v>2799</v>
      </c>
    </row>
    <row r="5199" spans="1:3" ht="30">
      <c r="A5199" s="311"/>
      <c r="B5199" s="311"/>
      <c r="C5199" s="100" t="s">
        <v>2800</v>
      </c>
    </row>
    <row r="5200" spans="1:3" ht="45">
      <c r="A5200" s="311"/>
      <c r="B5200" s="311"/>
      <c r="C5200" s="100" t="s">
        <v>2807</v>
      </c>
    </row>
    <row r="5201" spans="1:3">
      <c r="A5201" s="311"/>
      <c r="B5201" s="311"/>
      <c r="C5201" s="100" t="s">
        <v>1355</v>
      </c>
    </row>
    <row r="5202" spans="1:3" ht="60">
      <c r="A5202" s="311"/>
      <c r="B5202" s="311"/>
      <c r="C5202" s="100" t="s">
        <v>2314</v>
      </c>
    </row>
    <row r="5203" spans="1:3">
      <c r="A5203" s="311"/>
      <c r="B5203" s="311"/>
      <c r="C5203" s="100" t="s">
        <v>1955</v>
      </c>
    </row>
    <row r="5204" spans="1:3">
      <c r="A5204" s="311"/>
      <c r="B5204" s="311"/>
      <c r="C5204" s="100" t="s">
        <v>2010</v>
      </c>
    </row>
    <row r="5205" spans="1:3">
      <c r="A5205" s="311"/>
      <c r="B5205" s="311"/>
      <c r="C5205" s="100" t="s">
        <v>2011</v>
      </c>
    </row>
    <row r="5206" spans="1:3">
      <c r="A5206" s="311"/>
      <c r="B5206" s="311"/>
      <c r="C5206" s="100" t="s">
        <v>2012</v>
      </c>
    </row>
    <row r="5207" spans="1:3">
      <c r="A5207" s="311"/>
      <c r="B5207" s="311"/>
      <c r="C5207" s="100" t="s">
        <v>1475</v>
      </c>
    </row>
    <row r="5208" spans="1:3" ht="45.75" thickBot="1">
      <c r="A5208" s="312"/>
      <c r="B5208" s="312"/>
      <c r="C5208" s="95" t="s">
        <v>1358</v>
      </c>
    </row>
    <row r="5209" spans="1:3">
      <c r="A5209" s="310" t="s">
        <v>690</v>
      </c>
      <c r="B5209" s="310" t="s">
        <v>28</v>
      </c>
      <c r="C5209" s="99" t="s">
        <v>691</v>
      </c>
    </row>
    <row r="5210" spans="1:3">
      <c r="A5210" s="311"/>
      <c r="B5210" s="311"/>
      <c r="C5210" s="100" t="s">
        <v>2390</v>
      </c>
    </row>
    <row r="5211" spans="1:3">
      <c r="A5211" s="311"/>
      <c r="B5211" s="311"/>
      <c r="C5211" s="100" t="s">
        <v>2496</v>
      </c>
    </row>
    <row r="5212" spans="1:3">
      <c r="A5212" s="311"/>
      <c r="B5212" s="311"/>
      <c r="C5212" s="100" t="s">
        <v>2773</v>
      </c>
    </row>
    <row r="5213" spans="1:3">
      <c r="A5213" s="311"/>
      <c r="B5213" s="311"/>
      <c r="C5213" s="100" t="s">
        <v>2774</v>
      </c>
    </row>
    <row r="5214" spans="1:3">
      <c r="A5214" s="311"/>
      <c r="B5214" s="311"/>
      <c r="C5214" s="100" t="s">
        <v>2775</v>
      </c>
    </row>
    <row r="5215" spans="1:3">
      <c r="A5215" s="311"/>
      <c r="B5215" s="311"/>
      <c r="C5215" s="100" t="s">
        <v>2776</v>
      </c>
    </row>
    <row r="5216" spans="1:3" ht="30">
      <c r="A5216" s="311"/>
      <c r="B5216" s="311"/>
      <c r="C5216" s="100" t="s">
        <v>2777</v>
      </c>
    </row>
    <row r="5217" spans="1:3">
      <c r="A5217" s="311"/>
      <c r="B5217" s="311"/>
      <c r="C5217" s="100" t="s">
        <v>2778</v>
      </c>
    </row>
    <row r="5218" spans="1:3">
      <c r="A5218" s="311"/>
      <c r="B5218" s="311"/>
      <c r="C5218" s="100" t="s">
        <v>2011</v>
      </c>
    </row>
    <row r="5219" spans="1:3">
      <c r="A5219" s="311"/>
      <c r="B5219" s="311"/>
      <c r="C5219" s="100" t="s">
        <v>2779</v>
      </c>
    </row>
    <row r="5220" spans="1:3" ht="75">
      <c r="A5220" s="311"/>
      <c r="B5220" s="311"/>
      <c r="C5220" s="100" t="s">
        <v>2780</v>
      </c>
    </row>
    <row r="5221" spans="1:3" ht="75">
      <c r="A5221" s="311"/>
      <c r="B5221" s="311"/>
      <c r="C5221" s="100" t="s">
        <v>2781</v>
      </c>
    </row>
    <row r="5222" spans="1:3" ht="90">
      <c r="A5222" s="311"/>
      <c r="B5222" s="311"/>
      <c r="C5222" s="100" t="s">
        <v>2803</v>
      </c>
    </row>
    <row r="5223" spans="1:3">
      <c r="A5223" s="311"/>
      <c r="B5223" s="311"/>
      <c r="C5223" s="100" t="s">
        <v>2375</v>
      </c>
    </row>
    <row r="5224" spans="1:3">
      <c r="A5224" s="311"/>
      <c r="B5224" s="311"/>
      <c r="C5224" s="100" t="s">
        <v>2783</v>
      </c>
    </row>
    <row r="5225" spans="1:3" ht="30">
      <c r="A5225" s="311"/>
      <c r="B5225" s="311"/>
      <c r="C5225" s="100" t="s">
        <v>2784</v>
      </c>
    </row>
    <row r="5226" spans="1:3">
      <c r="A5226" s="311"/>
      <c r="B5226" s="311"/>
      <c r="C5226" s="100" t="s">
        <v>2783</v>
      </c>
    </row>
    <row r="5227" spans="1:3" ht="30">
      <c r="A5227" s="311"/>
      <c r="B5227" s="311"/>
      <c r="C5227" s="100" t="s">
        <v>2784</v>
      </c>
    </row>
    <row r="5228" spans="1:3">
      <c r="A5228" s="311"/>
      <c r="B5228" s="311"/>
      <c r="C5228" s="100" t="s">
        <v>2785</v>
      </c>
    </row>
    <row r="5229" spans="1:3">
      <c r="A5229" s="311"/>
      <c r="B5229" s="311"/>
      <c r="C5229" s="100" t="s">
        <v>2786</v>
      </c>
    </row>
    <row r="5230" spans="1:3">
      <c r="A5230" s="311"/>
      <c r="B5230" s="311"/>
      <c r="C5230" s="100" t="s">
        <v>2787</v>
      </c>
    </row>
    <row r="5231" spans="1:3" ht="30">
      <c r="A5231" s="311"/>
      <c r="B5231" s="311"/>
      <c r="C5231" s="100" t="s">
        <v>2788</v>
      </c>
    </row>
    <row r="5232" spans="1:3" ht="30">
      <c r="A5232" s="311"/>
      <c r="B5232" s="311"/>
      <c r="C5232" s="100" t="s">
        <v>2789</v>
      </c>
    </row>
    <row r="5233" spans="1:3" ht="30">
      <c r="A5233" s="311"/>
      <c r="B5233" s="311"/>
      <c r="C5233" s="100" t="s">
        <v>2790</v>
      </c>
    </row>
    <row r="5234" spans="1:3">
      <c r="A5234" s="311"/>
      <c r="B5234" s="311"/>
      <c r="C5234" s="100" t="s">
        <v>2791</v>
      </c>
    </row>
    <row r="5235" spans="1:3">
      <c r="A5235" s="311"/>
      <c r="B5235" s="311"/>
      <c r="C5235" s="100" t="s">
        <v>2792</v>
      </c>
    </row>
    <row r="5236" spans="1:3">
      <c r="A5236" s="311"/>
      <c r="B5236" s="311"/>
      <c r="C5236" s="100" t="s">
        <v>2793</v>
      </c>
    </row>
    <row r="5237" spans="1:3">
      <c r="A5237" s="311"/>
      <c r="B5237" s="311"/>
      <c r="C5237" s="100" t="s">
        <v>2794</v>
      </c>
    </row>
    <row r="5238" spans="1:3">
      <c r="A5238" s="311"/>
      <c r="B5238" s="311"/>
      <c r="C5238" s="100" t="s">
        <v>2795</v>
      </c>
    </row>
    <row r="5239" spans="1:3">
      <c r="A5239" s="311"/>
      <c r="B5239" s="311"/>
      <c r="C5239" s="100" t="s">
        <v>2796</v>
      </c>
    </row>
    <row r="5240" spans="1:3">
      <c r="A5240" s="311"/>
      <c r="B5240" s="311"/>
      <c r="C5240" s="100" t="s">
        <v>2808</v>
      </c>
    </row>
    <row r="5241" spans="1:3">
      <c r="A5241" s="311"/>
      <c r="B5241" s="311"/>
      <c r="C5241" s="100" t="s">
        <v>2798</v>
      </c>
    </row>
    <row r="5242" spans="1:3" ht="30">
      <c r="A5242" s="311"/>
      <c r="B5242" s="311"/>
      <c r="C5242" s="100" t="s">
        <v>2799</v>
      </c>
    </row>
    <row r="5243" spans="1:3" ht="30">
      <c r="A5243" s="311"/>
      <c r="B5243" s="311"/>
      <c r="C5243" s="100" t="s">
        <v>2800</v>
      </c>
    </row>
    <row r="5244" spans="1:3" ht="45">
      <c r="A5244" s="311"/>
      <c r="B5244" s="311"/>
      <c r="C5244" s="100" t="s">
        <v>2809</v>
      </c>
    </row>
    <row r="5245" spans="1:3">
      <c r="A5245" s="311"/>
      <c r="B5245" s="311"/>
      <c r="C5245" s="100" t="s">
        <v>1355</v>
      </c>
    </row>
    <row r="5246" spans="1:3" ht="60">
      <c r="A5246" s="311"/>
      <c r="B5246" s="311"/>
      <c r="C5246" s="100" t="s">
        <v>2314</v>
      </c>
    </row>
    <row r="5247" spans="1:3">
      <c r="A5247" s="311"/>
      <c r="B5247" s="311"/>
      <c r="C5247" s="100" t="s">
        <v>1955</v>
      </c>
    </row>
    <row r="5248" spans="1:3">
      <c r="A5248" s="311"/>
      <c r="B5248" s="311"/>
      <c r="C5248" s="100" t="s">
        <v>2010</v>
      </c>
    </row>
    <row r="5249" spans="1:3">
      <c r="A5249" s="311"/>
      <c r="B5249" s="311"/>
      <c r="C5249" s="100" t="s">
        <v>2011</v>
      </c>
    </row>
    <row r="5250" spans="1:3">
      <c r="A5250" s="311"/>
      <c r="B5250" s="311"/>
      <c r="C5250" s="100" t="s">
        <v>2012</v>
      </c>
    </row>
    <row r="5251" spans="1:3">
      <c r="A5251" s="311"/>
      <c r="B5251" s="311"/>
      <c r="C5251" s="100" t="s">
        <v>1475</v>
      </c>
    </row>
    <row r="5252" spans="1:3" ht="45.75" thickBot="1">
      <c r="A5252" s="312"/>
      <c r="B5252" s="312"/>
      <c r="C5252" s="95" t="s">
        <v>1358</v>
      </c>
    </row>
    <row r="5253" spans="1:3">
      <c r="A5253" s="310" t="s">
        <v>692</v>
      </c>
      <c r="B5253" s="310" t="s">
        <v>28</v>
      </c>
      <c r="C5253" s="99" t="s">
        <v>693</v>
      </c>
    </row>
    <row r="5254" spans="1:3">
      <c r="A5254" s="311"/>
      <c r="B5254" s="311"/>
      <c r="C5254" s="100" t="s">
        <v>2390</v>
      </c>
    </row>
    <row r="5255" spans="1:3">
      <c r="A5255" s="311"/>
      <c r="B5255" s="311"/>
      <c r="C5255" s="100" t="s">
        <v>2496</v>
      </c>
    </row>
    <row r="5256" spans="1:3">
      <c r="A5256" s="311"/>
      <c r="B5256" s="311"/>
      <c r="C5256" s="100" t="s">
        <v>2773</v>
      </c>
    </row>
    <row r="5257" spans="1:3">
      <c r="A5257" s="311"/>
      <c r="B5257" s="311"/>
      <c r="C5257" s="100" t="s">
        <v>2774</v>
      </c>
    </row>
    <row r="5258" spans="1:3">
      <c r="A5258" s="311"/>
      <c r="B5258" s="311"/>
      <c r="C5258" s="100" t="s">
        <v>2775</v>
      </c>
    </row>
    <row r="5259" spans="1:3">
      <c r="A5259" s="311"/>
      <c r="B5259" s="311"/>
      <c r="C5259" s="100" t="s">
        <v>2776</v>
      </c>
    </row>
    <row r="5260" spans="1:3" ht="30">
      <c r="A5260" s="311"/>
      <c r="B5260" s="311"/>
      <c r="C5260" s="100" t="s">
        <v>2777</v>
      </c>
    </row>
    <row r="5261" spans="1:3">
      <c r="A5261" s="311"/>
      <c r="B5261" s="311"/>
      <c r="C5261" s="100" t="s">
        <v>2778</v>
      </c>
    </row>
    <row r="5262" spans="1:3">
      <c r="A5262" s="311"/>
      <c r="B5262" s="311"/>
      <c r="C5262" s="100" t="s">
        <v>2011</v>
      </c>
    </row>
    <row r="5263" spans="1:3">
      <c r="A5263" s="311"/>
      <c r="B5263" s="311"/>
      <c r="C5263" s="100" t="s">
        <v>2802</v>
      </c>
    </row>
    <row r="5264" spans="1:3" ht="75">
      <c r="A5264" s="311"/>
      <c r="B5264" s="311"/>
      <c r="C5264" s="100" t="s">
        <v>2780</v>
      </c>
    </row>
    <row r="5265" spans="1:3" ht="75">
      <c r="A5265" s="311"/>
      <c r="B5265" s="311"/>
      <c r="C5265" s="100" t="s">
        <v>2781</v>
      </c>
    </row>
    <row r="5266" spans="1:3" ht="90">
      <c r="A5266" s="311"/>
      <c r="B5266" s="311"/>
      <c r="C5266" s="100" t="s">
        <v>2803</v>
      </c>
    </row>
    <row r="5267" spans="1:3">
      <c r="A5267" s="311"/>
      <c r="B5267" s="311"/>
      <c r="C5267" s="100" t="s">
        <v>2375</v>
      </c>
    </row>
    <row r="5268" spans="1:3">
      <c r="A5268" s="311"/>
      <c r="B5268" s="311"/>
      <c r="C5268" s="100" t="s">
        <v>2783</v>
      </c>
    </row>
    <row r="5269" spans="1:3" ht="30">
      <c r="A5269" s="311"/>
      <c r="B5269" s="311"/>
      <c r="C5269" s="100" t="s">
        <v>2784</v>
      </c>
    </row>
    <row r="5270" spans="1:3">
      <c r="A5270" s="311"/>
      <c r="B5270" s="311"/>
      <c r="C5270" s="100" t="s">
        <v>2783</v>
      </c>
    </row>
    <row r="5271" spans="1:3" ht="30">
      <c r="A5271" s="311"/>
      <c r="B5271" s="311"/>
      <c r="C5271" s="100" t="s">
        <v>2784</v>
      </c>
    </row>
    <row r="5272" spans="1:3">
      <c r="A5272" s="311"/>
      <c r="B5272" s="311"/>
      <c r="C5272" s="100" t="s">
        <v>2785</v>
      </c>
    </row>
    <row r="5273" spans="1:3">
      <c r="A5273" s="311"/>
      <c r="B5273" s="311"/>
      <c r="C5273" s="100" t="s">
        <v>2786</v>
      </c>
    </row>
    <row r="5274" spans="1:3">
      <c r="A5274" s="311"/>
      <c r="B5274" s="311"/>
      <c r="C5274" s="100" t="s">
        <v>2787</v>
      </c>
    </row>
    <row r="5275" spans="1:3" ht="30">
      <c r="A5275" s="311"/>
      <c r="B5275" s="311"/>
      <c r="C5275" s="100" t="s">
        <v>2788</v>
      </c>
    </row>
    <row r="5276" spans="1:3" ht="30">
      <c r="A5276" s="311"/>
      <c r="B5276" s="311"/>
      <c r="C5276" s="100" t="s">
        <v>2789</v>
      </c>
    </row>
    <row r="5277" spans="1:3" ht="30">
      <c r="A5277" s="311"/>
      <c r="B5277" s="311"/>
      <c r="C5277" s="100" t="s">
        <v>2790</v>
      </c>
    </row>
    <row r="5278" spans="1:3">
      <c r="A5278" s="311"/>
      <c r="B5278" s="311"/>
      <c r="C5278" s="100" t="s">
        <v>2791</v>
      </c>
    </row>
    <row r="5279" spans="1:3">
      <c r="A5279" s="311"/>
      <c r="B5279" s="311"/>
      <c r="C5279" s="100" t="s">
        <v>2792</v>
      </c>
    </row>
    <row r="5280" spans="1:3">
      <c r="A5280" s="311"/>
      <c r="B5280" s="311"/>
      <c r="C5280" s="100" t="s">
        <v>2793</v>
      </c>
    </row>
    <row r="5281" spans="1:3">
      <c r="A5281" s="311"/>
      <c r="B5281" s="311"/>
      <c r="C5281" s="100" t="s">
        <v>2794</v>
      </c>
    </row>
    <row r="5282" spans="1:3">
      <c r="A5282" s="311"/>
      <c r="B5282" s="311"/>
      <c r="C5282" s="100" t="s">
        <v>2795</v>
      </c>
    </row>
    <row r="5283" spans="1:3">
      <c r="A5283" s="311"/>
      <c r="B5283" s="311"/>
      <c r="C5283" s="100" t="s">
        <v>2796</v>
      </c>
    </row>
    <row r="5284" spans="1:3">
      <c r="A5284" s="311"/>
      <c r="B5284" s="311"/>
      <c r="C5284" s="100" t="s">
        <v>2810</v>
      </c>
    </row>
    <row r="5285" spans="1:3">
      <c r="A5285" s="311"/>
      <c r="B5285" s="311"/>
      <c r="C5285" s="100" t="s">
        <v>2798</v>
      </c>
    </row>
    <row r="5286" spans="1:3" ht="30">
      <c r="A5286" s="311"/>
      <c r="B5286" s="311"/>
      <c r="C5286" s="100" t="s">
        <v>2799</v>
      </c>
    </row>
    <row r="5287" spans="1:3" ht="30">
      <c r="A5287" s="311"/>
      <c r="B5287" s="311"/>
      <c r="C5287" s="100" t="s">
        <v>2800</v>
      </c>
    </row>
    <row r="5288" spans="1:3" ht="45">
      <c r="A5288" s="311"/>
      <c r="B5288" s="311"/>
      <c r="C5288" s="100" t="s">
        <v>2811</v>
      </c>
    </row>
    <row r="5289" spans="1:3">
      <c r="A5289" s="311"/>
      <c r="B5289" s="311"/>
      <c r="C5289" s="100" t="s">
        <v>1355</v>
      </c>
    </row>
    <row r="5290" spans="1:3" ht="60">
      <c r="A5290" s="311"/>
      <c r="B5290" s="311"/>
      <c r="C5290" s="100" t="s">
        <v>2314</v>
      </c>
    </row>
    <row r="5291" spans="1:3">
      <c r="A5291" s="311"/>
      <c r="B5291" s="311"/>
      <c r="C5291" s="100" t="s">
        <v>1955</v>
      </c>
    </row>
    <row r="5292" spans="1:3">
      <c r="A5292" s="311"/>
      <c r="B5292" s="311"/>
      <c r="C5292" s="100" t="s">
        <v>2010</v>
      </c>
    </row>
    <row r="5293" spans="1:3">
      <c r="A5293" s="311"/>
      <c r="B5293" s="311"/>
      <c r="C5293" s="100" t="s">
        <v>2011</v>
      </c>
    </row>
    <row r="5294" spans="1:3">
      <c r="A5294" s="311"/>
      <c r="B5294" s="311"/>
      <c r="C5294" s="100" t="s">
        <v>2012</v>
      </c>
    </row>
    <row r="5295" spans="1:3">
      <c r="A5295" s="311"/>
      <c r="B5295" s="311"/>
      <c r="C5295" s="100" t="s">
        <v>1475</v>
      </c>
    </row>
    <row r="5296" spans="1:3" ht="45.75" thickBot="1">
      <c r="A5296" s="312"/>
      <c r="B5296" s="312"/>
      <c r="C5296" s="95" t="s">
        <v>1358</v>
      </c>
    </row>
    <row r="5297" spans="1:3">
      <c r="A5297" s="310" t="s">
        <v>694</v>
      </c>
      <c r="B5297" s="310" t="s">
        <v>28</v>
      </c>
      <c r="C5297" s="99" t="s">
        <v>695</v>
      </c>
    </row>
    <row r="5298" spans="1:3" ht="45">
      <c r="A5298" s="311"/>
      <c r="B5298" s="311"/>
      <c r="C5298" s="100" t="s">
        <v>2812</v>
      </c>
    </row>
    <row r="5299" spans="1:3" ht="75">
      <c r="A5299" s="311"/>
      <c r="B5299" s="311"/>
      <c r="C5299" s="100" t="s">
        <v>2813</v>
      </c>
    </row>
    <row r="5300" spans="1:3" ht="60">
      <c r="A5300" s="311"/>
      <c r="B5300" s="311"/>
      <c r="C5300" s="100" t="s">
        <v>2814</v>
      </c>
    </row>
    <row r="5301" spans="1:3" ht="45">
      <c r="A5301" s="311"/>
      <c r="B5301" s="311"/>
      <c r="C5301" s="100" t="s">
        <v>2815</v>
      </c>
    </row>
    <row r="5302" spans="1:3" ht="45">
      <c r="A5302" s="311"/>
      <c r="B5302" s="311"/>
      <c r="C5302" s="100" t="s">
        <v>2816</v>
      </c>
    </row>
    <row r="5303" spans="1:3" ht="60">
      <c r="A5303" s="311"/>
      <c r="B5303" s="311"/>
      <c r="C5303" s="100" t="s">
        <v>2817</v>
      </c>
    </row>
    <row r="5304" spans="1:3" ht="60">
      <c r="A5304" s="311"/>
      <c r="B5304" s="311"/>
      <c r="C5304" s="100" t="s">
        <v>2314</v>
      </c>
    </row>
    <row r="5305" spans="1:3">
      <c r="A5305" s="311"/>
      <c r="B5305" s="311"/>
      <c r="C5305" s="100" t="s">
        <v>1955</v>
      </c>
    </row>
    <row r="5306" spans="1:3">
      <c r="A5306" s="311"/>
      <c r="B5306" s="311"/>
      <c r="C5306" s="100" t="s">
        <v>2010</v>
      </c>
    </row>
    <row r="5307" spans="1:3">
      <c r="A5307" s="311"/>
      <c r="B5307" s="311"/>
      <c r="C5307" s="100" t="s">
        <v>2011</v>
      </c>
    </row>
    <row r="5308" spans="1:3">
      <c r="A5308" s="311"/>
      <c r="B5308" s="311"/>
      <c r="C5308" s="100" t="s">
        <v>2012</v>
      </c>
    </row>
    <row r="5309" spans="1:3">
      <c r="A5309" s="311"/>
      <c r="B5309" s="311"/>
      <c r="C5309" s="100" t="s">
        <v>1475</v>
      </c>
    </row>
    <row r="5310" spans="1:3" ht="45.75" thickBot="1">
      <c r="A5310" s="312"/>
      <c r="B5310" s="312"/>
      <c r="C5310" s="95" t="s">
        <v>1358</v>
      </c>
    </row>
    <row r="5311" spans="1:3">
      <c r="A5311" s="310" t="s">
        <v>696</v>
      </c>
      <c r="B5311" s="310" t="s">
        <v>28</v>
      </c>
      <c r="C5311" s="99" t="s">
        <v>697</v>
      </c>
    </row>
    <row r="5312" spans="1:3" ht="45">
      <c r="A5312" s="311"/>
      <c r="B5312" s="311"/>
      <c r="C5312" s="100" t="s">
        <v>2812</v>
      </c>
    </row>
    <row r="5313" spans="1:3" ht="75">
      <c r="A5313" s="311"/>
      <c r="B5313" s="311"/>
      <c r="C5313" s="100" t="s">
        <v>2813</v>
      </c>
    </row>
    <row r="5314" spans="1:3" ht="60">
      <c r="A5314" s="311"/>
      <c r="B5314" s="311"/>
      <c r="C5314" s="100" t="s">
        <v>2814</v>
      </c>
    </row>
    <row r="5315" spans="1:3" ht="45">
      <c r="A5315" s="311"/>
      <c r="B5315" s="311"/>
      <c r="C5315" s="100" t="s">
        <v>2815</v>
      </c>
    </row>
    <row r="5316" spans="1:3" ht="45">
      <c r="A5316" s="311"/>
      <c r="B5316" s="311"/>
      <c r="C5316" s="100" t="s">
        <v>2816</v>
      </c>
    </row>
    <row r="5317" spans="1:3" ht="45">
      <c r="A5317" s="311"/>
      <c r="B5317" s="311"/>
      <c r="C5317" s="100" t="s">
        <v>2818</v>
      </c>
    </row>
    <row r="5318" spans="1:3">
      <c r="A5318" s="311"/>
      <c r="B5318" s="311"/>
      <c r="C5318" s="100" t="s">
        <v>1355</v>
      </c>
    </row>
    <row r="5319" spans="1:3" ht="60">
      <c r="A5319" s="311"/>
      <c r="B5319" s="311"/>
      <c r="C5319" s="100" t="s">
        <v>2314</v>
      </c>
    </row>
    <row r="5320" spans="1:3">
      <c r="A5320" s="311"/>
      <c r="B5320" s="311"/>
      <c r="C5320" s="100" t="s">
        <v>1955</v>
      </c>
    </row>
    <row r="5321" spans="1:3">
      <c r="A5321" s="311"/>
      <c r="B5321" s="311"/>
      <c r="C5321" s="100" t="s">
        <v>2010</v>
      </c>
    </row>
    <row r="5322" spans="1:3">
      <c r="A5322" s="311"/>
      <c r="B5322" s="311"/>
      <c r="C5322" s="100" t="s">
        <v>2011</v>
      </c>
    </row>
    <row r="5323" spans="1:3">
      <c r="A5323" s="311"/>
      <c r="B5323" s="311"/>
      <c r="C5323" s="100" t="s">
        <v>2012</v>
      </c>
    </row>
    <row r="5324" spans="1:3">
      <c r="A5324" s="311"/>
      <c r="B5324" s="311"/>
      <c r="C5324" s="100" t="s">
        <v>1475</v>
      </c>
    </row>
    <row r="5325" spans="1:3" ht="45.75" thickBot="1">
      <c r="A5325" s="312"/>
      <c r="B5325" s="312"/>
      <c r="C5325" s="95" t="s">
        <v>1358</v>
      </c>
    </row>
    <row r="5326" spans="1:3">
      <c r="A5326" s="310" t="s">
        <v>698</v>
      </c>
      <c r="B5326" s="310" t="s">
        <v>28</v>
      </c>
      <c r="C5326" s="99" t="s">
        <v>699</v>
      </c>
    </row>
    <row r="5327" spans="1:3" ht="45">
      <c r="A5327" s="311"/>
      <c r="B5327" s="311"/>
      <c r="C5327" s="100" t="s">
        <v>2819</v>
      </c>
    </row>
    <row r="5328" spans="1:3" ht="75">
      <c r="A5328" s="311"/>
      <c r="B5328" s="311"/>
      <c r="C5328" s="100" t="s">
        <v>2813</v>
      </c>
    </row>
    <row r="5329" spans="1:3" ht="60">
      <c r="A5329" s="311"/>
      <c r="B5329" s="311"/>
      <c r="C5329" s="100" t="s">
        <v>2814</v>
      </c>
    </row>
    <row r="5330" spans="1:3" ht="45">
      <c r="A5330" s="311"/>
      <c r="B5330" s="311"/>
      <c r="C5330" s="100" t="s">
        <v>2815</v>
      </c>
    </row>
    <row r="5331" spans="1:3" ht="45">
      <c r="A5331" s="311"/>
      <c r="B5331" s="311"/>
      <c r="C5331" s="100" t="s">
        <v>2816</v>
      </c>
    </row>
    <row r="5332" spans="1:3" ht="60">
      <c r="A5332" s="311"/>
      <c r="B5332" s="311"/>
      <c r="C5332" s="100" t="s">
        <v>2817</v>
      </c>
    </row>
    <row r="5333" spans="1:3" ht="60">
      <c r="A5333" s="311"/>
      <c r="B5333" s="311"/>
      <c r="C5333" s="100" t="s">
        <v>2314</v>
      </c>
    </row>
    <row r="5334" spans="1:3">
      <c r="A5334" s="311"/>
      <c r="B5334" s="311"/>
      <c r="C5334" s="100" t="s">
        <v>1955</v>
      </c>
    </row>
    <row r="5335" spans="1:3">
      <c r="A5335" s="311"/>
      <c r="B5335" s="311"/>
      <c r="C5335" s="100" t="s">
        <v>2010</v>
      </c>
    </row>
    <row r="5336" spans="1:3">
      <c r="A5336" s="311"/>
      <c r="B5336" s="311"/>
      <c r="C5336" s="100" t="s">
        <v>2011</v>
      </c>
    </row>
    <row r="5337" spans="1:3">
      <c r="A5337" s="311"/>
      <c r="B5337" s="311"/>
      <c r="C5337" s="100" t="s">
        <v>2012</v>
      </c>
    </row>
    <row r="5338" spans="1:3">
      <c r="A5338" s="311"/>
      <c r="B5338" s="311"/>
      <c r="C5338" s="100" t="s">
        <v>1475</v>
      </c>
    </row>
    <row r="5339" spans="1:3" ht="45.75" thickBot="1">
      <c r="A5339" s="312"/>
      <c r="B5339" s="312"/>
      <c r="C5339" s="95" t="s">
        <v>1358</v>
      </c>
    </row>
    <row r="5340" spans="1:3">
      <c r="A5340" s="310" t="s">
        <v>700</v>
      </c>
      <c r="B5340" s="310" t="s">
        <v>28</v>
      </c>
      <c r="C5340" s="99" t="s">
        <v>701</v>
      </c>
    </row>
    <row r="5341" spans="1:3" ht="45">
      <c r="A5341" s="311"/>
      <c r="B5341" s="311"/>
      <c r="C5341" s="100" t="s">
        <v>2820</v>
      </c>
    </row>
    <row r="5342" spans="1:3" ht="75">
      <c r="A5342" s="311"/>
      <c r="B5342" s="311"/>
      <c r="C5342" s="100" t="s">
        <v>2813</v>
      </c>
    </row>
    <row r="5343" spans="1:3" ht="60">
      <c r="A5343" s="311"/>
      <c r="B5343" s="311"/>
      <c r="C5343" s="100" t="s">
        <v>2814</v>
      </c>
    </row>
    <row r="5344" spans="1:3" ht="45">
      <c r="A5344" s="311"/>
      <c r="B5344" s="311"/>
      <c r="C5344" s="100" t="s">
        <v>2815</v>
      </c>
    </row>
    <row r="5345" spans="1:3" ht="45">
      <c r="A5345" s="311"/>
      <c r="B5345" s="311"/>
      <c r="C5345" s="100" t="s">
        <v>2816</v>
      </c>
    </row>
    <row r="5346" spans="1:3" ht="45">
      <c r="A5346" s="311"/>
      <c r="B5346" s="311"/>
      <c r="C5346" s="100" t="s">
        <v>2821</v>
      </c>
    </row>
    <row r="5347" spans="1:3">
      <c r="A5347" s="311"/>
      <c r="B5347" s="311"/>
      <c r="C5347" s="100" t="s">
        <v>1355</v>
      </c>
    </row>
    <row r="5348" spans="1:3" ht="60">
      <c r="A5348" s="311"/>
      <c r="B5348" s="311"/>
      <c r="C5348" s="100" t="s">
        <v>2314</v>
      </c>
    </row>
    <row r="5349" spans="1:3">
      <c r="A5349" s="311"/>
      <c r="B5349" s="311"/>
      <c r="C5349" s="100" t="s">
        <v>1955</v>
      </c>
    </row>
    <row r="5350" spans="1:3">
      <c r="A5350" s="311"/>
      <c r="B5350" s="311"/>
      <c r="C5350" s="100" t="s">
        <v>2010</v>
      </c>
    </row>
    <row r="5351" spans="1:3">
      <c r="A5351" s="311"/>
      <c r="B5351" s="311"/>
      <c r="C5351" s="100" t="s">
        <v>2011</v>
      </c>
    </row>
    <row r="5352" spans="1:3">
      <c r="A5352" s="311"/>
      <c r="B5352" s="311"/>
      <c r="C5352" s="100" t="s">
        <v>2012</v>
      </c>
    </row>
    <row r="5353" spans="1:3">
      <c r="A5353" s="311"/>
      <c r="B5353" s="311"/>
      <c r="C5353" s="100" t="s">
        <v>1475</v>
      </c>
    </row>
    <row r="5354" spans="1:3" ht="45.75" thickBot="1">
      <c r="A5354" s="312"/>
      <c r="B5354" s="312"/>
      <c r="C5354" s="95" t="s">
        <v>1358</v>
      </c>
    </row>
    <row r="5355" spans="1:3">
      <c r="A5355" s="310" t="s">
        <v>702</v>
      </c>
      <c r="B5355" s="310" t="s">
        <v>28</v>
      </c>
      <c r="C5355" s="99" t="s">
        <v>703</v>
      </c>
    </row>
    <row r="5356" spans="1:3" ht="120">
      <c r="A5356" s="311"/>
      <c r="B5356" s="311"/>
      <c r="C5356" s="100" t="s">
        <v>2822</v>
      </c>
    </row>
    <row r="5357" spans="1:3" ht="30">
      <c r="A5357" s="311"/>
      <c r="B5357" s="311"/>
      <c r="C5357" s="100" t="s">
        <v>2823</v>
      </c>
    </row>
    <row r="5358" spans="1:3" ht="60">
      <c r="A5358" s="311"/>
      <c r="B5358" s="311"/>
      <c r="C5358" s="100" t="s">
        <v>2824</v>
      </c>
    </row>
    <row r="5359" spans="1:3">
      <c r="A5359" s="311"/>
      <c r="B5359" s="311"/>
      <c r="C5359" s="100" t="s">
        <v>2561</v>
      </c>
    </row>
    <row r="5360" spans="1:3">
      <c r="A5360" s="311"/>
      <c r="B5360" s="311"/>
      <c r="C5360" s="100" t="s">
        <v>2825</v>
      </c>
    </row>
    <row r="5361" spans="1:3">
      <c r="A5361" s="311"/>
      <c r="B5361" s="311"/>
      <c r="C5361" s="100" t="s">
        <v>2826</v>
      </c>
    </row>
    <row r="5362" spans="1:3">
      <c r="A5362" s="311"/>
      <c r="B5362" s="311"/>
      <c r="C5362" s="100" t="s">
        <v>2827</v>
      </c>
    </row>
    <row r="5363" spans="1:3">
      <c r="A5363" s="311"/>
      <c r="B5363" s="311"/>
      <c r="C5363" s="100" t="s">
        <v>2828</v>
      </c>
    </row>
    <row r="5364" spans="1:3">
      <c r="A5364" s="311"/>
      <c r="B5364" s="311"/>
      <c r="C5364" s="100" t="s">
        <v>2829</v>
      </c>
    </row>
    <row r="5365" spans="1:3">
      <c r="A5365" s="311"/>
      <c r="B5365" s="311"/>
      <c r="C5365" s="100" t="s">
        <v>1355</v>
      </c>
    </row>
    <row r="5366" spans="1:3" ht="60">
      <c r="A5366" s="311"/>
      <c r="B5366" s="311"/>
      <c r="C5366" s="100" t="s">
        <v>2314</v>
      </c>
    </row>
    <row r="5367" spans="1:3">
      <c r="A5367" s="311"/>
      <c r="B5367" s="311"/>
      <c r="C5367" s="100" t="s">
        <v>1955</v>
      </c>
    </row>
    <row r="5368" spans="1:3">
      <c r="A5368" s="311"/>
      <c r="B5368" s="311"/>
      <c r="C5368" s="100" t="s">
        <v>2010</v>
      </c>
    </row>
    <row r="5369" spans="1:3">
      <c r="A5369" s="311"/>
      <c r="B5369" s="311"/>
      <c r="C5369" s="100" t="s">
        <v>2011</v>
      </c>
    </row>
    <row r="5370" spans="1:3">
      <c r="A5370" s="311"/>
      <c r="B5370" s="311"/>
      <c r="C5370" s="100" t="s">
        <v>2012</v>
      </c>
    </row>
    <row r="5371" spans="1:3">
      <c r="A5371" s="311"/>
      <c r="B5371" s="311"/>
      <c r="C5371" s="100" t="s">
        <v>1475</v>
      </c>
    </row>
    <row r="5372" spans="1:3" ht="45.75" thickBot="1">
      <c r="A5372" s="312"/>
      <c r="B5372" s="312"/>
      <c r="C5372" s="95" t="s">
        <v>1358</v>
      </c>
    </row>
    <row r="5373" spans="1:3">
      <c r="A5373" s="310" t="s">
        <v>704</v>
      </c>
      <c r="B5373" s="310" t="s">
        <v>28</v>
      </c>
      <c r="C5373" s="99" t="s">
        <v>705</v>
      </c>
    </row>
    <row r="5374" spans="1:3" ht="120">
      <c r="A5374" s="311"/>
      <c r="B5374" s="311"/>
      <c r="C5374" s="100" t="s">
        <v>2830</v>
      </c>
    </row>
    <row r="5375" spans="1:3" ht="30">
      <c r="A5375" s="311"/>
      <c r="B5375" s="311"/>
      <c r="C5375" s="100" t="s">
        <v>2823</v>
      </c>
    </row>
    <row r="5376" spans="1:3" ht="60">
      <c r="A5376" s="311"/>
      <c r="B5376" s="311"/>
      <c r="C5376" s="100" t="s">
        <v>2824</v>
      </c>
    </row>
    <row r="5377" spans="1:3">
      <c r="A5377" s="311"/>
      <c r="B5377" s="311"/>
      <c r="C5377" s="100" t="s">
        <v>2561</v>
      </c>
    </row>
    <row r="5378" spans="1:3">
      <c r="A5378" s="311"/>
      <c r="B5378" s="311"/>
      <c r="C5378" s="100" t="s">
        <v>2825</v>
      </c>
    </row>
    <row r="5379" spans="1:3">
      <c r="A5379" s="311"/>
      <c r="B5379" s="311"/>
      <c r="C5379" s="100" t="s">
        <v>2826</v>
      </c>
    </row>
    <row r="5380" spans="1:3">
      <c r="A5380" s="311"/>
      <c r="B5380" s="311"/>
      <c r="C5380" s="100" t="s">
        <v>2827</v>
      </c>
    </row>
    <row r="5381" spans="1:3">
      <c r="A5381" s="311"/>
      <c r="B5381" s="311"/>
      <c r="C5381" s="100" t="s">
        <v>2828</v>
      </c>
    </row>
    <row r="5382" spans="1:3">
      <c r="A5382" s="311"/>
      <c r="B5382" s="311"/>
      <c r="C5382" s="100" t="s">
        <v>2831</v>
      </c>
    </row>
    <row r="5383" spans="1:3">
      <c r="A5383" s="311"/>
      <c r="B5383" s="311"/>
      <c r="C5383" s="100" t="s">
        <v>1355</v>
      </c>
    </row>
    <row r="5384" spans="1:3" ht="60">
      <c r="A5384" s="311"/>
      <c r="B5384" s="311"/>
      <c r="C5384" s="100" t="s">
        <v>2314</v>
      </c>
    </row>
    <row r="5385" spans="1:3">
      <c r="A5385" s="311"/>
      <c r="B5385" s="311"/>
      <c r="C5385" s="100" t="s">
        <v>1955</v>
      </c>
    </row>
    <row r="5386" spans="1:3">
      <c r="A5386" s="311"/>
      <c r="B5386" s="311"/>
      <c r="C5386" s="100" t="s">
        <v>2010</v>
      </c>
    </row>
    <row r="5387" spans="1:3">
      <c r="A5387" s="311"/>
      <c r="B5387" s="311"/>
      <c r="C5387" s="100" t="s">
        <v>2011</v>
      </c>
    </row>
    <row r="5388" spans="1:3">
      <c r="A5388" s="311"/>
      <c r="B5388" s="311"/>
      <c r="C5388" s="100" t="s">
        <v>2012</v>
      </c>
    </row>
    <row r="5389" spans="1:3" ht="60.75" thickBot="1">
      <c r="A5389" s="312"/>
      <c r="B5389" s="312"/>
      <c r="C5389" s="95" t="s">
        <v>1507</v>
      </c>
    </row>
    <row r="5390" spans="1:3">
      <c r="A5390" s="310" t="s">
        <v>706</v>
      </c>
      <c r="B5390" s="310" t="s">
        <v>28</v>
      </c>
      <c r="C5390" s="99" t="s">
        <v>707</v>
      </c>
    </row>
    <row r="5391" spans="1:3" ht="60">
      <c r="A5391" s="311"/>
      <c r="B5391" s="311"/>
      <c r="C5391" s="100" t="s">
        <v>2832</v>
      </c>
    </row>
    <row r="5392" spans="1:3" ht="45">
      <c r="A5392" s="311"/>
      <c r="B5392" s="311"/>
      <c r="C5392" s="100" t="s">
        <v>2833</v>
      </c>
    </row>
    <row r="5393" spans="1:3">
      <c r="A5393" s="311"/>
      <c r="B5393" s="311"/>
      <c r="C5393" s="100" t="s">
        <v>2834</v>
      </c>
    </row>
    <row r="5394" spans="1:3" ht="30">
      <c r="A5394" s="311"/>
      <c r="B5394" s="311"/>
      <c r="C5394" s="100" t="s">
        <v>2835</v>
      </c>
    </row>
    <row r="5395" spans="1:3" ht="45">
      <c r="A5395" s="311"/>
      <c r="B5395" s="311"/>
      <c r="C5395" s="100" t="s">
        <v>2836</v>
      </c>
    </row>
    <row r="5396" spans="1:3">
      <c r="A5396" s="311"/>
      <c r="B5396" s="311"/>
      <c r="C5396" s="100" t="s">
        <v>1355</v>
      </c>
    </row>
    <row r="5397" spans="1:3" ht="60">
      <c r="A5397" s="311"/>
      <c r="B5397" s="311"/>
      <c r="C5397" s="100" t="s">
        <v>2314</v>
      </c>
    </row>
    <row r="5398" spans="1:3">
      <c r="A5398" s="311"/>
      <c r="B5398" s="311"/>
      <c r="C5398" s="100" t="s">
        <v>1955</v>
      </c>
    </row>
    <row r="5399" spans="1:3">
      <c r="A5399" s="311"/>
      <c r="B5399" s="311"/>
      <c r="C5399" s="100" t="s">
        <v>2010</v>
      </c>
    </row>
    <row r="5400" spans="1:3">
      <c r="A5400" s="311"/>
      <c r="B5400" s="311"/>
      <c r="C5400" s="100" t="s">
        <v>2011</v>
      </c>
    </row>
    <row r="5401" spans="1:3">
      <c r="A5401" s="311"/>
      <c r="B5401" s="311"/>
      <c r="C5401" s="100" t="s">
        <v>2012</v>
      </c>
    </row>
    <row r="5402" spans="1:3" ht="60.75" thickBot="1">
      <c r="A5402" s="312"/>
      <c r="B5402" s="312"/>
      <c r="C5402" s="95" t="s">
        <v>2837</v>
      </c>
    </row>
    <row r="5403" spans="1:3">
      <c r="A5403" s="310" t="s">
        <v>708</v>
      </c>
      <c r="B5403" s="310" t="s">
        <v>28</v>
      </c>
      <c r="C5403" s="99" t="s">
        <v>709</v>
      </c>
    </row>
    <row r="5404" spans="1:3">
      <c r="A5404" s="311"/>
      <c r="B5404" s="311"/>
      <c r="C5404" s="100" t="s">
        <v>2838</v>
      </c>
    </row>
    <row r="5405" spans="1:3" ht="90">
      <c r="A5405" s="311"/>
      <c r="B5405" s="311"/>
      <c r="C5405" s="100" t="s">
        <v>2839</v>
      </c>
    </row>
    <row r="5406" spans="1:3">
      <c r="A5406" s="311"/>
      <c r="B5406" s="311"/>
      <c r="C5406" s="100" t="s">
        <v>2834</v>
      </c>
    </row>
    <row r="5407" spans="1:3" ht="30">
      <c r="A5407" s="311"/>
      <c r="B5407" s="311"/>
      <c r="C5407" s="100" t="s">
        <v>2835</v>
      </c>
    </row>
    <row r="5408" spans="1:3">
      <c r="A5408" s="311"/>
      <c r="B5408" s="311"/>
      <c r="C5408" s="100" t="s">
        <v>2840</v>
      </c>
    </row>
    <row r="5409" spans="1:3">
      <c r="A5409" s="311"/>
      <c r="B5409" s="311"/>
      <c r="C5409" s="100" t="s">
        <v>2841</v>
      </c>
    </row>
    <row r="5410" spans="1:3">
      <c r="A5410" s="311"/>
      <c r="B5410" s="311"/>
      <c r="C5410" s="100" t="s">
        <v>2842</v>
      </c>
    </row>
    <row r="5411" spans="1:3">
      <c r="A5411" s="311"/>
      <c r="B5411" s="311"/>
      <c r="C5411" s="100" t="s">
        <v>1355</v>
      </c>
    </row>
    <row r="5412" spans="1:3" ht="60">
      <c r="A5412" s="311"/>
      <c r="B5412" s="311"/>
      <c r="C5412" s="100" t="s">
        <v>2314</v>
      </c>
    </row>
    <row r="5413" spans="1:3">
      <c r="A5413" s="311"/>
      <c r="B5413" s="311"/>
      <c r="C5413" s="100" t="s">
        <v>1955</v>
      </c>
    </row>
    <row r="5414" spans="1:3">
      <c r="A5414" s="311"/>
      <c r="B5414" s="311"/>
      <c r="C5414" s="100" t="s">
        <v>2010</v>
      </c>
    </row>
    <row r="5415" spans="1:3">
      <c r="A5415" s="311"/>
      <c r="B5415" s="311"/>
      <c r="C5415" s="100" t="s">
        <v>2011</v>
      </c>
    </row>
    <row r="5416" spans="1:3">
      <c r="A5416" s="311"/>
      <c r="B5416" s="311"/>
      <c r="C5416" s="100" t="s">
        <v>2012</v>
      </c>
    </row>
    <row r="5417" spans="1:3">
      <c r="A5417" s="311"/>
      <c r="B5417" s="311"/>
      <c r="C5417" s="100" t="s">
        <v>1475</v>
      </c>
    </row>
    <row r="5418" spans="1:3" ht="45.75" thickBot="1">
      <c r="A5418" s="312"/>
      <c r="B5418" s="312"/>
      <c r="C5418" s="95" t="s">
        <v>2843</v>
      </c>
    </row>
    <row r="5419" spans="1:3">
      <c r="A5419" s="310" t="s">
        <v>710</v>
      </c>
      <c r="B5419" s="310" t="s">
        <v>28</v>
      </c>
      <c r="C5419" s="99" t="s">
        <v>711</v>
      </c>
    </row>
    <row r="5420" spans="1:3" ht="75">
      <c r="A5420" s="311"/>
      <c r="B5420" s="311"/>
      <c r="C5420" s="100" t="s">
        <v>2844</v>
      </c>
    </row>
    <row r="5421" spans="1:3">
      <c r="A5421" s="311"/>
      <c r="B5421" s="311"/>
      <c r="C5421" s="100" t="s">
        <v>2834</v>
      </c>
    </row>
    <row r="5422" spans="1:3">
      <c r="A5422" s="311"/>
      <c r="B5422" s="311"/>
      <c r="C5422" s="100" t="s">
        <v>2845</v>
      </c>
    </row>
    <row r="5423" spans="1:3">
      <c r="A5423" s="311"/>
      <c r="B5423" s="311"/>
      <c r="C5423" s="100" t="s">
        <v>2846</v>
      </c>
    </row>
    <row r="5424" spans="1:3">
      <c r="A5424" s="311"/>
      <c r="B5424" s="311"/>
      <c r="C5424" s="100" t="s">
        <v>2847</v>
      </c>
    </row>
    <row r="5425" spans="1:3">
      <c r="A5425" s="311"/>
      <c r="B5425" s="311"/>
      <c r="C5425" s="100" t="s">
        <v>2840</v>
      </c>
    </row>
    <row r="5426" spans="1:3">
      <c r="A5426" s="311"/>
      <c r="B5426" s="311"/>
      <c r="C5426" s="100" t="s">
        <v>2841</v>
      </c>
    </row>
    <row r="5427" spans="1:3" ht="30">
      <c r="A5427" s="311"/>
      <c r="B5427" s="311"/>
      <c r="C5427" s="100" t="s">
        <v>2848</v>
      </c>
    </row>
    <row r="5428" spans="1:3" ht="60">
      <c r="A5428" s="311"/>
      <c r="B5428" s="311"/>
      <c r="C5428" s="100" t="s">
        <v>2314</v>
      </c>
    </row>
    <row r="5429" spans="1:3">
      <c r="A5429" s="311"/>
      <c r="B5429" s="311"/>
      <c r="C5429" s="100" t="s">
        <v>1955</v>
      </c>
    </row>
    <row r="5430" spans="1:3">
      <c r="A5430" s="311"/>
      <c r="B5430" s="311"/>
      <c r="C5430" s="100" t="s">
        <v>2010</v>
      </c>
    </row>
    <row r="5431" spans="1:3">
      <c r="A5431" s="311"/>
      <c r="B5431" s="311"/>
      <c r="C5431" s="100" t="s">
        <v>2011</v>
      </c>
    </row>
    <row r="5432" spans="1:3">
      <c r="A5432" s="311"/>
      <c r="B5432" s="311"/>
      <c r="C5432" s="100" t="s">
        <v>2012</v>
      </c>
    </row>
    <row r="5433" spans="1:3">
      <c r="A5433" s="311"/>
      <c r="B5433" s="311"/>
      <c r="C5433" s="100" t="s">
        <v>1475</v>
      </c>
    </row>
    <row r="5434" spans="1:3" ht="45.75" thickBot="1">
      <c r="A5434" s="312"/>
      <c r="B5434" s="312"/>
      <c r="C5434" s="95" t="s">
        <v>2843</v>
      </c>
    </row>
    <row r="5435" spans="1:3">
      <c r="A5435" s="310" t="s">
        <v>712</v>
      </c>
      <c r="B5435" s="310" t="s">
        <v>28</v>
      </c>
      <c r="C5435" s="99" t="s">
        <v>713</v>
      </c>
    </row>
    <row r="5436" spans="1:3" ht="45">
      <c r="A5436" s="311"/>
      <c r="B5436" s="311"/>
      <c r="C5436" s="100" t="s">
        <v>2849</v>
      </c>
    </row>
    <row r="5437" spans="1:3" ht="45">
      <c r="A5437" s="311"/>
      <c r="B5437" s="311"/>
      <c r="C5437" s="100" t="s">
        <v>2850</v>
      </c>
    </row>
    <row r="5438" spans="1:3" ht="30">
      <c r="A5438" s="311"/>
      <c r="B5438" s="311"/>
      <c r="C5438" s="100" t="s">
        <v>2851</v>
      </c>
    </row>
    <row r="5439" spans="1:3" ht="30">
      <c r="A5439" s="311"/>
      <c r="B5439" s="311"/>
      <c r="C5439" s="100" t="s">
        <v>2852</v>
      </c>
    </row>
    <row r="5440" spans="1:3" ht="45">
      <c r="A5440" s="311"/>
      <c r="B5440" s="311"/>
      <c r="C5440" s="100" t="s">
        <v>2853</v>
      </c>
    </row>
    <row r="5441" spans="1:3" ht="30">
      <c r="A5441" s="311"/>
      <c r="B5441" s="311"/>
      <c r="C5441" s="100" t="s">
        <v>2854</v>
      </c>
    </row>
    <row r="5442" spans="1:3" ht="30">
      <c r="A5442" s="311"/>
      <c r="B5442" s="311"/>
      <c r="C5442" s="100" t="s">
        <v>2855</v>
      </c>
    </row>
    <row r="5443" spans="1:3" ht="30">
      <c r="A5443" s="311"/>
      <c r="B5443" s="311"/>
      <c r="C5443" s="100" t="s">
        <v>2856</v>
      </c>
    </row>
    <row r="5444" spans="1:3" ht="45">
      <c r="A5444" s="311"/>
      <c r="B5444" s="311"/>
      <c r="C5444" s="100" t="s">
        <v>2857</v>
      </c>
    </row>
    <row r="5445" spans="1:3" ht="45">
      <c r="A5445" s="311"/>
      <c r="B5445" s="311"/>
      <c r="C5445" s="100" t="s">
        <v>2858</v>
      </c>
    </row>
    <row r="5446" spans="1:3">
      <c r="A5446" s="311"/>
      <c r="B5446" s="311"/>
      <c r="C5446" s="100" t="s">
        <v>2441</v>
      </c>
    </row>
    <row r="5447" spans="1:3">
      <c r="A5447" s="311"/>
      <c r="B5447" s="311"/>
      <c r="C5447" s="100" t="s">
        <v>2506</v>
      </c>
    </row>
    <row r="5448" spans="1:3">
      <c r="A5448" s="311"/>
      <c r="B5448" s="311"/>
      <c r="C5448" s="100" t="s">
        <v>2859</v>
      </c>
    </row>
    <row r="5449" spans="1:3" ht="30">
      <c r="A5449" s="311"/>
      <c r="B5449" s="311"/>
      <c r="C5449" s="100" t="s">
        <v>2860</v>
      </c>
    </row>
    <row r="5450" spans="1:3">
      <c r="A5450" s="311"/>
      <c r="B5450" s="311"/>
      <c r="C5450" s="100" t="s">
        <v>2442</v>
      </c>
    </row>
    <row r="5451" spans="1:3">
      <c r="A5451" s="311"/>
      <c r="B5451" s="311"/>
      <c r="C5451" s="100" t="s">
        <v>2861</v>
      </c>
    </row>
    <row r="5452" spans="1:3" ht="30">
      <c r="A5452" s="311"/>
      <c r="B5452" s="311"/>
      <c r="C5452" s="100" t="s">
        <v>2862</v>
      </c>
    </row>
    <row r="5453" spans="1:3">
      <c r="A5453" s="311"/>
      <c r="B5453" s="311"/>
      <c r="C5453" s="100" t="s">
        <v>2863</v>
      </c>
    </row>
    <row r="5454" spans="1:3">
      <c r="A5454" s="311"/>
      <c r="B5454" s="311"/>
      <c r="C5454" s="100" t="s">
        <v>2864</v>
      </c>
    </row>
    <row r="5455" spans="1:3">
      <c r="A5455" s="311"/>
      <c r="B5455" s="311"/>
      <c r="C5455" s="100" t="s">
        <v>2865</v>
      </c>
    </row>
    <row r="5456" spans="1:3" ht="30">
      <c r="A5456" s="311"/>
      <c r="B5456" s="311"/>
      <c r="C5456" s="100" t="s">
        <v>2866</v>
      </c>
    </row>
    <row r="5457" spans="1:3">
      <c r="A5457" s="311"/>
      <c r="B5457" s="311"/>
      <c r="C5457" s="100" t="s">
        <v>2867</v>
      </c>
    </row>
    <row r="5458" spans="1:3">
      <c r="A5458" s="311"/>
      <c r="B5458" s="311"/>
      <c r="C5458" s="100" t="s">
        <v>2868</v>
      </c>
    </row>
    <row r="5459" spans="1:3" ht="30">
      <c r="A5459" s="311"/>
      <c r="B5459" s="311"/>
      <c r="C5459" s="100" t="s">
        <v>2869</v>
      </c>
    </row>
    <row r="5460" spans="1:3" ht="30">
      <c r="A5460" s="311"/>
      <c r="B5460" s="311"/>
      <c r="C5460" s="100" t="s">
        <v>2870</v>
      </c>
    </row>
    <row r="5461" spans="1:3" ht="30">
      <c r="A5461" s="311"/>
      <c r="B5461" s="311"/>
      <c r="C5461" s="100" t="s">
        <v>2871</v>
      </c>
    </row>
    <row r="5462" spans="1:3">
      <c r="A5462" s="311"/>
      <c r="B5462" s="311"/>
      <c r="C5462" s="100" t="s">
        <v>2872</v>
      </c>
    </row>
    <row r="5463" spans="1:3" ht="30">
      <c r="A5463" s="311"/>
      <c r="B5463" s="311"/>
      <c r="C5463" s="100" t="s">
        <v>2873</v>
      </c>
    </row>
    <row r="5464" spans="1:3">
      <c r="A5464" s="311"/>
      <c r="B5464" s="311"/>
      <c r="C5464" s="100" t="s">
        <v>2874</v>
      </c>
    </row>
    <row r="5465" spans="1:3">
      <c r="A5465" s="311"/>
      <c r="B5465" s="311"/>
      <c r="C5465" s="100" t="s">
        <v>2875</v>
      </c>
    </row>
    <row r="5466" spans="1:3">
      <c r="A5466" s="311"/>
      <c r="B5466" s="311"/>
      <c r="C5466" s="100" t="s">
        <v>2876</v>
      </c>
    </row>
    <row r="5467" spans="1:3">
      <c r="A5467" s="311"/>
      <c r="B5467" s="311"/>
      <c r="C5467" s="100" t="s">
        <v>2877</v>
      </c>
    </row>
    <row r="5468" spans="1:3">
      <c r="A5468" s="311"/>
      <c r="B5468" s="311"/>
      <c r="C5468" s="100" t="s">
        <v>2878</v>
      </c>
    </row>
    <row r="5469" spans="1:3">
      <c r="A5469" s="311"/>
      <c r="B5469" s="311"/>
      <c r="C5469" s="100" t="s">
        <v>2879</v>
      </c>
    </row>
    <row r="5470" spans="1:3">
      <c r="A5470" s="311"/>
      <c r="B5470" s="311"/>
      <c r="C5470" s="100" t="s">
        <v>2880</v>
      </c>
    </row>
    <row r="5471" spans="1:3">
      <c r="A5471" s="311"/>
      <c r="B5471" s="311"/>
      <c r="C5471" s="100" t="s">
        <v>1355</v>
      </c>
    </row>
    <row r="5472" spans="1:3" ht="60">
      <c r="A5472" s="311"/>
      <c r="B5472" s="311"/>
      <c r="C5472" s="100" t="s">
        <v>2314</v>
      </c>
    </row>
    <row r="5473" spans="1:3">
      <c r="A5473" s="311"/>
      <c r="B5473" s="311"/>
      <c r="C5473" s="100" t="s">
        <v>1955</v>
      </c>
    </row>
    <row r="5474" spans="1:3">
      <c r="A5474" s="311"/>
      <c r="B5474" s="311"/>
      <c r="C5474" s="100" t="s">
        <v>2010</v>
      </c>
    </row>
    <row r="5475" spans="1:3">
      <c r="A5475" s="311"/>
      <c r="B5475" s="311"/>
      <c r="C5475" s="100" t="s">
        <v>2011</v>
      </c>
    </row>
    <row r="5476" spans="1:3">
      <c r="A5476" s="311"/>
      <c r="B5476" s="311"/>
      <c r="C5476" s="100" t="s">
        <v>2012</v>
      </c>
    </row>
    <row r="5477" spans="1:3">
      <c r="A5477" s="311"/>
      <c r="B5477" s="311"/>
      <c r="C5477" s="100" t="s">
        <v>1475</v>
      </c>
    </row>
    <row r="5478" spans="1:3" ht="45.75" thickBot="1">
      <c r="A5478" s="312"/>
      <c r="B5478" s="312"/>
      <c r="C5478" s="95" t="s">
        <v>2881</v>
      </c>
    </row>
    <row r="5479" spans="1:3">
      <c r="A5479" s="310" t="s">
        <v>714</v>
      </c>
      <c r="B5479" s="310" t="s">
        <v>28</v>
      </c>
      <c r="C5479" s="99" t="s">
        <v>715</v>
      </c>
    </row>
    <row r="5480" spans="1:3" ht="45">
      <c r="A5480" s="311"/>
      <c r="B5480" s="311"/>
      <c r="C5480" s="100" t="s">
        <v>2882</v>
      </c>
    </row>
    <row r="5481" spans="1:3" ht="45">
      <c r="A5481" s="311"/>
      <c r="B5481" s="311"/>
      <c r="C5481" s="100" t="s">
        <v>2850</v>
      </c>
    </row>
    <row r="5482" spans="1:3" ht="30">
      <c r="A5482" s="311"/>
      <c r="B5482" s="311"/>
      <c r="C5482" s="100" t="s">
        <v>2851</v>
      </c>
    </row>
    <row r="5483" spans="1:3" ht="30">
      <c r="A5483" s="311"/>
      <c r="B5483" s="311"/>
      <c r="C5483" s="100" t="s">
        <v>2852</v>
      </c>
    </row>
    <row r="5484" spans="1:3" ht="45">
      <c r="A5484" s="311"/>
      <c r="B5484" s="311"/>
      <c r="C5484" s="100" t="s">
        <v>2853</v>
      </c>
    </row>
    <row r="5485" spans="1:3" ht="30">
      <c r="A5485" s="311"/>
      <c r="B5485" s="311"/>
      <c r="C5485" s="100" t="s">
        <v>2854</v>
      </c>
    </row>
    <row r="5486" spans="1:3" ht="30">
      <c r="A5486" s="311"/>
      <c r="B5486" s="311"/>
      <c r="C5486" s="100" t="s">
        <v>2855</v>
      </c>
    </row>
    <row r="5487" spans="1:3" ht="30">
      <c r="A5487" s="311"/>
      <c r="B5487" s="311"/>
      <c r="C5487" s="100" t="s">
        <v>2856</v>
      </c>
    </row>
    <row r="5488" spans="1:3" ht="45">
      <c r="A5488" s="311"/>
      <c r="B5488" s="311"/>
      <c r="C5488" s="100" t="s">
        <v>2857</v>
      </c>
    </row>
    <row r="5489" spans="1:3" ht="45">
      <c r="A5489" s="311"/>
      <c r="B5489" s="311"/>
      <c r="C5489" s="100" t="s">
        <v>2883</v>
      </c>
    </row>
    <row r="5490" spans="1:3">
      <c r="A5490" s="311"/>
      <c r="B5490" s="311"/>
      <c r="C5490" s="100" t="s">
        <v>2884</v>
      </c>
    </row>
    <row r="5491" spans="1:3">
      <c r="A5491" s="311"/>
      <c r="B5491" s="311"/>
      <c r="C5491" s="100" t="s">
        <v>2506</v>
      </c>
    </row>
    <row r="5492" spans="1:3">
      <c r="A5492" s="311"/>
      <c r="B5492" s="311"/>
      <c r="C5492" s="100" t="s">
        <v>2859</v>
      </c>
    </row>
    <row r="5493" spans="1:3" ht="30">
      <c r="A5493" s="311"/>
      <c r="B5493" s="311"/>
      <c r="C5493" s="100" t="s">
        <v>2860</v>
      </c>
    </row>
    <row r="5494" spans="1:3">
      <c r="A5494" s="311"/>
      <c r="B5494" s="311"/>
      <c r="C5494" s="100" t="s">
        <v>2442</v>
      </c>
    </row>
    <row r="5495" spans="1:3">
      <c r="A5495" s="311"/>
      <c r="B5495" s="311"/>
      <c r="C5495" s="100" t="s">
        <v>2861</v>
      </c>
    </row>
    <row r="5496" spans="1:3" ht="30">
      <c r="A5496" s="311"/>
      <c r="B5496" s="311"/>
      <c r="C5496" s="100" t="s">
        <v>2862</v>
      </c>
    </row>
    <row r="5497" spans="1:3">
      <c r="A5497" s="311"/>
      <c r="B5497" s="311"/>
      <c r="C5497" s="100" t="s">
        <v>2863</v>
      </c>
    </row>
    <row r="5498" spans="1:3">
      <c r="A5498" s="311"/>
      <c r="B5498" s="311"/>
      <c r="C5498" s="100" t="s">
        <v>2864</v>
      </c>
    </row>
    <row r="5499" spans="1:3">
      <c r="A5499" s="311"/>
      <c r="B5499" s="311"/>
      <c r="C5499" s="100" t="s">
        <v>2865</v>
      </c>
    </row>
    <row r="5500" spans="1:3" ht="30">
      <c r="A5500" s="311"/>
      <c r="B5500" s="311"/>
      <c r="C5500" s="100" t="s">
        <v>2866</v>
      </c>
    </row>
    <row r="5501" spans="1:3">
      <c r="A5501" s="311"/>
      <c r="B5501" s="311"/>
      <c r="C5501" s="100" t="s">
        <v>2867</v>
      </c>
    </row>
    <row r="5502" spans="1:3">
      <c r="A5502" s="311"/>
      <c r="B5502" s="311"/>
      <c r="C5502" s="100" t="s">
        <v>2868</v>
      </c>
    </row>
    <row r="5503" spans="1:3" ht="30">
      <c r="A5503" s="311"/>
      <c r="B5503" s="311"/>
      <c r="C5503" s="100" t="s">
        <v>2869</v>
      </c>
    </row>
    <row r="5504" spans="1:3" ht="30">
      <c r="A5504" s="311"/>
      <c r="B5504" s="311"/>
      <c r="C5504" s="100" t="s">
        <v>2870</v>
      </c>
    </row>
    <row r="5505" spans="1:3" ht="30">
      <c r="A5505" s="311"/>
      <c r="B5505" s="311"/>
      <c r="C5505" s="100" t="s">
        <v>2871</v>
      </c>
    </row>
    <row r="5506" spans="1:3">
      <c r="A5506" s="311"/>
      <c r="B5506" s="311"/>
      <c r="C5506" s="100" t="s">
        <v>2872</v>
      </c>
    </row>
    <row r="5507" spans="1:3" ht="45">
      <c r="A5507" s="311"/>
      <c r="B5507" s="311"/>
      <c r="C5507" s="100" t="s">
        <v>2885</v>
      </c>
    </row>
    <row r="5508" spans="1:3">
      <c r="A5508" s="311"/>
      <c r="B5508" s="311"/>
      <c r="C5508" s="100" t="s">
        <v>2875</v>
      </c>
    </row>
    <row r="5509" spans="1:3">
      <c r="A5509" s="311"/>
      <c r="B5509" s="311"/>
      <c r="C5509" s="100" t="s">
        <v>2876</v>
      </c>
    </row>
    <row r="5510" spans="1:3">
      <c r="A5510" s="311"/>
      <c r="B5510" s="311"/>
      <c r="C5510" s="100" t="s">
        <v>2877</v>
      </c>
    </row>
    <row r="5511" spans="1:3">
      <c r="A5511" s="311"/>
      <c r="B5511" s="311"/>
      <c r="C5511" s="100" t="s">
        <v>2878</v>
      </c>
    </row>
    <row r="5512" spans="1:3">
      <c r="A5512" s="311"/>
      <c r="B5512" s="311"/>
      <c r="C5512" s="100" t="s">
        <v>2879</v>
      </c>
    </row>
    <row r="5513" spans="1:3">
      <c r="A5513" s="311"/>
      <c r="B5513" s="311"/>
      <c r="C5513" s="100" t="s">
        <v>2886</v>
      </c>
    </row>
    <row r="5514" spans="1:3">
      <c r="A5514" s="311"/>
      <c r="B5514" s="311"/>
      <c r="C5514" s="100" t="s">
        <v>1355</v>
      </c>
    </row>
    <row r="5515" spans="1:3" ht="60">
      <c r="A5515" s="311"/>
      <c r="B5515" s="311"/>
      <c r="C5515" s="100" t="s">
        <v>2314</v>
      </c>
    </row>
    <row r="5516" spans="1:3">
      <c r="A5516" s="311"/>
      <c r="B5516" s="311"/>
      <c r="C5516" s="100" t="s">
        <v>1955</v>
      </c>
    </row>
    <row r="5517" spans="1:3">
      <c r="A5517" s="311"/>
      <c r="B5517" s="311"/>
      <c r="C5517" s="100" t="s">
        <v>2010</v>
      </c>
    </row>
    <row r="5518" spans="1:3">
      <c r="A5518" s="311"/>
      <c r="B5518" s="311"/>
      <c r="C5518" s="100" t="s">
        <v>2011</v>
      </c>
    </row>
    <row r="5519" spans="1:3">
      <c r="A5519" s="311"/>
      <c r="B5519" s="311"/>
      <c r="C5519" s="100" t="s">
        <v>2012</v>
      </c>
    </row>
    <row r="5520" spans="1:3">
      <c r="A5520" s="311"/>
      <c r="B5520" s="311"/>
      <c r="C5520" s="100" t="s">
        <v>1475</v>
      </c>
    </row>
    <row r="5521" spans="1:3" ht="45.75" thickBot="1">
      <c r="A5521" s="312"/>
      <c r="B5521" s="312"/>
      <c r="C5521" s="95" t="s">
        <v>2887</v>
      </c>
    </row>
    <row r="5522" spans="1:3">
      <c r="A5522" s="310" t="s">
        <v>716</v>
      </c>
      <c r="B5522" s="310" t="s">
        <v>28</v>
      </c>
      <c r="C5522" s="99" t="s">
        <v>717</v>
      </c>
    </row>
    <row r="5523" spans="1:3" ht="30">
      <c r="A5523" s="311"/>
      <c r="B5523" s="311"/>
      <c r="C5523" s="100" t="s">
        <v>2888</v>
      </c>
    </row>
    <row r="5524" spans="1:3" ht="45">
      <c r="A5524" s="311"/>
      <c r="B5524" s="311"/>
      <c r="C5524" s="100" t="s">
        <v>2850</v>
      </c>
    </row>
    <row r="5525" spans="1:3" ht="30">
      <c r="A5525" s="311"/>
      <c r="B5525" s="311"/>
      <c r="C5525" s="100" t="s">
        <v>2851</v>
      </c>
    </row>
    <row r="5526" spans="1:3" ht="30">
      <c r="A5526" s="311"/>
      <c r="B5526" s="311"/>
      <c r="C5526" s="100" t="s">
        <v>2852</v>
      </c>
    </row>
    <row r="5527" spans="1:3" ht="45">
      <c r="A5527" s="311"/>
      <c r="B5527" s="311"/>
      <c r="C5527" s="100" t="s">
        <v>2853</v>
      </c>
    </row>
    <row r="5528" spans="1:3" ht="30">
      <c r="A5528" s="311"/>
      <c r="B5528" s="311"/>
      <c r="C5528" s="100" t="s">
        <v>2854</v>
      </c>
    </row>
    <row r="5529" spans="1:3" ht="30">
      <c r="A5529" s="311"/>
      <c r="B5529" s="311"/>
      <c r="C5529" s="100" t="s">
        <v>2855</v>
      </c>
    </row>
    <row r="5530" spans="1:3" ht="30">
      <c r="A5530" s="311"/>
      <c r="B5530" s="311"/>
      <c r="C5530" s="100" t="s">
        <v>2856</v>
      </c>
    </row>
    <row r="5531" spans="1:3" ht="45">
      <c r="A5531" s="311"/>
      <c r="B5531" s="311"/>
      <c r="C5531" s="100" t="s">
        <v>2857</v>
      </c>
    </row>
    <row r="5532" spans="1:3" ht="45">
      <c r="A5532" s="311"/>
      <c r="B5532" s="311"/>
      <c r="C5532" s="100" t="s">
        <v>2889</v>
      </c>
    </row>
    <row r="5533" spans="1:3">
      <c r="A5533" s="311"/>
      <c r="B5533" s="311"/>
      <c r="C5533" s="100" t="s">
        <v>2506</v>
      </c>
    </row>
    <row r="5534" spans="1:3">
      <c r="A5534" s="311"/>
      <c r="B5534" s="311"/>
      <c r="C5534" s="100" t="s">
        <v>2859</v>
      </c>
    </row>
    <row r="5535" spans="1:3" ht="30">
      <c r="A5535" s="311"/>
      <c r="B5535" s="311"/>
      <c r="C5535" s="100" t="s">
        <v>2860</v>
      </c>
    </row>
    <row r="5536" spans="1:3">
      <c r="A5536" s="311"/>
      <c r="B5536" s="311"/>
      <c r="C5536" s="100" t="s">
        <v>2442</v>
      </c>
    </row>
    <row r="5537" spans="1:3">
      <c r="A5537" s="311"/>
      <c r="B5537" s="311"/>
      <c r="C5537" s="100" t="s">
        <v>2861</v>
      </c>
    </row>
    <row r="5538" spans="1:3" ht="30">
      <c r="A5538" s="311"/>
      <c r="B5538" s="311"/>
      <c r="C5538" s="100" t="s">
        <v>2862</v>
      </c>
    </row>
    <row r="5539" spans="1:3">
      <c r="A5539" s="311"/>
      <c r="B5539" s="311"/>
      <c r="C5539" s="100" t="s">
        <v>2863</v>
      </c>
    </row>
    <row r="5540" spans="1:3">
      <c r="A5540" s="311"/>
      <c r="B5540" s="311"/>
      <c r="C5540" s="100" t="s">
        <v>2864</v>
      </c>
    </row>
    <row r="5541" spans="1:3">
      <c r="A5541" s="311"/>
      <c r="B5541" s="311"/>
      <c r="C5541" s="100" t="s">
        <v>2865</v>
      </c>
    </row>
    <row r="5542" spans="1:3" ht="30">
      <c r="A5542" s="311"/>
      <c r="B5542" s="311"/>
      <c r="C5542" s="100" t="s">
        <v>2866</v>
      </c>
    </row>
    <row r="5543" spans="1:3">
      <c r="A5543" s="311"/>
      <c r="B5543" s="311"/>
      <c r="C5543" s="100" t="s">
        <v>2867</v>
      </c>
    </row>
    <row r="5544" spans="1:3">
      <c r="A5544" s="311"/>
      <c r="B5544" s="311"/>
      <c r="C5544" s="100" t="s">
        <v>2868</v>
      </c>
    </row>
    <row r="5545" spans="1:3" ht="30">
      <c r="A5545" s="311"/>
      <c r="B5545" s="311"/>
      <c r="C5545" s="100" t="s">
        <v>2890</v>
      </c>
    </row>
    <row r="5546" spans="1:3" ht="30">
      <c r="A5546" s="311"/>
      <c r="B5546" s="311"/>
      <c r="C5546" s="100" t="s">
        <v>2870</v>
      </c>
    </row>
    <row r="5547" spans="1:3" ht="30">
      <c r="A5547" s="311"/>
      <c r="B5547" s="311"/>
      <c r="C5547" s="100" t="s">
        <v>2871</v>
      </c>
    </row>
    <row r="5548" spans="1:3">
      <c r="A5548" s="311"/>
      <c r="B5548" s="311"/>
      <c r="C5548" s="100" t="s">
        <v>2872</v>
      </c>
    </row>
    <row r="5549" spans="1:3" ht="30">
      <c r="A5549" s="311"/>
      <c r="B5549" s="311"/>
      <c r="C5549" s="100" t="s">
        <v>2873</v>
      </c>
    </row>
    <row r="5550" spans="1:3">
      <c r="A5550" s="311"/>
      <c r="B5550" s="311"/>
      <c r="C5550" s="100" t="s">
        <v>2874</v>
      </c>
    </row>
    <row r="5551" spans="1:3">
      <c r="A5551" s="311"/>
      <c r="B5551" s="311"/>
      <c r="C5551" s="100" t="s">
        <v>2875</v>
      </c>
    </row>
    <row r="5552" spans="1:3">
      <c r="A5552" s="311"/>
      <c r="B5552" s="311"/>
      <c r="C5552" s="100" t="s">
        <v>2876</v>
      </c>
    </row>
    <row r="5553" spans="1:3">
      <c r="A5553" s="311"/>
      <c r="B5553" s="311"/>
      <c r="C5553" s="100" t="s">
        <v>2877</v>
      </c>
    </row>
    <row r="5554" spans="1:3">
      <c r="A5554" s="311"/>
      <c r="B5554" s="311"/>
      <c r="C5554" s="100" t="s">
        <v>2878</v>
      </c>
    </row>
    <row r="5555" spans="1:3">
      <c r="A5555" s="311"/>
      <c r="B5555" s="311"/>
      <c r="C5555" s="100" t="s">
        <v>2879</v>
      </c>
    </row>
    <row r="5556" spans="1:3">
      <c r="A5556" s="311"/>
      <c r="B5556" s="311"/>
      <c r="C5556" s="100" t="s">
        <v>2880</v>
      </c>
    </row>
    <row r="5557" spans="1:3">
      <c r="A5557" s="311"/>
      <c r="B5557" s="311"/>
      <c r="C5557" s="100" t="s">
        <v>1355</v>
      </c>
    </row>
    <row r="5558" spans="1:3" ht="60">
      <c r="A5558" s="311"/>
      <c r="B5558" s="311"/>
      <c r="C5558" s="100" t="s">
        <v>2314</v>
      </c>
    </row>
    <row r="5559" spans="1:3">
      <c r="A5559" s="311"/>
      <c r="B5559" s="311"/>
      <c r="C5559" s="100" t="s">
        <v>1955</v>
      </c>
    </row>
    <row r="5560" spans="1:3">
      <c r="A5560" s="311"/>
      <c r="B5560" s="311"/>
      <c r="C5560" s="100" t="s">
        <v>2010</v>
      </c>
    </row>
    <row r="5561" spans="1:3">
      <c r="A5561" s="311"/>
      <c r="B5561" s="311"/>
      <c r="C5561" s="100" t="s">
        <v>2011</v>
      </c>
    </row>
    <row r="5562" spans="1:3">
      <c r="A5562" s="311"/>
      <c r="B5562" s="311"/>
      <c r="C5562" s="100" t="s">
        <v>2012</v>
      </c>
    </row>
    <row r="5563" spans="1:3">
      <c r="A5563" s="311"/>
      <c r="B5563" s="311"/>
      <c r="C5563" s="100" t="s">
        <v>1475</v>
      </c>
    </row>
    <row r="5564" spans="1:3" ht="45.75" thickBot="1">
      <c r="A5564" s="312"/>
      <c r="B5564" s="312"/>
      <c r="C5564" s="95" t="s">
        <v>2206</v>
      </c>
    </row>
    <row r="5565" spans="1:3">
      <c r="A5565" s="310" t="s">
        <v>718</v>
      </c>
      <c r="B5565" s="310" t="s">
        <v>28</v>
      </c>
      <c r="C5565" s="99" t="s">
        <v>719</v>
      </c>
    </row>
    <row r="5566" spans="1:3" ht="30">
      <c r="A5566" s="311"/>
      <c r="B5566" s="311"/>
      <c r="C5566" s="100" t="s">
        <v>2891</v>
      </c>
    </row>
    <row r="5567" spans="1:3" ht="45">
      <c r="A5567" s="311"/>
      <c r="B5567" s="311"/>
      <c r="C5567" s="100" t="s">
        <v>2892</v>
      </c>
    </row>
    <row r="5568" spans="1:3" ht="30">
      <c r="A5568" s="311"/>
      <c r="B5568" s="311"/>
      <c r="C5568" s="100" t="s">
        <v>2851</v>
      </c>
    </row>
    <row r="5569" spans="1:3" ht="30">
      <c r="A5569" s="311"/>
      <c r="B5569" s="311"/>
      <c r="C5569" s="100" t="s">
        <v>2852</v>
      </c>
    </row>
    <row r="5570" spans="1:3" ht="45">
      <c r="A5570" s="311"/>
      <c r="B5570" s="311"/>
      <c r="C5570" s="100" t="s">
        <v>2893</v>
      </c>
    </row>
    <row r="5571" spans="1:3" ht="30">
      <c r="A5571" s="311"/>
      <c r="B5571" s="311"/>
      <c r="C5571" s="100" t="s">
        <v>2894</v>
      </c>
    </row>
    <row r="5572" spans="1:3" ht="30">
      <c r="A5572" s="311"/>
      <c r="B5572" s="311"/>
      <c r="C5572" s="100" t="s">
        <v>2855</v>
      </c>
    </row>
    <row r="5573" spans="1:3" ht="30">
      <c r="A5573" s="311"/>
      <c r="B5573" s="311"/>
      <c r="C5573" s="100" t="s">
        <v>2856</v>
      </c>
    </row>
    <row r="5574" spans="1:3" ht="45">
      <c r="A5574" s="311"/>
      <c r="B5574" s="311"/>
      <c r="C5574" s="100" t="s">
        <v>2895</v>
      </c>
    </row>
    <row r="5575" spans="1:3" ht="45">
      <c r="A5575" s="311"/>
      <c r="B5575" s="311"/>
      <c r="C5575" s="100" t="s">
        <v>2858</v>
      </c>
    </row>
    <row r="5576" spans="1:3">
      <c r="A5576" s="311"/>
      <c r="B5576" s="311"/>
      <c r="C5576" s="100" t="s">
        <v>2441</v>
      </c>
    </row>
    <row r="5577" spans="1:3">
      <c r="A5577" s="311"/>
      <c r="B5577" s="311"/>
      <c r="C5577" s="100" t="s">
        <v>2506</v>
      </c>
    </row>
    <row r="5578" spans="1:3">
      <c r="A5578" s="311"/>
      <c r="B5578" s="311"/>
      <c r="C5578" s="100" t="s">
        <v>2859</v>
      </c>
    </row>
    <row r="5579" spans="1:3" ht="30">
      <c r="A5579" s="311"/>
      <c r="B5579" s="311"/>
      <c r="C5579" s="100" t="s">
        <v>2860</v>
      </c>
    </row>
    <row r="5580" spans="1:3">
      <c r="A5580" s="311"/>
      <c r="B5580" s="311"/>
      <c r="C5580" s="100" t="s">
        <v>2442</v>
      </c>
    </row>
    <row r="5581" spans="1:3">
      <c r="A5581" s="311"/>
      <c r="B5581" s="311"/>
      <c r="C5581" s="100" t="s">
        <v>2861</v>
      </c>
    </row>
    <row r="5582" spans="1:3" ht="30">
      <c r="A5582" s="311"/>
      <c r="B5582" s="311"/>
      <c r="C5582" s="100" t="s">
        <v>2862</v>
      </c>
    </row>
    <row r="5583" spans="1:3">
      <c r="A5583" s="311"/>
      <c r="B5583" s="311"/>
      <c r="C5583" s="100" t="s">
        <v>2863</v>
      </c>
    </row>
    <row r="5584" spans="1:3">
      <c r="A5584" s="311"/>
      <c r="B5584" s="311"/>
      <c r="C5584" s="100" t="s">
        <v>2864</v>
      </c>
    </row>
    <row r="5585" spans="1:3">
      <c r="A5585" s="311"/>
      <c r="B5585" s="311"/>
      <c r="C5585" s="100" t="s">
        <v>2865</v>
      </c>
    </row>
    <row r="5586" spans="1:3" ht="30">
      <c r="A5586" s="311"/>
      <c r="B5586" s="311"/>
      <c r="C5586" s="100" t="s">
        <v>2866</v>
      </c>
    </row>
    <row r="5587" spans="1:3">
      <c r="A5587" s="311"/>
      <c r="B5587" s="311"/>
      <c r="C5587" s="100" t="s">
        <v>2867</v>
      </c>
    </row>
    <row r="5588" spans="1:3">
      <c r="A5588" s="311"/>
      <c r="B5588" s="311"/>
      <c r="C5588" s="100" t="s">
        <v>2868</v>
      </c>
    </row>
    <row r="5589" spans="1:3" ht="30">
      <c r="A5589" s="311"/>
      <c r="B5589" s="311"/>
      <c r="C5589" s="100" t="s">
        <v>2890</v>
      </c>
    </row>
    <row r="5590" spans="1:3" ht="30">
      <c r="A5590" s="311"/>
      <c r="B5590" s="311"/>
      <c r="C5590" s="100" t="s">
        <v>2870</v>
      </c>
    </row>
    <row r="5591" spans="1:3" ht="30">
      <c r="A5591" s="311"/>
      <c r="B5591" s="311"/>
      <c r="C5591" s="100" t="s">
        <v>2871</v>
      </c>
    </row>
    <row r="5592" spans="1:3">
      <c r="A5592" s="311"/>
      <c r="B5592" s="311"/>
      <c r="C5592" s="100" t="s">
        <v>2872</v>
      </c>
    </row>
    <row r="5593" spans="1:3" ht="30">
      <c r="A5593" s="311"/>
      <c r="B5593" s="311"/>
      <c r="C5593" s="100" t="s">
        <v>2873</v>
      </c>
    </row>
    <row r="5594" spans="1:3">
      <c r="A5594" s="311"/>
      <c r="B5594" s="311"/>
      <c r="C5594" s="100" t="s">
        <v>2874</v>
      </c>
    </row>
    <row r="5595" spans="1:3">
      <c r="A5595" s="311"/>
      <c r="B5595" s="311"/>
      <c r="C5595" s="100" t="s">
        <v>2875</v>
      </c>
    </row>
    <row r="5596" spans="1:3">
      <c r="A5596" s="311"/>
      <c r="B5596" s="311"/>
      <c r="C5596" s="100" t="s">
        <v>2876</v>
      </c>
    </row>
    <row r="5597" spans="1:3">
      <c r="A5597" s="311"/>
      <c r="B5597" s="311"/>
      <c r="C5597" s="100" t="s">
        <v>2877</v>
      </c>
    </row>
    <row r="5598" spans="1:3">
      <c r="A5598" s="311"/>
      <c r="B5598" s="311"/>
      <c r="C5598" s="100" t="s">
        <v>2878</v>
      </c>
    </row>
    <row r="5599" spans="1:3">
      <c r="A5599" s="311"/>
      <c r="B5599" s="311"/>
      <c r="C5599" s="100" t="s">
        <v>2879</v>
      </c>
    </row>
    <row r="5600" spans="1:3">
      <c r="A5600" s="311"/>
      <c r="B5600" s="311"/>
      <c r="C5600" s="100" t="s">
        <v>2886</v>
      </c>
    </row>
    <row r="5601" spans="1:3">
      <c r="A5601" s="311"/>
      <c r="B5601" s="311"/>
      <c r="C5601" s="100" t="s">
        <v>1355</v>
      </c>
    </row>
    <row r="5602" spans="1:3" ht="60">
      <c r="A5602" s="311"/>
      <c r="B5602" s="311"/>
      <c r="C5602" s="100" t="s">
        <v>2408</v>
      </c>
    </row>
    <row r="5603" spans="1:3">
      <c r="A5603" s="311"/>
      <c r="B5603" s="311"/>
      <c r="C5603" s="100" t="s">
        <v>2038</v>
      </c>
    </row>
    <row r="5604" spans="1:3">
      <c r="A5604" s="311"/>
      <c r="B5604" s="311"/>
      <c r="C5604" s="100" t="s">
        <v>1955</v>
      </c>
    </row>
    <row r="5605" spans="1:3">
      <c r="A5605" s="311"/>
      <c r="B5605" s="311"/>
      <c r="C5605" s="100" t="s">
        <v>2010</v>
      </c>
    </row>
    <row r="5606" spans="1:3">
      <c r="A5606" s="311"/>
      <c r="B5606" s="311"/>
      <c r="C5606" s="100" t="s">
        <v>2011</v>
      </c>
    </row>
    <row r="5607" spans="1:3">
      <c r="A5607" s="311"/>
      <c r="B5607" s="311"/>
      <c r="C5607" s="100" t="s">
        <v>2012</v>
      </c>
    </row>
    <row r="5608" spans="1:3">
      <c r="A5608" s="311"/>
      <c r="B5608" s="311"/>
      <c r="C5608" s="100" t="s">
        <v>1475</v>
      </c>
    </row>
    <row r="5609" spans="1:3" ht="45.75" thickBot="1">
      <c r="A5609" s="312"/>
      <c r="B5609" s="312"/>
      <c r="C5609" s="95" t="s">
        <v>2887</v>
      </c>
    </row>
    <row r="5610" spans="1:3">
      <c r="A5610" s="310" t="s">
        <v>720</v>
      </c>
      <c r="B5610" s="310" t="s">
        <v>28</v>
      </c>
      <c r="C5610" s="99" t="s">
        <v>721</v>
      </c>
    </row>
    <row r="5611" spans="1:3" ht="75">
      <c r="A5611" s="311"/>
      <c r="B5611" s="311"/>
      <c r="C5611" s="100" t="s">
        <v>2896</v>
      </c>
    </row>
    <row r="5612" spans="1:3" ht="30">
      <c r="A5612" s="311"/>
      <c r="B5612" s="311"/>
      <c r="C5612" s="100" t="s">
        <v>2851</v>
      </c>
    </row>
    <row r="5613" spans="1:3" ht="30">
      <c r="A5613" s="311"/>
      <c r="B5613" s="311"/>
      <c r="C5613" s="100" t="s">
        <v>2852</v>
      </c>
    </row>
    <row r="5614" spans="1:3" ht="45">
      <c r="A5614" s="311"/>
      <c r="B5614" s="311"/>
      <c r="C5614" s="100" t="s">
        <v>2853</v>
      </c>
    </row>
    <row r="5615" spans="1:3" ht="30">
      <c r="A5615" s="311"/>
      <c r="B5615" s="311"/>
      <c r="C5615" s="100" t="s">
        <v>2854</v>
      </c>
    </row>
    <row r="5616" spans="1:3" ht="30">
      <c r="A5616" s="311"/>
      <c r="B5616" s="311"/>
      <c r="C5616" s="100" t="s">
        <v>2855</v>
      </c>
    </row>
    <row r="5617" spans="1:3" ht="30">
      <c r="A5617" s="311"/>
      <c r="B5617" s="311"/>
      <c r="C5617" s="100" t="s">
        <v>2856</v>
      </c>
    </row>
    <row r="5618" spans="1:3" ht="45">
      <c r="A5618" s="311"/>
      <c r="B5618" s="311"/>
      <c r="C5618" s="100" t="s">
        <v>2857</v>
      </c>
    </row>
    <row r="5619" spans="1:3" ht="45">
      <c r="A5619" s="311"/>
      <c r="B5619" s="311"/>
      <c r="C5619" s="100" t="s">
        <v>2889</v>
      </c>
    </row>
    <row r="5620" spans="1:3">
      <c r="A5620" s="311"/>
      <c r="B5620" s="311"/>
      <c r="C5620" s="100" t="s">
        <v>2506</v>
      </c>
    </row>
    <row r="5621" spans="1:3">
      <c r="A5621" s="311"/>
      <c r="B5621" s="311"/>
      <c r="C5621" s="100" t="s">
        <v>2859</v>
      </c>
    </row>
    <row r="5622" spans="1:3" ht="30">
      <c r="A5622" s="311"/>
      <c r="B5622" s="311"/>
      <c r="C5622" s="100" t="s">
        <v>2860</v>
      </c>
    </row>
    <row r="5623" spans="1:3">
      <c r="A5623" s="311"/>
      <c r="B5623" s="311"/>
      <c r="C5623" s="100" t="s">
        <v>2442</v>
      </c>
    </row>
    <row r="5624" spans="1:3">
      <c r="A5624" s="311"/>
      <c r="B5624" s="311"/>
      <c r="C5624" s="100" t="s">
        <v>2861</v>
      </c>
    </row>
    <row r="5625" spans="1:3" ht="30">
      <c r="A5625" s="311"/>
      <c r="B5625" s="311"/>
      <c r="C5625" s="100" t="s">
        <v>2862</v>
      </c>
    </row>
    <row r="5626" spans="1:3">
      <c r="A5626" s="311"/>
      <c r="B5626" s="311"/>
      <c r="C5626" s="100" t="s">
        <v>2863</v>
      </c>
    </row>
    <row r="5627" spans="1:3">
      <c r="A5627" s="311"/>
      <c r="B5627" s="311"/>
      <c r="C5627" s="100" t="s">
        <v>2864</v>
      </c>
    </row>
    <row r="5628" spans="1:3">
      <c r="A5628" s="311"/>
      <c r="B5628" s="311"/>
      <c r="C5628" s="100" t="s">
        <v>2865</v>
      </c>
    </row>
    <row r="5629" spans="1:3" ht="30">
      <c r="A5629" s="311"/>
      <c r="B5629" s="311"/>
      <c r="C5629" s="100" t="s">
        <v>2866</v>
      </c>
    </row>
    <row r="5630" spans="1:3">
      <c r="A5630" s="311"/>
      <c r="B5630" s="311"/>
      <c r="C5630" s="100" t="s">
        <v>2867</v>
      </c>
    </row>
    <row r="5631" spans="1:3">
      <c r="A5631" s="311"/>
      <c r="B5631" s="311"/>
      <c r="C5631" s="100" t="s">
        <v>2868</v>
      </c>
    </row>
    <row r="5632" spans="1:3" ht="30">
      <c r="A5632" s="311"/>
      <c r="B5632" s="311"/>
      <c r="C5632" s="100" t="s">
        <v>2869</v>
      </c>
    </row>
    <row r="5633" spans="1:3" ht="30">
      <c r="A5633" s="311"/>
      <c r="B5633" s="311"/>
      <c r="C5633" s="100" t="s">
        <v>2897</v>
      </c>
    </row>
    <row r="5634" spans="1:3" ht="30">
      <c r="A5634" s="311"/>
      <c r="B5634" s="311"/>
      <c r="C5634" s="100" t="s">
        <v>2871</v>
      </c>
    </row>
    <row r="5635" spans="1:3">
      <c r="A5635" s="311"/>
      <c r="B5635" s="311"/>
      <c r="C5635" s="100" t="s">
        <v>2872</v>
      </c>
    </row>
    <row r="5636" spans="1:3" ht="30">
      <c r="A5636" s="311"/>
      <c r="B5636" s="311"/>
      <c r="C5636" s="100" t="s">
        <v>2873</v>
      </c>
    </row>
    <row r="5637" spans="1:3">
      <c r="A5637" s="311"/>
      <c r="B5637" s="311"/>
      <c r="C5637" s="100" t="s">
        <v>2874</v>
      </c>
    </row>
    <row r="5638" spans="1:3">
      <c r="A5638" s="311"/>
      <c r="B5638" s="311"/>
      <c r="C5638" s="100" t="s">
        <v>2875</v>
      </c>
    </row>
    <row r="5639" spans="1:3">
      <c r="A5639" s="311"/>
      <c r="B5639" s="311"/>
      <c r="C5639" s="100" t="s">
        <v>2876</v>
      </c>
    </row>
    <row r="5640" spans="1:3">
      <c r="A5640" s="311"/>
      <c r="B5640" s="311"/>
      <c r="C5640" s="100" t="s">
        <v>2877</v>
      </c>
    </row>
    <row r="5641" spans="1:3">
      <c r="A5641" s="311"/>
      <c r="B5641" s="311"/>
      <c r="C5641" s="100" t="s">
        <v>2878</v>
      </c>
    </row>
    <row r="5642" spans="1:3">
      <c r="A5642" s="311"/>
      <c r="B5642" s="311"/>
      <c r="C5642" s="100" t="s">
        <v>2879</v>
      </c>
    </row>
    <row r="5643" spans="1:3">
      <c r="A5643" s="311"/>
      <c r="B5643" s="311"/>
      <c r="C5643" s="100" t="s">
        <v>2898</v>
      </c>
    </row>
    <row r="5644" spans="1:3">
      <c r="A5644" s="311"/>
      <c r="B5644" s="311"/>
      <c r="C5644" s="100" t="s">
        <v>1355</v>
      </c>
    </row>
    <row r="5645" spans="1:3" ht="60">
      <c r="A5645" s="311"/>
      <c r="B5645" s="311"/>
      <c r="C5645" s="100" t="s">
        <v>2408</v>
      </c>
    </row>
    <row r="5646" spans="1:3">
      <c r="A5646" s="311"/>
      <c r="B5646" s="311"/>
      <c r="C5646" s="100" t="s">
        <v>2038</v>
      </c>
    </row>
    <row r="5647" spans="1:3">
      <c r="A5647" s="311"/>
      <c r="B5647" s="311"/>
      <c r="C5647" s="100" t="s">
        <v>1955</v>
      </c>
    </row>
    <row r="5648" spans="1:3">
      <c r="A5648" s="311"/>
      <c r="B5648" s="311"/>
      <c r="C5648" s="100" t="s">
        <v>2010</v>
      </c>
    </row>
    <row r="5649" spans="1:3">
      <c r="A5649" s="311"/>
      <c r="B5649" s="311"/>
      <c r="C5649" s="100" t="s">
        <v>2011</v>
      </c>
    </row>
    <row r="5650" spans="1:3">
      <c r="A5650" s="311"/>
      <c r="B5650" s="311"/>
      <c r="C5650" s="100" t="s">
        <v>2012</v>
      </c>
    </row>
    <row r="5651" spans="1:3">
      <c r="A5651" s="311"/>
      <c r="B5651" s="311"/>
      <c r="C5651" s="100" t="s">
        <v>1475</v>
      </c>
    </row>
    <row r="5652" spans="1:3" ht="45.75" thickBot="1">
      <c r="A5652" s="312"/>
      <c r="B5652" s="312"/>
      <c r="C5652" s="95" t="s">
        <v>1358</v>
      </c>
    </row>
    <row r="5653" spans="1:3">
      <c r="A5653" s="310" t="s">
        <v>722</v>
      </c>
      <c r="B5653" s="310" t="s">
        <v>28</v>
      </c>
      <c r="C5653" s="99" t="s">
        <v>723</v>
      </c>
    </row>
    <row r="5654" spans="1:3" ht="30">
      <c r="A5654" s="311"/>
      <c r="B5654" s="311"/>
      <c r="C5654" s="100" t="s">
        <v>2899</v>
      </c>
    </row>
    <row r="5655" spans="1:3" ht="45">
      <c r="A5655" s="311"/>
      <c r="B5655" s="311"/>
      <c r="C5655" s="100" t="s">
        <v>2850</v>
      </c>
    </row>
    <row r="5656" spans="1:3" ht="30">
      <c r="A5656" s="311"/>
      <c r="B5656" s="311"/>
      <c r="C5656" s="100" t="s">
        <v>2851</v>
      </c>
    </row>
    <row r="5657" spans="1:3" ht="30">
      <c r="A5657" s="311"/>
      <c r="B5657" s="311"/>
      <c r="C5657" s="100" t="s">
        <v>2852</v>
      </c>
    </row>
    <row r="5658" spans="1:3" ht="45">
      <c r="A5658" s="311"/>
      <c r="B5658" s="311"/>
      <c r="C5658" s="100" t="s">
        <v>2853</v>
      </c>
    </row>
    <row r="5659" spans="1:3" ht="30">
      <c r="A5659" s="311"/>
      <c r="B5659" s="311"/>
      <c r="C5659" s="100" t="s">
        <v>2854</v>
      </c>
    </row>
    <row r="5660" spans="1:3" ht="30">
      <c r="A5660" s="311"/>
      <c r="B5660" s="311"/>
      <c r="C5660" s="100" t="s">
        <v>2855</v>
      </c>
    </row>
    <row r="5661" spans="1:3" ht="30">
      <c r="A5661" s="311"/>
      <c r="B5661" s="311"/>
      <c r="C5661" s="100" t="s">
        <v>2856</v>
      </c>
    </row>
    <row r="5662" spans="1:3" ht="45">
      <c r="A5662" s="311"/>
      <c r="B5662" s="311"/>
      <c r="C5662" s="100" t="s">
        <v>2857</v>
      </c>
    </row>
    <row r="5663" spans="1:3" ht="45">
      <c r="A5663" s="311"/>
      <c r="B5663" s="311"/>
      <c r="C5663" s="100" t="s">
        <v>2900</v>
      </c>
    </row>
    <row r="5664" spans="1:3">
      <c r="A5664" s="311"/>
      <c r="B5664" s="311"/>
      <c r="C5664" s="100" t="s">
        <v>2441</v>
      </c>
    </row>
    <row r="5665" spans="1:3">
      <c r="A5665" s="311"/>
      <c r="B5665" s="311"/>
      <c r="C5665" s="100" t="s">
        <v>2506</v>
      </c>
    </row>
    <row r="5666" spans="1:3">
      <c r="A5666" s="311"/>
      <c r="B5666" s="311"/>
      <c r="C5666" s="100" t="s">
        <v>2859</v>
      </c>
    </row>
    <row r="5667" spans="1:3" ht="30">
      <c r="A5667" s="311"/>
      <c r="B5667" s="311"/>
      <c r="C5667" s="100" t="s">
        <v>2860</v>
      </c>
    </row>
    <row r="5668" spans="1:3">
      <c r="A5668" s="311"/>
      <c r="B5668" s="311"/>
      <c r="C5668" s="100" t="s">
        <v>2442</v>
      </c>
    </row>
    <row r="5669" spans="1:3">
      <c r="A5669" s="311"/>
      <c r="B5669" s="311"/>
      <c r="C5669" s="100" t="s">
        <v>2861</v>
      </c>
    </row>
    <row r="5670" spans="1:3" ht="30">
      <c r="A5670" s="311"/>
      <c r="B5670" s="311"/>
      <c r="C5670" s="100" t="s">
        <v>2862</v>
      </c>
    </row>
    <row r="5671" spans="1:3">
      <c r="A5671" s="311"/>
      <c r="B5671" s="311"/>
      <c r="C5671" s="100" t="s">
        <v>2863</v>
      </c>
    </row>
    <row r="5672" spans="1:3">
      <c r="A5672" s="311"/>
      <c r="B5672" s="311"/>
      <c r="C5672" s="100" t="s">
        <v>2864</v>
      </c>
    </row>
    <row r="5673" spans="1:3">
      <c r="A5673" s="311"/>
      <c r="B5673" s="311"/>
      <c r="C5673" s="100" t="s">
        <v>2865</v>
      </c>
    </row>
    <row r="5674" spans="1:3" ht="30">
      <c r="A5674" s="311"/>
      <c r="B5674" s="311"/>
      <c r="C5674" s="100" t="s">
        <v>2866</v>
      </c>
    </row>
    <row r="5675" spans="1:3">
      <c r="A5675" s="311"/>
      <c r="B5675" s="311"/>
      <c r="C5675" s="100" t="s">
        <v>2867</v>
      </c>
    </row>
    <row r="5676" spans="1:3">
      <c r="A5676" s="311"/>
      <c r="B5676" s="311"/>
      <c r="C5676" s="100" t="s">
        <v>2868</v>
      </c>
    </row>
    <row r="5677" spans="1:3" ht="30">
      <c r="A5677" s="311"/>
      <c r="B5677" s="311"/>
      <c r="C5677" s="100" t="s">
        <v>2869</v>
      </c>
    </row>
    <row r="5678" spans="1:3" ht="30">
      <c r="A5678" s="311"/>
      <c r="B5678" s="311"/>
      <c r="C5678" s="100" t="s">
        <v>2870</v>
      </c>
    </row>
    <row r="5679" spans="1:3" ht="30">
      <c r="A5679" s="311"/>
      <c r="B5679" s="311"/>
      <c r="C5679" s="100" t="s">
        <v>2871</v>
      </c>
    </row>
    <row r="5680" spans="1:3">
      <c r="A5680" s="311"/>
      <c r="B5680" s="311"/>
      <c r="C5680" s="100" t="s">
        <v>2872</v>
      </c>
    </row>
    <row r="5681" spans="1:3" ht="30">
      <c r="A5681" s="311"/>
      <c r="B5681" s="311"/>
      <c r="C5681" s="100" t="s">
        <v>2873</v>
      </c>
    </row>
    <row r="5682" spans="1:3">
      <c r="A5682" s="311"/>
      <c r="B5682" s="311"/>
      <c r="C5682" s="100" t="s">
        <v>2874</v>
      </c>
    </row>
    <row r="5683" spans="1:3">
      <c r="A5683" s="311"/>
      <c r="B5683" s="311"/>
      <c r="C5683" s="100" t="s">
        <v>2875</v>
      </c>
    </row>
    <row r="5684" spans="1:3">
      <c r="A5684" s="311"/>
      <c r="B5684" s="311"/>
      <c r="C5684" s="100" t="s">
        <v>2876</v>
      </c>
    </row>
    <row r="5685" spans="1:3">
      <c r="A5685" s="311"/>
      <c r="B5685" s="311"/>
      <c r="C5685" s="100" t="s">
        <v>2877</v>
      </c>
    </row>
    <row r="5686" spans="1:3">
      <c r="A5686" s="311"/>
      <c r="B5686" s="311"/>
      <c r="C5686" s="100" t="s">
        <v>2878</v>
      </c>
    </row>
    <row r="5687" spans="1:3">
      <c r="A5687" s="311"/>
      <c r="B5687" s="311"/>
      <c r="C5687" s="100" t="s">
        <v>2879</v>
      </c>
    </row>
    <row r="5688" spans="1:3">
      <c r="A5688" s="311"/>
      <c r="B5688" s="311"/>
      <c r="C5688" s="100" t="s">
        <v>2880</v>
      </c>
    </row>
    <row r="5689" spans="1:3">
      <c r="A5689" s="311"/>
      <c r="B5689" s="311"/>
      <c r="C5689" s="100" t="s">
        <v>1355</v>
      </c>
    </row>
    <row r="5690" spans="1:3" ht="60">
      <c r="A5690" s="311"/>
      <c r="B5690" s="311"/>
      <c r="C5690" s="100" t="s">
        <v>2314</v>
      </c>
    </row>
    <row r="5691" spans="1:3">
      <c r="A5691" s="311"/>
      <c r="B5691" s="311"/>
      <c r="C5691" s="100" t="s">
        <v>1955</v>
      </c>
    </row>
    <row r="5692" spans="1:3">
      <c r="A5692" s="311"/>
      <c r="B5692" s="311"/>
      <c r="C5692" s="100" t="s">
        <v>2010</v>
      </c>
    </row>
    <row r="5693" spans="1:3">
      <c r="A5693" s="311"/>
      <c r="B5693" s="311"/>
      <c r="C5693" s="100" t="s">
        <v>2011</v>
      </c>
    </row>
    <row r="5694" spans="1:3">
      <c r="A5694" s="311"/>
      <c r="B5694" s="311"/>
      <c r="C5694" s="100" t="s">
        <v>2012</v>
      </c>
    </row>
    <row r="5695" spans="1:3">
      <c r="A5695" s="311"/>
      <c r="B5695" s="311"/>
      <c r="C5695" s="100" t="s">
        <v>1475</v>
      </c>
    </row>
    <row r="5696" spans="1:3" ht="45.75" thickBot="1">
      <c r="A5696" s="312"/>
      <c r="B5696" s="312"/>
      <c r="C5696" s="95" t="s">
        <v>2206</v>
      </c>
    </row>
    <row r="5697" spans="1:3">
      <c r="A5697" s="310" t="s">
        <v>724</v>
      </c>
      <c r="B5697" s="310" t="s">
        <v>28</v>
      </c>
      <c r="C5697" s="99" t="s">
        <v>725</v>
      </c>
    </row>
    <row r="5698" spans="1:3" ht="30">
      <c r="A5698" s="311"/>
      <c r="B5698" s="311"/>
      <c r="C5698" s="100" t="s">
        <v>2901</v>
      </c>
    </row>
    <row r="5699" spans="1:3" ht="45">
      <c r="A5699" s="311"/>
      <c r="B5699" s="311"/>
      <c r="C5699" s="100" t="s">
        <v>2850</v>
      </c>
    </row>
    <row r="5700" spans="1:3" ht="30">
      <c r="A5700" s="311"/>
      <c r="B5700" s="311"/>
      <c r="C5700" s="100" t="s">
        <v>2851</v>
      </c>
    </row>
    <row r="5701" spans="1:3" ht="30">
      <c r="A5701" s="311"/>
      <c r="B5701" s="311"/>
      <c r="C5701" s="100" t="s">
        <v>2852</v>
      </c>
    </row>
    <row r="5702" spans="1:3" ht="45">
      <c r="A5702" s="311"/>
      <c r="B5702" s="311"/>
      <c r="C5702" s="100" t="s">
        <v>2853</v>
      </c>
    </row>
    <row r="5703" spans="1:3" ht="30">
      <c r="A5703" s="311"/>
      <c r="B5703" s="311"/>
      <c r="C5703" s="100" t="s">
        <v>2854</v>
      </c>
    </row>
    <row r="5704" spans="1:3" ht="30">
      <c r="A5704" s="311"/>
      <c r="B5704" s="311"/>
      <c r="C5704" s="100" t="s">
        <v>2855</v>
      </c>
    </row>
    <row r="5705" spans="1:3" ht="30">
      <c r="A5705" s="311"/>
      <c r="B5705" s="311"/>
      <c r="C5705" s="100" t="s">
        <v>2856</v>
      </c>
    </row>
    <row r="5706" spans="1:3" ht="45">
      <c r="A5706" s="311"/>
      <c r="B5706" s="311"/>
      <c r="C5706" s="100" t="s">
        <v>2857</v>
      </c>
    </row>
    <row r="5707" spans="1:3" ht="45">
      <c r="A5707" s="311"/>
      <c r="B5707" s="311"/>
      <c r="C5707" s="100" t="s">
        <v>2902</v>
      </c>
    </row>
    <row r="5708" spans="1:3">
      <c r="A5708" s="311"/>
      <c r="B5708" s="311"/>
      <c r="C5708" s="100" t="s">
        <v>2884</v>
      </c>
    </row>
    <row r="5709" spans="1:3">
      <c r="A5709" s="311"/>
      <c r="B5709" s="311"/>
      <c r="C5709" s="100" t="s">
        <v>2506</v>
      </c>
    </row>
    <row r="5710" spans="1:3">
      <c r="A5710" s="311"/>
      <c r="B5710" s="311"/>
      <c r="C5710" s="100" t="s">
        <v>2859</v>
      </c>
    </row>
    <row r="5711" spans="1:3" ht="30">
      <c r="A5711" s="311"/>
      <c r="B5711" s="311"/>
      <c r="C5711" s="100" t="s">
        <v>2860</v>
      </c>
    </row>
    <row r="5712" spans="1:3">
      <c r="A5712" s="311"/>
      <c r="B5712" s="311"/>
      <c r="C5712" s="100" t="s">
        <v>2442</v>
      </c>
    </row>
    <row r="5713" spans="1:3">
      <c r="A5713" s="311"/>
      <c r="B5713" s="311"/>
      <c r="C5713" s="100" t="s">
        <v>2861</v>
      </c>
    </row>
    <row r="5714" spans="1:3" ht="30">
      <c r="A5714" s="311"/>
      <c r="B5714" s="311"/>
      <c r="C5714" s="100" t="s">
        <v>2862</v>
      </c>
    </row>
    <row r="5715" spans="1:3">
      <c r="A5715" s="311"/>
      <c r="B5715" s="311"/>
      <c r="C5715" s="100" t="s">
        <v>2863</v>
      </c>
    </row>
    <row r="5716" spans="1:3">
      <c r="A5716" s="311"/>
      <c r="B5716" s="311"/>
      <c r="C5716" s="100" t="s">
        <v>2864</v>
      </c>
    </row>
    <row r="5717" spans="1:3">
      <c r="A5717" s="311"/>
      <c r="B5717" s="311"/>
      <c r="C5717" s="100" t="s">
        <v>2865</v>
      </c>
    </row>
    <row r="5718" spans="1:3" ht="30">
      <c r="A5718" s="311"/>
      <c r="B5718" s="311"/>
      <c r="C5718" s="100" t="s">
        <v>2866</v>
      </c>
    </row>
    <row r="5719" spans="1:3">
      <c r="A5719" s="311"/>
      <c r="B5719" s="311"/>
      <c r="C5719" s="100" t="s">
        <v>2867</v>
      </c>
    </row>
    <row r="5720" spans="1:3">
      <c r="A5720" s="311"/>
      <c r="B5720" s="311"/>
      <c r="C5720" s="100" t="s">
        <v>2868</v>
      </c>
    </row>
    <row r="5721" spans="1:3" ht="30">
      <c r="A5721" s="311"/>
      <c r="B5721" s="311"/>
      <c r="C5721" s="100" t="s">
        <v>2890</v>
      </c>
    </row>
    <row r="5722" spans="1:3" ht="30">
      <c r="A5722" s="311"/>
      <c r="B5722" s="311"/>
      <c r="C5722" s="100" t="s">
        <v>2870</v>
      </c>
    </row>
    <row r="5723" spans="1:3" ht="30">
      <c r="A5723" s="311"/>
      <c r="B5723" s="311"/>
      <c r="C5723" s="100" t="s">
        <v>2871</v>
      </c>
    </row>
    <row r="5724" spans="1:3">
      <c r="A5724" s="311"/>
      <c r="B5724" s="311"/>
      <c r="C5724" s="100" t="s">
        <v>2872</v>
      </c>
    </row>
    <row r="5725" spans="1:3" ht="30">
      <c r="A5725" s="311"/>
      <c r="B5725" s="311"/>
      <c r="C5725" s="100" t="s">
        <v>2873</v>
      </c>
    </row>
    <row r="5726" spans="1:3">
      <c r="A5726" s="311"/>
      <c r="B5726" s="311"/>
      <c r="C5726" s="100" t="s">
        <v>2874</v>
      </c>
    </row>
    <row r="5727" spans="1:3">
      <c r="A5727" s="311"/>
      <c r="B5727" s="311"/>
      <c r="C5727" s="100" t="s">
        <v>2875</v>
      </c>
    </row>
    <row r="5728" spans="1:3">
      <c r="A5728" s="311"/>
      <c r="B5728" s="311"/>
      <c r="C5728" s="100" t="s">
        <v>2876</v>
      </c>
    </row>
    <row r="5729" spans="1:3">
      <c r="A5729" s="311"/>
      <c r="B5729" s="311"/>
      <c r="C5729" s="100" t="s">
        <v>2877</v>
      </c>
    </row>
    <row r="5730" spans="1:3">
      <c r="A5730" s="311"/>
      <c r="B5730" s="311"/>
      <c r="C5730" s="100" t="s">
        <v>2878</v>
      </c>
    </row>
    <row r="5731" spans="1:3">
      <c r="A5731" s="311"/>
      <c r="B5731" s="311"/>
      <c r="C5731" s="100" t="s">
        <v>2879</v>
      </c>
    </row>
    <row r="5732" spans="1:3">
      <c r="A5732" s="311"/>
      <c r="B5732" s="311"/>
      <c r="C5732" s="100" t="s">
        <v>2880</v>
      </c>
    </row>
    <row r="5733" spans="1:3">
      <c r="A5733" s="311"/>
      <c r="B5733" s="311"/>
      <c r="C5733" s="100" t="s">
        <v>1355</v>
      </c>
    </row>
    <row r="5734" spans="1:3" ht="60">
      <c r="A5734" s="311"/>
      <c r="B5734" s="311"/>
      <c r="C5734" s="100" t="s">
        <v>2314</v>
      </c>
    </row>
    <row r="5735" spans="1:3">
      <c r="A5735" s="311"/>
      <c r="B5735" s="311"/>
      <c r="C5735" s="100" t="s">
        <v>1955</v>
      </c>
    </row>
    <row r="5736" spans="1:3">
      <c r="A5736" s="311"/>
      <c r="B5736" s="311"/>
      <c r="C5736" s="100" t="s">
        <v>2010</v>
      </c>
    </row>
    <row r="5737" spans="1:3">
      <c r="A5737" s="311"/>
      <c r="B5737" s="311"/>
      <c r="C5737" s="100" t="s">
        <v>2011</v>
      </c>
    </row>
    <row r="5738" spans="1:3">
      <c r="A5738" s="311"/>
      <c r="B5738" s="311"/>
      <c r="C5738" s="100" t="s">
        <v>2012</v>
      </c>
    </row>
    <row r="5739" spans="1:3">
      <c r="A5739" s="311"/>
      <c r="B5739" s="311"/>
      <c r="C5739" s="100" t="s">
        <v>1475</v>
      </c>
    </row>
    <row r="5740" spans="1:3" ht="45.75" thickBot="1">
      <c r="A5740" s="312"/>
      <c r="B5740" s="312"/>
      <c r="C5740" s="95" t="s">
        <v>2206</v>
      </c>
    </row>
    <row r="5741" spans="1:3">
      <c r="A5741" s="310" t="s">
        <v>726</v>
      </c>
      <c r="B5741" s="310" t="s">
        <v>28</v>
      </c>
      <c r="C5741" s="99" t="s">
        <v>727</v>
      </c>
    </row>
    <row r="5742" spans="1:3" ht="30">
      <c r="A5742" s="311"/>
      <c r="B5742" s="311"/>
      <c r="C5742" s="100" t="s">
        <v>2903</v>
      </c>
    </row>
    <row r="5743" spans="1:3" ht="45">
      <c r="A5743" s="311"/>
      <c r="B5743" s="311"/>
      <c r="C5743" s="100" t="s">
        <v>2892</v>
      </c>
    </row>
    <row r="5744" spans="1:3" ht="30">
      <c r="A5744" s="311"/>
      <c r="B5744" s="311"/>
      <c r="C5744" s="100" t="s">
        <v>2851</v>
      </c>
    </row>
    <row r="5745" spans="1:3" ht="30">
      <c r="A5745" s="311"/>
      <c r="B5745" s="311"/>
      <c r="C5745" s="100" t="s">
        <v>2852</v>
      </c>
    </row>
    <row r="5746" spans="1:3" ht="45">
      <c r="A5746" s="311"/>
      <c r="B5746" s="311"/>
      <c r="C5746" s="100" t="s">
        <v>2893</v>
      </c>
    </row>
    <row r="5747" spans="1:3" ht="30">
      <c r="A5747" s="311"/>
      <c r="B5747" s="311"/>
      <c r="C5747" s="100" t="s">
        <v>2854</v>
      </c>
    </row>
    <row r="5748" spans="1:3" ht="30">
      <c r="A5748" s="311"/>
      <c r="B5748" s="311"/>
      <c r="C5748" s="100" t="s">
        <v>2904</v>
      </c>
    </row>
    <row r="5749" spans="1:3" ht="30">
      <c r="A5749" s="311"/>
      <c r="B5749" s="311"/>
      <c r="C5749" s="100" t="s">
        <v>2856</v>
      </c>
    </row>
    <row r="5750" spans="1:3" ht="45">
      <c r="A5750" s="311"/>
      <c r="B5750" s="311"/>
      <c r="C5750" s="100" t="s">
        <v>2895</v>
      </c>
    </row>
    <row r="5751" spans="1:3" ht="45">
      <c r="A5751" s="311"/>
      <c r="B5751" s="311"/>
      <c r="C5751" s="100" t="s">
        <v>2902</v>
      </c>
    </row>
    <row r="5752" spans="1:3">
      <c r="A5752" s="311"/>
      <c r="B5752" s="311"/>
      <c r="C5752" s="100" t="s">
        <v>2441</v>
      </c>
    </row>
    <row r="5753" spans="1:3">
      <c r="A5753" s="311"/>
      <c r="B5753" s="311"/>
      <c r="C5753" s="100" t="s">
        <v>2506</v>
      </c>
    </row>
    <row r="5754" spans="1:3">
      <c r="A5754" s="311"/>
      <c r="B5754" s="311"/>
      <c r="C5754" s="100" t="s">
        <v>2859</v>
      </c>
    </row>
    <row r="5755" spans="1:3" ht="30">
      <c r="A5755" s="311"/>
      <c r="B5755" s="311"/>
      <c r="C5755" s="100" t="s">
        <v>2860</v>
      </c>
    </row>
    <row r="5756" spans="1:3">
      <c r="A5756" s="311"/>
      <c r="B5756" s="311"/>
      <c r="C5756" s="100" t="s">
        <v>2442</v>
      </c>
    </row>
    <row r="5757" spans="1:3">
      <c r="A5757" s="311"/>
      <c r="B5757" s="311"/>
      <c r="C5757" s="100" t="s">
        <v>2861</v>
      </c>
    </row>
    <row r="5758" spans="1:3" ht="30">
      <c r="A5758" s="311"/>
      <c r="B5758" s="311"/>
      <c r="C5758" s="100" t="s">
        <v>2862</v>
      </c>
    </row>
    <row r="5759" spans="1:3">
      <c r="A5759" s="311"/>
      <c r="B5759" s="311"/>
      <c r="C5759" s="100" t="s">
        <v>2863</v>
      </c>
    </row>
    <row r="5760" spans="1:3">
      <c r="A5760" s="311"/>
      <c r="B5760" s="311"/>
      <c r="C5760" s="100" t="s">
        <v>2864</v>
      </c>
    </row>
    <row r="5761" spans="1:3">
      <c r="A5761" s="311"/>
      <c r="B5761" s="311"/>
      <c r="C5761" s="100" t="s">
        <v>2865</v>
      </c>
    </row>
    <row r="5762" spans="1:3" ht="30">
      <c r="A5762" s="311"/>
      <c r="B5762" s="311"/>
      <c r="C5762" s="100" t="s">
        <v>2866</v>
      </c>
    </row>
    <row r="5763" spans="1:3">
      <c r="A5763" s="311"/>
      <c r="B5763" s="311"/>
      <c r="C5763" s="100" t="s">
        <v>2867</v>
      </c>
    </row>
    <row r="5764" spans="1:3">
      <c r="A5764" s="311"/>
      <c r="B5764" s="311"/>
      <c r="C5764" s="100" t="s">
        <v>2868</v>
      </c>
    </row>
    <row r="5765" spans="1:3" ht="30">
      <c r="A5765" s="311"/>
      <c r="B5765" s="311"/>
      <c r="C5765" s="100" t="s">
        <v>2890</v>
      </c>
    </row>
    <row r="5766" spans="1:3" ht="30">
      <c r="A5766" s="311"/>
      <c r="B5766" s="311"/>
      <c r="C5766" s="100" t="s">
        <v>2870</v>
      </c>
    </row>
    <row r="5767" spans="1:3" ht="30">
      <c r="A5767" s="311"/>
      <c r="B5767" s="311"/>
      <c r="C5767" s="100" t="s">
        <v>2871</v>
      </c>
    </row>
    <row r="5768" spans="1:3">
      <c r="A5768" s="311"/>
      <c r="B5768" s="311"/>
      <c r="C5768" s="100" t="s">
        <v>2872</v>
      </c>
    </row>
    <row r="5769" spans="1:3" ht="30">
      <c r="A5769" s="311"/>
      <c r="B5769" s="311"/>
      <c r="C5769" s="100" t="s">
        <v>2873</v>
      </c>
    </row>
    <row r="5770" spans="1:3">
      <c r="A5770" s="311"/>
      <c r="B5770" s="311"/>
      <c r="C5770" s="100" t="s">
        <v>2874</v>
      </c>
    </row>
    <row r="5771" spans="1:3">
      <c r="A5771" s="311"/>
      <c r="B5771" s="311"/>
      <c r="C5771" s="100" t="s">
        <v>2875</v>
      </c>
    </row>
    <row r="5772" spans="1:3">
      <c r="A5772" s="311"/>
      <c r="B5772" s="311"/>
      <c r="C5772" s="100" t="s">
        <v>2876</v>
      </c>
    </row>
    <row r="5773" spans="1:3">
      <c r="A5773" s="311"/>
      <c r="B5773" s="311"/>
      <c r="C5773" s="100" t="s">
        <v>2877</v>
      </c>
    </row>
    <row r="5774" spans="1:3">
      <c r="A5774" s="311"/>
      <c r="B5774" s="311"/>
      <c r="C5774" s="100" t="s">
        <v>2878</v>
      </c>
    </row>
    <row r="5775" spans="1:3">
      <c r="A5775" s="311"/>
      <c r="B5775" s="311"/>
      <c r="C5775" s="100" t="s">
        <v>2879</v>
      </c>
    </row>
    <row r="5776" spans="1:3">
      <c r="A5776" s="311"/>
      <c r="B5776" s="311"/>
      <c r="C5776" s="100" t="s">
        <v>2886</v>
      </c>
    </row>
    <row r="5777" spans="1:3">
      <c r="A5777" s="311"/>
      <c r="B5777" s="311"/>
      <c r="C5777" s="100" t="s">
        <v>1355</v>
      </c>
    </row>
    <row r="5778" spans="1:3" ht="60">
      <c r="A5778" s="311"/>
      <c r="B5778" s="311"/>
      <c r="C5778" s="100" t="s">
        <v>2408</v>
      </c>
    </row>
    <row r="5779" spans="1:3">
      <c r="A5779" s="311"/>
      <c r="B5779" s="311"/>
      <c r="C5779" s="100" t="s">
        <v>2038</v>
      </c>
    </row>
    <row r="5780" spans="1:3">
      <c r="A5780" s="311"/>
      <c r="B5780" s="311"/>
      <c r="C5780" s="100" t="s">
        <v>1955</v>
      </c>
    </row>
    <row r="5781" spans="1:3">
      <c r="A5781" s="311"/>
      <c r="B5781" s="311"/>
      <c r="C5781" s="100" t="s">
        <v>2010</v>
      </c>
    </row>
    <row r="5782" spans="1:3">
      <c r="A5782" s="311"/>
      <c r="B5782" s="311"/>
      <c r="C5782" s="100" t="s">
        <v>2011</v>
      </c>
    </row>
    <row r="5783" spans="1:3">
      <c r="A5783" s="311"/>
      <c r="B5783" s="311"/>
      <c r="C5783" s="100" t="s">
        <v>2012</v>
      </c>
    </row>
    <row r="5784" spans="1:3">
      <c r="A5784" s="311"/>
      <c r="B5784" s="311"/>
      <c r="C5784" s="100" t="s">
        <v>1475</v>
      </c>
    </row>
    <row r="5785" spans="1:3" ht="45.75" thickBot="1">
      <c r="A5785" s="312"/>
      <c r="B5785" s="312"/>
      <c r="C5785" s="95" t="s">
        <v>2238</v>
      </c>
    </row>
    <row r="5786" spans="1:3">
      <c r="A5786" s="310" t="s">
        <v>728</v>
      </c>
      <c r="B5786" s="310" t="s">
        <v>28</v>
      </c>
      <c r="C5786" s="99" t="s">
        <v>729</v>
      </c>
    </row>
    <row r="5787" spans="1:3" ht="30">
      <c r="A5787" s="311"/>
      <c r="B5787" s="311"/>
      <c r="C5787" s="100" t="s">
        <v>2905</v>
      </c>
    </row>
    <row r="5788" spans="1:3" ht="45">
      <c r="A5788" s="311"/>
      <c r="B5788" s="311"/>
      <c r="C5788" s="100" t="s">
        <v>2850</v>
      </c>
    </row>
    <row r="5789" spans="1:3" ht="30">
      <c r="A5789" s="311"/>
      <c r="B5789" s="311"/>
      <c r="C5789" s="100" t="s">
        <v>2851</v>
      </c>
    </row>
    <row r="5790" spans="1:3" ht="30">
      <c r="A5790" s="311"/>
      <c r="B5790" s="311"/>
      <c r="C5790" s="100" t="s">
        <v>2852</v>
      </c>
    </row>
    <row r="5791" spans="1:3" ht="45">
      <c r="A5791" s="311"/>
      <c r="B5791" s="311"/>
      <c r="C5791" s="100" t="s">
        <v>2853</v>
      </c>
    </row>
    <row r="5792" spans="1:3" ht="30">
      <c r="A5792" s="311"/>
      <c r="B5792" s="311"/>
      <c r="C5792" s="100" t="s">
        <v>2854</v>
      </c>
    </row>
    <row r="5793" spans="1:3" ht="30">
      <c r="A5793" s="311"/>
      <c r="B5793" s="311"/>
      <c r="C5793" s="100" t="s">
        <v>2855</v>
      </c>
    </row>
    <row r="5794" spans="1:3" ht="30">
      <c r="A5794" s="311"/>
      <c r="B5794" s="311"/>
      <c r="C5794" s="100" t="s">
        <v>2856</v>
      </c>
    </row>
    <row r="5795" spans="1:3" ht="45">
      <c r="A5795" s="311"/>
      <c r="B5795" s="311"/>
      <c r="C5795" s="100" t="s">
        <v>2857</v>
      </c>
    </row>
    <row r="5796" spans="1:3" ht="45">
      <c r="A5796" s="311"/>
      <c r="B5796" s="311"/>
      <c r="C5796" s="100" t="s">
        <v>2858</v>
      </c>
    </row>
    <row r="5797" spans="1:3">
      <c r="A5797" s="311"/>
      <c r="B5797" s="311"/>
      <c r="C5797" s="100" t="s">
        <v>2441</v>
      </c>
    </row>
    <row r="5798" spans="1:3">
      <c r="A5798" s="311"/>
      <c r="B5798" s="311"/>
      <c r="C5798" s="100" t="s">
        <v>2506</v>
      </c>
    </row>
    <row r="5799" spans="1:3">
      <c r="A5799" s="311"/>
      <c r="B5799" s="311"/>
      <c r="C5799" s="100" t="s">
        <v>2859</v>
      </c>
    </row>
    <row r="5800" spans="1:3" ht="30">
      <c r="A5800" s="311"/>
      <c r="B5800" s="311"/>
      <c r="C5800" s="100" t="s">
        <v>2860</v>
      </c>
    </row>
    <row r="5801" spans="1:3">
      <c r="A5801" s="311"/>
      <c r="B5801" s="311"/>
      <c r="C5801" s="100" t="s">
        <v>2442</v>
      </c>
    </row>
    <row r="5802" spans="1:3">
      <c r="A5802" s="311"/>
      <c r="B5802" s="311"/>
      <c r="C5802" s="100" t="s">
        <v>2861</v>
      </c>
    </row>
    <row r="5803" spans="1:3" ht="30">
      <c r="A5803" s="311"/>
      <c r="B5803" s="311"/>
      <c r="C5803" s="100" t="s">
        <v>2862</v>
      </c>
    </row>
    <row r="5804" spans="1:3">
      <c r="A5804" s="311"/>
      <c r="B5804" s="311"/>
      <c r="C5804" s="100" t="s">
        <v>2863</v>
      </c>
    </row>
    <row r="5805" spans="1:3">
      <c r="A5805" s="311"/>
      <c r="B5805" s="311"/>
      <c r="C5805" s="100" t="s">
        <v>2864</v>
      </c>
    </row>
    <row r="5806" spans="1:3">
      <c r="A5806" s="311"/>
      <c r="B5806" s="311"/>
      <c r="C5806" s="100" t="s">
        <v>2865</v>
      </c>
    </row>
    <row r="5807" spans="1:3" ht="30">
      <c r="A5807" s="311"/>
      <c r="B5807" s="311"/>
      <c r="C5807" s="100" t="s">
        <v>2866</v>
      </c>
    </row>
    <row r="5808" spans="1:3">
      <c r="A5808" s="311"/>
      <c r="B5808" s="311"/>
      <c r="C5808" s="100" t="s">
        <v>2867</v>
      </c>
    </row>
    <row r="5809" spans="1:3">
      <c r="A5809" s="311"/>
      <c r="B5809" s="311"/>
      <c r="C5809" s="100" t="s">
        <v>2868</v>
      </c>
    </row>
    <row r="5810" spans="1:3" ht="30">
      <c r="A5810" s="311"/>
      <c r="B5810" s="311"/>
      <c r="C5810" s="100" t="s">
        <v>2869</v>
      </c>
    </row>
    <row r="5811" spans="1:3" ht="30">
      <c r="A5811" s="311"/>
      <c r="B5811" s="311"/>
      <c r="C5811" s="100" t="s">
        <v>2870</v>
      </c>
    </row>
    <row r="5812" spans="1:3" ht="30">
      <c r="A5812" s="311"/>
      <c r="B5812" s="311"/>
      <c r="C5812" s="100" t="s">
        <v>2871</v>
      </c>
    </row>
    <row r="5813" spans="1:3">
      <c r="A5813" s="311"/>
      <c r="B5813" s="311"/>
      <c r="C5813" s="100" t="s">
        <v>2872</v>
      </c>
    </row>
    <row r="5814" spans="1:3" ht="30">
      <c r="A5814" s="311"/>
      <c r="B5814" s="311"/>
      <c r="C5814" s="100" t="s">
        <v>2873</v>
      </c>
    </row>
    <row r="5815" spans="1:3">
      <c r="A5815" s="311"/>
      <c r="B5815" s="311"/>
      <c r="C5815" s="100" t="s">
        <v>2874</v>
      </c>
    </row>
    <row r="5816" spans="1:3">
      <c r="A5816" s="311"/>
      <c r="B5816" s="311"/>
      <c r="C5816" s="100" t="s">
        <v>2875</v>
      </c>
    </row>
    <row r="5817" spans="1:3">
      <c r="A5817" s="311"/>
      <c r="B5817" s="311"/>
      <c r="C5817" s="100" t="s">
        <v>2876</v>
      </c>
    </row>
    <row r="5818" spans="1:3">
      <c r="A5818" s="311"/>
      <c r="B5818" s="311"/>
      <c r="C5818" s="100" t="s">
        <v>2877</v>
      </c>
    </row>
    <row r="5819" spans="1:3">
      <c r="A5819" s="311"/>
      <c r="B5819" s="311"/>
      <c r="C5819" s="100" t="s">
        <v>2878</v>
      </c>
    </row>
    <row r="5820" spans="1:3">
      <c r="A5820" s="311"/>
      <c r="B5820" s="311"/>
      <c r="C5820" s="100" t="s">
        <v>2879</v>
      </c>
    </row>
    <row r="5821" spans="1:3">
      <c r="A5821" s="311"/>
      <c r="B5821" s="311"/>
      <c r="C5821" s="100" t="s">
        <v>2880</v>
      </c>
    </row>
    <row r="5822" spans="1:3">
      <c r="A5822" s="311"/>
      <c r="B5822" s="311"/>
      <c r="C5822" s="100" t="s">
        <v>1355</v>
      </c>
    </row>
    <row r="5823" spans="1:3" ht="60">
      <c r="A5823" s="311"/>
      <c r="B5823" s="311"/>
      <c r="C5823" s="100" t="s">
        <v>2314</v>
      </c>
    </row>
    <row r="5824" spans="1:3">
      <c r="A5824" s="311"/>
      <c r="B5824" s="311"/>
      <c r="C5824" s="100" t="s">
        <v>1955</v>
      </c>
    </row>
    <row r="5825" spans="1:3">
      <c r="A5825" s="311"/>
      <c r="B5825" s="311"/>
      <c r="C5825" s="100" t="s">
        <v>2010</v>
      </c>
    </row>
    <row r="5826" spans="1:3">
      <c r="A5826" s="311"/>
      <c r="B5826" s="311"/>
      <c r="C5826" s="100" t="s">
        <v>2011</v>
      </c>
    </row>
    <row r="5827" spans="1:3">
      <c r="A5827" s="311"/>
      <c r="B5827" s="311"/>
      <c r="C5827" s="100" t="s">
        <v>2012</v>
      </c>
    </row>
    <row r="5828" spans="1:3">
      <c r="A5828" s="311"/>
      <c r="B5828" s="311"/>
      <c r="C5828" s="100" t="s">
        <v>1475</v>
      </c>
    </row>
    <row r="5829" spans="1:3" ht="45.75" thickBot="1">
      <c r="A5829" s="312"/>
      <c r="B5829" s="312"/>
      <c r="C5829" s="95" t="s">
        <v>2206</v>
      </c>
    </row>
    <row r="5830" spans="1:3">
      <c r="A5830" s="310" t="s">
        <v>730</v>
      </c>
      <c r="B5830" s="310" t="s">
        <v>28</v>
      </c>
      <c r="C5830" s="99" t="s">
        <v>731</v>
      </c>
    </row>
    <row r="5831" spans="1:3" ht="45">
      <c r="A5831" s="311"/>
      <c r="B5831" s="311"/>
      <c r="C5831" s="100" t="s">
        <v>2906</v>
      </c>
    </row>
    <row r="5832" spans="1:3" ht="45">
      <c r="A5832" s="311"/>
      <c r="B5832" s="311"/>
      <c r="C5832" s="100" t="s">
        <v>2907</v>
      </c>
    </row>
    <row r="5833" spans="1:3" ht="30">
      <c r="A5833" s="311"/>
      <c r="B5833" s="311"/>
      <c r="C5833" s="100" t="s">
        <v>2908</v>
      </c>
    </row>
    <row r="5834" spans="1:3" ht="45">
      <c r="A5834" s="311"/>
      <c r="B5834" s="311"/>
      <c r="C5834" s="100" t="s">
        <v>2909</v>
      </c>
    </row>
    <row r="5835" spans="1:3" ht="45">
      <c r="A5835" s="311"/>
      <c r="B5835" s="311"/>
      <c r="C5835" s="100" t="s">
        <v>2853</v>
      </c>
    </row>
    <row r="5836" spans="1:3" ht="30">
      <c r="A5836" s="311"/>
      <c r="B5836" s="311"/>
      <c r="C5836" s="100" t="s">
        <v>2854</v>
      </c>
    </row>
    <row r="5837" spans="1:3" ht="30">
      <c r="A5837" s="311"/>
      <c r="B5837" s="311"/>
      <c r="C5837" s="100" t="s">
        <v>2855</v>
      </c>
    </row>
    <row r="5838" spans="1:3" ht="30">
      <c r="A5838" s="311"/>
      <c r="B5838" s="311"/>
      <c r="C5838" s="100" t="s">
        <v>2856</v>
      </c>
    </row>
    <row r="5839" spans="1:3" ht="45">
      <c r="A5839" s="311"/>
      <c r="B5839" s="311"/>
      <c r="C5839" s="100" t="s">
        <v>2857</v>
      </c>
    </row>
    <row r="5840" spans="1:3" ht="45">
      <c r="A5840" s="311"/>
      <c r="B5840" s="311"/>
      <c r="C5840" s="100" t="s">
        <v>2883</v>
      </c>
    </row>
    <row r="5841" spans="1:3">
      <c r="A5841" s="311"/>
      <c r="B5841" s="311"/>
      <c r="C5841" s="100" t="s">
        <v>2441</v>
      </c>
    </row>
    <row r="5842" spans="1:3">
      <c r="A5842" s="311"/>
      <c r="B5842" s="311"/>
      <c r="C5842" s="100" t="s">
        <v>2506</v>
      </c>
    </row>
    <row r="5843" spans="1:3">
      <c r="A5843" s="311"/>
      <c r="B5843" s="311"/>
      <c r="C5843" s="100" t="s">
        <v>2859</v>
      </c>
    </row>
    <row r="5844" spans="1:3" ht="30">
      <c r="A5844" s="311"/>
      <c r="B5844" s="311"/>
      <c r="C5844" s="100" t="s">
        <v>2860</v>
      </c>
    </row>
    <row r="5845" spans="1:3">
      <c r="A5845" s="311"/>
      <c r="B5845" s="311"/>
      <c r="C5845" s="100" t="s">
        <v>2442</v>
      </c>
    </row>
    <row r="5846" spans="1:3">
      <c r="A5846" s="311"/>
      <c r="B5846" s="311"/>
      <c r="C5846" s="100" t="s">
        <v>2861</v>
      </c>
    </row>
    <row r="5847" spans="1:3" ht="30">
      <c r="A5847" s="311"/>
      <c r="B5847" s="311"/>
      <c r="C5847" s="100" t="s">
        <v>2862</v>
      </c>
    </row>
    <row r="5848" spans="1:3">
      <c r="A5848" s="311"/>
      <c r="B5848" s="311"/>
      <c r="C5848" s="100" t="s">
        <v>2863</v>
      </c>
    </row>
    <row r="5849" spans="1:3">
      <c r="A5849" s="311"/>
      <c r="B5849" s="311"/>
      <c r="C5849" s="100" t="s">
        <v>2864</v>
      </c>
    </row>
    <row r="5850" spans="1:3">
      <c r="A5850" s="311"/>
      <c r="B5850" s="311"/>
      <c r="C5850" s="100" t="s">
        <v>2865</v>
      </c>
    </row>
    <row r="5851" spans="1:3" ht="30">
      <c r="A5851" s="311"/>
      <c r="B5851" s="311"/>
      <c r="C5851" s="100" t="s">
        <v>2866</v>
      </c>
    </row>
    <row r="5852" spans="1:3">
      <c r="A5852" s="311"/>
      <c r="B5852" s="311"/>
      <c r="C5852" s="100" t="s">
        <v>2867</v>
      </c>
    </row>
    <row r="5853" spans="1:3">
      <c r="A5853" s="311"/>
      <c r="B5853" s="311"/>
      <c r="C5853" s="100" t="s">
        <v>2868</v>
      </c>
    </row>
    <row r="5854" spans="1:3" ht="30">
      <c r="A5854" s="311"/>
      <c r="B5854" s="311"/>
      <c r="C5854" s="100" t="s">
        <v>2890</v>
      </c>
    </row>
    <row r="5855" spans="1:3" ht="30">
      <c r="A5855" s="311"/>
      <c r="B5855" s="311"/>
      <c r="C5855" s="100" t="s">
        <v>2870</v>
      </c>
    </row>
    <row r="5856" spans="1:3" ht="30">
      <c r="A5856" s="311"/>
      <c r="B5856" s="311"/>
      <c r="C5856" s="100" t="s">
        <v>2871</v>
      </c>
    </row>
    <row r="5857" spans="1:3">
      <c r="A5857" s="311"/>
      <c r="B5857" s="311"/>
      <c r="C5857" s="100" t="s">
        <v>2872</v>
      </c>
    </row>
    <row r="5858" spans="1:3" ht="30">
      <c r="A5858" s="311"/>
      <c r="B5858" s="311"/>
      <c r="C5858" s="100" t="s">
        <v>2873</v>
      </c>
    </row>
    <row r="5859" spans="1:3">
      <c r="A5859" s="311"/>
      <c r="B5859" s="311"/>
      <c r="C5859" s="100" t="s">
        <v>2874</v>
      </c>
    </row>
    <row r="5860" spans="1:3">
      <c r="A5860" s="311"/>
      <c r="B5860" s="311"/>
      <c r="C5860" s="100" t="s">
        <v>2875</v>
      </c>
    </row>
    <row r="5861" spans="1:3">
      <c r="A5861" s="311"/>
      <c r="B5861" s="311"/>
      <c r="C5861" s="100" t="s">
        <v>2876</v>
      </c>
    </row>
    <row r="5862" spans="1:3">
      <c r="A5862" s="311"/>
      <c r="B5862" s="311"/>
      <c r="C5862" s="100" t="s">
        <v>2877</v>
      </c>
    </row>
    <row r="5863" spans="1:3">
      <c r="A5863" s="311"/>
      <c r="B5863" s="311"/>
      <c r="C5863" s="100" t="s">
        <v>2878</v>
      </c>
    </row>
    <row r="5864" spans="1:3">
      <c r="A5864" s="311"/>
      <c r="B5864" s="311"/>
      <c r="C5864" s="100" t="s">
        <v>2879</v>
      </c>
    </row>
    <row r="5865" spans="1:3">
      <c r="A5865" s="311"/>
      <c r="B5865" s="311"/>
      <c r="C5865" s="100" t="s">
        <v>2880</v>
      </c>
    </row>
    <row r="5866" spans="1:3">
      <c r="A5866" s="311"/>
      <c r="B5866" s="311"/>
      <c r="C5866" s="100" t="s">
        <v>1355</v>
      </c>
    </row>
    <row r="5867" spans="1:3" ht="60">
      <c r="A5867" s="311"/>
      <c r="B5867" s="311"/>
      <c r="C5867" s="100" t="s">
        <v>2314</v>
      </c>
    </row>
    <row r="5868" spans="1:3">
      <c r="A5868" s="311"/>
      <c r="B5868" s="311"/>
      <c r="C5868" s="100" t="s">
        <v>1955</v>
      </c>
    </row>
    <row r="5869" spans="1:3">
      <c r="A5869" s="311"/>
      <c r="B5869" s="311"/>
      <c r="C5869" s="100" t="s">
        <v>2010</v>
      </c>
    </row>
    <row r="5870" spans="1:3">
      <c r="A5870" s="311"/>
      <c r="B5870" s="311"/>
      <c r="C5870" s="100" t="s">
        <v>2011</v>
      </c>
    </row>
    <row r="5871" spans="1:3">
      <c r="A5871" s="311"/>
      <c r="B5871" s="311"/>
      <c r="C5871" s="100" t="s">
        <v>2012</v>
      </c>
    </row>
    <row r="5872" spans="1:3">
      <c r="A5872" s="311"/>
      <c r="B5872" s="311"/>
      <c r="C5872" s="100" t="s">
        <v>1475</v>
      </c>
    </row>
    <row r="5873" spans="1:3" ht="45.75" thickBot="1">
      <c r="A5873" s="312"/>
      <c r="B5873" s="312"/>
      <c r="C5873" s="95" t="s">
        <v>2206</v>
      </c>
    </row>
    <row r="5874" spans="1:3">
      <c r="A5874" s="310" t="s">
        <v>732</v>
      </c>
      <c r="B5874" s="310" t="s">
        <v>28</v>
      </c>
      <c r="C5874" s="99" t="s">
        <v>733</v>
      </c>
    </row>
    <row r="5875" spans="1:3" ht="75">
      <c r="A5875" s="311"/>
      <c r="B5875" s="311"/>
      <c r="C5875" s="100" t="s">
        <v>2910</v>
      </c>
    </row>
    <row r="5876" spans="1:3" ht="30">
      <c r="A5876" s="311"/>
      <c r="B5876" s="311"/>
      <c r="C5876" s="100" t="s">
        <v>2911</v>
      </c>
    </row>
    <row r="5877" spans="1:3">
      <c r="A5877" s="311"/>
      <c r="B5877" s="311"/>
      <c r="C5877" s="100" t="s">
        <v>2912</v>
      </c>
    </row>
    <row r="5878" spans="1:3" ht="45">
      <c r="A5878" s="311"/>
      <c r="B5878" s="311"/>
      <c r="C5878" s="100" t="s">
        <v>2913</v>
      </c>
    </row>
    <row r="5879" spans="1:3" ht="45">
      <c r="A5879" s="311"/>
      <c r="B5879" s="311"/>
      <c r="C5879" s="100" t="s">
        <v>2914</v>
      </c>
    </row>
    <row r="5880" spans="1:3">
      <c r="A5880" s="311"/>
      <c r="B5880" s="311"/>
      <c r="C5880" s="100" t="s">
        <v>2915</v>
      </c>
    </row>
    <row r="5881" spans="1:3">
      <c r="A5881" s="311"/>
      <c r="B5881" s="311"/>
      <c r="C5881" s="100" t="s">
        <v>2916</v>
      </c>
    </row>
    <row r="5882" spans="1:3">
      <c r="A5882" s="311"/>
      <c r="B5882" s="311"/>
      <c r="C5882" s="100" t="s">
        <v>2917</v>
      </c>
    </row>
    <row r="5883" spans="1:3">
      <c r="A5883" s="311"/>
      <c r="B5883" s="311"/>
      <c r="C5883" s="100" t="s">
        <v>2918</v>
      </c>
    </row>
    <row r="5884" spans="1:3" ht="30">
      <c r="A5884" s="311"/>
      <c r="B5884" s="311"/>
      <c r="C5884" s="100" t="s">
        <v>2919</v>
      </c>
    </row>
    <row r="5885" spans="1:3" ht="30">
      <c r="A5885" s="311"/>
      <c r="B5885" s="311"/>
      <c r="C5885" s="100" t="s">
        <v>2920</v>
      </c>
    </row>
    <row r="5886" spans="1:3" ht="30">
      <c r="A5886" s="311"/>
      <c r="B5886" s="311"/>
      <c r="C5886" s="100" t="s">
        <v>2921</v>
      </c>
    </row>
    <row r="5887" spans="1:3">
      <c r="A5887" s="311"/>
      <c r="B5887" s="311"/>
      <c r="C5887" s="100" t="s">
        <v>2922</v>
      </c>
    </row>
    <row r="5888" spans="1:3" ht="30">
      <c r="A5888" s="311"/>
      <c r="B5888" s="311"/>
      <c r="C5888" s="100" t="s">
        <v>2923</v>
      </c>
    </row>
    <row r="5889" spans="1:3" ht="60">
      <c r="A5889" s="311"/>
      <c r="B5889" s="311"/>
      <c r="C5889" s="100" t="s">
        <v>2314</v>
      </c>
    </row>
    <row r="5890" spans="1:3">
      <c r="A5890" s="311"/>
      <c r="B5890" s="311"/>
      <c r="C5890" s="100" t="s">
        <v>1955</v>
      </c>
    </row>
    <row r="5891" spans="1:3">
      <c r="A5891" s="311"/>
      <c r="B5891" s="311"/>
      <c r="C5891" s="100" t="s">
        <v>2010</v>
      </c>
    </row>
    <row r="5892" spans="1:3">
      <c r="A5892" s="311"/>
      <c r="B5892" s="311"/>
      <c r="C5892" s="100" t="s">
        <v>2011</v>
      </c>
    </row>
    <row r="5893" spans="1:3">
      <c r="A5893" s="311"/>
      <c r="B5893" s="311"/>
      <c r="C5893" s="100" t="s">
        <v>2012</v>
      </c>
    </row>
    <row r="5894" spans="1:3">
      <c r="A5894" s="311"/>
      <c r="B5894" s="311"/>
      <c r="C5894" s="100" t="s">
        <v>1475</v>
      </c>
    </row>
    <row r="5895" spans="1:3" ht="45.75" thickBot="1">
      <c r="A5895" s="312"/>
      <c r="B5895" s="312"/>
      <c r="C5895" s="95" t="s">
        <v>2887</v>
      </c>
    </row>
    <row r="5896" spans="1:3">
      <c r="A5896" s="310" t="s">
        <v>734</v>
      </c>
      <c r="B5896" s="310" t="s">
        <v>28</v>
      </c>
      <c r="C5896" s="99" t="s">
        <v>735</v>
      </c>
    </row>
    <row r="5897" spans="1:3" ht="45">
      <c r="A5897" s="311"/>
      <c r="B5897" s="311"/>
      <c r="C5897" s="100" t="s">
        <v>2924</v>
      </c>
    </row>
    <row r="5898" spans="1:3" ht="45">
      <c r="A5898" s="311"/>
      <c r="B5898" s="311"/>
      <c r="C5898" s="100" t="s">
        <v>2925</v>
      </c>
    </row>
    <row r="5899" spans="1:3" ht="30">
      <c r="A5899" s="311"/>
      <c r="B5899" s="311"/>
      <c r="C5899" s="100" t="s">
        <v>2911</v>
      </c>
    </row>
    <row r="5900" spans="1:3">
      <c r="A5900" s="311"/>
      <c r="B5900" s="311"/>
      <c r="C5900" s="100" t="s">
        <v>2912</v>
      </c>
    </row>
    <row r="5901" spans="1:3" ht="45">
      <c r="A5901" s="311"/>
      <c r="B5901" s="311"/>
      <c r="C5901" s="100" t="s">
        <v>2913</v>
      </c>
    </row>
    <row r="5902" spans="1:3" ht="45">
      <c r="A5902" s="311"/>
      <c r="B5902" s="311"/>
      <c r="C5902" s="100" t="s">
        <v>2914</v>
      </c>
    </row>
    <row r="5903" spans="1:3">
      <c r="A5903" s="311"/>
      <c r="B5903" s="311"/>
      <c r="C5903" s="100" t="s">
        <v>2915</v>
      </c>
    </row>
    <row r="5904" spans="1:3">
      <c r="A5904" s="311"/>
      <c r="B5904" s="311"/>
      <c r="C5904" s="100" t="s">
        <v>2916</v>
      </c>
    </row>
    <row r="5905" spans="1:3">
      <c r="A5905" s="311"/>
      <c r="B5905" s="311"/>
      <c r="C5905" s="100" t="s">
        <v>2917</v>
      </c>
    </row>
    <row r="5906" spans="1:3">
      <c r="A5906" s="311"/>
      <c r="B5906" s="311"/>
      <c r="C5906" s="100" t="s">
        <v>2918</v>
      </c>
    </row>
    <row r="5907" spans="1:3" ht="30">
      <c r="A5907" s="311"/>
      <c r="B5907" s="311"/>
      <c r="C5907" s="100" t="s">
        <v>2919</v>
      </c>
    </row>
    <row r="5908" spans="1:3" ht="30">
      <c r="A5908" s="311"/>
      <c r="B5908" s="311"/>
      <c r="C5908" s="100" t="s">
        <v>2920</v>
      </c>
    </row>
    <row r="5909" spans="1:3" ht="30">
      <c r="A5909" s="311"/>
      <c r="B5909" s="311"/>
      <c r="C5909" s="100" t="s">
        <v>2921</v>
      </c>
    </row>
    <row r="5910" spans="1:3">
      <c r="A5910" s="311"/>
      <c r="B5910" s="311"/>
      <c r="C5910" s="100" t="s">
        <v>2922</v>
      </c>
    </row>
    <row r="5911" spans="1:3">
      <c r="A5911" s="311"/>
      <c r="B5911" s="311"/>
      <c r="C5911" s="100" t="s">
        <v>2926</v>
      </c>
    </row>
    <row r="5912" spans="1:3">
      <c r="A5912" s="311"/>
      <c r="B5912" s="311"/>
      <c r="C5912" s="100" t="s">
        <v>1355</v>
      </c>
    </row>
    <row r="5913" spans="1:3" ht="60">
      <c r="A5913" s="311"/>
      <c r="B5913" s="311"/>
      <c r="C5913" s="100" t="s">
        <v>2314</v>
      </c>
    </row>
    <row r="5914" spans="1:3">
      <c r="A5914" s="311"/>
      <c r="B5914" s="311"/>
      <c r="C5914" s="100" t="s">
        <v>1955</v>
      </c>
    </row>
    <row r="5915" spans="1:3">
      <c r="A5915" s="311"/>
      <c r="B5915" s="311"/>
      <c r="C5915" s="100" t="s">
        <v>2010</v>
      </c>
    </row>
    <row r="5916" spans="1:3">
      <c r="A5916" s="311"/>
      <c r="B5916" s="311"/>
      <c r="C5916" s="100" t="s">
        <v>2011</v>
      </c>
    </row>
    <row r="5917" spans="1:3">
      <c r="A5917" s="311"/>
      <c r="B5917" s="311"/>
      <c r="C5917" s="100" t="s">
        <v>2012</v>
      </c>
    </row>
    <row r="5918" spans="1:3">
      <c r="A5918" s="311"/>
      <c r="B5918" s="311"/>
      <c r="C5918" s="100" t="s">
        <v>1475</v>
      </c>
    </row>
    <row r="5919" spans="1:3" ht="45.75" thickBot="1">
      <c r="A5919" s="312"/>
      <c r="B5919" s="312"/>
      <c r="C5919" s="95" t="s">
        <v>2887</v>
      </c>
    </row>
    <row r="5920" spans="1:3">
      <c r="A5920" s="310" t="s">
        <v>736</v>
      </c>
      <c r="B5920" s="310" t="s">
        <v>28</v>
      </c>
      <c r="C5920" s="99" t="s">
        <v>737</v>
      </c>
    </row>
    <row r="5921" spans="1:3" ht="60">
      <c r="A5921" s="311"/>
      <c r="B5921" s="311"/>
      <c r="C5921" s="100" t="s">
        <v>2927</v>
      </c>
    </row>
    <row r="5922" spans="1:3" ht="30">
      <c r="A5922" s="311"/>
      <c r="B5922" s="311"/>
      <c r="C5922" s="100" t="s">
        <v>2928</v>
      </c>
    </row>
    <row r="5923" spans="1:3">
      <c r="A5923" s="311"/>
      <c r="B5923" s="311"/>
      <c r="C5923" s="100" t="s">
        <v>2929</v>
      </c>
    </row>
    <row r="5924" spans="1:3" ht="30">
      <c r="A5924" s="311"/>
      <c r="B5924" s="311"/>
      <c r="C5924" s="100" t="s">
        <v>2930</v>
      </c>
    </row>
    <row r="5925" spans="1:3">
      <c r="A5925" s="311"/>
      <c r="B5925" s="311"/>
      <c r="C5925" s="100" t="s">
        <v>2915</v>
      </c>
    </row>
    <row r="5926" spans="1:3">
      <c r="A5926" s="311"/>
      <c r="B5926" s="311"/>
      <c r="C5926" s="100" t="s">
        <v>2916</v>
      </c>
    </row>
    <row r="5927" spans="1:3">
      <c r="A5927" s="311"/>
      <c r="B5927" s="311"/>
      <c r="C5927" s="100" t="s">
        <v>2917</v>
      </c>
    </row>
    <row r="5928" spans="1:3">
      <c r="A5928" s="311"/>
      <c r="B5928" s="311"/>
      <c r="C5928" s="100" t="s">
        <v>2918</v>
      </c>
    </row>
    <row r="5929" spans="1:3" ht="30">
      <c r="A5929" s="311"/>
      <c r="B5929" s="311"/>
      <c r="C5929" s="100" t="s">
        <v>2931</v>
      </c>
    </row>
    <row r="5930" spans="1:3" ht="30">
      <c r="A5930" s="311"/>
      <c r="B5930" s="311"/>
      <c r="C5930" s="100" t="s">
        <v>2932</v>
      </c>
    </row>
    <row r="5931" spans="1:3" ht="30">
      <c r="A5931" s="311"/>
      <c r="B5931" s="311"/>
      <c r="C5931" s="100" t="s">
        <v>2921</v>
      </c>
    </row>
    <row r="5932" spans="1:3">
      <c r="A5932" s="311"/>
      <c r="B5932" s="311"/>
      <c r="C5932" s="100" t="s">
        <v>2922</v>
      </c>
    </row>
    <row r="5933" spans="1:3" ht="30">
      <c r="A5933" s="311"/>
      <c r="B5933" s="311"/>
      <c r="C5933" s="100" t="s">
        <v>2923</v>
      </c>
    </row>
    <row r="5934" spans="1:3" ht="60">
      <c r="A5934" s="311"/>
      <c r="B5934" s="311"/>
      <c r="C5934" s="100" t="s">
        <v>2314</v>
      </c>
    </row>
    <row r="5935" spans="1:3">
      <c r="A5935" s="311"/>
      <c r="B5935" s="311"/>
      <c r="C5935" s="100" t="s">
        <v>1955</v>
      </c>
    </row>
    <row r="5936" spans="1:3">
      <c r="A5936" s="311"/>
      <c r="B5936" s="311"/>
      <c r="C5936" s="100" t="s">
        <v>2010</v>
      </c>
    </row>
    <row r="5937" spans="1:3">
      <c r="A5937" s="311"/>
      <c r="B5937" s="311"/>
      <c r="C5937" s="100" t="s">
        <v>2011</v>
      </c>
    </row>
    <row r="5938" spans="1:3">
      <c r="A5938" s="311"/>
      <c r="B5938" s="311"/>
      <c r="C5938" s="100" t="s">
        <v>2012</v>
      </c>
    </row>
    <row r="5939" spans="1:3">
      <c r="A5939" s="311"/>
      <c r="B5939" s="311"/>
      <c r="C5939" s="100" t="s">
        <v>1475</v>
      </c>
    </row>
    <row r="5940" spans="1:3" ht="45.75" thickBot="1">
      <c r="A5940" s="312"/>
      <c r="B5940" s="312"/>
      <c r="C5940" s="95" t="s">
        <v>2887</v>
      </c>
    </row>
    <row r="5941" spans="1:3" ht="30">
      <c r="A5941" s="310" t="s">
        <v>738</v>
      </c>
      <c r="B5941" s="310" t="s">
        <v>28</v>
      </c>
      <c r="C5941" s="99" t="s">
        <v>739</v>
      </c>
    </row>
    <row r="5942" spans="1:3" ht="45">
      <c r="A5942" s="311"/>
      <c r="B5942" s="311"/>
      <c r="C5942" s="100" t="s">
        <v>2933</v>
      </c>
    </row>
    <row r="5943" spans="1:3" ht="45">
      <c r="A5943" s="311"/>
      <c r="B5943" s="311"/>
      <c r="C5943" s="100" t="s">
        <v>2934</v>
      </c>
    </row>
    <row r="5944" spans="1:3" ht="30">
      <c r="A5944" s="311"/>
      <c r="B5944" s="311"/>
      <c r="C5944" s="100" t="s">
        <v>2935</v>
      </c>
    </row>
    <row r="5945" spans="1:3">
      <c r="A5945" s="311"/>
      <c r="B5945" s="311"/>
      <c r="C5945" s="100" t="s">
        <v>2936</v>
      </c>
    </row>
    <row r="5946" spans="1:3">
      <c r="A5946" s="311"/>
      <c r="B5946" s="311"/>
      <c r="C5946" s="100" t="s">
        <v>2937</v>
      </c>
    </row>
    <row r="5947" spans="1:3" ht="30">
      <c r="A5947" s="311"/>
      <c r="B5947" s="311"/>
      <c r="C5947" s="100" t="s">
        <v>2938</v>
      </c>
    </row>
    <row r="5948" spans="1:3">
      <c r="A5948" s="311"/>
      <c r="B5948" s="311"/>
      <c r="C5948" s="100" t="s">
        <v>2939</v>
      </c>
    </row>
    <row r="5949" spans="1:3">
      <c r="A5949" s="311"/>
      <c r="B5949" s="311"/>
      <c r="C5949" s="100" t="s">
        <v>2940</v>
      </c>
    </row>
    <row r="5950" spans="1:3">
      <c r="A5950" s="311"/>
      <c r="B5950" s="311"/>
      <c r="C5950" s="100" t="s">
        <v>2941</v>
      </c>
    </row>
    <row r="5951" spans="1:3">
      <c r="A5951" s="311"/>
      <c r="B5951" s="311"/>
      <c r="C5951" s="100" t="s">
        <v>2942</v>
      </c>
    </row>
    <row r="5952" spans="1:3">
      <c r="A5952" s="311"/>
      <c r="B5952" s="311"/>
      <c r="C5952" s="100" t="s">
        <v>2943</v>
      </c>
    </row>
    <row r="5953" spans="1:3">
      <c r="A5953" s="311"/>
      <c r="B5953" s="311"/>
      <c r="C5953" s="100" t="s">
        <v>2944</v>
      </c>
    </row>
    <row r="5954" spans="1:3">
      <c r="A5954" s="311"/>
      <c r="B5954" s="311"/>
      <c r="C5954" s="100" t="s">
        <v>2945</v>
      </c>
    </row>
    <row r="5955" spans="1:3">
      <c r="A5955" s="311"/>
      <c r="B5955" s="311"/>
      <c r="C5955" s="100" t="s">
        <v>2946</v>
      </c>
    </row>
    <row r="5956" spans="1:3">
      <c r="A5956" s="311"/>
      <c r="B5956" s="311"/>
      <c r="C5956" s="100" t="s">
        <v>2561</v>
      </c>
    </row>
    <row r="5957" spans="1:3">
      <c r="A5957" s="311"/>
      <c r="B5957" s="311"/>
      <c r="C5957" s="100" t="s">
        <v>2947</v>
      </c>
    </row>
    <row r="5958" spans="1:3">
      <c r="A5958" s="311"/>
      <c r="B5958" s="311"/>
      <c r="C5958" s="100" t="s">
        <v>2827</v>
      </c>
    </row>
    <row r="5959" spans="1:3">
      <c r="A5959" s="311"/>
      <c r="B5959" s="311"/>
      <c r="C5959" s="100" t="s">
        <v>2948</v>
      </c>
    </row>
    <row r="5960" spans="1:3">
      <c r="A5960" s="311"/>
      <c r="B5960" s="311"/>
      <c r="C5960" s="100" t="s">
        <v>2949</v>
      </c>
    </row>
    <row r="5961" spans="1:3">
      <c r="A5961" s="311"/>
      <c r="B5961" s="311"/>
      <c r="C5961" s="100" t="s">
        <v>2950</v>
      </c>
    </row>
    <row r="5962" spans="1:3">
      <c r="A5962" s="311"/>
      <c r="B5962" s="311"/>
      <c r="C5962" s="100" t="s">
        <v>2951</v>
      </c>
    </row>
    <row r="5963" spans="1:3">
      <c r="A5963" s="311"/>
      <c r="B5963" s="311"/>
      <c r="C5963" s="100" t="s">
        <v>2952</v>
      </c>
    </row>
    <row r="5964" spans="1:3">
      <c r="A5964" s="311"/>
      <c r="B5964" s="311"/>
      <c r="C5964" s="100" t="s">
        <v>1392</v>
      </c>
    </row>
    <row r="5965" spans="1:3">
      <c r="A5965" s="311"/>
      <c r="B5965" s="311"/>
      <c r="C5965" s="100" t="s">
        <v>2953</v>
      </c>
    </row>
    <row r="5966" spans="1:3">
      <c r="A5966" s="311"/>
      <c r="B5966" s="311"/>
      <c r="C5966" s="100" t="s">
        <v>2954</v>
      </c>
    </row>
    <row r="5967" spans="1:3">
      <c r="A5967" s="311"/>
      <c r="B5967" s="311"/>
      <c r="C5967" s="100" t="s">
        <v>2955</v>
      </c>
    </row>
    <row r="5968" spans="1:3">
      <c r="A5968" s="311"/>
      <c r="B5968" s="311"/>
      <c r="C5968" s="100" t="s">
        <v>2956</v>
      </c>
    </row>
    <row r="5969" spans="1:3">
      <c r="A5969" s="311"/>
      <c r="B5969" s="311"/>
      <c r="C5969" s="100" t="s">
        <v>2957</v>
      </c>
    </row>
    <row r="5970" spans="1:3">
      <c r="A5970" s="311"/>
      <c r="B5970" s="311"/>
      <c r="C5970" s="100" t="s">
        <v>2958</v>
      </c>
    </row>
    <row r="5971" spans="1:3">
      <c r="A5971" s="311"/>
      <c r="B5971" s="311"/>
      <c r="C5971" s="100" t="s">
        <v>2959</v>
      </c>
    </row>
    <row r="5972" spans="1:3">
      <c r="A5972" s="311"/>
      <c r="B5972" s="311"/>
      <c r="C5972" s="100" t="s">
        <v>2960</v>
      </c>
    </row>
    <row r="5973" spans="1:3">
      <c r="A5973" s="311"/>
      <c r="B5973" s="311"/>
      <c r="C5973" s="100" t="s">
        <v>2961</v>
      </c>
    </row>
    <row r="5974" spans="1:3">
      <c r="A5974" s="311"/>
      <c r="B5974" s="311"/>
      <c r="C5974" s="100" t="s">
        <v>2962</v>
      </c>
    </row>
    <row r="5975" spans="1:3">
      <c r="A5975" s="311"/>
      <c r="B5975" s="311"/>
      <c r="C5975" s="100" t="s">
        <v>2963</v>
      </c>
    </row>
    <row r="5976" spans="1:3">
      <c r="A5976" s="311"/>
      <c r="B5976" s="311"/>
      <c r="C5976" s="100" t="s">
        <v>2964</v>
      </c>
    </row>
    <row r="5977" spans="1:3">
      <c r="A5977" s="311"/>
      <c r="B5977" s="311"/>
      <c r="C5977" s="100" t="s">
        <v>2965</v>
      </c>
    </row>
    <row r="5978" spans="1:3">
      <c r="A5978" s="311"/>
      <c r="B5978" s="311"/>
      <c r="C5978" s="100" t="s">
        <v>1355</v>
      </c>
    </row>
    <row r="5979" spans="1:3" ht="60">
      <c r="A5979" s="311"/>
      <c r="B5979" s="311"/>
      <c r="C5979" s="100" t="s">
        <v>2408</v>
      </c>
    </row>
    <row r="5980" spans="1:3">
      <c r="A5980" s="311"/>
      <c r="B5980" s="311"/>
      <c r="C5980" s="100" t="s">
        <v>2038</v>
      </c>
    </row>
    <row r="5981" spans="1:3">
      <c r="A5981" s="311"/>
      <c r="B5981" s="311"/>
      <c r="C5981" s="100" t="s">
        <v>1955</v>
      </c>
    </row>
    <row r="5982" spans="1:3">
      <c r="A5982" s="311"/>
      <c r="B5982" s="311"/>
      <c r="C5982" s="100" t="s">
        <v>2010</v>
      </c>
    </row>
    <row r="5983" spans="1:3">
      <c r="A5983" s="311"/>
      <c r="B5983" s="311"/>
      <c r="C5983" s="100" t="s">
        <v>2011</v>
      </c>
    </row>
    <row r="5984" spans="1:3">
      <c r="A5984" s="311"/>
      <c r="B5984" s="311"/>
      <c r="C5984" s="100" t="s">
        <v>2012</v>
      </c>
    </row>
    <row r="5985" spans="1:3">
      <c r="A5985" s="311"/>
      <c r="B5985" s="311"/>
      <c r="C5985" s="100" t="s">
        <v>1475</v>
      </c>
    </row>
    <row r="5986" spans="1:3" ht="45.75" thickBot="1">
      <c r="A5986" s="312"/>
      <c r="B5986" s="312"/>
      <c r="C5986" s="95" t="s">
        <v>2887</v>
      </c>
    </row>
    <row r="5987" spans="1:3">
      <c r="A5987" s="310" t="s">
        <v>740</v>
      </c>
      <c r="B5987" s="310" t="s">
        <v>28</v>
      </c>
      <c r="C5987" s="99" t="s">
        <v>741</v>
      </c>
    </row>
    <row r="5988" spans="1:3" ht="30">
      <c r="A5988" s="311"/>
      <c r="B5988" s="311"/>
      <c r="C5988" s="100" t="s">
        <v>2966</v>
      </c>
    </row>
    <row r="5989" spans="1:3" ht="30">
      <c r="A5989" s="311"/>
      <c r="B5989" s="311"/>
      <c r="C5989" s="100" t="s">
        <v>2967</v>
      </c>
    </row>
    <row r="5990" spans="1:3" ht="75">
      <c r="A5990" s="311"/>
      <c r="B5990" s="311"/>
      <c r="C5990" s="100" t="s">
        <v>2968</v>
      </c>
    </row>
    <row r="5991" spans="1:3" ht="45">
      <c r="A5991" s="311"/>
      <c r="B5991" s="311"/>
      <c r="C5991" s="100" t="s">
        <v>2969</v>
      </c>
    </row>
    <row r="5992" spans="1:3" ht="45">
      <c r="A5992" s="311"/>
      <c r="B5992" s="311"/>
      <c r="C5992" s="100" t="s">
        <v>2934</v>
      </c>
    </row>
    <row r="5993" spans="1:3" ht="30">
      <c r="A5993" s="311"/>
      <c r="B5993" s="311"/>
      <c r="C5993" s="100" t="s">
        <v>2970</v>
      </c>
    </row>
    <row r="5994" spans="1:3">
      <c r="A5994" s="311"/>
      <c r="B5994" s="311"/>
      <c r="C5994" s="100" t="s">
        <v>2936</v>
      </c>
    </row>
    <row r="5995" spans="1:3">
      <c r="A5995" s="311"/>
      <c r="B5995" s="311"/>
      <c r="C5995" s="100" t="s">
        <v>2937</v>
      </c>
    </row>
    <row r="5996" spans="1:3" ht="30">
      <c r="A5996" s="311"/>
      <c r="B5996" s="311"/>
      <c r="C5996" s="100" t="s">
        <v>2938</v>
      </c>
    </row>
    <row r="5997" spans="1:3">
      <c r="A5997" s="311"/>
      <c r="B5997" s="311"/>
      <c r="C5997" s="100" t="s">
        <v>2939</v>
      </c>
    </row>
    <row r="5998" spans="1:3">
      <c r="A5998" s="311"/>
      <c r="B5998" s="311"/>
      <c r="C5998" s="100" t="s">
        <v>2940</v>
      </c>
    </row>
    <row r="5999" spans="1:3">
      <c r="A5999" s="311"/>
      <c r="B5999" s="311"/>
      <c r="C5999" s="100" t="s">
        <v>2941</v>
      </c>
    </row>
    <row r="6000" spans="1:3">
      <c r="A6000" s="311"/>
      <c r="B6000" s="311"/>
      <c r="C6000" s="100" t="s">
        <v>2942</v>
      </c>
    </row>
    <row r="6001" spans="1:3">
      <c r="A6001" s="311"/>
      <c r="B6001" s="311"/>
      <c r="C6001" s="100" t="s">
        <v>2943</v>
      </c>
    </row>
    <row r="6002" spans="1:3">
      <c r="A6002" s="311"/>
      <c r="B6002" s="311"/>
      <c r="C6002" s="100" t="s">
        <v>2944</v>
      </c>
    </row>
    <row r="6003" spans="1:3">
      <c r="A6003" s="311"/>
      <c r="B6003" s="311"/>
      <c r="C6003" s="100" t="s">
        <v>2945</v>
      </c>
    </row>
    <row r="6004" spans="1:3">
      <c r="A6004" s="311"/>
      <c r="B6004" s="311"/>
      <c r="C6004" s="100" t="s">
        <v>2946</v>
      </c>
    </row>
    <row r="6005" spans="1:3">
      <c r="A6005" s="311"/>
      <c r="B6005" s="311"/>
      <c r="C6005" s="100" t="s">
        <v>2561</v>
      </c>
    </row>
    <row r="6006" spans="1:3">
      <c r="A6006" s="311"/>
      <c r="B6006" s="311"/>
      <c r="C6006" s="100" t="s">
        <v>2947</v>
      </c>
    </row>
    <row r="6007" spans="1:3">
      <c r="A6007" s="311"/>
      <c r="B6007" s="311"/>
      <c r="C6007" s="100" t="s">
        <v>2827</v>
      </c>
    </row>
    <row r="6008" spans="1:3">
      <c r="A6008" s="311"/>
      <c r="B6008" s="311"/>
      <c r="C6008" s="100" t="s">
        <v>2948</v>
      </c>
    </row>
    <row r="6009" spans="1:3">
      <c r="A6009" s="311"/>
      <c r="B6009" s="311"/>
      <c r="C6009" s="100" t="s">
        <v>2971</v>
      </c>
    </row>
    <row r="6010" spans="1:3">
      <c r="A6010" s="311"/>
      <c r="B6010" s="311"/>
      <c r="C6010" s="100" t="s">
        <v>2972</v>
      </c>
    </row>
    <row r="6011" spans="1:3">
      <c r="A6011" s="311"/>
      <c r="B6011" s="311"/>
      <c r="C6011" s="100" t="s">
        <v>2951</v>
      </c>
    </row>
    <row r="6012" spans="1:3">
      <c r="A6012" s="311"/>
      <c r="B6012" s="311"/>
      <c r="C6012" s="100" t="s">
        <v>2952</v>
      </c>
    </row>
    <row r="6013" spans="1:3">
      <c r="A6013" s="311"/>
      <c r="B6013" s="311"/>
      <c r="C6013" s="100" t="s">
        <v>1392</v>
      </c>
    </row>
    <row r="6014" spans="1:3">
      <c r="A6014" s="311"/>
      <c r="B6014" s="311"/>
      <c r="C6014" s="100" t="s">
        <v>2953</v>
      </c>
    </row>
    <row r="6015" spans="1:3">
      <c r="A6015" s="311"/>
      <c r="B6015" s="311"/>
      <c r="C6015" s="100" t="s">
        <v>2954</v>
      </c>
    </row>
    <row r="6016" spans="1:3">
      <c r="A6016" s="311"/>
      <c r="B6016" s="311"/>
      <c r="C6016" s="100" t="s">
        <v>2955</v>
      </c>
    </row>
    <row r="6017" spans="1:3">
      <c r="A6017" s="311"/>
      <c r="B6017" s="311"/>
      <c r="C6017" s="100" t="s">
        <v>2956</v>
      </c>
    </row>
    <row r="6018" spans="1:3">
      <c r="A6018" s="311"/>
      <c r="B6018" s="311"/>
      <c r="C6018" s="100" t="s">
        <v>2957</v>
      </c>
    </row>
    <row r="6019" spans="1:3">
      <c r="A6019" s="311"/>
      <c r="B6019" s="311"/>
      <c r="C6019" s="100" t="s">
        <v>2958</v>
      </c>
    </row>
    <row r="6020" spans="1:3">
      <c r="A6020" s="311"/>
      <c r="B6020" s="311"/>
      <c r="C6020" s="100" t="s">
        <v>2959</v>
      </c>
    </row>
    <row r="6021" spans="1:3">
      <c r="A6021" s="311"/>
      <c r="B6021" s="311"/>
      <c r="C6021" s="100" t="s">
        <v>2960</v>
      </c>
    </row>
    <row r="6022" spans="1:3">
      <c r="A6022" s="311"/>
      <c r="B6022" s="311"/>
      <c r="C6022" s="100" t="s">
        <v>2961</v>
      </c>
    </row>
    <row r="6023" spans="1:3">
      <c r="A6023" s="311"/>
      <c r="B6023" s="311"/>
      <c r="C6023" s="100" t="s">
        <v>2962</v>
      </c>
    </row>
    <row r="6024" spans="1:3">
      <c r="A6024" s="311"/>
      <c r="B6024" s="311"/>
      <c r="C6024" s="100" t="s">
        <v>2963</v>
      </c>
    </row>
    <row r="6025" spans="1:3">
      <c r="A6025" s="311"/>
      <c r="B6025" s="311"/>
      <c r="C6025" s="100" t="s">
        <v>2964</v>
      </c>
    </row>
    <row r="6026" spans="1:3">
      <c r="A6026" s="311"/>
      <c r="B6026" s="311"/>
      <c r="C6026" s="100" t="s">
        <v>2973</v>
      </c>
    </row>
    <row r="6027" spans="1:3">
      <c r="A6027" s="311"/>
      <c r="B6027" s="311"/>
      <c r="C6027" s="100" t="s">
        <v>1355</v>
      </c>
    </row>
    <row r="6028" spans="1:3" ht="60">
      <c r="A6028" s="311"/>
      <c r="B6028" s="311"/>
      <c r="C6028" s="100" t="s">
        <v>2974</v>
      </c>
    </row>
    <row r="6029" spans="1:3">
      <c r="A6029" s="311"/>
      <c r="B6029" s="311"/>
      <c r="C6029" s="100" t="s">
        <v>2015</v>
      </c>
    </row>
    <row r="6030" spans="1:3">
      <c r="A6030" s="311"/>
      <c r="B6030" s="311"/>
      <c r="C6030" s="100" t="s">
        <v>1955</v>
      </c>
    </row>
    <row r="6031" spans="1:3">
      <c r="A6031" s="311"/>
      <c r="B6031" s="311"/>
      <c r="C6031" s="100" t="s">
        <v>2010</v>
      </c>
    </row>
    <row r="6032" spans="1:3">
      <c r="A6032" s="311"/>
      <c r="B6032" s="311"/>
      <c r="C6032" s="100" t="s">
        <v>2011</v>
      </c>
    </row>
    <row r="6033" spans="1:3">
      <c r="A6033" s="311"/>
      <c r="B6033" s="311"/>
      <c r="C6033" s="100" t="s">
        <v>2012</v>
      </c>
    </row>
    <row r="6034" spans="1:3">
      <c r="A6034" s="311"/>
      <c r="B6034" s="311"/>
      <c r="C6034" s="100" t="s">
        <v>1475</v>
      </c>
    </row>
    <row r="6035" spans="1:3" ht="45.75" thickBot="1">
      <c r="A6035" s="312"/>
      <c r="B6035" s="312"/>
      <c r="C6035" s="95" t="s">
        <v>2887</v>
      </c>
    </row>
    <row r="6036" spans="1:3">
      <c r="A6036" s="310" t="s">
        <v>742</v>
      </c>
      <c r="B6036" s="310" t="s">
        <v>25</v>
      </c>
      <c r="C6036" s="99" t="s">
        <v>743</v>
      </c>
    </row>
    <row r="6037" spans="1:3" ht="30">
      <c r="A6037" s="311"/>
      <c r="B6037" s="311"/>
      <c r="C6037" s="100" t="s">
        <v>2975</v>
      </c>
    </row>
    <row r="6038" spans="1:3">
      <c r="A6038" s="311"/>
      <c r="B6038" s="311"/>
      <c r="C6038" s="100" t="s">
        <v>2390</v>
      </c>
    </row>
    <row r="6039" spans="1:3">
      <c r="A6039" s="311"/>
      <c r="B6039" s="311"/>
      <c r="C6039" s="100" t="s">
        <v>2496</v>
      </c>
    </row>
    <row r="6040" spans="1:3">
      <c r="A6040" s="311"/>
      <c r="B6040" s="311"/>
      <c r="C6040" s="100" t="s">
        <v>2773</v>
      </c>
    </row>
    <row r="6041" spans="1:3">
      <c r="A6041" s="311"/>
      <c r="B6041" s="311"/>
      <c r="C6041" s="100" t="s">
        <v>2775</v>
      </c>
    </row>
    <row r="6042" spans="1:3">
      <c r="A6042" s="311"/>
      <c r="B6042" s="311"/>
      <c r="C6042" s="100" t="s">
        <v>2976</v>
      </c>
    </row>
    <row r="6043" spans="1:3">
      <c r="A6043" s="311"/>
      <c r="B6043" s="311"/>
      <c r="C6043" s="100" t="s">
        <v>2011</v>
      </c>
    </row>
    <row r="6044" spans="1:3">
      <c r="A6044" s="311"/>
      <c r="B6044" s="311"/>
      <c r="C6044" s="100" t="s">
        <v>2779</v>
      </c>
    </row>
    <row r="6045" spans="1:3">
      <c r="A6045" s="311"/>
      <c r="B6045" s="311"/>
      <c r="C6045" s="100" t="s">
        <v>2392</v>
      </c>
    </row>
    <row r="6046" spans="1:3">
      <c r="A6046" s="311"/>
      <c r="B6046" s="311"/>
      <c r="C6046" s="100" t="s">
        <v>2977</v>
      </c>
    </row>
    <row r="6047" spans="1:3" ht="45">
      <c r="A6047" s="311"/>
      <c r="B6047" s="311"/>
      <c r="C6047" s="100" t="s">
        <v>2978</v>
      </c>
    </row>
    <row r="6048" spans="1:3" ht="45">
      <c r="A6048" s="311"/>
      <c r="B6048" s="311"/>
      <c r="C6048" s="100" t="s">
        <v>2979</v>
      </c>
    </row>
    <row r="6049" spans="1:3">
      <c r="A6049" s="311"/>
      <c r="B6049" s="311"/>
      <c r="C6049" s="100" t="s">
        <v>2506</v>
      </c>
    </row>
    <row r="6050" spans="1:3">
      <c r="A6050" s="311"/>
      <c r="B6050" s="311"/>
      <c r="C6050" s="100" t="s">
        <v>2980</v>
      </c>
    </row>
    <row r="6051" spans="1:3">
      <c r="A6051" s="311"/>
      <c r="B6051" s="311"/>
      <c r="C6051" s="100" t="s">
        <v>2981</v>
      </c>
    </row>
    <row r="6052" spans="1:3" ht="45">
      <c r="A6052" s="311"/>
      <c r="B6052" s="311"/>
      <c r="C6052" s="100" t="s">
        <v>2982</v>
      </c>
    </row>
    <row r="6053" spans="1:3" ht="75">
      <c r="A6053" s="311"/>
      <c r="B6053" s="311"/>
      <c r="C6053" s="100" t="s">
        <v>2983</v>
      </c>
    </row>
    <row r="6054" spans="1:3">
      <c r="A6054" s="311"/>
      <c r="B6054" s="311"/>
      <c r="C6054" s="100" t="s">
        <v>2984</v>
      </c>
    </row>
    <row r="6055" spans="1:3">
      <c r="A6055" s="311"/>
      <c r="B6055" s="311"/>
      <c r="C6055" s="100" t="s">
        <v>2985</v>
      </c>
    </row>
    <row r="6056" spans="1:3" ht="45">
      <c r="A6056" s="311"/>
      <c r="B6056" s="311"/>
      <c r="C6056" s="100" t="s">
        <v>2986</v>
      </c>
    </row>
    <row r="6057" spans="1:3">
      <c r="A6057" s="311"/>
      <c r="B6057" s="311"/>
      <c r="C6057" s="100" t="s">
        <v>2987</v>
      </c>
    </row>
    <row r="6058" spans="1:3">
      <c r="A6058" s="311"/>
      <c r="B6058" s="311"/>
      <c r="C6058" s="100" t="s">
        <v>2988</v>
      </c>
    </row>
    <row r="6059" spans="1:3">
      <c r="A6059" s="311"/>
      <c r="B6059" s="311"/>
      <c r="C6059" s="100" t="s">
        <v>2989</v>
      </c>
    </row>
    <row r="6060" spans="1:3">
      <c r="A6060" s="311"/>
      <c r="B6060" s="311"/>
      <c r="C6060" s="100" t="s">
        <v>2990</v>
      </c>
    </row>
    <row r="6061" spans="1:3">
      <c r="A6061" s="311"/>
      <c r="B6061" s="311"/>
      <c r="C6061" s="100" t="s">
        <v>2798</v>
      </c>
    </row>
    <row r="6062" spans="1:3">
      <c r="A6062" s="311"/>
      <c r="B6062" s="311"/>
      <c r="C6062" s="100" t="s">
        <v>2991</v>
      </c>
    </row>
    <row r="6063" spans="1:3">
      <c r="A6063" s="311"/>
      <c r="B6063" s="311"/>
      <c r="C6063" s="100" t="s">
        <v>2992</v>
      </c>
    </row>
    <row r="6064" spans="1:3">
      <c r="A6064" s="311"/>
      <c r="B6064" s="311"/>
      <c r="C6064" s="100" t="s">
        <v>2993</v>
      </c>
    </row>
    <row r="6065" spans="1:3" ht="45">
      <c r="A6065" s="311"/>
      <c r="B6065" s="311"/>
      <c r="C6065" s="100" t="s">
        <v>2994</v>
      </c>
    </row>
    <row r="6066" spans="1:3" ht="60">
      <c r="A6066" s="311"/>
      <c r="B6066" s="311"/>
      <c r="C6066" s="100" t="s">
        <v>2363</v>
      </c>
    </row>
    <row r="6067" spans="1:3">
      <c r="A6067" s="311"/>
      <c r="B6067" s="311"/>
      <c r="C6067" s="100" t="s">
        <v>2995</v>
      </c>
    </row>
    <row r="6068" spans="1:3">
      <c r="A6068" s="311"/>
      <c r="B6068" s="311"/>
      <c r="C6068" s="100" t="s">
        <v>2010</v>
      </c>
    </row>
    <row r="6069" spans="1:3">
      <c r="A6069" s="311"/>
      <c r="B6069" s="311"/>
      <c r="C6069" s="100" t="s">
        <v>2011</v>
      </c>
    </row>
    <row r="6070" spans="1:3">
      <c r="A6070" s="311"/>
      <c r="B6070" s="311"/>
      <c r="C6070" s="100" t="s">
        <v>2012</v>
      </c>
    </row>
    <row r="6071" spans="1:3">
      <c r="A6071" s="311"/>
      <c r="B6071" s="311"/>
      <c r="C6071" s="100" t="s">
        <v>1475</v>
      </c>
    </row>
    <row r="6072" spans="1:3" ht="45.75" thickBot="1">
      <c r="A6072" s="312"/>
      <c r="B6072" s="312"/>
      <c r="C6072" s="95" t="s">
        <v>2887</v>
      </c>
    </row>
    <row r="6073" spans="1:3">
      <c r="A6073" s="310" t="s">
        <v>744</v>
      </c>
      <c r="B6073" s="310" t="s">
        <v>25</v>
      </c>
      <c r="C6073" s="99" t="s">
        <v>745</v>
      </c>
    </row>
    <row r="6074" spans="1:3" ht="30">
      <c r="A6074" s="311"/>
      <c r="B6074" s="311"/>
      <c r="C6074" s="100" t="s">
        <v>2996</v>
      </c>
    </row>
    <row r="6075" spans="1:3">
      <c r="A6075" s="311"/>
      <c r="B6075" s="311"/>
      <c r="C6075" s="100" t="s">
        <v>2390</v>
      </c>
    </row>
    <row r="6076" spans="1:3">
      <c r="A6076" s="311"/>
      <c r="B6076" s="311"/>
      <c r="C6076" s="100" t="s">
        <v>2496</v>
      </c>
    </row>
    <row r="6077" spans="1:3">
      <c r="A6077" s="311"/>
      <c r="B6077" s="311"/>
      <c r="C6077" s="100" t="s">
        <v>2773</v>
      </c>
    </row>
    <row r="6078" spans="1:3">
      <c r="A6078" s="311"/>
      <c r="B6078" s="311"/>
      <c r="C6078" s="100" t="s">
        <v>2775</v>
      </c>
    </row>
    <row r="6079" spans="1:3">
      <c r="A6079" s="311"/>
      <c r="B6079" s="311"/>
      <c r="C6079" s="100" t="s">
        <v>2976</v>
      </c>
    </row>
    <row r="6080" spans="1:3">
      <c r="A6080" s="311"/>
      <c r="B6080" s="311"/>
      <c r="C6080" s="100" t="s">
        <v>2011</v>
      </c>
    </row>
    <row r="6081" spans="1:3">
      <c r="A6081" s="311"/>
      <c r="B6081" s="311"/>
      <c r="C6081" s="100" t="s">
        <v>2779</v>
      </c>
    </row>
    <row r="6082" spans="1:3">
      <c r="A6082" s="311"/>
      <c r="B6082" s="311"/>
      <c r="C6082" s="100" t="s">
        <v>2392</v>
      </c>
    </row>
    <row r="6083" spans="1:3">
      <c r="A6083" s="311"/>
      <c r="B6083" s="311"/>
      <c r="C6083" s="100" t="s">
        <v>2977</v>
      </c>
    </row>
    <row r="6084" spans="1:3" ht="45">
      <c r="A6084" s="311"/>
      <c r="B6084" s="311"/>
      <c r="C6084" s="100" t="s">
        <v>2978</v>
      </c>
    </row>
    <row r="6085" spans="1:3" ht="45">
      <c r="A6085" s="311"/>
      <c r="B6085" s="311"/>
      <c r="C6085" s="100" t="s">
        <v>2979</v>
      </c>
    </row>
    <row r="6086" spans="1:3">
      <c r="A6086" s="311"/>
      <c r="B6086" s="311"/>
      <c r="C6086" s="100" t="s">
        <v>2506</v>
      </c>
    </row>
    <row r="6087" spans="1:3">
      <c r="A6087" s="311"/>
      <c r="B6087" s="311"/>
      <c r="C6087" s="100" t="s">
        <v>2980</v>
      </c>
    </row>
    <row r="6088" spans="1:3">
      <c r="A6088" s="311"/>
      <c r="B6088" s="311"/>
      <c r="C6088" s="100" t="s">
        <v>2981</v>
      </c>
    </row>
    <row r="6089" spans="1:3" ht="45">
      <c r="A6089" s="311"/>
      <c r="B6089" s="311"/>
      <c r="C6089" s="100" t="s">
        <v>2982</v>
      </c>
    </row>
    <row r="6090" spans="1:3" ht="75">
      <c r="A6090" s="311"/>
      <c r="B6090" s="311"/>
      <c r="C6090" s="100" t="s">
        <v>2983</v>
      </c>
    </row>
    <row r="6091" spans="1:3">
      <c r="A6091" s="311"/>
      <c r="B6091" s="311"/>
      <c r="C6091" s="100" t="s">
        <v>2984</v>
      </c>
    </row>
    <row r="6092" spans="1:3">
      <c r="A6092" s="311"/>
      <c r="B6092" s="311"/>
      <c r="C6092" s="100" t="s">
        <v>2985</v>
      </c>
    </row>
    <row r="6093" spans="1:3" ht="45">
      <c r="A6093" s="311"/>
      <c r="B6093" s="311"/>
      <c r="C6093" s="100" t="s">
        <v>2986</v>
      </c>
    </row>
    <row r="6094" spans="1:3">
      <c r="A6094" s="311"/>
      <c r="B6094" s="311"/>
      <c r="C6094" s="100" t="s">
        <v>2987</v>
      </c>
    </row>
    <row r="6095" spans="1:3">
      <c r="A6095" s="311"/>
      <c r="B6095" s="311"/>
      <c r="C6095" s="100" t="s">
        <v>2988</v>
      </c>
    </row>
    <row r="6096" spans="1:3">
      <c r="A6096" s="311"/>
      <c r="B6096" s="311"/>
      <c r="C6096" s="100" t="s">
        <v>2989</v>
      </c>
    </row>
    <row r="6097" spans="1:3">
      <c r="A6097" s="311"/>
      <c r="B6097" s="311"/>
      <c r="C6097" s="100" t="s">
        <v>2990</v>
      </c>
    </row>
    <row r="6098" spans="1:3">
      <c r="A6098" s="311"/>
      <c r="B6098" s="311"/>
      <c r="C6098" s="100" t="s">
        <v>2798</v>
      </c>
    </row>
    <row r="6099" spans="1:3">
      <c r="A6099" s="311"/>
      <c r="B6099" s="311"/>
      <c r="C6099" s="100" t="s">
        <v>2991</v>
      </c>
    </row>
    <row r="6100" spans="1:3">
      <c r="A6100" s="311"/>
      <c r="B6100" s="311"/>
      <c r="C6100" s="100" t="s">
        <v>2992</v>
      </c>
    </row>
    <row r="6101" spans="1:3">
      <c r="A6101" s="311"/>
      <c r="B6101" s="311"/>
      <c r="C6101" s="100" t="s">
        <v>2993</v>
      </c>
    </row>
    <row r="6102" spans="1:3" ht="45">
      <c r="A6102" s="311"/>
      <c r="B6102" s="311"/>
      <c r="C6102" s="100" t="s">
        <v>2994</v>
      </c>
    </row>
    <row r="6103" spans="1:3" ht="60">
      <c r="A6103" s="311"/>
      <c r="B6103" s="311"/>
      <c r="C6103" s="100" t="s">
        <v>2363</v>
      </c>
    </row>
    <row r="6104" spans="1:3">
      <c r="A6104" s="311"/>
      <c r="B6104" s="311"/>
      <c r="C6104" s="100" t="s">
        <v>2995</v>
      </c>
    </row>
    <row r="6105" spans="1:3">
      <c r="A6105" s="311"/>
      <c r="B6105" s="311"/>
      <c r="C6105" s="100" t="s">
        <v>2010</v>
      </c>
    </row>
    <row r="6106" spans="1:3">
      <c r="A6106" s="311"/>
      <c r="B6106" s="311"/>
      <c r="C6106" s="100" t="s">
        <v>2011</v>
      </c>
    </row>
    <row r="6107" spans="1:3">
      <c r="A6107" s="311"/>
      <c r="B6107" s="311"/>
      <c r="C6107" s="100" t="s">
        <v>2012</v>
      </c>
    </row>
    <row r="6108" spans="1:3">
      <c r="A6108" s="311"/>
      <c r="B6108" s="311"/>
      <c r="C6108" s="100" t="s">
        <v>1475</v>
      </c>
    </row>
    <row r="6109" spans="1:3" ht="45.75" thickBot="1">
      <c r="A6109" s="312"/>
      <c r="B6109" s="312"/>
      <c r="C6109" s="95" t="s">
        <v>2887</v>
      </c>
    </row>
    <row r="6110" spans="1:3">
      <c r="A6110" s="310" t="s">
        <v>746</v>
      </c>
      <c r="B6110" s="310" t="s">
        <v>25</v>
      </c>
      <c r="C6110" s="99" t="s">
        <v>747</v>
      </c>
    </row>
    <row r="6111" spans="1:3" ht="30">
      <c r="A6111" s="311"/>
      <c r="B6111" s="311"/>
      <c r="C6111" s="100" t="s">
        <v>2997</v>
      </c>
    </row>
    <row r="6112" spans="1:3" ht="45">
      <c r="A6112" s="311"/>
      <c r="B6112" s="311"/>
      <c r="C6112" s="100" t="s">
        <v>2998</v>
      </c>
    </row>
    <row r="6113" spans="1:3">
      <c r="A6113" s="311"/>
      <c r="B6113" s="311"/>
      <c r="C6113" s="100" t="s">
        <v>2915</v>
      </c>
    </row>
    <row r="6114" spans="1:3">
      <c r="A6114" s="311"/>
      <c r="B6114" s="311"/>
      <c r="C6114" s="100" t="s">
        <v>2999</v>
      </c>
    </row>
    <row r="6115" spans="1:3">
      <c r="A6115" s="311"/>
      <c r="B6115" s="311"/>
      <c r="C6115" s="100" t="s">
        <v>2859</v>
      </c>
    </row>
    <row r="6116" spans="1:3">
      <c r="A6116" s="311"/>
      <c r="B6116" s="311"/>
      <c r="C6116" s="100" t="s">
        <v>3000</v>
      </c>
    </row>
    <row r="6117" spans="1:3" ht="30">
      <c r="A6117" s="311"/>
      <c r="B6117" s="311"/>
      <c r="C6117" s="100" t="s">
        <v>3001</v>
      </c>
    </row>
    <row r="6118" spans="1:3">
      <c r="A6118" s="311"/>
      <c r="B6118" s="311"/>
      <c r="C6118" s="100" t="s">
        <v>2864</v>
      </c>
    </row>
    <row r="6119" spans="1:3">
      <c r="A6119" s="311"/>
      <c r="B6119" s="311"/>
      <c r="C6119" s="100" t="s">
        <v>2867</v>
      </c>
    </row>
    <row r="6120" spans="1:3">
      <c r="A6120" s="311"/>
      <c r="B6120" s="311"/>
      <c r="C6120" s="100" t="s">
        <v>3002</v>
      </c>
    </row>
    <row r="6121" spans="1:3" ht="30">
      <c r="A6121" s="311"/>
      <c r="B6121" s="311"/>
      <c r="C6121" s="100" t="s">
        <v>3003</v>
      </c>
    </row>
    <row r="6122" spans="1:3">
      <c r="A6122" s="311"/>
      <c r="B6122" s="311"/>
      <c r="C6122" s="100" t="s">
        <v>3004</v>
      </c>
    </row>
    <row r="6123" spans="1:3">
      <c r="A6123" s="311"/>
      <c r="B6123" s="311"/>
      <c r="C6123" s="100" t="s">
        <v>2872</v>
      </c>
    </row>
    <row r="6124" spans="1:3" ht="30">
      <c r="A6124" s="311"/>
      <c r="B6124" s="311"/>
      <c r="C6124" s="100" t="s">
        <v>3005</v>
      </c>
    </row>
    <row r="6125" spans="1:3">
      <c r="A6125" s="311"/>
      <c r="B6125" s="311"/>
      <c r="C6125" s="100" t="s">
        <v>3006</v>
      </c>
    </row>
    <row r="6126" spans="1:3">
      <c r="A6126" s="311"/>
      <c r="B6126" s="311"/>
      <c r="C6126" s="100" t="s">
        <v>3007</v>
      </c>
    </row>
    <row r="6127" spans="1:3">
      <c r="A6127" s="311"/>
      <c r="B6127" s="311"/>
      <c r="C6127" s="100" t="s">
        <v>3008</v>
      </c>
    </row>
    <row r="6128" spans="1:3">
      <c r="A6128" s="311"/>
      <c r="B6128" s="311"/>
      <c r="C6128" s="100" t="s">
        <v>3009</v>
      </c>
    </row>
    <row r="6129" spans="1:3">
      <c r="A6129" s="311"/>
      <c r="B6129" s="311"/>
      <c r="C6129" s="100" t="s">
        <v>3010</v>
      </c>
    </row>
    <row r="6130" spans="1:3">
      <c r="A6130" s="311"/>
      <c r="B6130" s="311"/>
      <c r="C6130" s="100" t="s">
        <v>1355</v>
      </c>
    </row>
    <row r="6131" spans="1:3" ht="60">
      <c r="A6131" s="311"/>
      <c r="B6131" s="311"/>
      <c r="C6131" s="100" t="s">
        <v>2363</v>
      </c>
    </row>
    <row r="6132" spans="1:3">
      <c r="A6132" s="311"/>
      <c r="B6132" s="311"/>
      <c r="C6132" s="100" t="s">
        <v>1955</v>
      </c>
    </row>
    <row r="6133" spans="1:3">
      <c r="A6133" s="311"/>
      <c r="B6133" s="311"/>
      <c r="C6133" s="100" t="s">
        <v>2010</v>
      </c>
    </row>
    <row r="6134" spans="1:3">
      <c r="A6134" s="311"/>
      <c r="B6134" s="311"/>
      <c r="C6134" s="100" t="s">
        <v>2011</v>
      </c>
    </row>
    <row r="6135" spans="1:3">
      <c r="A6135" s="311"/>
      <c r="B6135" s="311"/>
      <c r="C6135" s="100" t="s">
        <v>2012</v>
      </c>
    </row>
    <row r="6136" spans="1:3">
      <c r="A6136" s="311"/>
      <c r="B6136" s="311"/>
      <c r="C6136" s="100" t="s">
        <v>1475</v>
      </c>
    </row>
    <row r="6137" spans="1:3" ht="45.75" thickBot="1">
      <c r="A6137" s="312"/>
      <c r="B6137" s="312"/>
      <c r="C6137" s="95" t="s">
        <v>2887</v>
      </c>
    </row>
    <row r="6138" spans="1:3">
      <c r="A6138" s="310" t="s">
        <v>748</v>
      </c>
      <c r="B6138" s="310" t="s">
        <v>25</v>
      </c>
      <c r="C6138" s="99" t="s">
        <v>749</v>
      </c>
    </row>
    <row r="6139" spans="1:3" ht="30">
      <c r="A6139" s="311"/>
      <c r="B6139" s="311"/>
      <c r="C6139" s="100" t="s">
        <v>3011</v>
      </c>
    </row>
    <row r="6140" spans="1:3" ht="75">
      <c r="A6140" s="311"/>
      <c r="B6140" s="311"/>
      <c r="C6140" s="100" t="s">
        <v>3012</v>
      </c>
    </row>
    <row r="6141" spans="1:3" ht="75">
      <c r="A6141" s="311"/>
      <c r="B6141" s="311"/>
      <c r="C6141" s="100" t="s">
        <v>3013</v>
      </c>
    </row>
    <row r="6142" spans="1:3" ht="45">
      <c r="A6142" s="311"/>
      <c r="B6142" s="311"/>
      <c r="C6142" s="100" t="s">
        <v>3014</v>
      </c>
    </row>
    <row r="6143" spans="1:3">
      <c r="A6143" s="311"/>
      <c r="B6143" s="311"/>
      <c r="C6143" s="100" t="s">
        <v>1355</v>
      </c>
    </row>
    <row r="6144" spans="1:3" ht="60">
      <c r="A6144" s="311"/>
      <c r="B6144" s="311"/>
      <c r="C6144" s="100" t="s">
        <v>2363</v>
      </c>
    </row>
    <row r="6145" spans="1:3">
      <c r="A6145" s="311"/>
      <c r="B6145" s="311"/>
      <c r="C6145" s="100" t="s">
        <v>1955</v>
      </c>
    </row>
    <row r="6146" spans="1:3">
      <c r="A6146" s="311"/>
      <c r="B6146" s="311"/>
      <c r="C6146" s="100" t="s">
        <v>2010</v>
      </c>
    </row>
    <row r="6147" spans="1:3">
      <c r="A6147" s="311"/>
      <c r="B6147" s="311"/>
      <c r="C6147" s="100" t="s">
        <v>2011</v>
      </c>
    </row>
    <row r="6148" spans="1:3">
      <c r="A6148" s="311"/>
      <c r="B6148" s="311"/>
      <c r="C6148" s="100" t="s">
        <v>2012</v>
      </c>
    </row>
    <row r="6149" spans="1:3">
      <c r="A6149" s="311"/>
      <c r="B6149" s="311"/>
      <c r="C6149" s="100" t="s">
        <v>1475</v>
      </c>
    </row>
    <row r="6150" spans="1:3" ht="45.75" thickBot="1">
      <c r="A6150" s="312"/>
      <c r="B6150" s="312"/>
      <c r="C6150" s="95" t="s">
        <v>2199</v>
      </c>
    </row>
    <row r="6151" spans="1:3">
      <c r="A6151" s="310" t="s">
        <v>750</v>
      </c>
      <c r="B6151" s="310" t="s">
        <v>25</v>
      </c>
      <c r="C6151" s="99" t="s">
        <v>751</v>
      </c>
    </row>
    <row r="6152" spans="1:3" ht="30">
      <c r="A6152" s="311"/>
      <c r="B6152" s="311"/>
      <c r="C6152" s="100" t="s">
        <v>3015</v>
      </c>
    </row>
    <row r="6153" spans="1:3" ht="45">
      <c r="A6153" s="311"/>
      <c r="B6153" s="311"/>
      <c r="C6153" s="100" t="s">
        <v>3016</v>
      </c>
    </row>
    <row r="6154" spans="1:3" ht="45">
      <c r="A6154" s="311"/>
      <c r="B6154" s="311"/>
      <c r="C6154" s="100" t="s">
        <v>3017</v>
      </c>
    </row>
    <row r="6155" spans="1:3">
      <c r="A6155" s="311"/>
      <c r="B6155" s="311"/>
      <c r="C6155" s="100" t="s">
        <v>3018</v>
      </c>
    </row>
    <row r="6156" spans="1:3">
      <c r="A6156" s="311"/>
      <c r="B6156" s="311"/>
      <c r="C6156" s="100" t="s">
        <v>3019</v>
      </c>
    </row>
    <row r="6157" spans="1:3">
      <c r="A6157" s="311"/>
      <c r="B6157" s="311"/>
      <c r="C6157" s="100" t="s">
        <v>3020</v>
      </c>
    </row>
    <row r="6158" spans="1:3">
      <c r="A6158" s="311"/>
      <c r="B6158" s="311"/>
      <c r="C6158" s="100" t="s">
        <v>3021</v>
      </c>
    </row>
    <row r="6159" spans="1:3">
      <c r="A6159" s="311"/>
      <c r="B6159" s="311"/>
      <c r="C6159" s="100" t="s">
        <v>3022</v>
      </c>
    </row>
    <row r="6160" spans="1:3">
      <c r="A6160" s="311"/>
      <c r="B6160" s="311"/>
      <c r="C6160" s="100" t="s">
        <v>3023</v>
      </c>
    </row>
    <row r="6161" spans="1:3">
      <c r="A6161" s="311"/>
      <c r="B6161" s="311"/>
      <c r="C6161" s="100" t="s">
        <v>3024</v>
      </c>
    </row>
    <row r="6162" spans="1:3" ht="30">
      <c r="A6162" s="311"/>
      <c r="B6162" s="311"/>
      <c r="C6162" s="100" t="s">
        <v>3025</v>
      </c>
    </row>
    <row r="6163" spans="1:3" ht="30">
      <c r="A6163" s="311"/>
      <c r="B6163" s="311"/>
      <c r="C6163" s="100" t="s">
        <v>3026</v>
      </c>
    </row>
    <row r="6164" spans="1:3">
      <c r="A6164" s="311"/>
      <c r="B6164" s="311"/>
      <c r="C6164" s="100" t="s">
        <v>1355</v>
      </c>
    </row>
    <row r="6165" spans="1:3" ht="60">
      <c r="A6165" s="311"/>
      <c r="B6165" s="311"/>
      <c r="C6165" s="100" t="s">
        <v>2363</v>
      </c>
    </row>
    <row r="6166" spans="1:3">
      <c r="A6166" s="311"/>
      <c r="B6166" s="311"/>
      <c r="C6166" s="100" t="s">
        <v>1955</v>
      </c>
    </row>
    <row r="6167" spans="1:3">
      <c r="A6167" s="311"/>
      <c r="B6167" s="311"/>
      <c r="C6167" s="100" t="s">
        <v>2010</v>
      </c>
    </row>
    <row r="6168" spans="1:3">
      <c r="A6168" s="311"/>
      <c r="B6168" s="311"/>
      <c r="C6168" s="100" t="s">
        <v>2011</v>
      </c>
    </row>
    <row r="6169" spans="1:3">
      <c r="A6169" s="311"/>
      <c r="B6169" s="311"/>
      <c r="C6169" s="100" t="s">
        <v>2012</v>
      </c>
    </row>
    <row r="6170" spans="1:3">
      <c r="A6170" s="311"/>
      <c r="B6170" s="311"/>
      <c r="C6170" s="100" t="s">
        <v>1475</v>
      </c>
    </row>
    <row r="6171" spans="1:3" ht="45.75" thickBot="1">
      <c r="A6171" s="312"/>
      <c r="B6171" s="312"/>
      <c r="C6171" s="95" t="s">
        <v>2199</v>
      </c>
    </row>
    <row r="6172" spans="1:3">
      <c r="A6172" s="310" t="s">
        <v>752</v>
      </c>
      <c r="B6172" s="310" t="s">
        <v>25</v>
      </c>
      <c r="C6172" s="99" t="s">
        <v>753</v>
      </c>
    </row>
    <row r="6173" spans="1:3" ht="30">
      <c r="A6173" s="311"/>
      <c r="B6173" s="311"/>
      <c r="C6173" s="100" t="s">
        <v>3027</v>
      </c>
    </row>
    <row r="6174" spans="1:3" ht="45">
      <c r="A6174" s="311"/>
      <c r="B6174" s="311"/>
      <c r="C6174" s="100" t="s">
        <v>3028</v>
      </c>
    </row>
    <row r="6175" spans="1:3" ht="30">
      <c r="A6175" s="311"/>
      <c r="B6175" s="311"/>
      <c r="C6175" s="100" t="s">
        <v>3029</v>
      </c>
    </row>
    <row r="6176" spans="1:3">
      <c r="A6176" s="311"/>
      <c r="B6176" s="311"/>
      <c r="C6176" s="100" t="s">
        <v>3030</v>
      </c>
    </row>
    <row r="6177" spans="1:3">
      <c r="A6177" s="311"/>
      <c r="B6177" s="311"/>
      <c r="C6177" s="100" t="s">
        <v>3031</v>
      </c>
    </row>
    <row r="6178" spans="1:3">
      <c r="A6178" s="311"/>
      <c r="B6178" s="311"/>
      <c r="C6178" s="100" t="s">
        <v>3032</v>
      </c>
    </row>
    <row r="6179" spans="1:3">
      <c r="A6179" s="311"/>
      <c r="B6179" s="311"/>
      <c r="C6179" s="100" t="s">
        <v>3033</v>
      </c>
    </row>
    <row r="6180" spans="1:3">
      <c r="A6180" s="311"/>
      <c r="B6180" s="311"/>
      <c r="C6180" s="100" t="s">
        <v>3034</v>
      </c>
    </row>
    <row r="6181" spans="1:3">
      <c r="A6181" s="311"/>
      <c r="B6181" s="311"/>
      <c r="C6181" s="100" t="s">
        <v>3035</v>
      </c>
    </row>
    <row r="6182" spans="1:3">
      <c r="A6182" s="311"/>
      <c r="B6182" s="311"/>
      <c r="C6182" s="100" t="s">
        <v>3036</v>
      </c>
    </row>
    <row r="6183" spans="1:3">
      <c r="A6183" s="311"/>
      <c r="B6183" s="311"/>
      <c r="C6183" s="100" t="s">
        <v>3037</v>
      </c>
    </row>
    <row r="6184" spans="1:3">
      <c r="A6184" s="311"/>
      <c r="B6184" s="311"/>
      <c r="C6184" s="100" t="s">
        <v>3038</v>
      </c>
    </row>
    <row r="6185" spans="1:3">
      <c r="A6185" s="311"/>
      <c r="B6185" s="311"/>
      <c r="C6185" s="100" t="s">
        <v>3039</v>
      </c>
    </row>
    <row r="6186" spans="1:3" ht="30">
      <c r="A6186" s="311"/>
      <c r="B6186" s="311"/>
      <c r="C6186" s="100" t="s">
        <v>3040</v>
      </c>
    </row>
    <row r="6187" spans="1:3">
      <c r="A6187" s="311"/>
      <c r="B6187" s="311"/>
      <c r="C6187" s="100" t="s">
        <v>3041</v>
      </c>
    </row>
    <row r="6188" spans="1:3">
      <c r="A6188" s="311"/>
      <c r="B6188" s="311"/>
      <c r="C6188" s="100" t="s">
        <v>1355</v>
      </c>
    </row>
    <row r="6189" spans="1:3" ht="60">
      <c r="A6189" s="311"/>
      <c r="B6189" s="311"/>
      <c r="C6189" s="100" t="s">
        <v>2363</v>
      </c>
    </row>
    <row r="6190" spans="1:3">
      <c r="A6190" s="311"/>
      <c r="B6190" s="311"/>
      <c r="C6190" s="100" t="s">
        <v>1955</v>
      </c>
    </row>
    <row r="6191" spans="1:3">
      <c r="A6191" s="311"/>
      <c r="B6191" s="311"/>
      <c r="C6191" s="100" t="s">
        <v>2010</v>
      </c>
    </row>
    <row r="6192" spans="1:3">
      <c r="A6192" s="311"/>
      <c r="B6192" s="311"/>
      <c r="C6192" s="100" t="s">
        <v>2011</v>
      </c>
    </row>
    <row r="6193" spans="1:3">
      <c r="A6193" s="311"/>
      <c r="B6193" s="311"/>
      <c r="C6193" s="100" t="s">
        <v>2012</v>
      </c>
    </row>
    <row r="6194" spans="1:3">
      <c r="A6194" s="311"/>
      <c r="B6194" s="311"/>
      <c r="C6194" s="100" t="s">
        <v>1475</v>
      </c>
    </row>
    <row r="6195" spans="1:3" ht="45.75" thickBot="1">
      <c r="A6195" s="312"/>
      <c r="B6195" s="312"/>
      <c r="C6195" s="95" t="s">
        <v>2199</v>
      </c>
    </row>
    <row r="6196" spans="1:3">
      <c r="A6196" s="310" t="s">
        <v>754</v>
      </c>
      <c r="B6196" s="310" t="s">
        <v>25</v>
      </c>
      <c r="C6196" s="99" t="s">
        <v>755</v>
      </c>
    </row>
    <row r="6197" spans="1:3" ht="30">
      <c r="A6197" s="311"/>
      <c r="B6197" s="311"/>
      <c r="C6197" s="100" t="s">
        <v>3042</v>
      </c>
    </row>
    <row r="6198" spans="1:3" ht="45">
      <c r="A6198" s="311"/>
      <c r="B6198" s="311"/>
      <c r="C6198" s="100" t="s">
        <v>3016</v>
      </c>
    </row>
    <row r="6199" spans="1:3" ht="45">
      <c r="A6199" s="311"/>
      <c r="B6199" s="311"/>
      <c r="C6199" s="100" t="s">
        <v>3043</v>
      </c>
    </row>
    <row r="6200" spans="1:3">
      <c r="A6200" s="311"/>
      <c r="B6200" s="311"/>
      <c r="C6200" s="100" t="s">
        <v>3018</v>
      </c>
    </row>
    <row r="6201" spans="1:3">
      <c r="A6201" s="311"/>
      <c r="B6201" s="311"/>
      <c r="C6201" s="100" t="s">
        <v>3019</v>
      </c>
    </row>
    <row r="6202" spans="1:3">
      <c r="A6202" s="311"/>
      <c r="B6202" s="311"/>
      <c r="C6202" s="100" t="s">
        <v>3020</v>
      </c>
    </row>
    <row r="6203" spans="1:3">
      <c r="A6203" s="311"/>
      <c r="B6203" s="311"/>
      <c r="C6203" s="100" t="s">
        <v>3044</v>
      </c>
    </row>
    <row r="6204" spans="1:3">
      <c r="A6204" s="311"/>
      <c r="B6204" s="311"/>
      <c r="C6204" s="100" t="s">
        <v>3022</v>
      </c>
    </row>
    <row r="6205" spans="1:3">
      <c r="A6205" s="311"/>
      <c r="B6205" s="311"/>
      <c r="C6205" s="100" t="s">
        <v>3023</v>
      </c>
    </row>
    <row r="6206" spans="1:3">
      <c r="A6206" s="311"/>
      <c r="B6206" s="311"/>
      <c r="C6206" s="100" t="s">
        <v>3024</v>
      </c>
    </row>
    <row r="6207" spans="1:3" ht="30">
      <c r="A6207" s="311"/>
      <c r="B6207" s="311"/>
      <c r="C6207" s="100" t="s">
        <v>3025</v>
      </c>
    </row>
    <row r="6208" spans="1:3" ht="30">
      <c r="A6208" s="311"/>
      <c r="B6208" s="311"/>
      <c r="C6208" s="100" t="s">
        <v>3045</v>
      </c>
    </row>
    <row r="6209" spans="1:3">
      <c r="A6209" s="311"/>
      <c r="B6209" s="311"/>
      <c r="C6209" s="100" t="s">
        <v>1355</v>
      </c>
    </row>
    <row r="6210" spans="1:3" ht="60">
      <c r="A6210" s="311"/>
      <c r="B6210" s="311"/>
      <c r="C6210" s="100" t="s">
        <v>2363</v>
      </c>
    </row>
    <row r="6211" spans="1:3">
      <c r="A6211" s="311"/>
      <c r="B6211" s="311"/>
      <c r="C6211" s="100" t="s">
        <v>1955</v>
      </c>
    </row>
    <row r="6212" spans="1:3">
      <c r="A6212" s="311"/>
      <c r="B6212" s="311"/>
      <c r="C6212" s="100" t="s">
        <v>2010</v>
      </c>
    </row>
    <row r="6213" spans="1:3">
      <c r="A6213" s="311"/>
      <c r="B6213" s="311"/>
      <c r="C6213" s="100" t="s">
        <v>2011</v>
      </c>
    </row>
    <row r="6214" spans="1:3">
      <c r="A6214" s="311"/>
      <c r="B6214" s="311"/>
      <c r="C6214" s="100" t="s">
        <v>2012</v>
      </c>
    </row>
    <row r="6215" spans="1:3">
      <c r="A6215" s="311"/>
      <c r="B6215" s="311"/>
      <c r="C6215" s="100" t="s">
        <v>1475</v>
      </c>
    </row>
    <row r="6216" spans="1:3" ht="45.75" thickBot="1">
      <c r="A6216" s="312"/>
      <c r="B6216" s="312"/>
      <c r="C6216" s="95" t="s">
        <v>2199</v>
      </c>
    </row>
    <row r="6217" spans="1:3">
      <c r="A6217" s="310" t="s">
        <v>756</v>
      </c>
      <c r="B6217" s="310" t="s">
        <v>25</v>
      </c>
      <c r="C6217" s="99" t="s">
        <v>757</v>
      </c>
    </row>
    <row r="6218" spans="1:3" ht="45">
      <c r="A6218" s="311"/>
      <c r="B6218" s="311"/>
      <c r="C6218" s="100" t="s">
        <v>3046</v>
      </c>
    </row>
    <row r="6219" spans="1:3">
      <c r="A6219" s="311"/>
      <c r="B6219" s="311"/>
      <c r="C6219" s="100" t="s">
        <v>3047</v>
      </c>
    </row>
    <row r="6220" spans="1:3" ht="60">
      <c r="A6220" s="311"/>
      <c r="B6220" s="311"/>
      <c r="C6220" s="100" t="s">
        <v>3048</v>
      </c>
    </row>
    <row r="6221" spans="1:3">
      <c r="A6221" s="311"/>
      <c r="B6221" s="311"/>
      <c r="C6221" s="100" t="s">
        <v>1355</v>
      </c>
    </row>
    <row r="6222" spans="1:3" ht="60">
      <c r="A6222" s="311"/>
      <c r="B6222" s="311"/>
      <c r="C6222" s="100" t="s">
        <v>2363</v>
      </c>
    </row>
    <row r="6223" spans="1:3">
      <c r="A6223" s="311"/>
      <c r="B6223" s="311"/>
      <c r="C6223" s="100" t="s">
        <v>1955</v>
      </c>
    </row>
    <row r="6224" spans="1:3">
      <c r="A6224" s="311"/>
      <c r="B6224" s="311"/>
      <c r="C6224" s="100" t="s">
        <v>2010</v>
      </c>
    </row>
    <row r="6225" spans="1:3">
      <c r="A6225" s="311"/>
      <c r="B6225" s="311"/>
      <c r="C6225" s="100" t="s">
        <v>2011</v>
      </c>
    </row>
    <row r="6226" spans="1:3">
      <c r="A6226" s="311"/>
      <c r="B6226" s="311"/>
      <c r="C6226" s="100" t="s">
        <v>2012</v>
      </c>
    </row>
    <row r="6227" spans="1:3" ht="60.75" thickBot="1">
      <c r="A6227" s="312"/>
      <c r="B6227" s="312"/>
      <c r="C6227" s="95" t="s">
        <v>2203</v>
      </c>
    </row>
    <row r="6228" spans="1:3">
      <c r="A6228" s="310" t="s">
        <v>758</v>
      </c>
      <c r="B6228" s="310" t="s">
        <v>25</v>
      </c>
      <c r="C6228" s="99" t="s">
        <v>759</v>
      </c>
    </row>
    <row r="6229" spans="1:3" ht="45">
      <c r="A6229" s="311"/>
      <c r="B6229" s="311"/>
      <c r="C6229" s="100" t="s">
        <v>3049</v>
      </c>
    </row>
    <row r="6230" spans="1:3" ht="30">
      <c r="A6230" s="311"/>
      <c r="B6230" s="311"/>
      <c r="C6230" s="100" t="s">
        <v>3050</v>
      </c>
    </row>
    <row r="6231" spans="1:3" ht="45">
      <c r="A6231" s="311"/>
      <c r="B6231" s="311"/>
      <c r="C6231" s="100" t="s">
        <v>3051</v>
      </c>
    </row>
    <row r="6232" spans="1:3">
      <c r="A6232" s="311"/>
      <c r="B6232" s="311"/>
      <c r="C6232" s="100" t="s">
        <v>1355</v>
      </c>
    </row>
    <row r="6233" spans="1:3" ht="60">
      <c r="A6233" s="311"/>
      <c r="B6233" s="311"/>
      <c r="C6233" s="100" t="s">
        <v>2363</v>
      </c>
    </row>
    <row r="6234" spans="1:3">
      <c r="A6234" s="311"/>
      <c r="B6234" s="311"/>
      <c r="C6234" s="100" t="s">
        <v>1955</v>
      </c>
    </row>
    <row r="6235" spans="1:3">
      <c r="A6235" s="311"/>
      <c r="B6235" s="311"/>
      <c r="C6235" s="100" t="s">
        <v>2010</v>
      </c>
    </row>
    <row r="6236" spans="1:3">
      <c r="A6236" s="311"/>
      <c r="B6236" s="311"/>
      <c r="C6236" s="100" t="s">
        <v>2011</v>
      </c>
    </row>
    <row r="6237" spans="1:3">
      <c r="A6237" s="311"/>
      <c r="B6237" s="311"/>
      <c r="C6237" s="100" t="s">
        <v>2012</v>
      </c>
    </row>
    <row r="6238" spans="1:3" ht="60.75" thickBot="1">
      <c r="A6238" s="312"/>
      <c r="B6238" s="312"/>
      <c r="C6238" s="95" t="s">
        <v>2203</v>
      </c>
    </row>
    <row r="6239" spans="1:3">
      <c r="A6239" s="310" t="s">
        <v>760</v>
      </c>
      <c r="B6239" s="310" t="s">
        <v>25</v>
      </c>
      <c r="C6239" s="99" t="s">
        <v>761</v>
      </c>
    </row>
    <row r="6240" spans="1:3" ht="45">
      <c r="A6240" s="311"/>
      <c r="B6240" s="311"/>
      <c r="C6240" s="100" t="s">
        <v>3052</v>
      </c>
    </row>
    <row r="6241" spans="1:3" ht="30">
      <c r="A6241" s="311"/>
      <c r="B6241" s="311"/>
      <c r="C6241" s="100" t="s">
        <v>3053</v>
      </c>
    </row>
    <row r="6242" spans="1:3" ht="45">
      <c r="A6242" s="311"/>
      <c r="B6242" s="311"/>
      <c r="C6242" s="100" t="s">
        <v>3054</v>
      </c>
    </row>
    <row r="6243" spans="1:3">
      <c r="A6243" s="311"/>
      <c r="B6243" s="311"/>
      <c r="C6243" s="100" t="s">
        <v>1355</v>
      </c>
    </row>
    <row r="6244" spans="1:3" ht="60">
      <c r="A6244" s="311"/>
      <c r="B6244" s="311"/>
      <c r="C6244" s="100" t="s">
        <v>2363</v>
      </c>
    </row>
    <row r="6245" spans="1:3">
      <c r="A6245" s="311"/>
      <c r="B6245" s="311"/>
      <c r="C6245" s="100" t="s">
        <v>1955</v>
      </c>
    </row>
    <row r="6246" spans="1:3">
      <c r="A6246" s="311"/>
      <c r="B6246" s="311"/>
      <c r="C6246" s="100" t="s">
        <v>2010</v>
      </c>
    </row>
    <row r="6247" spans="1:3">
      <c r="A6247" s="311"/>
      <c r="B6247" s="311"/>
      <c r="C6247" s="100" t="s">
        <v>2011</v>
      </c>
    </row>
    <row r="6248" spans="1:3">
      <c r="A6248" s="311"/>
      <c r="B6248" s="311"/>
      <c r="C6248" s="100" t="s">
        <v>2012</v>
      </c>
    </row>
    <row r="6249" spans="1:3">
      <c r="A6249" s="311"/>
      <c r="B6249" s="311"/>
      <c r="C6249" s="100" t="s">
        <v>1475</v>
      </c>
    </row>
    <row r="6250" spans="1:3" ht="45.75" thickBot="1">
      <c r="A6250" s="312"/>
      <c r="B6250" s="312"/>
      <c r="C6250" s="95" t="s">
        <v>2199</v>
      </c>
    </row>
    <row r="6251" spans="1:3">
      <c r="A6251" s="310" t="s">
        <v>762</v>
      </c>
      <c r="B6251" s="310" t="s">
        <v>28</v>
      </c>
      <c r="C6251" s="99" t="s">
        <v>763</v>
      </c>
    </row>
    <row r="6252" spans="1:3" ht="75">
      <c r="A6252" s="311"/>
      <c r="B6252" s="311"/>
      <c r="C6252" s="100" t="s">
        <v>3055</v>
      </c>
    </row>
    <row r="6253" spans="1:3" ht="120">
      <c r="A6253" s="311"/>
      <c r="B6253" s="311"/>
      <c r="C6253" s="100" t="s">
        <v>3056</v>
      </c>
    </row>
    <row r="6254" spans="1:3">
      <c r="A6254" s="311"/>
      <c r="B6254" s="311"/>
      <c r="C6254" s="100" t="s">
        <v>1355</v>
      </c>
    </row>
    <row r="6255" spans="1:3" ht="60">
      <c r="A6255" s="311"/>
      <c r="B6255" s="311"/>
      <c r="C6255" s="100" t="s">
        <v>2314</v>
      </c>
    </row>
    <row r="6256" spans="1:3">
      <c r="A6256" s="311"/>
      <c r="B6256" s="311"/>
      <c r="C6256" s="100" t="s">
        <v>1955</v>
      </c>
    </row>
    <row r="6257" spans="1:3">
      <c r="A6257" s="311"/>
      <c r="B6257" s="311"/>
      <c r="C6257" s="100" t="s">
        <v>2010</v>
      </c>
    </row>
    <row r="6258" spans="1:3">
      <c r="A6258" s="311"/>
      <c r="B6258" s="311"/>
      <c r="C6258" s="100" t="s">
        <v>2011</v>
      </c>
    </row>
    <row r="6259" spans="1:3">
      <c r="A6259" s="311"/>
      <c r="B6259" s="311"/>
      <c r="C6259" s="100" t="s">
        <v>2012</v>
      </c>
    </row>
    <row r="6260" spans="1:3">
      <c r="A6260" s="311"/>
      <c r="B6260" s="311"/>
      <c r="C6260" s="100" t="s">
        <v>1475</v>
      </c>
    </row>
    <row r="6261" spans="1:3" ht="45.75" thickBot="1">
      <c r="A6261" s="312"/>
      <c r="B6261" s="312"/>
      <c r="C6261" s="95" t="s">
        <v>2199</v>
      </c>
    </row>
    <row r="6262" spans="1:3">
      <c r="A6262" s="310" t="s">
        <v>764</v>
      </c>
      <c r="B6262" s="310" t="s">
        <v>25</v>
      </c>
      <c r="C6262" s="99" t="s">
        <v>765</v>
      </c>
    </row>
    <row r="6263" spans="1:3" ht="30">
      <c r="A6263" s="311"/>
      <c r="B6263" s="311"/>
      <c r="C6263" s="100" t="s">
        <v>3057</v>
      </c>
    </row>
    <row r="6264" spans="1:3" ht="45">
      <c r="A6264" s="311"/>
      <c r="B6264" s="311"/>
      <c r="C6264" s="100" t="s">
        <v>3058</v>
      </c>
    </row>
    <row r="6265" spans="1:3" ht="60">
      <c r="A6265" s="311"/>
      <c r="B6265" s="311"/>
      <c r="C6265" s="100" t="s">
        <v>3059</v>
      </c>
    </row>
    <row r="6266" spans="1:3" ht="60">
      <c r="A6266" s="311"/>
      <c r="B6266" s="311"/>
      <c r="C6266" s="100" t="s">
        <v>3060</v>
      </c>
    </row>
    <row r="6267" spans="1:3">
      <c r="A6267" s="311"/>
      <c r="B6267" s="311"/>
      <c r="C6267" s="100" t="s">
        <v>1955</v>
      </c>
    </row>
    <row r="6268" spans="1:3">
      <c r="A6268" s="311"/>
      <c r="B6268" s="311"/>
      <c r="C6268" s="100" t="s">
        <v>2010</v>
      </c>
    </row>
    <row r="6269" spans="1:3">
      <c r="A6269" s="311"/>
      <c r="B6269" s="311"/>
      <c r="C6269" s="100" t="s">
        <v>2011</v>
      </c>
    </row>
    <row r="6270" spans="1:3">
      <c r="A6270" s="311"/>
      <c r="B6270" s="311"/>
      <c r="C6270" s="100" t="s">
        <v>2012</v>
      </c>
    </row>
    <row r="6271" spans="1:3">
      <c r="A6271" s="311"/>
      <c r="B6271" s="311"/>
      <c r="C6271" s="100" t="s">
        <v>1475</v>
      </c>
    </row>
    <row r="6272" spans="1:3" ht="45.75" thickBot="1">
      <c r="A6272" s="312"/>
      <c r="B6272" s="312"/>
      <c r="C6272" s="95" t="s">
        <v>2199</v>
      </c>
    </row>
    <row r="6273" spans="1:3">
      <c r="A6273" s="310" t="s">
        <v>766</v>
      </c>
      <c r="B6273" s="310" t="s">
        <v>28</v>
      </c>
      <c r="C6273" s="99" t="s">
        <v>767</v>
      </c>
    </row>
    <row r="6274" spans="1:3" ht="105">
      <c r="A6274" s="311"/>
      <c r="B6274" s="311"/>
      <c r="C6274" s="100" t="s">
        <v>3061</v>
      </c>
    </row>
    <row r="6275" spans="1:3" ht="60">
      <c r="A6275" s="311"/>
      <c r="B6275" s="311"/>
      <c r="C6275" s="100" t="s">
        <v>3062</v>
      </c>
    </row>
    <row r="6276" spans="1:3" ht="105">
      <c r="A6276" s="311"/>
      <c r="B6276" s="311"/>
      <c r="C6276" s="100" t="s">
        <v>3063</v>
      </c>
    </row>
    <row r="6277" spans="1:3" ht="45">
      <c r="A6277" s="311"/>
      <c r="B6277" s="311"/>
      <c r="C6277" s="100" t="s">
        <v>3064</v>
      </c>
    </row>
    <row r="6278" spans="1:3" ht="30">
      <c r="A6278" s="311"/>
      <c r="B6278" s="311"/>
      <c r="C6278" s="100" t="s">
        <v>3065</v>
      </c>
    </row>
    <row r="6279" spans="1:3" ht="45">
      <c r="A6279" s="311"/>
      <c r="B6279" s="311"/>
      <c r="C6279" s="100" t="s">
        <v>3066</v>
      </c>
    </row>
    <row r="6280" spans="1:3" ht="45">
      <c r="A6280" s="311"/>
      <c r="B6280" s="311"/>
      <c r="C6280" s="100" t="s">
        <v>1787</v>
      </c>
    </row>
    <row r="6281" spans="1:3" ht="45">
      <c r="A6281" s="311"/>
      <c r="B6281" s="311"/>
      <c r="C6281" s="100" t="s">
        <v>3067</v>
      </c>
    </row>
    <row r="6282" spans="1:3">
      <c r="A6282" s="311"/>
      <c r="B6282" s="311"/>
      <c r="C6282" s="100" t="s">
        <v>1475</v>
      </c>
    </row>
    <row r="6283" spans="1:3" ht="45.75" thickBot="1">
      <c r="A6283" s="312"/>
      <c r="B6283" s="312"/>
      <c r="C6283" s="95" t="s">
        <v>2199</v>
      </c>
    </row>
    <row r="6284" spans="1:3" ht="30">
      <c r="A6284" s="310" t="s">
        <v>768</v>
      </c>
      <c r="B6284" s="310" t="s">
        <v>25</v>
      </c>
      <c r="C6284" s="99" t="s">
        <v>769</v>
      </c>
    </row>
    <row r="6285" spans="1:3" ht="150">
      <c r="A6285" s="311"/>
      <c r="B6285" s="311"/>
      <c r="C6285" s="100" t="s">
        <v>3068</v>
      </c>
    </row>
    <row r="6286" spans="1:3" ht="105">
      <c r="A6286" s="311"/>
      <c r="B6286" s="311"/>
      <c r="C6286" s="100" t="s">
        <v>3063</v>
      </c>
    </row>
    <row r="6287" spans="1:3" ht="30">
      <c r="A6287" s="311"/>
      <c r="B6287" s="311"/>
      <c r="C6287" s="100" t="s">
        <v>3065</v>
      </c>
    </row>
    <row r="6288" spans="1:3" ht="45">
      <c r="A6288" s="311"/>
      <c r="B6288" s="311"/>
      <c r="C6288" s="100" t="s">
        <v>1787</v>
      </c>
    </row>
    <row r="6289" spans="1:3">
      <c r="A6289" s="311"/>
      <c r="B6289" s="311"/>
      <c r="C6289" s="99" t="s">
        <v>3069</v>
      </c>
    </row>
    <row r="6290" spans="1:3" ht="45">
      <c r="A6290" s="311"/>
      <c r="B6290" s="311"/>
      <c r="C6290" s="100" t="s">
        <v>3070</v>
      </c>
    </row>
    <row r="6291" spans="1:3">
      <c r="A6291" s="311"/>
      <c r="B6291" s="311"/>
      <c r="C6291" s="100" t="s">
        <v>1475</v>
      </c>
    </row>
    <row r="6292" spans="1:3" ht="45.75" thickBot="1">
      <c r="A6292" s="312"/>
      <c r="B6292" s="312"/>
      <c r="C6292" s="95" t="s">
        <v>2199</v>
      </c>
    </row>
    <row r="6293" spans="1:3" ht="30">
      <c r="A6293" s="310" t="s">
        <v>770</v>
      </c>
      <c r="B6293" s="310" t="s">
        <v>25</v>
      </c>
      <c r="C6293" s="99" t="s">
        <v>771</v>
      </c>
    </row>
    <row r="6294" spans="1:3" ht="105">
      <c r="A6294" s="311"/>
      <c r="B6294" s="311"/>
      <c r="C6294" s="100" t="s">
        <v>3071</v>
      </c>
    </row>
    <row r="6295" spans="1:3" ht="60">
      <c r="A6295" s="311"/>
      <c r="B6295" s="311"/>
      <c r="C6295" s="100" t="s">
        <v>3062</v>
      </c>
    </row>
    <row r="6296" spans="1:3" ht="105">
      <c r="A6296" s="311"/>
      <c r="B6296" s="311"/>
      <c r="C6296" s="100" t="s">
        <v>3063</v>
      </c>
    </row>
    <row r="6297" spans="1:3" ht="75">
      <c r="A6297" s="311"/>
      <c r="B6297" s="311"/>
      <c r="C6297" s="100" t="s">
        <v>3072</v>
      </c>
    </row>
    <row r="6298" spans="1:3" ht="45">
      <c r="A6298" s="311"/>
      <c r="B6298" s="311"/>
      <c r="C6298" s="100" t="s">
        <v>3066</v>
      </c>
    </row>
    <row r="6299" spans="1:3" ht="45">
      <c r="A6299" s="311"/>
      <c r="B6299" s="311"/>
      <c r="C6299" s="100" t="s">
        <v>1787</v>
      </c>
    </row>
    <row r="6300" spans="1:3">
      <c r="A6300" s="311"/>
      <c r="B6300" s="311"/>
      <c r="C6300" s="99" t="s">
        <v>3069</v>
      </c>
    </row>
    <row r="6301" spans="1:3" ht="45">
      <c r="A6301" s="311"/>
      <c r="B6301" s="311"/>
      <c r="C6301" s="100" t="s">
        <v>3073</v>
      </c>
    </row>
    <row r="6302" spans="1:3">
      <c r="A6302" s="311"/>
      <c r="B6302" s="311"/>
      <c r="C6302" s="100" t="s">
        <v>1475</v>
      </c>
    </row>
    <row r="6303" spans="1:3" ht="45.75" thickBot="1">
      <c r="A6303" s="312"/>
      <c r="B6303" s="312"/>
      <c r="C6303" s="95" t="s">
        <v>2199</v>
      </c>
    </row>
    <row r="6304" spans="1:3" ht="30">
      <c r="A6304" s="310" t="s">
        <v>772</v>
      </c>
      <c r="B6304" s="310" t="s">
        <v>28</v>
      </c>
      <c r="C6304" s="99" t="s">
        <v>773</v>
      </c>
    </row>
    <row r="6305" spans="1:3" ht="105">
      <c r="A6305" s="311"/>
      <c r="B6305" s="311"/>
      <c r="C6305" s="100" t="s">
        <v>3074</v>
      </c>
    </row>
    <row r="6306" spans="1:3">
      <c r="A6306" s="311"/>
      <c r="B6306" s="311"/>
      <c r="C6306" s="100" t="s">
        <v>3075</v>
      </c>
    </row>
    <row r="6307" spans="1:3">
      <c r="A6307" s="311"/>
      <c r="B6307" s="311"/>
      <c r="C6307" s="100" t="s">
        <v>1355</v>
      </c>
    </row>
    <row r="6308" spans="1:3" ht="60">
      <c r="A6308" s="311"/>
      <c r="B6308" s="311"/>
      <c r="C6308" s="100" t="s">
        <v>2314</v>
      </c>
    </row>
    <row r="6309" spans="1:3">
      <c r="A6309" s="311"/>
      <c r="B6309" s="311"/>
      <c r="C6309" s="100" t="s">
        <v>1955</v>
      </c>
    </row>
    <row r="6310" spans="1:3">
      <c r="A6310" s="311"/>
      <c r="B6310" s="311"/>
      <c r="C6310" s="100" t="s">
        <v>2010</v>
      </c>
    </row>
    <row r="6311" spans="1:3">
      <c r="A6311" s="311"/>
      <c r="B6311" s="311"/>
      <c r="C6311" s="100" t="s">
        <v>2011</v>
      </c>
    </row>
    <row r="6312" spans="1:3">
      <c r="A6312" s="311"/>
      <c r="B6312" s="311"/>
      <c r="C6312" s="100" t="s">
        <v>2012</v>
      </c>
    </row>
    <row r="6313" spans="1:3">
      <c r="A6313" s="311"/>
      <c r="B6313" s="311"/>
      <c r="C6313" s="100" t="s">
        <v>1475</v>
      </c>
    </row>
    <row r="6314" spans="1:3" ht="45.75" thickBot="1">
      <c r="A6314" s="312"/>
      <c r="B6314" s="312"/>
      <c r="C6314" s="95" t="s">
        <v>2199</v>
      </c>
    </row>
    <row r="6315" spans="1:3" ht="30">
      <c r="A6315" s="310" t="s">
        <v>774</v>
      </c>
      <c r="B6315" s="310" t="s">
        <v>28</v>
      </c>
      <c r="C6315" s="99" t="s">
        <v>775</v>
      </c>
    </row>
    <row r="6316" spans="1:3" ht="30">
      <c r="A6316" s="311"/>
      <c r="B6316" s="311"/>
      <c r="C6316" s="100" t="s">
        <v>3076</v>
      </c>
    </row>
    <row r="6317" spans="1:3">
      <c r="A6317" s="311"/>
      <c r="B6317" s="311"/>
      <c r="C6317" s="99" t="s">
        <v>1346</v>
      </c>
    </row>
    <row r="6318" spans="1:3" ht="45">
      <c r="A6318" s="311"/>
      <c r="B6318" s="311"/>
      <c r="C6318" s="100" t="s">
        <v>1938</v>
      </c>
    </row>
    <row r="6319" spans="1:3" ht="30">
      <c r="A6319" s="311"/>
      <c r="B6319" s="311"/>
      <c r="C6319" s="100" t="s">
        <v>3077</v>
      </c>
    </row>
    <row r="6320" spans="1:3" ht="30">
      <c r="A6320" s="311"/>
      <c r="B6320" s="311"/>
      <c r="C6320" s="100" t="s">
        <v>1350</v>
      </c>
    </row>
    <row r="6321" spans="1:3">
      <c r="A6321" s="311"/>
      <c r="B6321" s="311"/>
      <c r="C6321" s="99" t="s">
        <v>1392</v>
      </c>
    </row>
    <row r="6322" spans="1:3">
      <c r="A6322" s="311"/>
      <c r="B6322" s="311"/>
      <c r="C6322" s="100" t="s">
        <v>3078</v>
      </c>
    </row>
    <row r="6323" spans="1:3">
      <c r="A6323" s="311"/>
      <c r="B6323" s="311"/>
      <c r="C6323" s="100" t="s">
        <v>3079</v>
      </c>
    </row>
    <row r="6324" spans="1:3">
      <c r="A6324" s="311"/>
      <c r="B6324" s="311"/>
      <c r="C6324" s="100" t="s">
        <v>3080</v>
      </c>
    </row>
    <row r="6325" spans="1:3">
      <c r="A6325" s="311"/>
      <c r="B6325" s="311"/>
      <c r="C6325" s="100" t="s">
        <v>1469</v>
      </c>
    </row>
    <row r="6326" spans="1:3">
      <c r="A6326" s="311"/>
      <c r="B6326" s="311"/>
      <c r="C6326" s="99" t="s">
        <v>1355</v>
      </c>
    </row>
    <row r="6327" spans="1:3" ht="90">
      <c r="A6327" s="311"/>
      <c r="B6327" s="311"/>
      <c r="C6327" s="100" t="s">
        <v>3081</v>
      </c>
    </row>
    <row r="6328" spans="1:3">
      <c r="A6328" s="311"/>
      <c r="B6328" s="311"/>
      <c r="C6328" s="99" t="s">
        <v>1357</v>
      </c>
    </row>
    <row r="6329" spans="1:3" ht="45.75" thickBot="1">
      <c r="A6329" s="312"/>
      <c r="B6329" s="312"/>
      <c r="C6329" s="95" t="s">
        <v>1810</v>
      </c>
    </row>
    <row r="6330" spans="1:3">
      <c r="A6330" s="310" t="s">
        <v>776</v>
      </c>
      <c r="B6330" s="310" t="s">
        <v>28</v>
      </c>
      <c r="C6330" s="99" t="s">
        <v>777</v>
      </c>
    </row>
    <row r="6331" spans="1:3" ht="30">
      <c r="A6331" s="311"/>
      <c r="B6331" s="311"/>
      <c r="C6331" s="100" t="s">
        <v>3082</v>
      </c>
    </row>
    <row r="6332" spans="1:3">
      <c r="A6332" s="311"/>
      <c r="B6332" s="311"/>
      <c r="C6332" s="99" t="s">
        <v>1346</v>
      </c>
    </row>
    <row r="6333" spans="1:3" ht="45">
      <c r="A6333" s="311"/>
      <c r="B6333" s="311"/>
      <c r="C6333" s="100" t="s">
        <v>1938</v>
      </c>
    </row>
    <row r="6334" spans="1:3" ht="30">
      <c r="A6334" s="311"/>
      <c r="B6334" s="311"/>
      <c r="C6334" s="100" t="s">
        <v>3077</v>
      </c>
    </row>
    <row r="6335" spans="1:3" ht="30">
      <c r="A6335" s="311"/>
      <c r="B6335" s="311"/>
      <c r="C6335" s="100" t="s">
        <v>1350</v>
      </c>
    </row>
    <row r="6336" spans="1:3">
      <c r="A6336" s="311"/>
      <c r="B6336" s="311"/>
      <c r="C6336" s="99" t="s">
        <v>1392</v>
      </c>
    </row>
    <row r="6337" spans="1:3">
      <c r="A6337" s="311"/>
      <c r="B6337" s="311"/>
      <c r="C6337" s="100" t="s">
        <v>3078</v>
      </c>
    </row>
    <row r="6338" spans="1:3">
      <c r="A6338" s="311"/>
      <c r="B6338" s="311"/>
      <c r="C6338" s="100" t="s">
        <v>3079</v>
      </c>
    </row>
    <row r="6339" spans="1:3">
      <c r="A6339" s="311"/>
      <c r="B6339" s="311"/>
      <c r="C6339" s="100" t="s">
        <v>3080</v>
      </c>
    </row>
    <row r="6340" spans="1:3">
      <c r="A6340" s="311"/>
      <c r="B6340" s="311"/>
      <c r="C6340" s="100" t="s">
        <v>1469</v>
      </c>
    </row>
    <row r="6341" spans="1:3">
      <c r="A6341" s="311"/>
      <c r="B6341" s="311"/>
      <c r="C6341" s="99" t="s">
        <v>1355</v>
      </c>
    </row>
    <row r="6342" spans="1:3" ht="90">
      <c r="A6342" s="311"/>
      <c r="B6342" s="311"/>
      <c r="C6342" s="100" t="s">
        <v>3081</v>
      </c>
    </row>
    <row r="6343" spans="1:3">
      <c r="A6343" s="311"/>
      <c r="B6343" s="311"/>
      <c r="C6343" s="99" t="s">
        <v>1357</v>
      </c>
    </row>
    <row r="6344" spans="1:3" ht="45.75" thickBot="1">
      <c r="A6344" s="312"/>
      <c r="B6344" s="312"/>
      <c r="C6344" s="95" t="s">
        <v>1810</v>
      </c>
    </row>
    <row r="6345" spans="1:3">
      <c r="A6345" s="310" t="s">
        <v>779</v>
      </c>
      <c r="B6345" s="310" t="s">
        <v>28</v>
      </c>
      <c r="C6345" s="99" t="s">
        <v>780</v>
      </c>
    </row>
    <row r="6346" spans="1:3" ht="30">
      <c r="A6346" s="311"/>
      <c r="B6346" s="311"/>
      <c r="C6346" s="100" t="s">
        <v>3083</v>
      </c>
    </row>
    <row r="6347" spans="1:3" ht="105">
      <c r="A6347" s="311"/>
      <c r="B6347" s="311"/>
      <c r="C6347" s="100" t="s">
        <v>3084</v>
      </c>
    </row>
    <row r="6348" spans="1:3" ht="60">
      <c r="A6348" s="311"/>
      <c r="B6348" s="311"/>
      <c r="C6348" s="100" t="s">
        <v>2314</v>
      </c>
    </row>
    <row r="6349" spans="1:3">
      <c r="A6349" s="311"/>
      <c r="B6349" s="311"/>
      <c r="C6349" s="100" t="s">
        <v>1955</v>
      </c>
    </row>
    <row r="6350" spans="1:3">
      <c r="A6350" s="311"/>
      <c r="B6350" s="311"/>
      <c r="C6350" s="100" t="s">
        <v>2010</v>
      </c>
    </row>
    <row r="6351" spans="1:3">
      <c r="A6351" s="311"/>
      <c r="B6351" s="311"/>
      <c r="C6351" s="100" t="s">
        <v>2011</v>
      </c>
    </row>
    <row r="6352" spans="1:3">
      <c r="A6352" s="311"/>
      <c r="B6352" s="311"/>
      <c r="C6352" s="100" t="s">
        <v>2012</v>
      </c>
    </row>
    <row r="6353" spans="1:3">
      <c r="A6353" s="311"/>
      <c r="B6353" s="311"/>
      <c r="C6353" s="100" t="s">
        <v>1475</v>
      </c>
    </row>
    <row r="6354" spans="1:3" ht="45.75" thickBot="1">
      <c r="A6354" s="312"/>
      <c r="B6354" s="312"/>
      <c r="C6354" s="95" t="s">
        <v>2199</v>
      </c>
    </row>
    <row r="6355" spans="1:3">
      <c r="A6355" s="310" t="s">
        <v>781</v>
      </c>
      <c r="B6355" s="310" t="s">
        <v>28</v>
      </c>
      <c r="C6355" s="99" t="s">
        <v>782</v>
      </c>
    </row>
    <row r="6356" spans="1:3" ht="30">
      <c r="A6356" s="311"/>
      <c r="B6356" s="311"/>
      <c r="C6356" s="100" t="s">
        <v>3085</v>
      </c>
    </row>
    <row r="6357" spans="1:3" ht="45">
      <c r="A6357" s="311"/>
      <c r="B6357" s="311"/>
      <c r="C6357" s="100" t="s">
        <v>3086</v>
      </c>
    </row>
    <row r="6358" spans="1:3" ht="90">
      <c r="A6358" s="311"/>
      <c r="B6358" s="311"/>
      <c r="C6358" s="100" t="s">
        <v>3087</v>
      </c>
    </row>
    <row r="6359" spans="1:3" ht="60">
      <c r="A6359" s="311"/>
      <c r="B6359" s="311"/>
      <c r="C6359" s="100" t="s">
        <v>2314</v>
      </c>
    </row>
    <row r="6360" spans="1:3">
      <c r="A6360" s="311"/>
      <c r="B6360" s="311"/>
      <c r="C6360" s="100" t="s">
        <v>1955</v>
      </c>
    </row>
    <row r="6361" spans="1:3">
      <c r="A6361" s="311"/>
      <c r="B6361" s="311"/>
      <c r="C6361" s="100" t="s">
        <v>2010</v>
      </c>
    </row>
    <row r="6362" spans="1:3">
      <c r="A6362" s="311"/>
      <c r="B6362" s="311"/>
      <c r="C6362" s="100" t="s">
        <v>2011</v>
      </c>
    </row>
    <row r="6363" spans="1:3">
      <c r="A6363" s="311"/>
      <c r="B6363" s="311"/>
      <c r="C6363" s="100" t="s">
        <v>2012</v>
      </c>
    </row>
    <row r="6364" spans="1:3">
      <c r="A6364" s="311"/>
      <c r="B6364" s="311"/>
      <c r="C6364" s="100" t="s">
        <v>1475</v>
      </c>
    </row>
    <row r="6365" spans="1:3" ht="45.75" thickBot="1">
      <c r="A6365" s="312"/>
      <c r="B6365" s="312"/>
      <c r="C6365" s="95" t="s">
        <v>2199</v>
      </c>
    </row>
    <row r="6366" spans="1:3">
      <c r="A6366" s="310" t="s">
        <v>783</v>
      </c>
      <c r="B6366" s="310" t="s">
        <v>28</v>
      </c>
      <c r="C6366" s="99" t="s">
        <v>784</v>
      </c>
    </row>
    <row r="6367" spans="1:3" ht="45">
      <c r="A6367" s="311"/>
      <c r="B6367" s="311"/>
      <c r="C6367" s="100" t="s">
        <v>3088</v>
      </c>
    </row>
    <row r="6368" spans="1:3" ht="45">
      <c r="A6368" s="311"/>
      <c r="B6368" s="311"/>
      <c r="C6368" s="100" t="s">
        <v>3086</v>
      </c>
    </row>
    <row r="6369" spans="1:3" ht="75">
      <c r="A6369" s="311"/>
      <c r="B6369" s="311"/>
      <c r="C6369" s="100" t="s">
        <v>3089</v>
      </c>
    </row>
    <row r="6370" spans="1:3">
      <c r="A6370" s="311"/>
      <c r="B6370" s="311"/>
      <c r="C6370" s="100" t="s">
        <v>1355</v>
      </c>
    </row>
    <row r="6371" spans="1:3" ht="60">
      <c r="A6371" s="311"/>
      <c r="B6371" s="311"/>
      <c r="C6371" s="100" t="s">
        <v>2314</v>
      </c>
    </row>
    <row r="6372" spans="1:3">
      <c r="A6372" s="311"/>
      <c r="B6372" s="311"/>
      <c r="C6372" s="100" t="s">
        <v>1955</v>
      </c>
    </row>
    <row r="6373" spans="1:3">
      <c r="A6373" s="311"/>
      <c r="B6373" s="311"/>
      <c r="C6373" s="100" t="s">
        <v>2010</v>
      </c>
    </row>
    <row r="6374" spans="1:3">
      <c r="A6374" s="311"/>
      <c r="B6374" s="311"/>
      <c r="C6374" s="100" t="s">
        <v>2011</v>
      </c>
    </row>
    <row r="6375" spans="1:3">
      <c r="A6375" s="311"/>
      <c r="B6375" s="311"/>
      <c r="C6375" s="100" t="s">
        <v>2012</v>
      </c>
    </row>
    <row r="6376" spans="1:3">
      <c r="A6376" s="311"/>
      <c r="B6376" s="311"/>
      <c r="C6376" s="100" t="s">
        <v>1475</v>
      </c>
    </row>
    <row r="6377" spans="1:3" ht="45.75" thickBot="1">
      <c r="A6377" s="312"/>
      <c r="B6377" s="312"/>
      <c r="C6377" s="95" t="s">
        <v>2199</v>
      </c>
    </row>
    <row r="6378" spans="1:3">
      <c r="A6378" s="310" t="s">
        <v>785</v>
      </c>
      <c r="B6378" s="310" t="s">
        <v>28</v>
      </c>
      <c r="C6378" s="99" t="s">
        <v>786</v>
      </c>
    </row>
    <row r="6379" spans="1:3" ht="45">
      <c r="A6379" s="311"/>
      <c r="B6379" s="311"/>
      <c r="C6379" s="100" t="s">
        <v>3090</v>
      </c>
    </row>
    <row r="6380" spans="1:3" ht="60">
      <c r="A6380" s="311"/>
      <c r="B6380" s="311"/>
      <c r="C6380" s="100" t="s">
        <v>3091</v>
      </c>
    </row>
    <row r="6381" spans="1:3" ht="75">
      <c r="A6381" s="311"/>
      <c r="B6381" s="311"/>
      <c r="C6381" s="100" t="s">
        <v>3092</v>
      </c>
    </row>
    <row r="6382" spans="1:3">
      <c r="A6382" s="311"/>
      <c r="B6382" s="311"/>
      <c r="C6382" s="100" t="s">
        <v>1355</v>
      </c>
    </row>
    <row r="6383" spans="1:3" ht="60">
      <c r="A6383" s="311"/>
      <c r="B6383" s="311"/>
      <c r="C6383" s="100" t="s">
        <v>2314</v>
      </c>
    </row>
    <row r="6384" spans="1:3">
      <c r="A6384" s="311"/>
      <c r="B6384" s="311"/>
      <c r="C6384" s="100" t="s">
        <v>1955</v>
      </c>
    </row>
    <row r="6385" spans="1:3">
      <c r="A6385" s="311"/>
      <c r="B6385" s="311"/>
      <c r="C6385" s="100" t="s">
        <v>2010</v>
      </c>
    </row>
    <row r="6386" spans="1:3">
      <c r="A6386" s="311"/>
      <c r="B6386" s="311"/>
      <c r="C6386" s="100" t="s">
        <v>2011</v>
      </c>
    </row>
    <row r="6387" spans="1:3">
      <c r="A6387" s="311"/>
      <c r="B6387" s="311"/>
      <c r="C6387" s="100" t="s">
        <v>2012</v>
      </c>
    </row>
    <row r="6388" spans="1:3">
      <c r="A6388" s="311"/>
      <c r="B6388" s="311"/>
      <c r="C6388" s="100" t="s">
        <v>1475</v>
      </c>
    </row>
    <row r="6389" spans="1:3" ht="45.75" thickBot="1">
      <c r="A6389" s="312"/>
      <c r="B6389" s="312"/>
      <c r="C6389" s="95" t="s">
        <v>2199</v>
      </c>
    </row>
    <row r="6390" spans="1:3">
      <c r="A6390" s="310" t="s">
        <v>787</v>
      </c>
      <c r="B6390" s="310" t="s">
        <v>28</v>
      </c>
      <c r="C6390" s="99" t="s">
        <v>788</v>
      </c>
    </row>
    <row r="6391" spans="1:3" ht="45">
      <c r="A6391" s="311"/>
      <c r="B6391" s="311"/>
      <c r="C6391" s="100" t="s">
        <v>3093</v>
      </c>
    </row>
    <row r="6392" spans="1:3" ht="60">
      <c r="A6392" s="311"/>
      <c r="B6392" s="311"/>
      <c r="C6392" s="100" t="s">
        <v>3091</v>
      </c>
    </row>
    <row r="6393" spans="1:3" ht="75">
      <c r="A6393" s="311"/>
      <c r="B6393" s="311"/>
      <c r="C6393" s="100" t="s">
        <v>3092</v>
      </c>
    </row>
    <row r="6394" spans="1:3">
      <c r="A6394" s="311"/>
      <c r="B6394" s="311"/>
      <c r="C6394" s="100" t="s">
        <v>1355</v>
      </c>
    </row>
    <row r="6395" spans="1:3" ht="60">
      <c r="A6395" s="311"/>
      <c r="B6395" s="311"/>
      <c r="C6395" s="100" t="s">
        <v>2314</v>
      </c>
    </row>
    <row r="6396" spans="1:3">
      <c r="A6396" s="311"/>
      <c r="B6396" s="311"/>
      <c r="C6396" s="100" t="s">
        <v>1955</v>
      </c>
    </row>
    <row r="6397" spans="1:3">
      <c r="A6397" s="311"/>
      <c r="B6397" s="311"/>
      <c r="C6397" s="100" t="s">
        <v>2010</v>
      </c>
    </row>
    <row r="6398" spans="1:3">
      <c r="A6398" s="311"/>
      <c r="B6398" s="311"/>
      <c r="C6398" s="100" t="s">
        <v>2011</v>
      </c>
    </row>
    <row r="6399" spans="1:3">
      <c r="A6399" s="311"/>
      <c r="B6399" s="311"/>
      <c r="C6399" s="100" t="s">
        <v>2012</v>
      </c>
    </row>
    <row r="6400" spans="1:3">
      <c r="A6400" s="311"/>
      <c r="B6400" s="311"/>
      <c r="C6400" s="100" t="s">
        <v>1475</v>
      </c>
    </row>
    <row r="6401" spans="1:3" ht="45.75" thickBot="1">
      <c r="A6401" s="312"/>
      <c r="B6401" s="312"/>
      <c r="C6401" s="95" t="s">
        <v>2199</v>
      </c>
    </row>
    <row r="6402" spans="1:3">
      <c r="A6402" s="310" t="s">
        <v>789</v>
      </c>
      <c r="B6402" s="310" t="s">
        <v>28</v>
      </c>
      <c r="C6402" s="99" t="s">
        <v>790</v>
      </c>
    </row>
    <row r="6403" spans="1:3" ht="75">
      <c r="A6403" s="311"/>
      <c r="B6403" s="311"/>
      <c r="C6403" s="100" t="s">
        <v>3094</v>
      </c>
    </row>
    <row r="6404" spans="1:3">
      <c r="A6404" s="311"/>
      <c r="B6404" s="311"/>
      <c r="C6404" s="100" t="s">
        <v>1355</v>
      </c>
    </row>
    <row r="6405" spans="1:3" ht="60">
      <c r="A6405" s="311"/>
      <c r="B6405" s="311"/>
      <c r="C6405" s="100" t="s">
        <v>2314</v>
      </c>
    </row>
    <row r="6406" spans="1:3">
      <c r="A6406" s="311"/>
      <c r="B6406" s="311"/>
      <c r="C6406" s="100" t="s">
        <v>1955</v>
      </c>
    </row>
    <row r="6407" spans="1:3">
      <c r="A6407" s="311"/>
      <c r="B6407" s="311"/>
      <c r="C6407" s="100" t="s">
        <v>2010</v>
      </c>
    </row>
    <row r="6408" spans="1:3">
      <c r="A6408" s="311"/>
      <c r="B6408" s="311"/>
      <c r="C6408" s="100" t="s">
        <v>2011</v>
      </c>
    </row>
    <row r="6409" spans="1:3">
      <c r="A6409" s="311"/>
      <c r="B6409" s="311"/>
      <c r="C6409" s="100" t="s">
        <v>2012</v>
      </c>
    </row>
    <row r="6410" spans="1:3">
      <c r="A6410" s="311"/>
      <c r="B6410" s="311"/>
      <c r="C6410" s="100" t="s">
        <v>1475</v>
      </c>
    </row>
    <row r="6411" spans="1:3" ht="45.75" thickBot="1">
      <c r="A6411" s="312"/>
      <c r="B6411" s="312"/>
      <c r="C6411" s="95" t="s">
        <v>2199</v>
      </c>
    </row>
    <row r="6412" spans="1:3">
      <c r="A6412" s="310" t="s">
        <v>791</v>
      </c>
      <c r="B6412" s="310" t="s">
        <v>28</v>
      </c>
      <c r="C6412" s="99" t="s">
        <v>792</v>
      </c>
    </row>
    <row r="6413" spans="1:3" ht="75">
      <c r="A6413" s="311"/>
      <c r="B6413" s="311"/>
      <c r="C6413" s="100" t="s">
        <v>3095</v>
      </c>
    </row>
    <row r="6414" spans="1:3" ht="30">
      <c r="A6414" s="311"/>
      <c r="B6414" s="311"/>
      <c r="C6414" s="100" t="s">
        <v>3096</v>
      </c>
    </row>
    <row r="6415" spans="1:3">
      <c r="A6415" s="311"/>
      <c r="B6415" s="311"/>
      <c r="C6415" s="100" t="s">
        <v>1355</v>
      </c>
    </row>
    <row r="6416" spans="1:3" ht="60">
      <c r="A6416" s="311"/>
      <c r="B6416" s="311"/>
      <c r="C6416" s="100" t="s">
        <v>2314</v>
      </c>
    </row>
    <row r="6417" spans="1:3">
      <c r="A6417" s="311"/>
      <c r="B6417" s="311"/>
      <c r="C6417" s="100" t="s">
        <v>1955</v>
      </c>
    </row>
    <row r="6418" spans="1:3">
      <c r="A6418" s="311"/>
      <c r="B6418" s="311"/>
      <c r="C6418" s="100" t="s">
        <v>2010</v>
      </c>
    </row>
    <row r="6419" spans="1:3">
      <c r="A6419" s="311"/>
      <c r="B6419" s="311"/>
      <c r="C6419" s="100" t="s">
        <v>2011</v>
      </c>
    </row>
    <row r="6420" spans="1:3">
      <c r="A6420" s="311"/>
      <c r="B6420" s="311"/>
      <c r="C6420" s="100" t="s">
        <v>2012</v>
      </c>
    </row>
    <row r="6421" spans="1:3">
      <c r="A6421" s="311"/>
      <c r="B6421" s="311"/>
      <c r="C6421" s="100" t="s">
        <v>1475</v>
      </c>
    </row>
    <row r="6422" spans="1:3" ht="45.75" thickBot="1">
      <c r="A6422" s="312"/>
      <c r="B6422" s="312"/>
      <c r="C6422" s="95" t="s">
        <v>2199</v>
      </c>
    </row>
    <row r="6423" spans="1:3">
      <c r="A6423" s="310" t="s">
        <v>793</v>
      </c>
      <c r="B6423" s="310" t="s">
        <v>28</v>
      </c>
      <c r="C6423" s="99" t="s">
        <v>794</v>
      </c>
    </row>
    <row r="6424" spans="1:3" ht="60">
      <c r="A6424" s="311"/>
      <c r="B6424" s="311"/>
      <c r="C6424" s="100" t="s">
        <v>3097</v>
      </c>
    </row>
    <row r="6425" spans="1:3" ht="30">
      <c r="A6425" s="311"/>
      <c r="B6425" s="311"/>
      <c r="C6425" s="100" t="s">
        <v>3096</v>
      </c>
    </row>
    <row r="6426" spans="1:3">
      <c r="A6426" s="311"/>
      <c r="B6426" s="311"/>
      <c r="C6426" s="100" t="s">
        <v>1355</v>
      </c>
    </row>
    <row r="6427" spans="1:3" ht="60">
      <c r="A6427" s="311"/>
      <c r="B6427" s="311"/>
      <c r="C6427" s="100" t="s">
        <v>2314</v>
      </c>
    </row>
    <row r="6428" spans="1:3">
      <c r="A6428" s="311"/>
      <c r="B6428" s="311"/>
      <c r="C6428" s="100" t="s">
        <v>1955</v>
      </c>
    </row>
    <row r="6429" spans="1:3">
      <c r="A6429" s="311"/>
      <c r="B6429" s="311"/>
      <c r="C6429" s="100" t="s">
        <v>2010</v>
      </c>
    </row>
    <row r="6430" spans="1:3">
      <c r="A6430" s="311"/>
      <c r="B6430" s="311"/>
      <c r="C6430" s="100" t="s">
        <v>2011</v>
      </c>
    </row>
    <row r="6431" spans="1:3">
      <c r="A6431" s="311"/>
      <c r="B6431" s="311"/>
      <c r="C6431" s="100" t="s">
        <v>2012</v>
      </c>
    </row>
    <row r="6432" spans="1:3">
      <c r="A6432" s="311"/>
      <c r="B6432" s="311"/>
      <c r="C6432" s="100" t="s">
        <v>1475</v>
      </c>
    </row>
    <row r="6433" spans="1:3" ht="45.75" thickBot="1">
      <c r="A6433" s="312"/>
      <c r="B6433" s="312"/>
      <c r="C6433" s="95" t="s">
        <v>2199</v>
      </c>
    </row>
    <row r="6434" spans="1:3">
      <c r="A6434" s="310" t="s">
        <v>795</v>
      </c>
      <c r="B6434" s="310" t="s">
        <v>28</v>
      </c>
      <c r="C6434" s="99" t="s">
        <v>796</v>
      </c>
    </row>
    <row r="6435" spans="1:3" ht="90">
      <c r="A6435" s="311"/>
      <c r="B6435" s="311"/>
      <c r="C6435" s="100" t="s">
        <v>3098</v>
      </c>
    </row>
    <row r="6436" spans="1:3">
      <c r="A6436" s="311"/>
      <c r="B6436" s="311"/>
      <c r="C6436" s="99" t="s">
        <v>1346</v>
      </c>
    </row>
    <row r="6437" spans="1:3" ht="45">
      <c r="A6437" s="311"/>
      <c r="B6437" s="311"/>
      <c r="C6437" s="100" t="s">
        <v>1938</v>
      </c>
    </row>
    <row r="6438" spans="1:3" ht="30">
      <c r="A6438" s="311"/>
      <c r="B6438" s="311"/>
      <c r="C6438" s="100" t="s">
        <v>3077</v>
      </c>
    </row>
    <row r="6439" spans="1:3" ht="30">
      <c r="A6439" s="311"/>
      <c r="B6439" s="311"/>
      <c r="C6439" s="100" t="s">
        <v>1350</v>
      </c>
    </row>
    <row r="6440" spans="1:3">
      <c r="A6440" s="311"/>
      <c r="B6440" s="311"/>
      <c r="C6440" s="99" t="s">
        <v>1392</v>
      </c>
    </row>
    <row r="6441" spans="1:3">
      <c r="A6441" s="311"/>
      <c r="B6441" s="311"/>
      <c r="C6441" s="100" t="s">
        <v>3078</v>
      </c>
    </row>
    <row r="6442" spans="1:3">
      <c r="A6442" s="311"/>
      <c r="B6442" s="311"/>
      <c r="C6442" s="100" t="s">
        <v>3079</v>
      </c>
    </row>
    <row r="6443" spans="1:3">
      <c r="A6443" s="311"/>
      <c r="B6443" s="311"/>
      <c r="C6443" s="100" t="s">
        <v>3099</v>
      </c>
    </row>
    <row r="6444" spans="1:3">
      <c r="A6444" s="311"/>
      <c r="B6444" s="311"/>
      <c r="C6444" s="100" t="s">
        <v>1469</v>
      </c>
    </row>
    <row r="6445" spans="1:3">
      <c r="A6445" s="311"/>
      <c r="B6445" s="311"/>
      <c r="C6445" s="99" t="s">
        <v>1355</v>
      </c>
    </row>
    <row r="6446" spans="1:3" ht="90">
      <c r="A6446" s="311"/>
      <c r="B6446" s="311"/>
      <c r="C6446" s="100" t="s">
        <v>3081</v>
      </c>
    </row>
    <row r="6447" spans="1:3">
      <c r="A6447" s="311"/>
      <c r="B6447" s="311"/>
      <c r="C6447" s="99" t="s">
        <v>1357</v>
      </c>
    </row>
    <row r="6448" spans="1:3" ht="45.75" thickBot="1">
      <c r="A6448" s="312"/>
      <c r="B6448" s="312"/>
      <c r="C6448" s="95" t="s">
        <v>1810</v>
      </c>
    </row>
    <row r="6449" spans="1:3">
      <c r="A6449" s="310" t="s">
        <v>797</v>
      </c>
      <c r="B6449" s="310" t="s">
        <v>25</v>
      </c>
      <c r="C6449" s="99" t="s">
        <v>798</v>
      </c>
    </row>
    <row r="6450" spans="1:3" ht="45">
      <c r="A6450" s="311"/>
      <c r="B6450" s="311"/>
      <c r="C6450" s="100" t="s">
        <v>3100</v>
      </c>
    </row>
    <row r="6451" spans="1:3">
      <c r="A6451" s="311"/>
      <c r="B6451" s="311"/>
      <c r="C6451" s="99" t="s">
        <v>1346</v>
      </c>
    </row>
    <row r="6452" spans="1:3" ht="45">
      <c r="A6452" s="311"/>
      <c r="B6452" s="311"/>
      <c r="C6452" s="100" t="s">
        <v>1938</v>
      </c>
    </row>
    <row r="6453" spans="1:3" ht="30">
      <c r="A6453" s="311"/>
      <c r="B6453" s="311"/>
      <c r="C6453" s="100" t="s">
        <v>3077</v>
      </c>
    </row>
    <row r="6454" spans="1:3" ht="30">
      <c r="A6454" s="311"/>
      <c r="B6454" s="311"/>
      <c r="C6454" s="100" t="s">
        <v>1350</v>
      </c>
    </row>
    <row r="6455" spans="1:3">
      <c r="A6455" s="311"/>
      <c r="B6455" s="311"/>
      <c r="C6455" s="99" t="s">
        <v>1392</v>
      </c>
    </row>
    <row r="6456" spans="1:3">
      <c r="A6456" s="311"/>
      <c r="B6456" s="311"/>
      <c r="C6456" s="100" t="s">
        <v>3078</v>
      </c>
    </row>
    <row r="6457" spans="1:3">
      <c r="A6457" s="311"/>
      <c r="B6457" s="311"/>
      <c r="C6457" s="100" t="s">
        <v>3079</v>
      </c>
    </row>
    <row r="6458" spans="1:3">
      <c r="A6458" s="311"/>
      <c r="B6458" s="311"/>
      <c r="C6458" s="100" t="s">
        <v>3099</v>
      </c>
    </row>
    <row r="6459" spans="1:3">
      <c r="A6459" s="311"/>
      <c r="B6459" s="311"/>
      <c r="C6459" s="100" t="s">
        <v>1469</v>
      </c>
    </row>
    <row r="6460" spans="1:3">
      <c r="A6460" s="311"/>
      <c r="B6460" s="311"/>
      <c r="C6460" s="99" t="s">
        <v>1355</v>
      </c>
    </row>
    <row r="6461" spans="1:3" ht="90">
      <c r="A6461" s="311"/>
      <c r="B6461" s="311"/>
      <c r="C6461" s="100" t="s">
        <v>3101</v>
      </c>
    </row>
    <row r="6462" spans="1:3">
      <c r="A6462" s="311"/>
      <c r="B6462" s="311"/>
      <c r="C6462" s="99" t="s">
        <v>1357</v>
      </c>
    </row>
    <row r="6463" spans="1:3" ht="45.75" thickBot="1">
      <c r="A6463" s="312"/>
      <c r="B6463" s="312"/>
      <c r="C6463" s="95" t="s">
        <v>1810</v>
      </c>
    </row>
    <row r="6464" spans="1:3">
      <c r="A6464" s="310" t="s">
        <v>799</v>
      </c>
      <c r="B6464" s="310" t="s">
        <v>25</v>
      </c>
      <c r="C6464" s="99" t="s">
        <v>800</v>
      </c>
    </row>
    <row r="6465" spans="1:3" ht="60">
      <c r="A6465" s="311"/>
      <c r="B6465" s="311"/>
      <c r="C6465" s="100" t="s">
        <v>3102</v>
      </c>
    </row>
    <row r="6466" spans="1:3">
      <c r="A6466" s="311"/>
      <c r="B6466" s="311"/>
      <c r="C6466" s="99" t="s">
        <v>1346</v>
      </c>
    </row>
    <row r="6467" spans="1:3" ht="45">
      <c r="A6467" s="311"/>
      <c r="B6467" s="311"/>
      <c r="C6467" s="100" t="s">
        <v>1938</v>
      </c>
    </row>
    <row r="6468" spans="1:3" ht="30">
      <c r="A6468" s="311"/>
      <c r="B6468" s="311"/>
      <c r="C6468" s="100" t="s">
        <v>3077</v>
      </c>
    </row>
    <row r="6469" spans="1:3" ht="30">
      <c r="A6469" s="311"/>
      <c r="B6469" s="311"/>
      <c r="C6469" s="100" t="s">
        <v>1350</v>
      </c>
    </row>
    <row r="6470" spans="1:3">
      <c r="A6470" s="311"/>
      <c r="B6470" s="311"/>
      <c r="C6470" s="99" t="s">
        <v>1392</v>
      </c>
    </row>
    <row r="6471" spans="1:3">
      <c r="A6471" s="311"/>
      <c r="B6471" s="311"/>
      <c r="C6471" s="100" t="s">
        <v>3078</v>
      </c>
    </row>
    <row r="6472" spans="1:3">
      <c r="A6472" s="311"/>
      <c r="B6472" s="311"/>
      <c r="C6472" s="100" t="s">
        <v>3079</v>
      </c>
    </row>
    <row r="6473" spans="1:3">
      <c r="A6473" s="311"/>
      <c r="B6473" s="311"/>
      <c r="C6473" s="100" t="s">
        <v>3099</v>
      </c>
    </row>
    <row r="6474" spans="1:3">
      <c r="A6474" s="311"/>
      <c r="B6474" s="311"/>
      <c r="C6474" s="100" t="s">
        <v>1469</v>
      </c>
    </row>
    <row r="6475" spans="1:3">
      <c r="A6475" s="311"/>
      <c r="B6475" s="311"/>
      <c r="C6475" s="99" t="s">
        <v>1355</v>
      </c>
    </row>
    <row r="6476" spans="1:3" ht="90">
      <c r="A6476" s="311"/>
      <c r="B6476" s="311"/>
      <c r="C6476" s="100" t="s">
        <v>3101</v>
      </c>
    </row>
    <row r="6477" spans="1:3">
      <c r="A6477" s="311"/>
      <c r="B6477" s="311"/>
      <c r="C6477" s="99" t="s">
        <v>1357</v>
      </c>
    </row>
    <row r="6478" spans="1:3" ht="45.75" thickBot="1">
      <c r="A6478" s="312"/>
      <c r="B6478" s="312"/>
      <c r="C6478" s="95" t="s">
        <v>1810</v>
      </c>
    </row>
    <row r="6479" spans="1:3" ht="30">
      <c r="A6479" s="310" t="s">
        <v>801</v>
      </c>
      <c r="B6479" s="310" t="s">
        <v>28</v>
      </c>
      <c r="C6479" s="99" t="s">
        <v>802</v>
      </c>
    </row>
    <row r="6480" spans="1:3" ht="75">
      <c r="A6480" s="311"/>
      <c r="B6480" s="311"/>
      <c r="C6480" s="100" t="s">
        <v>3103</v>
      </c>
    </row>
    <row r="6481" spans="1:3">
      <c r="A6481" s="311"/>
      <c r="B6481" s="311"/>
      <c r="C6481" s="99" t="s">
        <v>1346</v>
      </c>
    </row>
    <row r="6482" spans="1:3" ht="45">
      <c r="A6482" s="311"/>
      <c r="B6482" s="311"/>
      <c r="C6482" s="100" t="s">
        <v>1938</v>
      </c>
    </row>
    <row r="6483" spans="1:3" ht="30">
      <c r="A6483" s="311"/>
      <c r="B6483" s="311"/>
      <c r="C6483" s="100" t="s">
        <v>3077</v>
      </c>
    </row>
    <row r="6484" spans="1:3" ht="30">
      <c r="A6484" s="311"/>
      <c r="B6484" s="311"/>
      <c r="C6484" s="100" t="s">
        <v>1350</v>
      </c>
    </row>
    <row r="6485" spans="1:3">
      <c r="A6485" s="311"/>
      <c r="B6485" s="311"/>
      <c r="C6485" s="99" t="s">
        <v>1392</v>
      </c>
    </row>
    <row r="6486" spans="1:3">
      <c r="A6486" s="311"/>
      <c r="B6486" s="311"/>
      <c r="C6486" s="100" t="s">
        <v>3078</v>
      </c>
    </row>
    <row r="6487" spans="1:3">
      <c r="A6487" s="311"/>
      <c r="B6487" s="311"/>
      <c r="C6487" s="100" t="s">
        <v>3079</v>
      </c>
    </row>
    <row r="6488" spans="1:3">
      <c r="A6488" s="311"/>
      <c r="B6488" s="311"/>
      <c r="C6488" s="100" t="s">
        <v>3099</v>
      </c>
    </row>
    <row r="6489" spans="1:3">
      <c r="A6489" s="311"/>
      <c r="B6489" s="311"/>
      <c r="C6489" s="100" t="s">
        <v>1469</v>
      </c>
    </row>
    <row r="6490" spans="1:3">
      <c r="A6490" s="311"/>
      <c r="B6490" s="311"/>
      <c r="C6490" s="99" t="s">
        <v>1355</v>
      </c>
    </row>
    <row r="6491" spans="1:3" ht="90">
      <c r="A6491" s="311"/>
      <c r="B6491" s="311"/>
      <c r="C6491" s="100" t="s">
        <v>3081</v>
      </c>
    </row>
    <row r="6492" spans="1:3">
      <c r="A6492" s="311"/>
      <c r="B6492" s="311"/>
      <c r="C6492" s="99" t="s">
        <v>1357</v>
      </c>
    </row>
    <row r="6493" spans="1:3" ht="45.75" thickBot="1">
      <c r="A6493" s="312"/>
      <c r="B6493" s="312"/>
      <c r="C6493" s="95" t="s">
        <v>1810</v>
      </c>
    </row>
    <row r="6494" spans="1:3">
      <c r="A6494" s="310" t="s">
        <v>803</v>
      </c>
      <c r="B6494" s="310" t="s">
        <v>28</v>
      </c>
      <c r="C6494" s="99" t="s">
        <v>804</v>
      </c>
    </row>
    <row r="6495" spans="1:3" ht="30">
      <c r="A6495" s="311"/>
      <c r="B6495" s="311"/>
      <c r="C6495" s="100" t="s">
        <v>3104</v>
      </c>
    </row>
    <row r="6496" spans="1:3">
      <c r="A6496" s="311"/>
      <c r="B6496" s="311"/>
      <c r="C6496" s="100" t="s">
        <v>3105</v>
      </c>
    </row>
    <row r="6497" spans="1:3">
      <c r="A6497" s="311"/>
      <c r="B6497" s="311"/>
      <c r="C6497" s="100" t="s">
        <v>3106</v>
      </c>
    </row>
    <row r="6498" spans="1:3" ht="30">
      <c r="A6498" s="311"/>
      <c r="B6498" s="311"/>
      <c r="C6498" s="100" t="s">
        <v>3107</v>
      </c>
    </row>
    <row r="6499" spans="1:3" ht="30">
      <c r="A6499" s="311"/>
      <c r="B6499" s="311"/>
      <c r="C6499" s="100" t="s">
        <v>3108</v>
      </c>
    </row>
    <row r="6500" spans="1:3">
      <c r="A6500" s="311"/>
      <c r="B6500" s="311"/>
      <c r="C6500" s="100" t="s">
        <v>2347</v>
      </c>
    </row>
    <row r="6501" spans="1:3" ht="30">
      <c r="A6501" s="311"/>
      <c r="B6501" s="311"/>
      <c r="C6501" s="100" t="s">
        <v>3109</v>
      </c>
    </row>
    <row r="6502" spans="1:3" ht="60">
      <c r="A6502" s="311"/>
      <c r="B6502" s="311"/>
      <c r="C6502" s="100" t="s">
        <v>3110</v>
      </c>
    </row>
    <row r="6503" spans="1:3">
      <c r="A6503" s="311"/>
      <c r="B6503" s="311"/>
      <c r="C6503" s="100" t="s">
        <v>1955</v>
      </c>
    </row>
    <row r="6504" spans="1:3">
      <c r="A6504" s="311"/>
      <c r="B6504" s="311"/>
      <c r="C6504" s="100" t="s">
        <v>2010</v>
      </c>
    </row>
    <row r="6505" spans="1:3">
      <c r="A6505" s="311"/>
      <c r="B6505" s="311"/>
      <c r="C6505" s="100" t="s">
        <v>2011</v>
      </c>
    </row>
    <row r="6506" spans="1:3">
      <c r="A6506" s="311"/>
      <c r="B6506" s="311"/>
      <c r="C6506" s="100" t="s">
        <v>2012</v>
      </c>
    </row>
    <row r="6507" spans="1:3">
      <c r="A6507" s="311"/>
      <c r="B6507" s="311"/>
      <c r="C6507" s="100" t="s">
        <v>1475</v>
      </c>
    </row>
    <row r="6508" spans="1:3" ht="45.75" thickBot="1">
      <c r="A6508" s="312"/>
      <c r="B6508" s="312"/>
      <c r="C6508" s="95" t="s">
        <v>2199</v>
      </c>
    </row>
    <row r="6509" spans="1:3">
      <c r="A6509" s="310" t="s">
        <v>805</v>
      </c>
      <c r="B6509" s="310" t="s">
        <v>28</v>
      </c>
      <c r="C6509" s="99" t="s">
        <v>806</v>
      </c>
    </row>
    <row r="6510" spans="1:3" ht="45">
      <c r="A6510" s="311"/>
      <c r="B6510" s="311"/>
      <c r="C6510" s="100" t="s">
        <v>3111</v>
      </c>
    </row>
    <row r="6511" spans="1:3">
      <c r="A6511" s="311"/>
      <c r="B6511" s="311"/>
      <c r="C6511" s="100" t="s">
        <v>1355</v>
      </c>
    </row>
    <row r="6512" spans="1:3" ht="60">
      <c r="A6512" s="311"/>
      <c r="B6512" s="311"/>
      <c r="C6512" s="100" t="s">
        <v>3110</v>
      </c>
    </row>
    <row r="6513" spans="1:3">
      <c r="A6513" s="311"/>
      <c r="B6513" s="311"/>
      <c r="C6513" s="100" t="s">
        <v>1955</v>
      </c>
    </row>
    <row r="6514" spans="1:3">
      <c r="A6514" s="311"/>
      <c r="B6514" s="311"/>
      <c r="C6514" s="100" t="s">
        <v>2010</v>
      </c>
    </row>
    <row r="6515" spans="1:3">
      <c r="A6515" s="311"/>
      <c r="B6515" s="311"/>
      <c r="C6515" s="100" t="s">
        <v>2011</v>
      </c>
    </row>
    <row r="6516" spans="1:3">
      <c r="A6516" s="311"/>
      <c r="B6516" s="311"/>
      <c r="C6516" s="100" t="s">
        <v>2012</v>
      </c>
    </row>
    <row r="6517" spans="1:3" ht="60.75" thickBot="1">
      <c r="A6517" s="312"/>
      <c r="B6517" s="312"/>
      <c r="C6517" s="95" t="s">
        <v>2203</v>
      </c>
    </row>
    <row r="6518" spans="1:3">
      <c r="A6518" s="310" t="s">
        <v>807</v>
      </c>
      <c r="B6518" s="310" t="s">
        <v>28</v>
      </c>
      <c r="C6518" s="99" t="s">
        <v>808</v>
      </c>
    </row>
    <row r="6519" spans="1:3" ht="30">
      <c r="A6519" s="311"/>
      <c r="B6519" s="311"/>
      <c r="C6519" s="100" t="s">
        <v>3112</v>
      </c>
    </row>
    <row r="6520" spans="1:3" ht="90">
      <c r="A6520" s="311"/>
      <c r="B6520" s="311"/>
      <c r="C6520" s="100" t="s">
        <v>3113</v>
      </c>
    </row>
    <row r="6521" spans="1:3">
      <c r="A6521" s="311"/>
      <c r="B6521" s="311"/>
      <c r="C6521" s="100" t="s">
        <v>1355</v>
      </c>
    </row>
    <row r="6522" spans="1:3" ht="60">
      <c r="A6522" s="311"/>
      <c r="B6522" s="311"/>
      <c r="C6522" s="100" t="s">
        <v>2314</v>
      </c>
    </row>
    <row r="6523" spans="1:3">
      <c r="A6523" s="311"/>
      <c r="B6523" s="311"/>
      <c r="C6523" s="100" t="s">
        <v>1955</v>
      </c>
    </row>
    <row r="6524" spans="1:3">
      <c r="A6524" s="311"/>
      <c r="B6524" s="311"/>
      <c r="C6524" s="100" t="s">
        <v>2010</v>
      </c>
    </row>
    <row r="6525" spans="1:3">
      <c r="A6525" s="311"/>
      <c r="B6525" s="311"/>
      <c r="C6525" s="100" t="s">
        <v>2011</v>
      </c>
    </row>
    <row r="6526" spans="1:3">
      <c r="A6526" s="311"/>
      <c r="B6526" s="311"/>
      <c r="C6526" s="100" t="s">
        <v>2012</v>
      </c>
    </row>
    <row r="6527" spans="1:3">
      <c r="A6527" s="311"/>
      <c r="B6527" s="311"/>
      <c r="C6527" s="100" t="s">
        <v>1475</v>
      </c>
    </row>
    <row r="6528" spans="1:3" ht="45.75" thickBot="1">
      <c r="A6528" s="312"/>
      <c r="B6528" s="312"/>
      <c r="C6528" s="95" t="s">
        <v>2199</v>
      </c>
    </row>
    <row r="6529" spans="1:3">
      <c r="A6529" s="310" t="s">
        <v>809</v>
      </c>
      <c r="B6529" s="310" t="s">
        <v>28</v>
      </c>
      <c r="C6529" s="99" t="s">
        <v>810</v>
      </c>
    </row>
    <row r="6530" spans="1:3" ht="60">
      <c r="A6530" s="311"/>
      <c r="B6530" s="311"/>
      <c r="C6530" s="100" t="s">
        <v>3114</v>
      </c>
    </row>
    <row r="6531" spans="1:3" ht="60">
      <c r="A6531" s="311"/>
      <c r="B6531" s="311"/>
      <c r="C6531" s="100" t="s">
        <v>2314</v>
      </c>
    </row>
    <row r="6532" spans="1:3">
      <c r="A6532" s="311"/>
      <c r="B6532" s="311"/>
      <c r="C6532" s="100" t="s">
        <v>1955</v>
      </c>
    </row>
    <row r="6533" spans="1:3">
      <c r="A6533" s="311"/>
      <c r="B6533" s="311"/>
      <c r="C6533" s="100" t="s">
        <v>2010</v>
      </c>
    </row>
    <row r="6534" spans="1:3">
      <c r="A6534" s="311"/>
      <c r="B6534" s="311"/>
      <c r="C6534" s="100" t="s">
        <v>2011</v>
      </c>
    </row>
    <row r="6535" spans="1:3">
      <c r="A6535" s="311"/>
      <c r="B6535" s="311"/>
      <c r="C6535" s="100" t="s">
        <v>2012</v>
      </c>
    </row>
    <row r="6536" spans="1:3">
      <c r="A6536" s="311"/>
      <c r="B6536" s="311"/>
      <c r="C6536" s="100" t="s">
        <v>1475</v>
      </c>
    </row>
    <row r="6537" spans="1:3" ht="45.75" thickBot="1">
      <c r="A6537" s="312"/>
      <c r="B6537" s="312"/>
      <c r="C6537" s="95" t="s">
        <v>2199</v>
      </c>
    </row>
    <row r="6538" spans="1:3">
      <c r="A6538" s="310" t="s">
        <v>811</v>
      </c>
      <c r="B6538" s="310" t="s">
        <v>28</v>
      </c>
      <c r="C6538" s="99" t="s">
        <v>812</v>
      </c>
    </row>
    <row r="6539" spans="1:3" ht="45">
      <c r="A6539" s="311"/>
      <c r="B6539" s="311"/>
      <c r="C6539" s="100" t="s">
        <v>3115</v>
      </c>
    </row>
    <row r="6540" spans="1:3">
      <c r="A6540" s="311"/>
      <c r="B6540" s="311"/>
      <c r="C6540" s="100" t="s">
        <v>3116</v>
      </c>
    </row>
    <row r="6541" spans="1:3">
      <c r="A6541" s="311"/>
      <c r="B6541" s="311"/>
      <c r="C6541" s="100" t="s">
        <v>3117</v>
      </c>
    </row>
    <row r="6542" spans="1:3">
      <c r="A6542" s="311"/>
      <c r="B6542" s="311"/>
      <c r="C6542" s="100" t="s">
        <v>3118</v>
      </c>
    </row>
    <row r="6543" spans="1:3">
      <c r="A6543" s="311"/>
      <c r="B6543" s="311"/>
      <c r="C6543" s="100" t="s">
        <v>3075</v>
      </c>
    </row>
    <row r="6544" spans="1:3">
      <c r="A6544" s="311"/>
      <c r="B6544" s="311"/>
      <c r="C6544" s="100" t="s">
        <v>1355</v>
      </c>
    </row>
    <row r="6545" spans="1:3" ht="60">
      <c r="A6545" s="311"/>
      <c r="B6545" s="311"/>
      <c r="C6545" s="100" t="s">
        <v>2314</v>
      </c>
    </row>
    <row r="6546" spans="1:3">
      <c r="A6546" s="311"/>
      <c r="B6546" s="311"/>
      <c r="C6546" s="100" t="s">
        <v>1955</v>
      </c>
    </row>
    <row r="6547" spans="1:3">
      <c r="A6547" s="311"/>
      <c r="B6547" s="311"/>
      <c r="C6547" s="100" t="s">
        <v>2010</v>
      </c>
    </row>
    <row r="6548" spans="1:3">
      <c r="A6548" s="311"/>
      <c r="B6548" s="311"/>
      <c r="C6548" s="100" t="s">
        <v>2011</v>
      </c>
    </row>
    <row r="6549" spans="1:3">
      <c r="A6549" s="311"/>
      <c r="B6549" s="311"/>
      <c r="C6549" s="100" t="s">
        <v>2012</v>
      </c>
    </row>
    <row r="6550" spans="1:3">
      <c r="A6550" s="311"/>
      <c r="B6550" s="311"/>
      <c r="C6550" s="100" t="s">
        <v>1475</v>
      </c>
    </row>
    <row r="6551" spans="1:3" ht="45.75" thickBot="1">
      <c r="A6551" s="312"/>
      <c r="B6551" s="312"/>
      <c r="C6551" s="95" t="s">
        <v>2199</v>
      </c>
    </row>
    <row r="6552" spans="1:3">
      <c r="A6552" s="310" t="s">
        <v>813</v>
      </c>
      <c r="B6552" s="310" t="s">
        <v>28</v>
      </c>
      <c r="C6552" s="99" t="s">
        <v>814</v>
      </c>
    </row>
    <row r="6553" spans="1:3" ht="45">
      <c r="A6553" s="311"/>
      <c r="B6553" s="311"/>
      <c r="C6553" s="100" t="s">
        <v>3119</v>
      </c>
    </row>
    <row r="6554" spans="1:3" ht="225">
      <c r="A6554" s="311"/>
      <c r="B6554" s="311"/>
      <c r="C6554" s="100" t="s">
        <v>3120</v>
      </c>
    </row>
    <row r="6555" spans="1:3" ht="150">
      <c r="A6555" s="311"/>
      <c r="B6555" s="311"/>
      <c r="C6555" s="100" t="s">
        <v>3121</v>
      </c>
    </row>
    <row r="6556" spans="1:3">
      <c r="A6556" s="311"/>
      <c r="B6556" s="311"/>
      <c r="C6556" s="100" t="s">
        <v>1355</v>
      </c>
    </row>
    <row r="6557" spans="1:3" ht="60">
      <c r="A6557" s="311"/>
      <c r="B6557" s="311"/>
      <c r="C6557" s="100" t="s">
        <v>2314</v>
      </c>
    </row>
    <row r="6558" spans="1:3">
      <c r="A6558" s="311"/>
      <c r="B6558" s="311"/>
      <c r="C6558" s="100" t="s">
        <v>1955</v>
      </c>
    </row>
    <row r="6559" spans="1:3">
      <c r="A6559" s="311"/>
      <c r="B6559" s="311"/>
      <c r="C6559" s="100" t="s">
        <v>2010</v>
      </c>
    </row>
    <row r="6560" spans="1:3">
      <c r="A6560" s="311"/>
      <c r="B6560" s="311"/>
      <c r="C6560" s="100" t="s">
        <v>2011</v>
      </c>
    </row>
    <row r="6561" spans="1:3">
      <c r="A6561" s="311"/>
      <c r="B6561" s="311"/>
      <c r="C6561" s="100" t="s">
        <v>2012</v>
      </c>
    </row>
    <row r="6562" spans="1:3" ht="60.75" thickBot="1">
      <c r="A6562" s="312"/>
      <c r="B6562" s="312"/>
      <c r="C6562" s="95" t="s">
        <v>2203</v>
      </c>
    </row>
    <row r="6563" spans="1:3">
      <c r="A6563" s="310" t="s">
        <v>815</v>
      </c>
      <c r="B6563" s="310" t="s">
        <v>28</v>
      </c>
      <c r="C6563" s="99" t="s">
        <v>816</v>
      </c>
    </row>
    <row r="6564" spans="1:3" ht="60">
      <c r="A6564" s="311"/>
      <c r="B6564" s="311"/>
      <c r="C6564" s="100" t="s">
        <v>3122</v>
      </c>
    </row>
    <row r="6565" spans="1:3" ht="105">
      <c r="A6565" s="311"/>
      <c r="B6565" s="311"/>
      <c r="C6565" s="100" t="s">
        <v>3123</v>
      </c>
    </row>
    <row r="6566" spans="1:3">
      <c r="A6566" s="311"/>
      <c r="B6566" s="311"/>
      <c r="C6566" s="100" t="s">
        <v>3124</v>
      </c>
    </row>
    <row r="6567" spans="1:3" ht="30">
      <c r="A6567" s="311"/>
      <c r="B6567" s="311"/>
      <c r="C6567" s="100" t="s">
        <v>3125</v>
      </c>
    </row>
    <row r="6568" spans="1:3" ht="30">
      <c r="A6568" s="311"/>
      <c r="B6568" s="311"/>
      <c r="C6568" s="100" t="s">
        <v>3126</v>
      </c>
    </row>
    <row r="6569" spans="1:3" ht="30">
      <c r="A6569" s="311"/>
      <c r="B6569" s="311"/>
      <c r="C6569" s="100" t="s">
        <v>3127</v>
      </c>
    </row>
    <row r="6570" spans="1:3">
      <c r="A6570" s="311"/>
      <c r="B6570" s="311"/>
      <c r="C6570" s="100" t="s">
        <v>3128</v>
      </c>
    </row>
    <row r="6571" spans="1:3">
      <c r="A6571" s="311"/>
      <c r="B6571" s="311"/>
      <c r="C6571" s="100" t="s">
        <v>3129</v>
      </c>
    </row>
    <row r="6572" spans="1:3" ht="60">
      <c r="A6572" s="311"/>
      <c r="B6572" s="311"/>
      <c r="C6572" s="100" t="s">
        <v>3130</v>
      </c>
    </row>
    <row r="6573" spans="1:3">
      <c r="A6573" s="311"/>
      <c r="B6573" s="311"/>
      <c r="C6573" s="100" t="s">
        <v>3131</v>
      </c>
    </row>
    <row r="6574" spans="1:3" ht="60">
      <c r="A6574" s="311"/>
      <c r="B6574" s="311"/>
      <c r="C6574" s="100" t="s">
        <v>3132</v>
      </c>
    </row>
    <row r="6575" spans="1:3">
      <c r="A6575" s="311"/>
      <c r="B6575" s="311"/>
      <c r="C6575" s="100" t="s">
        <v>3133</v>
      </c>
    </row>
    <row r="6576" spans="1:3">
      <c r="A6576" s="311"/>
      <c r="B6576" s="311"/>
      <c r="C6576" s="100" t="s">
        <v>3134</v>
      </c>
    </row>
    <row r="6577" spans="1:3">
      <c r="A6577" s="311"/>
      <c r="B6577" s="311"/>
      <c r="C6577" s="100" t="s">
        <v>3135</v>
      </c>
    </row>
    <row r="6578" spans="1:3">
      <c r="A6578" s="311"/>
      <c r="B6578" s="311"/>
      <c r="C6578" s="100" t="s">
        <v>3136</v>
      </c>
    </row>
    <row r="6579" spans="1:3">
      <c r="A6579" s="311"/>
      <c r="B6579" s="311"/>
      <c r="C6579" s="100" t="s">
        <v>3137</v>
      </c>
    </row>
    <row r="6580" spans="1:3">
      <c r="A6580" s="311"/>
      <c r="B6580" s="311"/>
      <c r="C6580" s="100" t="s">
        <v>3138</v>
      </c>
    </row>
    <row r="6581" spans="1:3" ht="30">
      <c r="A6581" s="311"/>
      <c r="B6581" s="311"/>
      <c r="C6581" s="100" t="s">
        <v>3139</v>
      </c>
    </row>
    <row r="6582" spans="1:3" ht="30">
      <c r="A6582" s="311"/>
      <c r="B6582" s="311"/>
      <c r="C6582" s="100" t="s">
        <v>3140</v>
      </c>
    </row>
    <row r="6583" spans="1:3">
      <c r="A6583" s="311"/>
      <c r="B6583" s="311"/>
      <c r="C6583" s="100" t="s">
        <v>3141</v>
      </c>
    </row>
    <row r="6584" spans="1:3">
      <c r="A6584" s="311"/>
      <c r="B6584" s="311"/>
      <c r="C6584" s="100" t="s">
        <v>3142</v>
      </c>
    </row>
    <row r="6585" spans="1:3">
      <c r="A6585" s="311"/>
      <c r="B6585" s="311"/>
      <c r="C6585" s="100" t="s">
        <v>3143</v>
      </c>
    </row>
    <row r="6586" spans="1:3" ht="30">
      <c r="A6586" s="311"/>
      <c r="B6586" s="311"/>
      <c r="C6586" s="100" t="s">
        <v>3144</v>
      </c>
    </row>
    <row r="6587" spans="1:3" ht="90">
      <c r="A6587" s="311"/>
      <c r="B6587" s="311"/>
      <c r="C6587" s="100" t="s">
        <v>3145</v>
      </c>
    </row>
    <row r="6588" spans="1:3">
      <c r="A6588" s="311"/>
      <c r="B6588" s="311"/>
      <c r="C6588" s="100" t="s">
        <v>3146</v>
      </c>
    </row>
    <row r="6589" spans="1:3">
      <c r="A6589" s="311"/>
      <c r="B6589" s="311"/>
      <c r="C6589" s="100" t="s">
        <v>3147</v>
      </c>
    </row>
    <row r="6590" spans="1:3" ht="45">
      <c r="A6590" s="311"/>
      <c r="B6590" s="311"/>
      <c r="C6590" s="100" t="s">
        <v>3148</v>
      </c>
    </row>
    <row r="6591" spans="1:3">
      <c r="A6591" s="311"/>
      <c r="B6591" s="311"/>
      <c r="C6591" s="100" t="s">
        <v>3149</v>
      </c>
    </row>
    <row r="6592" spans="1:3">
      <c r="A6592" s="311"/>
      <c r="B6592" s="311"/>
      <c r="C6592" s="100" t="s">
        <v>3150</v>
      </c>
    </row>
    <row r="6593" spans="1:3">
      <c r="A6593" s="311"/>
      <c r="B6593" s="311"/>
      <c r="C6593" s="100" t="s">
        <v>3151</v>
      </c>
    </row>
    <row r="6594" spans="1:3">
      <c r="A6594" s="311"/>
      <c r="B6594" s="311"/>
      <c r="C6594" s="100" t="s">
        <v>3152</v>
      </c>
    </row>
    <row r="6595" spans="1:3">
      <c r="A6595" s="311"/>
      <c r="B6595" s="311"/>
      <c r="C6595" s="100" t="s">
        <v>3153</v>
      </c>
    </row>
    <row r="6596" spans="1:3">
      <c r="A6596" s="311"/>
      <c r="B6596" s="311"/>
      <c r="C6596" s="100" t="s">
        <v>3154</v>
      </c>
    </row>
    <row r="6597" spans="1:3">
      <c r="A6597" s="311"/>
      <c r="B6597" s="311"/>
      <c r="C6597" s="100" t="s">
        <v>3155</v>
      </c>
    </row>
    <row r="6598" spans="1:3">
      <c r="A6598" s="311"/>
      <c r="B6598" s="311"/>
      <c r="C6598" s="100" t="s">
        <v>1355</v>
      </c>
    </row>
    <row r="6599" spans="1:3" ht="60">
      <c r="A6599" s="311"/>
      <c r="B6599" s="311"/>
      <c r="C6599" s="100" t="s">
        <v>2314</v>
      </c>
    </row>
    <row r="6600" spans="1:3">
      <c r="A6600" s="311"/>
      <c r="B6600" s="311"/>
      <c r="C6600" s="100" t="s">
        <v>1955</v>
      </c>
    </row>
    <row r="6601" spans="1:3">
      <c r="A6601" s="311"/>
      <c r="B6601" s="311"/>
      <c r="C6601" s="100" t="s">
        <v>2010</v>
      </c>
    </row>
    <row r="6602" spans="1:3">
      <c r="A6602" s="311"/>
      <c r="B6602" s="311"/>
      <c r="C6602" s="100" t="s">
        <v>2011</v>
      </c>
    </row>
    <row r="6603" spans="1:3">
      <c r="A6603" s="311"/>
      <c r="B6603" s="311"/>
      <c r="C6603" s="100" t="s">
        <v>2012</v>
      </c>
    </row>
    <row r="6604" spans="1:3">
      <c r="A6604" s="311"/>
      <c r="B6604" s="311"/>
      <c r="C6604" s="100" t="s">
        <v>1475</v>
      </c>
    </row>
    <row r="6605" spans="1:3" ht="45.75" thickBot="1">
      <c r="A6605" s="312"/>
      <c r="B6605" s="312"/>
      <c r="C6605" s="95" t="s">
        <v>2199</v>
      </c>
    </row>
    <row r="6606" spans="1:3">
      <c r="A6606" s="310" t="s">
        <v>817</v>
      </c>
      <c r="B6606" s="310" t="s">
        <v>28</v>
      </c>
      <c r="C6606" s="99" t="s">
        <v>818</v>
      </c>
    </row>
    <row r="6607" spans="1:3" ht="165">
      <c r="A6607" s="311"/>
      <c r="B6607" s="311"/>
      <c r="C6607" s="100" t="s">
        <v>3156</v>
      </c>
    </row>
    <row r="6608" spans="1:3" ht="45">
      <c r="A6608" s="311"/>
      <c r="B6608" s="311"/>
      <c r="C6608" s="100" t="s">
        <v>3157</v>
      </c>
    </row>
    <row r="6609" spans="1:3" ht="30">
      <c r="A6609" s="311"/>
      <c r="B6609" s="311"/>
      <c r="C6609" s="100" t="s">
        <v>3126</v>
      </c>
    </row>
    <row r="6610" spans="1:3" ht="30">
      <c r="A6610" s="311"/>
      <c r="B6610" s="311"/>
      <c r="C6610" s="100" t="s">
        <v>3127</v>
      </c>
    </row>
    <row r="6611" spans="1:3">
      <c r="A6611" s="311"/>
      <c r="B6611" s="311"/>
      <c r="C6611" s="100" t="s">
        <v>3128</v>
      </c>
    </row>
    <row r="6612" spans="1:3">
      <c r="A6612" s="311"/>
      <c r="B6612" s="311"/>
      <c r="C6612" s="100" t="s">
        <v>3129</v>
      </c>
    </row>
    <row r="6613" spans="1:3" ht="60">
      <c r="A6613" s="311"/>
      <c r="B6613" s="311"/>
      <c r="C6613" s="100" t="s">
        <v>3130</v>
      </c>
    </row>
    <row r="6614" spans="1:3">
      <c r="A6614" s="311"/>
      <c r="B6614" s="311"/>
      <c r="C6614" s="100" t="s">
        <v>3131</v>
      </c>
    </row>
    <row r="6615" spans="1:3" ht="60">
      <c r="A6615" s="311"/>
      <c r="B6615" s="311"/>
      <c r="C6615" s="100" t="s">
        <v>3132</v>
      </c>
    </row>
    <row r="6616" spans="1:3">
      <c r="A6616" s="311"/>
      <c r="B6616" s="311"/>
      <c r="C6616" s="100" t="s">
        <v>3133</v>
      </c>
    </row>
    <row r="6617" spans="1:3">
      <c r="A6617" s="311"/>
      <c r="B6617" s="311"/>
      <c r="C6617" s="100" t="s">
        <v>3134</v>
      </c>
    </row>
    <row r="6618" spans="1:3">
      <c r="A6618" s="311"/>
      <c r="B6618" s="311"/>
      <c r="C6618" s="100" t="s">
        <v>3135</v>
      </c>
    </row>
    <row r="6619" spans="1:3">
      <c r="A6619" s="311"/>
      <c r="B6619" s="311"/>
      <c r="C6619" s="100" t="s">
        <v>3136</v>
      </c>
    </row>
    <row r="6620" spans="1:3">
      <c r="A6620" s="311"/>
      <c r="B6620" s="311"/>
      <c r="C6620" s="100" t="s">
        <v>3137</v>
      </c>
    </row>
    <row r="6621" spans="1:3">
      <c r="A6621" s="311"/>
      <c r="B6621" s="311"/>
      <c r="C6621" s="100" t="s">
        <v>3138</v>
      </c>
    </row>
    <row r="6622" spans="1:3" ht="30">
      <c r="A6622" s="311"/>
      <c r="B6622" s="311"/>
      <c r="C6622" s="100" t="s">
        <v>3139</v>
      </c>
    </row>
    <row r="6623" spans="1:3" ht="30">
      <c r="A6623" s="311"/>
      <c r="B6623" s="311"/>
      <c r="C6623" s="100" t="s">
        <v>3140</v>
      </c>
    </row>
    <row r="6624" spans="1:3">
      <c r="A6624" s="311"/>
      <c r="B6624" s="311"/>
      <c r="C6624" s="100" t="s">
        <v>3141</v>
      </c>
    </row>
    <row r="6625" spans="1:3">
      <c r="A6625" s="311"/>
      <c r="B6625" s="311"/>
      <c r="C6625" s="100" t="s">
        <v>3142</v>
      </c>
    </row>
    <row r="6626" spans="1:3">
      <c r="A6626" s="311"/>
      <c r="B6626" s="311"/>
      <c r="C6626" s="100" t="s">
        <v>3143</v>
      </c>
    </row>
    <row r="6627" spans="1:3" ht="30">
      <c r="A6627" s="311"/>
      <c r="B6627" s="311"/>
      <c r="C6627" s="100" t="s">
        <v>3144</v>
      </c>
    </row>
    <row r="6628" spans="1:3" ht="90">
      <c r="A6628" s="311"/>
      <c r="B6628" s="311"/>
      <c r="C6628" s="100" t="s">
        <v>3145</v>
      </c>
    </row>
    <row r="6629" spans="1:3">
      <c r="A6629" s="311"/>
      <c r="B6629" s="311"/>
      <c r="C6629" s="100" t="s">
        <v>3146</v>
      </c>
    </row>
    <row r="6630" spans="1:3">
      <c r="A6630" s="311"/>
      <c r="B6630" s="311"/>
      <c r="C6630" s="100" t="s">
        <v>3147</v>
      </c>
    </row>
    <row r="6631" spans="1:3" ht="45">
      <c r="A6631" s="311"/>
      <c r="B6631" s="311"/>
      <c r="C6631" s="100" t="s">
        <v>3148</v>
      </c>
    </row>
    <row r="6632" spans="1:3">
      <c r="A6632" s="311"/>
      <c r="B6632" s="311"/>
      <c r="C6632" s="100" t="s">
        <v>3149</v>
      </c>
    </row>
    <row r="6633" spans="1:3">
      <c r="A6633" s="311"/>
      <c r="B6633" s="311"/>
      <c r="C6633" s="100" t="s">
        <v>3150</v>
      </c>
    </row>
    <row r="6634" spans="1:3">
      <c r="A6634" s="311"/>
      <c r="B6634" s="311"/>
      <c r="C6634" s="100" t="s">
        <v>3151</v>
      </c>
    </row>
    <row r="6635" spans="1:3">
      <c r="A6635" s="311"/>
      <c r="B6635" s="311"/>
      <c r="C6635" s="100" t="s">
        <v>3152</v>
      </c>
    </row>
    <row r="6636" spans="1:3">
      <c r="A6636" s="311"/>
      <c r="B6636" s="311"/>
      <c r="C6636" s="100" t="s">
        <v>3153</v>
      </c>
    </row>
    <row r="6637" spans="1:3">
      <c r="A6637" s="311"/>
      <c r="B6637" s="311"/>
      <c r="C6637" s="100" t="s">
        <v>3154</v>
      </c>
    </row>
    <row r="6638" spans="1:3">
      <c r="A6638" s="311"/>
      <c r="B6638" s="311"/>
      <c r="C6638" s="100" t="s">
        <v>3155</v>
      </c>
    </row>
    <row r="6639" spans="1:3">
      <c r="A6639" s="311"/>
      <c r="B6639" s="311"/>
      <c r="C6639" s="100" t="s">
        <v>1355</v>
      </c>
    </row>
    <row r="6640" spans="1:3" ht="60">
      <c r="A6640" s="311"/>
      <c r="B6640" s="311"/>
      <c r="C6640" s="100" t="s">
        <v>2314</v>
      </c>
    </row>
    <row r="6641" spans="1:3">
      <c r="A6641" s="311"/>
      <c r="B6641" s="311"/>
      <c r="C6641" s="100" t="s">
        <v>1955</v>
      </c>
    </row>
    <row r="6642" spans="1:3">
      <c r="A6642" s="311"/>
      <c r="B6642" s="311"/>
      <c r="C6642" s="100" t="s">
        <v>2010</v>
      </c>
    </row>
    <row r="6643" spans="1:3">
      <c r="A6643" s="311"/>
      <c r="B6643" s="311"/>
      <c r="C6643" s="100" t="s">
        <v>2011</v>
      </c>
    </row>
    <row r="6644" spans="1:3">
      <c r="A6644" s="311"/>
      <c r="B6644" s="311"/>
      <c r="C6644" s="100" t="s">
        <v>2012</v>
      </c>
    </row>
    <row r="6645" spans="1:3">
      <c r="A6645" s="311"/>
      <c r="B6645" s="311"/>
      <c r="C6645" s="100" t="s">
        <v>1475</v>
      </c>
    </row>
    <row r="6646" spans="1:3" ht="45.75" thickBot="1">
      <c r="A6646" s="312"/>
      <c r="B6646" s="312"/>
      <c r="C6646" s="95" t="s">
        <v>2199</v>
      </c>
    </row>
    <row r="6647" spans="1:3">
      <c r="A6647" s="310" t="s">
        <v>819</v>
      </c>
      <c r="B6647" s="310" t="s">
        <v>2</v>
      </c>
      <c r="C6647" s="99" t="s">
        <v>820</v>
      </c>
    </row>
    <row r="6648" spans="1:3" ht="60">
      <c r="A6648" s="311"/>
      <c r="B6648" s="311"/>
      <c r="C6648" s="100" t="s">
        <v>3158</v>
      </c>
    </row>
    <row r="6649" spans="1:3" ht="30">
      <c r="A6649" s="311"/>
      <c r="B6649" s="311"/>
      <c r="C6649" s="100" t="s">
        <v>3159</v>
      </c>
    </row>
    <row r="6650" spans="1:3">
      <c r="A6650" s="311"/>
      <c r="B6650" s="311"/>
      <c r="C6650" s="100" t="s">
        <v>3160</v>
      </c>
    </row>
    <row r="6651" spans="1:3">
      <c r="A6651" s="311"/>
      <c r="B6651" s="311"/>
      <c r="C6651" s="100" t="s">
        <v>3161</v>
      </c>
    </row>
    <row r="6652" spans="1:3">
      <c r="A6652" s="311"/>
      <c r="B6652" s="311"/>
      <c r="C6652" s="100" t="s">
        <v>3162</v>
      </c>
    </row>
    <row r="6653" spans="1:3">
      <c r="A6653" s="311"/>
      <c r="B6653" s="311"/>
      <c r="C6653" s="100" t="s">
        <v>3163</v>
      </c>
    </row>
    <row r="6654" spans="1:3">
      <c r="A6654" s="311"/>
      <c r="B6654" s="311"/>
      <c r="C6654" s="100" t="s">
        <v>3164</v>
      </c>
    </row>
    <row r="6655" spans="1:3">
      <c r="A6655" s="311"/>
      <c r="B6655" s="311"/>
      <c r="C6655" s="100" t="s">
        <v>3165</v>
      </c>
    </row>
    <row r="6656" spans="1:3">
      <c r="A6656" s="311"/>
      <c r="B6656" s="311"/>
      <c r="C6656" s="100" t="s">
        <v>3166</v>
      </c>
    </row>
    <row r="6657" spans="1:3">
      <c r="A6657" s="311"/>
      <c r="B6657" s="311"/>
      <c r="C6657" s="100" t="s">
        <v>3167</v>
      </c>
    </row>
    <row r="6658" spans="1:3">
      <c r="A6658" s="311"/>
      <c r="B6658" s="311"/>
      <c r="C6658" s="100" t="s">
        <v>3168</v>
      </c>
    </row>
    <row r="6659" spans="1:3">
      <c r="A6659" s="311"/>
      <c r="B6659" s="311"/>
      <c r="C6659" s="100" t="s">
        <v>3169</v>
      </c>
    </row>
    <row r="6660" spans="1:3">
      <c r="A6660" s="311"/>
      <c r="B6660" s="311"/>
      <c r="C6660" s="100" t="s">
        <v>3170</v>
      </c>
    </row>
    <row r="6661" spans="1:3">
      <c r="A6661" s="311"/>
      <c r="B6661" s="311"/>
      <c r="C6661" s="100" t="s">
        <v>3171</v>
      </c>
    </row>
    <row r="6662" spans="1:3">
      <c r="A6662" s="311"/>
      <c r="B6662" s="311"/>
      <c r="C6662" s="100" t="s">
        <v>3172</v>
      </c>
    </row>
    <row r="6663" spans="1:3">
      <c r="A6663" s="311"/>
      <c r="B6663" s="311"/>
      <c r="C6663" s="100" t="s">
        <v>3173</v>
      </c>
    </row>
    <row r="6664" spans="1:3">
      <c r="A6664" s="311"/>
      <c r="B6664" s="311"/>
      <c r="C6664" s="100" t="s">
        <v>1355</v>
      </c>
    </row>
    <row r="6665" spans="1:3" ht="75">
      <c r="A6665" s="311"/>
      <c r="B6665" s="311"/>
      <c r="C6665" s="100" t="s">
        <v>3174</v>
      </c>
    </row>
    <row r="6666" spans="1:3">
      <c r="A6666" s="311"/>
      <c r="B6666" s="311"/>
      <c r="C6666" s="100" t="s">
        <v>1955</v>
      </c>
    </row>
    <row r="6667" spans="1:3">
      <c r="A6667" s="311"/>
      <c r="B6667" s="311"/>
      <c r="C6667" s="100" t="s">
        <v>1956</v>
      </c>
    </row>
    <row r="6668" spans="1:3">
      <c r="A6668" s="311"/>
      <c r="B6668" s="311"/>
      <c r="C6668" s="100" t="s">
        <v>1957</v>
      </c>
    </row>
    <row r="6669" spans="1:3">
      <c r="A6669" s="311"/>
      <c r="B6669" s="311"/>
      <c r="C6669" s="100" t="s">
        <v>1958</v>
      </c>
    </row>
    <row r="6670" spans="1:3">
      <c r="A6670" s="311"/>
      <c r="B6670" s="311"/>
      <c r="C6670" s="100" t="s">
        <v>1475</v>
      </c>
    </row>
    <row r="6671" spans="1:3" ht="45.75" thickBot="1">
      <c r="A6671" s="312"/>
      <c r="B6671" s="312"/>
      <c r="C6671" s="95" t="s">
        <v>3175</v>
      </c>
    </row>
    <row r="6672" spans="1:3">
      <c r="A6672" s="310" t="s">
        <v>821</v>
      </c>
      <c r="B6672" s="310" t="s">
        <v>25</v>
      </c>
      <c r="C6672" s="99" t="s">
        <v>822</v>
      </c>
    </row>
    <row r="6673" spans="1:3" ht="60">
      <c r="A6673" s="311"/>
      <c r="B6673" s="311"/>
      <c r="C6673" s="100" t="s">
        <v>3176</v>
      </c>
    </row>
    <row r="6674" spans="1:3" ht="45">
      <c r="A6674" s="311"/>
      <c r="B6674" s="311"/>
      <c r="C6674" s="100" t="s">
        <v>3177</v>
      </c>
    </row>
    <row r="6675" spans="1:3" ht="45">
      <c r="A6675" s="311"/>
      <c r="B6675" s="311"/>
      <c r="C6675" s="100" t="s">
        <v>3178</v>
      </c>
    </row>
    <row r="6676" spans="1:3">
      <c r="A6676" s="311"/>
      <c r="B6676" s="311"/>
      <c r="C6676" s="100" t="s">
        <v>3179</v>
      </c>
    </row>
    <row r="6677" spans="1:3">
      <c r="A6677" s="311"/>
      <c r="B6677" s="311"/>
      <c r="C6677" s="100" t="s">
        <v>2915</v>
      </c>
    </row>
    <row r="6678" spans="1:3">
      <c r="A6678" s="311"/>
      <c r="B6678" s="311"/>
      <c r="C6678" s="100" t="s">
        <v>3180</v>
      </c>
    </row>
    <row r="6679" spans="1:3">
      <c r="A6679" s="311"/>
      <c r="B6679" s="311"/>
      <c r="C6679" s="100" t="s">
        <v>3181</v>
      </c>
    </row>
    <row r="6680" spans="1:3" ht="30">
      <c r="A6680" s="311"/>
      <c r="B6680" s="311"/>
      <c r="C6680" s="100" t="s">
        <v>3182</v>
      </c>
    </row>
    <row r="6681" spans="1:3">
      <c r="A6681" s="311"/>
      <c r="B6681" s="311"/>
      <c r="C6681" s="100" t="s">
        <v>3183</v>
      </c>
    </row>
    <row r="6682" spans="1:3">
      <c r="A6682" s="311"/>
      <c r="B6682" s="311"/>
      <c r="C6682" s="100" t="s">
        <v>3184</v>
      </c>
    </row>
    <row r="6683" spans="1:3">
      <c r="A6683" s="311"/>
      <c r="B6683" s="311"/>
      <c r="C6683" s="100" t="s">
        <v>3185</v>
      </c>
    </row>
    <row r="6684" spans="1:3">
      <c r="A6684" s="311"/>
      <c r="B6684" s="311"/>
      <c r="C6684" s="100" t="s">
        <v>3186</v>
      </c>
    </row>
    <row r="6685" spans="1:3">
      <c r="A6685" s="311"/>
      <c r="B6685" s="311"/>
      <c r="C6685" s="100" t="s">
        <v>3187</v>
      </c>
    </row>
    <row r="6686" spans="1:3" ht="30">
      <c r="A6686" s="311"/>
      <c r="B6686" s="311"/>
      <c r="C6686" s="100" t="s">
        <v>3188</v>
      </c>
    </row>
    <row r="6687" spans="1:3">
      <c r="A6687" s="311"/>
      <c r="B6687" s="311"/>
      <c r="C6687" s="100" t="s">
        <v>3189</v>
      </c>
    </row>
    <row r="6688" spans="1:3">
      <c r="A6688" s="311"/>
      <c r="B6688" s="311"/>
      <c r="C6688" s="100" t="s">
        <v>3190</v>
      </c>
    </row>
    <row r="6689" spans="1:3">
      <c r="A6689" s="311"/>
      <c r="B6689" s="311"/>
      <c r="C6689" s="100" t="s">
        <v>3191</v>
      </c>
    </row>
    <row r="6690" spans="1:3" ht="30">
      <c r="A6690" s="311"/>
      <c r="B6690" s="311"/>
      <c r="C6690" s="100" t="s">
        <v>3192</v>
      </c>
    </row>
    <row r="6691" spans="1:3">
      <c r="A6691" s="311"/>
      <c r="B6691" s="311"/>
      <c r="C6691" s="100" t="s">
        <v>3193</v>
      </c>
    </row>
    <row r="6692" spans="1:3" ht="75">
      <c r="A6692" s="311"/>
      <c r="B6692" s="311"/>
      <c r="C6692" s="100" t="s">
        <v>3194</v>
      </c>
    </row>
    <row r="6693" spans="1:3">
      <c r="A6693" s="311"/>
      <c r="B6693" s="311"/>
      <c r="C6693" s="100" t="s">
        <v>1355</v>
      </c>
    </row>
    <row r="6694" spans="1:3" ht="75">
      <c r="A6694" s="311"/>
      <c r="B6694" s="311"/>
      <c r="C6694" s="100" t="s">
        <v>3195</v>
      </c>
    </row>
    <row r="6695" spans="1:3">
      <c r="A6695" s="311"/>
      <c r="B6695" s="311"/>
      <c r="C6695" s="100" t="s">
        <v>1955</v>
      </c>
    </row>
    <row r="6696" spans="1:3">
      <c r="A6696" s="311"/>
      <c r="B6696" s="311"/>
      <c r="C6696" s="100" t="s">
        <v>1956</v>
      </c>
    </row>
    <row r="6697" spans="1:3">
      <c r="A6697" s="311"/>
      <c r="B6697" s="311"/>
      <c r="C6697" s="100" t="s">
        <v>1957</v>
      </c>
    </row>
    <row r="6698" spans="1:3">
      <c r="A6698" s="311"/>
      <c r="B6698" s="311"/>
      <c r="C6698" s="100" t="s">
        <v>1958</v>
      </c>
    </row>
    <row r="6699" spans="1:3">
      <c r="A6699" s="311"/>
      <c r="B6699" s="311"/>
      <c r="C6699" s="100" t="s">
        <v>1475</v>
      </c>
    </row>
    <row r="6700" spans="1:3" ht="45.75" thickBot="1">
      <c r="A6700" s="312"/>
      <c r="B6700" s="312"/>
      <c r="C6700" s="95" t="s">
        <v>3175</v>
      </c>
    </row>
    <row r="6701" spans="1:3">
      <c r="A6701" s="310" t="s">
        <v>823</v>
      </c>
      <c r="B6701" s="310" t="s">
        <v>25</v>
      </c>
      <c r="C6701" s="99" t="s">
        <v>824</v>
      </c>
    </row>
    <row r="6702" spans="1:3" ht="105">
      <c r="A6702" s="311"/>
      <c r="B6702" s="311"/>
      <c r="C6702" s="100" t="s">
        <v>3196</v>
      </c>
    </row>
    <row r="6703" spans="1:3" ht="45">
      <c r="A6703" s="311"/>
      <c r="B6703" s="311"/>
      <c r="C6703" s="100" t="s">
        <v>3178</v>
      </c>
    </row>
    <row r="6704" spans="1:3">
      <c r="A6704" s="311"/>
      <c r="B6704" s="311"/>
      <c r="C6704" s="100" t="s">
        <v>3197</v>
      </c>
    </row>
    <row r="6705" spans="1:3">
      <c r="A6705" s="311"/>
      <c r="B6705" s="311"/>
      <c r="C6705" s="100" t="s">
        <v>2915</v>
      </c>
    </row>
    <row r="6706" spans="1:3">
      <c r="A6706" s="311"/>
      <c r="B6706" s="311"/>
      <c r="C6706" s="100" t="s">
        <v>3180</v>
      </c>
    </row>
    <row r="6707" spans="1:3">
      <c r="A6707" s="311"/>
      <c r="B6707" s="311"/>
      <c r="C6707" s="100" t="s">
        <v>3181</v>
      </c>
    </row>
    <row r="6708" spans="1:3" ht="30">
      <c r="A6708" s="311"/>
      <c r="B6708" s="311"/>
      <c r="C6708" s="100" t="s">
        <v>3182</v>
      </c>
    </row>
    <row r="6709" spans="1:3">
      <c r="A6709" s="311"/>
      <c r="B6709" s="311"/>
      <c r="C6709" s="100" t="s">
        <v>3183</v>
      </c>
    </row>
    <row r="6710" spans="1:3">
      <c r="A6710" s="311"/>
      <c r="B6710" s="311"/>
      <c r="C6710" s="100" t="s">
        <v>3184</v>
      </c>
    </row>
    <row r="6711" spans="1:3">
      <c r="A6711" s="311"/>
      <c r="B6711" s="311"/>
      <c r="C6711" s="100" t="s">
        <v>3185</v>
      </c>
    </row>
    <row r="6712" spans="1:3">
      <c r="A6712" s="311"/>
      <c r="B6712" s="311"/>
      <c r="C6712" s="100" t="s">
        <v>3186</v>
      </c>
    </row>
    <row r="6713" spans="1:3">
      <c r="A6713" s="311"/>
      <c r="B6713" s="311"/>
      <c r="C6713" s="100" t="s">
        <v>3187</v>
      </c>
    </row>
    <row r="6714" spans="1:3" ht="30">
      <c r="A6714" s="311"/>
      <c r="B6714" s="311"/>
      <c r="C6714" s="100" t="s">
        <v>3188</v>
      </c>
    </row>
    <row r="6715" spans="1:3">
      <c r="A6715" s="311"/>
      <c r="B6715" s="311"/>
      <c r="C6715" s="100" t="s">
        <v>3189</v>
      </c>
    </row>
    <row r="6716" spans="1:3">
      <c r="A6716" s="311"/>
      <c r="B6716" s="311"/>
      <c r="C6716" s="100" t="s">
        <v>3190</v>
      </c>
    </row>
    <row r="6717" spans="1:3">
      <c r="A6717" s="311"/>
      <c r="B6717" s="311"/>
      <c r="C6717" s="100" t="s">
        <v>3191</v>
      </c>
    </row>
    <row r="6718" spans="1:3" ht="45">
      <c r="A6718" s="311"/>
      <c r="B6718" s="311"/>
      <c r="C6718" s="100" t="s">
        <v>3198</v>
      </c>
    </row>
    <row r="6719" spans="1:3" ht="75">
      <c r="A6719" s="311"/>
      <c r="B6719" s="311"/>
      <c r="C6719" s="100" t="s">
        <v>3199</v>
      </c>
    </row>
    <row r="6720" spans="1:3">
      <c r="A6720" s="311"/>
      <c r="B6720" s="311"/>
      <c r="C6720" s="100" t="s">
        <v>1355</v>
      </c>
    </row>
    <row r="6721" spans="1:3" ht="60">
      <c r="A6721" s="311"/>
      <c r="B6721" s="311"/>
      <c r="C6721" s="100" t="s">
        <v>3200</v>
      </c>
    </row>
    <row r="6722" spans="1:3">
      <c r="A6722" s="311"/>
      <c r="B6722" s="311"/>
      <c r="C6722" s="100" t="s">
        <v>2038</v>
      </c>
    </row>
    <row r="6723" spans="1:3">
      <c r="A6723" s="311"/>
      <c r="B6723" s="311"/>
      <c r="C6723" s="100" t="s">
        <v>1955</v>
      </c>
    </row>
    <row r="6724" spans="1:3">
      <c r="A6724" s="311"/>
      <c r="B6724" s="311"/>
      <c r="C6724" s="100" t="s">
        <v>1956</v>
      </c>
    </row>
    <row r="6725" spans="1:3">
      <c r="A6725" s="311"/>
      <c r="B6725" s="311"/>
      <c r="C6725" s="100" t="s">
        <v>1957</v>
      </c>
    </row>
    <row r="6726" spans="1:3">
      <c r="A6726" s="311"/>
      <c r="B6726" s="311"/>
      <c r="C6726" s="100" t="s">
        <v>1958</v>
      </c>
    </row>
    <row r="6727" spans="1:3">
      <c r="A6727" s="311"/>
      <c r="B6727" s="311"/>
      <c r="C6727" s="100" t="s">
        <v>1475</v>
      </c>
    </row>
    <row r="6728" spans="1:3" ht="45.75" thickBot="1">
      <c r="A6728" s="312"/>
      <c r="B6728" s="312"/>
      <c r="C6728" s="95" t="s">
        <v>3175</v>
      </c>
    </row>
    <row r="6729" spans="1:3">
      <c r="A6729" s="310" t="s">
        <v>825</v>
      </c>
      <c r="B6729" s="310" t="s">
        <v>25</v>
      </c>
      <c r="C6729" s="99" t="s">
        <v>826</v>
      </c>
    </row>
    <row r="6730" spans="1:3" ht="60">
      <c r="A6730" s="311"/>
      <c r="B6730" s="311"/>
      <c r="C6730" s="100" t="s">
        <v>3201</v>
      </c>
    </row>
    <row r="6731" spans="1:3" ht="45">
      <c r="A6731" s="311"/>
      <c r="B6731" s="311"/>
      <c r="C6731" s="100" t="s">
        <v>3177</v>
      </c>
    </row>
    <row r="6732" spans="1:3" ht="45">
      <c r="A6732" s="311"/>
      <c r="B6732" s="311"/>
      <c r="C6732" s="100" t="s">
        <v>3178</v>
      </c>
    </row>
    <row r="6733" spans="1:3">
      <c r="A6733" s="311"/>
      <c r="B6733" s="311"/>
      <c r="C6733" s="100" t="s">
        <v>3202</v>
      </c>
    </row>
    <row r="6734" spans="1:3">
      <c r="A6734" s="311"/>
      <c r="B6734" s="311"/>
      <c r="C6734" s="100" t="s">
        <v>2915</v>
      </c>
    </row>
    <row r="6735" spans="1:3">
      <c r="A6735" s="311"/>
      <c r="B6735" s="311"/>
      <c r="C6735" s="100" t="s">
        <v>3180</v>
      </c>
    </row>
    <row r="6736" spans="1:3">
      <c r="A6736" s="311"/>
      <c r="B6736" s="311"/>
      <c r="C6736" s="100" t="s">
        <v>3181</v>
      </c>
    </row>
    <row r="6737" spans="1:3" ht="30">
      <c r="A6737" s="311"/>
      <c r="B6737" s="311"/>
      <c r="C6737" s="100" t="s">
        <v>3182</v>
      </c>
    </row>
    <row r="6738" spans="1:3">
      <c r="A6738" s="311"/>
      <c r="B6738" s="311"/>
      <c r="C6738" s="100" t="s">
        <v>3183</v>
      </c>
    </row>
    <row r="6739" spans="1:3">
      <c r="A6739" s="311"/>
      <c r="B6739" s="311"/>
      <c r="C6739" s="100" t="s">
        <v>3184</v>
      </c>
    </row>
    <row r="6740" spans="1:3">
      <c r="A6740" s="311"/>
      <c r="B6740" s="311"/>
      <c r="C6740" s="100" t="s">
        <v>3185</v>
      </c>
    </row>
    <row r="6741" spans="1:3">
      <c r="A6741" s="311"/>
      <c r="B6741" s="311"/>
      <c r="C6741" s="100" t="s">
        <v>3203</v>
      </c>
    </row>
    <row r="6742" spans="1:3">
      <c r="A6742" s="311"/>
      <c r="B6742" s="311"/>
      <c r="C6742" s="100" t="s">
        <v>3187</v>
      </c>
    </row>
    <row r="6743" spans="1:3" ht="30">
      <c r="A6743" s="311"/>
      <c r="B6743" s="311"/>
      <c r="C6743" s="100" t="s">
        <v>3188</v>
      </c>
    </row>
    <row r="6744" spans="1:3">
      <c r="A6744" s="311"/>
      <c r="B6744" s="311"/>
      <c r="C6744" s="100" t="s">
        <v>3189</v>
      </c>
    </row>
    <row r="6745" spans="1:3">
      <c r="A6745" s="311"/>
      <c r="B6745" s="311"/>
      <c r="C6745" s="100" t="s">
        <v>3190</v>
      </c>
    </row>
    <row r="6746" spans="1:3">
      <c r="A6746" s="311"/>
      <c r="B6746" s="311"/>
      <c r="C6746" s="100" t="s">
        <v>3191</v>
      </c>
    </row>
    <row r="6747" spans="1:3" ht="30">
      <c r="A6747" s="311"/>
      <c r="B6747" s="311"/>
      <c r="C6747" s="100" t="s">
        <v>3192</v>
      </c>
    </row>
    <row r="6748" spans="1:3">
      <c r="A6748" s="311"/>
      <c r="B6748" s="311"/>
      <c r="C6748" s="100" t="s">
        <v>3193</v>
      </c>
    </row>
    <row r="6749" spans="1:3" ht="75">
      <c r="A6749" s="311"/>
      <c r="B6749" s="311"/>
      <c r="C6749" s="100" t="s">
        <v>3204</v>
      </c>
    </row>
    <row r="6750" spans="1:3">
      <c r="A6750" s="311"/>
      <c r="B6750" s="311"/>
      <c r="C6750" s="100" t="s">
        <v>1355</v>
      </c>
    </row>
    <row r="6751" spans="1:3" ht="75">
      <c r="A6751" s="311"/>
      <c r="B6751" s="311"/>
      <c r="C6751" s="100" t="s">
        <v>3195</v>
      </c>
    </row>
    <row r="6752" spans="1:3">
      <c r="A6752" s="311"/>
      <c r="B6752" s="311"/>
      <c r="C6752" s="100" t="s">
        <v>1955</v>
      </c>
    </row>
    <row r="6753" spans="1:3">
      <c r="A6753" s="311"/>
      <c r="B6753" s="311"/>
      <c r="C6753" s="100" t="s">
        <v>1956</v>
      </c>
    </row>
    <row r="6754" spans="1:3">
      <c r="A6754" s="311"/>
      <c r="B6754" s="311"/>
      <c r="C6754" s="100" t="s">
        <v>1957</v>
      </c>
    </row>
    <row r="6755" spans="1:3">
      <c r="A6755" s="311"/>
      <c r="B6755" s="311"/>
      <c r="C6755" s="100" t="s">
        <v>1958</v>
      </c>
    </row>
    <row r="6756" spans="1:3">
      <c r="A6756" s="311"/>
      <c r="B6756" s="311"/>
      <c r="C6756" s="100" t="s">
        <v>1475</v>
      </c>
    </row>
    <row r="6757" spans="1:3" ht="45.75" thickBot="1">
      <c r="A6757" s="312"/>
      <c r="B6757" s="312"/>
      <c r="C6757" s="95" t="s">
        <v>3175</v>
      </c>
    </row>
    <row r="6758" spans="1:3">
      <c r="A6758" s="310" t="s">
        <v>827</v>
      </c>
      <c r="B6758" s="310" t="s">
        <v>25</v>
      </c>
      <c r="C6758" s="99" t="s">
        <v>828</v>
      </c>
    </row>
    <row r="6759" spans="1:3" ht="90">
      <c r="A6759" s="311"/>
      <c r="B6759" s="311"/>
      <c r="C6759" s="100" t="s">
        <v>3205</v>
      </c>
    </row>
    <row r="6760" spans="1:3">
      <c r="A6760" s="311"/>
      <c r="B6760" s="311"/>
      <c r="C6760" s="100" t="s">
        <v>3206</v>
      </c>
    </row>
    <row r="6761" spans="1:3">
      <c r="A6761" s="311"/>
      <c r="B6761" s="311"/>
      <c r="C6761" s="100" t="s">
        <v>3207</v>
      </c>
    </row>
    <row r="6762" spans="1:3">
      <c r="A6762" s="311"/>
      <c r="B6762" s="311"/>
      <c r="C6762" s="100" t="s">
        <v>3208</v>
      </c>
    </row>
    <row r="6763" spans="1:3">
      <c r="A6763" s="311"/>
      <c r="B6763" s="311"/>
      <c r="C6763" s="100" t="s">
        <v>3209</v>
      </c>
    </row>
    <row r="6764" spans="1:3">
      <c r="A6764" s="311"/>
      <c r="B6764" s="311"/>
      <c r="C6764" s="100" t="s">
        <v>3210</v>
      </c>
    </row>
    <row r="6765" spans="1:3">
      <c r="A6765" s="311"/>
      <c r="B6765" s="311"/>
      <c r="C6765" s="100" t="s">
        <v>3211</v>
      </c>
    </row>
    <row r="6766" spans="1:3">
      <c r="A6766" s="311"/>
      <c r="B6766" s="311"/>
      <c r="C6766" s="100" t="s">
        <v>3212</v>
      </c>
    </row>
    <row r="6767" spans="1:3">
      <c r="A6767" s="311"/>
      <c r="B6767" s="311"/>
      <c r="C6767" s="100" t="s">
        <v>3213</v>
      </c>
    </row>
    <row r="6768" spans="1:3">
      <c r="A6768" s="311"/>
      <c r="B6768" s="311"/>
      <c r="C6768" s="100" t="s">
        <v>3214</v>
      </c>
    </row>
    <row r="6769" spans="1:3">
      <c r="A6769" s="311"/>
      <c r="B6769" s="311"/>
      <c r="C6769" s="100" t="s">
        <v>1355</v>
      </c>
    </row>
    <row r="6770" spans="1:3" ht="75">
      <c r="A6770" s="311"/>
      <c r="B6770" s="311"/>
      <c r="C6770" s="100" t="s">
        <v>3195</v>
      </c>
    </row>
    <row r="6771" spans="1:3">
      <c r="A6771" s="311"/>
      <c r="B6771" s="311"/>
      <c r="C6771" s="100" t="s">
        <v>1955</v>
      </c>
    </row>
    <row r="6772" spans="1:3">
      <c r="A6772" s="311"/>
      <c r="B6772" s="311"/>
      <c r="C6772" s="100" t="s">
        <v>1956</v>
      </c>
    </row>
    <row r="6773" spans="1:3">
      <c r="A6773" s="311"/>
      <c r="B6773" s="311"/>
      <c r="C6773" s="100" t="s">
        <v>1957</v>
      </c>
    </row>
    <row r="6774" spans="1:3">
      <c r="A6774" s="311"/>
      <c r="B6774" s="311"/>
      <c r="C6774" s="100" t="s">
        <v>1958</v>
      </c>
    </row>
    <row r="6775" spans="1:3">
      <c r="A6775" s="311"/>
      <c r="B6775" s="311"/>
      <c r="C6775" s="100" t="s">
        <v>1475</v>
      </c>
    </row>
    <row r="6776" spans="1:3" ht="45.75" thickBot="1">
      <c r="A6776" s="312"/>
      <c r="B6776" s="312"/>
      <c r="C6776" s="95" t="s">
        <v>3175</v>
      </c>
    </row>
    <row r="6777" spans="1:3">
      <c r="A6777" s="310" t="s">
        <v>829</v>
      </c>
      <c r="B6777" s="310" t="s">
        <v>2</v>
      </c>
      <c r="C6777" s="99" t="s">
        <v>830</v>
      </c>
    </row>
    <row r="6778" spans="1:3" ht="90">
      <c r="A6778" s="311"/>
      <c r="B6778" s="311"/>
      <c r="C6778" s="100" t="s">
        <v>3215</v>
      </c>
    </row>
    <row r="6779" spans="1:3" ht="30">
      <c r="A6779" s="311"/>
      <c r="B6779" s="311"/>
      <c r="C6779" s="100" t="s">
        <v>3216</v>
      </c>
    </row>
    <row r="6780" spans="1:3">
      <c r="A6780" s="311"/>
      <c r="B6780" s="311"/>
      <c r="C6780" s="100" t="s">
        <v>1355</v>
      </c>
    </row>
    <row r="6781" spans="1:3" ht="75">
      <c r="A6781" s="311"/>
      <c r="B6781" s="311"/>
      <c r="C6781" s="100" t="s">
        <v>3174</v>
      </c>
    </row>
    <row r="6782" spans="1:3">
      <c r="A6782" s="311"/>
      <c r="B6782" s="311"/>
      <c r="C6782" s="100" t="s">
        <v>1955</v>
      </c>
    </row>
    <row r="6783" spans="1:3">
      <c r="A6783" s="311"/>
      <c r="B6783" s="311"/>
      <c r="C6783" s="100" t="s">
        <v>1956</v>
      </c>
    </row>
    <row r="6784" spans="1:3">
      <c r="A6784" s="311"/>
      <c r="B6784" s="311"/>
      <c r="C6784" s="100" t="s">
        <v>1957</v>
      </c>
    </row>
    <row r="6785" spans="1:3">
      <c r="A6785" s="311"/>
      <c r="B6785" s="311"/>
      <c r="C6785" s="100" t="s">
        <v>1958</v>
      </c>
    </row>
    <row r="6786" spans="1:3">
      <c r="A6786" s="311"/>
      <c r="B6786" s="311"/>
      <c r="C6786" s="100" t="s">
        <v>1475</v>
      </c>
    </row>
    <row r="6787" spans="1:3" ht="45.75" thickBot="1">
      <c r="A6787" s="312"/>
      <c r="B6787" s="312"/>
      <c r="C6787" s="95" t="s">
        <v>3175</v>
      </c>
    </row>
    <row r="6788" spans="1:3">
      <c r="A6788" s="310" t="s">
        <v>831</v>
      </c>
      <c r="B6788" s="310" t="s">
        <v>28</v>
      </c>
      <c r="C6788" s="99" t="s">
        <v>832</v>
      </c>
    </row>
    <row r="6789" spans="1:3" ht="60">
      <c r="A6789" s="311"/>
      <c r="B6789" s="311"/>
      <c r="C6789" s="100" t="s">
        <v>3217</v>
      </c>
    </row>
    <row r="6790" spans="1:3">
      <c r="A6790" s="311"/>
      <c r="B6790" s="311"/>
      <c r="C6790" s="100" t="s">
        <v>3218</v>
      </c>
    </row>
    <row r="6791" spans="1:3">
      <c r="A6791" s="311"/>
      <c r="B6791" s="311"/>
      <c r="C6791" s="100" t="s">
        <v>3219</v>
      </c>
    </row>
    <row r="6792" spans="1:3">
      <c r="A6792" s="311"/>
      <c r="B6792" s="311"/>
      <c r="C6792" s="100" t="s">
        <v>3220</v>
      </c>
    </row>
    <row r="6793" spans="1:3">
      <c r="A6793" s="311"/>
      <c r="B6793" s="311"/>
      <c r="C6793" s="100" t="s">
        <v>3221</v>
      </c>
    </row>
    <row r="6794" spans="1:3">
      <c r="A6794" s="311"/>
      <c r="B6794" s="311"/>
      <c r="C6794" s="100" t="s">
        <v>3222</v>
      </c>
    </row>
    <row r="6795" spans="1:3">
      <c r="A6795" s="311"/>
      <c r="B6795" s="311"/>
      <c r="C6795" s="100" t="s">
        <v>3223</v>
      </c>
    </row>
    <row r="6796" spans="1:3">
      <c r="A6796" s="311"/>
      <c r="B6796" s="311"/>
      <c r="C6796" s="100" t="s">
        <v>3224</v>
      </c>
    </row>
    <row r="6797" spans="1:3">
      <c r="A6797" s="311"/>
      <c r="B6797" s="311"/>
      <c r="C6797" s="100" t="s">
        <v>3225</v>
      </c>
    </row>
    <row r="6798" spans="1:3">
      <c r="A6798" s="311"/>
      <c r="B6798" s="311"/>
      <c r="C6798" s="100" t="s">
        <v>3226</v>
      </c>
    </row>
    <row r="6799" spans="1:3">
      <c r="A6799" s="311"/>
      <c r="B6799" s="311"/>
      <c r="C6799" s="100" t="s">
        <v>3227</v>
      </c>
    </row>
    <row r="6800" spans="1:3" ht="30">
      <c r="A6800" s="311"/>
      <c r="B6800" s="311"/>
      <c r="C6800" s="100" t="s">
        <v>3228</v>
      </c>
    </row>
    <row r="6801" spans="1:3">
      <c r="A6801" s="311"/>
      <c r="B6801" s="311"/>
      <c r="C6801" s="100" t="s">
        <v>3229</v>
      </c>
    </row>
    <row r="6802" spans="1:3">
      <c r="A6802" s="311"/>
      <c r="B6802" s="311"/>
      <c r="C6802" s="100" t="s">
        <v>3230</v>
      </c>
    </row>
    <row r="6803" spans="1:3">
      <c r="A6803" s="311"/>
      <c r="B6803" s="311"/>
      <c r="C6803" s="100" t="s">
        <v>2721</v>
      </c>
    </row>
    <row r="6804" spans="1:3">
      <c r="A6804" s="311"/>
      <c r="B6804" s="311"/>
      <c r="C6804" s="100" t="s">
        <v>3231</v>
      </c>
    </row>
    <row r="6805" spans="1:3">
      <c r="A6805" s="311"/>
      <c r="B6805" s="311"/>
      <c r="C6805" s="100" t="s">
        <v>3232</v>
      </c>
    </row>
    <row r="6806" spans="1:3" ht="30">
      <c r="A6806" s="311"/>
      <c r="B6806" s="311"/>
      <c r="C6806" s="100" t="s">
        <v>3233</v>
      </c>
    </row>
    <row r="6807" spans="1:3" ht="30">
      <c r="A6807" s="311"/>
      <c r="B6807" s="311"/>
      <c r="C6807" s="100" t="s">
        <v>3234</v>
      </c>
    </row>
    <row r="6808" spans="1:3">
      <c r="A6808" s="311"/>
      <c r="B6808" s="311"/>
      <c r="C6808" s="100" t="s">
        <v>3235</v>
      </c>
    </row>
    <row r="6809" spans="1:3">
      <c r="A6809" s="311"/>
      <c r="B6809" s="311"/>
      <c r="C6809" s="100" t="s">
        <v>3236</v>
      </c>
    </row>
    <row r="6810" spans="1:3">
      <c r="A6810" s="311"/>
      <c r="B6810" s="311"/>
      <c r="C6810" s="100" t="s">
        <v>3237</v>
      </c>
    </row>
    <row r="6811" spans="1:3" ht="30">
      <c r="A6811" s="311"/>
      <c r="B6811" s="311"/>
      <c r="C6811" s="100" t="s">
        <v>3238</v>
      </c>
    </row>
    <row r="6812" spans="1:3">
      <c r="A6812" s="311"/>
      <c r="B6812" s="311"/>
      <c r="C6812" s="100" t="s">
        <v>3239</v>
      </c>
    </row>
    <row r="6813" spans="1:3">
      <c r="A6813" s="311"/>
      <c r="B6813" s="311"/>
      <c r="C6813" s="100" t="s">
        <v>3240</v>
      </c>
    </row>
    <row r="6814" spans="1:3" ht="30">
      <c r="A6814" s="311"/>
      <c r="B6814" s="311"/>
      <c r="C6814" s="100" t="s">
        <v>3241</v>
      </c>
    </row>
    <row r="6815" spans="1:3">
      <c r="A6815" s="311"/>
      <c r="B6815" s="311"/>
      <c r="C6815" s="100" t="s">
        <v>3242</v>
      </c>
    </row>
    <row r="6816" spans="1:3">
      <c r="A6816" s="311"/>
      <c r="B6816" s="311"/>
      <c r="C6816" s="100" t="s">
        <v>3243</v>
      </c>
    </row>
    <row r="6817" spans="1:3">
      <c r="A6817" s="311"/>
      <c r="B6817" s="311"/>
      <c r="C6817" s="100" t="s">
        <v>3244</v>
      </c>
    </row>
    <row r="6818" spans="1:3">
      <c r="A6818" s="311"/>
      <c r="B6818" s="311"/>
      <c r="C6818" s="100" t="s">
        <v>2671</v>
      </c>
    </row>
    <row r="6819" spans="1:3">
      <c r="A6819" s="311"/>
      <c r="B6819" s="311"/>
      <c r="C6819" s="100" t="s">
        <v>3245</v>
      </c>
    </row>
    <row r="6820" spans="1:3" ht="30">
      <c r="A6820" s="311"/>
      <c r="B6820" s="311"/>
      <c r="C6820" s="100" t="s">
        <v>3246</v>
      </c>
    </row>
    <row r="6821" spans="1:3">
      <c r="A6821" s="311"/>
      <c r="B6821" s="311"/>
      <c r="C6821" s="100" t="s">
        <v>3247</v>
      </c>
    </row>
    <row r="6822" spans="1:3">
      <c r="A6822" s="311"/>
      <c r="B6822" s="311"/>
      <c r="C6822" s="100" t="s">
        <v>3248</v>
      </c>
    </row>
    <row r="6823" spans="1:3">
      <c r="A6823" s="311"/>
      <c r="B6823" s="311"/>
      <c r="C6823" s="100" t="s">
        <v>3249</v>
      </c>
    </row>
    <row r="6824" spans="1:3" ht="30">
      <c r="A6824" s="311"/>
      <c r="B6824" s="311"/>
      <c r="C6824" s="100" t="s">
        <v>3250</v>
      </c>
    </row>
    <row r="6825" spans="1:3" ht="75">
      <c r="A6825" s="311"/>
      <c r="B6825" s="311"/>
      <c r="C6825" s="100" t="s">
        <v>3251</v>
      </c>
    </row>
    <row r="6826" spans="1:3">
      <c r="A6826" s="311"/>
      <c r="B6826" s="311"/>
      <c r="C6826" s="100" t="s">
        <v>1955</v>
      </c>
    </row>
    <row r="6827" spans="1:3">
      <c r="A6827" s="311"/>
      <c r="B6827" s="311"/>
      <c r="C6827" s="100" t="s">
        <v>1956</v>
      </c>
    </row>
    <row r="6828" spans="1:3">
      <c r="A6828" s="311"/>
      <c r="B6828" s="311"/>
      <c r="C6828" s="100" t="s">
        <v>1957</v>
      </c>
    </row>
    <row r="6829" spans="1:3">
      <c r="A6829" s="311"/>
      <c r="B6829" s="311"/>
      <c r="C6829" s="100" t="s">
        <v>1958</v>
      </c>
    </row>
    <row r="6830" spans="1:3">
      <c r="A6830" s="311"/>
      <c r="B6830" s="311"/>
      <c r="C6830" s="100" t="s">
        <v>1475</v>
      </c>
    </row>
    <row r="6831" spans="1:3" ht="45.75" thickBot="1">
      <c r="A6831" s="312"/>
      <c r="B6831" s="312"/>
      <c r="C6831" s="95" t="s">
        <v>3175</v>
      </c>
    </row>
    <row r="6832" spans="1:3">
      <c r="A6832" s="310" t="s">
        <v>833</v>
      </c>
      <c r="B6832" s="310" t="s">
        <v>28</v>
      </c>
      <c r="C6832" s="99" t="s">
        <v>834</v>
      </c>
    </row>
    <row r="6833" spans="1:3" ht="30">
      <c r="A6833" s="311"/>
      <c r="B6833" s="311"/>
      <c r="C6833" s="100" t="s">
        <v>3252</v>
      </c>
    </row>
    <row r="6834" spans="1:3" ht="30">
      <c r="A6834" s="311"/>
      <c r="B6834" s="311"/>
      <c r="C6834" s="100" t="s">
        <v>3253</v>
      </c>
    </row>
    <row r="6835" spans="1:3" ht="45">
      <c r="A6835" s="311"/>
      <c r="B6835" s="311"/>
      <c r="C6835" s="100" t="s">
        <v>3254</v>
      </c>
    </row>
    <row r="6836" spans="1:3" ht="30">
      <c r="A6836" s="311"/>
      <c r="B6836" s="311"/>
      <c r="C6836" s="100" t="s">
        <v>3255</v>
      </c>
    </row>
    <row r="6837" spans="1:3">
      <c r="A6837" s="311"/>
      <c r="B6837" s="311"/>
      <c r="C6837" s="100" t="s">
        <v>3256</v>
      </c>
    </row>
    <row r="6838" spans="1:3">
      <c r="A6838" s="311"/>
      <c r="B6838" s="311"/>
      <c r="C6838" s="100" t="s">
        <v>3257</v>
      </c>
    </row>
    <row r="6839" spans="1:3">
      <c r="A6839" s="311"/>
      <c r="B6839" s="311"/>
      <c r="C6839" s="100" t="s">
        <v>3258</v>
      </c>
    </row>
    <row r="6840" spans="1:3">
      <c r="A6840" s="311"/>
      <c r="B6840" s="311"/>
      <c r="C6840" s="100" t="s">
        <v>3259</v>
      </c>
    </row>
    <row r="6841" spans="1:3">
      <c r="A6841" s="311"/>
      <c r="B6841" s="311"/>
      <c r="C6841" s="100" t="s">
        <v>3260</v>
      </c>
    </row>
    <row r="6842" spans="1:3">
      <c r="A6842" s="311"/>
      <c r="B6842" s="311"/>
      <c r="C6842" s="100" t="s">
        <v>3261</v>
      </c>
    </row>
    <row r="6843" spans="1:3">
      <c r="A6843" s="311"/>
      <c r="B6843" s="311"/>
      <c r="C6843" s="100" t="s">
        <v>3262</v>
      </c>
    </row>
    <row r="6844" spans="1:3">
      <c r="A6844" s="311"/>
      <c r="B6844" s="311"/>
      <c r="C6844" s="100" t="s">
        <v>3263</v>
      </c>
    </row>
    <row r="6845" spans="1:3">
      <c r="A6845" s="311"/>
      <c r="B6845" s="311"/>
      <c r="C6845" s="100" t="s">
        <v>3264</v>
      </c>
    </row>
    <row r="6846" spans="1:3">
      <c r="A6846" s="311"/>
      <c r="B6846" s="311"/>
      <c r="C6846" s="100" t="s">
        <v>3265</v>
      </c>
    </row>
    <row r="6847" spans="1:3">
      <c r="A6847" s="311"/>
      <c r="B6847" s="311"/>
      <c r="C6847" s="100" t="s">
        <v>3266</v>
      </c>
    </row>
    <row r="6848" spans="1:3" ht="45">
      <c r="A6848" s="311"/>
      <c r="B6848" s="311"/>
      <c r="C6848" s="100" t="s">
        <v>3267</v>
      </c>
    </row>
    <row r="6849" spans="1:3">
      <c r="A6849" s="311"/>
      <c r="B6849" s="311"/>
      <c r="C6849" s="100" t="s">
        <v>3268</v>
      </c>
    </row>
    <row r="6850" spans="1:3" ht="30">
      <c r="A6850" s="311"/>
      <c r="B6850" s="311"/>
      <c r="C6850" s="100" t="s">
        <v>3269</v>
      </c>
    </row>
    <row r="6851" spans="1:3" ht="30">
      <c r="A6851" s="311"/>
      <c r="B6851" s="311"/>
      <c r="C6851" s="100" t="s">
        <v>3270</v>
      </c>
    </row>
    <row r="6852" spans="1:3">
      <c r="A6852" s="311"/>
      <c r="B6852" s="311"/>
      <c r="C6852" s="100" t="s">
        <v>1355</v>
      </c>
    </row>
    <row r="6853" spans="1:3" ht="75">
      <c r="A6853" s="311"/>
      <c r="B6853" s="311"/>
      <c r="C6853" s="100" t="s">
        <v>3251</v>
      </c>
    </row>
    <row r="6854" spans="1:3">
      <c r="A6854" s="311"/>
      <c r="B6854" s="311"/>
      <c r="C6854" s="100" t="s">
        <v>1955</v>
      </c>
    </row>
    <row r="6855" spans="1:3">
      <c r="A6855" s="311"/>
      <c r="B6855" s="311"/>
      <c r="C6855" s="100" t="s">
        <v>1956</v>
      </c>
    </row>
    <row r="6856" spans="1:3">
      <c r="A6856" s="311"/>
      <c r="B6856" s="311"/>
      <c r="C6856" s="100" t="s">
        <v>1957</v>
      </c>
    </row>
    <row r="6857" spans="1:3">
      <c r="A6857" s="311"/>
      <c r="B6857" s="311"/>
      <c r="C6857" s="100" t="s">
        <v>1980</v>
      </c>
    </row>
    <row r="6858" spans="1:3">
      <c r="A6858" s="311"/>
      <c r="B6858" s="311"/>
      <c r="C6858" s="100" t="s">
        <v>1475</v>
      </c>
    </row>
    <row r="6859" spans="1:3" ht="45.75" thickBot="1">
      <c r="A6859" s="312"/>
      <c r="B6859" s="312"/>
      <c r="C6859" s="95" t="s">
        <v>3271</v>
      </c>
    </row>
    <row r="6860" spans="1:3">
      <c r="A6860" s="310" t="s">
        <v>835</v>
      </c>
      <c r="B6860" s="310" t="s">
        <v>28</v>
      </c>
      <c r="C6860" s="99" t="s">
        <v>836</v>
      </c>
    </row>
    <row r="6861" spans="1:3" ht="60">
      <c r="A6861" s="311"/>
      <c r="B6861" s="311"/>
      <c r="C6861" s="100" t="s">
        <v>3272</v>
      </c>
    </row>
    <row r="6862" spans="1:3" ht="45">
      <c r="A6862" s="311"/>
      <c r="B6862" s="311"/>
      <c r="C6862" s="100" t="s">
        <v>3273</v>
      </c>
    </row>
    <row r="6863" spans="1:3">
      <c r="A6863" s="311"/>
      <c r="B6863" s="311"/>
      <c r="C6863" s="100" t="s">
        <v>3274</v>
      </c>
    </row>
    <row r="6864" spans="1:3">
      <c r="A6864" s="311"/>
      <c r="B6864" s="311"/>
      <c r="C6864" s="100" t="s">
        <v>3275</v>
      </c>
    </row>
    <row r="6865" spans="1:3">
      <c r="A6865" s="311"/>
      <c r="B6865" s="311"/>
      <c r="C6865" s="100" t="s">
        <v>3276</v>
      </c>
    </row>
    <row r="6866" spans="1:3">
      <c r="A6866" s="311"/>
      <c r="B6866" s="311"/>
      <c r="C6866" s="100" t="s">
        <v>3277</v>
      </c>
    </row>
    <row r="6867" spans="1:3">
      <c r="A6867" s="311"/>
      <c r="B6867" s="311"/>
      <c r="C6867" s="100" t="s">
        <v>3278</v>
      </c>
    </row>
    <row r="6868" spans="1:3" ht="30">
      <c r="A6868" s="311"/>
      <c r="B6868" s="311"/>
      <c r="C6868" s="100" t="s">
        <v>3279</v>
      </c>
    </row>
    <row r="6869" spans="1:3" ht="30">
      <c r="A6869" s="311"/>
      <c r="B6869" s="311"/>
      <c r="C6869" s="100" t="s">
        <v>3280</v>
      </c>
    </row>
    <row r="6870" spans="1:3">
      <c r="A6870" s="311"/>
      <c r="B6870" s="311"/>
      <c r="C6870" s="100" t="s">
        <v>3281</v>
      </c>
    </row>
    <row r="6871" spans="1:3">
      <c r="A6871" s="311"/>
      <c r="B6871" s="311"/>
      <c r="C6871" s="100" t="s">
        <v>1355</v>
      </c>
    </row>
    <row r="6872" spans="1:3" ht="75">
      <c r="A6872" s="311"/>
      <c r="B6872" s="311"/>
      <c r="C6872" s="100" t="s">
        <v>3251</v>
      </c>
    </row>
    <row r="6873" spans="1:3">
      <c r="A6873" s="311"/>
      <c r="B6873" s="311"/>
      <c r="C6873" s="100" t="s">
        <v>1955</v>
      </c>
    </row>
    <row r="6874" spans="1:3">
      <c r="A6874" s="311"/>
      <c r="B6874" s="311"/>
      <c r="C6874" s="100" t="s">
        <v>1956</v>
      </c>
    </row>
    <row r="6875" spans="1:3">
      <c r="A6875" s="311"/>
      <c r="B6875" s="311"/>
      <c r="C6875" s="100" t="s">
        <v>1957</v>
      </c>
    </row>
    <row r="6876" spans="1:3">
      <c r="A6876" s="311"/>
      <c r="B6876" s="311"/>
      <c r="C6876" s="100" t="s">
        <v>1958</v>
      </c>
    </row>
    <row r="6877" spans="1:3">
      <c r="A6877" s="311"/>
      <c r="B6877" s="311"/>
      <c r="C6877" s="100" t="s">
        <v>1475</v>
      </c>
    </row>
    <row r="6878" spans="1:3" ht="45.75" thickBot="1">
      <c r="A6878" s="312"/>
      <c r="B6878" s="312"/>
      <c r="C6878" s="95" t="s">
        <v>3271</v>
      </c>
    </row>
    <row r="6879" spans="1:3">
      <c r="A6879" s="310" t="s">
        <v>837</v>
      </c>
      <c r="B6879" s="310" t="s">
        <v>2</v>
      </c>
      <c r="C6879" s="99" t="s">
        <v>838</v>
      </c>
    </row>
    <row r="6880" spans="1:3" ht="60">
      <c r="A6880" s="311"/>
      <c r="B6880" s="311"/>
      <c r="C6880" s="100" t="s">
        <v>3282</v>
      </c>
    </row>
    <row r="6881" spans="1:3">
      <c r="A6881" s="311"/>
      <c r="B6881" s="311"/>
      <c r="C6881" s="100" t="s">
        <v>1970</v>
      </c>
    </row>
    <row r="6882" spans="1:3">
      <c r="A6882" s="311"/>
      <c r="B6882" s="311"/>
      <c r="C6882" s="100" t="s">
        <v>1971</v>
      </c>
    </row>
    <row r="6883" spans="1:3">
      <c r="A6883" s="311"/>
      <c r="B6883" s="311"/>
      <c r="C6883" s="100" t="s">
        <v>1972</v>
      </c>
    </row>
    <row r="6884" spans="1:3">
      <c r="A6884" s="311"/>
      <c r="B6884" s="311"/>
      <c r="C6884" s="100" t="s">
        <v>3283</v>
      </c>
    </row>
    <row r="6885" spans="1:3">
      <c r="A6885" s="311"/>
      <c r="B6885" s="311"/>
      <c r="C6885" s="100" t="s">
        <v>1355</v>
      </c>
    </row>
    <row r="6886" spans="1:3" ht="75">
      <c r="A6886" s="311"/>
      <c r="B6886" s="311"/>
      <c r="C6886" s="100" t="s">
        <v>3174</v>
      </c>
    </row>
    <row r="6887" spans="1:3">
      <c r="A6887" s="311"/>
      <c r="B6887" s="311"/>
      <c r="C6887" s="100" t="s">
        <v>1955</v>
      </c>
    </row>
    <row r="6888" spans="1:3">
      <c r="A6888" s="311"/>
      <c r="B6888" s="311"/>
      <c r="C6888" s="100" t="s">
        <v>1956</v>
      </c>
    </row>
    <row r="6889" spans="1:3">
      <c r="A6889" s="311"/>
      <c r="B6889" s="311"/>
      <c r="C6889" s="100" t="s">
        <v>1957</v>
      </c>
    </row>
    <row r="6890" spans="1:3">
      <c r="A6890" s="311"/>
      <c r="B6890" s="311"/>
      <c r="C6890" s="100" t="s">
        <v>1958</v>
      </c>
    </row>
    <row r="6891" spans="1:3">
      <c r="A6891" s="311"/>
      <c r="B6891" s="311"/>
      <c r="C6891" s="100" t="s">
        <v>1475</v>
      </c>
    </row>
    <row r="6892" spans="1:3" ht="45.75" thickBot="1">
      <c r="A6892" s="312"/>
      <c r="B6892" s="312"/>
      <c r="C6892" s="95" t="s">
        <v>3271</v>
      </c>
    </row>
    <row r="6893" spans="1:3">
      <c r="A6893" s="310" t="s">
        <v>839</v>
      </c>
      <c r="B6893" s="310" t="s">
        <v>2</v>
      </c>
      <c r="C6893" s="99" t="s">
        <v>840</v>
      </c>
    </row>
    <row r="6894" spans="1:3" ht="75">
      <c r="A6894" s="311"/>
      <c r="B6894" s="311"/>
      <c r="C6894" s="100" t="s">
        <v>3284</v>
      </c>
    </row>
    <row r="6895" spans="1:3">
      <c r="A6895" s="311"/>
      <c r="B6895" s="311"/>
      <c r="C6895" s="100" t="s">
        <v>1971</v>
      </c>
    </row>
    <row r="6896" spans="1:3">
      <c r="A6896" s="311"/>
      <c r="B6896" s="311"/>
      <c r="C6896" s="100" t="s">
        <v>1972</v>
      </c>
    </row>
    <row r="6897" spans="1:3">
      <c r="A6897" s="311"/>
      <c r="B6897" s="311"/>
      <c r="C6897" s="100" t="s">
        <v>3285</v>
      </c>
    </row>
    <row r="6898" spans="1:3">
      <c r="A6898" s="311"/>
      <c r="B6898" s="311"/>
      <c r="C6898" s="100" t="s">
        <v>1355</v>
      </c>
    </row>
    <row r="6899" spans="1:3" ht="75">
      <c r="A6899" s="311"/>
      <c r="B6899" s="311"/>
      <c r="C6899" s="100" t="s">
        <v>3174</v>
      </c>
    </row>
    <row r="6900" spans="1:3">
      <c r="A6900" s="311"/>
      <c r="B6900" s="311"/>
      <c r="C6900" s="100" t="s">
        <v>1955</v>
      </c>
    </row>
    <row r="6901" spans="1:3">
      <c r="A6901" s="311"/>
      <c r="B6901" s="311"/>
      <c r="C6901" s="100" t="s">
        <v>1956</v>
      </c>
    </row>
    <row r="6902" spans="1:3">
      <c r="A6902" s="311"/>
      <c r="B6902" s="311"/>
      <c r="C6902" s="100" t="s">
        <v>1957</v>
      </c>
    </row>
    <row r="6903" spans="1:3">
      <c r="A6903" s="311"/>
      <c r="B6903" s="311"/>
      <c r="C6903" s="100" t="s">
        <v>1958</v>
      </c>
    </row>
    <row r="6904" spans="1:3">
      <c r="A6904" s="311"/>
      <c r="B6904" s="311"/>
      <c r="C6904" s="100" t="s">
        <v>1475</v>
      </c>
    </row>
    <row r="6905" spans="1:3" ht="45.75" thickBot="1">
      <c r="A6905" s="312"/>
      <c r="B6905" s="312"/>
      <c r="C6905" s="95" t="s">
        <v>3271</v>
      </c>
    </row>
    <row r="6906" spans="1:3">
      <c r="A6906" s="310" t="s">
        <v>841</v>
      </c>
      <c r="B6906" s="310" t="s">
        <v>28</v>
      </c>
      <c r="C6906" s="99" t="s">
        <v>842</v>
      </c>
    </row>
    <row r="6907" spans="1:3" ht="45">
      <c r="A6907" s="311"/>
      <c r="B6907" s="311"/>
      <c r="C6907" s="100" t="s">
        <v>3286</v>
      </c>
    </row>
    <row r="6908" spans="1:3">
      <c r="A6908" s="311"/>
      <c r="B6908" s="311"/>
      <c r="C6908" s="100" t="s">
        <v>1355</v>
      </c>
    </row>
    <row r="6909" spans="1:3" ht="75">
      <c r="A6909" s="311"/>
      <c r="B6909" s="311"/>
      <c r="C6909" s="100" t="s">
        <v>3251</v>
      </c>
    </row>
    <row r="6910" spans="1:3">
      <c r="A6910" s="311"/>
      <c r="B6910" s="311"/>
      <c r="C6910" s="100" t="s">
        <v>1955</v>
      </c>
    </row>
    <row r="6911" spans="1:3">
      <c r="A6911" s="311"/>
      <c r="B6911" s="311"/>
      <c r="C6911" s="100" t="s">
        <v>1956</v>
      </c>
    </row>
    <row r="6912" spans="1:3">
      <c r="A6912" s="311"/>
      <c r="B6912" s="311"/>
      <c r="C6912" s="100" t="s">
        <v>1957</v>
      </c>
    </row>
    <row r="6913" spans="1:3">
      <c r="A6913" s="311"/>
      <c r="B6913" s="311"/>
      <c r="C6913" s="100" t="s">
        <v>1958</v>
      </c>
    </row>
    <row r="6914" spans="1:3">
      <c r="A6914" s="311"/>
      <c r="B6914" s="311"/>
      <c r="C6914" s="100" t="s">
        <v>1475</v>
      </c>
    </row>
    <row r="6915" spans="1:3" ht="45.75" thickBot="1">
      <c r="A6915" s="312"/>
      <c r="B6915" s="312"/>
      <c r="C6915" s="95" t="s">
        <v>3271</v>
      </c>
    </row>
    <row r="6916" spans="1:3">
      <c r="A6916" s="310" t="s">
        <v>843</v>
      </c>
      <c r="B6916" s="310" t="s">
        <v>2</v>
      </c>
      <c r="C6916" s="99" t="s">
        <v>844</v>
      </c>
    </row>
    <row r="6917" spans="1:3" ht="135">
      <c r="A6917" s="311"/>
      <c r="B6917" s="311"/>
      <c r="C6917" s="100" t="s">
        <v>3287</v>
      </c>
    </row>
    <row r="6918" spans="1:3" ht="30">
      <c r="A6918" s="311"/>
      <c r="B6918" s="311"/>
      <c r="C6918" s="100" t="s">
        <v>3288</v>
      </c>
    </row>
    <row r="6919" spans="1:3">
      <c r="A6919" s="311"/>
      <c r="B6919" s="311"/>
      <c r="C6919" s="100" t="s">
        <v>1355</v>
      </c>
    </row>
    <row r="6920" spans="1:3" ht="75">
      <c r="A6920" s="311"/>
      <c r="B6920" s="311"/>
      <c r="C6920" s="100" t="s">
        <v>3174</v>
      </c>
    </row>
    <row r="6921" spans="1:3">
      <c r="A6921" s="311"/>
      <c r="B6921" s="311"/>
      <c r="C6921" s="100" t="s">
        <v>1955</v>
      </c>
    </row>
    <row r="6922" spans="1:3">
      <c r="A6922" s="311"/>
      <c r="B6922" s="311"/>
      <c r="C6922" s="100" t="s">
        <v>1956</v>
      </c>
    </row>
    <row r="6923" spans="1:3">
      <c r="A6923" s="311"/>
      <c r="B6923" s="311"/>
      <c r="C6923" s="100" t="s">
        <v>1957</v>
      </c>
    </row>
    <row r="6924" spans="1:3">
      <c r="A6924" s="311"/>
      <c r="B6924" s="311"/>
      <c r="C6924" s="100" t="s">
        <v>1980</v>
      </c>
    </row>
    <row r="6925" spans="1:3">
      <c r="A6925" s="311"/>
      <c r="B6925" s="311"/>
      <c r="C6925" s="100" t="s">
        <v>1475</v>
      </c>
    </row>
    <row r="6926" spans="1:3" ht="45.75" thickBot="1">
      <c r="A6926" s="312"/>
      <c r="B6926" s="312"/>
      <c r="C6926" s="95" t="s">
        <v>3271</v>
      </c>
    </row>
    <row r="6927" spans="1:3">
      <c r="A6927" s="310" t="s">
        <v>845</v>
      </c>
      <c r="B6927" s="310" t="s">
        <v>2</v>
      </c>
      <c r="C6927" s="99" t="s">
        <v>846</v>
      </c>
    </row>
    <row r="6928" spans="1:3" ht="90">
      <c r="A6928" s="311"/>
      <c r="B6928" s="311"/>
      <c r="C6928" s="100" t="s">
        <v>3289</v>
      </c>
    </row>
    <row r="6929" spans="1:3">
      <c r="A6929" s="311"/>
      <c r="B6929" s="311"/>
      <c r="C6929" s="100" t="s">
        <v>3290</v>
      </c>
    </row>
    <row r="6930" spans="1:3" ht="45">
      <c r="A6930" s="311"/>
      <c r="B6930" s="311"/>
      <c r="C6930" s="100" t="s">
        <v>3291</v>
      </c>
    </row>
    <row r="6931" spans="1:3">
      <c r="A6931" s="311"/>
      <c r="B6931" s="311"/>
      <c r="C6931" s="100" t="s">
        <v>3292</v>
      </c>
    </row>
    <row r="6932" spans="1:3">
      <c r="A6932" s="311"/>
      <c r="B6932" s="311"/>
      <c r="C6932" s="100" t="s">
        <v>3293</v>
      </c>
    </row>
    <row r="6933" spans="1:3">
      <c r="A6933" s="311"/>
      <c r="B6933" s="311"/>
      <c r="C6933" s="100" t="s">
        <v>2188</v>
      </c>
    </row>
    <row r="6934" spans="1:3">
      <c r="A6934" s="311"/>
      <c r="B6934" s="311"/>
      <c r="C6934" s="100" t="s">
        <v>3294</v>
      </c>
    </row>
    <row r="6935" spans="1:3">
      <c r="A6935" s="311"/>
      <c r="B6935" s="311"/>
      <c r="C6935" s="100" t="s">
        <v>3295</v>
      </c>
    </row>
    <row r="6936" spans="1:3">
      <c r="A6936" s="311"/>
      <c r="B6936" s="311"/>
      <c r="C6936" s="100" t="s">
        <v>1355</v>
      </c>
    </row>
    <row r="6937" spans="1:3" ht="75">
      <c r="A6937" s="311"/>
      <c r="B6937" s="311"/>
      <c r="C6937" s="100" t="s">
        <v>3174</v>
      </c>
    </row>
    <row r="6938" spans="1:3">
      <c r="A6938" s="311"/>
      <c r="B6938" s="311"/>
      <c r="C6938" s="100" t="s">
        <v>1955</v>
      </c>
    </row>
    <row r="6939" spans="1:3">
      <c r="A6939" s="311"/>
      <c r="B6939" s="311"/>
      <c r="C6939" s="100" t="s">
        <v>1956</v>
      </c>
    </row>
    <row r="6940" spans="1:3">
      <c r="A6940" s="311"/>
      <c r="B6940" s="311"/>
      <c r="C6940" s="100" t="s">
        <v>1957</v>
      </c>
    </row>
    <row r="6941" spans="1:3">
      <c r="A6941" s="311"/>
      <c r="B6941" s="311"/>
      <c r="C6941" s="100" t="s">
        <v>1958</v>
      </c>
    </row>
    <row r="6942" spans="1:3">
      <c r="A6942" s="311"/>
      <c r="B6942" s="311"/>
      <c r="C6942" s="100" t="s">
        <v>1475</v>
      </c>
    </row>
    <row r="6943" spans="1:3" ht="45.75" thickBot="1">
      <c r="A6943" s="312"/>
      <c r="B6943" s="312"/>
      <c r="C6943" s="95" t="s">
        <v>3271</v>
      </c>
    </row>
    <row r="6944" spans="1:3">
      <c r="A6944" s="310" t="s">
        <v>847</v>
      </c>
      <c r="B6944" s="310" t="s">
        <v>2</v>
      </c>
      <c r="C6944" s="99" t="s">
        <v>848</v>
      </c>
    </row>
    <row r="6945" spans="1:3" ht="90">
      <c r="A6945" s="311"/>
      <c r="B6945" s="311"/>
      <c r="C6945" s="100" t="s">
        <v>3296</v>
      </c>
    </row>
    <row r="6946" spans="1:3">
      <c r="A6946" s="311"/>
      <c r="B6946" s="311"/>
      <c r="C6946" s="100" t="s">
        <v>3297</v>
      </c>
    </row>
    <row r="6947" spans="1:3">
      <c r="A6947" s="311"/>
      <c r="B6947" s="311"/>
      <c r="C6947" s="100" t="s">
        <v>3298</v>
      </c>
    </row>
    <row r="6948" spans="1:3">
      <c r="A6948" s="311"/>
      <c r="B6948" s="311"/>
      <c r="C6948" s="100" t="s">
        <v>3299</v>
      </c>
    </row>
    <row r="6949" spans="1:3">
      <c r="A6949" s="311"/>
      <c r="B6949" s="311"/>
      <c r="C6949" s="100" t="s">
        <v>3300</v>
      </c>
    </row>
    <row r="6950" spans="1:3">
      <c r="A6950" s="311"/>
      <c r="B6950" s="311"/>
      <c r="C6950" s="100" t="s">
        <v>3301</v>
      </c>
    </row>
    <row r="6951" spans="1:3">
      <c r="A6951" s="311"/>
      <c r="B6951" s="311"/>
      <c r="C6951" s="100" t="s">
        <v>3302</v>
      </c>
    </row>
    <row r="6952" spans="1:3">
      <c r="A6952" s="311"/>
      <c r="B6952" s="311"/>
      <c r="C6952" s="100" t="s">
        <v>3303</v>
      </c>
    </row>
    <row r="6953" spans="1:3">
      <c r="A6953" s="311"/>
      <c r="B6953" s="311"/>
      <c r="C6953" s="100" t="s">
        <v>3304</v>
      </c>
    </row>
    <row r="6954" spans="1:3">
      <c r="A6954" s="311"/>
      <c r="B6954" s="311"/>
      <c r="C6954" s="100" t="s">
        <v>3305</v>
      </c>
    </row>
    <row r="6955" spans="1:3">
      <c r="A6955" s="311"/>
      <c r="B6955" s="311"/>
      <c r="C6955" s="100" t="s">
        <v>1355</v>
      </c>
    </row>
    <row r="6956" spans="1:3" ht="75">
      <c r="A6956" s="311"/>
      <c r="B6956" s="311"/>
      <c r="C6956" s="100" t="s">
        <v>3174</v>
      </c>
    </row>
    <row r="6957" spans="1:3">
      <c r="A6957" s="311"/>
      <c r="B6957" s="311"/>
      <c r="C6957" s="100" t="s">
        <v>1955</v>
      </c>
    </row>
    <row r="6958" spans="1:3">
      <c r="A6958" s="311"/>
      <c r="B6958" s="311"/>
      <c r="C6958" s="100" t="s">
        <v>1956</v>
      </c>
    </row>
    <row r="6959" spans="1:3">
      <c r="A6959" s="311"/>
      <c r="B6959" s="311"/>
      <c r="C6959" s="100" t="s">
        <v>1957</v>
      </c>
    </row>
    <row r="6960" spans="1:3">
      <c r="A6960" s="311"/>
      <c r="B6960" s="311"/>
      <c r="C6960" s="100" t="s">
        <v>1958</v>
      </c>
    </row>
    <row r="6961" spans="1:3">
      <c r="A6961" s="311"/>
      <c r="B6961" s="311"/>
      <c r="C6961" s="100" t="s">
        <v>1475</v>
      </c>
    </row>
    <row r="6962" spans="1:3" ht="45">
      <c r="A6962" s="311"/>
      <c r="B6962" s="311"/>
      <c r="C6962" s="100" t="s">
        <v>3271</v>
      </c>
    </row>
    <row r="6963" spans="1:3" ht="121.5" customHeight="1" thickBot="1">
      <c r="A6963" s="311"/>
      <c r="B6963" s="311"/>
      <c r="C6963" s="102"/>
    </row>
    <row r="6964" spans="1:3">
      <c r="A6964" s="310" t="s">
        <v>849</v>
      </c>
      <c r="B6964" s="310" t="s">
        <v>2</v>
      </c>
      <c r="C6964" s="99" t="s">
        <v>850</v>
      </c>
    </row>
    <row r="6965" spans="1:3" ht="90">
      <c r="A6965" s="311"/>
      <c r="B6965" s="311"/>
      <c r="C6965" s="100" t="s">
        <v>3306</v>
      </c>
    </row>
    <row r="6966" spans="1:3">
      <c r="A6966" s="311"/>
      <c r="B6966" s="311"/>
      <c r="C6966" s="100" t="s">
        <v>3297</v>
      </c>
    </row>
    <row r="6967" spans="1:3">
      <c r="A6967" s="311"/>
      <c r="B6967" s="311"/>
      <c r="C6967" s="100" t="s">
        <v>3298</v>
      </c>
    </row>
    <row r="6968" spans="1:3">
      <c r="A6968" s="311"/>
      <c r="B6968" s="311"/>
      <c r="C6968" s="100" t="s">
        <v>3299</v>
      </c>
    </row>
    <row r="6969" spans="1:3">
      <c r="A6969" s="311"/>
      <c r="B6969" s="311"/>
      <c r="C6969" s="100" t="s">
        <v>3300</v>
      </c>
    </row>
    <row r="6970" spans="1:3">
      <c r="A6970" s="311"/>
      <c r="B6970" s="311"/>
      <c r="C6970" s="100" t="s">
        <v>3301</v>
      </c>
    </row>
    <row r="6971" spans="1:3">
      <c r="A6971" s="311"/>
      <c r="B6971" s="311"/>
      <c r="C6971" s="100" t="s">
        <v>3302</v>
      </c>
    </row>
    <row r="6972" spans="1:3">
      <c r="A6972" s="311"/>
      <c r="B6972" s="311"/>
      <c r="C6972" s="100" t="s">
        <v>3303</v>
      </c>
    </row>
    <row r="6973" spans="1:3">
      <c r="A6973" s="311"/>
      <c r="B6973" s="311"/>
      <c r="C6973" s="100" t="s">
        <v>3304</v>
      </c>
    </row>
    <row r="6974" spans="1:3">
      <c r="A6974" s="311"/>
      <c r="B6974" s="311"/>
      <c r="C6974" s="100" t="s">
        <v>3305</v>
      </c>
    </row>
    <row r="6975" spans="1:3">
      <c r="A6975" s="311"/>
      <c r="B6975" s="311"/>
      <c r="C6975" s="100" t="s">
        <v>1355</v>
      </c>
    </row>
    <row r="6976" spans="1:3" ht="75">
      <c r="A6976" s="311"/>
      <c r="B6976" s="311"/>
      <c r="C6976" s="100" t="s">
        <v>3174</v>
      </c>
    </row>
    <row r="6977" spans="1:3">
      <c r="A6977" s="311"/>
      <c r="B6977" s="311"/>
      <c r="C6977" s="100" t="s">
        <v>1955</v>
      </c>
    </row>
    <row r="6978" spans="1:3">
      <c r="A6978" s="311"/>
      <c r="B6978" s="311"/>
      <c r="C6978" s="100" t="s">
        <v>1956</v>
      </c>
    </row>
    <row r="6979" spans="1:3">
      <c r="A6979" s="311"/>
      <c r="B6979" s="311"/>
      <c r="C6979" s="100" t="s">
        <v>1957</v>
      </c>
    </row>
    <row r="6980" spans="1:3">
      <c r="A6980" s="311"/>
      <c r="B6980" s="311"/>
      <c r="C6980" s="100" t="s">
        <v>1958</v>
      </c>
    </row>
    <row r="6981" spans="1:3">
      <c r="A6981" s="311"/>
      <c r="B6981" s="311"/>
      <c r="C6981" s="100" t="s">
        <v>1475</v>
      </c>
    </row>
    <row r="6982" spans="1:3" ht="45">
      <c r="A6982" s="311"/>
      <c r="B6982" s="311"/>
      <c r="C6982" s="100" t="s">
        <v>3271</v>
      </c>
    </row>
    <row r="6983" spans="1:3" ht="121.5" customHeight="1" thickBot="1">
      <c r="A6983" s="311"/>
      <c r="B6983" s="311"/>
      <c r="C6983" s="102"/>
    </row>
    <row r="6984" spans="1:3">
      <c r="A6984" s="310" t="s">
        <v>851</v>
      </c>
      <c r="B6984" s="310" t="s">
        <v>2</v>
      </c>
      <c r="C6984" s="99" t="s">
        <v>852</v>
      </c>
    </row>
    <row r="6985" spans="1:3" ht="90">
      <c r="A6985" s="311"/>
      <c r="B6985" s="311"/>
      <c r="C6985" s="100" t="s">
        <v>3307</v>
      </c>
    </row>
    <row r="6986" spans="1:3">
      <c r="A6986" s="311"/>
      <c r="B6986" s="311"/>
      <c r="C6986" s="100" t="s">
        <v>3297</v>
      </c>
    </row>
    <row r="6987" spans="1:3">
      <c r="A6987" s="311"/>
      <c r="B6987" s="311"/>
      <c r="C6987" s="100" t="s">
        <v>3298</v>
      </c>
    </row>
    <row r="6988" spans="1:3">
      <c r="A6988" s="311"/>
      <c r="B6988" s="311"/>
      <c r="C6988" s="100" t="s">
        <v>3299</v>
      </c>
    </row>
    <row r="6989" spans="1:3">
      <c r="A6989" s="311"/>
      <c r="B6989" s="311"/>
      <c r="C6989" s="100" t="s">
        <v>3300</v>
      </c>
    </row>
    <row r="6990" spans="1:3">
      <c r="A6990" s="311"/>
      <c r="B6990" s="311"/>
      <c r="C6990" s="100" t="s">
        <v>3301</v>
      </c>
    </row>
    <row r="6991" spans="1:3">
      <c r="A6991" s="311"/>
      <c r="B6991" s="311"/>
      <c r="C6991" s="100" t="s">
        <v>3302</v>
      </c>
    </row>
    <row r="6992" spans="1:3">
      <c r="A6992" s="311"/>
      <c r="B6992" s="311"/>
      <c r="C6992" s="100" t="s">
        <v>3303</v>
      </c>
    </row>
    <row r="6993" spans="1:3">
      <c r="A6993" s="311"/>
      <c r="B6993" s="311"/>
      <c r="C6993" s="100" t="s">
        <v>3304</v>
      </c>
    </row>
    <row r="6994" spans="1:3">
      <c r="A6994" s="311"/>
      <c r="B6994" s="311"/>
      <c r="C6994" s="100" t="s">
        <v>3305</v>
      </c>
    </row>
    <row r="6995" spans="1:3">
      <c r="A6995" s="311"/>
      <c r="B6995" s="311"/>
      <c r="C6995" s="100" t="s">
        <v>1355</v>
      </c>
    </row>
    <row r="6996" spans="1:3" ht="75">
      <c r="A6996" s="311"/>
      <c r="B6996" s="311"/>
      <c r="C6996" s="100" t="s">
        <v>3174</v>
      </c>
    </row>
    <row r="6997" spans="1:3">
      <c r="A6997" s="311"/>
      <c r="B6997" s="311"/>
      <c r="C6997" s="100" t="s">
        <v>1955</v>
      </c>
    </row>
    <row r="6998" spans="1:3">
      <c r="A6998" s="311"/>
      <c r="B6998" s="311"/>
      <c r="C6998" s="100" t="s">
        <v>1956</v>
      </c>
    </row>
    <row r="6999" spans="1:3">
      <c r="A6999" s="311"/>
      <c r="B6999" s="311"/>
      <c r="C6999" s="100" t="s">
        <v>1957</v>
      </c>
    </row>
    <row r="7000" spans="1:3">
      <c r="A7000" s="311"/>
      <c r="B7000" s="311"/>
      <c r="C7000" s="100" t="s">
        <v>1958</v>
      </c>
    </row>
    <row r="7001" spans="1:3">
      <c r="A7001" s="311"/>
      <c r="B7001" s="311"/>
      <c r="C7001" s="100" t="s">
        <v>1475</v>
      </c>
    </row>
    <row r="7002" spans="1:3" ht="45">
      <c r="A7002" s="311"/>
      <c r="B7002" s="311"/>
      <c r="C7002" s="100" t="s">
        <v>3271</v>
      </c>
    </row>
    <row r="7003" spans="1:3" ht="121.5" customHeight="1" thickBot="1">
      <c r="A7003" s="311"/>
      <c r="B7003" s="311"/>
      <c r="C7003" s="102"/>
    </row>
    <row r="7004" spans="1:3">
      <c r="A7004" s="310" t="s">
        <v>853</v>
      </c>
      <c r="B7004" s="310" t="s">
        <v>2</v>
      </c>
      <c r="C7004" s="99" t="s">
        <v>854</v>
      </c>
    </row>
    <row r="7005" spans="1:3" ht="75">
      <c r="A7005" s="311"/>
      <c r="B7005" s="311"/>
      <c r="C7005" s="100" t="s">
        <v>3308</v>
      </c>
    </row>
    <row r="7006" spans="1:3">
      <c r="A7006" s="311"/>
      <c r="B7006" s="311"/>
      <c r="C7006" s="100" t="s">
        <v>3297</v>
      </c>
    </row>
    <row r="7007" spans="1:3">
      <c r="A7007" s="311"/>
      <c r="B7007" s="311"/>
      <c r="C7007" s="100" t="s">
        <v>3298</v>
      </c>
    </row>
    <row r="7008" spans="1:3">
      <c r="A7008" s="311"/>
      <c r="B7008" s="311"/>
      <c r="C7008" s="100" t="s">
        <v>3299</v>
      </c>
    </row>
    <row r="7009" spans="1:3">
      <c r="A7009" s="311"/>
      <c r="B7009" s="311"/>
      <c r="C7009" s="100" t="s">
        <v>3300</v>
      </c>
    </row>
    <row r="7010" spans="1:3">
      <c r="A7010" s="311"/>
      <c r="B7010" s="311"/>
      <c r="C7010" s="100" t="s">
        <v>3301</v>
      </c>
    </row>
    <row r="7011" spans="1:3" ht="30">
      <c r="A7011" s="311"/>
      <c r="B7011" s="311"/>
      <c r="C7011" s="100" t="s">
        <v>3309</v>
      </c>
    </row>
    <row r="7012" spans="1:3">
      <c r="A7012" s="311"/>
      <c r="B7012" s="311"/>
      <c r="C7012" s="100" t="s">
        <v>3304</v>
      </c>
    </row>
    <row r="7013" spans="1:3">
      <c r="A7013" s="311"/>
      <c r="B7013" s="311"/>
      <c r="C7013" s="100" t="s">
        <v>3310</v>
      </c>
    </row>
    <row r="7014" spans="1:3">
      <c r="A7014" s="311"/>
      <c r="B7014" s="311"/>
      <c r="C7014" s="100" t="s">
        <v>1355</v>
      </c>
    </row>
    <row r="7015" spans="1:3" ht="75">
      <c r="A7015" s="311"/>
      <c r="B7015" s="311"/>
      <c r="C7015" s="100" t="s">
        <v>3174</v>
      </c>
    </row>
    <row r="7016" spans="1:3">
      <c r="A7016" s="311"/>
      <c r="B7016" s="311"/>
      <c r="C7016" s="100" t="s">
        <v>1955</v>
      </c>
    </row>
    <row r="7017" spans="1:3">
      <c r="A7017" s="311"/>
      <c r="B7017" s="311"/>
      <c r="C7017" s="100" t="s">
        <v>1956</v>
      </c>
    </row>
    <row r="7018" spans="1:3">
      <c r="A7018" s="311"/>
      <c r="B7018" s="311"/>
      <c r="C7018" s="100" t="s">
        <v>1957</v>
      </c>
    </row>
    <row r="7019" spans="1:3">
      <c r="A7019" s="311"/>
      <c r="B7019" s="311"/>
      <c r="C7019" s="100" t="s">
        <v>1958</v>
      </c>
    </row>
    <row r="7020" spans="1:3">
      <c r="A7020" s="311"/>
      <c r="B7020" s="311"/>
      <c r="C7020" s="100" t="s">
        <v>1475</v>
      </c>
    </row>
    <row r="7021" spans="1:3" ht="45">
      <c r="A7021" s="311"/>
      <c r="B7021" s="311"/>
      <c r="C7021" s="100" t="s">
        <v>3271</v>
      </c>
    </row>
    <row r="7022" spans="1:3" ht="126" customHeight="1" thickBot="1">
      <c r="A7022" s="311"/>
      <c r="B7022" s="311"/>
      <c r="C7022" s="102"/>
    </row>
    <row r="7023" spans="1:3">
      <c r="A7023" s="310" t="s">
        <v>855</v>
      </c>
      <c r="B7023" s="310" t="s">
        <v>2</v>
      </c>
      <c r="C7023" s="99" t="s">
        <v>856</v>
      </c>
    </row>
    <row r="7024" spans="1:3" ht="75">
      <c r="A7024" s="311"/>
      <c r="B7024" s="311"/>
      <c r="C7024" s="100" t="s">
        <v>3311</v>
      </c>
    </row>
    <row r="7025" spans="1:3">
      <c r="A7025" s="311"/>
      <c r="B7025" s="311"/>
      <c r="C7025" s="100" t="s">
        <v>1355</v>
      </c>
    </row>
    <row r="7026" spans="1:3" ht="75">
      <c r="A7026" s="311"/>
      <c r="B7026" s="311"/>
      <c r="C7026" s="100" t="s">
        <v>3174</v>
      </c>
    </row>
    <row r="7027" spans="1:3">
      <c r="A7027" s="311"/>
      <c r="B7027" s="311"/>
      <c r="C7027" s="100" t="s">
        <v>1955</v>
      </c>
    </row>
    <row r="7028" spans="1:3">
      <c r="A7028" s="311"/>
      <c r="B7028" s="311"/>
      <c r="C7028" s="100" t="s">
        <v>1956</v>
      </c>
    </row>
    <row r="7029" spans="1:3">
      <c r="A7029" s="311"/>
      <c r="B7029" s="311"/>
      <c r="C7029" s="100" t="s">
        <v>1957</v>
      </c>
    </row>
    <row r="7030" spans="1:3">
      <c r="A7030" s="311"/>
      <c r="B7030" s="311"/>
      <c r="C7030" s="100" t="s">
        <v>1958</v>
      </c>
    </row>
    <row r="7031" spans="1:3">
      <c r="A7031" s="311"/>
      <c r="B7031" s="311"/>
      <c r="C7031" s="100" t="s">
        <v>1475</v>
      </c>
    </row>
    <row r="7032" spans="1:3" ht="45.75" thickBot="1">
      <c r="A7032" s="312"/>
      <c r="B7032" s="312"/>
      <c r="C7032" s="95" t="s">
        <v>3271</v>
      </c>
    </row>
    <row r="7033" spans="1:3">
      <c r="A7033" s="310" t="s">
        <v>857</v>
      </c>
      <c r="B7033" s="310" t="s">
        <v>2</v>
      </c>
      <c r="C7033" s="99" t="s">
        <v>858</v>
      </c>
    </row>
    <row r="7034" spans="1:3" ht="75">
      <c r="A7034" s="311"/>
      <c r="B7034" s="311"/>
      <c r="C7034" s="100" t="s">
        <v>3312</v>
      </c>
    </row>
    <row r="7035" spans="1:3">
      <c r="A7035" s="311"/>
      <c r="B7035" s="311"/>
      <c r="C7035" s="100" t="s">
        <v>1355</v>
      </c>
    </row>
    <row r="7036" spans="1:3" ht="75">
      <c r="A7036" s="311"/>
      <c r="B7036" s="311"/>
      <c r="C7036" s="100" t="s">
        <v>3174</v>
      </c>
    </row>
    <row r="7037" spans="1:3" ht="30">
      <c r="A7037" s="311"/>
      <c r="B7037" s="311"/>
      <c r="C7037" s="100" t="s">
        <v>3313</v>
      </c>
    </row>
    <row r="7038" spans="1:3">
      <c r="A7038" s="311"/>
      <c r="B7038" s="311"/>
      <c r="C7038" s="100" t="s">
        <v>1475</v>
      </c>
    </row>
    <row r="7039" spans="1:3" ht="45.75" thickBot="1">
      <c r="A7039" s="312"/>
      <c r="B7039" s="312"/>
      <c r="C7039" s="95" t="s">
        <v>3271</v>
      </c>
    </row>
    <row r="7040" spans="1:3">
      <c r="A7040" s="310" t="s">
        <v>859</v>
      </c>
      <c r="B7040" s="310" t="s">
        <v>28</v>
      </c>
      <c r="C7040" s="99" t="s">
        <v>860</v>
      </c>
    </row>
    <row r="7041" spans="1:3" ht="45">
      <c r="A7041" s="311"/>
      <c r="B7041" s="311"/>
      <c r="C7041" s="100" t="s">
        <v>3314</v>
      </c>
    </row>
    <row r="7042" spans="1:3">
      <c r="A7042" s="311"/>
      <c r="B7042" s="311"/>
      <c r="C7042" s="100" t="s">
        <v>2915</v>
      </c>
    </row>
    <row r="7043" spans="1:3">
      <c r="A7043" s="311"/>
      <c r="B7043" s="311"/>
      <c r="C7043" s="100" t="s">
        <v>2999</v>
      </c>
    </row>
    <row r="7044" spans="1:3">
      <c r="A7044" s="311"/>
      <c r="B7044" s="311"/>
      <c r="C7044" s="100" t="s">
        <v>3315</v>
      </c>
    </row>
    <row r="7045" spans="1:3">
      <c r="A7045" s="311"/>
      <c r="B7045" s="311"/>
      <c r="C7045" s="100" t="s">
        <v>3316</v>
      </c>
    </row>
    <row r="7046" spans="1:3">
      <c r="A7046" s="311"/>
      <c r="B7046" s="311"/>
      <c r="C7046" s="100" t="s">
        <v>3317</v>
      </c>
    </row>
    <row r="7047" spans="1:3">
      <c r="A7047" s="311"/>
      <c r="B7047" s="311"/>
      <c r="C7047" s="100" t="s">
        <v>3318</v>
      </c>
    </row>
    <row r="7048" spans="1:3">
      <c r="A7048" s="311"/>
      <c r="B7048" s="311"/>
      <c r="C7048" s="100" t="s">
        <v>3319</v>
      </c>
    </row>
    <row r="7049" spans="1:3">
      <c r="A7049" s="311"/>
      <c r="B7049" s="311"/>
      <c r="C7049" s="100" t="s">
        <v>3320</v>
      </c>
    </row>
    <row r="7050" spans="1:3">
      <c r="A7050" s="311"/>
      <c r="B7050" s="311"/>
      <c r="C7050" s="100" t="s">
        <v>3321</v>
      </c>
    </row>
    <row r="7051" spans="1:3">
      <c r="A7051" s="311"/>
      <c r="B7051" s="311"/>
      <c r="C7051" s="100" t="s">
        <v>1355</v>
      </c>
    </row>
    <row r="7052" spans="1:3" ht="75">
      <c r="A7052" s="311"/>
      <c r="B7052" s="311"/>
      <c r="C7052" s="100" t="s">
        <v>3251</v>
      </c>
    </row>
    <row r="7053" spans="1:3">
      <c r="A7053" s="311"/>
      <c r="B7053" s="311"/>
      <c r="C7053" s="100" t="s">
        <v>1955</v>
      </c>
    </row>
    <row r="7054" spans="1:3">
      <c r="A7054" s="311"/>
      <c r="B7054" s="311"/>
      <c r="C7054" s="100" t="s">
        <v>1956</v>
      </c>
    </row>
    <row r="7055" spans="1:3">
      <c r="A7055" s="311"/>
      <c r="B7055" s="311"/>
      <c r="C7055" s="100" t="s">
        <v>1957</v>
      </c>
    </row>
    <row r="7056" spans="1:3">
      <c r="A7056" s="311"/>
      <c r="B7056" s="311"/>
      <c r="C7056" s="100" t="s">
        <v>1958</v>
      </c>
    </row>
    <row r="7057" spans="1:3">
      <c r="A7057" s="311"/>
      <c r="B7057" s="311"/>
      <c r="C7057" s="100" t="s">
        <v>1475</v>
      </c>
    </row>
    <row r="7058" spans="1:3" ht="45.75" thickBot="1">
      <c r="A7058" s="312"/>
      <c r="B7058" s="312"/>
      <c r="C7058" s="95" t="s">
        <v>3322</v>
      </c>
    </row>
    <row r="7059" spans="1:3">
      <c r="A7059" s="310" t="s">
        <v>861</v>
      </c>
      <c r="B7059" s="310" t="s">
        <v>28</v>
      </c>
      <c r="C7059" s="99" t="s">
        <v>862</v>
      </c>
    </row>
    <row r="7060" spans="1:3" ht="45">
      <c r="A7060" s="311"/>
      <c r="B7060" s="311"/>
      <c r="C7060" s="100" t="s">
        <v>3323</v>
      </c>
    </row>
    <row r="7061" spans="1:3">
      <c r="A7061" s="311"/>
      <c r="B7061" s="311"/>
      <c r="C7061" s="100" t="s">
        <v>2915</v>
      </c>
    </row>
    <row r="7062" spans="1:3">
      <c r="A7062" s="311"/>
      <c r="B7062" s="311"/>
      <c r="C7062" s="100" t="s">
        <v>2999</v>
      </c>
    </row>
    <row r="7063" spans="1:3">
      <c r="A7063" s="311"/>
      <c r="B7063" s="311"/>
      <c r="C7063" s="100" t="s">
        <v>3315</v>
      </c>
    </row>
    <row r="7064" spans="1:3">
      <c r="A7064" s="311"/>
      <c r="B7064" s="311"/>
      <c r="C7064" s="100" t="s">
        <v>3316</v>
      </c>
    </row>
    <row r="7065" spans="1:3">
      <c r="A7065" s="311"/>
      <c r="B7065" s="311"/>
      <c r="C7065" s="100" t="s">
        <v>3317</v>
      </c>
    </row>
    <row r="7066" spans="1:3">
      <c r="A7066" s="311"/>
      <c r="B7066" s="311"/>
      <c r="C7066" s="100" t="s">
        <v>3318</v>
      </c>
    </row>
    <row r="7067" spans="1:3">
      <c r="A7067" s="311"/>
      <c r="B7067" s="311"/>
      <c r="C7067" s="100" t="s">
        <v>3319</v>
      </c>
    </row>
    <row r="7068" spans="1:3">
      <c r="A7068" s="311"/>
      <c r="B7068" s="311"/>
      <c r="C7068" s="100" t="s">
        <v>3320</v>
      </c>
    </row>
    <row r="7069" spans="1:3">
      <c r="A7069" s="311"/>
      <c r="B7069" s="311"/>
      <c r="C7069" s="100" t="s">
        <v>3324</v>
      </c>
    </row>
    <row r="7070" spans="1:3">
      <c r="A7070" s="311"/>
      <c r="B7070" s="311"/>
      <c r="C7070" s="100" t="s">
        <v>1355</v>
      </c>
    </row>
    <row r="7071" spans="1:3" ht="75">
      <c r="A7071" s="311"/>
      <c r="B7071" s="311"/>
      <c r="C7071" s="100" t="s">
        <v>3251</v>
      </c>
    </row>
    <row r="7072" spans="1:3">
      <c r="A7072" s="311"/>
      <c r="B7072" s="311"/>
      <c r="C7072" s="100" t="s">
        <v>1955</v>
      </c>
    </row>
    <row r="7073" spans="1:3">
      <c r="A7073" s="311"/>
      <c r="B7073" s="311"/>
      <c r="C7073" s="100" t="s">
        <v>1956</v>
      </c>
    </row>
    <row r="7074" spans="1:3">
      <c r="A7074" s="311"/>
      <c r="B7074" s="311"/>
      <c r="C7074" s="100" t="s">
        <v>1957</v>
      </c>
    </row>
    <row r="7075" spans="1:3">
      <c r="A7075" s="311"/>
      <c r="B7075" s="311"/>
      <c r="C7075" s="100" t="s">
        <v>1958</v>
      </c>
    </row>
    <row r="7076" spans="1:3">
      <c r="A7076" s="311"/>
      <c r="B7076" s="311"/>
      <c r="C7076" s="100" t="s">
        <v>1475</v>
      </c>
    </row>
    <row r="7077" spans="1:3" ht="45.75" thickBot="1">
      <c r="A7077" s="312"/>
      <c r="B7077" s="312"/>
      <c r="C7077" s="95" t="s">
        <v>3322</v>
      </c>
    </row>
    <row r="7078" spans="1:3">
      <c r="A7078" s="310" t="s">
        <v>863</v>
      </c>
      <c r="B7078" s="310" t="s">
        <v>28</v>
      </c>
      <c r="C7078" s="99" t="s">
        <v>864</v>
      </c>
    </row>
    <row r="7079" spans="1:3" ht="45">
      <c r="A7079" s="311"/>
      <c r="B7079" s="311"/>
      <c r="C7079" s="100" t="s">
        <v>3325</v>
      </c>
    </row>
    <row r="7080" spans="1:3">
      <c r="A7080" s="311"/>
      <c r="B7080" s="311"/>
      <c r="C7080" s="100" t="s">
        <v>2915</v>
      </c>
    </row>
    <row r="7081" spans="1:3">
      <c r="A7081" s="311"/>
      <c r="B7081" s="311"/>
      <c r="C7081" s="100" t="s">
        <v>2999</v>
      </c>
    </row>
    <row r="7082" spans="1:3">
      <c r="A7082" s="311"/>
      <c r="B7082" s="311"/>
      <c r="C7082" s="100" t="s">
        <v>3315</v>
      </c>
    </row>
    <row r="7083" spans="1:3">
      <c r="A7083" s="311"/>
      <c r="B7083" s="311"/>
      <c r="C7083" s="100" t="s">
        <v>3316</v>
      </c>
    </row>
    <row r="7084" spans="1:3">
      <c r="A7084" s="311"/>
      <c r="B7084" s="311"/>
      <c r="C7084" s="100" t="s">
        <v>3317</v>
      </c>
    </row>
    <row r="7085" spans="1:3">
      <c r="A7085" s="311"/>
      <c r="B7085" s="311"/>
      <c r="C7085" s="100" t="s">
        <v>3318</v>
      </c>
    </row>
    <row r="7086" spans="1:3">
      <c r="A7086" s="311"/>
      <c r="B7086" s="311"/>
      <c r="C7086" s="100" t="s">
        <v>3319</v>
      </c>
    </row>
    <row r="7087" spans="1:3">
      <c r="A7087" s="311"/>
      <c r="B7087" s="311"/>
      <c r="C7087" s="100" t="s">
        <v>3320</v>
      </c>
    </row>
    <row r="7088" spans="1:3">
      <c r="A7088" s="311"/>
      <c r="B7088" s="311"/>
      <c r="C7088" s="100" t="s">
        <v>3326</v>
      </c>
    </row>
    <row r="7089" spans="1:3">
      <c r="A7089" s="311"/>
      <c r="B7089" s="311"/>
      <c r="C7089" s="100" t="s">
        <v>1355</v>
      </c>
    </row>
    <row r="7090" spans="1:3" ht="75">
      <c r="A7090" s="311"/>
      <c r="B7090" s="311"/>
      <c r="C7090" s="100" t="s">
        <v>3251</v>
      </c>
    </row>
    <row r="7091" spans="1:3">
      <c r="A7091" s="311"/>
      <c r="B7091" s="311"/>
      <c r="C7091" s="100" t="s">
        <v>1955</v>
      </c>
    </row>
    <row r="7092" spans="1:3">
      <c r="A7092" s="311"/>
      <c r="B7092" s="311"/>
      <c r="C7092" s="100" t="s">
        <v>1956</v>
      </c>
    </row>
    <row r="7093" spans="1:3">
      <c r="A7093" s="311"/>
      <c r="B7093" s="311"/>
      <c r="C7093" s="100" t="s">
        <v>1957</v>
      </c>
    </row>
    <row r="7094" spans="1:3">
      <c r="A7094" s="311"/>
      <c r="B7094" s="311"/>
      <c r="C7094" s="100" t="s">
        <v>1958</v>
      </c>
    </row>
    <row r="7095" spans="1:3">
      <c r="A7095" s="311"/>
      <c r="B7095" s="311"/>
      <c r="C7095" s="100" t="s">
        <v>1475</v>
      </c>
    </row>
    <row r="7096" spans="1:3" ht="45.75" thickBot="1">
      <c r="A7096" s="312"/>
      <c r="B7096" s="312"/>
      <c r="C7096" s="95" t="s">
        <v>3322</v>
      </c>
    </row>
    <row r="7097" spans="1:3">
      <c r="A7097" s="310" t="s">
        <v>865</v>
      </c>
      <c r="B7097" s="310" t="s">
        <v>28</v>
      </c>
      <c r="C7097" s="99" t="s">
        <v>866</v>
      </c>
    </row>
    <row r="7098" spans="1:3" ht="45">
      <c r="A7098" s="311"/>
      <c r="B7098" s="311"/>
      <c r="C7098" s="100" t="s">
        <v>3327</v>
      </c>
    </row>
    <row r="7099" spans="1:3">
      <c r="A7099" s="311"/>
      <c r="B7099" s="311"/>
      <c r="C7099" s="100" t="s">
        <v>2915</v>
      </c>
    </row>
    <row r="7100" spans="1:3">
      <c r="A7100" s="311"/>
      <c r="B7100" s="311"/>
      <c r="C7100" s="100" t="s">
        <v>2999</v>
      </c>
    </row>
    <row r="7101" spans="1:3">
      <c r="A7101" s="311"/>
      <c r="B7101" s="311"/>
      <c r="C7101" s="100" t="s">
        <v>3315</v>
      </c>
    </row>
    <row r="7102" spans="1:3">
      <c r="A7102" s="311"/>
      <c r="B7102" s="311"/>
      <c r="C7102" s="100" t="s">
        <v>3316</v>
      </c>
    </row>
    <row r="7103" spans="1:3">
      <c r="A7103" s="311"/>
      <c r="B7103" s="311"/>
      <c r="C7103" s="100" t="s">
        <v>3317</v>
      </c>
    </row>
    <row r="7104" spans="1:3">
      <c r="A7104" s="311"/>
      <c r="B7104" s="311"/>
      <c r="C7104" s="100" t="s">
        <v>3318</v>
      </c>
    </row>
    <row r="7105" spans="1:3">
      <c r="A7105" s="311"/>
      <c r="B7105" s="311"/>
      <c r="C7105" s="100" t="s">
        <v>3319</v>
      </c>
    </row>
    <row r="7106" spans="1:3">
      <c r="A7106" s="311"/>
      <c r="B7106" s="311"/>
      <c r="C7106" s="100" t="s">
        <v>3320</v>
      </c>
    </row>
    <row r="7107" spans="1:3">
      <c r="A7107" s="311"/>
      <c r="B7107" s="311"/>
      <c r="C7107" s="100" t="s">
        <v>3328</v>
      </c>
    </row>
    <row r="7108" spans="1:3">
      <c r="A7108" s="311"/>
      <c r="B7108" s="311"/>
      <c r="C7108" s="100" t="s">
        <v>1355</v>
      </c>
    </row>
    <row r="7109" spans="1:3" ht="75">
      <c r="A7109" s="311"/>
      <c r="B7109" s="311"/>
      <c r="C7109" s="100" t="s">
        <v>3251</v>
      </c>
    </row>
    <row r="7110" spans="1:3">
      <c r="A7110" s="311"/>
      <c r="B7110" s="311"/>
      <c r="C7110" s="100" t="s">
        <v>1955</v>
      </c>
    </row>
    <row r="7111" spans="1:3">
      <c r="A7111" s="311"/>
      <c r="B7111" s="311"/>
      <c r="C7111" s="100" t="s">
        <v>1956</v>
      </c>
    </row>
    <row r="7112" spans="1:3">
      <c r="A7112" s="311"/>
      <c r="B7112" s="311"/>
      <c r="C7112" s="100" t="s">
        <v>1957</v>
      </c>
    </row>
    <row r="7113" spans="1:3">
      <c r="A7113" s="311"/>
      <c r="B7113" s="311"/>
      <c r="C7113" s="100" t="s">
        <v>1958</v>
      </c>
    </row>
    <row r="7114" spans="1:3" ht="60.75" thickBot="1">
      <c r="A7114" s="312"/>
      <c r="B7114" s="312"/>
      <c r="C7114" s="95" t="s">
        <v>3329</v>
      </c>
    </row>
    <row r="7115" spans="1:3">
      <c r="A7115" s="310" t="s">
        <v>867</v>
      </c>
      <c r="B7115" s="310" t="s">
        <v>28</v>
      </c>
      <c r="C7115" s="99" t="s">
        <v>868</v>
      </c>
    </row>
    <row r="7116" spans="1:3" ht="45">
      <c r="A7116" s="311"/>
      <c r="B7116" s="311"/>
      <c r="C7116" s="100" t="s">
        <v>3330</v>
      </c>
    </row>
    <row r="7117" spans="1:3">
      <c r="A7117" s="311"/>
      <c r="B7117" s="311"/>
      <c r="C7117" s="100" t="s">
        <v>2915</v>
      </c>
    </row>
    <row r="7118" spans="1:3">
      <c r="A7118" s="311"/>
      <c r="B7118" s="311"/>
      <c r="C7118" s="100" t="s">
        <v>2999</v>
      </c>
    </row>
    <row r="7119" spans="1:3">
      <c r="A7119" s="311"/>
      <c r="B7119" s="311"/>
      <c r="C7119" s="100" t="s">
        <v>3315</v>
      </c>
    </row>
    <row r="7120" spans="1:3">
      <c r="A7120" s="311"/>
      <c r="B7120" s="311"/>
      <c r="C7120" s="100" t="s">
        <v>3316</v>
      </c>
    </row>
    <row r="7121" spans="1:3">
      <c r="A7121" s="311"/>
      <c r="B7121" s="311"/>
      <c r="C7121" s="100" t="s">
        <v>3317</v>
      </c>
    </row>
    <row r="7122" spans="1:3">
      <c r="A7122" s="311"/>
      <c r="B7122" s="311"/>
      <c r="C7122" s="100" t="s">
        <v>3318</v>
      </c>
    </row>
    <row r="7123" spans="1:3">
      <c r="A7123" s="311"/>
      <c r="B7123" s="311"/>
      <c r="C7123" s="100" t="s">
        <v>3319</v>
      </c>
    </row>
    <row r="7124" spans="1:3">
      <c r="A7124" s="311"/>
      <c r="B7124" s="311"/>
      <c r="C7124" s="100" t="s">
        <v>3320</v>
      </c>
    </row>
    <row r="7125" spans="1:3">
      <c r="A7125" s="311"/>
      <c r="B7125" s="311"/>
      <c r="C7125" s="100" t="s">
        <v>3324</v>
      </c>
    </row>
    <row r="7126" spans="1:3">
      <c r="A7126" s="311"/>
      <c r="B7126" s="311"/>
      <c r="C7126" s="100" t="s">
        <v>1355</v>
      </c>
    </row>
    <row r="7127" spans="1:3" ht="75">
      <c r="A7127" s="311"/>
      <c r="B7127" s="311"/>
      <c r="C7127" s="100" t="s">
        <v>3251</v>
      </c>
    </row>
    <row r="7128" spans="1:3">
      <c r="A7128" s="311"/>
      <c r="B7128" s="311"/>
      <c r="C7128" s="100" t="s">
        <v>1955</v>
      </c>
    </row>
    <row r="7129" spans="1:3">
      <c r="A7129" s="311"/>
      <c r="B7129" s="311"/>
      <c r="C7129" s="100" t="s">
        <v>1956</v>
      </c>
    </row>
    <row r="7130" spans="1:3">
      <c r="A7130" s="311"/>
      <c r="B7130" s="311"/>
      <c r="C7130" s="100" t="s">
        <v>1957</v>
      </c>
    </row>
    <row r="7131" spans="1:3">
      <c r="A7131" s="311"/>
      <c r="B7131" s="311"/>
      <c r="C7131" s="100" t="s">
        <v>1958</v>
      </c>
    </row>
    <row r="7132" spans="1:3">
      <c r="A7132" s="311"/>
      <c r="B7132" s="311"/>
      <c r="C7132" s="100" t="s">
        <v>1475</v>
      </c>
    </row>
    <row r="7133" spans="1:3" ht="45.75" thickBot="1">
      <c r="A7133" s="312"/>
      <c r="B7133" s="312"/>
      <c r="C7133" s="95" t="s">
        <v>3322</v>
      </c>
    </row>
    <row r="7134" spans="1:3">
      <c r="A7134" s="310" t="s">
        <v>869</v>
      </c>
      <c r="B7134" s="310" t="s">
        <v>28</v>
      </c>
      <c r="C7134" s="99" t="s">
        <v>870</v>
      </c>
    </row>
    <row r="7135" spans="1:3" ht="45">
      <c r="A7135" s="311"/>
      <c r="B7135" s="311"/>
      <c r="C7135" s="100" t="s">
        <v>3331</v>
      </c>
    </row>
    <row r="7136" spans="1:3">
      <c r="A7136" s="311"/>
      <c r="B7136" s="311"/>
      <c r="C7136" s="100" t="s">
        <v>2915</v>
      </c>
    </row>
    <row r="7137" spans="1:3">
      <c r="A7137" s="311"/>
      <c r="B7137" s="311"/>
      <c r="C7137" s="100" t="s">
        <v>2999</v>
      </c>
    </row>
    <row r="7138" spans="1:3">
      <c r="A7138" s="311"/>
      <c r="B7138" s="311"/>
      <c r="C7138" s="100" t="s">
        <v>3315</v>
      </c>
    </row>
    <row r="7139" spans="1:3">
      <c r="A7139" s="311"/>
      <c r="B7139" s="311"/>
      <c r="C7139" s="100" t="s">
        <v>3316</v>
      </c>
    </row>
    <row r="7140" spans="1:3">
      <c r="A7140" s="311"/>
      <c r="B7140" s="311"/>
      <c r="C7140" s="100" t="s">
        <v>3317</v>
      </c>
    </row>
    <row r="7141" spans="1:3">
      <c r="A7141" s="311"/>
      <c r="B7141" s="311"/>
      <c r="C7141" s="100" t="s">
        <v>3318</v>
      </c>
    </row>
    <row r="7142" spans="1:3">
      <c r="A7142" s="311"/>
      <c r="B7142" s="311"/>
      <c r="C7142" s="100" t="s">
        <v>3319</v>
      </c>
    </row>
    <row r="7143" spans="1:3">
      <c r="A7143" s="311"/>
      <c r="B7143" s="311"/>
      <c r="C7143" s="100" t="s">
        <v>3320</v>
      </c>
    </row>
    <row r="7144" spans="1:3">
      <c r="A7144" s="311"/>
      <c r="B7144" s="311"/>
      <c r="C7144" s="100" t="s">
        <v>3332</v>
      </c>
    </row>
    <row r="7145" spans="1:3">
      <c r="A7145" s="311"/>
      <c r="B7145" s="311"/>
      <c r="C7145" s="100" t="s">
        <v>1355</v>
      </c>
    </row>
    <row r="7146" spans="1:3" ht="75">
      <c r="A7146" s="311"/>
      <c r="B7146" s="311"/>
      <c r="C7146" s="100" t="s">
        <v>3251</v>
      </c>
    </row>
    <row r="7147" spans="1:3">
      <c r="A7147" s="311"/>
      <c r="B7147" s="311"/>
      <c r="C7147" s="100" t="s">
        <v>1955</v>
      </c>
    </row>
    <row r="7148" spans="1:3">
      <c r="A7148" s="311"/>
      <c r="B7148" s="311"/>
      <c r="C7148" s="100" t="s">
        <v>1956</v>
      </c>
    </row>
    <row r="7149" spans="1:3">
      <c r="A7149" s="311"/>
      <c r="B7149" s="311"/>
      <c r="C7149" s="100" t="s">
        <v>1957</v>
      </c>
    </row>
    <row r="7150" spans="1:3">
      <c r="A7150" s="311"/>
      <c r="B7150" s="311"/>
      <c r="C7150" s="100" t="s">
        <v>1958</v>
      </c>
    </row>
    <row r="7151" spans="1:3">
      <c r="A7151" s="311"/>
      <c r="B7151" s="311"/>
      <c r="C7151" s="100" t="s">
        <v>1475</v>
      </c>
    </row>
    <row r="7152" spans="1:3" ht="45.75" thickBot="1">
      <c r="A7152" s="312"/>
      <c r="B7152" s="312"/>
      <c r="C7152" s="95" t="s">
        <v>3322</v>
      </c>
    </row>
    <row r="7153" spans="1:3">
      <c r="A7153" s="310" t="s">
        <v>871</v>
      </c>
      <c r="B7153" s="310" t="s">
        <v>28</v>
      </c>
      <c r="C7153" s="99" t="s">
        <v>872</v>
      </c>
    </row>
    <row r="7154" spans="1:3" ht="45">
      <c r="A7154" s="311"/>
      <c r="B7154" s="311"/>
      <c r="C7154" s="100" t="s">
        <v>3333</v>
      </c>
    </row>
    <row r="7155" spans="1:3">
      <c r="A7155" s="311"/>
      <c r="B7155" s="311"/>
      <c r="C7155" s="100" t="s">
        <v>3334</v>
      </c>
    </row>
    <row r="7156" spans="1:3">
      <c r="A7156" s="311"/>
      <c r="B7156" s="311"/>
      <c r="C7156" s="100" t="s">
        <v>2999</v>
      </c>
    </row>
    <row r="7157" spans="1:3">
      <c r="A7157" s="311"/>
      <c r="B7157" s="311"/>
      <c r="C7157" s="100" t="s">
        <v>3315</v>
      </c>
    </row>
    <row r="7158" spans="1:3">
      <c r="A7158" s="311"/>
      <c r="B7158" s="311"/>
      <c r="C7158" s="100" t="s">
        <v>3316</v>
      </c>
    </row>
    <row r="7159" spans="1:3">
      <c r="A7159" s="311"/>
      <c r="B7159" s="311"/>
      <c r="C7159" s="100" t="s">
        <v>3317</v>
      </c>
    </row>
    <row r="7160" spans="1:3">
      <c r="A7160" s="311"/>
      <c r="B7160" s="311"/>
      <c r="C7160" s="100" t="s">
        <v>3318</v>
      </c>
    </row>
    <row r="7161" spans="1:3">
      <c r="A7161" s="311"/>
      <c r="B7161" s="311"/>
      <c r="C7161" s="100" t="s">
        <v>3319</v>
      </c>
    </row>
    <row r="7162" spans="1:3">
      <c r="A7162" s="311"/>
      <c r="B7162" s="311"/>
      <c r="C7162" s="100" t="s">
        <v>3320</v>
      </c>
    </row>
    <row r="7163" spans="1:3">
      <c r="A7163" s="311"/>
      <c r="B7163" s="311"/>
      <c r="C7163" s="100" t="s">
        <v>3335</v>
      </c>
    </row>
    <row r="7164" spans="1:3">
      <c r="A7164" s="311"/>
      <c r="B7164" s="311"/>
      <c r="C7164" s="100" t="s">
        <v>1355</v>
      </c>
    </row>
    <row r="7165" spans="1:3" ht="75">
      <c r="A7165" s="311"/>
      <c r="B7165" s="311"/>
      <c r="C7165" s="100" t="s">
        <v>3251</v>
      </c>
    </row>
    <row r="7166" spans="1:3">
      <c r="A7166" s="311"/>
      <c r="B7166" s="311"/>
      <c r="C7166" s="100" t="s">
        <v>1955</v>
      </c>
    </row>
    <row r="7167" spans="1:3">
      <c r="A7167" s="311"/>
      <c r="B7167" s="311"/>
      <c r="C7167" s="100" t="s">
        <v>1956</v>
      </c>
    </row>
    <row r="7168" spans="1:3">
      <c r="A7168" s="311"/>
      <c r="B7168" s="311"/>
      <c r="C7168" s="100" t="s">
        <v>1957</v>
      </c>
    </row>
    <row r="7169" spans="1:3">
      <c r="A7169" s="311"/>
      <c r="B7169" s="311"/>
      <c r="C7169" s="100" t="s">
        <v>1958</v>
      </c>
    </row>
    <row r="7170" spans="1:3">
      <c r="A7170" s="311"/>
      <c r="B7170" s="311"/>
      <c r="C7170" s="100" t="s">
        <v>1475</v>
      </c>
    </row>
    <row r="7171" spans="1:3" ht="45.75" thickBot="1">
      <c r="A7171" s="312"/>
      <c r="B7171" s="312"/>
      <c r="C7171" s="95" t="s">
        <v>3322</v>
      </c>
    </row>
    <row r="7172" spans="1:3">
      <c r="A7172" s="310" t="s">
        <v>873</v>
      </c>
      <c r="B7172" s="310" t="s">
        <v>28</v>
      </c>
      <c r="C7172" s="99" t="s">
        <v>874</v>
      </c>
    </row>
    <row r="7173" spans="1:3" ht="60">
      <c r="A7173" s="311"/>
      <c r="B7173" s="311"/>
      <c r="C7173" s="100" t="s">
        <v>3336</v>
      </c>
    </row>
    <row r="7174" spans="1:3">
      <c r="A7174" s="311"/>
      <c r="B7174" s="311"/>
      <c r="C7174" s="100" t="s">
        <v>2915</v>
      </c>
    </row>
    <row r="7175" spans="1:3">
      <c r="A7175" s="311"/>
      <c r="B7175" s="311"/>
      <c r="C7175" s="100" t="s">
        <v>2999</v>
      </c>
    </row>
    <row r="7176" spans="1:3">
      <c r="A7176" s="311"/>
      <c r="B7176" s="311"/>
      <c r="C7176" s="100" t="s">
        <v>3315</v>
      </c>
    </row>
    <row r="7177" spans="1:3">
      <c r="A7177" s="311"/>
      <c r="B7177" s="311"/>
      <c r="C7177" s="100" t="s">
        <v>3316</v>
      </c>
    </row>
    <row r="7178" spans="1:3">
      <c r="A7178" s="311"/>
      <c r="B7178" s="311"/>
      <c r="C7178" s="100" t="s">
        <v>3317</v>
      </c>
    </row>
    <row r="7179" spans="1:3">
      <c r="A7179" s="311"/>
      <c r="B7179" s="311"/>
      <c r="C7179" s="100" t="s">
        <v>3318</v>
      </c>
    </row>
    <row r="7180" spans="1:3">
      <c r="A7180" s="311"/>
      <c r="B7180" s="311"/>
      <c r="C7180" s="100" t="s">
        <v>3319</v>
      </c>
    </row>
    <row r="7181" spans="1:3">
      <c r="A7181" s="311"/>
      <c r="B7181" s="311"/>
      <c r="C7181" s="100" t="s">
        <v>3320</v>
      </c>
    </row>
    <row r="7182" spans="1:3">
      <c r="A7182" s="311"/>
      <c r="B7182" s="311"/>
      <c r="C7182" s="100" t="s">
        <v>3328</v>
      </c>
    </row>
    <row r="7183" spans="1:3">
      <c r="A7183" s="311"/>
      <c r="B7183" s="311"/>
      <c r="C7183" s="100" t="s">
        <v>1355</v>
      </c>
    </row>
    <row r="7184" spans="1:3" ht="75">
      <c r="A7184" s="311"/>
      <c r="B7184" s="311"/>
      <c r="C7184" s="100" t="s">
        <v>3251</v>
      </c>
    </row>
    <row r="7185" spans="1:3">
      <c r="A7185" s="311"/>
      <c r="B7185" s="311"/>
      <c r="C7185" s="100" t="s">
        <v>1955</v>
      </c>
    </row>
    <row r="7186" spans="1:3">
      <c r="A7186" s="311"/>
      <c r="B7186" s="311"/>
      <c r="C7186" s="100" t="s">
        <v>1956</v>
      </c>
    </row>
    <row r="7187" spans="1:3">
      <c r="A7187" s="311"/>
      <c r="B7187" s="311"/>
      <c r="C7187" s="100" t="s">
        <v>1957</v>
      </c>
    </row>
    <row r="7188" spans="1:3">
      <c r="A7188" s="311"/>
      <c r="B7188" s="311"/>
      <c r="C7188" s="100" t="s">
        <v>1958</v>
      </c>
    </row>
    <row r="7189" spans="1:3">
      <c r="A7189" s="311"/>
      <c r="B7189" s="311"/>
      <c r="C7189" s="100" t="s">
        <v>1475</v>
      </c>
    </row>
    <row r="7190" spans="1:3" ht="45.75" thickBot="1">
      <c r="A7190" s="312"/>
      <c r="B7190" s="312"/>
      <c r="C7190" s="95" t="s">
        <v>3322</v>
      </c>
    </row>
    <row r="7191" spans="1:3">
      <c r="A7191" s="310" t="s">
        <v>875</v>
      </c>
      <c r="B7191" s="310" t="s">
        <v>28</v>
      </c>
      <c r="C7191" s="99" t="s">
        <v>876</v>
      </c>
    </row>
    <row r="7192" spans="1:3" ht="45">
      <c r="A7192" s="311"/>
      <c r="B7192" s="311"/>
      <c r="C7192" s="100" t="s">
        <v>3337</v>
      </c>
    </row>
    <row r="7193" spans="1:3">
      <c r="A7193" s="311"/>
      <c r="B7193" s="311"/>
      <c r="C7193" s="100" t="s">
        <v>2915</v>
      </c>
    </row>
    <row r="7194" spans="1:3">
      <c r="A7194" s="311"/>
      <c r="B7194" s="311"/>
      <c r="C7194" s="100" t="s">
        <v>2999</v>
      </c>
    </row>
    <row r="7195" spans="1:3">
      <c r="A7195" s="311"/>
      <c r="B7195" s="311"/>
      <c r="C7195" s="100" t="s">
        <v>3315</v>
      </c>
    </row>
    <row r="7196" spans="1:3">
      <c r="A7196" s="311"/>
      <c r="B7196" s="311"/>
      <c r="C7196" s="100" t="s">
        <v>3316</v>
      </c>
    </row>
    <row r="7197" spans="1:3">
      <c r="A7197" s="311"/>
      <c r="B7197" s="311"/>
      <c r="C7197" s="100" t="s">
        <v>3317</v>
      </c>
    </row>
    <row r="7198" spans="1:3">
      <c r="A7198" s="311"/>
      <c r="B7198" s="311"/>
      <c r="C7198" s="100" t="s">
        <v>3318</v>
      </c>
    </row>
    <row r="7199" spans="1:3">
      <c r="A7199" s="311"/>
      <c r="B7199" s="311"/>
      <c r="C7199" s="100" t="s">
        <v>3319</v>
      </c>
    </row>
    <row r="7200" spans="1:3">
      <c r="A7200" s="311"/>
      <c r="B7200" s="311"/>
      <c r="C7200" s="100" t="s">
        <v>3320</v>
      </c>
    </row>
    <row r="7201" spans="1:3">
      <c r="A7201" s="311"/>
      <c r="B7201" s="311"/>
      <c r="C7201" s="100" t="s">
        <v>3338</v>
      </c>
    </row>
    <row r="7202" spans="1:3">
      <c r="A7202" s="311"/>
      <c r="B7202" s="311"/>
      <c r="C7202" s="100" t="s">
        <v>1355</v>
      </c>
    </row>
    <row r="7203" spans="1:3" ht="75">
      <c r="A7203" s="311"/>
      <c r="B7203" s="311"/>
      <c r="C7203" s="100" t="s">
        <v>3251</v>
      </c>
    </row>
    <row r="7204" spans="1:3">
      <c r="A7204" s="311"/>
      <c r="B7204" s="311"/>
      <c r="C7204" s="100" t="s">
        <v>1955</v>
      </c>
    </row>
    <row r="7205" spans="1:3">
      <c r="A7205" s="311"/>
      <c r="B7205" s="311"/>
      <c r="C7205" s="100" t="s">
        <v>1956</v>
      </c>
    </row>
    <row r="7206" spans="1:3">
      <c r="A7206" s="311"/>
      <c r="B7206" s="311"/>
      <c r="C7206" s="100" t="s">
        <v>1957</v>
      </c>
    </row>
    <row r="7207" spans="1:3">
      <c r="A7207" s="311"/>
      <c r="B7207" s="311"/>
      <c r="C7207" s="100" t="s">
        <v>1958</v>
      </c>
    </row>
    <row r="7208" spans="1:3">
      <c r="A7208" s="311"/>
      <c r="B7208" s="311"/>
      <c r="C7208" s="100" t="s">
        <v>1475</v>
      </c>
    </row>
    <row r="7209" spans="1:3" ht="45.75" thickBot="1">
      <c r="A7209" s="312"/>
      <c r="B7209" s="312"/>
      <c r="C7209" s="95" t="s">
        <v>3322</v>
      </c>
    </row>
    <row r="7210" spans="1:3">
      <c r="A7210" s="310" t="s">
        <v>877</v>
      </c>
      <c r="B7210" s="310" t="s">
        <v>28</v>
      </c>
      <c r="C7210" s="99" t="s">
        <v>878</v>
      </c>
    </row>
    <row r="7211" spans="1:3" ht="45">
      <c r="A7211" s="311"/>
      <c r="B7211" s="311"/>
      <c r="C7211" s="100" t="s">
        <v>3339</v>
      </c>
    </row>
    <row r="7212" spans="1:3">
      <c r="A7212" s="311"/>
      <c r="B7212" s="311"/>
      <c r="C7212" s="100" t="s">
        <v>2915</v>
      </c>
    </row>
    <row r="7213" spans="1:3">
      <c r="A7213" s="311"/>
      <c r="B7213" s="311"/>
      <c r="C7213" s="100" t="s">
        <v>2999</v>
      </c>
    </row>
    <row r="7214" spans="1:3">
      <c r="A7214" s="311"/>
      <c r="B7214" s="311"/>
      <c r="C7214" s="100" t="s">
        <v>3315</v>
      </c>
    </row>
    <row r="7215" spans="1:3">
      <c r="A7215" s="311"/>
      <c r="B7215" s="311"/>
      <c r="C7215" s="100" t="s">
        <v>3316</v>
      </c>
    </row>
    <row r="7216" spans="1:3">
      <c r="A7216" s="311"/>
      <c r="B7216" s="311"/>
      <c r="C7216" s="100" t="s">
        <v>3317</v>
      </c>
    </row>
    <row r="7217" spans="1:3">
      <c r="A7217" s="311"/>
      <c r="B7217" s="311"/>
      <c r="C7217" s="100" t="s">
        <v>3318</v>
      </c>
    </row>
    <row r="7218" spans="1:3">
      <c r="A7218" s="311"/>
      <c r="B7218" s="311"/>
      <c r="C7218" s="100" t="s">
        <v>3319</v>
      </c>
    </row>
    <row r="7219" spans="1:3">
      <c r="A7219" s="311"/>
      <c r="B7219" s="311"/>
      <c r="C7219" s="100" t="s">
        <v>3320</v>
      </c>
    </row>
    <row r="7220" spans="1:3">
      <c r="A7220" s="311"/>
      <c r="B7220" s="311"/>
      <c r="C7220" s="100" t="s">
        <v>3338</v>
      </c>
    </row>
    <row r="7221" spans="1:3">
      <c r="A7221" s="311"/>
      <c r="B7221" s="311"/>
      <c r="C7221" s="100" t="s">
        <v>1355</v>
      </c>
    </row>
    <row r="7222" spans="1:3" ht="75">
      <c r="A7222" s="311"/>
      <c r="B7222" s="311"/>
      <c r="C7222" s="100" t="s">
        <v>3251</v>
      </c>
    </row>
    <row r="7223" spans="1:3">
      <c r="A7223" s="311"/>
      <c r="B7223" s="311"/>
      <c r="C7223" s="100" t="s">
        <v>1955</v>
      </c>
    </row>
    <row r="7224" spans="1:3">
      <c r="A7224" s="311"/>
      <c r="B7224" s="311"/>
      <c r="C7224" s="100" t="s">
        <v>1956</v>
      </c>
    </row>
    <row r="7225" spans="1:3">
      <c r="A7225" s="311"/>
      <c r="B7225" s="311"/>
      <c r="C7225" s="100" t="s">
        <v>1957</v>
      </c>
    </row>
    <row r="7226" spans="1:3">
      <c r="A7226" s="311"/>
      <c r="B7226" s="311"/>
      <c r="C7226" s="100" t="s">
        <v>1958</v>
      </c>
    </row>
    <row r="7227" spans="1:3">
      <c r="A7227" s="311"/>
      <c r="B7227" s="311"/>
      <c r="C7227" s="100" t="s">
        <v>1475</v>
      </c>
    </row>
    <row r="7228" spans="1:3" ht="45.75" thickBot="1">
      <c r="A7228" s="312"/>
      <c r="B7228" s="312"/>
      <c r="C7228" s="95" t="s">
        <v>3322</v>
      </c>
    </row>
    <row r="7229" spans="1:3">
      <c r="A7229" s="310" t="s">
        <v>879</v>
      </c>
      <c r="B7229" s="310" t="s">
        <v>28</v>
      </c>
      <c r="C7229" s="99" t="s">
        <v>880</v>
      </c>
    </row>
    <row r="7230" spans="1:3" ht="45">
      <c r="A7230" s="311"/>
      <c r="B7230" s="311"/>
      <c r="C7230" s="100" t="s">
        <v>3340</v>
      </c>
    </row>
    <row r="7231" spans="1:3">
      <c r="A7231" s="311"/>
      <c r="B7231" s="311"/>
      <c r="C7231" s="100" t="s">
        <v>2915</v>
      </c>
    </row>
    <row r="7232" spans="1:3">
      <c r="A7232" s="311"/>
      <c r="B7232" s="311"/>
      <c r="C7232" s="100" t="s">
        <v>2999</v>
      </c>
    </row>
    <row r="7233" spans="1:3">
      <c r="A7233" s="311"/>
      <c r="B7233" s="311"/>
      <c r="C7233" s="100" t="s">
        <v>3315</v>
      </c>
    </row>
    <row r="7234" spans="1:3">
      <c r="A7234" s="311"/>
      <c r="B7234" s="311"/>
      <c r="C7234" s="100" t="s">
        <v>3316</v>
      </c>
    </row>
    <row r="7235" spans="1:3">
      <c r="A7235" s="311"/>
      <c r="B7235" s="311"/>
      <c r="C7235" s="100" t="s">
        <v>3317</v>
      </c>
    </row>
    <row r="7236" spans="1:3">
      <c r="A7236" s="311"/>
      <c r="B7236" s="311"/>
      <c r="C7236" s="100" t="s">
        <v>3318</v>
      </c>
    </row>
    <row r="7237" spans="1:3">
      <c r="A7237" s="311"/>
      <c r="B7237" s="311"/>
      <c r="C7237" s="100" t="s">
        <v>3319</v>
      </c>
    </row>
    <row r="7238" spans="1:3">
      <c r="A7238" s="311"/>
      <c r="B7238" s="311"/>
      <c r="C7238" s="100" t="s">
        <v>3320</v>
      </c>
    </row>
    <row r="7239" spans="1:3" ht="30">
      <c r="A7239" s="311"/>
      <c r="B7239" s="311"/>
      <c r="C7239" s="100" t="s">
        <v>3341</v>
      </c>
    </row>
    <row r="7240" spans="1:3" ht="75">
      <c r="A7240" s="311"/>
      <c r="B7240" s="311"/>
      <c r="C7240" s="100" t="s">
        <v>3251</v>
      </c>
    </row>
    <row r="7241" spans="1:3">
      <c r="A7241" s="311"/>
      <c r="B7241" s="311"/>
      <c r="C7241" s="100" t="s">
        <v>1955</v>
      </c>
    </row>
    <row r="7242" spans="1:3">
      <c r="A7242" s="311"/>
      <c r="B7242" s="311"/>
      <c r="C7242" s="100" t="s">
        <v>1956</v>
      </c>
    </row>
    <row r="7243" spans="1:3">
      <c r="A7243" s="311"/>
      <c r="B7243" s="311"/>
      <c r="C7243" s="100" t="s">
        <v>1957</v>
      </c>
    </row>
    <row r="7244" spans="1:3">
      <c r="A7244" s="311"/>
      <c r="B7244" s="311"/>
      <c r="C7244" s="100" t="s">
        <v>1958</v>
      </c>
    </row>
    <row r="7245" spans="1:3">
      <c r="A7245" s="311"/>
      <c r="B7245" s="311"/>
      <c r="C7245" s="100" t="s">
        <v>1475</v>
      </c>
    </row>
    <row r="7246" spans="1:3" ht="45.75" thickBot="1">
      <c r="A7246" s="312"/>
      <c r="B7246" s="312"/>
      <c r="C7246" s="95" t="s">
        <v>3322</v>
      </c>
    </row>
    <row r="7247" spans="1:3">
      <c r="A7247" s="310" t="s">
        <v>881</v>
      </c>
      <c r="B7247" s="310" t="s">
        <v>2</v>
      </c>
      <c r="C7247" s="99" t="s">
        <v>882</v>
      </c>
    </row>
    <row r="7248" spans="1:3" ht="45">
      <c r="A7248" s="311"/>
      <c r="B7248" s="311"/>
      <c r="C7248" s="100" t="s">
        <v>3342</v>
      </c>
    </row>
    <row r="7249" spans="1:3" ht="30">
      <c r="A7249" s="311"/>
      <c r="B7249" s="311"/>
      <c r="C7249" s="100" t="s">
        <v>3343</v>
      </c>
    </row>
    <row r="7250" spans="1:3">
      <c r="A7250" s="311"/>
      <c r="B7250" s="311"/>
      <c r="C7250" s="100" t="s">
        <v>3344</v>
      </c>
    </row>
    <row r="7251" spans="1:3" ht="45">
      <c r="A7251" s="311"/>
      <c r="B7251" s="311"/>
      <c r="C7251" s="100" t="s">
        <v>3345</v>
      </c>
    </row>
    <row r="7252" spans="1:3" ht="30">
      <c r="A7252" s="311"/>
      <c r="B7252" s="311"/>
      <c r="C7252" s="100" t="s">
        <v>3346</v>
      </c>
    </row>
    <row r="7253" spans="1:3" ht="30">
      <c r="A7253" s="311"/>
      <c r="B7253" s="311"/>
      <c r="C7253" s="100" t="s">
        <v>3347</v>
      </c>
    </row>
    <row r="7254" spans="1:3" ht="30">
      <c r="A7254" s="311"/>
      <c r="B7254" s="311"/>
      <c r="C7254" s="100" t="s">
        <v>3348</v>
      </c>
    </row>
    <row r="7255" spans="1:3">
      <c r="A7255" s="311"/>
      <c r="B7255" s="311"/>
      <c r="C7255" s="100" t="s">
        <v>3349</v>
      </c>
    </row>
    <row r="7256" spans="1:3">
      <c r="A7256" s="311"/>
      <c r="B7256" s="311"/>
      <c r="C7256" s="100" t="s">
        <v>3350</v>
      </c>
    </row>
    <row r="7257" spans="1:3" ht="30">
      <c r="A7257" s="311"/>
      <c r="B7257" s="311"/>
      <c r="C7257" s="100" t="s">
        <v>3351</v>
      </c>
    </row>
    <row r="7258" spans="1:3">
      <c r="A7258" s="311"/>
      <c r="B7258" s="311"/>
      <c r="C7258" s="100" t="s">
        <v>1355</v>
      </c>
    </row>
    <row r="7259" spans="1:3" ht="75">
      <c r="A7259" s="311"/>
      <c r="B7259" s="311"/>
      <c r="C7259" s="100" t="s">
        <v>3174</v>
      </c>
    </row>
    <row r="7260" spans="1:3">
      <c r="A7260" s="311"/>
      <c r="B7260" s="311"/>
      <c r="C7260" s="100" t="s">
        <v>1955</v>
      </c>
    </row>
    <row r="7261" spans="1:3">
      <c r="A7261" s="311"/>
      <c r="B7261" s="311"/>
      <c r="C7261" s="100" t="s">
        <v>1956</v>
      </c>
    </row>
    <row r="7262" spans="1:3">
      <c r="A7262" s="311"/>
      <c r="B7262" s="311"/>
      <c r="C7262" s="100" t="s">
        <v>1957</v>
      </c>
    </row>
    <row r="7263" spans="1:3">
      <c r="A7263" s="311"/>
      <c r="B7263" s="311"/>
      <c r="C7263" s="100" t="s">
        <v>1958</v>
      </c>
    </row>
    <row r="7264" spans="1:3">
      <c r="A7264" s="311"/>
      <c r="B7264" s="311"/>
      <c r="C7264" s="100" t="s">
        <v>1475</v>
      </c>
    </row>
    <row r="7265" spans="1:3" ht="45">
      <c r="A7265" s="311"/>
      <c r="B7265" s="311"/>
      <c r="C7265" s="100" t="s">
        <v>3271</v>
      </c>
    </row>
    <row r="7266" spans="1:3" ht="111.75" customHeight="1">
      <c r="A7266" s="311"/>
      <c r="B7266" s="311"/>
      <c r="C7266" s="100"/>
    </row>
    <row r="7267" spans="1:3" ht="135.75" customHeight="1" thickBot="1">
      <c r="A7267" s="312"/>
      <c r="B7267" s="312"/>
      <c r="C7267" s="95"/>
    </row>
    <row r="7268" spans="1:3">
      <c r="A7268" s="310" t="s">
        <v>883</v>
      </c>
      <c r="B7268" s="310" t="s">
        <v>2</v>
      </c>
      <c r="C7268" s="99" t="s">
        <v>884</v>
      </c>
    </row>
    <row r="7269" spans="1:3" ht="45">
      <c r="A7269" s="311"/>
      <c r="B7269" s="311"/>
      <c r="C7269" s="100" t="s">
        <v>3352</v>
      </c>
    </row>
    <row r="7270" spans="1:3" ht="30">
      <c r="A7270" s="311"/>
      <c r="B7270" s="311"/>
      <c r="C7270" s="100" t="s">
        <v>3353</v>
      </c>
    </row>
    <row r="7271" spans="1:3">
      <c r="A7271" s="311"/>
      <c r="B7271" s="311"/>
      <c r="C7271" s="100" t="s">
        <v>3344</v>
      </c>
    </row>
    <row r="7272" spans="1:3" ht="45">
      <c r="A7272" s="311"/>
      <c r="B7272" s="311"/>
      <c r="C7272" s="100" t="s">
        <v>3345</v>
      </c>
    </row>
    <row r="7273" spans="1:3" ht="30">
      <c r="A7273" s="311"/>
      <c r="B7273" s="311"/>
      <c r="C7273" s="100" t="s">
        <v>3346</v>
      </c>
    </row>
    <row r="7274" spans="1:3" ht="30">
      <c r="A7274" s="311"/>
      <c r="B7274" s="311"/>
      <c r="C7274" s="100" t="s">
        <v>3347</v>
      </c>
    </row>
    <row r="7275" spans="1:3" ht="30">
      <c r="A7275" s="311"/>
      <c r="B7275" s="311"/>
      <c r="C7275" s="100" t="s">
        <v>3354</v>
      </c>
    </row>
    <row r="7276" spans="1:3">
      <c r="A7276" s="311"/>
      <c r="B7276" s="311"/>
      <c r="C7276" s="100" t="s">
        <v>3349</v>
      </c>
    </row>
    <row r="7277" spans="1:3">
      <c r="A7277" s="311"/>
      <c r="B7277" s="311"/>
      <c r="C7277" s="100" t="s">
        <v>3355</v>
      </c>
    </row>
    <row r="7278" spans="1:3" ht="30">
      <c r="A7278" s="311"/>
      <c r="B7278" s="311"/>
      <c r="C7278" s="100" t="s">
        <v>3356</v>
      </c>
    </row>
    <row r="7279" spans="1:3">
      <c r="A7279" s="311"/>
      <c r="B7279" s="311"/>
      <c r="C7279" s="100" t="s">
        <v>1355</v>
      </c>
    </row>
    <row r="7280" spans="1:3" ht="75">
      <c r="A7280" s="311"/>
      <c r="B7280" s="311"/>
      <c r="C7280" s="100" t="s">
        <v>3174</v>
      </c>
    </row>
    <row r="7281" spans="1:3">
      <c r="A7281" s="311"/>
      <c r="B7281" s="311"/>
      <c r="C7281" s="100" t="s">
        <v>1955</v>
      </c>
    </row>
    <row r="7282" spans="1:3">
      <c r="A7282" s="311"/>
      <c r="B7282" s="311"/>
      <c r="C7282" s="100" t="s">
        <v>1956</v>
      </c>
    </row>
    <row r="7283" spans="1:3">
      <c r="A7283" s="311"/>
      <c r="B7283" s="311"/>
      <c r="C7283" s="100" t="s">
        <v>1957</v>
      </c>
    </row>
    <row r="7284" spans="1:3">
      <c r="A7284" s="311"/>
      <c r="B7284" s="311"/>
      <c r="C7284" s="100" t="s">
        <v>1980</v>
      </c>
    </row>
    <row r="7285" spans="1:3">
      <c r="A7285" s="311"/>
      <c r="B7285" s="311"/>
      <c r="C7285" s="100" t="s">
        <v>1475</v>
      </c>
    </row>
    <row r="7286" spans="1:3" ht="45">
      <c r="A7286" s="311"/>
      <c r="B7286" s="311"/>
      <c r="C7286" s="100" t="s">
        <v>3322</v>
      </c>
    </row>
    <row r="7287" spans="1:3" ht="117" customHeight="1">
      <c r="A7287" s="311"/>
      <c r="B7287" s="311"/>
      <c r="C7287" s="100"/>
    </row>
    <row r="7288" spans="1:3" ht="134.25" customHeight="1" thickBot="1">
      <c r="A7288" s="312"/>
      <c r="B7288" s="312"/>
      <c r="C7288" s="95"/>
    </row>
    <row r="7289" spans="1:3">
      <c r="A7289" s="310" t="s">
        <v>885</v>
      </c>
      <c r="B7289" s="310" t="s">
        <v>2</v>
      </c>
      <c r="C7289" s="99" t="s">
        <v>886</v>
      </c>
    </row>
    <row r="7290" spans="1:3" ht="45">
      <c r="A7290" s="311"/>
      <c r="B7290" s="311"/>
      <c r="C7290" s="100" t="s">
        <v>3357</v>
      </c>
    </row>
    <row r="7291" spans="1:3" ht="30">
      <c r="A7291" s="311"/>
      <c r="B7291" s="311"/>
      <c r="C7291" s="100" t="s">
        <v>3353</v>
      </c>
    </row>
    <row r="7292" spans="1:3">
      <c r="A7292" s="311"/>
      <c r="B7292" s="311"/>
      <c r="C7292" s="100" t="s">
        <v>3344</v>
      </c>
    </row>
    <row r="7293" spans="1:3" ht="45">
      <c r="A7293" s="311"/>
      <c r="B7293" s="311"/>
      <c r="C7293" s="100" t="s">
        <v>3345</v>
      </c>
    </row>
    <row r="7294" spans="1:3" ht="30">
      <c r="A7294" s="311"/>
      <c r="B7294" s="311"/>
      <c r="C7294" s="100" t="s">
        <v>3346</v>
      </c>
    </row>
    <row r="7295" spans="1:3" ht="30">
      <c r="A7295" s="311"/>
      <c r="B7295" s="311"/>
      <c r="C7295" s="100" t="s">
        <v>3347</v>
      </c>
    </row>
    <row r="7296" spans="1:3" ht="30">
      <c r="A7296" s="311"/>
      <c r="B7296" s="311"/>
      <c r="C7296" s="100" t="s">
        <v>3358</v>
      </c>
    </row>
    <row r="7297" spans="1:3">
      <c r="A7297" s="311"/>
      <c r="B7297" s="311"/>
      <c r="C7297" s="100" t="s">
        <v>3349</v>
      </c>
    </row>
    <row r="7298" spans="1:3">
      <c r="A7298" s="311"/>
      <c r="B7298" s="311"/>
      <c r="C7298" s="100" t="s">
        <v>3359</v>
      </c>
    </row>
    <row r="7299" spans="1:3" ht="30">
      <c r="A7299" s="311"/>
      <c r="B7299" s="311"/>
      <c r="C7299" s="100" t="s">
        <v>3360</v>
      </c>
    </row>
    <row r="7300" spans="1:3">
      <c r="A7300" s="311"/>
      <c r="B7300" s="311"/>
      <c r="C7300" s="100" t="s">
        <v>1355</v>
      </c>
    </row>
    <row r="7301" spans="1:3" ht="75">
      <c r="A7301" s="311"/>
      <c r="B7301" s="311"/>
      <c r="C7301" s="100" t="s">
        <v>3174</v>
      </c>
    </row>
    <row r="7302" spans="1:3">
      <c r="A7302" s="311"/>
      <c r="B7302" s="311"/>
      <c r="C7302" s="100" t="s">
        <v>1955</v>
      </c>
    </row>
    <row r="7303" spans="1:3">
      <c r="A7303" s="311"/>
      <c r="B7303" s="311"/>
      <c r="C7303" s="100" t="s">
        <v>1956</v>
      </c>
    </row>
    <row r="7304" spans="1:3">
      <c r="A7304" s="311"/>
      <c r="B7304" s="311"/>
      <c r="C7304" s="100" t="s">
        <v>1957</v>
      </c>
    </row>
    <row r="7305" spans="1:3">
      <c r="A7305" s="311"/>
      <c r="B7305" s="311"/>
      <c r="C7305" s="100" t="s">
        <v>1958</v>
      </c>
    </row>
    <row r="7306" spans="1:3">
      <c r="A7306" s="311"/>
      <c r="B7306" s="311"/>
      <c r="C7306" s="100" t="s">
        <v>1475</v>
      </c>
    </row>
    <row r="7307" spans="1:3" ht="45">
      <c r="A7307" s="311"/>
      <c r="B7307" s="311"/>
      <c r="C7307" s="100" t="s">
        <v>3271</v>
      </c>
    </row>
    <row r="7308" spans="1:3" ht="105.75" customHeight="1">
      <c r="A7308" s="311"/>
      <c r="B7308" s="311"/>
      <c r="C7308" s="100"/>
    </row>
    <row r="7309" spans="1:3" ht="135.75" customHeight="1" thickBot="1">
      <c r="A7309" s="312"/>
      <c r="B7309" s="312"/>
      <c r="C7309" s="95"/>
    </row>
    <row r="7310" spans="1:3">
      <c r="A7310" s="310" t="s">
        <v>887</v>
      </c>
      <c r="B7310" s="310" t="s">
        <v>2</v>
      </c>
      <c r="C7310" s="99" t="s">
        <v>888</v>
      </c>
    </row>
    <row r="7311" spans="1:3" ht="45">
      <c r="A7311" s="311"/>
      <c r="B7311" s="311"/>
      <c r="C7311" s="100" t="s">
        <v>3361</v>
      </c>
    </row>
    <row r="7312" spans="1:3" ht="30">
      <c r="A7312" s="311"/>
      <c r="B7312" s="311"/>
      <c r="C7312" s="100" t="s">
        <v>3362</v>
      </c>
    </row>
    <row r="7313" spans="1:3">
      <c r="A7313" s="311"/>
      <c r="B7313" s="311"/>
      <c r="C7313" s="100" t="s">
        <v>3344</v>
      </c>
    </row>
    <row r="7314" spans="1:3" ht="45">
      <c r="A7314" s="311"/>
      <c r="B7314" s="311"/>
      <c r="C7314" s="100" t="s">
        <v>3345</v>
      </c>
    </row>
    <row r="7315" spans="1:3" ht="30">
      <c r="A7315" s="311"/>
      <c r="B7315" s="311"/>
      <c r="C7315" s="100" t="s">
        <v>3346</v>
      </c>
    </row>
    <row r="7316" spans="1:3" ht="30">
      <c r="A7316" s="311"/>
      <c r="B7316" s="311"/>
      <c r="C7316" s="100" t="s">
        <v>3347</v>
      </c>
    </row>
    <row r="7317" spans="1:3" ht="30">
      <c r="A7317" s="311"/>
      <c r="B7317" s="311"/>
      <c r="C7317" s="100" t="s">
        <v>3348</v>
      </c>
    </row>
    <row r="7318" spans="1:3">
      <c r="A7318" s="311"/>
      <c r="B7318" s="311"/>
      <c r="C7318" s="100" t="s">
        <v>3349</v>
      </c>
    </row>
    <row r="7319" spans="1:3">
      <c r="A7319" s="311"/>
      <c r="B7319" s="311"/>
      <c r="C7319" s="100" t="s">
        <v>3359</v>
      </c>
    </row>
    <row r="7320" spans="1:3" ht="30">
      <c r="A7320" s="311"/>
      <c r="B7320" s="311"/>
      <c r="C7320" s="100" t="s">
        <v>3360</v>
      </c>
    </row>
    <row r="7321" spans="1:3">
      <c r="A7321" s="311"/>
      <c r="B7321" s="311"/>
      <c r="C7321" s="100" t="s">
        <v>1355</v>
      </c>
    </row>
    <row r="7322" spans="1:3" ht="75">
      <c r="A7322" s="311"/>
      <c r="B7322" s="311"/>
      <c r="C7322" s="100" t="s">
        <v>3174</v>
      </c>
    </row>
    <row r="7323" spans="1:3">
      <c r="A7323" s="311"/>
      <c r="B7323" s="311"/>
      <c r="C7323" s="100" t="s">
        <v>1955</v>
      </c>
    </row>
    <row r="7324" spans="1:3">
      <c r="A7324" s="311"/>
      <c r="B7324" s="311"/>
      <c r="C7324" s="100" t="s">
        <v>1956</v>
      </c>
    </row>
    <row r="7325" spans="1:3">
      <c r="A7325" s="311"/>
      <c r="B7325" s="311"/>
      <c r="C7325" s="100" t="s">
        <v>1957</v>
      </c>
    </row>
    <row r="7326" spans="1:3">
      <c r="A7326" s="311"/>
      <c r="B7326" s="311"/>
      <c r="C7326" s="100" t="s">
        <v>1958</v>
      </c>
    </row>
    <row r="7327" spans="1:3">
      <c r="A7327" s="311"/>
      <c r="B7327" s="311"/>
      <c r="C7327" s="100" t="s">
        <v>1475</v>
      </c>
    </row>
    <row r="7328" spans="1:3" ht="45">
      <c r="A7328" s="311"/>
      <c r="B7328" s="311"/>
      <c r="C7328" s="100" t="s">
        <v>3271</v>
      </c>
    </row>
    <row r="7329" spans="1:3" ht="117" customHeight="1">
      <c r="A7329" s="311"/>
      <c r="B7329" s="311"/>
      <c r="C7329" s="100"/>
    </row>
    <row r="7330" spans="1:3" ht="117" customHeight="1" thickBot="1">
      <c r="A7330" s="312"/>
      <c r="B7330" s="312"/>
      <c r="C7330" s="95"/>
    </row>
    <row r="7331" spans="1:3">
      <c r="A7331" s="310" t="s">
        <v>889</v>
      </c>
      <c r="B7331" s="310" t="s">
        <v>2</v>
      </c>
      <c r="C7331" s="99" t="s">
        <v>890</v>
      </c>
    </row>
    <row r="7332" spans="1:3" ht="45">
      <c r="A7332" s="311"/>
      <c r="B7332" s="311"/>
      <c r="C7332" s="100" t="s">
        <v>3363</v>
      </c>
    </row>
    <row r="7333" spans="1:3" ht="30">
      <c r="A7333" s="311"/>
      <c r="B7333" s="311"/>
      <c r="C7333" s="100" t="s">
        <v>3364</v>
      </c>
    </row>
    <row r="7334" spans="1:3">
      <c r="A7334" s="311"/>
      <c r="B7334" s="311"/>
      <c r="C7334" s="100" t="s">
        <v>3344</v>
      </c>
    </row>
    <row r="7335" spans="1:3" ht="45">
      <c r="A7335" s="311"/>
      <c r="B7335" s="311"/>
      <c r="C7335" s="100" t="s">
        <v>3345</v>
      </c>
    </row>
    <row r="7336" spans="1:3" ht="30">
      <c r="A7336" s="311"/>
      <c r="B7336" s="311"/>
      <c r="C7336" s="100" t="s">
        <v>3346</v>
      </c>
    </row>
    <row r="7337" spans="1:3" ht="30">
      <c r="A7337" s="311"/>
      <c r="B7337" s="311"/>
      <c r="C7337" s="100" t="s">
        <v>3347</v>
      </c>
    </row>
    <row r="7338" spans="1:3" ht="30">
      <c r="A7338" s="311"/>
      <c r="B7338" s="311"/>
      <c r="C7338" s="100" t="s">
        <v>3354</v>
      </c>
    </row>
    <row r="7339" spans="1:3">
      <c r="A7339" s="311"/>
      <c r="B7339" s="311"/>
      <c r="C7339" s="100" t="s">
        <v>3349</v>
      </c>
    </row>
    <row r="7340" spans="1:3">
      <c r="A7340" s="311"/>
      <c r="B7340" s="311"/>
      <c r="C7340" s="100" t="s">
        <v>3355</v>
      </c>
    </row>
    <row r="7341" spans="1:3" ht="30">
      <c r="A7341" s="311"/>
      <c r="B7341" s="311"/>
      <c r="C7341" s="100" t="s">
        <v>3365</v>
      </c>
    </row>
    <row r="7342" spans="1:3">
      <c r="A7342" s="311"/>
      <c r="B7342" s="311"/>
      <c r="C7342" s="100" t="s">
        <v>1355</v>
      </c>
    </row>
    <row r="7343" spans="1:3" ht="75">
      <c r="A7343" s="311"/>
      <c r="B7343" s="311"/>
      <c r="C7343" s="100" t="s">
        <v>3174</v>
      </c>
    </row>
    <row r="7344" spans="1:3">
      <c r="A7344" s="311"/>
      <c r="B7344" s="311"/>
      <c r="C7344" s="100" t="s">
        <v>1955</v>
      </c>
    </row>
    <row r="7345" spans="1:3">
      <c r="A7345" s="311"/>
      <c r="B7345" s="311"/>
      <c r="C7345" s="100" t="s">
        <v>1956</v>
      </c>
    </row>
    <row r="7346" spans="1:3">
      <c r="A7346" s="311"/>
      <c r="B7346" s="311"/>
      <c r="C7346" s="100" t="s">
        <v>1957</v>
      </c>
    </row>
    <row r="7347" spans="1:3">
      <c r="A7347" s="311"/>
      <c r="B7347" s="311"/>
      <c r="C7347" s="100" t="s">
        <v>1958</v>
      </c>
    </row>
    <row r="7348" spans="1:3">
      <c r="A7348" s="311"/>
      <c r="B7348" s="311"/>
      <c r="C7348" s="100" t="s">
        <v>1475</v>
      </c>
    </row>
    <row r="7349" spans="1:3" ht="45">
      <c r="A7349" s="311"/>
      <c r="B7349" s="311"/>
      <c r="C7349" s="100" t="s">
        <v>3271</v>
      </c>
    </row>
    <row r="7350" spans="1:3" ht="133.5" customHeight="1">
      <c r="A7350" s="311"/>
      <c r="B7350" s="311"/>
      <c r="C7350" s="100"/>
    </row>
    <row r="7351" spans="1:3" ht="133.5" customHeight="1" thickBot="1">
      <c r="A7351" s="312"/>
      <c r="B7351" s="312"/>
      <c r="C7351" s="95"/>
    </row>
    <row r="7352" spans="1:3">
      <c r="A7352" s="310" t="s">
        <v>891</v>
      </c>
      <c r="B7352" s="310" t="s">
        <v>28</v>
      </c>
      <c r="C7352" s="99" t="s">
        <v>892</v>
      </c>
    </row>
    <row r="7353" spans="1:3" ht="60">
      <c r="A7353" s="311"/>
      <c r="B7353" s="311"/>
      <c r="C7353" s="100" t="s">
        <v>3366</v>
      </c>
    </row>
    <row r="7354" spans="1:3" ht="30">
      <c r="A7354" s="311"/>
      <c r="B7354" s="311"/>
      <c r="C7354" s="100" t="s">
        <v>3367</v>
      </c>
    </row>
    <row r="7355" spans="1:3" ht="30">
      <c r="A7355" s="311"/>
      <c r="B7355" s="311"/>
      <c r="C7355" s="100" t="s">
        <v>3368</v>
      </c>
    </row>
    <row r="7356" spans="1:3" ht="45">
      <c r="A7356" s="311"/>
      <c r="B7356" s="311"/>
      <c r="C7356" s="100" t="s">
        <v>3369</v>
      </c>
    </row>
    <row r="7357" spans="1:3" ht="30">
      <c r="A7357" s="311"/>
      <c r="B7357" s="311"/>
      <c r="C7357" s="100" t="s">
        <v>3370</v>
      </c>
    </row>
    <row r="7358" spans="1:3" ht="30">
      <c r="A7358" s="311"/>
      <c r="B7358" s="311"/>
      <c r="C7358" s="100" t="s">
        <v>3347</v>
      </c>
    </row>
    <row r="7359" spans="1:3" ht="30">
      <c r="A7359" s="311"/>
      <c r="B7359" s="311"/>
      <c r="C7359" s="100" t="s">
        <v>3371</v>
      </c>
    </row>
    <row r="7360" spans="1:3">
      <c r="A7360" s="311"/>
      <c r="B7360" s="311"/>
      <c r="C7360" s="100" t="s">
        <v>1355</v>
      </c>
    </row>
    <row r="7361" spans="1:3" ht="75">
      <c r="A7361" s="311"/>
      <c r="B7361" s="311"/>
      <c r="C7361" s="100" t="s">
        <v>3174</v>
      </c>
    </row>
    <row r="7362" spans="1:3">
      <c r="A7362" s="311"/>
      <c r="B7362" s="311"/>
      <c r="C7362" s="100" t="s">
        <v>1955</v>
      </c>
    </row>
    <row r="7363" spans="1:3">
      <c r="A7363" s="311"/>
      <c r="B7363" s="311"/>
      <c r="C7363" s="100" t="s">
        <v>1956</v>
      </c>
    </row>
    <row r="7364" spans="1:3">
      <c r="A7364" s="311"/>
      <c r="B7364" s="311"/>
      <c r="C7364" s="100" t="s">
        <v>1957</v>
      </c>
    </row>
    <row r="7365" spans="1:3">
      <c r="A7365" s="311"/>
      <c r="B7365" s="311"/>
      <c r="C7365" s="100" t="s">
        <v>1958</v>
      </c>
    </row>
    <row r="7366" spans="1:3">
      <c r="A7366" s="311"/>
      <c r="B7366" s="311"/>
      <c r="C7366" s="100" t="s">
        <v>1475</v>
      </c>
    </row>
    <row r="7367" spans="1:3" ht="45.75" thickBot="1">
      <c r="A7367" s="312"/>
      <c r="B7367" s="312"/>
      <c r="C7367" s="95" t="s">
        <v>3372</v>
      </c>
    </row>
    <row r="7368" spans="1:3" ht="45">
      <c r="A7368" s="310" t="s">
        <v>893</v>
      </c>
      <c r="B7368" s="310" t="s">
        <v>28</v>
      </c>
      <c r="C7368" s="99" t="s">
        <v>894</v>
      </c>
    </row>
    <row r="7369" spans="1:3" ht="180">
      <c r="A7369" s="311"/>
      <c r="B7369" s="311"/>
      <c r="C7369" s="100" t="s">
        <v>3373</v>
      </c>
    </row>
    <row r="7370" spans="1:3" ht="150">
      <c r="A7370" s="311"/>
      <c r="B7370" s="311"/>
      <c r="C7370" s="100" t="s">
        <v>3374</v>
      </c>
    </row>
    <row r="7371" spans="1:3" ht="60">
      <c r="A7371" s="311"/>
      <c r="B7371" s="311"/>
      <c r="C7371" s="100" t="s">
        <v>3375</v>
      </c>
    </row>
    <row r="7372" spans="1:3" ht="45.75" thickBot="1">
      <c r="A7372" s="312"/>
      <c r="B7372" s="312"/>
      <c r="C7372" s="95" t="s">
        <v>2093</v>
      </c>
    </row>
    <row r="7373" spans="1:3" ht="30">
      <c r="A7373" s="310" t="s">
        <v>895</v>
      </c>
      <c r="B7373" s="310" t="s">
        <v>28</v>
      </c>
      <c r="C7373" s="99" t="s">
        <v>896</v>
      </c>
    </row>
    <row r="7374" spans="1:3" ht="90">
      <c r="A7374" s="311"/>
      <c r="B7374" s="311"/>
      <c r="C7374" s="100" t="s">
        <v>3376</v>
      </c>
    </row>
    <row r="7375" spans="1:3">
      <c r="A7375" s="311"/>
      <c r="B7375" s="311"/>
      <c r="C7375" s="99" t="s">
        <v>1346</v>
      </c>
    </row>
    <row r="7376" spans="1:3" ht="60">
      <c r="A7376" s="311"/>
      <c r="B7376" s="311"/>
      <c r="C7376" s="100" t="s">
        <v>3377</v>
      </c>
    </row>
    <row r="7377" spans="1:3">
      <c r="A7377" s="311"/>
      <c r="B7377" s="311"/>
      <c r="C7377" s="100" t="s">
        <v>3378</v>
      </c>
    </row>
    <row r="7378" spans="1:3" ht="30">
      <c r="A7378" s="311"/>
      <c r="B7378" s="311"/>
      <c r="C7378" s="100" t="s">
        <v>1350</v>
      </c>
    </row>
    <row r="7379" spans="1:3">
      <c r="A7379" s="311"/>
      <c r="B7379" s="311"/>
      <c r="C7379" s="99" t="s">
        <v>1392</v>
      </c>
    </row>
    <row r="7380" spans="1:3">
      <c r="A7380" s="311"/>
      <c r="B7380" s="311"/>
      <c r="C7380" s="100" t="s">
        <v>3379</v>
      </c>
    </row>
    <row r="7381" spans="1:3">
      <c r="A7381" s="311"/>
      <c r="B7381" s="311"/>
      <c r="C7381" s="100" t="s">
        <v>3380</v>
      </c>
    </row>
    <row r="7382" spans="1:3" ht="30">
      <c r="A7382" s="311"/>
      <c r="B7382" s="311"/>
      <c r="C7382" s="100" t="s">
        <v>3381</v>
      </c>
    </row>
    <row r="7383" spans="1:3" ht="30">
      <c r="A7383" s="311"/>
      <c r="B7383" s="311"/>
      <c r="C7383" s="100" t="s">
        <v>3382</v>
      </c>
    </row>
    <row r="7384" spans="1:3" ht="30">
      <c r="A7384" s="311"/>
      <c r="B7384" s="311"/>
      <c r="C7384" s="100" t="s">
        <v>3383</v>
      </c>
    </row>
    <row r="7385" spans="1:3">
      <c r="A7385" s="311"/>
      <c r="B7385" s="311"/>
      <c r="C7385" s="100" t="s">
        <v>1469</v>
      </c>
    </row>
    <row r="7386" spans="1:3">
      <c r="A7386" s="311"/>
      <c r="B7386" s="311"/>
      <c r="C7386" s="100" t="s">
        <v>1354</v>
      </c>
    </row>
    <row r="7387" spans="1:3">
      <c r="A7387" s="311"/>
      <c r="B7387" s="311"/>
      <c r="C7387" s="99" t="s">
        <v>1355</v>
      </c>
    </row>
    <row r="7388" spans="1:3" ht="90">
      <c r="A7388" s="311"/>
      <c r="B7388" s="311"/>
      <c r="C7388" s="100" t="s">
        <v>3384</v>
      </c>
    </row>
    <row r="7389" spans="1:3">
      <c r="A7389" s="311"/>
      <c r="B7389" s="311"/>
      <c r="C7389" s="99" t="s">
        <v>1357</v>
      </c>
    </row>
    <row r="7390" spans="1:3" ht="45.75" thickBot="1">
      <c r="A7390" s="312"/>
      <c r="B7390" s="312"/>
      <c r="C7390" s="95" t="s">
        <v>1358</v>
      </c>
    </row>
    <row r="7391" spans="1:3" ht="30">
      <c r="A7391" s="310" t="s">
        <v>897</v>
      </c>
      <c r="B7391" s="310" t="s">
        <v>25</v>
      </c>
      <c r="C7391" s="99" t="s">
        <v>898</v>
      </c>
    </row>
    <row r="7392" spans="1:3" ht="45">
      <c r="A7392" s="311"/>
      <c r="B7392" s="311"/>
      <c r="C7392" s="100" t="s">
        <v>3385</v>
      </c>
    </row>
    <row r="7393" spans="1:3">
      <c r="A7393" s="311"/>
      <c r="B7393" s="311"/>
      <c r="C7393" s="99" t="s">
        <v>1346</v>
      </c>
    </row>
    <row r="7394" spans="1:3" ht="60">
      <c r="A7394" s="311"/>
      <c r="B7394" s="311"/>
      <c r="C7394" s="100" t="s">
        <v>3377</v>
      </c>
    </row>
    <row r="7395" spans="1:3">
      <c r="A7395" s="311"/>
      <c r="B7395" s="311"/>
      <c r="C7395" s="100" t="s">
        <v>3386</v>
      </c>
    </row>
    <row r="7396" spans="1:3" ht="30">
      <c r="A7396" s="311"/>
      <c r="B7396" s="311"/>
      <c r="C7396" s="100" t="s">
        <v>1350</v>
      </c>
    </row>
    <row r="7397" spans="1:3">
      <c r="A7397" s="311"/>
      <c r="B7397" s="311"/>
      <c r="C7397" s="99" t="s">
        <v>1392</v>
      </c>
    </row>
    <row r="7398" spans="1:3">
      <c r="A7398" s="311"/>
      <c r="B7398" s="311"/>
      <c r="C7398" s="100" t="s">
        <v>3379</v>
      </c>
    </row>
    <row r="7399" spans="1:3">
      <c r="A7399" s="311"/>
      <c r="B7399" s="311"/>
      <c r="C7399" s="100" t="s">
        <v>2273</v>
      </c>
    </row>
    <row r="7400" spans="1:3" ht="30">
      <c r="A7400" s="311"/>
      <c r="B7400" s="311"/>
      <c r="C7400" s="100" t="s">
        <v>3381</v>
      </c>
    </row>
    <row r="7401" spans="1:3">
      <c r="A7401" s="311"/>
      <c r="B7401" s="311"/>
      <c r="C7401" s="100" t="s">
        <v>3387</v>
      </c>
    </row>
    <row r="7402" spans="1:3">
      <c r="A7402" s="311"/>
      <c r="B7402" s="311"/>
      <c r="C7402" s="100" t="s">
        <v>3388</v>
      </c>
    </row>
    <row r="7403" spans="1:3">
      <c r="A7403" s="311"/>
      <c r="B7403" s="311"/>
      <c r="C7403" s="100" t="s">
        <v>1469</v>
      </c>
    </row>
    <row r="7404" spans="1:3">
      <c r="A7404" s="311"/>
      <c r="B7404" s="311"/>
      <c r="C7404" s="100" t="s">
        <v>1354</v>
      </c>
    </row>
    <row r="7405" spans="1:3">
      <c r="A7405" s="311"/>
      <c r="B7405" s="311"/>
      <c r="C7405" s="99" t="s">
        <v>1355</v>
      </c>
    </row>
    <row r="7406" spans="1:3" ht="90">
      <c r="A7406" s="311"/>
      <c r="B7406" s="311"/>
      <c r="C7406" s="100" t="s">
        <v>3389</v>
      </c>
    </row>
    <row r="7407" spans="1:3">
      <c r="A7407" s="311"/>
      <c r="B7407" s="311"/>
      <c r="C7407" s="99" t="s">
        <v>1357</v>
      </c>
    </row>
    <row r="7408" spans="1:3" ht="45.75" thickBot="1">
      <c r="A7408" s="312"/>
      <c r="B7408" s="312"/>
      <c r="C7408" s="95" t="s">
        <v>1358</v>
      </c>
    </row>
    <row r="7409" spans="1:3" ht="30">
      <c r="A7409" s="310" t="s">
        <v>899</v>
      </c>
      <c r="B7409" s="310" t="s">
        <v>2</v>
      </c>
      <c r="C7409" s="99" t="s">
        <v>900</v>
      </c>
    </row>
    <row r="7410" spans="1:3" ht="60">
      <c r="A7410" s="311"/>
      <c r="B7410" s="311"/>
      <c r="C7410" s="100" t="s">
        <v>3390</v>
      </c>
    </row>
    <row r="7411" spans="1:3">
      <c r="A7411" s="311"/>
      <c r="B7411" s="311"/>
      <c r="C7411" s="99" t="s">
        <v>1346</v>
      </c>
    </row>
    <row r="7412" spans="1:3" ht="60">
      <c r="A7412" s="311"/>
      <c r="B7412" s="311"/>
      <c r="C7412" s="100" t="s">
        <v>3377</v>
      </c>
    </row>
    <row r="7413" spans="1:3">
      <c r="A7413" s="311"/>
      <c r="B7413" s="311"/>
      <c r="C7413" s="100" t="s">
        <v>3386</v>
      </c>
    </row>
    <row r="7414" spans="1:3" ht="30">
      <c r="A7414" s="311"/>
      <c r="B7414" s="311"/>
      <c r="C7414" s="100" t="s">
        <v>1350</v>
      </c>
    </row>
    <row r="7415" spans="1:3">
      <c r="A7415" s="311"/>
      <c r="B7415" s="311"/>
      <c r="C7415" s="99" t="s">
        <v>1392</v>
      </c>
    </row>
    <row r="7416" spans="1:3">
      <c r="A7416" s="311"/>
      <c r="B7416" s="311"/>
      <c r="C7416" s="100" t="s">
        <v>3379</v>
      </c>
    </row>
    <row r="7417" spans="1:3">
      <c r="A7417" s="311"/>
      <c r="B7417" s="311"/>
      <c r="C7417" s="100" t="s">
        <v>2273</v>
      </c>
    </row>
    <row r="7418" spans="1:3" ht="30">
      <c r="A7418" s="311"/>
      <c r="B7418" s="311"/>
      <c r="C7418" s="100" t="s">
        <v>3381</v>
      </c>
    </row>
    <row r="7419" spans="1:3">
      <c r="A7419" s="311"/>
      <c r="B7419" s="311"/>
      <c r="C7419" s="100" t="s">
        <v>3391</v>
      </c>
    </row>
    <row r="7420" spans="1:3">
      <c r="A7420" s="311"/>
      <c r="B7420" s="311"/>
      <c r="C7420" s="100" t="s">
        <v>3388</v>
      </c>
    </row>
    <row r="7421" spans="1:3">
      <c r="A7421" s="311"/>
      <c r="B7421" s="311"/>
      <c r="C7421" s="100" t="s">
        <v>1469</v>
      </c>
    </row>
    <row r="7422" spans="1:3">
      <c r="A7422" s="311"/>
      <c r="B7422" s="311"/>
      <c r="C7422" s="100" t="s">
        <v>1354</v>
      </c>
    </row>
    <row r="7423" spans="1:3">
      <c r="A7423" s="311"/>
      <c r="B7423" s="311"/>
      <c r="C7423" s="99" t="s">
        <v>1355</v>
      </c>
    </row>
    <row r="7424" spans="1:3" ht="90">
      <c r="A7424" s="311"/>
      <c r="B7424" s="311"/>
      <c r="C7424" s="100" t="s">
        <v>3392</v>
      </c>
    </row>
    <row r="7425" spans="1:3">
      <c r="A7425" s="311"/>
      <c r="B7425" s="311"/>
      <c r="C7425" s="99" t="s">
        <v>1357</v>
      </c>
    </row>
    <row r="7426" spans="1:3" ht="45.75" thickBot="1">
      <c r="A7426" s="312"/>
      <c r="B7426" s="312"/>
      <c r="C7426" s="95" t="s">
        <v>1358</v>
      </c>
    </row>
    <row r="7427" spans="1:3" ht="30">
      <c r="A7427" s="310" t="s">
        <v>901</v>
      </c>
      <c r="B7427" s="310" t="s">
        <v>25</v>
      </c>
      <c r="C7427" s="99" t="s">
        <v>902</v>
      </c>
    </row>
    <row r="7428" spans="1:3" ht="75">
      <c r="A7428" s="311"/>
      <c r="B7428" s="311"/>
      <c r="C7428" s="100" t="s">
        <v>3393</v>
      </c>
    </row>
    <row r="7429" spans="1:3">
      <c r="A7429" s="311"/>
      <c r="B7429" s="311"/>
      <c r="C7429" s="99" t="s">
        <v>1346</v>
      </c>
    </row>
    <row r="7430" spans="1:3" ht="60">
      <c r="A7430" s="311"/>
      <c r="B7430" s="311"/>
      <c r="C7430" s="100" t="s">
        <v>3377</v>
      </c>
    </row>
    <row r="7431" spans="1:3">
      <c r="A7431" s="311"/>
      <c r="B7431" s="311"/>
      <c r="C7431" s="100" t="s">
        <v>3386</v>
      </c>
    </row>
    <row r="7432" spans="1:3" ht="30">
      <c r="A7432" s="311"/>
      <c r="B7432" s="311"/>
      <c r="C7432" s="100" t="s">
        <v>1350</v>
      </c>
    </row>
    <row r="7433" spans="1:3">
      <c r="A7433" s="311"/>
      <c r="B7433" s="311"/>
      <c r="C7433" s="99" t="s">
        <v>1392</v>
      </c>
    </row>
    <row r="7434" spans="1:3">
      <c r="A7434" s="311"/>
      <c r="B7434" s="311"/>
      <c r="C7434" s="100" t="s">
        <v>3379</v>
      </c>
    </row>
    <row r="7435" spans="1:3">
      <c r="A7435" s="311"/>
      <c r="B7435" s="311"/>
      <c r="C7435" s="100" t="s">
        <v>2273</v>
      </c>
    </row>
    <row r="7436" spans="1:3" ht="30">
      <c r="A7436" s="311"/>
      <c r="B7436" s="311"/>
      <c r="C7436" s="100" t="s">
        <v>3381</v>
      </c>
    </row>
    <row r="7437" spans="1:3">
      <c r="A7437" s="311"/>
      <c r="B7437" s="311"/>
      <c r="C7437" s="100" t="s">
        <v>3391</v>
      </c>
    </row>
    <row r="7438" spans="1:3">
      <c r="A7438" s="311"/>
      <c r="B7438" s="311"/>
      <c r="C7438" s="100" t="s">
        <v>3388</v>
      </c>
    </row>
    <row r="7439" spans="1:3">
      <c r="A7439" s="311"/>
      <c r="B7439" s="311"/>
      <c r="C7439" s="100" t="s">
        <v>1469</v>
      </c>
    </row>
    <row r="7440" spans="1:3">
      <c r="A7440" s="311"/>
      <c r="B7440" s="311"/>
      <c r="C7440" s="100" t="s">
        <v>1354</v>
      </c>
    </row>
    <row r="7441" spans="1:3">
      <c r="A7441" s="311"/>
      <c r="B7441" s="311"/>
      <c r="C7441" s="99" t="s">
        <v>1355</v>
      </c>
    </row>
    <row r="7442" spans="1:3" ht="90">
      <c r="A7442" s="311"/>
      <c r="B7442" s="311"/>
      <c r="C7442" s="100" t="s">
        <v>3394</v>
      </c>
    </row>
    <row r="7443" spans="1:3">
      <c r="A7443" s="311"/>
      <c r="B7443" s="311"/>
      <c r="C7443" s="99" t="s">
        <v>1357</v>
      </c>
    </row>
    <row r="7444" spans="1:3" ht="45.75" thickBot="1">
      <c r="A7444" s="312"/>
      <c r="B7444" s="312"/>
      <c r="C7444" s="95" t="s">
        <v>1358</v>
      </c>
    </row>
    <row r="7445" spans="1:3" ht="30">
      <c r="A7445" s="310" t="s">
        <v>903</v>
      </c>
      <c r="B7445" s="310" t="s">
        <v>2</v>
      </c>
      <c r="C7445" s="99" t="s">
        <v>904</v>
      </c>
    </row>
    <row r="7446" spans="1:3" ht="75">
      <c r="A7446" s="311"/>
      <c r="B7446" s="311"/>
      <c r="C7446" s="100" t="s">
        <v>3395</v>
      </c>
    </row>
    <row r="7447" spans="1:3">
      <c r="A7447" s="311"/>
      <c r="B7447" s="311"/>
      <c r="C7447" s="99" t="s">
        <v>1346</v>
      </c>
    </row>
    <row r="7448" spans="1:3" ht="60">
      <c r="A7448" s="311"/>
      <c r="B7448" s="311"/>
      <c r="C7448" s="100" t="s">
        <v>3377</v>
      </c>
    </row>
    <row r="7449" spans="1:3">
      <c r="A7449" s="311"/>
      <c r="B7449" s="311"/>
      <c r="C7449" s="100" t="s">
        <v>3386</v>
      </c>
    </row>
    <row r="7450" spans="1:3" ht="30">
      <c r="A7450" s="311"/>
      <c r="B7450" s="311"/>
      <c r="C7450" s="100" t="s">
        <v>1350</v>
      </c>
    </row>
    <row r="7451" spans="1:3">
      <c r="A7451" s="311"/>
      <c r="B7451" s="311"/>
      <c r="C7451" s="99" t="s">
        <v>1392</v>
      </c>
    </row>
    <row r="7452" spans="1:3">
      <c r="A7452" s="311"/>
      <c r="B7452" s="311"/>
      <c r="C7452" s="100" t="s">
        <v>3379</v>
      </c>
    </row>
    <row r="7453" spans="1:3">
      <c r="A7453" s="311"/>
      <c r="B7453" s="311"/>
      <c r="C7453" s="100" t="s">
        <v>2273</v>
      </c>
    </row>
    <row r="7454" spans="1:3" ht="30">
      <c r="A7454" s="311"/>
      <c r="B7454" s="311"/>
      <c r="C7454" s="100" t="s">
        <v>3381</v>
      </c>
    </row>
    <row r="7455" spans="1:3">
      <c r="A7455" s="311"/>
      <c r="B7455" s="311"/>
      <c r="C7455" s="100" t="s">
        <v>3391</v>
      </c>
    </row>
    <row r="7456" spans="1:3">
      <c r="A7456" s="311"/>
      <c r="B7456" s="311"/>
      <c r="C7456" s="100" t="s">
        <v>3388</v>
      </c>
    </row>
    <row r="7457" spans="1:3">
      <c r="A7457" s="311"/>
      <c r="B7457" s="311"/>
      <c r="C7457" s="100" t="s">
        <v>1469</v>
      </c>
    </row>
    <row r="7458" spans="1:3">
      <c r="A7458" s="311"/>
      <c r="B7458" s="311"/>
      <c r="C7458" s="100" t="s">
        <v>1354</v>
      </c>
    </row>
    <row r="7459" spans="1:3">
      <c r="A7459" s="311"/>
      <c r="B7459" s="311"/>
      <c r="C7459" s="99" t="s">
        <v>1355</v>
      </c>
    </row>
    <row r="7460" spans="1:3" ht="90">
      <c r="A7460" s="311"/>
      <c r="B7460" s="311"/>
      <c r="C7460" s="100" t="s">
        <v>3392</v>
      </c>
    </row>
    <row r="7461" spans="1:3">
      <c r="A7461" s="311"/>
      <c r="B7461" s="311"/>
      <c r="C7461" s="99" t="s">
        <v>1357</v>
      </c>
    </row>
    <row r="7462" spans="1:3" ht="45.75" thickBot="1">
      <c r="A7462" s="312"/>
      <c r="B7462" s="312"/>
      <c r="C7462" s="95" t="s">
        <v>1358</v>
      </c>
    </row>
    <row r="7463" spans="1:3" ht="45">
      <c r="A7463" s="310" t="s">
        <v>905</v>
      </c>
      <c r="B7463" s="310" t="s">
        <v>25</v>
      </c>
      <c r="C7463" s="99" t="s">
        <v>906</v>
      </c>
    </row>
    <row r="7464" spans="1:3" ht="90">
      <c r="A7464" s="311"/>
      <c r="B7464" s="311"/>
      <c r="C7464" s="100" t="s">
        <v>3396</v>
      </c>
    </row>
    <row r="7465" spans="1:3">
      <c r="A7465" s="311"/>
      <c r="B7465" s="311"/>
      <c r="C7465" s="99" t="s">
        <v>1346</v>
      </c>
    </row>
    <row r="7466" spans="1:3" ht="60">
      <c r="A7466" s="311"/>
      <c r="B7466" s="311"/>
      <c r="C7466" s="100" t="s">
        <v>3377</v>
      </c>
    </row>
    <row r="7467" spans="1:3">
      <c r="A7467" s="311"/>
      <c r="B7467" s="311"/>
      <c r="C7467" s="100" t="s">
        <v>3386</v>
      </c>
    </row>
    <row r="7468" spans="1:3" ht="195">
      <c r="A7468" s="311"/>
      <c r="B7468" s="311"/>
      <c r="C7468" s="100" t="s">
        <v>3397</v>
      </c>
    </row>
    <row r="7469" spans="1:3">
      <c r="A7469" s="311"/>
      <c r="B7469" s="311"/>
      <c r="C7469" s="99" t="s">
        <v>1392</v>
      </c>
    </row>
    <row r="7470" spans="1:3">
      <c r="A7470" s="311"/>
      <c r="B7470" s="311"/>
      <c r="C7470" s="100" t="s">
        <v>3379</v>
      </c>
    </row>
    <row r="7471" spans="1:3">
      <c r="A7471" s="311"/>
      <c r="B7471" s="311"/>
      <c r="C7471" s="100" t="s">
        <v>2273</v>
      </c>
    </row>
    <row r="7472" spans="1:3" ht="30">
      <c r="A7472" s="311"/>
      <c r="B7472" s="311"/>
      <c r="C7472" s="100" t="s">
        <v>3381</v>
      </c>
    </row>
    <row r="7473" spans="1:3">
      <c r="A7473" s="311"/>
      <c r="B7473" s="311"/>
      <c r="C7473" s="100" t="s">
        <v>3391</v>
      </c>
    </row>
    <row r="7474" spans="1:3">
      <c r="A7474" s="311"/>
      <c r="B7474" s="311"/>
      <c r="C7474" s="100" t="s">
        <v>3388</v>
      </c>
    </row>
    <row r="7475" spans="1:3">
      <c r="A7475" s="311"/>
      <c r="B7475" s="311"/>
      <c r="C7475" s="100" t="s">
        <v>1469</v>
      </c>
    </row>
    <row r="7476" spans="1:3">
      <c r="A7476" s="311"/>
      <c r="B7476" s="311"/>
      <c r="C7476" s="100" t="s">
        <v>1354</v>
      </c>
    </row>
    <row r="7477" spans="1:3">
      <c r="A7477" s="311"/>
      <c r="B7477" s="311"/>
      <c r="C7477" s="99" t="s">
        <v>1355</v>
      </c>
    </row>
    <row r="7478" spans="1:3" ht="90">
      <c r="A7478" s="311"/>
      <c r="B7478" s="311"/>
      <c r="C7478" s="100" t="s">
        <v>3392</v>
      </c>
    </row>
    <row r="7479" spans="1:3">
      <c r="A7479" s="311"/>
      <c r="B7479" s="311"/>
      <c r="C7479" s="99" t="s">
        <v>1357</v>
      </c>
    </row>
    <row r="7480" spans="1:3" ht="45.75" thickBot="1">
      <c r="A7480" s="312"/>
      <c r="B7480" s="312"/>
      <c r="C7480" s="95" t="s">
        <v>1358</v>
      </c>
    </row>
    <row r="7481" spans="1:3" ht="30">
      <c r="A7481" s="310" t="s">
        <v>907</v>
      </c>
      <c r="B7481" s="310" t="s">
        <v>2</v>
      </c>
      <c r="C7481" s="99" t="s">
        <v>908</v>
      </c>
    </row>
    <row r="7482" spans="1:3" ht="90">
      <c r="A7482" s="311"/>
      <c r="B7482" s="311"/>
      <c r="C7482" s="100" t="s">
        <v>3398</v>
      </c>
    </row>
    <row r="7483" spans="1:3">
      <c r="A7483" s="311"/>
      <c r="B7483" s="311"/>
      <c r="C7483" s="99" t="s">
        <v>1346</v>
      </c>
    </row>
    <row r="7484" spans="1:3" ht="60">
      <c r="A7484" s="311"/>
      <c r="B7484" s="311"/>
      <c r="C7484" s="100" t="s">
        <v>3377</v>
      </c>
    </row>
    <row r="7485" spans="1:3">
      <c r="A7485" s="311"/>
      <c r="B7485" s="311"/>
      <c r="C7485" s="100" t="s">
        <v>3386</v>
      </c>
    </row>
    <row r="7486" spans="1:3" ht="195">
      <c r="A7486" s="311"/>
      <c r="B7486" s="311"/>
      <c r="C7486" s="100" t="s">
        <v>3397</v>
      </c>
    </row>
    <row r="7487" spans="1:3">
      <c r="A7487" s="311"/>
      <c r="B7487" s="311"/>
      <c r="C7487" s="99" t="s">
        <v>1392</v>
      </c>
    </row>
    <row r="7488" spans="1:3">
      <c r="A7488" s="311"/>
      <c r="B7488" s="311"/>
      <c r="C7488" s="100" t="s">
        <v>3379</v>
      </c>
    </row>
    <row r="7489" spans="1:3">
      <c r="A7489" s="311"/>
      <c r="B7489" s="311"/>
      <c r="C7489" s="100" t="s">
        <v>2273</v>
      </c>
    </row>
    <row r="7490" spans="1:3" ht="30">
      <c r="A7490" s="311"/>
      <c r="B7490" s="311"/>
      <c r="C7490" s="100" t="s">
        <v>3381</v>
      </c>
    </row>
    <row r="7491" spans="1:3">
      <c r="A7491" s="311"/>
      <c r="B7491" s="311"/>
      <c r="C7491" s="100" t="s">
        <v>3391</v>
      </c>
    </row>
    <row r="7492" spans="1:3">
      <c r="A7492" s="311"/>
      <c r="B7492" s="311"/>
      <c r="C7492" s="100" t="s">
        <v>3388</v>
      </c>
    </row>
    <row r="7493" spans="1:3">
      <c r="A7493" s="311"/>
      <c r="B7493" s="311"/>
      <c r="C7493" s="100" t="s">
        <v>1469</v>
      </c>
    </row>
    <row r="7494" spans="1:3">
      <c r="A7494" s="311"/>
      <c r="B7494" s="311"/>
      <c r="C7494" s="100" t="s">
        <v>1354</v>
      </c>
    </row>
    <row r="7495" spans="1:3">
      <c r="A7495" s="311"/>
      <c r="B7495" s="311"/>
      <c r="C7495" s="99" t="s">
        <v>1355</v>
      </c>
    </row>
    <row r="7496" spans="1:3" ht="90">
      <c r="A7496" s="311"/>
      <c r="B7496" s="311"/>
      <c r="C7496" s="100" t="s">
        <v>3392</v>
      </c>
    </row>
    <row r="7497" spans="1:3">
      <c r="A7497" s="311"/>
      <c r="B7497" s="311"/>
      <c r="C7497" s="99" t="s">
        <v>1357</v>
      </c>
    </row>
    <row r="7498" spans="1:3" ht="45.75" thickBot="1">
      <c r="A7498" s="312"/>
      <c r="B7498" s="312"/>
      <c r="C7498" s="95" t="s">
        <v>1358</v>
      </c>
    </row>
    <row r="7499" spans="1:3" ht="45">
      <c r="A7499" s="310" t="s">
        <v>909</v>
      </c>
      <c r="B7499" s="310" t="s">
        <v>25</v>
      </c>
      <c r="C7499" s="99" t="s">
        <v>910</v>
      </c>
    </row>
    <row r="7500" spans="1:3" ht="90">
      <c r="A7500" s="311"/>
      <c r="B7500" s="311"/>
      <c r="C7500" s="100" t="s">
        <v>3399</v>
      </c>
    </row>
    <row r="7501" spans="1:3">
      <c r="A7501" s="311"/>
      <c r="B7501" s="311"/>
      <c r="C7501" s="99" t="s">
        <v>1346</v>
      </c>
    </row>
    <row r="7502" spans="1:3" ht="60">
      <c r="A7502" s="311"/>
      <c r="B7502" s="311"/>
      <c r="C7502" s="100" t="s">
        <v>3377</v>
      </c>
    </row>
    <row r="7503" spans="1:3">
      <c r="A7503" s="311"/>
      <c r="B7503" s="311"/>
      <c r="C7503" s="100" t="s">
        <v>3386</v>
      </c>
    </row>
    <row r="7504" spans="1:3" ht="195">
      <c r="A7504" s="311"/>
      <c r="B7504" s="311"/>
      <c r="C7504" s="100" t="s">
        <v>3397</v>
      </c>
    </row>
    <row r="7505" spans="1:3">
      <c r="A7505" s="311"/>
      <c r="B7505" s="311"/>
      <c r="C7505" s="99" t="s">
        <v>1392</v>
      </c>
    </row>
    <row r="7506" spans="1:3">
      <c r="A7506" s="311"/>
      <c r="B7506" s="311"/>
      <c r="C7506" s="100" t="s">
        <v>3379</v>
      </c>
    </row>
    <row r="7507" spans="1:3">
      <c r="A7507" s="311"/>
      <c r="B7507" s="311"/>
      <c r="C7507" s="100" t="s">
        <v>2273</v>
      </c>
    </row>
    <row r="7508" spans="1:3" ht="30">
      <c r="A7508" s="311"/>
      <c r="B7508" s="311"/>
      <c r="C7508" s="100" t="s">
        <v>3381</v>
      </c>
    </row>
    <row r="7509" spans="1:3">
      <c r="A7509" s="311"/>
      <c r="B7509" s="311"/>
      <c r="C7509" s="100" t="s">
        <v>3391</v>
      </c>
    </row>
    <row r="7510" spans="1:3">
      <c r="A7510" s="311"/>
      <c r="B7510" s="311"/>
      <c r="C7510" s="100" t="s">
        <v>3388</v>
      </c>
    </row>
    <row r="7511" spans="1:3">
      <c r="A7511" s="311"/>
      <c r="B7511" s="311"/>
      <c r="C7511" s="100" t="s">
        <v>1469</v>
      </c>
    </row>
    <row r="7512" spans="1:3">
      <c r="A7512" s="311"/>
      <c r="B7512" s="311"/>
      <c r="C7512" s="100" t="s">
        <v>1354</v>
      </c>
    </row>
    <row r="7513" spans="1:3">
      <c r="A7513" s="311"/>
      <c r="B7513" s="311"/>
      <c r="C7513" s="99" t="s">
        <v>1355</v>
      </c>
    </row>
    <row r="7514" spans="1:3" ht="90">
      <c r="A7514" s="311"/>
      <c r="B7514" s="311"/>
      <c r="C7514" s="100" t="s">
        <v>3392</v>
      </c>
    </row>
    <row r="7515" spans="1:3">
      <c r="A7515" s="311"/>
      <c r="B7515" s="311"/>
      <c r="C7515" s="99" t="s">
        <v>1357</v>
      </c>
    </row>
    <row r="7516" spans="1:3" ht="45.75" thickBot="1">
      <c r="A7516" s="312"/>
      <c r="B7516" s="312"/>
      <c r="C7516" s="95" t="s">
        <v>1358</v>
      </c>
    </row>
    <row r="7517" spans="1:3" ht="30">
      <c r="A7517" s="310" t="s">
        <v>911</v>
      </c>
      <c r="B7517" s="310" t="s">
        <v>2</v>
      </c>
      <c r="C7517" s="99" t="s">
        <v>912</v>
      </c>
    </row>
    <row r="7518" spans="1:3" ht="90">
      <c r="A7518" s="311"/>
      <c r="B7518" s="311"/>
      <c r="C7518" s="100" t="s">
        <v>3400</v>
      </c>
    </row>
    <row r="7519" spans="1:3">
      <c r="A7519" s="311"/>
      <c r="B7519" s="311"/>
      <c r="C7519" s="99" t="s">
        <v>1346</v>
      </c>
    </row>
    <row r="7520" spans="1:3" ht="60">
      <c r="A7520" s="311"/>
      <c r="B7520" s="311"/>
      <c r="C7520" s="100" t="s">
        <v>3377</v>
      </c>
    </row>
    <row r="7521" spans="1:3">
      <c r="A7521" s="311"/>
      <c r="B7521" s="311"/>
      <c r="C7521" s="100" t="s">
        <v>3386</v>
      </c>
    </row>
    <row r="7522" spans="1:3" ht="195">
      <c r="A7522" s="311"/>
      <c r="B7522" s="311"/>
      <c r="C7522" s="100" t="s">
        <v>3397</v>
      </c>
    </row>
    <row r="7523" spans="1:3">
      <c r="A7523" s="311"/>
      <c r="B7523" s="311"/>
      <c r="C7523" s="99" t="s">
        <v>1392</v>
      </c>
    </row>
    <row r="7524" spans="1:3">
      <c r="A7524" s="311"/>
      <c r="B7524" s="311"/>
      <c r="C7524" s="100" t="s">
        <v>3379</v>
      </c>
    </row>
    <row r="7525" spans="1:3">
      <c r="A7525" s="311"/>
      <c r="B7525" s="311"/>
      <c r="C7525" s="100" t="s">
        <v>2273</v>
      </c>
    </row>
    <row r="7526" spans="1:3" ht="30">
      <c r="A7526" s="311"/>
      <c r="B7526" s="311"/>
      <c r="C7526" s="100" t="s">
        <v>3381</v>
      </c>
    </row>
    <row r="7527" spans="1:3">
      <c r="A7527" s="311"/>
      <c r="B7527" s="311"/>
      <c r="C7527" s="100" t="s">
        <v>3391</v>
      </c>
    </row>
    <row r="7528" spans="1:3">
      <c r="A7528" s="311"/>
      <c r="B7528" s="311"/>
      <c r="C7528" s="100" t="s">
        <v>3388</v>
      </c>
    </row>
    <row r="7529" spans="1:3">
      <c r="A7529" s="311"/>
      <c r="B7529" s="311"/>
      <c r="C7529" s="100" t="s">
        <v>1469</v>
      </c>
    </row>
    <row r="7530" spans="1:3">
      <c r="A7530" s="311"/>
      <c r="B7530" s="311"/>
      <c r="C7530" s="100" t="s">
        <v>1354</v>
      </c>
    </row>
    <row r="7531" spans="1:3">
      <c r="A7531" s="311"/>
      <c r="B7531" s="311"/>
      <c r="C7531" s="99" t="s">
        <v>1355</v>
      </c>
    </row>
    <row r="7532" spans="1:3" ht="90">
      <c r="A7532" s="311"/>
      <c r="B7532" s="311"/>
      <c r="C7532" s="100" t="s">
        <v>3392</v>
      </c>
    </row>
    <row r="7533" spans="1:3">
      <c r="A7533" s="311"/>
      <c r="B7533" s="311"/>
      <c r="C7533" s="99" t="s">
        <v>1357</v>
      </c>
    </row>
    <row r="7534" spans="1:3" ht="45.75" thickBot="1">
      <c r="A7534" s="312"/>
      <c r="B7534" s="312"/>
      <c r="C7534" s="95" t="s">
        <v>1358</v>
      </c>
    </row>
    <row r="7535" spans="1:3" ht="30">
      <c r="A7535" s="310" t="s">
        <v>913</v>
      </c>
      <c r="B7535" s="310" t="s">
        <v>2</v>
      </c>
      <c r="C7535" s="99" t="s">
        <v>914</v>
      </c>
    </row>
    <row r="7536" spans="1:3" ht="60">
      <c r="A7536" s="311"/>
      <c r="B7536" s="311"/>
      <c r="C7536" s="100" t="s">
        <v>3401</v>
      </c>
    </row>
    <row r="7537" spans="1:3">
      <c r="A7537" s="311"/>
      <c r="B7537" s="311"/>
      <c r="C7537" s="99" t="s">
        <v>1346</v>
      </c>
    </row>
    <row r="7538" spans="1:3" ht="45">
      <c r="A7538" s="311"/>
      <c r="B7538" s="311"/>
      <c r="C7538" s="100" t="s">
        <v>1938</v>
      </c>
    </row>
    <row r="7539" spans="1:3" ht="30">
      <c r="A7539" s="311"/>
      <c r="B7539" s="311"/>
      <c r="C7539" s="100" t="s">
        <v>3077</v>
      </c>
    </row>
    <row r="7540" spans="1:3" ht="30">
      <c r="A7540" s="311"/>
      <c r="B7540" s="311"/>
      <c r="C7540" s="100" t="s">
        <v>1350</v>
      </c>
    </row>
    <row r="7541" spans="1:3">
      <c r="A7541" s="311"/>
      <c r="B7541" s="311"/>
      <c r="C7541" s="99" t="s">
        <v>1392</v>
      </c>
    </row>
    <row r="7542" spans="1:3">
      <c r="A7542" s="311"/>
      <c r="B7542" s="311"/>
      <c r="C7542" s="100" t="s">
        <v>3078</v>
      </c>
    </row>
    <row r="7543" spans="1:3">
      <c r="A7543" s="311"/>
      <c r="B7543" s="311"/>
      <c r="C7543" s="100" t="s">
        <v>3079</v>
      </c>
    </row>
    <row r="7544" spans="1:3">
      <c r="A7544" s="311"/>
      <c r="B7544" s="311"/>
      <c r="C7544" s="100" t="s">
        <v>3099</v>
      </c>
    </row>
    <row r="7545" spans="1:3">
      <c r="A7545" s="311"/>
      <c r="B7545" s="311"/>
      <c r="C7545" s="100" t="s">
        <v>1469</v>
      </c>
    </row>
    <row r="7546" spans="1:3">
      <c r="A7546" s="311"/>
      <c r="B7546" s="311"/>
      <c r="C7546" s="99" t="s">
        <v>1355</v>
      </c>
    </row>
    <row r="7547" spans="1:3" ht="90">
      <c r="A7547" s="311"/>
      <c r="B7547" s="311"/>
      <c r="C7547" s="100" t="s">
        <v>3402</v>
      </c>
    </row>
    <row r="7548" spans="1:3">
      <c r="A7548" s="311"/>
      <c r="B7548" s="311"/>
      <c r="C7548" s="99" t="s">
        <v>1357</v>
      </c>
    </row>
    <row r="7549" spans="1:3" ht="45.75" thickBot="1">
      <c r="A7549" s="312"/>
      <c r="B7549" s="312"/>
      <c r="C7549" s="95" t="s">
        <v>1810</v>
      </c>
    </row>
    <row r="7550" spans="1:3" ht="30">
      <c r="A7550" s="310" t="s">
        <v>915</v>
      </c>
      <c r="B7550" s="310" t="s">
        <v>2</v>
      </c>
      <c r="C7550" s="99" t="s">
        <v>916</v>
      </c>
    </row>
    <row r="7551" spans="1:3" ht="60">
      <c r="A7551" s="311"/>
      <c r="B7551" s="311"/>
      <c r="C7551" s="100" t="s">
        <v>3403</v>
      </c>
    </row>
    <row r="7552" spans="1:3">
      <c r="A7552" s="311"/>
      <c r="B7552" s="311"/>
      <c r="C7552" s="99" t="s">
        <v>1346</v>
      </c>
    </row>
    <row r="7553" spans="1:3" ht="45">
      <c r="A7553" s="311"/>
      <c r="B7553" s="311"/>
      <c r="C7553" s="100" t="s">
        <v>1938</v>
      </c>
    </row>
    <row r="7554" spans="1:3" ht="30">
      <c r="A7554" s="311"/>
      <c r="B7554" s="311"/>
      <c r="C7554" s="100" t="s">
        <v>3077</v>
      </c>
    </row>
    <row r="7555" spans="1:3" ht="30">
      <c r="A7555" s="311"/>
      <c r="B7555" s="311"/>
      <c r="C7555" s="100" t="s">
        <v>1350</v>
      </c>
    </row>
    <row r="7556" spans="1:3">
      <c r="A7556" s="311"/>
      <c r="B7556" s="311"/>
      <c r="C7556" s="99" t="s">
        <v>1392</v>
      </c>
    </row>
    <row r="7557" spans="1:3">
      <c r="A7557" s="311"/>
      <c r="B7557" s="311"/>
      <c r="C7557" s="100" t="s">
        <v>3078</v>
      </c>
    </row>
    <row r="7558" spans="1:3">
      <c r="A7558" s="311"/>
      <c r="B7558" s="311"/>
      <c r="C7558" s="100" t="s">
        <v>3079</v>
      </c>
    </row>
    <row r="7559" spans="1:3">
      <c r="A7559" s="311"/>
      <c r="B7559" s="311"/>
      <c r="C7559" s="100" t="s">
        <v>3099</v>
      </c>
    </row>
    <row r="7560" spans="1:3">
      <c r="A7560" s="311"/>
      <c r="B7560" s="311"/>
      <c r="C7560" s="100" t="s">
        <v>1469</v>
      </c>
    </row>
    <row r="7561" spans="1:3">
      <c r="A7561" s="311"/>
      <c r="B7561" s="311"/>
      <c r="C7561" s="99" t="s">
        <v>1355</v>
      </c>
    </row>
    <row r="7562" spans="1:3" ht="90">
      <c r="A7562" s="311"/>
      <c r="B7562" s="311"/>
      <c r="C7562" s="100" t="s">
        <v>3402</v>
      </c>
    </row>
    <row r="7563" spans="1:3">
      <c r="A7563" s="311"/>
      <c r="B7563" s="311"/>
      <c r="C7563" s="99" t="s">
        <v>1357</v>
      </c>
    </row>
    <row r="7564" spans="1:3" ht="45.75" thickBot="1">
      <c r="A7564" s="312"/>
      <c r="B7564" s="312"/>
      <c r="C7564" s="95" t="s">
        <v>1810</v>
      </c>
    </row>
    <row r="7565" spans="1:3" ht="45">
      <c r="A7565" s="310" t="s">
        <v>917</v>
      </c>
      <c r="B7565" s="310" t="s">
        <v>2</v>
      </c>
      <c r="C7565" s="99" t="s">
        <v>918</v>
      </c>
    </row>
    <row r="7566" spans="1:3" ht="45">
      <c r="A7566" s="311"/>
      <c r="B7566" s="311"/>
      <c r="C7566" s="100" t="s">
        <v>3404</v>
      </c>
    </row>
    <row r="7567" spans="1:3">
      <c r="A7567" s="311"/>
      <c r="B7567" s="311"/>
      <c r="C7567" s="99" t="s">
        <v>1346</v>
      </c>
    </row>
    <row r="7568" spans="1:3" ht="45">
      <c r="A7568" s="311"/>
      <c r="B7568" s="311"/>
      <c r="C7568" s="100" t="s">
        <v>1938</v>
      </c>
    </row>
    <row r="7569" spans="1:3" ht="30">
      <c r="A7569" s="311"/>
      <c r="B7569" s="311"/>
      <c r="C7569" s="100" t="s">
        <v>3077</v>
      </c>
    </row>
    <row r="7570" spans="1:3" ht="30">
      <c r="A7570" s="311"/>
      <c r="B7570" s="311"/>
      <c r="C7570" s="100" t="s">
        <v>1350</v>
      </c>
    </row>
    <row r="7571" spans="1:3">
      <c r="A7571" s="311"/>
      <c r="B7571" s="311"/>
      <c r="C7571" s="99" t="s">
        <v>1392</v>
      </c>
    </row>
    <row r="7572" spans="1:3">
      <c r="A7572" s="311"/>
      <c r="B7572" s="311"/>
      <c r="C7572" s="100" t="s">
        <v>3078</v>
      </c>
    </row>
    <row r="7573" spans="1:3">
      <c r="A7573" s="311"/>
      <c r="B7573" s="311"/>
      <c r="C7573" s="100" t="s">
        <v>3079</v>
      </c>
    </row>
    <row r="7574" spans="1:3">
      <c r="A7574" s="311"/>
      <c r="B7574" s="311"/>
      <c r="C7574" s="100" t="s">
        <v>3099</v>
      </c>
    </row>
    <row r="7575" spans="1:3">
      <c r="A7575" s="311"/>
      <c r="B7575" s="311"/>
      <c r="C7575" s="100" t="s">
        <v>1469</v>
      </c>
    </row>
    <row r="7576" spans="1:3">
      <c r="A7576" s="311"/>
      <c r="B7576" s="311"/>
      <c r="C7576" s="99" t="s">
        <v>1355</v>
      </c>
    </row>
    <row r="7577" spans="1:3" ht="90">
      <c r="A7577" s="311"/>
      <c r="B7577" s="311"/>
      <c r="C7577" s="100" t="s">
        <v>3402</v>
      </c>
    </row>
    <row r="7578" spans="1:3">
      <c r="A7578" s="311"/>
      <c r="B7578" s="311"/>
      <c r="C7578" s="99" t="s">
        <v>1357</v>
      </c>
    </row>
    <row r="7579" spans="1:3" ht="45.75" thickBot="1">
      <c r="A7579" s="312"/>
      <c r="B7579" s="312"/>
      <c r="C7579" s="95" t="s">
        <v>1810</v>
      </c>
    </row>
    <row r="7580" spans="1:3" ht="30">
      <c r="A7580" s="310" t="s">
        <v>919</v>
      </c>
      <c r="B7580" s="310" t="s">
        <v>2</v>
      </c>
      <c r="C7580" s="99" t="s">
        <v>920</v>
      </c>
    </row>
    <row r="7581" spans="1:3" ht="45">
      <c r="A7581" s="311"/>
      <c r="B7581" s="311"/>
      <c r="C7581" s="100" t="s">
        <v>3405</v>
      </c>
    </row>
    <row r="7582" spans="1:3">
      <c r="A7582" s="311"/>
      <c r="B7582" s="311"/>
      <c r="C7582" s="99" t="s">
        <v>1346</v>
      </c>
    </row>
    <row r="7583" spans="1:3" ht="45">
      <c r="A7583" s="311"/>
      <c r="B7583" s="311"/>
      <c r="C7583" s="100" t="s">
        <v>1938</v>
      </c>
    </row>
    <row r="7584" spans="1:3" ht="30">
      <c r="A7584" s="311"/>
      <c r="B7584" s="311"/>
      <c r="C7584" s="100" t="s">
        <v>3077</v>
      </c>
    </row>
    <row r="7585" spans="1:3" ht="30">
      <c r="A7585" s="311"/>
      <c r="B7585" s="311"/>
      <c r="C7585" s="100" t="s">
        <v>1350</v>
      </c>
    </row>
    <row r="7586" spans="1:3">
      <c r="A7586" s="311"/>
      <c r="B7586" s="311"/>
      <c r="C7586" s="99" t="s">
        <v>1392</v>
      </c>
    </row>
    <row r="7587" spans="1:3">
      <c r="A7587" s="311"/>
      <c r="B7587" s="311"/>
      <c r="C7587" s="100" t="s">
        <v>3078</v>
      </c>
    </row>
    <row r="7588" spans="1:3">
      <c r="A7588" s="311"/>
      <c r="B7588" s="311"/>
      <c r="C7588" s="100" t="s">
        <v>3079</v>
      </c>
    </row>
    <row r="7589" spans="1:3">
      <c r="A7589" s="311"/>
      <c r="B7589" s="311"/>
      <c r="C7589" s="100" t="s">
        <v>3099</v>
      </c>
    </row>
    <row r="7590" spans="1:3">
      <c r="A7590" s="311"/>
      <c r="B7590" s="311"/>
      <c r="C7590" s="100" t="s">
        <v>1469</v>
      </c>
    </row>
    <row r="7591" spans="1:3">
      <c r="A7591" s="311"/>
      <c r="B7591" s="311"/>
      <c r="C7591" s="99" t="s">
        <v>1355</v>
      </c>
    </row>
    <row r="7592" spans="1:3" ht="90">
      <c r="A7592" s="311"/>
      <c r="B7592" s="311"/>
      <c r="C7592" s="100" t="s">
        <v>3402</v>
      </c>
    </row>
    <row r="7593" spans="1:3">
      <c r="A7593" s="311"/>
      <c r="B7593" s="311"/>
      <c r="C7593" s="99" t="s">
        <v>1357</v>
      </c>
    </row>
    <row r="7594" spans="1:3" ht="45.75" thickBot="1">
      <c r="A7594" s="312"/>
      <c r="B7594" s="312"/>
      <c r="C7594" s="95" t="s">
        <v>1810</v>
      </c>
    </row>
    <row r="7595" spans="1:3" ht="30">
      <c r="A7595" s="310" t="s">
        <v>921</v>
      </c>
      <c r="B7595" s="310" t="s">
        <v>2</v>
      </c>
      <c r="C7595" s="99" t="s">
        <v>922</v>
      </c>
    </row>
    <row r="7596" spans="1:3" ht="60">
      <c r="A7596" s="311"/>
      <c r="B7596" s="311"/>
      <c r="C7596" s="100" t="s">
        <v>3406</v>
      </c>
    </row>
    <row r="7597" spans="1:3">
      <c r="A7597" s="311"/>
      <c r="B7597" s="311"/>
      <c r="C7597" s="99" t="s">
        <v>1346</v>
      </c>
    </row>
    <row r="7598" spans="1:3" ht="45">
      <c r="A7598" s="311"/>
      <c r="B7598" s="311"/>
      <c r="C7598" s="100" t="s">
        <v>1938</v>
      </c>
    </row>
    <row r="7599" spans="1:3" ht="30">
      <c r="A7599" s="311"/>
      <c r="B7599" s="311"/>
      <c r="C7599" s="100" t="s">
        <v>3077</v>
      </c>
    </row>
    <row r="7600" spans="1:3" ht="30">
      <c r="A7600" s="311"/>
      <c r="B7600" s="311"/>
      <c r="C7600" s="100" t="s">
        <v>1350</v>
      </c>
    </row>
    <row r="7601" spans="1:3">
      <c r="A7601" s="311"/>
      <c r="B7601" s="311"/>
      <c r="C7601" s="99" t="s">
        <v>1392</v>
      </c>
    </row>
    <row r="7602" spans="1:3">
      <c r="A7602" s="311"/>
      <c r="B7602" s="311"/>
      <c r="C7602" s="100" t="s">
        <v>3078</v>
      </c>
    </row>
    <row r="7603" spans="1:3">
      <c r="A7603" s="311"/>
      <c r="B7603" s="311"/>
      <c r="C7603" s="100" t="s">
        <v>3079</v>
      </c>
    </row>
    <row r="7604" spans="1:3">
      <c r="A7604" s="311"/>
      <c r="B7604" s="311"/>
      <c r="C7604" s="100" t="s">
        <v>3099</v>
      </c>
    </row>
    <row r="7605" spans="1:3">
      <c r="A7605" s="311"/>
      <c r="B7605" s="311"/>
      <c r="C7605" s="100" t="s">
        <v>1469</v>
      </c>
    </row>
    <row r="7606" spans="1:3">
      <c r="A7606" s="311"/>
      <c r="B7606" s="311"/>
      <c r="C7606" s="99" t="s">
        <v>1355</v>
      </c>
    </row>
    <row r="7607" spans="1:3" ht="90">
      <c r="A7607" s="311"/>
      <c r="B7607" s="311"/>
      <c r="C7607" s="100" t="s">
        <v>3402</v>
      </c>
    </row>
    <row r="7608" spans="1:3">
      <c r="A7608" s="311"/>
      <c r="B7608" s="311"/>
      <c r="C7608" s="99" t="s">
        <v>1357</v>
      </c>
    </row>
    <row r="7609" spans="1:3" ht="45.75" thickBot="1">
      <c r="A7609" s="312"/>
      <c r="B7609" s="312"/>
      <c r="C7609" s="95" t="s">
        <v>1810</v>
      </c>
    </row>
    <row r="7610" spans="1:3" ht="45">
      <c r="A7610" s="310" t="s">
        <v>923</v>
      </c>
      <c r="B7610" s="310" t="s">
        <v>2</v>
      </c>
      <c r="C7610" s="99" t="s">
        <v>924</v>
      </c>
    </row>
    <row r="7611" spans="1:3" ht="60">
      <c r="A7611" s="311"/>
      <c r="B7611" s="311"/>
      <c r="C7611" s="100" t="s">
        <v>3407</v>
      </c>
    </row>
    <row r="7612" spans="1:3">
      <c r="A7612" s="311"/>
      <c r="B7612" s="311"/>
      <c r="C7612" s="99" t="s">
        <v>1346</v>
      </c>
    </row>
    <row r="7613" spans="1:3" ht="45">
      <c r="A7613" s="311"/>
      <c r="B7613" s="311"/>
      <c r="C7613" s="100" t="s">
        <v>1938</v>
      </c>
    </row>
    <row r="7614" spans="1:3" ht="30">
      <c r="A7614" s="311"/>
      <c r="B7614" s="311"/>
      <c r="C7614" s="100" t="s">
        <v>3077</v>
      </c>
    </row>
    <row r="7615" spans="1:3" ht="30">
      <c r="A7615" s="311"/>
      <c r="B7615" s="311"/>
      <c r="C7615" s="100" t="s">
        <v>1350</v>
      </c>
    </row>
    <row r="7616" spans="1:3">
      <c r="A7616" s="311"/>
      <c r="B7616" s="311"/>
      <c r="C7616" s="99" t="s">
        <v>1392</v>
      </c>
    </row>
    <row r="7617" spans="1:3">
      <c r="A7617" s="311"/>
      <c r="B7617" s="311"/>
      <c r="C7617" s="100" t="s">
        <v>3078</v>
      </c>
    </row>
    <row r="7618" spans="1:3">
      <c r="A7618" s="311"/>
      <c r="B7618" s="311"/>
      <c r="C7618" s="100" t="s">
        <v>3079</v>
      </c>
    </row>
    <row r="7619" spans="1:3">
      <c r="A7619" s="311"/>
      <c r="B7619" s="311"/>
      <c r="C7619" s="100" t="s">
        <v>3099</v>
      </c>
    </row>
    <row r="7620" spans="1:3">
      <c r="A7620" s="311"/>
      <c r="B7620" s="311"/>
      <c r="C7620" s="100" t="s">
        <v>1469</v>
      </c>
    </row>
    <row r="7621" spans="1:3">
      <c r="A7621" s="311"/>
      <c r="B7621" s="311"/>
      <c r="C7621" s="99" t="s">
        <v>1355</v>
      </c>
    </row>
    <row r="7622" spans="1:3" ht="90">
      <c r="A7622" s="311"/>
      <c r="B7622" s="311"/>
      <c r="C7622" s="100" t="s">
        <v>3402</v>
      </c>
    </row>
    <row r="7623" spans="1:3">
      <c r="A7623" s="311"/>
      <c r="B7623" s="311"/>
      <c r="C7623" s="99" t="s">
        <v>1357</v>
      </c>
    </row>
    <row r="7624" spans="1:3" ht="45.75" thickBot="1">
      <c r="A7624" s="312"/>
      <c r="B7624" s="312"/>
      <c r="C7624" s="95" t="s">
        <v>1810</v>
      </c>
    </row>
    <row r="7625" spans="1:3">
      <c r="A7625" s="310" t="s">
        <v>925</v>
      </c>
      <c r="B7625" s="310" t="s">
        <v>25</v>
      </c>
      <c r="C7625" s="99" t="s">
        <v>926</v>
      </c>
    </row>
    <row r="7626" spans="1:3" ht="150">
      <c r="A7626" s="311"/>
      <c r="B7626" s="311"/>
      <c r="C7626" s="100" t="s">
        <v>3408</v>
      </c>
    </row>
    <row r="7627" spans="1:3">
      <c r="A7627" s="311"/>
      <c r="B7627" s="311"/>
      <c r="C7627" s="99" t="s">
        <v>1346</v>
      </c>
    </row>
    <row r="7628" spans="1:3" ht="45">
      <c r="A7628" s="311"/>
      <c r="B7628" s="311"/>
      <c r="C7628" s="100" t="s">
        <v>1938</v>
      </c>
    </row>
    <row r="7629" spans="1:3" ht="30">
      <c r="A7629" s="311"/>
      <c r="B7629" s="311"/>
      <c r="C7629" s="100" t="s">
        <v>3077</v>
      </c>
    </row>
    <row r="7630" spans="1:3" ht="30">
      <c r="A7630" s="311"/>
      <c r="B7630" s="311"/>
      <c r="C7630" s="100" t="s">
        <v>1350</v>
      </c>
    </row>
    <row r="7631" spans="1:3">
      <c r="A7631" s="311"/>
      <c r="B7631" s="311"/>
      <c r="C7631" s="99" t="s">
        <v>1392</v>
      </c>
    </row>
    <row r="7632" spans="1:3">
      <c r="A7632" s="311"/>
      <c r="B7632" s="311"/>
      <c r="C7632" s="100" t="s">
        <v>3078</v>
      </c>
    </row>
    <row r="7633" spans="1:3">
      <c r="A7633" s="311"/>
      <c r="B7633" s="311"/>
      <c r="C7633" s="100" t="s">
        <v>3079</v>
      </c>
    </row>
    <row r="7634" spans="1:3">
      <c r="A7634" s="311"/>
      <c r="B7634" s="311"/>
      <c r="C7634" s="100" t="s">
        <v>3099</v>
      </c>
    </row>
    <row r="7635" spans="1:3">
      <c r="A7635" s="311"/>
      <c r="B7635" s="311"/>
      <c r="C7635" s="100" t="s">
        <v>1469</v>
      </c>
    </row>
    <row r="7636" spans="1:3">
      <c r="A7636" s="311"/>
      <c r="B7636" s="311"/>
      <c r="C7636" s="99" t="s">
        <v>1355</v>
      </c>
    </row>
    <row r="7637" spans="1:3" ht="90">
      <c r="A7637" s="311"/>
      <c r="B7637" s="311"/>
      <c r="C7637" s="100" t="s">
        <v>3402</v>
      </c>
    </row>
    <row r="7638" spans="1:3">
      <c r="A7638" s="311"/>
      <c r="B7638" s="311"/>
      <c r="C7638" s="99" t="s">
        <v>1357</v>
      </c>
    </row>
    <row r="7639" spans="1:3" ht="45.75" thickBot="1">
      <c r="A7639" s="312"/>
      <c r="B7639" s="312"/>
      <c r="C7639" s="95" t="s">
        <v>1810</v>
      </c>
    </row>
    <row r="7640" spans="1:3">
      <c r="A7640" s="310" t="s">
        <v>927</v>
      </c>
      <c r="B7640" s="310" t="s">
        <v>25</v>
      </c>
      <c r="C7640" s="99" t="s">
        <v>928</v>
      </c>
    </row>
    <row r="7641" spans="1:3" ht="105">
      <c r="A7641" s="311"/>
      <c r="B7641" s="311"/>
      <c r="C7641" s="100" t="s">
        <v>3409</v>
      </c>
    </row>
    <row r="7642" spans="1:3">
      <c r="A7642" s="311"/>
      <c r="B7642" s="311"/>
      <c r="C7642" s="99" t="s">
        <v>1346</v>
      </c>
    </row>
    <row r="7643" spans="1:3" ht="45">
      <c r="A7643" s="311"/>
      <c r="B7643" s="311"/>
      <c r="C7643" s="100" t="s">
        <v>1938</v>
      </c>
    </row>
    <row r="7644" spans="1:3" ht="30">
      <c r="A7644" s="311"/>
      <c r="B7644" s="311"/>
      <c r="C7644" s="100" t="s">
        <v>3077</v>
      </c>
    </row>
    <row r="7645" spans="1:3" ht="30">
      <c r="A7645" s="311"/>
      <c r="B7645" s="311"/>
      <c r="C7645" s="100" t="s">
        <v>1350</v>
      </c>
    </row>
    <row r="7646" spans="1:3">
      <c r="A7646" s="311"/>
      <c r="B7646" s="311"/>
      <c r="C7646" s="99" t="s">
        <v>1392</v>
      </c>
    </row>
    <row r="7647" spans="1:3">
      <c r="A7647" s="311"/>
      <c r="B7647" s="311"/>
      <c r="C7647" s="100" t="s">
        <v>3078</v>
      </c>
    </row>
    <row r="7648" spans="1:3">
      <c r="A7648" s="311"/>
      <c r="B7648" s="311"/>
      <c r="C7648" s="100" t="s">
        <v>3079</v>
      </c>
    </row>
    <row r="7649" spans="1:3">
      <c r="A7649" s="311"/>
      <c r="B7649" s="311"/>
      <c r="C7649" s="100" t="s">
        <v>3099</v>
      </c>
    </row>
    <row r="7650" spans="1:3">
      <c r="A7650" s="311"/>
      <c r="B7650" s="311"/>
      <c r="C7650" s="100" t="s">
        <v>1469</v>
      </c>
    </row>
    <row r="7651" spans="1:3">
      <c r="A7651" s="311"/>
      <c r="B7651" s="311"/>
      <c r="C7651" s="99" t="s">
        <v>1355</v>
      </c>
    </row>
    <row r="7652" spans="1:3" ht="90">
      <c r="A7652" s="311"/>
      <c r="B7652" s="311"/>
      <c r="C7652" s="100" t="s">
        <v>3402</v>
      </c>
    </row>
    <row r="7653" spans="1:3">
      <c r="A7653" s="311"/>
      <c r="B7653" s="311"/>
      <c r="C7653" s="99" t="s">
        <v>1357</v>
      </c>
    </row>
    <row r="7654" spans="1:3" ht="45.75" thickBot="1">
      <c r="A7654" s="312"/>
      <c r="B7654" s="312"/>
      <c r="C7654" s="95" t="s">
        <v>1810</v>
      </c>
    </row>
    <row r="7655" spans="1:3" ht="45">
      <c r="A7655" s="310" t="s">
        <v>929</v>
      </c>
      <c r="B7655" s="310" t="s">
        <v>28</v>
      </c>
      <c r="C7655" s="99" t="s">
        <v>930</v>
      </c>
    </row>
    <row r="7656" spans="1:3" ht="105">
      <c r="A7656" s="311"/>
      <c r="B7656" s="311"/>
      <c r="C7656" s="100" t="s">
        <v>3410</v>
      </c>
    </row>
    <row r="7657" spans="1:3">
      <c r="A7657" s="311"/>
      <c r="B7657" s="311"/>
      <c r="C7657" s="99" t="s">
        <v>1346</v>
      </c>
    </row>
    <row r="7658" spans="1:3" ht="45">
      <c r="A7658" s="311"/>
      <c r="B7658" s="311"/>
      <c r="C7658" s="100" t="s">
        <v>1938</v>
      </c>
    </row>
    <row r="7659" spans="1:3" ht="30">
      <c r="A7659" s="311"/>
      <c r="B7659" s="311"/>
      <c r="C7659" s="100" t="s">
        <v>3077</v>
      </c>
    </row>
    <row r="7660" spans="1:3" ht="30">
      <c r="A7660" s="311"/>
      <c r="B7660" s="311"/>
      <c r="C7660" s="100" t="s">
        <v>1350</v>
      </c>
    </row>
    <row r="7661" spans="1:3">
      <c r="A7661" s="311"/>
      <c r="B7661" s="311"/>
      <c r="C7661" s="99" t="s">
        <v>1392</v>
      </c>
    </row>
    <row r="7662" spans="1:3">
      <c r="A7662" s="311"/>
      <c r="B7662" s="311"/>
      <c r="C7662" s="100" t="s">
        <v>3078</v>
      </c>
    </row>
    <row r="7663" spans="1:3">
      <c r="A7663" s="311"/>
      <c r="B7663" s="311"/>
      <c r="C7663" s="100" t="s">
        <v>3079</v>
      </c>
    </row>
    <row r="7664" spans="1:3">
      <c r="A7664" s="311"/>
      <c r="B7664" s="311"/>
      <c r="C7664" s="100" t="s">
        <v>3099</v>
      </c>
    </row>
    <row r="7665" spans="1:3">
      <c r="A7665" s="311"/>
      <c r="B7665" s="311"/>
      <c r="C7665" s="100" t="s">
        <v>1469</v>
      </c>
    </row>
    <row r="7666" spans="1:3">
      <c r="A7666" s="311"/>
      <c r="B7666" s="311"/>
      <c r="C7666" s="99" t="s">
        <v>1355</v>
      </c>
    </row>
    <row r="7667" spans="1:3" ht="90">
      <c r="A7667" s="311"/>
      <c r="B7667" s="311"/>
      <c r="C7667" s="100" t="s">
        <v>3411</v>
      </c>
    </row>
    <row r="7668" spans="1:3">
      <c r="A7668" s="311"/>
      <c r="B7668" s="311"/>
      <c r="C7668" s="99" t="s">
        <v>1357</v>
      </c>
    </row>
    <row r="7669" spans="1:3" ht="45.75" thickBot="1">
      <c r="A7669" s="311"/>
      <c r="B7669" s="311"/>
      <c r="C7669" s="95" t="s">
        <v>1810</v>
      </c>
    </row>
    <row r="7670" spans="1:3" ht="45">
      <c r="A7670" s="310" t="s">
        <v>931</v>
      </c>
      <c r="B7670" s="310" t="s">
        <v>28</v>
      </c>
      <c r="C7670" s="99" t="s">
        <v>932</v>
      </c>
    </row>
    <row r="7671" spans="1:3" ht="165">
      <c r="A7671" s="311"/>
      <c r="B7671" s="311"/>
      <c r="C7671" s="100" t="s">
        <v>3412</v>
      </c>
    </row>
    <row r="7672" spans="1:3">
      <c r="A7672" s="311"/>
      <c r="B7672" s="311"/>
      <c r="C7672" s="99" t="s">
        <v>1346</v>
      </c>
    </row>
    <row r="7673" spans="1:3" ht="45">
      <c r="A7673" s="311"/>
      <c r="B7673" s="311"/>
      <c r="C7673" s="100" t="s">
        <v>1938</v>
      </c>
    </row>
    <row r="7674" spans="1:3" ht="30">
      <c r="A7674" s="311"/>
      <c r="B7674" s="311"/>
      <c r="C7674" s="100" t="s">
        <v>3077</v>
      </c>
    </row>
    <row r="7675" spans="1:3" ht="30">
      <c r="A7675" s="311"/>
      <c r="B7675" s="311"/>
      <c r="C7675" s="100" t="s">
        <v>1350</v>
      </c>
    </row>
    <row r="7676" spans="1:3">
      <c r="A7676" s="311"/>
      <c r="B7676" s="311"/>
      <c r="C7676" s="99" t="s">
        <v>1392</v>
      </c>
    </row>
    <row r="7677" spans="1:3">
      <c r="A7677" s="311"/>
      <c r="B7677" s="311"/>
      <c r="C7677" s="100" t="s">
        <v>3078</v>
      </c>
    </row>
    <row r="7678" spans="1:3">
      <c r="A7678" s="311"/>
      <c r="B7678" s="311"/>
      <c r="C7678" s="100" t="s">
        <v>3079</v>
      </c>
    </row>
    <row r="7679" spans="1:3">
      <c r="A7679" s="311"/>
      <c r="B7679" s="311"/>
      <c r="C7679" s="100" t="s">
        <v>3099</v>
      </c>
    </row>
    <row r="7680" spans="1:3">
      <c r="A7680" s="311"/>
      <c r="B7680" s="311"/>
      <c r="C7680" s="100" t="s">
        <v>1469</v>
      </c>
    </row>
    <row r="7681" spans="1:3">
      <c r="A7681" s="311"/>
      <c r="B7681" s="311"/>
      <c r="C7681" s="99" t="s">
        <v>1355</v>
      </c>
    </row>
    <row r="7682" spans="1:3" ht="90">
      <c r="A7682" s="311"/>
      <c r="B7682" s="311"/>
      <c r="C7682" s="100" t="s">
        <v>3411</v>
      </c>
    </row>
    <row r="7683" spans="1:3">
      <c r="A7683" s="311"/>
      <c r="B7683" s="311"/>
      <c r="C7683" s="99" t="s">
        <v>1357</v>
      </c>
    </row>
    <row r="7684" spans="1:3" ht="45.75" thickBot="1">
      <c r="A7684" s="311"/>
      <c r="B7684" s="311"/>
      <c r="C7684" s="95" t="s">
        <v>1810</v>
      </c>
    </row>
    <row r="7685" spans="1:3" ht="45">
      <c r="A7685" s="310" t="s">
        <v>933</v>
      </c>
      <c r="B7685" s="310" t="s">
        <v>28</v>
      </c>
      <c r="C7685" s="99" t="s">
        <v>934</v>
      </c>
    </row>
    <row r="7686" spans="1:3" ht="165">
      <c r="A7686" s="311"/>
      <c r="B7686" s="311"/>
      <c r="C7686" s="100" t="s">
        <v>3413</v>
      </c>
    </row>
    <row r="7687" spans="1:3">
      <c r="A7687" s="311"/>
      <c r="B7687" s="311"/>
      <c r="C7687" s="99" t="s">
        <v>1346</v>
      </c>
    </row>
    <row r="7688" spans="1:3" ht="45">
      <c r="A7688" s="311"/>
      <c r="B7688" s="311"/>
      <c r="C7688" s="100" t="s">
        <v>1938</v>
      </c>
    </row>
    <row r="7689" spans="1:3" ht="30">
      <c r="A7689" s="311"/>
      <c r="B7689" s="311"/>
      <c r="C7689" s="100" t="s">
        <v>3077</v>
      </c>
    </row>
    <row r="7690" spans="1:3" ht="30">
      <c r="A7690" s="311"/>
      <c r="B7690" s="311"/>
      <c r="C7690" s="100" t="s">
        <v>1350</v>
      </c>
    </row>
    <row r="7691" spans="1:3">
      <c r="A7691" s="311"/>
      <c r="B7691" s="311"/>
      <c r="C7691" s="99" t="s">
        <v>1392</v>
      </c>
    </row>
    <row r="7692" spans="1:3">
      <c r="A7692" s="311"/>
      <c r="B7692" s="311"/>
      <c r="C7692" s="100" t="s">
        <v>3078</v>
      </c>
    </row>
    <row r="7693" spans="1:3">
      <c r="A7693" s="311"/>
      <c r="B7693" s="311"/>
      <c r="C7693" s="100" t="s">
        <v>3079</v>
      </c>
    </row>
    <row r="7694" spans="1:3">
      <c r="A7694" s="311"/>
      <c r="B7694" s="311"/>
      <c r="C7694" s="100" t="s">
        <v>3099</v>
      </c>
    </row>
    <row r="7695" spans="1:3">
      <c r="A7695" s="311"/>
      <c r="B7695" s="311"/>
      <c r="C7695" s="100" t="s">
        <v>1469</v>
      </c>
    </row>
    <row r="7696" spans="1:3">
      <c r="A7696" s="311"/>
      <c r="B7696" s="311"/>
      <c r="C7696" s="99" t="s">
        <v>1355</v>
      </c>
    </row>
    <row r="7697" spans="1:3" ht="90">
      <c r="A7697" s="311"/>
      <c r="B7697" s="311"/>
      <c r="C7697" s="100" t="s">
        <v>3411</v>
      </c>
    </row>
    <row r="7698" spans="1:3">
      <c r="A7698" s="311"/>
      <c r="B7698" s="311"/>
      <c r="C7698" s="99" t="s">
        <v>1357</v>
      </c>
    </row>
    <row r="7699" spans="1:3" ht="45.75" thickBot="1">
      <c r="A7699" s="311"/>
      <c r="B7699" s="311"/>
      <c r="C7699" s="95" t="s">
        <v>1810</v>
      </c>
    </row>
    <row r="7700" spans="1:3" ht="30">
      <c r="A7700" s="310" t="s">
        <v>935</v>
      </c>
      <c r="B7700" s="310" t="s">
        <v>2</v>
      </c>
      <c r="C7700" s="99" t="s">
        <v>936</v>
      </c>
    </row>
    <row r="7701" spans="1:3" ht="45">
      <c r="A7701" s="311"/>
      <c r="B7701" s="311"/>
      <c r="C7701" s="100" t="s">
        <v>3414</v>
      </c>
    </row>
    <row r="7702" spans="1:3">
      <c r="A7702" s="311"/>
      <c r="B7702" s="311"/>
      <c r="C7702" s="99" t="s">
        <v>1346</v>
      </c>
    </row>
    <row r="7703" spans="1:3" ht="45">
      <c r="A7703" s="311"/>
      <c r="B7703" s="311"/>
      <c r="C7703" s="100" t="s">
        <v>1938</v>
      </c>
    </row>
    <row r="7704" spans="1:3" ht="30">
      <c r="A7704" s="311"/>
      <c r="B7704" s="311"/>
      <c r="C7704" s="100" t="s">
        <v>3077</v>
      </c>
    </row>
    <row r="7705" spans="1:3" ht="30">
      <c r="A7705" s="311"/>
      <c r="B7705" s="311"/>
      <c r="C7705" s="100" t="s">
        <v>1350</v>
      </c>
    </row>
    <row r="7706" spans="1:3">
      <c r="A7706" s="311"/>
      <c r="B7706" s="311"/>
      <c r="C7706" s="99" t="s">
        <v>1392</v>
      </c>
    </row>
    <row r="7707" spans="1:3">
      <c r="A7707" s="311"/>
      <c r="B7707" s="311"/>
      <c r="C7707" s="100" t="s">
        <v>3078</v>
      </c>
    </row>
    <row r="7708" spans="1:3">
      <c r="A7708" s="311"/>
      <c r="B7708" s="311"/>
      <c r="C7708" s="100" t="s">
        <v>3079</v>
      </c>
    </row>
    <row r="7709" spans="1:3">
      <c r="A7709" s="311"/>
      <c r="B7709" s="311"/>
      <c r="C7709" s="100" t="s">
        <v>3099</v>
      </c>
    </row>
    <row r="7710" spans="1:3">
      <c r="A7710" s="311"/>
      <c r="B7710" s="311"/>
      <c r="C7710" s="100" t="s">
        <v>1469</v>
      </c>
    </row>
    <row r="7711" spans="1:3">
      <c r="A7711" s="311"/>
      <c r="B7711" s="311"/>
      <c r="C7711" s="99" t="s">
        <v>1355</v>
      </c>
    </row>
    <row r="7712" spans="1:3" ht="90">
      <c r="A7712" s="311"/>
      <c r="B7712" s="311"/>
      <c r="C7712" s="100" t="s">
        <v>3415</v>
      </c>
    </row>
    <row r="7713" spans="1:3">
      <c r="A7713" s="311"/>
      <c r="B7713" s="311"/>
      <c r="C7713" s="99" t="s">
        <v>1357</v>
      </c>
    </row>
    <row r="7714" spans="1:3" ht="45.75" thickBot="1">
      <c r="A7714" s="311"/>
      <c r="B7714" s="311"/>
      <c r="C7714" s="95" t="s">
        <v>1810</v>
      </c>
    </row>
    <row r="7715" spans="1:3" ht="30">
      <c r="A7715" s="310" t="s">
        <v>937</v>
      </c>
      <c r="B7715" s="310" t="s">
        <v>25</v>
      </c>
      <c r="C7715" s="99" t="s">
        <v>938</v>
      </c>
    </row>
    <row r="7716" spans="1:3" ht="120">
      <c r="A7716" s="311"/>
      <c r="B7716" s="311"/>
      <c r="C7716" s="100" t="s">
        <v>3416</v>
      </c>
    </row>
    <row r="7717" spans="1:3">
      <c r="A7717" s="311"/>
      <c r="B7717" s="311"/>
      <c r="C7717" s="99" t="s">
        <v>1346</v>
      </c>
    </row>
    <row r="7718" spans="1:3" ht="45">
      <c r="A7718" s="311"/>
      <c r="B7718" s="311"/>
      <c r="C7718" s="100" t="s">
        <v>3417</v>
      </c>
    </row>
    <row r="7719" spans="1:3" ht="30">
      <c r="A7719" s="311"/>
      <c r="B7719" s="311"/>
      <c r="C7719" s="100" t="s">
        <v>3077</v>
      </c>
    </row>
    <row r="7720" spans="1:3" ht="30">
      <c r="A7720" s="311"/>
      <c r="B7720" s="311"/>
      <c r="C7720" s="100" t="s">
        <v>1350</v>
      </c>
    </row>
    <row r="7721" spans="1:3">
      <c r="A7721" s="311"/>
      <c r="B7721" s="311"/>
      <c r="C7721" s="99" t="s">
        <v>1392</v>
      </c>
    </row>
    <row r="7722" spans="1:3">
      <c r="A7722" s="311"/>
      <c r="B7722" s="311"/>
      <c r="C7722" s="100" t="s">
        <v>3078</v>
      </c>
    </row>
    <row r="7723" spans="1:3">
      <c r="A7723" s="311"/>
      <c r="B7723" s="311"/>
      <c r="C7723" s="100" t="s">
        <v>3079</v>
      </c>
    </row>
    <row r="7724" spans="1:3">
      <c r="A7724" s="311"/>
      <c r="B7724" s="311"/>
      <c r="C7724" s="100" t="s">
        <v>3099</v>
      </c>
    </row>
    <row r="7725" spans="1:3">
      <c r="A7725" s="311"/>
      <c r="B7725" s="311"/>
      <c r="C7725" s="100" t="s">
        <v>1469</v>
      </c>
    </row>
    <row r="7726" spans="1:3">
      <c r="A7726" s="311"/>
      <c r="B7726" s="311"/>
      <c r="C7726" s="99" t="s">
        <v>1355</v>
      </c>
    </row>
    <row r="7727" spans="1:3" ht="90">
      <c r="A7727" s="311"/>
      <c r="B7727" s="311"/>
      <c r="C7727" s="100" t="s">
        <v>3418</v>
      </c>
    </row>
    <row r="7728" spans="1:3">
      <c r="A7728" s="311"/>
      <c r="B7728" s="311"/>
      <c r="C7728" s="99" t="s">
        <v>1357</v>
      </c>
    </row>
    <row r="7729" spans="1:3" ht="45.75" thickBot="1">
      <c r="A7729" s="312"/>
      <c r="B7729" s="312"/>
      <c r="C7729" s="95" t="s">
        <v>1810</v>
      </c>
    </row>
    <row r="7730" spans="1:3" ht="30">
      <c r="A7730" s="310" t="s">
        <v>939</v>
      </c>
      <c r="B7730" s="310" t="s">
        <v>2</v>
      </c>
      <c r="C7730" s="99" t="s">
        <v>940</v>
      </c>
    </row>
    <row r="7731" spans="1:3" ht="105">
      <c r="A7731" s="311"/>
      <c r="B7731" s="311"/>
      <c r="C7731" s="100" t="s">
        <v>3419</v>
      </c>
    </row>
    <row r="7732" spans="1:3">
      <c r="A7732" s="311"/>
      <c r="B7732" s="311"/>
      <c r="C7732" s="99" t="s">
        <v>1346</v>
      </c>
    </row>
    <row r="7733" spans="1:3" ht="45">
      <c r="A7733" s="311"/>
      <c r="B7733" s="311"/>
      <c r="C7733" s="100" t="s">
        <v>3417</v>
      </c>
    </row>
    <row r="7734" spans="1:3" ht="30">
      <c r="A7734" s="311"/>
      <c r="B7734" s="311"/>
      <c r="C7734" s="100" t="s">
        <v>3077</v>
      </c>
    </row>
    <row r="7735" spans="1:3" ht="30">
      <c r="A7735" s="311"/>
      <c r="B7735" s="311"/>
      <c r="C7735" s="100" t="s">
        <v>1350</v>
      </c>
    </row>
    <row r="7736" spans="1:3">
      <c r="A7736" s="311"/>
      <c r="B7736" s="311"/>
      <c r="C7736" s="99" t="s">
        <v>1392</v>
      </c>
    </row>
    <row r="7737" spans="1:3">
      <c r="A7737" s="311"/>
      <c r="B7737" s="311"/>
      <c r="C7737" s="100" t="s">
        <v>3078</v>
      </c>
    </row>
    <row r="7738" spans="1:3">
      <c r="A7738" s="311"/>
      <c r="B7738" s="311"/>
      <c r="C7738" s="100" t="s">
        <v>3079</v>
      </c>
    </row>
    <row r="7739" spans="1:3">
      <c r="A7739" s="311"/>
      <c r="B7739" s="311"/>
      <c r="C7739" s="100" t="s">
        <v>3099</v>
      </c>
    </row>
    <row r="7740" spans="1:3">
      <c r="A7740" s="311"/>
      <c r="B7740" s="311"/>
      <c r="C7740" s="100" t="s">
        <v>1469</v>
      </c>
    </row>
    <row r="7741" spans="1:3">
      <c r="A7741" s="311"/>
      <c r="B7741" s="311"/>
      <c r="C7741" s="99" t="s">
        <v>1355</v>
      </c>
    </row>
    <row r="7742" spans="1:3" ht="90">
      <c r="A7742" s="311"/>
      <c r="B7742" s="311"/>
      <c r="C7742" s="100" t="s">
        <v>3420</v>
      </c>
    </row>
    <row r="7743" spans="1:3">
      <c r="A7743" s="311"/>
      <c r="B7743" s="311"/>
      <c r="C7743" s="99" t="s">
        <v>1357</v>
      </c>
    </row>
    <row r="7744" spans="1:3" ht="45.75" thickBot="1">
      <c r="A7744" s="312"/>
      <c r="B7744" s="312"/>
      <c r="C7744" s="95" t="s">
        <v>1810</v>
      </c>
    </row>
    <row r="7745" spans="1:3">
      <c r="A7745" s="310" t="s">
        <v>941</v>
      </c>
      <c r="B7745" s="310" t="s">
        <v>2</v>
      </c>
      <c r="C7745" s="99" t="s">
        <v>942</v>
      </c>
    </row>
    <row r="7746" spans="1:3" ht="75">
      <c r="A7746" s="311"/>
      <c r="B7746" s="311"/>
      <c r="C7746" s="100" t="s">
        <v>3421</v>
      </c>
    </row>
    <row r="7747" spans="1:3">
      <c r="A7747" s="311"/>
      <c r="B7747" s="311"/>
      <c r="C7747" s="99" t="s">
        <v>1346</v>
      </c>
    </row>
    <row r="7748" spans="1:3" ht="45">
      <c r="A7748" s="311"/>
      <c r="B7748" s="311"/>
      <c r="C7748" s="100" t="s">
        <v>3417</v>
      </c>
    </row>
    <row r="7749" spans="1:3" ht="30">
      <c r="A7749" s="311"/>
      <c r="B7749" s="311"/>
      <c r="C7749" s="100" t="s">
        <v>3077</v>
      </c>
    </row>
    <row r="7750" spans="1:3" ht="30">
      <c r="A7750" s="311"/>
      <c r="B7750" s="311"/>
      <c r="C7750" s="100" t="s">
        <v>1350</v>
      </c>
    </row>
    <row r="7751" spans="1:3">
      <c r="A7751" s="311"/>
      <c r="B7751" s="311"/>
      <c r="C7751" s="99" t="s">
        <v>1392</v>
      </c>
    </row>
    <row r="7752" spans="1:3">
      <c r="A7752" s="311"/>
      <c r="B7752" s="311"/>
      <c r="C7752" s="100" t="s">
        <v>3078</v>
      </c>
    </row>
    <row r="7753" spans="1:3">
      <c r="A7753" s="311"/>
      <c r="B7753" s="311"/>
      <c r="C7753" s="100" t="s">
        <v>3079</v>
      </c>
    </row>
    <row r="7754" spans="1:3">
      <c r="A7754" s="311"/>
      <c r="B7754" s="311"/>
      <c r="C7754" s="100" t="s">
        <v>3099</v>
      </c>
    </row>
    <row r="7755" spans="1:3">
      <c r="A7755" s="311"/>
      <c r="B7755" s="311"/>
      <c r="C7755" s="100" t="s">
        <v>1469</v>
      </c>
    </row>
    <row r="7756" spans="1:3">
      <c r="A7756" s="311"/>
      <c r="B7756" s="311"/>
      <c r="C7756" s="99" t="s">
        <v>1355</v>
      </c>
    </row>
    <row r="7757" spans="1:3" ht="90">
      <c r="A7757" s="311"/>
      <c r="B7757" s="311"/>
      <c r="C7757" s="100" t="s">
        <v>3420</v>
      </c>
    </row>
    <row r="7758" spans="1:3">
      <c r="A7758" s="311"/>
      <c r="B7758" s="311"/>
      <c r="C7758" s="99" t="s">
        <v>1357</v>
      </c>
    </row>
    <row r="7759" spans="1:3" ht="45.75" thickBot="1">
      <c r="A7759" s="312"/>
      <c r="B7759" s="312"/>
      <c r="C7759" s="95" t="s">
        <v>1810</v>
      </c>
    </row>
    <row r="7760" spans="1:3">
      <c r="A7760" s="310" t="s">
        <v>944</v>
      </c>
      <c r="B7760" s="310" t="s">
        <v>25</v>
      </c>
      <c r="C7760" s="99" t="s">
        <v>945</v>
      </c>
    </row>
    <row r="7761" spans="1:3" ht="90">
      <c r="A7761" s="311"/>
      <c r="B7761" s="311"/>
      <c r="C7761" s="100" t="s">
        <v>3422</v>
      </c>
    </row>
    <row r="7762" spans="1:3" ht="60">
      <c r="A7762" s="311"/>
      <c r="B7762" s="311"/>
      <c r="C7762" s="100" t="s">
        <v>2092</v>
      </c>
    </row>
    <row r="7763" spans="1:3" ht="45.75" thickBot="1">
      <c r="A7763" s="312"/>
      <c r="B7763" s="312"/>
      <c r="C7763" s="95" t="s">
        <v>2093</v>
      </c>
    </row>
    <row r="7764" spans="1:3">
      <c r="A7764" s="310" t="s">
        <v>946</v>
      </c>
      <c r="B7764" s="310" t="s">
        <v>28</v>
      </c>
      <c r="C7764" s="99" t="s">
        <v>947</v>
      </c>
    </row>
    <row r="7765" spans="1:3" ht="120">
      <c r="A7765" s="311"/>
      <c r="B7765" s="311"/>
      <c r="C7765" s="100" t="s">
        <v>3423</v>
      </c>
    </row>
    <row r="7766" spans="1:3" ht="60">
      <c r="A7766" s="311"/>
      <c r="B7766" s="311"/>
      <c r="C7766" s="100" t="s">
        <v>3424</v>
      </c>
    </row>
    <row r="7767" spans="1:3" ht="60">
      <c r="A7767" s="311"/>
      <c r="B7767" s="311"/>
      <c r="C7767" s="100" t="s">
        <v>2092</v>
      </c>
    </row>
    <row r="7768" spans="1:3" ht="45.75" thickBot="1">
      <c r="A7768" s="312"/>
      <c r="B7768" s="312"/>
      <c r="C7768" s="95" t="s">
        <v>2093</v>
      </c>
    </row>
    <row r="7769" spans="1:3">
      <c r="A7769" s="310" t="s">
        <v>948</v>
      </c>
      <c r="B7769" s="310" t="s">
        <v>28</v>
      </c>
      <c r="C7769" s="99" t="s">
        <v>949</v>
      </c>
    </row>
    <row r="7770" spans="1:3" ht="120">
      <c r="A7770" s="311"/>
      <c r="B7770" s="311"/>
      <c r="C7770" s="100" t="s">
        <v>3425</v>
      </c>
    </row>
    <row r="7771" spans="1:3" ht="60">
      <c r="A7771" s="311"/>
      <c r="B7771" s="311"/>
      <c r="C7771" s="100" t="s">
        <v>3424</v>
      </c>
    </row>
    <row r="7772" spans="1:3" ht="60">
      <c r="A7772" s="311"/>
      <c r="B7772" s="311"/>
      <c r="C7772" s="100" t="s">
        <v>2092</v>
      </c>
    </row>
    <row r="7773" spans="1:3" ht="45.75" thickBot="1">
      <c r="A7773" s="312"/>
      <c r="B7773" s="312"/>
      <c r="C7773" s="95" t="s">
        <v>2093</v>
      </c>
    </row>
    <row r="7774" spans="1:3">
      <c r="A7774" s="310" t="s">
        <v>950</v>
      </c>
      <c r="B7774" s="310" t="s">
        <v>28</v>
      </c>
      <c r="C7774" s="99" t="s">
        <v>951</v>
      </c>
    </row>
    <row r="7775" spans="1:3" ht="180">
      <c r="A7775" s="311"/>
      <c r="B7775" s="311"/>
      <c r="C7775" s="100" t="s">
        <v>3426</v>
      </c>
    </row>
    <row r="7776" spans="1:3" ht="60">
      <c r="A7776" s="311"/>
      <c r="B7776" s="311"/>
      <c r="C7776" s="100" t="s">
        <v>3427</v>
      </c>
    </row>
    <row r="7777" spans="1:3" ht="60">
      <c r="A7777" s="311"/>
      <c r="B7777" s="311"/>
      <c r="C7777" s="100" t="s">
        <v>2092</v>
      </c>
    </row>
    <row r="7778" spans="1:3" ht="45.75" thickBot="1">
      <c r="A7778" s="312"/>
      <c r="B7778" s="312"/>
      <c r="C7778" s="95" t="s">
        <v>2093</v>
      </c>
    </row>
    <row r="7779" spans="1:3">
      <c r="A7779" s="310" t="s">
        <v>952</v>
      </c>
      <c r="B7779" s="310" t="s">
        <v>28</v>
      </c>
      <c r="C7779" s="99" t="s">
        <v>953</v>
      </c>
    </row>
    <row r="7780" spans="1:3" ht="150">
      <c r="A7780" s="311"/>
      <c r="B7780" s="311"/>
      <c r="C7780" s="100" t="s">
        <v>3428</v>
      </c>
    </row>
    <row r="7781" spans="1:3" ht="60">
      <c r="A7781" s="311"/>
      <c r="B7781" s="311"/>
      <c r="C7781" s="100" t="s">
        <v>3429</v>
      </c>
    </row>
    <row r="7782" spans="1:3" ht="45.75" thickBot="1">
      <c r="A7782" s="312"/>
      <c r="B7782" s="312"/>
      <c r="C7782" s="95" t="s">
        <v>2093</v>
      </c>
    </row>
    <row r="7783" spans="1:3">
      <c r="A7783" s="310" t="s">
        <v>954</v>
      </c>
      <c r="B7783" s="310" t="s">
        <v>28</v>
      </c>
      <c r="C7783" s="99" t="s">
        <v>955</v>
      </c>
    </row>
    <row r="7784" spans="1:3" ht="120">
      <c r="A7784" s="311"/>
      <c r="B7784" s="311"/>
      <c r="C7784" s="100" t="s">
        <v>3430</v>
      </c>
    </row>
    <row r="7785" spans="1:3" ht="60">
      <c r="A7785" s="311"/>
      <c r="B7785" s="311"/>
      <c r="C7785" s="100" t="s">
        <v>2092</v>
      </c>
    </row>
    <row r="7786" spans="1:3" ht="45.75" thickBot="1">
      <c r="A7786" s="312"/>
      <c r="B7786" s="312"/>
      <c r="C7786" s="95" t="s">
        <v>2093</v>
      </c>
    </row>
    <row r="7787" spans="1:3">
      <c r="A7787" s="310" t="s">
        <v>956</v>
      </c>
      <c r="B7787" s="310" t="s">
        <v>28</v>
      </c>
      <c r="C7787" s="99" t="s">
        <v>957</v>
      </c>
    </row>
    <row r="7788" spans="1:3" ht="105">
      <c r="A7788" s="311"/>
      <c r="B7788" s="311"/>
      <c r="C7788" s="100" t="s">
        <v>3431</v>
      </c>
    </row>
    <row r="7789" spans="1:3" ht="60">
      <c r="A7789" s="311"/>
      <c r="B7789" s="311"/>
      <c r="C7789" s="100" t="s">
        <v>2092</v>
      </c>
    </row>
    <row r="7790" spans="1:3" ht="45.75" thickBot="1">
      <c r="A7790" s="312"/>
      <c r="B7790" s="312"/>
      <c r="C7790" s="95" t="s">
        <v>2093</v>
      </c>
    </row>
    <row r="7791" spans="1:3">
      <c r="A7791" s="310" t="s">
        <v>958</v>
      </c>
      <c r="B7791" s="310" t="s">
        <v>28</v>
      </c>
      <c r="C7791" s="99" t="s">
        <v>959</v>
      </c>
    </row>
    <row r="7792" spans="1:3" ht="60">
      <c r="A7792" s="311"/>
      <c r="B7792" s="311"/>
      <c r="C7792" s="100" t="s">
        <v>3432</v>
      </c>
    </row>
    <row r="7793" spans="1:3" ht="60">
      <c r="A7793" s="311"/>
      <c r="B7793" s="311"/>
      <c r="C7793" s="100" t="s">
        <v>3433</v>
      </c>
    </row>
    <row r="7794" spans="1:3" ht="60">
      <c r="A7794" s="311"/>
      <c r="B7794" s="311"/>
      <c r="C7794" s="100" t="s">
        <v>3429</v>
      </c>
    </row>
    <row r="7795" spans="1:3" ht="45.75" thickBot="1">
      <c r="A7795" s="312"/>
      <c r="B7795" s="312"/>
      <c r="C7795" s="95" t="s">
        <v>2093</v>
      </c>
    </row>
    <row r="7796" spans="1:3">
      <c r="A7796" s="310" t="s">
        <v>960</v>
      </c>
      <c r="B7796" s="310" t="s">
        <v>28</v>
      </c>
      <c r="C7796" s="99" t="s">
        <v>961</v>
      </c>
    </row>
    <row r="7797" spans="1:3" ht="75">
      <c r="A7797" s="311"/>
      <c r="B7797" s="311"/>
      <c r="C7797" s="100" t="s">
        <v>3434</v>
      </c>
    </row>
    <row r="7798" spans="1:3" ht="60">
      <c r="A7798" s="311"/>
      <c r="B7798" s="311"/>
      <c r="C7798" s="100" t="s">
        <v>3435</v>
      </c>
    </row>
    <row r="7799" spans="1:3" ht="60">
      <c r="A7799" s="311"/>
      <c r="B7799" s="311"/>
      <c r="C7799" s="100" t="s">
        <v>3429</v>
      </c>
    </row>
    <row r="7800" spans="1:3" ht="45.75" thickBot="1">
      <c r="A7800" s="312"/>
      <c r="B7800" s="312"/>
      <c r="C7800" s="95" t="s">
        <v>2093</v>
      </c>
    </row>
    <row r="7801" spans="1:3">
      <c r="A7801" s="310" t="s">
        <v>962</v>
      </c>
      <c r="B7801" s="310" t="s">
        <v>25</v>
      </c>
      <c r="C7801" s="99" t="s">
        <v>963</v>
      </c>
    </row>
    <row r="7802" spans="1:3" ht="120">
      <c r="A7802" s="311"/>
      <c r="B7802" s="311"/>
      <c r="C7802" s="100" t="s">
        <v>3436</v>
      </c>
    </row>
    <row r="7803" spans="1:3" ht="60">
      <c r="A7803" s="311"/>
      <c r="B7803" s="311"/>
      <c r="C7803" s="100" t="s">
        <v>3437</v>
      </c>
    </row>
    <row r="7804" spans="1:3" ht="45.75" thickBot="1">
      <c r="A7804" s="312"/>
      <c r="B7804" s="312"/>
      <c r="C7804" s="95" t="s">
        <v>2093</v>
      </c>
    </row>
    <row r="7805" spans="1:3">
      <c r="A7805" s="310" t="s">
        <v>964</v>
      </c>
      <c r="B7805" s="310" t="s">
        <v>25</v>
      </c>
      <c r="C7805" s="99" t="s">
        <v>965</v>
      </c>
    </row>
    <row r="7806" spans="1:3" ht="105">
      <c r="A7806" s="311"/>
      <c r="B7806" s="311"/>
      <c r="C7806" s="100" t="s">
        <v>3438</v>
      </c>
    </row>
    <row r="7807" spans="1:3" ht="60">
      <c r="A7807" s="311"/>
      <c r="B7807" s="311"/>
      <c r="C7807" s="100" t="s">
        <v>3437</v>
      </c>
    </row>
    <row r="7808" spans="1:3" ht="45.75" thickBot="1">
      <c r="A7808" s="312"/>
      <c r="B7808" s="312"/>
      <c r="C7808" s="95" t="s">
        <v>2093</v>
      </c>
    </row>
    <row r="7809" spans="1:3">
      <c r="A7809" s="310" t="s">
        <v>966</v>
      </c>
      <c r="B7809" s="310" t="s">
        <v>28</v>
      </c>
      <c r="C7809" s="99" t="s">
        <v>967</v>
      </c>
    </row>
    <row r="7810" spans="1:3" ht="105">
      <c r="A7810" s="311"/>
      <c r="B7810" s="311"/>
      <c r="C7810" s="100" t="s">
        <v>3439</v>
      </c>
    </row>
    <row r="7811" spans="1:3" ht="60">
      <c r="A7811" s="311"/>
      <c r="B7811" s="311"/>
      <c r="C7811" s="100" t="s">
        <v>3429</v>
      </c>
    </row>
    <row r="7812" spans="1:3" ht="45.75" thickBot="1">
      <c r="A7812" s="312"/>
      <c r="B7812" s="312"/>
      <c r="C7812" s="95" t="s">
        <v>2093</v>
      </c>
    </row>
    <row r="7813" spans="1:3" ht="30">
      <c r="A7813" s="310" t="s">
        <v>968</v>
      </c>
      <c r="B7813" s="310" t="s">
        <v>28</v>
      </c>
      <c r="C7813" s="99" t="s">
        <v>969</v>
      </c>
    </row>
    <row r="7814" spans="1:3" ht="120">
      <c r="A7814" s="311"/>
      <c r="B7814" s="311"/>
      <c r="C7814" s="100" t="s">
        <v>3440</v>
      </c>
    </row>
    <row r="7815" spans="1:3" ht="60">
      <c r="A7815" s="311"/>
      <c r="B7815" s="311"/>
      <c r="C7815" s="100" t="s">
        <v>3429</v>
      </c>
    </row>
    <row r="7816" spans="1:3" ht="45.75" thickBot="1">
      <c r="A7816" s="312"/>
      <c r="B7816" s="312"/>
      <c r="C7816" s="95" t="s">
        <v>2093</v>
      </c>
    </row>
    <row r="7817" spans="1:3">
      <c r="A7817" s="310" t="s">
        <v>970</v>
      </c>
      <c r="B7817" s="310" t="s">
        <v>25</v>
      </c>
      <c r="C7817" s="99" t="s">
        <v>971</v>
      </c>
    </row>
    <row r="7818" spans="1:3" ht="120">
      <c r="A7818" s="311"/>
      <c r="B7818" s="311"/>
      <c r="C7818" s="100" t="s">
        <v>3441</v>
      </c>
    </row>
    <row r="7819" spans="1:3" ht="60">
      <c r="A7819" s="311"/>
      <c r="B7819" s="311"/>
      <c r="C7819" s="100" t="s">
        <v>3437</v>
      </c>
    </row>
    <row r="7820" spans="1:3" ht="45.75" thickBot="1">
      <c r="A7820" s="312"/>
      <c r="B7820" s="312"/>
      <c r="C7820" s="95" t="s">
        <v>2093</v>
      </c>
    </row>
    <row r="7821" spans="1:3">
      <c r="A7821" s="310" t="s">
        <v>972</v>
      </c>
      <c r="B7821" s="310" t="s">
        <v>25</v>
      </c>
      <c r="C7821" s="99" t="s">
        <v>973</v>
      </c>
    </row>
    <row r="7822" spans="1:3" ht="120">
      <c r="A7822" s="311"/>
      <c r="B7822" s="311"/>
      <c r="C7822" s="100" t="s">
        <v>3442</v>
      </c>
    </row>
    <row r="7823" spans="1:3" ht="60">
      <c r="A7823" s="311"/>
      <c r="B7823" s="311"/>
      <c r="C7823" s="100" t="s">
        <v>2092</v>
      </c>
    </row>
    <row r="7824" spans="1:3" ht="45.75" thickBot="1">
      <c r="A7824" s="312"/>
      <c r="B7824" s="312"/>
      <c r="C7824" s="95" t="s">
        <v>2093</v>
      </c>
    </row>
    <row r="7825" spans="1:3">
      <c r="A7825" s="310" t="s">
        <v>974</v>
      </c>
      <c r="B7825" s="310" t="s">
        <v>28</v>
      </c>
      <c r="C7825" s="99" t="s">
        <v>975</v>
      </c>
    </row>
    <row r="7826" spans="1:3" ht="60">
      <c r="A7826" s="311"/>
      <c r="B7826" s="311"/>
      <c r="C7826" s="100" t="s">
        <v>3443</v>
      </c>
    </row>
    <row r="7827" spans="1:3" ht="60">
      <c r="A7827" s="311"/>
      <c r="B7827" s="311"/>
      <c r="C7827" s="100" t="s">
        <v>3433</v>
      </c>
    </row>
    <row r="7828" spans="1:3" ht="60">
      <c r="A7828" s="311"/>
      <c r="B7828" s="311"/>
      <c r="C7828" s="100" t="s">
        <v>3429</v>
      </c>
    </row>
    <row r="7829" spans="1:3" ht="45.75" thickBot="1">
      <c r="A7829" s="312"/>
      <c r="B7829" s="312"/>
      <c r="C7829" s="95" t="s">
        <v>2093</v>
      </c>
    </row>
    <row r="7830" spans="1:3">
      <c r="A7830" s="310" t="s">
        <v>976</v>
      </c>
      <c r="B7830" s="310" t="s">
        <v>2</v>
      </c>
      <c r="C7830" s="99" t="s">
        <v>977</v>
      </c>
    </row>
    <row r="7831" spans="1:3" ht="90">
      <c r="A7831" s="311"/>
      <c r="B7831" s="311"/>
      <c r="C7831" s="100" t="s">
        <v>3444</v>
      </c>
    </row>
    <row r="7832" spans="1:3" ht="60">
      <c r="A7832" s="311"/>
      <c r="B7832" s="311"/>
      <c r="C7832" s="100" t="s">
        <v>2092</v>
      </c>
    </row>
    <row r="7833" spans="1:3" ht="45.75" thickBot="1">
      <c r="A7833" s="312"/>
      <c r="B7833" s="312"/>
      <c r="C7833" s="95" t="s">
        <v>2093</v>
      </c>
    </row>
    <row r="7834" spans="1:3">
      <c r="A7834" s="310" t="s">
        <v>978</v>
      </c>
      <c r="B7834" s="310" t="s">
        <v>2</v>
      </c>
      <c r="C7834" s="99" t="s">
        <v>979</v>
      </c>
    </row>
    <row r="7835" spans="1:3" ht="90">
      <c r="A7835" s="311"/>
      <c r="B7835" s="311"/>
      <c r="C7835" s="100" t="s">
        <v>3445</v>
      </c>
    </row>
    <row r="7836" spans="1:3" ht="60">
      <c r="A7836" s="311"/>
      <c r="B7836" s="311"/>
      <c r="C7836" s="100" t="s">
        <v>2092</v>
      </c>
    </row>
    <row r="7837" spans="1:3" ht="45.75" thickBot="1">
      <c r="A7837" s="312"/>
      <c r="B7837" s="312"/>
      <c r="C7837" s="95" t="s">
        <v>2093</v>
      </c>
    </row>
    <row r="7838" spans="1:3">
      <c r="A7838" s="310" t="s">
        <v>980</v>
      </c>
      <c r="B7838" s="310" t="s">
        <v>28</v>
      </c>
      <c r="C7838" s="99" t="s">
        <v>981</v>
      </c>
    </row>
    <row r="7839" spans="1:3" ht="105">
      <c r="A7839" s="311"/>
      <c r="B7839" s="311"/>
      <c r="C7839" s="100" t="s">
        <v>3446</v>
      </c>
    </row>
    <row r="7840" spans="1:3" ht="60">
      <c r="A7840" s="311"/>
      <c r="B7840" s="311"/>
      <c r="C7840" s="100" t="s">
        <v>3429</v>
      </c>
    </row>
    <row r="7841" spans="1:3" ht="45.75" thickBot="1">
      <c r="A7841" s="312"/>
      <c r="B7841" s="312"/>
      <c r="C7841" s="95" t="s">
        <v>2093</v>
      </c>
    </row>
    <row r="7842" spans="1:3" ht="30">
      <c r="A7842" s="310" t="s">
        <v>982</v>
      </c>
      <c r="B7842" s="310" t="s">
        <v>28</v>
      </c>
      <c r="C7842" s="99" t="s">
        <v>983</v>
      </c>
    </row>
    <row r="7843" spans="1:3" ht="165">
      <c r="A7843" s="311"/>
      <c r="B7843" s="311"/>
      <c r="C7843" s="100" t="s">
        <v>3447</v>
      </c>
    </row>
    <row r="7844" spans="1:3" ht="60">
      <c r="A7844" s="311"/>
      <c r="B7844" s="311"/>
      <c r="C7844" s="100" t="s">
        <v>3429</v>
      </c>
    </row>
    <row r="7845" spans="1:3" ht="45.75" thickBot="1">
      <c r="A7845" s="312"/>
      <c r="B7845" s="312"/>
      <c r="C7845" s="95" t="s">
        <v>2093</v>
      </c>
    </row>
    <row r="7846" spans="1:3" ht="30">
      <c r="A7846" s="310" t="s">
        <v>984</v>
      </c>
      <c r="B7846" s="310" t="s">
        <v>28</v>
      </c>
      <c r="C7846" s="99" t="s">
        <v>985</v>
      </c>
    </row>
    <row r="7847" spans="1:3" ht="195">
      <c r="A7847" s="311"/>
      <c r="B7847" s="311"/>
      <c r="C7847" s="100" t="s">
        <v>3448</v>
      </c>
    </row>
    <row r="7848" spans="1:3" ht="60">
      <c r="A7848" s="311"/>
      <c r="B7848" s="311"/>
      <c r="C7848" s="100" t="s">
        <v>3429</v>
      </c>
    </row>
    <row r="7849" spans="1:3" ht="45.75" thickBot="1">
      <c r="A7849" s="312"/>
      <c r="B7849" s="312"/>
      <c r="C7849" s="95" t="s">
        <v>2093</v>
      </c>
    </row>
    <row r="7850" spans="1:3">
      <c r="A7850" s="310" t="s">
        <v>987</v>
      </c>
      <c r="B7850" s="310" t="s">
        <v>28</v>
      </c>
      <c r="C7850" s="99" t="s">
        <v>988</v>
      </c>
    </row>
    <row r="7851" spans="1:3" ht="75">
      <c r="A7851" s="311"/>
      <c r="B7851" s="311"/>
      <c r="C7851" s="100" t="s">
        <v>3449</v>
      </c>
    </row>
    <row r="7852" spans="1:3" ht="60">
      <c r="A7852" s="311"/>
      <c r="B7852" s="311"/>
      <c r="C7852" s="100" t="s">
        <v>2092</v>
      </c>
    </row>
    <row r="7853" spans="1:3" ht="45.75" thickBot="1">
      <c r="A7853" s="312"/>
      <c r="B7853" s="312"/>
      <c r="C7853" s="95" t="s">
        <v>2093</v>
      </c>
    </row>
    <row r="7854" spans="1:3">
      <c r="A7854" s="310" t="s">
        <v>989</v>
      </c>
      <c r="B7854" s="310" t="s">
        <v>25</v>
      </c>
      <c r="C7854" s="99" t="s">
        <v>990</v>
      </c>
    </row>
    <row r="7855" spans="1:3" ht="135">
      <c r="A7855" s="311"/>
      <c r="B7855" s="311"/>
      <c r="C7855" s="100" t="s">
        <v>3450</v>
      </c>
    </row>
    <row r="7856" spans="1:3" ht="60">
      <c r="A7856" s="311"/>
      <c r="B7856" s="311"/>
      <c r="C7856" s="100" t="s">
        <v>2092</v>
      </c>
    </row>
    <row r="7857" spans="1:3" ht="45.75" thickBot="1">
      <c r="A7857" s="312"/>
      <c r="B7857" s="312"/>
      <c r="C7857" s="95" t="s">
        <v>2093</v>
      </c>
    </row>
    <row r="7858" spans="1:3" ht="30">
      <c r="A7858" s="310" t="s">
        <v>991</v>
      </c>
      <c r="B7858" s="310" t="s">
        <v>25</v>
      </c>
      <c r="C7858" s="99" t="s">
        <v>992</v>
      </c>
    </row>
    <row r="7859" spans="1:3" ht="75">
      <c r="A7859" s="311"/>
      <c r="B7859" s="311"/>
      <c r="C7859" s="100" t="s">
        <v>3451</v>
      </c>
    </row>
    <row r="7860" spans="1:3">
      <c r="A7860" s="311"/>
      <c r="B7860" s="311"/>
      <c r="C7860" s="99" t="s">
        <v>1346</v>
      </c>
    </row>
    <row r="7861" spans="1:3" ht="45">
      <c r="A7861" s="311"/>
      <c r="B7861" s="311"/>
      <c r="C7861" s="100" t="s">
        <v>1938</v>
      </c>
    </row>
    <row r="7862" spans="1:3" ht="30">
      <c r="A7862" s="311"/>
      <c r="B7862" s="311"/>
      <c r="C7862" s="100" t="s">
        <v>3077</v>
      </c>
    </row>
    <row r="7863" spans="1:3" ht="30">
      <c r="A7863" s="311"/>
      <c r="B7863" s="311"/>
      <c r="C7863" s="100" t="s">
        <v>1350</v>
      </c>
    </row>
    <row r="7864" spans="1:3">
      <c r="A7864" s="311"/>
      <c r="B7864" s="311"/>
      <c r="C7864" s="99" t="s">
        <v>1392</v>
      </c>
    </row>
    <row r="7865" spans="1:3">
      <c r="A7865" s="311"/>
      <c r="B7865" s="311"/>
      <c r="C7865" s="100" t="s">
        <v>1802</v>
      </c>
    </row>
    <row r="7866" spans="1:3">
      <c r="A7866" s="311"/>
      <c r="B7866" s="311"/>
      <c r="C7866" s="100" t="s">
        <v>1804</v>
      </c>
    </row>
    <row r="7867" spans="1:3">
      <c r="A7867" s="311"/>
      <c r="B7867" s="311"/>
      <c r="C7867" s="100" t="s">
        <v>1469</v>
      </c>
    </row>
    <row r="7868" spans="1:3">
      <c r="A7868" s="311"/>
      <c r="B7868" s="311"/>
      <c r="C7868" s="99" t="s">
        <v>1470</v>
      </c>
    </row>
    <row r="7869" spans="1:3">
      <c r="A7869" s="311"/>
      <c r="B7869" s="311"/>
      <c r="C7869" s="100" t="s">
        <v>3452</v>
      </c>
    </row>
    <row r="7870" spans="1:3">
      <c r="A7870" s="311"/>
      <c r="B7870" s="311"/>
      <c r="C7870" s="100" t="s">
        <v>3453</v>
      </c>
    </row>
    <row r="7871" spans="1:3">
      <c r="A7871" s="311"/>
      <c r="B7871" s="311"/>
      <c r="C7871" s="100" t="s">
        <v>3454</v>
      </c>
    </row>
    <row r="7872" spans="1:3">
      <c r="A7872" s="311"/>
      <c r="B7872" s="311"/>
      <c r="C7872" s="99" t="s">
        <v>1355</v>
      </c>
    </row>
    <row r="7873" spans="1:3" ht="90">
      <c r="A7873" s="311"/>
      <c r="B7873" s="311"/>
      <c r="C7873" s="100" t="s">
        <v>3455</v>
      </c>
    </row>
    <row r="7874" spans="1:3">
      <c r="A7874" s="311"/>
      <c r="B7874" s="311"/>
      <c r="C7874" s="99" t="s">
        <v>1357</v>
      </c>
    </row>
    <row r="7875" spans="1:3" ht="45.75" thickBot="1">
      <c r="A7875" s="312"/>
      <c r="B7875" s="312"/>
      <c r="C7875" s="95" t="s">
        <v>1810</v>
      </c>
    </row>
    <row r="7876" spans="1:3" ht="30">
      <c r="A7876" s="310" t="s">
        <v>993</v>
      </c>
      <c r="B7876" s="310" t="s">
        <v>25</v>
      </c>
      <c r="C7876" s="99" t="s">
        <v>994</v>
      </c>
    </row>
    <row r="7877" spans="1:3" ht="75">
      <c r="A7877" s="311"/>
      <c r="B7877" s="311"/>
      <c r="C7877" s="100" t="s">
        <v>3456</v>
      </c>
    </row>
    <row r="7878" spans="1:3">
      <c r="A7878" s="311"/>
      <c r="B7878" s="311"/>
      <c r="C7878" s="99" t="s">
        <v>1346</v>
      </c>
    </row>
    <row r="7879" spans="1:3" ht="45">
      <c r="A7879" s="311"/>
      <c r="B7879" s="311"/>
      <c r="C7879" s="100" t="s">
        <v>1938</v>
      </c>
    </row>
    <row r="7880" spans="1:3" ht="30">
      <c r="A7880" s="311"/>
      <c r="B7880" s="311"/>
      <c r="C7880" s="100" t="s">
        <v>3077</v>
      </c>
    </row>
    <row r="7881" spans="1:3" ht="30">
      <c r="A7881" s="311"/>
      <c r="B7881" s="311"/>
      <c r="C7881" s="100" t="s">
        <v>1350</v>
      </c>
    </row>
    <row r="7882" spans="1:3">
      <c r="A7882" s="311"/>
      <c r="B7882" s="311"/>
      <c r="C7882" s="99" t="s">
        <v>1392</v>
      </c>
    </row>
    <row r="7883" spans="1:3">
      <c r="A7883" s="311"/>
      <c r="B7883" s="311"/>
      <c r="C7883" s="100" t="s">
        <v>1802</v>
      </c>
    </row>
    <row r="7884" spans="1:3">
      <c r="A7884" s="311"/>
      <c r="B7884" s="311"/>
      <c r="C7884" s="100" t="s">
        <v>1804</v>
      </c>
    </row>
    <row r="7885" spans="1:3">
      <c r="A7885" s="311"/>
      <c r="B7885" s="311"/>
      <c r="C7885" s="100" t="s">
        <v>1469</v>
      </c>
    </row>
    <row r="7886" spans="1:3">
      <c r="A7886" s="311"/>
      <c r="B7886" s="311"/>
      <c r="C7886" s="99" t="s">
        <v>1470</v>
      </c>
    </row>
    <row r="7887" spans="1:3">
      <c r="A7887" s="311"/>
      <c r="B7887" s="311"/>
      <c r="C7887" s="100" t="s">
        <v>3452</v>
      </c>
    </row>
    <row r="7888" spans="1:3">
      <c r="A7888" s="311"/>
      <c r="B7888" s="311"/>
      <c r="C7888" s="100" t="s">
        <v>3453</v>
      </c>
    </row>
    <row r="7889" spans="1:3">
      <c r="A7889" s="311"/>
      <c r="B7889" s="311"/>
      <c r="C7889" s="100" t="s">
        <v>3454</v>
      </c>
    </row>
    <row r="7890" spans="1:3">
      <c r="A7890" s="311"/>
      <c r="B7890" s="311"/>
      <c r="C7890" s="99" t="s">
        <v>1355</v>
      </c>
    </row>
    <row r="7891" spans="1:3" ht="90">
      <c r="A7891" s="311"/>
      <c r="B7891" s="311"/>
      <c r="C7891" s="100" t="s">
        <v>3455</v>
      </c>
    </row>
    <row r="7892" spans="1:3">
      <c r="A7892" s="311"/>
      <c r="B7892" s="311"/>
      <c r="C7892" s="99" t="s">
        <v>1357</v>
      </c>
    </row>
    <row r="7893" spans="1:3" ht="45.75" thickBot="1">
      <c r="A7893" s="312"/>
      <c r="B7893" s="312"/>
      <c r="C7893" s="95" t="s">
        <v>1810</v>
      </c>
    </row>
    <row r="7894" spans="1:3">
      <c r="A7894" s="310" t="s">
        <v>995</v>
      </c>
      <c r="B7894" s="310" t="s">
        <v>2</v>
      </c>
      <c r="C7894" s="99" t="s">
        <v>996</v>
      </c>
    </row>
    <row r="7895" spans="1:3" ht="135">
      <c r="A7895" s="311"/>
      <c r="B7895" s="311"/>
      <c r="C7895" s="100" t="s">
        <v>3457</v>
      </c>
    </row>
    <row r="7896" spans="1:3" ht="60">
      <c r="A7896" s="311"/>
      <c r="B7896" s="311"/>
      <c r="C7896" s="100" t="s">
        <v>2092</v>
      </c>
    </row>
    <row r="7897" spans="1:3" ht="45.75" thickBot="1">
      <c r="A7897" s="312"/>
      <c r="B7897" s="312"/>
      <c r="C7897" s="95" t="s">
        <v>2093</v>
      </c>
    </row>
    <row r="7898" spans="1:3">
      <c r="A7898" s="310" t="s">
        <v>997</v>
      </c>
      <c r="B7898" s="310" t="s">
        <v>2</v>
      </c>
      <c r="C7898" s="99" t="s">
        <v>998</v>
      </c>
    </row>
    <row r="7899" spans="1:3" ht="135">
      <c r="A7899" s="311"/>
      <c r="B7899" s="311"/>
      <c r="C7899" s="100" t="s">
        <v>3458</v>
      </c>
    </row>
    <row r="7900" spans="1:3" ht="60">
      <c r="A7900" s="311"/>
      <c r="B7900" s="311"/>
      <c r="C7900" s="100" t="s">
        <v>2092</v>
      </c>
    </row>
    <row r="7901" spans="1:3" ht="45.75" thickBot="1">
      <c r="A7901" s="312"/>
      <c r="B7901" s="312"/>
      <c r="C7901" s="95" t="s">
        <v>2093</v>
      </c>
    </row>
    <row r="7902" spans="1:3">
      <c r="A7902" s="310" t="s">
        <v>999</v>
      </c>
      <c r="B7902" s="310" t="s">
        <v>2</v>
      </c>
      <c r="C7902" s="99" t="s">
        <v>1000</v>
      </c>
    </row>
    <row r="7903" spans="1:3" ht="75">
      <c r="A7903" s="311"/>
      <c r="B7903" s="311"/>
      <c r="C7903" s="100" t="s">
        <v>3459</v>
      </c>
    </row>
    <row r="7904" spans="1:3" ht="60">
      <c r="A7904" s="311"/>
      <c r="B7904" s="311"/>
      <c r="C7904" s="100" t="s">
        <v>2092</v>
      </c>
    </row>
    <row r="7905" spans="1:3" ht="45.75" thickBot="1">
      <c r="A7905" s="312"/>
      <c r="B7905" s="312"/>
      <c r="C7905" s="95" t="s">
        <v>2093</v>
      </c>
    </row>
    <row r="7906" spans="1:3">
      <c r="A7906" s="310" t="s">
        <v>1001</v>
      </c>
      <c r="B7906" s="310" t="s">
        <v>28</v>
      </c>
      <c r="C7906" s="99" t="s">
        <v>1002</v>
      </c>
    </row>
    <row r="7907" spans="1:3" ht="75">
      <c r="A7907" s="311"/>
      <c r="B7907" s="311"/>
      <c r="C7907" s="100" t="s">
        <v>3460</v>
      </c>
    </row>
    <row r="7908" spans="1:3" ht="60">
      <c r="A7908" s="311"/>
      <c r="B7908" s="311"/>
      <c r="C7908" s="100" t="s">
        <v>2092</v>
      </c>
    </row>
    <row r="7909" spans="1:3" ht="45.75" thickBot="1">
      <c r="A7909" s="312"/>
      <c r="B7909" s="312"/>
      <c r="C7909" s="95" t="s">
        <v>2093</v>
      </c>
    </row>
    <row r="7910" spans="1:3">
      <c r="A7910" s="310" t="s">
        <v>1003</v>
      </c>
      <c r="B7910" s="310" t="s">
        <v>28</v>
      </c>
      <c r="C7910" s="99" t="s">
        <v>1004</v>
      </c>
    </row>
    <row r="7911" spans="1:3" ht="90">
      <c r="A7911" s="311"/>
      <c r="B7911" s="311"/>
      <c r="C7911" s="100" t="s">
        <v>3461</v>
      </c>
    </row>
    <row r="7912" spans="1:3" ht="30">
      <c r="A7912" s="311"/>
      <c r="B7912" s="311"/>
      <c r="C7912" s="100" t="s">
        <v>3462</v>
      </c>
    </row>
    <row r="7913" spans="1:3" ht="60">
      <c r="A7913" s="311"/>
      <c r="B7913" s="311"/>
      <c r="C7913" s="100" t="s">
        <v>3463</v>
      </c>
    </row>
    <row r="7914" spans="1:3" ht="45.75" thickBot="1">
      <c r="A7914" s="312"/>
      <c r="B7914" s="312"/>
      <c r="C7914" s="95" t="s">
        <v>2093</v>
      </c>
    </row>
    <row r="7915" spans="1:3">
      <c r="A7915" s="310" t="s">
        <v>1005</v>
      </c>
      <c r="B7915" s="310" t="s">
        <v>28</v>
      </c>
      <c r="C7915" s="99" t="s">
        <v>1006</v>
      </c>
    </row>
    <row r="7916" spans="1:3" ht="120">
      <c r="A7916" s="311"/>
      <c r="B7916" s="311"/>
      <c r="C7916" s="100" t="s">
        <v>3464</v>
      </c>
    </row>
    <row r="7917" spans="1:3" ht="60">
      <c r="A7917" s="311"/>
      <c r="B7917" s="311"/>
      <c r="C7917" s="100" t="s">
        <v>2092</v>
      </c>
    </row>
    <row r="7918" spans="1:3" ht="45.75" thickBot="1">
      <c r="A7918" s="312"/>
      <c r="B7918" s="312"/>
      <c r="C7918" s="95" t="s">
        <v>2093</v>
      </c>
    </row>
    <row r="7919" spans="1:3">
      <c r="A7919" s="310" t="s">
        <v>1007</v>
      </c>
      <c r="B7919" s="310" t="s">
        <v>28</v>
      </c>
      <c r="C7919" s="99" t="s">
        <v>1008</v>
      </c>
    </row>
    <row r="7920" spans="1:3" ht="75">
      <c r="A7920" s="311"/>
      <c r="B7920" s="311"/>
      <c r="C7920" s="100" t="s">
        <v>3465</v>
      </c>
    </row>
    <row r="7921" spans="1:3" ht="60">
      <c r="A7921" s="311"/>
      <c r="B7921" s="311"/>
      <c r="C7921" s="100" t="s">
        <v>2092</v>
      </c>
    </row>
    <row r="7922" spans="1:3" ht="45.75" thickBot="1">
      <c r="A7922" s="312"/>
      <c r="B7922" s="312"/>
      <c r="C7922" s="95" t="s">
        <v>2093</v>
      </c>
    </row>
    <row r="7923" spans="1:3">
      <c r="A7923" s="310" t="s">
        <v>1009</v>
      </c>
      <c r="B7923" s="310" t="s">
        <v>25</v>
      </c>
      <c r="C7923" s="99" t="s">
        <v>1010</v>
      </c>
    </row>
    <row r="7924" spans="1:3" ht="120">
      <c r="A7924" s="311"/>
      <c r="B7924" s="311"/>
      <c r="C7924" s="100" t="s">
        <v>3466</v>
      </c>
    </row>
    <row r="7925" spans="1:3" ht="60">
      <c r="A7925" s="311"/>
      <c r="B7925" s="311"/>
      <c r="C7925" s="100" t="s">
        <v>2092</v>
      </c>
    </row>
    <row r="7926" spans="1:3" ht="45.75" thickBot="1">
      <c r="A7926" s="312"/>
      <c r="B7926" s="312"/>
      <c r="C7926" s="95" t="s">
        <v>2093</v>
      </c>
    </row>
    <row r="7927" spans="1:3">
      <c r="A7927" s="310" t="s">
        <v>1011</v>
      </c>
      <c r="B7927" s="310" t="s">
        <v>2</v>
      </c>
      <c r="C7927" s="99" t="s">
        <v>1012</v>
      </c>
    </row>
    <row r="7928" spans="1:3" ht="120">
      <c r="A7928" s="311"/>
      <c r="B7928" s="311"/>
      <c r="C7928" s="100" t="s">
        <v>3467</v>
      </c>
    </row>
    <row r="7929" spans="1:3" ht="60">
      <c r="A7929" s="311"/>
      <c r="B7929" s="311"/>
      <c r="C7929" s="100" t="s">
        <v>2092</v>
      </c>
    </row>
    <row r="7930" spans="1:3" ht="45.75" thickBot="1">
      <c r="A7930" s="312"/>
      <c r="B7930" s="312"/>
      <c r="C7930" s="95" t="s">
        <v>2093</v>
      </c>
    </row>
    <row r="7931" spans="1:3">
      <c r="A7931" s="310" t="s">
        <v>1013</v>
      </c>
      <c r="B7931" s="310" t="s">
        <v>2</v>
      </c>
      <c r="C7931" s="99" t="s">
        <v>1014</v>
      </c>
    </row>
    <row r="7932" spans="1:3" ht="75">
      <c r="A7932" s="311"/>
      <c r="B7932" s="311"/>
      <c r="C7932" s="100" t="s">
        <v>3468</v>
      </c>
    </row>
    <row r="7933" spans="1:3" ht="60">
      <c r="A7933" s="311"/>
      <c r="B7933" s="311"/>
      <c r="C7933" s="100" t="s">
        <v>2092</v>
      </c>
    </row>
    <row r="7934" spans="1:3" ht="45.75" thickBot="1">
      <c r="A7934" s="312"/>
      <c r="B7934" s="312"/>
      <c r="C7934" s="95" t="s">
        <v>2093</v>
      </c>
    </row>
    <row r="7935" spans="1:3">
      <c r="A7935" s="310" t="s">
        <v>1015</v>
      </c>
      <c r="B7935" s="310" t="s">
        <v>28</v>
      </c>
      <c r="C7935" s="99" t="s">
        <v>1016</v>
      </c>
    </row>
    <row r="7936" spans="1:3" ht="120">
      <c r="A7936" s="311"/>
      <c r="B7936" s="311"/>
      <c r="C7936" s="100" t="s">
        <v>3469</v>
      </c>
    </row>
    <row r="7937" spans="1:3" ht="60">
      <c r="A7937" s="311"/>
      <c r="B7937" s="311"/>
      <c r="C7937" s="100" t="s">
        <v>2092</v>
      </c>
    </row>
    <row r="7938" spans="1:3" ht="45.75" thickBot="1">
      <c r="A7938" s="312"/>
      <c r="B7938" s="312"/>
      <c r="C7938" s="95" t="s">
        <v>2093</v>
      </c>
    </row>
    <row r="7939" spans="1:3" ht="30">
      <c r="A7939" s="310" t="s">
        <v>1017</v>
      </c>
      <c r="B7939" s="310" t="s">
        <v>25</v>
      </c>
      <c r="C7939" s="99" t="s">
        <v>1018</v>
      </c>
    </row>
    <row r="7940" spans="1:3" ht="90">
      <c r="A7940" s="311"/>
      <c r="B7940" s="311"/>
      <c r="C7940" s="100" t="s">
        <v>3470</v>
      </c>
    </row>
    <row r="7941" spans="1:3" ht="45">
      <c r="A7941" s="311"/>
      <c r="B7941" s="311"/>
      <c r="C7941" s="100" t="s">
        <v>3471</v>
      </c>
    </row>
    <row r="7942" spans="1:3" ht="90">
      <c r="A7942" s="311"/>
      <c r="B7942" s="311"/>
      <c r="C7942" s="100" t="s">
        <v>3472</v>
      </c>
    </row>
    <row r="7943" spans="1:3">
      <c r="A7943" s="311"/>
      <c r="B7943" s="311"/>
      <c r="C7943" s="100" t="s">
        <v>1775</v>
      </c>
    </row>
    <row r="7944" spans="1:3" ht="75.75" thickBot="1">
      <c r="A7944" s="312"/>
      <c r="B7944" s="312"/>
      <c r="C7944" s="95" t="s">
        <v>1776</v>
      </c>
    </row>
    <row r="7945" spans="1:3" ht="30">
      <c r="A7945" s="310" t="s">
        <v>1019</v>
      </c>
      <c r="B7945" s="310" t="s">
        <v>2</v>
      </c>
      <c r="C7945" s="99" t="s">
        <v>1020</v>
      </c>
    </row>
    <row r="7946" spans="1:3" ht="60">
      <c r="A7946" s="311"/>
      <c r="B7946" s="311"/>
      <c r="C7946" s="100" t="s">
        <v>3473</v>
      </c>
    </row>
    <row r="7947" spans="1:3">
      <c r="A7947" s="311"/>
      <c r="B7947" s="311"/>
      <c r="C7947" s="99" t="s">
        <v>1346</v>
      </c>
    </row>
    <row r="7948" spans="1:3" ht="45">
      <c r="A7948" s="311"/>
      <c r="B7948" s="311"/>
      <c r="C7948" s="100" t="s">
        <v>1938</v>
      </c>
    </row>
    <row r="7949" spans="1:3" ht="30">
      <c r="A7949" s="311"/>
      <c r="B7949" s="311"/>
      <c r="C7949" s="100" t="s">
        <v>3077</v>
      </c>
    </row>
    <row r="7950" spans="1:3" ht="30">
      <c r="A7950" s="311"/>
      <c r="B7950" s="311"/>
      <c r="C7950" s="100" t="s">
        <v>1350</v>
      </c>
    </row>
    <row r="7951" spans="1:3">
      <c r="A7951" s="311"/>
      <c r="B7951" s="311"/>
      <c r="C7951" s="99" t="s">
        <v>1392</v>
      </c>
    </row>
    <row r="7952" spans="1:3">
      <c r="A7952" s="311"/>
      <c r="B7952" s="311"/>
      <c r="C7952" s="100" t="s">
        <v>3078</v>
      </c>
    </row>
    <row r="7953" spans="1:3">
      <c r="A7953" s="311"/>
      <c r="B7953" s="311"/>
      <c r="C7953" s="100" t="s">
        <v>3079</v>
      </c>
    </row>
    <row r="7954" spans="1:3">
      <c r="A7954" s="311"/>
      <c r="B7954" s="311"/>
      <c r="C7954" s="100" t="s">
        <v>3099</v>
      </c>
    </row>
    <row r="7955" spans="1:3">
      <c r="A7955" s="311"/>
      <c r="B7955" s="311"/>
      <c r="C7955" s="100" t="s">
        <v>1469</v>
      </c>
    </row>
    <row r="7956" spans="1:3">
      <c r="A7956" s="311"/>
      <c r="B7956" s="311"/>
      <c r="C7956" s="99" t="s">
        <v>1355</v>
      </c>
    </row>
    <row r="7957" spans="1:3" ht="90">
      <c r="A7957" s="311"/>
      <c r="B7957" s="311"/>
      <c r="C7957" s="100" t="s">
        <v>3474</v>
      </c>
    </row>
    <row r="7958" spans="1:3">
      <c r="A7958" s="311"/>
      <c r="B7958" s="311"/>
      <c r="C7958" s="99" t="s">
        <v>1357</v>
      </c>
    </row>
    <row r="7959" spans="1:3" ht="45.75" thickBot="1">
      <c r="A7959" s="312"/>
      <c r="B7959" s="312"/>
      <c r="C7959" s="95" t="s">
        <v>1810</v>
      </c>
    </row>
    <row r="7960" spans="1:3" ht="30">
      <c r="A7960" s="310" t="s">
        <v>1021</v>
      </c>
      <c r="B7960" s="310" t="s">
        <v>2</v>
      </c>
      <c r="C7960" s="99" t="s">
        <v>1022</v>
      </c>
    </row>
    <row r="7961" spans="1:3" ht="60">
      <c r="A7961" s="311"/>
      <c r="B7961" s="311"/>
      <c r="C7961" s="100" t="s">
        <v>3475</v>
      </c>
    </row>
    <row r="7962" spans="1:3">
      <c r="A7962" s="311"/>
      <c r="B7962" s="311"/>
      <c r="C7962" s="99" t="s">
        <v>1346</v>
      </c>
    </row>
    <row r="7963" spans="1:3" ht="45">
      <c r="A7963" s="311"/>
      <c r="B7963" s="311"/>
      <c r="C7963" s="100" t="s">
        <v>1938</v>
      </c>
    </row>
    <row r="7964" spans="1:3" ht="30">
      <c r="A7964" s="311"/>
      <c r="B7964" s="311"/>
      <c r="C7964" s="100" t="s">
        <v>3077</v>
      </c>
    </row>
    <row r="7965" spans="1:3" ht="30">
      <c r="A7965" s="311"/>
      <c r="B7965" s="311"/>
      <c r="C7965" s="100" t="s">
        <v>1350</v>
      </c>
    </row>
    <row r="7966" spans="1:3">
      <c r="A7966" s="311"/>
      <c r="B7966" s="311"/>
      <c r="C7966" s="99" t="s">
        <v>1392</v>
      </c>
    </row>
    <row r="7967" spans="1:3">
      <c r="A7967" s="311"/>
      <c r="B7967" s="311"/>
      <c r="C7967" s="100" t="s">
        <v>3078</v>
      </c>
    </row>
    <row r="7968" spans="1:3">
      <c r="A7968" s="311"/>
      <c r="B7968" s="311"/>
      <c r="C7968" s="100" t="s">
        <v>3079</v>
      </c>
    </row>
    <row r="7969" spans="1:3">
      <c r="A7969" s="311"/>
      <c r="B7969" s="311"/>
      <c r="C7969" s="100" t="s">
        <v>3099</v>
      </c>
    </row>
    <row r="7970" spans="1:3">
      <c r="A7970" s="311"/>
      <c r="B7970" s="311"/>
      <c r="C7970" s="100" t="s">
        <v>1469</v>
      </c>
    </row>
    <row r="7971" spans="1:3">
      <c r="A7971" s="311"/>
      <c r="B7971" s="311"/>
      <c r="C7971" s="99" t="s">
        <v>1355</v>
      </c>
    </row>
    <row r="7972" spans="1:3" ht="90">
      <c r="A7972" s="311"/>
      <c r="B7972" s="311"/>
      <c r="C7972" s="100" t="s">
        <v>3474</v>
      </c>
    </row>
    <row r="7973" spans="1:3">
      <c r="A7973" s="311"/>
      <c r="B7973" s="311"/>
      <c r="C7973" s="99" t="s">
        <v>1357</v>
      </c>
    </row>
    <row r="7974" spans="1:3" ht="45.75" thickBot="1">
      <c r="A7974" s="312"/>
      <c r="B7974" s="312"/>
      <c r="C7974" s="95" t="s">
        <v>1810</v>
      </c>
    </row>
    <row r="7975" spans="1:3" ht="30">
      <c r="A7975" s="310" t="s">
        <v>1023</v>
      </c>
      <c r="B7975" s="310" t="s">
        <v>2</v>
      </c>
      <c r="C7975" s="99" t="s">
        <v>1024</v>
      </c>
    </row>
    <row r="7976" spans="1:3" ht="60">
      <c r="A7976" s="311"/>
      <c r="B7976" s="311"/>
      <c r="C7976" s="100" t="s">
        <v>3476</v>
      </c>
    </row>
    <row r="7977" spans="1:3">
      <c r="A7977" s="311"/>
      <c r="B7977" s="311"/>
      <c r="C7977" s="99" t="s">
        <v>1346</v>
      </c>
    </row>
    <row r="7978" spans="1:3" ht="45">
      <c r="A7978" s="311"/>
      <c r="B7978" s="311"/>
      <c r="C7978" s="100" t="s">
        <v>1938</v>
      </c>
    </row>
    <row r="7979" spans="1:3" ht="30">
      <c r="A7979" s="311"/>
      <c r="B7979" s="311"/>
      <c r="C7979" s="100" t="s">
        <v>3077</v>
      </c>
    </row>
    <row r="7980" spans="1:3" ht="30">
      <c r="A7980" s="311"/>
      <c r="B7980" s="311"/>
      <c r="C7980" s="100" t="s">
        <v>1350</v>
      </c>
    </row>
    <row r="7981" spans="1:3">
      <c r="A7981" s="311"/>
      <c r="B7981" s="311"/>
      <c r="C7981" s="99" t="s">
        <v>1392</v>
      </c>
    </row>
    <row r="7982" spans="1:3">
      <c r="A7982" s="311"/>
      <c r="B7982" s="311"/>
      <c r="C7982" s="100" t="s">
        <v>3078</v>
      </c>
    </row>
    <row r="7983" spans="1:3">
      <c r="A7983" s="311"/>
      <c r="B7983" s="311"/>
      <c r="C7983" s="100" t="s">
        <v>3079</v>
      </c>
    </row>
    <row r="7984" spans="1:3">
      <c r="A7984" s="311"/>
      <c r="B7984" s="311"/>
      <c r="C7984" s="100" t="s">
        <v>3099</v>
      </c>
    </row>
    <row r="7985" spans="1:3">
      <c r="A7985" s="311"/>
      <c r="B7985" s="311"/>
      <c r="C7985" s="100" t="s">
        <v>1469</v>
      </c>
    </row>
    <row r="7986" spans="1:3">
      <c r="A7986" s="311"/>
      <c r="B7986" s="311"/>
      <c r="C7986" s="99" t="s">
        <v>1355</v>
      </c>
    </row>
    <row r="7987" spans="1:3" ht="90">
      <c r="A7987" s="311"/>
      <c r="B7987" s="311"/>
      <c r="C7987" s="100" t="s">
        <v>3474</v>
      </c>
    </row>
    <row r="7988" spans="1:3">
      <c r="A7988" s="311"/>
      <c r="B7988" s="311"/>
      <c r="C7988" s="99" t="s">
        <v>1357</v>
      </c>
    </row>
    <row r="7989" spans="1:3" ht="45.75" thickBot="1">
      <c r="A7989" s="312"/>
      <c r="B7989" s="312"/>
      <c r="C7989" s="95" t="s">
        <v>1810</v>
      </c>
    </row>
    <row r="7990" spans="1:3" ht="30">
      <c r="A7990" s="310" t="s">
        <v>1025</v>
      </c>
      <c r="B7990" s="310" t="s">
        <v>2</v>
      </c>
      <c r="C7990" s="99" t="s">
        <v>1026</v>
      </c>
    </row>
    <row r="7991" spans="1:3" ht="60">
      <c r="A7991" s="311"/>
      <c r="B7991" s="311"/>
      <c r="C7991" s="100" t="s">
        <v>3477</v>
      </c>
    </row>
    <row r="7992" spans="1:3">
      <c r="A7992" s="311"/>
      <c r="B7992" s="311"/>
      <c r="C7992" s="99" t="s">
        <v>1346</v>
      </c>
    </row>
    <row r="7993" spans="1:3" ht="45">
      <c r="A7993" s="311"/>
      <c r="B7993" s="311"/>
      <c r="C7993" s="100" t="s">
        <v>1938</v>
      </c>
    </row>
    <row r="7994" spans="1:3" ht="30">
      <c r="A7994" s="311"/>
      <c r="B7994" s="311"/>
      <c r="C7994" s="100" t="s">
        <v>3077</v>
      </c>
    </row>
    <row r="7995" spans="1:3" ht="30">
      <c r="A7995" s="311"/>
      <c r="B7995" s="311"/>
      <c r="C7995" s="100" t="s">
        <v>1350</v>
      </c>
    </row>
    <row r="7996" spans="1:3">
      <c r="A7996" s="311"/>
      <c r="B7996" s="311"/>
      <c r="C7996" s="99" t="s">
        <v>1392</v>
      </c>
    </row>
    <row r="7997" spans="1:3">
      <c r="A7997" s="311"/>
      <c r="B7997" s="311"/>
      <c r="C7997" s="100" t="s">
        <v>3078</v>
      </c>
    </row>
    <row r="7998" spans="1:3">
      <c r="A7998" s="311"/>
      <c r="B7998" s="311"/>
      <c r="C7998" s="100" t="s">
        <v>3079</v>
      </c>
    </row>
    <row r="7999" spans="1:3">
      <c r="A7999" s="311"/>
      <c r="B7999" s="311"/>
      <c r="C7999" s="100" t="s">
        <v>3099</v>
      </c>
    </row>
    <row r="8000" spans="1:3">
      <c r="A8000" s="311"/>
      <c r="B8000" s="311"/>
      <c r="C8000" s="100" t="s">
        <v>1469</v>
      </c>
    </row>
    <row r="8001" spans="1:3">
      <c r="A8001" s="311"/>
      <c r="B8001" s="311"/>
      <c r="C8001" s="99" t="s">
        <v>1355</v>
      </c>
    </row>
    <row r="8002" spans="1:3" ht="90">
      <c r="A8002" s="311"/>
      <c r="B8002" s="311"/>
      <c r="C8002" s="100" t="s">
        <v>3474</v>
      </c>
    </row>
    <row r="8003" spans="1:3">
      <c r="A8003" s="311"/>
      <c r="B8003" s="311"/>
      <c r="C8003" s="99" t="s">
        <v>1357</v>
      </c>
    </row>
    <row r="8004" spans="1:3" ht="45.75" thickBot="1">
      <c r="A8004" s="312"/>
      <c r="B8004" s="312"/>
      <c r="C8004" s="95" t="s">
        <v>1810</v>
      </c>
    </row>
    <row r="8005" spans="1:3" ht="30">
      <c r="A8005" s="310" t="s">
        <v>1027</v>
      </c>
      <c r="B8005" s="310" t="s">
        <v>25</v>
      </c>
      <c r="C8005" s="99" t="s">
        <v>1028</v>
      </c>
    </row>
    <row r="8006" spans="1:3" ht="195">
      <c r="A8006" s="311"/>
      <c r="B8006" s="311"/>
      <c r="C8006" s="100" t="s">
        <v>3478</v>
      </c>
    </row>
    <row r="8007" spans="1:3">
      <c r="A8007" s="311"/>
      <c r="B8007" s="311"/>
      <c r="C8007" s="99" t="s">
        <v>1346</v>
      </c>
    </row>
    <row r="8008" spans="1:3" ht="45">
      <c r="A8008" s="311"/>
      <c r="B8008" s="311"/>
      <c r="C8008" s="100" t="s">
        <v>1938</v>
      </c>
    </row>
    <row r="8009" spans="1:3" ht="30">
      <c r="A8009" s="311"/>
      <c r="B8009" s="311"/>
      <c r="C8009" s="100" t="s">
        <v>3077</v>
      </c>
    </row>
    <row r="8010" spans="1:3" ht="30">
      <c r="A8010" s="311"/>
      <c r="B8010" s="311"/>
      <c r="C8010" s="100" t="s">
        <v>1350</v>
      </c>
    </row>
    <row r="8011" spans="1:3">
      <c r="A8011" s="311"/>
      <c r="B8011" s="311"/>
      <c r="C8011" s="99" t="s">
        <v>1392</v>
      </c>
    </row>
    <row r="8012" spans="1:3">
      <c r="A8012" s="311"/>
      <c r="B8012" s="311"/>
      <c r="C8012" s="100" t="s">
        <v>3078</v>
      </c>
    </row>
    <row r="8013" spans="1:3">
      <c r="A8013" s="311"/>
      <c r="B8013" s="311"/>
      <c r="C8013" s="100" t="s">
        <v>3079</v>
      </c>
    </row>
    <row r="8014" spans="1:3">
      <c r="A8014" s="311"/>
      <c r="B8014" s="311"/>
      <c r="C8014" s="100" t="s">
        <v>3099</v>
      </c>
    </row>
    <row r="8015" spans="1:3">
      <c r="A8015" s="311"/>
      <c r="B8015" s="311"/>
      <c r="C8015" s="100" t="s">
        <v>1469</v>
      </c>
    </row>
    <row r="8016" spans="1:3">
      <c r="A8016" s="311"/>
      <c r="B8016" s="311"/>
      <c r="C8016" s="99" t="s">
        <v>1355</v>
      </c>
    </row>
    <row r="8017" spans="1:3" ht="90">
      <c r="A8017" s="311"/>
      <c r="B8017" s="311"/>
      <c r="C8017" s="100" t="s">
        <v>3101</v>
      </c>
    </row>
    <row r="8018" spans="1:3">
      <c r="A8018" s="311"/>
      <c r="B8018" s="311"/>
      <c r="C8018" s="99" t="s">
        <v>1357</v>
      </c>
    </row>
    <row r="8019" spans="1:3" ht="45.75" thickBot="1">
      <c r="A8019" s="312"/>
      <c r="B8019" s="312"/>
      <c r="C8019" s="95" t="s">
        <v>1810</v>
      </c>
    </row>
    <row r="8020" spans="1:3" ht="30">
      <c r="A8020" s="310" t="s">
        <v>1029</v>
      </c>
      <c r="B8020" s="310" t="s">
        <v>25</v>
      </c>
      <c r="C8020" s="99" t="s">
        <v>1030</v>
      </c>
    </row>
    <row r="8021" spans="1:3" ht="75">
      <c r="A8021" s="311"/>
      <c r="B8021" s="311"/>
      <c r="C8021" s="100" t="s">
        <v>3479</v>
      </c>
    </row>
    <row r="8022" spans="1:3">
      <c r="A8022" s="311"/>
      <c r="B8022" s="311"/>
      <c r="C8022" s="99" t="s">
        <v>1346</v>
      </c>
    </row>
    <row r="8023" spans="1:3" ht="45">
      <c r="A8023" s="311"/>
      <c r="B8023" s="311"/>
      <c r="C8023" s="100" t="s">
        <v>1938</v>
      </c>
    </row>
    <row r="8024" spans="1:3" ht="30">
      <c r="A8024" s="311"/>
      <c r="B8024" s="311"/>
      <c r="C8024" s="100" t="s">
        <v>3077</v>
      </c>
    </row>
    <row r="8025" spans="1:3" ht="30">
      <c r="A8025" s="311"/>
      <c r="B8025" s="311"/>
      <c r="C8025" s="100" t="s">
        <v>1350</v>
      </c>
    </row>
    <row r="8026" spans="1:3">
      <c r="A8026" s="311"/>
      <c r="B8026" s="311"/>
      <c r="C8026" s="99" t="s">
        <v>1392</v>
      </c>
    </row>
    <row r="8027" spans="1:3">
      <c r="A8027" s="311"/>
      <c r="B8027" s="311"/>
      <c r="C8027" s="100" t="s">
        <v>3078</v>
      </c>
    </row>
    <row r="8028" spans="1:3">
      <c r="A8028" s="311"/>
      <c r="B8028" s="311"/>
      <c r="C8028" s="100" t="s">
        <v>3079</v>
      </c>
    </row>
    <row r="8029" spans="1:3">
      <c r="A8029" s="311"/>
      <c r="B8029" s="311"/>
      <c r="C8029" s="100" t="s">
        <v>3099</v>
      </c>
    </row>
    <row r="8030" spans="1:3">
      <c r="A8030" s="311"/>
      <c r="B8030" s="311"/>
      <c r="C8030" s="100" t="s">
        <v>1469</v>
      </c>
    </row>
    <row r="8031" spans="1:3">
      <c r="A8031" s="311"/>
      <c r="B8031" s="311"/>
      <c r="C8031" s="99" t="s">
        <v>1355</v>
      </c>
    </row>
    <row r="8032" spans="1:3" ht="90">
      <c r="A8032" s="311"/>
      <c r="B8032" s="311"/>
      <c r="C8032" s="100" t="s">
        <v>3101</v>
      </c>
    </row>
    <row r="8033" spans="1:3">
      <c r="A8033" s="311"/>
      <c r="B8033" s="311"/>
      <c r="C8033" s="99" t="s">
        <v>1357</v>
      </c>
    </row>
    <row r="8034" spans="1:3" ht="45.75" thickBot="1">
      <c r="A8034" s="312"/>
      <c r="B8034" s="312"/>
      <c r="C8034" s="95" t="s">
        <v>1810</v>
      </c>
    </row>
    <row r="8035" spans="1:3" ht="30">
      <c r="A8035" s="310" t="s">
        <v>1031</v>
      </c>
      <c r="B8035" s="310" t="s">
        <v>25</v>
      </c>
      <c r="C8035" s="99" t="s">
        <v>1032</v>
      </c>
    </row>
    <row r="8036" spans="1:3" ht="75">
      <c r="A8036" s="311"/>
      <c r="B8036" s="311"/>
      <c r="C8036" s="100" t="s">
        <v>3480</v>
      </c>
    </row>
    <row r="8037" spans="1:3">
      <c r="A8037" s="311"/>
      <c r="B8037" s="311"/>
      <c r="C8037" s="99" t="s">
        <v>1346</v>
      </c>
    </row>
    <row r="8038" spans="1:3" ht="45">
      <c r="A8038" s="311"/>
      <c r="B8038" s="311"/>
      <c r="C8038" s="100" t="s">
        <v>1938</v>
      </c>
    </row>
    <row r="8039" spans="1:3" ht="30">
      <c r="A8039" s="311"/>
      <c r="B8039" s="311"/>
      <c r="C8039" s="100" t="s">
        <v>3077</v>
      </c>
    </row>
    <row r="8040" spans="1:3" ht="30">
      <c r="A8040" s="311"/>
      <c r="B8040" s="311"/>
      <c r="C8040" s="100" t="s">
        <v>1350</v>
      </c>
    </row>
    <row r="8041" spans="1:3">
      <c r="A8041" s="311"/>
      <c r="B8041" s="311"/>
      <c r="C8041" s="99" t="s">
        <v>1392</v>
      </c>
    </row>
    <row r="8042" spans="1:3">
      <c r="A8042" s="311"/>
      <c r="B8042" s="311"/>
      <c r="C8042" s="100" t="s">
        <v>3078</v>
      </c>
    </row>
    <row r="8043" spans="1:3">
      <c r="A8043" s="311"/>
      <c r="B8043" s="311"/>
      <c r="C8043" s="100" t="s">
        <v>3079</v>
      </c>
    </row>
    <row r="8044" spans="1:3">
      <c r="A8044" s="311"/>
      <c r="B8044" s="311"/>
      <c r="C8044" s="100" t="s">
        <v>3099</v>
      </c>
    </row>
    <row r="8045" spans="1:3">
      <c r="A8045" s="311"/>
      <c r="B8045" s="311"/>
      <c r="C8045" s="100" t="s">
        <v>1469</v>
      </c>
    </row>
    <row r="8046" spans="1:3">
      <c r="A8046" s="311"/>
      <c r="B8046" s="311"/>
      <c r="C8046" s="99" t="s">
        <v>1355</v>
      </c>
    </row>
    <row r="8047" spans="1:3" ht="90">
      <c r="A8047" s="311"/>
      <c r="B8047" s="311"/>
      <c r="C8047" s="100" t="s">
        <v>3101</v>
      </c>
    </row>
    <row r="8048" spans="1:3">
      <c r="A8048" s="311"/>
      <c r="B8048" s="311"/>
      <c r="C8048" s="99" t="s">
        <v>1357</v>
      </c>
    </row>
    <row r="8049" spans="1:3" ht="45.75" thickBot="1">
      <c r="A8049" s="312"/>
      <c r="B8049" s="312"/>
      <c r="C8049" s="95" t="s">
        <v>1810</v>
      </c>
    </row>
    <row r="8050" spans="1:3">
      <c r="A8050" s="310" t="s">
        <v>1034</v>
      </c>
      <c r="B8050" s="310" t="s">
        <v>33</v>
      </c>
      <c r="C8050" s="99" t="s">
        <v>1035</v>
      </c>
    </row>
    <row r="8051" spans="1:3" ht="105">
      <c r="A8051" s="311"/>
      <c r="B8051" s="311"/>
      <c r="C8051" s="100" t="s">
        <v>3481</v>
      </c>
    </row>
    <row r="8052" spans="1:3">
      <c r="A8052" s="311"/>
      <c r="B8052" s="311"/>
      <c r="C8052" s="100" t="s">
        <v>3482</v>
      </c>
    </row>
    <row r="8053" spans="1:3" ht="75">
      <c r="A8053" s="311"/>
      <c r="B8053" s="311"/>
      <c r="C8053" s="100" t="s">
        <v>3483</v>
      </c>
    </row>
    <row r="8054" spans="1:3" ht="45.75" thickBot="1">
      <c r="A8054" s="312"/>
      <c r="B8054" s="312"/>
      <c r="C8054" s="95" t="s">
        <v>2093</v>
      </c>
    </row>
    <row r="8055" spans="1:3">
      <c r="A8055" s="310" t="s">
        <v>1036</v>
      </c>
      <c r="B8055" s="310" t="s">
        <v>33</v>
      </c>
      <c r="C8055" s="99" t="s">
        <v>1037</v>
      </c>
    </row>
    <row r="8056" spans="1:3" ht="105">
      <c r="A8056" s="311"/>
      <c r="B8056" s="311"/>
      <c r="C8056" s="100" t="s">
        <v>3484</v>
      </c>
    </row>
    <row r="8057" spans="1:3">
      <c r="A8057" s="311"/>
      <c r="B8057" s="311"/>
      <c r="C8057" s="100" t="s">
        <v>3482</v>
      </c>
    </row>
    <row r="8058" spans="1:3" ht="75">
      <c r="A8058" s="311"/>
      <c r="B8058" s="311"/>
      <c r="C8058" s="100" t="s">
        <v>3485</v>
      </c>
    </row>
    <row r="8059" spans="1:3" ht="45.75" thickBot="1">
      <c r="A8059" s="312"/>
      <c r="B8059" s="312"/>
      <c r="C8059" s="95" t="s">
        <v>2093</v>
      </c>
    </row>
    <row r="8060" spans="1:3">
      <c r="A8060" s="310" t="s">
        <v>1038</v>
      </c>
      <c r="B8060" s="310" t="s">
        <v>33</v>
      </c>
      <c r="C8060" s="99" t="s">
        <v>1039</v>
      </c>
    </row>
    <row r="8061" spans="1:3" ht="105">
      <c r="A8061" s="311"/>
      <c r="B8061" s="311"/>
      <c r="C8061" s="100" t="s">
        <v>3486</v>
      </c>
    </row>
    <row r="8062" spans="1:3">
      <c r="A8062" s="311"/>
      <c r="B8062" s="311"/>
      <c r="C8062" s="100" t="s">
        <v>3482</v>
      </c>
    </row>
    <row r="8063" spans="1:3" ht="75">
      <c r="A8063" s="311"/>
      <c r="B8063" s="311"/>
      <c r="C8063" s="100" t="s">
        <v>3487</v>
      </c>
    </row>
    <row r="8064" spans="1:3" ht="45.75" thickBot="1">
      <c r="A8064" s="312"/>
      <c r="B8064" s="312"/>
      <c r="C8064" s="95" t="s">
        <v>2093</v>
      </c>
    </row>
    <row r="8065" spans="1:3">
      <c r="A8065" s="310" t="s">
        <v>1040</v>
      </c>
      <c r="B8065" s="310" t="s">
        <v>33</v>
      </c>
      <c r="C8065" s="99" t="s">
        <v>1041</v>
      </c>
    </row>
    <row r="8066" spans="1:3" ht="105">
      <c r="A8066" s="311"/>
      <c r="B8066" s="311"/>
      <c r="C8066" s="100" t="s">
        <v>3488</v>
      </c>
    </row>
    <row r="8067" spans="1:3">
      <c r="A8067" s="311"/>
      <c r="B8067" s="311"/>
      <c r="C8067" s="100" t="s">
        <v>3482</v>
      </c>
    </row>
    <row r="8068" spans="1:3" ht="75">
      <c r="A8068" s="311"/>
      <c r="B8068" s="311"/>
      <c r="C8068" s="100" t="s">
        <v>3489</v>
      </c>
    </row>
    <row r="8069" spans="1:3" ht="45.75" thickBot="1">
      <c r="A8069" s="312"/>
      <c r="B8069" s="312"/>
      <c r="C8069" s="95" t="s">
        <v>2093</v>
      </c>
    </row>
    <row r="8070" spans="1:3">
      <c r="A8070" s="310" t="s">
        <v>1042</v>
      </c>
      <c r="B8070" s="310" t="s">
        <v>33</v>
      </c>
      <c r="C8070" s="99" t="s">
        <v>1043</v>
      </c>
    </row>
    <row r="8071" spans="1:3" ht="105">
      <c r="A8071" s="311"/>
      <c r="B8071" s="311"/>
      <c r="C8071" s="100" t="s">
        <v>3490</v>
      </c>
    </row>
    <row r="8072" spans="1:3">
      <c r="A8072" s="311"/>
      <c r="B8072" s="311"/>
      <c r="C8072" s="100" t="s">
        <v>3482</v>
      </c>
    </row>
    <row r="8073" spans="1:3" ht="75">
      <c r="A8073" s="311"/>
      <c r="B8073" s="311"/>
      <c r="C8073" s="100" t="s">
        <v>3491</v>
      </c>
    </row>
    <row r="8074" spans="1:3" ht="45.75" thickBot="1">
      <c r="A8074" s="312"/>
      <c r="B8074" s="312"/>
      <c r="C8074" s="95" t="s">
        <v>2093</v>
      </c>
    </row>
    <row r="8075" spans="1:3">
      <c r="A8075" s="310" t="s">
        <v>1044</v>
      </c>
      <c r="B8075" s="310" t="s">
        <v>33</v>
      </c>
      <c r="C8075" s="99" t="s">
        <v>1045</v>
      </c>
    </row>
    <row r="8076" spans="1:3" ht="105">
      <c r="A8076" s="311"/>
      <c r="B8076" s="311"/>
      <c r="C8076" s="100" t="s">
        <v>3492</v>
      </c>
    </row>
    <row r="8077" spans="1:3">
      <c r="A8077" s="311"/>
      <c r="B8077" s="311"/>
      <c r="C8077" s="100" t="s">
        <v>3482</v>
      </c>
    </row>
    <row r="8078" spans="1:3" ht="75">
      <c r="A8078" s="311"/>
      <c r="B8078" s="311"/>
      <c r="C8078" s="100" t="s">
        <v>3485</v>
      </c>
    </row>
    <row r="8079" spans="1:3" ht="45.75" thickBot="1">
      <c r="A8079" s="312"/>
      <c r="B8079" s="312"/>
      <c r="C8079" s="95" t="s">
        <v>2093</v>
      </c>
    </row>
    <row r="8080" spans="1:3">
      <c r="A8080" s="310" t="s">
        <v>1046</v>
      </c>
      <c r="B8080" s="310" t="s">
        <v>33</v>
      </c>
      <c r="C8080" s="99" t="s">
        <v>1047</v>
      </c>
    </row>
    <row r="8081" spans="1:3" ht="105">
      <c r="A8081" s="311"/>
      <c r="B8081" s="311"/>
      <c r="C8081" s="100" t="s">
        <v>3493</v>
      </c>
    </row>
    <row r="8082" spans="1:3">
      <c r="A8082" s="311"/>
      <c r="B8082" s="311"/>
      <c r="C8082" s="100" t="s">
        <v>3482</v>
      </c>
    </row>
    <row r="8083" spans="1:3" ht="75">
      <c r="A8083" s="311"/>
      <c r="B8083" s="311"/>
      <c r="C8083" s="100" t="s">
        <v>3489</v>
      </c>
    </row>
    <row r="8084" spans="1:3" ht="45.75" thickBot="1">
      <c r="A8084" s="312"/>
      <c r="B8084" s="312"/>
      <c r="C8084" s="95" t="s">
        <v>2093</v>
      </c>
    </row>
    <row r="8085" spans="1:3">
      <c r="A8085" s="310" t="s">
        <v>1048</v>
      </c>
      <c r="B8085" s="310" t="s">
        <v>33</v>
      </c>
      <c r="C8085" s="99" t="s">
        <v>1049</v>
      </c>
    </row>
    <row r="8086" spans="1:3" ht="60">
      <c r="A8086" s="311"/>
      <c r="B8086" s="311"/>
      <c r="C8086" s="100" t="s">
        <v>3494</v>
      </c>
    </row>
    <row r="8087" spans="1:3">
      <c r="A8087" s="311"/>
      <c r="B8087" s="311"/>
      <c r="C8087" s="100" t="s">
        <v>3495</v>
      </c>
    </row>
    <row r="8088" spans="1:3" ht="90">
      <c r="A8088" s="311"/>
      <c r="B8088" s="311"/>
      <c r="C8088" s="100" t="s">
        <v>3496</v>
      </c>
    </row>
    <row r="8089" spans="1:3">
      <c r="A8089" s="311"/>
      <c r="B8089" s="311"/>
      <c r="C8089" s="100" t="s">
        <v>1775</v>
      </c>
    </row>
    <row r="8090" spans="1:3" ht="75">
      <c r="A8090" s="311"/>
      <c r="B8090" s="311"/>
      <c r="C8090" s="100" t="s">
        <v>3497</v>
      </c>
    </row>
    <row r="8091" spans="1:3" ht="45.75" thickBot="1">
      <c r="A8091" s="312"/>
      <c r="B8091" s="312"/>
      <c r="C8091" s="95" t="s">
        <v>2093</v>
      </c>
    </row>
    <row r="8092" spans="1:3">
      <c r="A8092" s="310" t="s">
        <v>1050</v>
      </c>
      <c r="B8092" s="310" t="s">
        <v>33</v>
      </c>
      <c r="C8092" s="99" t="s">
        <v>1051</v>
      </c>
    </row>
    <row r="8093" spans="1:3" ht="60">
      <c r="A8093" s="311"/>
      <c r="B8093" s="311"/>
      <c r="C8093" s="100" t="s">
        <v>3498</v>
      </c>
    </row>
    <row r="8094" spans="1:3">
      <c r="A8094" s="311"/>
      <c r="B8094" s="311"/>
      <c r="C8094" s="100" t="s">
        <v>3495</v>
      </c>
    </row>
    <row r="8095" spans="1:3" ht="90">
      <c r="A8095" s="311"/>
      <c r="B8095" s="311"/>
      <c r="C8095" s="100" t="s">
        <v>3496</v>
      </c>
    </row>
    <row r="8096" spans="1:3">
      <c r="A8096" s="311"/>
      <c r="B8096" s="311"/>
      <c r="C8096" s="100" t="s">
        <v>1775</v>
      </c>
    </row>
    <row r="8097" spans="1:3" ht="75">
      <c r="A8097" s="311"/>
      <c r="B8097" s="311"/>
      <c r="C8097" s="100" t="s">
        <v>3499</v>
      </c>
    </row>
    <row r="8098" spans="1:3" ht="45.75" thickBot="1">
      <c r="A8098" s="312"/>
      <c r="B8098" s="312"/>
      <c r="C8098" s="95" t="s">
        <v>2093</v>
      </c>
    </row>
    <row r="8099" spans="1:3">
      <c r="A8099" s="310" t="s">
        <v>1052</v>
      </c>
      <c r="B8099" s="310" t="s">
        <v>33</v>
      </c>
      <c r="C8099" s="99" t="s">
        <v>1053</v>
      </c>
    </row>
    <row r="8100" spans="1:3" ht="75">
      <c r="A8100" s="311"/>
      <c r="B8100" s="311"/>
      <c r="C8100" s="100" t="s">
        <v>3500</v>
      </c>
    </row>
    <row r="8101" spans="1:3">
      <c r="A8101" s="311"/>
      <c r="B8101" s="311"/>
      <c r="C8101" s="100" t="s">
        <v>3495</v>
      </c>
    </row>
    <row r="8102" spans="1:3" ht="90">
      <c r="A8102" s="311"/>
      <c r="B8102" s="311"/>
      <c r="C8102" s="100" t="s">
        <v>3496</v>
      </c>
    </row>
    <row r="8103" spans="1:3">
      <c r="A8103" s="311"/>
      <c r="B8103" s="311"/>
      <c r="C8103" s="100" t="s">
        <v>1775</v>
      </c>
    </row>
    <row r="8104" spans="1:3" ht="75">
      <c r="A8104" s="311"/>
      <c r="B8104" s="311"/>
      <c r="C8104" s="100" t="s">
        <v>3499</v>
      </c>
    </row>
    <row r="8105" spans="1:3" ht="45.75" thickBot="1">
      <c r="A8105" s="312"/>
      <c r="B8105" s="312"/>
      <c r="C8105" s="95" t="s">
        <v>2093</v>
      </c>
    </row>
    <row r="8106" spans="1:3">
      <c r="A8106" s="310" t="s">
        <v>1054</v>
      </c>
      <c r="B8106" s="310" t="s">
        <v>33</v>
      </c>
      <c r="C8106" s="99" t="s">
        <v>1055</v>
      </c>
    </row>
    <row r="8107" spans="1:3" ht="60">
      <c r="A8107" s="311"/>
      <c r="B8107" s="311"/>
      <c r="C8107" s="100" t="s">
        <v>3501</v>
      </c>
    </row>
    <row r="8108" spans="1:3">
      <c r="A8108" s="311"/>
      <c r="B8108" s="311"/>
      <c r="C8108" s="100" t="s">
        <v>3495</v>
      </c>
    </row>
    <row r="8109" spans="1:3" ht="90">
      <c r="A8109" s="311"/>
      <c r="B8109" s="311"/>
      <c r="C8109" s="100" t="s">
        <v>3496</v>
      </c>
    </row>
    <row r="8110" spans="1:3">
      <c r="A8110" s="311"/>
      <c r="B8110" s="311"/>
      <c r="C8110" s="100" t="s">
        <v>1775</v>
      </c>
    </row>
    <row r="8111" spans="1:3" ht="75">
      <c r="A8111" s="311"/>
      <c r="B8111" s="311"/>
      <c r="C8111" s="100" t="s">
        <v>3502</v>
      </c>
    </row>
    <row r="8112" spans="1:3" ht="45.75" thickBot="1">
      <c r="A8112" s="312"/>
      <c r="B8112" s="312"/>
      <c r="C8112" s="95" t="s">
        <v>2093</v>
      </c>
    </row>
    <row r="8113" spans="1:3">
      <c r="A8113" s="310" t="s">
        <v>1056</v>
      </c>
      <c r="B8113" s="310" t="s">
        <v>33</v>
      </c>
      <c r="C8113" s="99" t="s">
        <v>1057</v>
      </c>
    </row>
    <row r="8114" spans="1:3" ht="75">
      <c r="A8114" s="311"/>
      <c r="B8114" s="311"/>
      <c r="C8114" s="100" t="s">
        <v>3503</v>
      </c>
    </row>
    <row r="8115" spans="1:3">
      <c r="A8115" s="311"/>
      <c r="B8115" s="311"/>
      <c r="C8115" s="100" t="s">
        <v>3495</v>
      </c>
    </row>
    <row r="8116" spans="1:3" ht="90">
      <c r="A8116" s="311"/>
      <c r="B8116" s="311"/>
      <c r="C8116" s="100" t="s">
        <v>3496</v>
      </c>
    </row>
    <row r="8117" spans="1:3">
      <c r="A8117" s="311"/>
      <c r="B8117" s="311"/>
      <c r="C8117" s="100" t="s">
        <v>1775</v>
      </c>
    </row>
    <row r="8118" spans="1:3" ht="75">
      <c r="A8118" s="311"/>
      <c r="B8118" s="311"/>
      <c r="C8118" s="100" t="s">
        <v>3502</v>
      </c>
    </row>
    <row r="8119" spans="1:3" ht="45.75" thickBot="1">
      <c r="A8119" s="312"/>
      <c r="B8119" s="312"/>
      <c r="C8119" s="95" t="s">
        <v>2093</v>
      </c>
    </row>
    <row r="8120" spans="1:3">
      <c r="A8120" s="310" t="s">
        <v>1058</v>
      </c>
      <c r="B8120" s="310" t="s">
        <v>33</v>
      </c>
      <c r="C8120" s="99" t="s">
        <v>1059</v>
      </c>
    </row>
    <row r="8121" spans="1:3" ht="60">
      <c r="A8121" s="311"/>
      <c r="B8121" s="311"/>
      <c r="C8121" s="100" t="s">
        <v>3504</v>
      </c>
    </row>
    <row r="8122" spans="1:3">
      <c r="A8122" s="311"/>
      <c r="B8122" s="311"/>
      <c r="C8122" s="100" t="s">
        <v>3495</v>
      </c>
    </row>
    <row r="8123" spans="1:3" ht="90">
      <c r="A8123" s="311"/>
      <c r="B8123" s="311"/>
      <c r="C8123" s="100" t="s">
        <v>3496</v>
      </c>
    </row>
    <row r="8124" spans="1:3">
      <c r="A8124" s="311"/>
      <c r="B8124" s="311"/>
      <c r="C8124" s="100" t="s">
        <v>1775</v>
      </c>
    </row>
    <row r="8125" spans="1:3" ht="75">
      <c r="A8125" s="311"/>
      <c r="B8125" s="311"/>
      <c r="C8125" s="100" t="s">
        <v>3505</v>
      </c>
    </row>
    <row r="8126" spans="1:3" ht="45.75" thickBot="1">
      <c r="A8126" s="312"/>
      <c r="B8126" s="312"/>
      <c r="C8126" s="95" t="s">
        <v>2093</v>
      </c>
    </row>
    <row r="8127" spans="1:3">
      <c r="A8127" s="310" t="s">
        <v>1060</v>
      </c>
      <c r="B8127" s="310" t="s">
        <v>33</v>
      </c>
      <c r="C8127" s="99" t="s">
        <v>1061</v>
      </c>
    </row>
    <row r="8128" spans="1:3" ht="60">
      <c r="A8128" s="311"/>
      <c r="B8128" s="311"/>
      <c r="C8128" s="100" t="s">
        <v>3506</v>
      </c>
    </row>
    <row r="8129" spans="1:3">
      <c r="A8129" s="311"/>
      <c r="B8129" s="311"/>
      <c r="C8129" s="100" t="s">
        <v>3495</v>
      </c>
    </row>
    <row r="8130" spans="1:3" ht="90">
      <c r="A8130" s="311"/>
      <c r="B8130" s="311"/>
      <c r="C8130" s="100" t="s">
        <v>3496</v>
      </c>
    </row>
    <row r="8131" spans="1:3">
      <c r="A8131" s="311"/>
      <c r="B8131" s="311"/>
      <c r="C8131" s="100" t="s">
        <v>1775</v>
      </c>
    </row>
    <row r="8132" spans="1:3" ht="75">
      <c r="A8132" s="311"/>
      <c r="B8132" s="311"/>
      <c r="C8132" s="100" t="s">
        <v>3507</v>
      </c>
    </row>
    <row r="8133" spans="1:3" ht="45.75" thickBot="1">
      <c r="A8133" s="312"/>
      <c r="B8133" s="312"/>
      <c r="C8133" s="95" t="s">
        <v>2093</v>
      </c>
    </row>
    <row r="8134" spans="1:3">
      <c r="A8134" s="310" t="s">
        <v>1062</v>
      </c>
      <c r="B8134" s="310" t="s">
        <v>25</v>
      </c>
      <c r="C8134" s="99" t="s">
        <v>1063</v>
      </c>
    </row>
    <row r="8135" spans="1:3" ht="45">
      <c r="A8135" s="311"/>
      <c r="B8135" s="311"/>
      <c r="C8135" s="100" t="s">
        <v>3508</v>
      </c>
    </row>
    <row r="8136" spans="1:3">
      <c r="A8136" s="311"/>
      <c r="B8136" s="311"/>
      <c r="C8136" s="100" t="s">
        <v>3495</v>
      </c>
    </row>
    <row r="8137" spans="1:3" ht="90">
      <c r="A8137" s="311"/>
      <c r="B8137" s="311"/>
      <c r="C8137" s="100" t="s">
        <v>3496</v>
      </c>
    </row>
    <row r="8138" spans="1:3">
      <c r="A8138" s="311"/>
      <c r="B8138" s="311"/>
      <c r="C8138" s="100" t="s">
        <v>3509</v>
      </c>
    </row>
    <row r="8139" spans="1:3">
      <c r="A8139" s="311"/>
      <c r="B8139" s="311"/>
      <c r="C8139" s="100" t="s">
        <v>3510</v>
      </c>
    </row>
    <row r="8140" spans="1:3">
      <c r="A8140" s="311"/>
      <c r="B8140" s="311"/>
      <c r="C8140" s="100" t="s">
        <v>3511</v>
      </c>
    </row>
    <row r="8141" spans="1:3">
      <c r="A8141" s="311"/>
      <c r="B8141" s="311"/>
      <c r="C8141" s="100" t="s">
        <v>3512</v>
      </c>
    </row>
    <row r="8142" spans="1:3">
      <c r="A8142" s="311"/>
      <c r="B8142" s="311"/>
      <c r="C8142" s="100" t="s">
        <v>3513</v>
      </c>
    </row>
    <row r="8143" spans="1:3">
      <c r="A8143" s="311"/>
      <c r="B8143" s="311"/>
      <c r="C8143" s="100" t="s">
        <v>1775</v>
      </c>
    </row>
    <row r="8144" spans="1:3" ht="75">
      <c r="A8144" s="311"/>
      <c r="B8144" s="311"/>
      <c r="C8144" s="100" t="s">
        <v>3514</v>
      </c>
    </row>
    <row r="8145" spans="1:3" ht="45.75" thickBot="1">
      <c r="A8145" s="312"/>
      <c r="B8145" s="312"/>
      <c r="C8145" s="95" t="s">
        <v>2093</v>
      </c>
    </row>
    <row r="8146" spans="1:3">
      <c r="A8146" s="310" t="s">
        <v>1064</v>
      </c>
      <c r="B8146" s="310" t="s">
        <v>28</v>
      </c>
      <c r="C8146" s="99" t="s">
        <v>1065</v>
      </c>
    </row>
    <row r="8147" spans="1:3" ht="30">
      <c r="A8147" s="311"/>
      <c r="B8147" s="311"/>
      <c r="C8147" s="100" t="s">
        <v>3515</v>
      </c>
    </row>
    <row r="8148" spans="1:3">
      <c r="A8148" s="311"/>
      <c r="B8148" s="311"/>
      <c r="C8148" s="100" t="s">
        <v>1775</v>
      </c>
    </row>
    <row r="8149" spans="1:3" ht="75">
      <c r="A8149" s="311"/>
      <c r="B8149" s="311"/>
      <c r="C8149" s="100" t="s">
        <v>3516</v>
      </c>
    </row>
    <row r="8150" spans="1:3" ht="45.75" thickBot="1">
      <c r="A8150" s="312"/>
      <c r="B8150" s="312"/>
      <c r="C8150" s="95" t="s">
        <v>2093</v>
      </c>
    </row>
    <row r="8151" spans="1:3">
      <c r="A8151" s="310" t="s">
        <v>1066</v>
      </c>
      <c r="B8151" s="310" t="s">
        <v>28</v>
      </c>
      <c r="C8151" s="99" t="s">
        <v>1067</v>
      </c>
    </row>
    <row r="8152" spans="1:3" ht="60">
      <c r="A8152" s="311"/>
      <c r="B8152" s="311"/>
      <c r="C8152" s="100" t="s">
        <v>3517</v>
      </c>
    </row>
    <row r="8153" spans="1:3">
      <c r="A8153" s="311"/>
      <c r="B8153" s="311"/>
      <c r="C8153" s="100" t="s">
        <v>1775</v>
      </c>
    </row>
    <row r="8154" spans="1:3" ht="75">
      <c r="A8154" s="311"/>
      <c r="B8154" s="311"/>
      <c r="C8154" s="100" t="s">
        <v>3518</v>
      </c>
    </row>
    <row r="8155" spans="1:3" ht="45.75" thickBot="1">
      <c r="A8155" s="312"/>
      <c r="B8155" s="312"/>
      <c r="C8155" s="95" t="s">
        <v>2093</v>
      </c>
    </row>
    <row r="8156" spans="1:3">
      <c r="A8156" s="310" t="s">
        <v>1068</v>
      </c>
      <c r="B8156" s="310" t="s">
        <v>28</v>
      </c>
      <c r="C8156" s="99" t="s">
        <v>1069</v>
      </c>
    </row>
    <row r="8157" spans="1:3" ht="90">
      <c r="A8157" s="311"/>
      <c r="B8157" s="311"/>
      <c r="C8157" s="100" t="s">
        <v>3519</v>
      </c>
    </row>
    <row r="8158" spans="1:3">
      <c r="A8158" s="311"/>
      <c r="B8158" s="311"/>
      <c r="C8158" s="100" t="s">
        <v>3520</v>
      </c>
    </row>
    <row r="8159" spans="1:3" ht="45.75" thickBot="1">
      <c r="A8159" s="312"/>
      <c r="B8159" s="312"/>
      <c r="C8159" s="95" t="s">
        <v>2093</v>
      </c>
    </row>
    <row r="8160" spans="1:3">
      <c r="A8160" s="310" t="s">
        <v>1070</v>
      </c>
      <c r="B8160" s="310" t="s">
        <v>28</v>
      </c>
      <c r="C8160" s="99" t="s">
        <v>1071</v>
      </c>
    </row>
    <row r="8161" spans="1:3" ht="45">
      <c r="A8161" s="311"/>
      <c r="B8161" s="311"/>
      <c r="C8161" s="100" t="s">
        <v>3521</v>
      </c>
    </row>
    <row r="8162" spans="1:3">
      <c r="A8162" s="311"/>
      <c r="B8162" s="311"/>
      <c r="C8162" s="100" t="s">
        <v>3522</v>
      </c>
    </row>
    <row r="8163" spans="1:3" ht="12" customHeight="1">
      <c r="A8163" s="311"/>
      <c r="B8163" s="311"/>
      <c r="C8163" s="100"/>
    </row>
    <row r="8164" spans="1:3" ht="141" customHeight="1">
      <c r="A8164" s="311"/>
      <c r="B8164" s="311"/>
      <c r="C8164" s="100"/>
    </row>
    <row r="8165" spans="1:3" ht="30">
      <c r="A8165" s="311"/>
      <c r="B8165" s="311"/>
      <c r="C8165" s="100" t="s">
        <v>3523</v>
      </c>
    </row>
    <row r="8166" spans="1:3">
      <c r="A8166" s="311"/>
      <c r="B8166" s="311"/>
      <c r="C8166" s="100" t="s">
        <v>3524</v>
      </c>
    </row>
    <row r="8167" spans="1:3" ht="60">
      <c r="A8167" s="311"/>
      <c r="B8167" s="311"/>
      <c r="C8167" s="100" t="s">
        <v>3525</v>
      </c>
    </row>
    <row r="8168" spans="1:3">
      <c r="A8168" s="311"/>
      <c r="B8168" s="311"/>
      <c r="C8168" s="100" t="s">
        <v>3526</v>
      </c>
    </row>
    <row r="8169" spans="1:3">
      <c r="A8169" s="311"/>
      <c r="B8169" s="311"/>
      <c r="C8169" s="100" t="s">
        <v>3527</v>
      </c>
    </row>
    <row r="8170" spans="1:3" ht="30">
      <c r="A8170" s="311"/>
      <c r="B8170" s="311"/>
      <c r="C8170" s="100" t="s">
        <v>3528</v>
      </c>
    </row>
    <row r="8171" spans="1:3">
      <c r="A8171" s="311"/>
      <c r="B8171" s="311"/>
      <c r="C8171" s="100" t="s">
        <v>3529</v>
      </c>
    </row>
    <row r="8172" spans="1:3">
      <c r="A8172" s="311"/>
      <c r="B8172" s="311"/>
      <c r="C8172" s="100" t="s">
        <v>3530</v>
      </c>
    </row>
    <row r="8173" spans="1:3" ht="150">
      <c r="A8173" s="311"/>
      <c r="B8173" s="311"/>
      <c r="C8173" s="100" t="s">
        <v>3531</v>
      </c>
    </row>
    <row r="8174" spans="1:3">
      <c r="A8174" s="311"/>
      <c r="B8174" s="311"/>
      <c r="C8174" s="100" t="s">
        <v>1297</v>
      </c>
    </row>
    <row r="8175" spans="1:3">
      <c r="A8175" s="311"/>
      <c r="B8175" s="311"/>
      <c r="C8175" s="100" t="s">
        <v>3532</v>
      </c>
    </row>
    <row r="8176" spans="1:3">
      <c r="A8176" s="311"/>
      <c r="B8176" s="311"/>
      <c r="C8176" s="100" t="s">
        <v>3533</v>
      </c>
    </row>
    <row r="8177" spans="1:3" ht="30">
      <c r="A8177" s="311"/>
      <c r="B8177" s="311"/>
      <c r="C8177" s="100" t="s">
        <v>3534</v>
      </c>
    </row>
    <row r="8178" spans="1:3">
      <c r="A8178" s="311"/>
      <c r="B8178" s="311"/>
      <c r="C8178" s="100" t="s">
        <v>3509</v>
      </c>
    </row>
    <row r="8179" spans="1:3" ht="30">
      <c r="A8179" s="311"/>
      <c r="B8179" s="311"/>
      <c r="C8179" s="100" t="s">
        <v>3535</v>
      </c>
    </row>
    <row r="8180" spans="1:3">
      <c r="A8180" s="311"/>
      <c r="B8180" s="311"/>
      <c r="C8180" s="100" t="s">
        <v>3536</v>
      </c>
    </row>
    <row r="8181" spans="1:3">
      <c r="A8181" s="311"/>
      <c r="B8181" s="311"/>
      <c r="C8181" s="100" t="s">
        <v>3537</v>
      </c>
    </row>
    <row r="8182" spans="1:3">
      <c r="A8182" s="311"/>
      <c r="B8182" s="311"/>
      <c r="C8182" s="100" t="s">
        <v>3538</v>
      </c>
    </row>
    <row r="8183" spans="1:3">
      <c r="A8183" s="311"/>
      <c r="B8183" s="311"/>
      <c r="C8183" s="100" t="s">
        <v>3513</v>
      </c>
    </row>
    <row r="8184" spans="1:3" ht="30">
      <c r="A8184" s="311"/>
      <c r="B8184" s="311"/>
      <c r="C8184" s="100" t="s">
        <v>3539</v>
      </c>
    </row>
    <row r="8185" spans="1:3">
      <c r="A8185" s="311"/>
      <c r="B8185" s="311"/>
      <c r="C8185" s="100" t="s">
        <v>1775</v>
      </c>
    </row>
    <row r="8186" spans="1:3" ht="75">
      <c r="A8186" s="311"/>
      <c r="B8186" s="311"/>
      <c r="C8186" s="100" t="s">
        <v>3540</v>
      </c>
    </row>
    <row r="8187" spans="1:3" ht="30">
      <c r="A8187" s="311"/>
      <c r="B8187" s="311"/>
      <c r="C8187" s="100" t="s">
        <v>3541</v>
      </c>
    </row>
    <row r="8188" spans="1:3" ht="45.75" thickBot="1">
      <c r="A8188" s="312"/>
      <c r="B8188" s="312"/>
      <c r="C8188" s="95" t="s">
        <v>2093</v>
      </c>
    </row>
    <row r="8189" spans="1:3">
      <c r="A8189" s="310" t="s">
        <v>1072</v>
      </c>
      <c r="B8189" s="310" t="s">
        <v>28</v>
      </c>
      <c r="C8189" s="99" t="s">
        <v>1073</v>
      </c>
    </row>
    <row r="8190" spans="1:3" ht="45">
      <c r="A8190" s="311"/>
      <c r="B8190" s="311"/>
      <c r="C8190" s="100" t="s">
        <v>3521</v>
      </c>
    </row>
    <row r="8191" spans="1:3">
      <c r="A8191" s="311"/>
      <c r="B8191" s="311"/>
      <c r="C8191" s="100" t="s">
        <v>3522</v>
      </c>
    </row>
    <row r="8192" spans="1:3" ht="158.25" customHeight="1">
      <c r="A8192" s="311"/>
      <c r="B8192" s="311"/>
      <c r="C8192" s="100"/>
    </row>
    <row r="8193" spans="1:3" ht="30">
      <c r="A8193" s="311"/>
      <c r="B8193" s="311"/>
      <c r="C8193" s="100" t="s">
        <v>3523</v>
      </c>
    </row>
    <row r="8194" spans="1:3">
      <c r="A8194" s="311"/>
      <c r="B8194" s="311"/>
      <c r="C8194" s="100" t="s">
        <v>3524</v>
      </c>
    </row>
    <row r="8195" spans="1:3" ht="60">
      <c r="A8195" s="311"/>
      <c r="B8195" s="311"/>
      <c r="C8195" s="100" t="s">
        <v>3525</v>
      </c>
    </row>
    <row r="8196" spans="1:3">
      <c r="A8196" s="311"/>
      <c r="B8196" s="311"/>
      <c r="C8196" s="100" t="s">
        <v>3526</v>
      </c>
    </row>
    <row r="8197" spans="1:3">
      <c r="A8197" s="311"/>
      <c r="B8197" s="311"/>
      <c r="C8197" s="100" t="s">
        <v>3527</v>
      </c>
    </row>
    <row r="8198" spans="1:3" ht="30">
      <c r="A8198" s="311"/>
      <c r="B8198" s="311"/>
      <c r="C8198" s="100" t="s">
        <v>3528</v>
      </c>
    </row>
    <row r="8199" spans="1:3">
      <c r="A8199" s="311"/>
      <c r="B8199" s="311"/>
      <c r="C8199" s="100" t="s">
        <v>3529</v>
      </c>
    </row>
    <row r="8200" spans="1:3">
      <c r="A8200" s="311"/>
      <c r="B8200" s="311"/>
      <c r="C8200" s="100" t="s">
        <v>3530</v>
      </c>
    </row>
    <row r="8201" spans="1:3" ht="150">
      <c r="A8201" s="311"/>
      <c r="B8201" s="311"/>
      <c r="C8201" s="100" t="s">
        <v>3531</v>
      </c>
    </row>
    <row r="8202" spans="1:3">
      <c r="A8202" s="311"/>
      <c r="B8202" s="311"/>
      <c r="C8202" s="100" t="s">
        <v>1297</v>
      </c>
    </row>
    <row r="8203" spans="1:3">
      <c r="A8203" s="311"/>
      <c r="B8203" s="311"/>
      <c r="C8203" s="100" t="s">
        <v>3532</v>
      </c>
    </row>
    <row r="8204" spans="1:3">
      <c r="A8204" s="311"/>
      <c r="B8204" s="311"/>
      <c r="C8204" s="100" t="s">
        <v>3533</v>
      </c>
    </row>
    <row r="8205" spans="1:3" ht="30">
      <c r="A8205" s="311"/>
      <c r="B8205" s="311"/>
      <c r="C8205" s="100" t="s">
        <v>3534</v>
      </c>
    </row>
    <row r="8206" spans="1:3">
      <c r="A8206" s="311"/>
      <c r="B8206" s="311"/>
      <c r="C8206" s="100" t="s">
        <v>3509</v>
      </c>
    </row>
    <row r="8207" spans="1:3" ht="30">
      <c r="A8207" s="311"/>
      <c r="B8207" s="311"/>
      <c r="C8207" s="100" t="s">
        <v>3535</v>
      </c>
    </row>
    <row r="8208" spans="1:3">
      <c r="A8208" s="311"/>
      <c r="B8208" s="311"/>
      <c r="C8208" s="100" t="s">
        <v>3536</v>
      </c>
    </row>
    <row r="8209" spans="1:3">
      <c r="A8209" s="311"/>
      <c r="B8209" s="311"/>
      <c r="C8209" s="100" t="s">
        <v>3537</v>
      </c>
    </row>
    <row r="8210" spans="1:3">
      <c r="A8210" s="311"/>
      <c r="B8210" s="311"/>
      <c r="C8210" s="100" t="s">
        <v>3538</v>
      </c>
    </row>
    <row r="8211" spans="1:3">
      <c r="A8211" s="311"/>
      <c r="B8211" s="311"/>
      <c r="C8211" s="100" t="s">
        <v>3513</v>
      </c>
    </row>
    <row r="8212" spans="1:3" ht="30">
      <c r="A8212" s="311"/>
      <c r="B8212" s="311"/>
      <c r="C8212" s="100" t="s">
        <v>3539</v>
      </c>
    </row>
    <row r="8213" spans="1:3">
      <c r="A8213" s="311"/>
      <c r="B8213" s="311"/>
      <c r="C8213" s="100" t="s">
        <v>1775</v>
      </c>
    </row>
    <row r="8214" spans="1:3" ht="75">
      <c r="A8214" s="311"/>
      <c r="B8214" s="311"/>
      <c r="C8214" s="100" t="s">
        <v>3540</v>
      </c>
    </row>
    <row r="8215" spans="1:3" ht="30">
      <c r="A8215" s="311"/>
      <c r="B8215" s="311"/>
      <c r="C8215" s="100" t="s">
        <v>3541</v>
      </c>
    </row>
    <row r="8216" spans="1:3" ht="45.75" thickBot="1">
      <c r="A8216" s="312"/>
      <c r="B8216" s="312"/>
      <c r="C8216" s="95" t="s">
        <v>2093</v>
      </c>
    </row>
    <row r="8217" spans="1:3">
      <c r="A8217" s="310" t="s">
        <v>1074</v>
      </c>
      <c r="B8217" s="310" t="s">
        <v>28</v>
      </c>
      <c r="C8217" s="99" t="s">
        <v>1075</v>
      </c>
    </row>
    <row r="8218" spans="1:3" ht="45">
      <c r="A8218" s="311"/>
      <c r="B8218" s="311"/>
      <c r="C8218" s="100" t="s">
        <v>3521</v>
      </c>
    </row>
    <row r="8219" spans="1:3" ht="21" customHeight="1">
      <c r="A8219" s="311"/>
      <c r="B8219" s="311"/>
      <c r="C8219" s="100" t="s">
        <v>3522</v>
      </c>
    </row>
    <row r="8220" spans="1:3" ht="73.5" customHeight="1">
      <c r="A8220" s="311"/>
      <c r="B8220" s="311"/>
      <c r="C8220" s="100"/>
    </row>
    <row r="8221" spans="1:3" ht="73.5" customHeight="1">
      <c r="A8221" s="311"/>
      <c r="B8221" s="311"/>
      <c r="C8221" s="100"/>
    </row>
    <row r="8222" spans="1:3" ht="30">
      <c r="A8222" s="311"/>
      <c r="B8222" s="311"/>
      <c r="C8222" s="100" t="s">
        <v>3523</v>
      </c>
    </row>
    <row r="8223" spans="1:3">
      <c r="A8223" s="311"/>
      <c r="B8223" s="311"/>
      <c r="C8223" s="100" t="s">
        <v>3524</v>
      </c>
    </row>
    <row r="8224" spans="1:3" ht="60">
      <c r="A8224" s="311"/>
      <c r="B8224" s="311"/>
      <c r="C8224" s="100" t="s">
        <v>3525</v>
      </c>
    </row>
    <row r="8225" spans="1:3">
      <c r="A8225" s="311"/>
      <c r="B8225" s="311"/>
      <c r="C8225" s="100" t="s">
        <v>3526</v>
      </c>
    </row>
    <row r="8226" spans="1:3">
      <c r="A8226" s="311"/>
      <c r="B8226" s="311"/>
      <c r="C8226" s="100" t="s">
        <v>3527</v>
      </c>
    </row>
    <row r="8227" spans="1:3" ht="30">
      <c r="A8227" s="311"/>
      <c r="B8227" s="311"/>
      <c r="C8227" s="100" t="s">
        <v>3528</v>
      </c>
    </row>
    <row r="8228" spans="1:3">
      <c r="A8228" s="311"/>
      <c r="B8228" s="311"/>
      <c r="C8228" s="100" t="s">
        <v>3529</v>
      </c>
    </row>
    <row r="8229" spans="1:3">
      <c r="A8229" s="311"/>
      <c r="B8229" s="311"/>
      <c r="C8229" s="100" t="s">
        <v>3530</v>
      </c>
    </row>
    <row r="8230" spans="1:3" ht="150">
      <c r="A8230" s="311"/>
      <c r="B8230" s="311"/>
      <c r="C8230" s="100" t="s">
        <v>3531</v>
      </c>
    </row>
    <row r="8231" spans="1:3">
      <c r="A8231" s="311"/>
      <c r="B8231" s="311"/>
      <c r="C8231" s="100" t="s">
        <v>1297</v>
      </c>
    </row>
    <row r="8232" spans="1:3">
      <c r="A8232" s="311"/>
      <c r="B8232" s="311"/>
      <c r="C8232" s="100" t="s">
        <v>3532</v>
      </c>
    </row>
    <row r="8233" spans="1:3">
      <c r="A8233" s="311"/>
      <c r="B8233" s="311"/>
      <c r="C8233" s="100" t="s">
        <v>3533</v>
      </c>
    </row>
    <row r="8234" spans="1:3" ht="30">
      <c r="A8234" s="311"/>
      <c r="B8234" s="311"/>
      <c r="C8234" s="100" t="s">
        <v>3534</v>
      </c>
    </row>
    <row r="8235" spans="1:3">
      <c r="A8235" s="311"/>
      <c r="B8235" s="311"/>
      <c r="C8235" s="100" t="s">
        <v>3509</v>
      </c>
    </row>
    <row r="8236" spans="1:3" ht="30">
      <c r="A8236" s="311"/>
      <c r="B8236" s="311"/>
      <c r="C8236" s="100" t="s">
        <v>3535</v>
      </c>
    </row>
    <row r="8237" spans="1:3">
      <c r="A8237" s="311"/>
      <c r="B8237" s="311"/>
      <c r="C8237" s="100" t="s">
        <v>3536</v>
      </c>
    </row>
    <row r="8238" spans="1:3">
      <c r="A8238" s="311"/>
      <c r="B8238" s="311"/>
      <c r="C8238" s="100" t="s">
        <v>3537</v>
      </c>
    </row>
    <row r="8239" spans="1:3">
      <c r="A8239" s="311"/>
      <c r="B8239" s="311"/>
      <c r="C8239" s="100" t="s">
        <v>3538</v>
      </c>
    </row>
    <row r="8240" spans="1:3">
      <c r="A8240" s="311"/>
      <c r="B8240" s="311"/>
      <c r="C8240" s="100" t="s">
        <v>3513</v>
      </c>
    </row>
    <row r="8241" spans="1:3" ht="30">
      <c r="A8241" s="311"/>
      <c r="B8241" s="311"/>
      <c r="C8241" s="100" t="s">
        <v>3539</v>
      </c>
    </row>
    <row r="8242" spans="1:3">
      <c r="A8242" s="311"/>
      <c r="B8242" s="311"/>
      <c r="C8242" s="100" t="s">
        <v>1775</v>
      </c>
    </row>
    <row r="8243" spans="1:3" ht="75">
      <c r="A8243" s="311"/>
      <c r="B8243" s="311"/>
      <c r="C8243" s="100" t="s">
        <v>3540</v>
      </c>
    </row>
    <row r="8244" spans="1:3" ht="30">
      <c r="A8244" s="311"/>
      <c r="B8244" s="311"/>
      <c r="C8244" s="100" t="s">
        <v>3541</v>
      </c>
    </row>
    <row r="8245" spans="1:3" ht="45.75" thickBot="1">
      <c r="A8245" s="312"/>
      <c r="B8245" s="312"/>
      <c r="C8245" s="95" t="s">
        <v>2093</v>
      </c>
    </row>
    <row r="8246" spans="1:3">
      <c r="A8246" s="310" t="s">
        <v>1076</v>
      </c>
      <c r="B8246" s="310" t="s">
        <v>28</v>
      </c>
      <c r="C8246" s="99" t="s">
        <v>1077</v>
      </c>
    </row>
    <row r="8247" spans="1:3" ht="45">
      <c r="A8247" s="311"/>
      <c r="B8247" s="311"/>
      <c r="C8247" s="100" t="s">
        <v>3521</v>
      </c>
    </row>
    <row r="8248" spans="1:3">
      <c r="A8248" s="311"/>
      <c r="B8248" s="311"/>
      <c r="C8248" s="100" t="s">
        <v>3522</v>
      </c>
    </row>
    <row r="8249" spans="1:3" ht="147" customHeight="1">
      <c r="A8249" s="311"/>
      <c r="B8249" s="311"/>
      <c r="C8249" s="100"/>
    </row>
    <row r="8250" spans="1:3" ht="30">
      <c r="A8250" s="311"/>
      <c r="B8250" s="311"/>
      <c r="C8250" s="100" t="s">
        <v>3523</v>
      </c>
    </row>
    <row r="8251" spans="1:3">
      <c r="A8251" s="311"/>
      <c r="B8251" s="311"/>
      <c r="C8251" s="100" t="s">
        <v>3524</v>
      </c>
    </row>
    <row r="8252" spans="1:3" ht="60">
      <c r="A8252" s="311"/>
      <c r="B8252" s="311"/>
      <c r="C8252" s="100" t="s">
        <v>3525</v>
      </c>
    </row>
    <row r="8253" spans="1:3">
      <c r="A8253" s="311"/>
      <c r="B8253" s="311"/>
      <c r="C8253" s="100" t="s">
        <v>3526</v>
      </c>
    </row>
    <row r="8254" spans="1:3">
      <c r="A8254" s="311"/>
      <c r="B8254" s="311"/>
      <c r="C8254" s="100" t="s">
        <v>3527</v>
      </c>
    </row>
    <row r="8255" spans="1:3" ht="30">
      <c r="A8255" s="311"/>
      <c r="B8255" s="311"/>
      <c r="C8255" s="100" t="s">
        <v>3528</v>
      </c>
    </row>
    <row r="8256" spans="1:3">
      <c r="A8256" s="311"/>
      <c r="B8256" s="311"/>
      <c r="C8256" s="100" t="s">
        <v>3529</v>
      </c>
    </row>
    <row r="8257" spans="1:3">
      <c r="A8257" s="311"/>
      <c r="B8257" s="311"/>
      <c r="C8257" s="100" t="s">
        <v>3530</v>
      </c>
    </row>
    <row r="8258" spans="1:3" ht="150">
      <c r="A8258" s="311"/>
      <c r="B8258" s="311"/>
      <c r="C8258" s="100" t="s">
        <v>3531</v>
      </c>
    </row>
    <row r="8259" spans="1:3">
      <c r="A8259" s="311"/>
      <c r="B8259" s="311"/>
      <c r="C8259" s="100" t="s">
        <v>1297</v>
      </c>
    </row>
    <row r="8260" spans="1:3">
      <c r="A8260" s="311"/>
      <c r="B8260" s="311"/>
      <c r="C8260" s="100" t="s">
        <v>3532</v>
      </c>
    </row>
    <row r="8261" spans="1:3">
      <c r="A8261" s="311"/>
      <c r="B8261" s="311"/>
      <c r="C8261" s="100" t="s">
        <v>3533</v>
      </c>
    </row>
    <row r="8262" spans="1:3" ht="30">
      <c r="A8262" s="311"/>
      <c r="B8262" s="311"/>
      <c r="C8262" s="100" t="s">
        <v>3534</v>
      </c>
    </row>
    <row r="8263" spans="1:3">
      <c r="A8263" s="311"/>
      <c r="B8263" s="311"/>
      <c r="C8263" s="100" t="s">
        <v>3509</v>
      </c>
    </row>
    <row r="8264" spans="1:3" ht="30">
      <c r="A8264" s="311"/>
      <c r="B8264" s="311"/>
      <c r="C8264" s="100" t="s">
        <v>3535</v>
      </c>
    </row>
    <row r="8265" spans="1:3">
      <c r="A8265" s="311"/>
      <c r="B8265" s="311"/>
      <c r="C8265" s="100" t="s">
        <v>3536</v>
      </c>
    </row>
    <row r="8266" spans="1:3">
      <c r="A8266" s="311"/>
      <c r="B8266" s="311"/>
      <c r="C8266" s="100" t="s">
        <v>3537</v>
      </c>
    </row>
    <row r="8267" spans="1:3">
      <c r="A8267" s="311"/>
      <c r="B8267" s="311"/>
      <c r="C8267" s="100" t="s">
        <v>3538</v>
      </c>
    </row>
    <row r="8268" spans="1:3">
      <c r="A8268" s="311"/>
      <c r="B8268" s="311"/>
      <c r="C8268" s="100" t="s">
        <v>3513</v>
      </c>
    </row>
    <row r="8269" spans="1:3" ht="30">
      <c r="A8269" s="311"/>
      <c r="B8269" s="311"/>
      <c r="C8269" s="100" t="s">
        <v>3539</v>
      </c>
    </row>
    <row r="8270" spans="1:3">
      <c r="A8270" s="311"/>
      <c r="B8270" s="311"/>
      <c r="C8270" s="100" t="s">
        <v>1775</v>
      </c>
    </row>
    <row r="8271" spans="1:3" ht="75">
      <c r="A8271" s="311"/>
      <c r="B8271" s="311"/>
      <c r="C8271" s="100" t="s">
        <v>3540</v>
      </c>
    </row>
    <row r="8272" spans="1:3" ht="30">
      <c r="A8272" s="311"/>
      <c r="B8272" s="311"/>
      <c r="C8272" s="100" t="s">
        <v>3541</v>
      </c>
    </row>
    <row r="8273" spans="1:3" ht="45.75" thickBot="1">
      <c r="A8273" s="312"/>
      <c r="B8273" s="312"/>
      <c r="C8273" s="95" t="s">
        <v>2093</v>
      </c>
    </row>
    <row r="8274" spans="1:3" ht="31.5" customHeight="1">
      <c r="A8274" s="310" t="s">
        <v>1078</v>
      </c>
      <c r="B8274" s="310" t="s">
        <v>28</v>
      </c>
      <c r="C8274" s="99" t="str">
        <f>[1]APU!D14039</f>
        <v>Suministro e instalación de pañete impermeabilizado muros 1:3 incluye aditivo impermeabilizante</v>
      </c>
    </row>
    <row r="8275" spans="1:3" ht="45">
      <c r="A8275" s="311"/>
      <c r="B8275" s="311"/>
      <c r="C8275" s="100" t="s">
        <v>3542</v>
      </c>
    </row>
    <row r="8276" spans="1:3">
      <c r="A8276" s="311"/>
      <c r="B8276" s="311"/>
      <c r="C8276" s="100" t="s">
        <v>3543</v>
      </c>
    </row>
    <row r="8277" spans="1:3">
      <c r="A8277" s="311"/>
      <c r="B8277" s="311"/>
      <c r="C8277" s="100" t="s">
        <v>3544</v>
      </c>
    </row>
    <row r="8278" spans="1:3" ht="173.25" customHeight="1">
      <c r="A8278" s="311"/>
      <c r="B8278" s="311"/>
      <c r="C8278" s="100"/>
    </row>
    <row r="8279" spans="1:3" ht="30">
      <c r="A8279" s="311"/>
      <c r="B8279" s="311"/>
      <c r="C8279" s="100" t="s">
        <v>3545</v>
      </c>
    </row>
    <row r="8280" spans="1:3">
      <c r="A8280" s="311"/>
      <c r="B8280" s="311"/>
      <c r="C8280" s="100" t="s">
        <v>3524</v>
      </c>
    </row>
    <row r="8281" spans="1:3" ht="60">
      <c r="A8281" s="311"/>
      <c r="B8281" s="311"/>
      <c r="C8281" s="100" t="s">
        <v>3525</v>
      </c>
    </row>
    <row r="8282" spans="1:3">
      <c r="A8282" s="311"/>
      <c r="B8282" s="311"/>
      <c r="C8282" s="100" t="s">
        <v>3526</v>
      </c>
    </row>
    <row r="8283" spans="1:3">
      <c r="A8283" s="311"/>
      <c r="B8283" s="311"/>
      <c r="C8283" s="100" t="s">
        <v>3527</v>
      </c>
    </row>
    <row r="8284" spans="1:3" ht="30">
      <c r="A8284" s="311"/>
      <c r="B8284" s="311"/>
      <c r="C8284" s="100" t="s">
        <v>3546</v>
      </c>
    </row>
    <row r="8285" spans="1:3">
      <c r="A8285" s="311"/>
      <c r="B8285" s="311"/>
      <c r="C8285" s="100" t="s">
        <v>3529</v>
      </c>
    </row>
    <row r="8286" spans="1:3">
      <c r="A8286" s="311"/>
      <c r="B8286" s="311"/>
      <c r="C8286" s="100" t="s">
        <v>3547</v>
      </c>
    </row>
    <row r="8287" spans="1:3" ht="180">
      <c r="A8287" s="311"/>
      <c r="B8287" s="311"/>
      <c r="C8287" s="100" t="s">
        <v>3548</v>
      </c>
    </row>
    <row r="8288" spans="1:3">
      <c r="A8288" s="311"/>
      <c r="B8288" s="311"/>
      <c r="C8288" s="100" t="s">
        <v>1297</v>
      </c>
    </row>
    <row r="8289" spans="1:3" ht="30">
      <c r="A8289" s="311"/>
      <c r="B8289" s="311"/>
      <c r="C8289" s="100" t="s">
        <v>3549</v>
      </c>
    </row>
    <row r="8290" spans="1:3">
      <c r="A8290" s="311"/>
      <c r="B8290" s="311"/>
      <c r="C8290" s="100" t="s">
        <v>3533</v>
      </c>
    </row>
    <row r="8291" spans="1:3" ht="30">
      <c r="A8291" s="311"/>
      <c r="B8291" s="311"/>
      <c r="C8291" s="100" t="s">
        <v>3534</v>
      </c>
    </row>
    <row r="8292" spans="1:3">
      <c r="A8292" s="311"/>
      <c r="B8292" s="311"/>
      <c r="C8292" s="100" t="s">
        <v>3550</v>
      </c>
    </row>
    <row r="8293" spans="1:3" ht="30">
      <c r="A8293" s="311"/>
      <c r="B8293" s="311"/>
      <c r="C8293" s="100" t="s">
        <v>3535</v>
      </c>
    </row>
    <row r="8294" spans="1:3">
      <c r="A8294" s="311"/>
      <c r="B8294" s="311"/>
      <c r="C8294" s="100" t="s">
        <v>3536</v>
      </c>
    </row>
    <row r="8295" spans="1:3">
      <c r="A8295" s="311"/>
      <c r="B8295" s="311"/>
      <c r="C8295" s="100" t="s">
        <v>3537</v>
      </c>
    </row>
    <row r="8296" spans="1:3">
      <c r="A8296" s="311"/>
      <c r="B8296" s="311"/>
      <c r="C8296" s="100" t="s">
        <v>3538</v>
      </c>
    </row>
    <row r="8297" spans="1:3">
      <c r="A8297" s="311"/>
      <c r="B8297" s="311"/>
      <c r="C8297" s="100" t="s">
        <v>3513</v>
      </c>
    </row>
    <row r="8298" spans="1:3" ht="30">
      <c r="A8298" s="311"/>
      <c r="B8298" s="311"/>
      <c r="C8298" s="100" t="s">
        <v>3539</v>
      </c>
    </row>
    <row r="8299" spans="1:3">
      <c r="A8299" s="311"/>
      <c r="B8299" s="311"/>
      <c r="C8299" s="100" t="s">
        <v>1775</v>
      </c>
    </row>
    <row r="8300" spans="1:3" ht="75">
      <c r="A8300" s="311"/>
      <c r="B8300" s="311"/>
      <c r="C8300" s="100" t="s">
        <v>3540</v>
      </c>
    </row>
    <row r="8301" spans="1:3" ht="30">
      <c r="A8301" s="311"/>
      <c r="B8301" s="311"/>
      <c r="C8301" s="100" t="s">
        <v>3541</v>
      </c>
    </row>
    <row r="8302" spans="1:3" ht="45.75" thickBot="1">
      <c r="A8302" s="312"/>
      <c r="B8302" s="312"/>
      <c r="C8302" s="95" t="s">
        <v>2093</v>
      </c>
    </row>
    <row r="8303" spans="1:3">
      <c r="A8303" s="310" t="s">
        <v>1079</v>
      </c>
      <c r="B8303" s="310" t="s">
        <v>28</v>
      </c>
      <c r="C8303" s="99" t="s">
        <v>1080</v>
      </c>
    </row>
    <row r="8304" spans="1:3" ht="45">
      <c r="A8304" s="311"/>
      <c r="B8304" s="311"/>
      <c r="C8304" s="100" t="s">
        <v>3542</v>
      </c>
    </row>
    <row r="8305" spans="1:3">
      <c r="A8305" s="311"/>
      <c r="B8305" s="311"/>
      <c r="C8305" s="100" t="s">
        <v>3543</v>
      </c>
    </row>
    <row r="8306" spans="1:3">
      <c r="A8306" s="311"/>
      <c r="B8306" s="311"/>
      <c r="C8306" s="100" t="s">
        <v>3544</v>
      </c>
    </row>
    <row r="8307" spans="1:3" ht="173.25" customHeight="1">
      <c r="A8307" s="311"/>
      <c r="B8307" s="311"/>
      <c r="C8307" s="100"/>
    </row>
    <row r="8308" spans="1:3" ht="30">
      <c r="A8308" s="311"/>
      <c r="B8308" s="311"/>
      <c r="C8308" s="100" t="s">
        <v>3545</v>
      </c>
    </row>
    <row r="8309" spans="1:3">
      <c r="A8309" s="311"/>
      <c r="B8309" s="311"/>
      <c r="C8309" s="100" t="s">
        <v>3524</v>
      </c>
    </row>
    <row r="8310" spans="1:3" ht="60">
      <c r="A8310" s="311"/>
      <c r="B8310" s="311"/>
      <c r="C8310" s="100" t="s">
        <v>3525</v>
      </c>
    </row>
    <row r="8311" spans="1:3">
      <c r="A8311" s="311"/>
      <c r="B8311" s="311"/>
      <c r="C8311" s="100" t="s">
        <v>3526</v>
      </c>
    </row>
    <row r="8312" spans="1:3">
      <c r="A8312" s="311"/>
      <c r="B8312" s="311"/>
      <c r="C8312" s="100" t="s">
        <v>3527</v>
      </c>
    </row>
    <row r="8313" spans="1:3" ht="30">
      <c r="A8313" s="311"/>
      <c r="B8313" s="311"/>
      <c r="C8313" s="100" t="s">
        <v>3546</v>
      </c>
    </row>
    <row r="8314" spans="1:3">
      <c r="A8314" s="311"/>
      <c r="B8314" s="311"/>
      <c r="C8314" s="100" t="s">
        <v>3529</v>
      </c>
    </row>
    <row r="8315" spans="1:3">
      <c r="A8315" s="311"/>
      <c r="B8315" s="311"/>
      <c r="C8315" s="100" t="s">
        <v>3547</v>
      </c>
    </row>
    <row r="8316" spans="1:3" ht="180">
      <c r="A8316" s="311"/>
      <c r="B8316" s="311"/>
      <c r="C8316" s="100" t="s">
        <v>3548</v>
      </c>
    </row>
    <row r="8317" spans="1:3">
      <c r="A8317" s="311"/>
      <c r="B8317" s="311"/>
      <c r="C8317" s="100" t="s">
        <v>1297</v>
      </c>
    </row>
    <row r="8318" spans="1:3" ht="30">
      <c r="A8318" s="311"/>
      <c r="B8318" s="311"/>
      <c r="C8318" s="100" t="s">
        <v>3551</v>
      </c>
    </row>
    <row r="8319" spans="1:3">
      <c r="A8319" s="311"/>
      <c r="B8319" s="311"/>
      <c r="C8319" s="100" t="s">
        <v>3533</v>
      </c>
    </row>
    <row r="8320" spans="1:3" ht="30">
      <c r="A8320" s="311"/>
      <c r="B8320" s="311"/>
      <c r="C8320" s="100" t="s">
        <v>3534</v>
      </c>
    </row>
    <row r="8321" spans="1:3">
      <c r="A8321" s="311"/>
      <c r="B8321" s="311"/>
      <c r="C8321" s="100" t="s">
        <v>3550</v>
      </c>
    </row>
    <row r="8322" spans="1:3" ht="30">
      <c r="A8322" s="311"/>
      <c r="B8322" s="311"/>
      <c r="C8322" s="100" t="s">
        <v>3535</v>
      </c>
    </row>
    <row r="8323" spans="1:3">
      <c r="A8323" s="311"/>
      <c r="B8323" s="311"/>
      <c r="C8323" s="100" t="s">
        <v>3536</v>
      </c>
    </row>
    <row r="8324" spans="1:3">
      <c r="A8324" s="311"/>
      <c r="B8324" s="311"/>
      <c r="C8324" s="100" t="s">
        <v>3537</v>
      </c>
    </row>
    <row r="8325" spans="1:3">
      <c r="A8325" s="311"/>
      <c r="B8325" s="311"/>
      <c r="C8325" s="100" t="s">
        <v>3538</v>
      </c>
    </row>
    <row r="8326" spans="1:3">
      <c r="A8326" s="311"/>
      <c r="B8326" s="311"/>
      <c r="C8326" s="100" t="s">
        <v>3513</v>
      </c>
    </row>
    <row r="8327" spans="1:3" ht="30">
      <c r="A8327" s="311"/>
      <c r="B8327" s="311"/>
      <c r="C8327" s="100" t="s">
        <v>3539</v>
      </c>
    </row>
    <row r="8328" spans="1:3">
      <c r="A8328" s="311"/>
      <c r="B8328" s="311"/>
      <c r="C8328" s="100" t="s">
        <v>1775</v>
      </c>
    </row>
    <row r="8329" spans="1:3" ht="75">
      <c r="A8329" s="311"/>
      <c r="B8329" s="311"/>
      <c r="C8329" s="100" t="s">
        <v>3540</v>
      </c>
    </row>
    <row r="8330" spans="1:3" ht="30">
      <c r="A8330" s="311"/>
      <c r="B8330" s="311"/>
      <c r="C8330" s="100" t="s">
        <v>3541</v>
      </c>
    </row>
    <row r="8331" spans="1:3" ht="45.75" thickBot="1">
      <c r="A8331" s="312"/>
      <c r="B8331" s="312"/>
      <c r="C8331" s="95" t="s">
        <v>2093</v>
      </c>
    </row>
    <row r="8332" spans="1:3">
      <c r="A8332" s="310" t="s">
        <v>1081</v>
      </c>
      <c r="B8332" s="310" t="s">
        <v>28</v>
      </c>
      <c r="C8332" s="99" t="s">
        <v>1082</v>
      </c>
    </row>
    <row r="8333" spans="1:3" ht="45">
      <c r="A8333" s="311"/>
      <c r="B8333" s="311"/>
      <c r="C8333" s="100" t="s">
        <v>3552</v>
      </c>
    </row>
    <row r="8334" spans="1:3">
      <c r="A8334" s="311"/>
      <c r="B8334" s="311"/>
      <c r="C8334" s="100" t="s">
        <v>3522</v>
      </c>
    </row>
    <row r="8335" spans="1:3" ht="147" customHeight="1">
      <c r="A8335" s="311"/>
      <c r="B8335" s="311"/>
      <c r="C8335" s="100"/>
    </row>
    <row r="8336" spans="1:3" ht="30">
      <c r="A8336" s="311"/>
      <c r="B8336" s="311"/>
      <c r="C8336" s="100" t="s">
        <v>3523</v>
      </c>
    </row>
    <row r="8337" spans="1:3">
      <c r="A8337" s="311"/>
      <c r="B8337" s="311"/>
      <c r="C8337" s="100" t="s">
        <v>3524</v>
      </c>
    </row>
    <row r="8338" spans="1:3" ht="60">
      <c r="A8338" s="311"/>
      <c r="B8338" s="311"/>
      <c r="C8338" s="100" t="s">
        <v>3525</v>
      </c>
    </row>
    <row r="8339" spans="1:3">
      <c r="A8339" s="311"/>
      <c r="B8339" s="311"/>
      <c r="C8339" s="100" t="s">
        <v>3526</v>
      </c>
    </row>
    <row r="8340" spans="1:3">
      <c r="A8340" s="311"/>
      <c r="B8340" s="311"/>
      <c r="C8340" s="100" t="s">
        <v>3527</v>
      </c>
    </row>
    <row r="8341" spans="1:3" ht="30">
      <c r="A8341" s="311"/>
      <c r="B8341" s="311"/>
      <c r="C8341" s="100" t="s">
        <v>3528</v>
      </c>
    </row>
    <row r="8342" spans="1:3">
      <c r="A8342" s="311"/>
      <c r="B8342" s="311"/>
      <c r="C8342" s="100" t="s">
        <v>3529</v>
      </c>
    </row>
    <row r="8343" spans="1:3">
      <c r="A8343" s="311"/>
      <c r="B8343" s="311"/>
      <c r="C8343" s="100" t="s">
        <v>3530</v>
      </c>
    </row>
    <row r="8344" spans="1:3" ht="150">
      <c r="A8344" s="311"/>
      <c r="B8344" s="311"/>
      <c r="C8344" s="100" t="s">
        <v>3531</v>
      </c>
    </row>
    <row r="8345" spans="1:3">
      <c r="A8345" s="311"/>
      <c r="B8345" s="311"/>
      <c r="C8345" s="100" t="s">
        <v>1297</v>
      </c>
    </row>
    <row r="8346" spans="1:3">
      <c r="A8346" s="311"/>
      <c r="B8346" s="311"/>
      <c r="C8346" s="100" t="s">
        <v>3532</v>
      </c>
    </row>
    <row r="8347" spans="1:3">
      <c r="A8347" s="311"/>
      <c r="B8347" s="311"/>
      <c r="C8347" s="100" t="s">
        <v>3533</v>
      </c>
    </row>
    <row r="8348" spans="1:3" ht="30">
      <c r="A8348" s="311"/>
      <c r="B8348" s="311"/>
      <c r="C8348" s="100" t="s">
        <v>3534</v>
      </c>
    </row>
    <row r="8349" spans="1:3">
      <c r="A8349" s="311"/>
      <c r="B8349" s="311"/>
      <c r="C8349" s="100" t="s">
        <v>3509</v>
      </c>
    </row>
    <row r="8350" spans="1:3" ht="30">
      <c r="A8350" s="311"/>
      <c r="B8350" s="311"/>
      <c r="C8350" s="100" t="s">
        <v>3535</v>
      </c>
    </row>
    <row r="8351" spans="1:3">
      <c r="A8351" s="311"/>
      <c r="B8351" s="311"/>
      <c r="C8351" s="100" t="s">
        <v>3536</v>
      </c>
    </row>
    <row r="8352" spans="1:3">
      <c r="A8352" s="311"/>
      <c r="B8352" s="311"/>
      <c r="C8352" s="100" t="s">
        <v>3537</v>
      </c>
    </row>
    <row r="8353" spans="1:3">
      <c r="A8353" s="311"/>
      <c r="B8353" s="311"/>
      <c r="C8353" s="100" t="s">
        <v>3538</v>
      </c>
    </row>
    <row r="8354" spans="1:3">
      <c r="A8354" s="311"/>
      <c r="B8354" s="311"/>
      <c r="C8354" s="100" t="s">
        <v>3513</v>
      </c>
    </row>
    <row r="8355" spans="1:3" ht="30">
      <c r="A8355" s="311"/>
      <c r="B8355" s="311"/>
      <c r="C8355" s="100" t="s">
        <v>3539</v>
      </c>
    </row>
    <row r="8356" spans="1:3">
      <c r="A8356" s="311"/>
      <c r="B8356" s="311"/>
      <c r="C8356" s="100" t="s">
        <v>1775</v>
      </c>
    </row>
    <row r="8357" spans="1:3" ht="75">
      <c r="A8357" s="311"/>
      <c r="B8357" s="311"/>
      <c r="C8357" s="100" t="s">
        <v>3540</v>
      </c>
    </row>
    <row r="8358" spans="1:3" ht="30">
      <c r="A8358" s="311"/>
      <c r="B8358" s="311"/>
      <c r="C8358" s="100" t="s">
        <v>3541</v>
      </c>
    </row>
    <row r="8359" spans="1:3" ht="45.75" thickBot="1">
      <c r="A8359" s="312"/>
      <c r="B8359" s="312"/>
      <c r="C8359" s="95" t="s">
        <v>2093</v>
      </c>
    </row>
    <row r="8360" spans="1:3">
      <c r="A8360" s="310" t="s">
        <v>1083</v>
      </c>
      <c r="B8360" s="310" t="s">
        <v>28</v>
      </c>
      <c r="C8360" s="99" t="s">
        <v>1084</v>
      </c>
    </row>
    <row r="8361" spans="1:3" ht="45">
      <c r="A8361" s="311"/>
      <c r="B8361" s="311"/>
      <c r="C8361" s="100" t="s">
        <v>3552</v>
      </c>
    </row>
    <row r="8362" spans="1:3">
      <c r="A8362" s="311"/>
      <c r="B8362" s="311"/>
      <c r="C8362" s="100" t="s">
        <v>3522</v>
      </c>
    </row>
    <row r="8363" spans="1:3" ht="147" customHeight="1">
      <c r="A8363" s="311"/>
      <c r="B8363" s="311"/>
      <c r="C8363" s="100"/>
    </row>
    <row r="8364" spans="1:3" ht="30">
      <c r="A8364" s="311"/>
      <c r="B8364" s="311"/>
      <c r="C8364" s="100" t="s">
        <v>3523</v>
      </c>
    </row>
    <row r="8365" spans="1:3">
      <c r="A8365" s="311"/>
      <c r="B8365" s="311"/>
      <c r="C8365" s="100" t="s">
        <v>3524</v>
      </c>
    </row>
    <row r="8366" spans="1:3" ht="60">
      <c r="A8366" s="311"/>
      <c r="B8366" s="311"/>
      <c r="C8366" s="100" t="s">
        <v>3525</v>
      </c>
    </row>
    <row r="8367" spans="1:3">
      <c r="A8367" s="311"/>
      <c r="B8367" s="311"/>
      <c r="C8367" s="100" t="s">
        <v>3526</v>
      </c>
    </row>
    <row r="8368" spans="1:3">
      <c r="A8368" s="311"/>
      <c r="B8368" s="311"/>
      <c r="C8368" s="100" t="s">
        <v>3527</v>
      </c>
    </row>
    <row r="8369" spans="1:3" ht="30">
      <c r="A8369" s="311"/>
      <c r="B8369" s="311"/>
      <c r="C8369" s="100" t="s">
        <v>3528</v>
      </c>
    </row>
    <row r="8370" spans="1:3">
      <c r="A8370" s="311"/>
      <c r="B8370" s="311"/>
      <c r="C8370" s="100" t="s">
        <v>3529</v>
      </c>
    </row>
    <row r="8371" spans="1:3">
      <c r="A8371" s="311"/>
      <c r="B8371" s="311"/>
      <c r="C8371" s="100" t="s">
        <v>3530</v>
      </c>
    </row>
    <row r="8372" spans="1:3" ht="150">
      <c r="A8372" s="311"/>
      <c r="B8372" s="311"/>
      <c r="C8372" s="100" t="s">
        <v>3531</v>
      </c>
    </row>
    <row r="8373" spans="1:3">
      <c r="A8373" s="311"/>
      <c r="B8373" s="311"/>
      <c r="C8373" s="100" t="s">
        <v>1297</v>
      </c>
    </row>
    <row r="8374" spans="1:3">
      <c r="A8374" s="311"/>
      <c r="B8374" s="311"/>
      <c r="C8374" s="100" t="s">
        <v>3532</v>
      </c>
    </row>
    <row r="8375" spans="1:3">
      <c r="A8375" s="311"/>
      <c r="B8375" s="311"/>
      <c r="C8375" s="100" t="s">
        <v>3533</v>
      </c>
    </row>
    <row r="8376" spans="1:3" ht="30">
      <c r="A8376" s="311"/>
      <c r="B8376" s="311"/>
      <c r="C8376" s="100" t="s">
        <v>3534</v>
      </c>
    </row>
    <row r="8377" spans="1:3">
      <c r="A8377" s="311"/>
      <c r="B8377" s="311"/>
      <c r="C8377" s="100" t="s">
        <v>3509</v>
      </c>
    </row>
    <row r="8378" spans="1:3" ht="30">
      <c r="A8378" s="311"/>
      <c r="B8378" s="311"/>
      <c r="C8378" s="100" t="s">
        <v>3535</v>
      </c>
    </row>
    <row r="8379" spans="1:3">
      <c r="A8379" s="311"/>
      <c r="B8379" s="311"/>
      <c r="C8379" s="100" t="s">
        <v>3536</v>
      </c>
    </row>
    <row r="8380" spans="1:3">
      <c r="A8380" s="311"/>
      <c r="B8380" s="311"/>
      <c r="C8380" s="100" t="s">
        <v>3537</v>
      </c>
    </row>
    <row r="8381" spans="1:3">
      <c r="A8381" s="311"/>
      <c r="B8381" s="311"/>
      <c r="C8381" s="100" t="s">
        <v>3538</v>
      </c>
    </row>
    <row r="8382" spans="1:3">
      <c r="A8382" s="311"/>
      <c r="B8382" s="311"/>
      <c r="C8382" s="100" t="s">
        <v>3513</v>
      </c>
    </row>
    <row r="8383" spans="1:3" ht="30">
      <c r="A8383" s="311"/>
      <c r="B8383" s="311"/>
      <c r="C8383" s="100" t="s">
        <v>3539</v>
      </c>
    </row>
    <row r="8384" spans="1:3">
      <c r="A8384" s="311"/>
      <c r="B8384" s="311"/>
      <c r="C8384" s="100" t="s">
        <v>1775</v>
      </c>
    </row>
    <row r="8385" spans="1:3" ht="75">
      <c r="A8385" s="311"/>
      <c r="B8385" s="311"/>
      <c r="C8385" s="100" t="s">
        <v>3540</v>
      </c>
    </row>
    <row r="8386" spans="1:3" ht="30">
      <c r="A8386" s="311"/>
      <c r="B8386" s="311"/>
      <c r="C8386" s="100" t="s">
        <v>3541</v>
      </c>
    </row>
    <row r="8387" spans="1:3" ht="45.75" thickBot="1">
      <c r="A8387" s="312"/>
      <c r="B8387" s="312"/>
      <c r="C8387" s="95" t="s">
        <v>2093</v>
      </c>
    </row>
    <row r="8388" spans="1:3">
      <c r="A8388" s="310" t="s">
        <v>1085</v>
      </c>
      <c r="B8388" s="310" t="s">
        <v>28</v>
      </c>
      <c r="C8388" s="99" t="s">
        <v>1086</v>
      </c>
    </row>
    <row r="8389" spans="1:3" ht="45">
      <c r="A8389" s="311"/>
      <c r="B8389" s="311"/>
      <c r="C8389" s="100" t="s">
        <v>3552</v>
      </c>
    </row>
    <row r="8390" spans="1:3">
      <c r="A8390" s="311"/>
      <c r="B8390" s="311"/>
      <c r="C8390" s="100" t="s">
        <v>3522</v>
      </c>
    </row>
    <row r="8391" spans="1:3" ht="147" customHeight="1">
      <c r="A8391" s="311"/>
      <c r="B8391" s="311"/>
      <c r="C8391" s="100"/>
    </row>
    <row r="8392" spans="1:3" ht="30">
      <c r="A8392" s="311"/>
      <c r="B8392" s="311"/>
      <c r="C8392" s="100" t="s">
        <v>3523</v>
      </c>
    </row>
    <row r="8393" spans="1:3">
      <c r="A8393" s="311"/>
      <c r="B8393" s="311"/>
      <c r="C8393" s="100" t="s">
        <v>3524</v>
      </c>
    </row>
    <row r="8394" spans="1:3" ht="60">
      <c r="A8394" s="311"/>
      <c r="B8394" s="311"/>
      <c r="C8394" s="100" t="s">
        <v>3525</v>
      </c>
    </row>
    <row r="8395" spans="1:3">
      <c r="A8395" s="311"/>
      <c r="B8395" s="311"/>
      <c r="C8395" s="100" t="s">
        <v>3526</v>
      </c>
    </row>
    <row r="8396" spans="1:3">
      <c r="A8396" s="311"/>
      <c r="B8396" s="311"/>
      <c r="C8396" s="100" t="s">
        <v>3527</v>
      </c>
    </row>
    <row r="8397" spans="1:3" ht="30">
      <c r="A8397" s="311"/>
      <c r="B8397" s="311"/>
      <c r="C8397" s="100" t="s">
        <v>3528</v>
      </c>
    </row>
    <row r="8398" spans="1:3">
      <c r="A8398" s="311"/>
      <c r="B8398" s="311"/>
      <c r="C8398" s="100" t="s">
        <v>3529</v>
      </c>
    </row>
    <row r="8399" spans="1:3">
      <c r="A8399" s="311"/>
      <c r="B8399" s="311"/>
      <c r="C8399" s="100" t="s">
        <v>3530</v>
      </c>
    </row>
    <row r="8400" spans="1:3" ht="150">
      <c r="A8400" s="311"/>
      <c r="B8400" s="311"/>
      <c r="C8400" s="100" t="s">
        <v>3531</v>
      </c>
    </row>
    <row r="8401" spans="1:3">
      <c r="A8401" s="311"/>
      <c r="B8401" s="311"/>
      <c r="C8401" s="100" t="s">
        <v>1297</v>
      </c>
    </row>
    <row r="8402" spans="1:3">
      <c r="A8402" s="311"/>
      <c r="B8402" s="311"/>
      <c r="C8402" s="100" t="s">
        <v>3532</v>
      </c>
    </row>
    <row r="8403" spans="1:3">
      <c r="A8403" s="311"/>
      <c r="B8403" s="311"/>
      <c r="C8403" s="100" t="s">
        <v>3533</v>
      </c>
    </row>
    <row r="8404" spans="1:3" ht="30">
      <c r="A8404" s="311"/>
      <c r="B8404" s="311"/>
      <c r="C8404" s="100" t="s">
        <v>3534</v>
      </c>
    </row>
    <row r="8405" spans="1:3">
      <c r="A8405" s="311"/>
      <c r="B8405" s="311"/>
      <c r="C8405" s="100" t="s">
        <v>3509</v>
      </c>
    </row>
    <row r="8406" spans="1:3" ht="30">
      <c r="A8406" s="311"/>
      <c r="B8406" s="311"/>
      <c r="C8406" s="100" t="s">
        <v>3535</v>
      </c>
    </row>
    <row r="8407" spans="1:3">
      <c r="A8407" s="311"/>
      <c r="B8407" s="311"/>
      <c r="C8407" s="100" t="s">
        <v>3536</v>
      </c>
    </row>
    <row r="8408" spans="1:3">
      <c r="A8408" s="311"/>
      <c r="B8408" s="311"/>
      <c r="C8408" s="100" t="s">
        <v>3537</v>
      </c>
    </row>
    <row r="8409" spans="1:3">
      <c r="A8409" s="311"/>
      <c r="B8409" s="311"/>
      <c r="C8409" s="100" t="s">
        <v>3538</v>
      </c>
    </row>
    <row r="8410" spans="1:3">
      <c r="A8410" s="311"/>
      <c r="B8410" s="311"/>
      <c r="C8410" s="100" t="s">
        <v>3513</v>
      </c>
    </row>
    <row r="8411" spans="1:3" ht="30">
      <c r="A8411" s="311"/>
      <c r="B8411" s="311"/>
      <c r="C8411" s="100" t="s">
        <v>3539</v>
      </c>
    </row>
    <row r="8412" spans="1:3">
      <c r="A8412" s="311"/>
      <c r="B8412" s="311"/>
      <c r="C8412" s="100" t="s">
        <v>1775</v>
      </c>
    </row>
    <row r="8413" spans="1:3" ht="75">
      <c r="A8413" s="311"/>
      <c r="B8413" s="311"/>
      <c r="C8413" s="100" t="s">
        <v>3540</v>
      </c>
    </row>
    <row r="8414" spans="1:3" ht="30">
      <c r="A8414" s="311"/>
      <c r="B8414" s="311"/>
      <c r="C8414" s="100" t="s">
        <v>3541</v>
      </c>
    </row>
    <row r="8415" spans="1:3" ht="45.75" thickBot="1">
      <c r="A8415" s="312"/>
      <c r="B8415" s="312"/>
      <c r="C8415" s="95" t="s">
        <v>2093</v>
      </c>
    </row>
    <row r="8416" spans="1:3">
      <c r="A8416" s="310" t="s">
        <v>1087</v>
      </c>
      <c r="B8416" s="310" t="s">
        <v>28</v>
      </c>
      <c r="C8416" s="99" t="s">
        <v>1088</v>
      </c>
    </row>
    <row r="8417" spans="1:3" ht="45">
      <c r="A8417" s="311"/>
      <c r="B8417" s="311"/>
      <c r="C8417" s="100" t="s">
        <v>3552</v>
      </c>
    </row>
    <row r="8418" spans="1:3">
      <c r="A8418" s="311"/>
      <c r="B8418" s="311"/>
      <c r="C8418" s="100" t="s">
        <v>3522</v>
      </c>
    </row>
    <row r="8419" spans="1:3" ht="147" customHeight="1">
      <c r="A8419" s="311"/>
      <c r="B8419" s="311"/>
      <c r="C8419" s="100"/>
    </row>
    <row r="8420" spans="1:3" ht="30">
      <c r="A8420" s="311"/>
      <c r="B8420" s="311"/>
      <c r="C8420" s="100" t="s">
        <v>3523</v>
      </c>
    </row>
    <row r="8421" spans="1:3">
      <c r="A8421" s="311"/>
      <c r="B8421" s="311"/>
      <c r="C8421" s="100" t="s">
        <v>3524</v>
      </c>
    </row>
    <row r="8422" spans="1:3" ht="60">
      <c r="A8422" s="311"/>
      <c r="B8422" s="311"/>
      <c r="C8422" s="100" t="s">
        <v>3525</v>
      </c>
    </row>
    <row r="8423" spans="1:3">
      <c r="A8423" s="311"/>
      <c r="B8423" s="311"/>
      <c r="C8423" s="100" t="s">
        <v>3526</v>
      </c>
    </row>
    <row r="8424" spans="1:3">
      <c r="A8424" s="311"/>
      <c r="B8424" s="311"/>
      <c r="C8424" s="100" t="s">
        <v>3527</v>
      </c>
    </row>
    <row r="8425" spans="1:3" ht="30">
      <c r="A8425" s="311"/>
      <c r="B8425" s="311"/>
      <c r="C8425" s="100" t="s">
        <v>3528</v>
      </c>
    </row>
    <row r="8426" spans="1:3">
      <c r="A8426" s="311"/>
      <c r="B8426" s="311"/>
      <c r="C8426" s="100" t="s">
        <v>3529</v>
      </c>
    </row>
    <row r="8427" spans="1:3">
      <c r="A8427" s="311"/>
      <c r="B8427" s="311"/>
      <c r="C8427" s="100" t="s">
        <v>3530</v>
      </c>
    </row>
    <row r="8428" spans="1:3" ht="150">
      <c r="A8428" s="311"/>
      <c r="B8428" s="311"/>
      <c r="C8428" s="100" t="s">
        <v>3531</v>
      </c>
    </row>
    <row r="8429" spans="1:3">
      <c r="A8429" s="311"/>
      <c r="B8429" s="311"/>
      <c r="C8429" s="100" t="s">
        <v>1297</v>
      </c>
    </row>
    <row r="8430" spans="1:3">
      <c r="A8430" s="311"/>
      <c r="B8430" s="311"/>
      <c r="C8430" s="100" t="s">
        <v>3532</v>
      </c>
    </row>
    <row r="8431" spans="1:3">
      <c r="A8431" s="311"/>
      <c r="B8431" s="311"/>
      <c r="C8431" s="100" t="s">
        <v>3533</v>
      </c>
    </row>
    <row r="8432" spans="1:3" ht="30">
      <c r="A8432" s="311"/>
      <c r="B8432" s="311"/>
      <c r="C8432" s="100" t="s">
        <v>3534</v>
      </c>
    </row>
    <row r="8433" spans="1:3">
      <c r="A8433" s="311"/>
      <c r="B8433" s="311"/>
      <c r="C8433" s="100" t="s">
        <v>3509</v>
      </c>
    </row>
    <row r="8434" spans="1:3" ht="30">
      <c r="A8434" s="311"/>
      <c r="B8434" s="311"/>
      <c r="C8434" s="100" t="s">
        <v>3535</v>
      </c>
    </row>
    <row r="8435" spans="1:3">
      <c r="A8435" s="311"/>
      <c r="B8435" s="311"/>
      <c r="C8435" s="100" t="s">
        <v>3536</v>
      </c>
    </row>
    <row r="8436" spans="1:3">
      <c r="A8436" s="311"/>
      <c r="B8436" s="311"/>
      <c r="C8436" s="100" t="s">
        <v>3537</v>
      </c>
    </row>
    <row r="8437" spans="1:3">
      <c r="A8437" s="311"/>
      <c r="B8437" s="311"/>
      <c r="C8437" s="100" t="s">
        <v>3538</v>
      </c>
    </row>
    <row r="8438" spans="1:3">
      <c r="A8438" s="311"/>
      <c r="B8438" s="311"/>
      <c r="C8438" s="100" t="s">
        <v>3513</v>
      </c>
    </row>
    <row r="8439" spans="1:3" ht="30">
      <c r="A8439" s="311"/>
      <c r="B8439" s="311"/>
      <c r="C8439" s="100" t="s">
        <v>3539</v>
      </c>
    </row>
    <row r="8440" spans="1:3">
      <c r="A8440" s="311"/>
      <c r="B8440" s="311"/>
      <c r="C8440" s="100" t="s">
        <v>1775</v>
      </c>
    </row>
    <row r="8441" spans="1:3" ht="75">
      <c r="A8441" s="311"/>
      <c r="B8441" s="311"/>
      <c r="C8441" s="100" t="s">
        <v>3540</v>
      </c>
    </row>
    <row r="8442" spans="1:3" ht="30">
      <c r="A8442" s="311"/>
      <c r="B8442" s="311"/>
      <c r="C8442" s="100" t="s">
        <v>3541</v>
      </c>
    </row>
    <row r="8443" spans="1:3" ht="45.75" thickBot="1">
      <c r="A8443" s="312"/>
      <c r="B8443" s="312"/>
      <c r="C8443" s="95" t="s">
        <v>2093</v>
      </c>
    </row>
    <row r="8444" spans="1:3">
      <c r="A8444" s="310" t="s">
        <v>1089</v>
      </c>
      <c r="B8444" s="310" t="s">
        <v>28</v>
      </c>
      <c r="C8444" s="99" t="s">
        <v>1090</v>
      </c>
    </row>
    <row r="8445" spans="1:3" ht="45">
      <c r="A8445" s="311"/>
      <c r="B8445" s="311"/>
      <c r="C8445" s="100" t="s">
        <v>3552</v>
      </c>
    </row>
    <row r="8446" spans="1:3">
      <c r="A8446" s="311"/>
      <c r="B8446" s="311"/>
      <c r="C8446" s="100" t="s">
        <v>3522</v>
      </c>
    </row>
    <row r="8447" spans="1:3" ht="147" customHeight="1">
      <c r="A8447" s="311"/>
      <c r="B8447" s="311"/>
      <c r="C8447" s="100"/>
    </row>
    <row r="8448" spans="1:3" ht="30">
      <c r="A8448" s="311"/>
      <c r="B8448" s="311"/>
      <c r="C8448" s="100" t="s">
        <v>3523</v>
      </c>
    </row>
    <row r="8449" spans="1:3">
      <c r="A8449" s="311"/>
      <c r="B8449" s="311"/>
      <c r="C8449" s="100" t="s">
        <v>3524</v>
      </c>
    </row>
    <row r="8450" spans="1:3" ht="60">
      <c r="A8450" s="311"/>
      <c r="B8450" s="311"/>
      <c r="C8450" s="100" t="s">
        <v>3525</v>
      </c>
    </row>
    <row r="8451" spans="1:3">
      <c r="A8451" s="311"/>
      <c r="B8451" s="311"/>
      <c r="C8451" s="100" t="s">
        <v>3526</v>
      </c>
    </row>
    <row r="8452" spans="1:3">
      <c r="A8452" s="311"/>
      <c r="B8452" s="311"/>
      <c r="C8452" s="100" t="s">
        <v>3527</v>
      </c>
    </row>
    <row r="8453" spans="1:3" ht="30">
      <c r="A8453" s="311"/>
      <c r="B8453" s="311"/>
      <c r="C8453" s="100" t="s">
        <v>3528</v>
      </c>
    </row>
    <row r="8454" spans="1:3">
      <c r="A8454" s="311"/>
      <c r="B8454" s="311"/>
      <c r="C8454" s="100" t="s">
        <v>3529</v>
      </c>
    </row>
    <row r="8455" spans="1:3">
      <c r="A8455" s="311"/>
      <c r="B8455" s="311"/>
      <c r="C8455" s="100" t="s">
        <v>3530</v>
      </c>
    </row>
    <row r="8456" spans="1:3" ht="150">
      <c r="A8456" s="311"/>
      <c r="B8456" s="311"/>
      <c r="C8456" s="100" t="s">
        <v>3531</v>
      </c>
    </row>
    <row r="8457" spans="1:3">
      <c r="A8457" s="311"/>
      <c r="B8457" s="311"/>
      <c r="C8457" s="100" t="s">
        <v>1297</v>
      </c>
    </row>
    <row r="8458" spans="1:3">
      <c r="A8458" s="311"/>
      <c r="B8458" s="311"/>
      <c r="C8458" s="100" t="s">
        <v>3532</v>
      </c>
    </row>
    <row r="8459" spans="1:3">
      <c r="A8459" s="311"/>
      <c r="B8459" s="311"/>
      <c r="C8459" s="100" t="s">
        <v>3533</v>
      </c>
    </row>
    <row r="8460" spans="1:3" ht="30">
      <c r="A8460" s="311"/>
      <c r="B8460" s="311"/>
      <c r="C8460" s="100" t="s">
        <v>3534</v>
      </c>
    </row>
    <row r="8461" spans="1:3">
      <c r="A8461" s="311"/>
      <c r="B8461" s="311"/>
      <c r="C8461" s="100" t="s">
        <v>3509</v>
      </c>
    </row>
    <row r="8462" spans="1:3" ht="30">
      <c r="A8462" s="311"/>
      <c r="B8462" s="311"/>
      <c r="C8462" s="100" t="s">
        <v>3535</v>
      </c>
    </row>
    <row r="8463" spans="1:3">
      <c r="A8463" s="311"/>
      <c r="B8463" s="311"/>
      <c r="C8463" s="100" t="s">
        <v>3536</v>
      </c>
    </row>
    <row r="8464" spans="1:3">
      <c r="A8464" s="311"/>
      <c r="B8464" s="311"/>
      <c r="C8464" s="100" t="s">
        <v>3537</v>
      </c>
    </row>
    <row r="8465" spans="1:3">
      <c r="A8465" s="311"/>
      <c r="B8465" s="311"/>
      <c r="C8465" s="100" t="s">
        <v>3538</v>
      </c>
    </row>
    <row r="8466" spans="1:3">
      <c r="A8466" s="311"/>
      <c r="B8466" s="311"/>
      <c r="C8466" s="100" t="s">
        <v>3513</v>
      </c>
    </row>
    <row r="8467" spans="1:3" ht="30">
      <c r="A8467" s="311"/>
      <c r="B8467" s="311"/>
      <c r="C8467" s="100" t="s">
        <v>3539</v>
      </c>
    </row>
    <row r="8468" spans="1:3">
      <c r="A8468" s="311"/>
      <c r="B8468" s="311"/>
      <c r="C8468" s="100" t="s">
        <v>1775</v>
      </c>
    </row>
    <row r="8469" spans="1:3" ht="75">
      <c r="A8469" s="311"/>
      <c r="B8469" s="311"/>
      <c r="C8469" s="100" t="s">
        <v>3540</v>
      </c>
    </row>
    <row r="8470" spans="1:3" ht="30">
      <c r="A8470" s="311"/>
      <c r="B8470" s="311"/>
      <c r="C8470" s="100" t="s">
        <v>3541</v>
      </c>
    </row>
    <row r="8471" spans="1:3" ht="45.75" thickBot="1">
      <c r="A8471" s="312"/>
      <c r="B8471" s="312"/>
      <c r="C8471" s="95" t="s">
        <v>2093</v>
      </c>
    </row>
    <row r="8472" spans="1:3">
      <c r="A8472" s="310" t="s">
        <v>1091</v>
      </c>
      <c r="B8472" s="310" t="s">
        <v>28</v>
      </c>
      <c r="C8472" s="99" t="s">
        <v>1092</v>
      </c>
    </row>
    <row r="8473" spans="1:3" ht="45">
      <c r="A8473" s="311"/>
      <c r="B8473" s="311"/>
      <c r="C8473" s="100" t="s">
        <v>3552</v>
      </c>
    </row>
    <row r="8474" spans="1:3">
      <c r="A8474" s="311"/>
      <c r="B8474" s="311"/>
      <c r="C8474" s="100" t="s">
        <v>3522</v>
      </c>
    </row>
    <row r="8475" spans="1:3" ht="147" customHeight="1">
      <c r="A8475" s="311"/>
      <c r="B8475" s="311"/>
      <c r="C8475" s="100"/>
    </row>
    <row r="8476" spans="1:3" ht="30">
      <c r="A8476" s="311"/>
      <c r="B8476" s="311"/>
      <c r="C8476" s="100" t="s">
        <v>3523</v>
      </c>
    </row>
    <row r="8477" spans="1:3">
      <c r="A8477" s="311"/>
      <c r="B8477" s="311"/>
      <c r="C8477" s="100" t="s">
        <v>3524</v>
      </c>
    </row>
    <row r="8478" spans="1:3" ht="60">
      <c r="A8478" s="311"/>
      <c r="B8478" s="311"/>
      <c r="C8478" s="100" t="s">
        <v>3525</v>
      </c>
    </row>
    <row r="8479" spans="1:3">
      <c r="A8479" s="311"/>
      <c r="B8479" s="311"/>
      <c r="C8479" s="100" t="s">
        <v>3526</v>
      </c>
    </row>
    <row r="8480" spans="1:3">
      <c r="A8480" s="311"/>
      <c r="B8480" s="311"/>
      <c r="C8480" s="100" t="s">
        <v>3527</v>
      </c>
    </row>
    <row r="8481" spans="1:3" ht="30">
      <c r="A8481" s="311"/>
      <c r="B8481" s="311"/>
      <c r="C8481" s="100" t="s">
        <v>3528</v>
      </c>
    </row>
    <row r="8482" spans="1:3">
      <c r="A8482" s="311"/>
      <c r="B8482" s="311"/>
      <c r="C8482" s="100" t="s">
        <v>3529</v>
      </c>
    </row>
    <row r="8483" spans="1:3">
      <c r="A8483" s="311"/>
      <c r="B8483" s="311"/>
      <c r="C8483" s="100" t="s">
        <v>3530</v>
      </c>
    </row>
    <row r="8484" spans="1:3" ht="150">
      <c r="A8484" s="311"/>
      <c r="B8484" s="311"/>
      <c r="C8484" s="100" t="s">
        <v>3531</v>
      </c>
    </row>
    <row r="8485" spans="1:3">
      <c r="A8485" s="311"/>
      <c r="B8485" s="311"/>
      <c r="C8485" s="100" t="s">
        <v>1297</v>
      </c>
    </row>
    <row r="8486" spans="1:3">
      <c r="A8486" s="311"/>
      <c r="B8486" s="311"/>
      <c r="C8486" s="100" t="s">
        <v>3532</v>
      </c>
    </row>
    <row r="8487" spans="1:3">
      <c r="A8487" s="311"/>
      <c r="B8487" s="311"/>
      <c r="C8487" s="100" t="s">
        <v>3533</v>
      </c>
    </row>
    <row r="8488" spans="1:3" ht="30">
      <c r="A8488" s="311"/>
      <c r="B8488" s="311"/>
      <c r="C8488" s="100" t="s">
        <v>3534</v>
      </c>
    </row>
    <row r="8489" spans="1:3">
      <c r="A8489" s="311"/>
      <c r="B8489" s="311"/>
      <c r="C8489" s="100" t="s">
        <v>3509</v>
      </c>
    </row>
    <row r="8490" spans="1:3" ht="30">
      <c r="A8490" s="311"/>
      <c r="B8490" s="311"/>
      <c r="C8490" s="100" t="s">
        <v>3535</v>
      </c>
    </row>
    <row r="8491" spans="1:3">
      <c r="A8491" s="311"/>
      <c r="B8491" s="311"/>
      <c r="C8491" s="100" t="s">
        <v>3536</v>
      </c>
    </row>
    <row r="8492" spans="1:3">
      <c r="A8492" s="311"/>
      <c r="B8492" s="311"/>
      <c r="C8492" s="100" t="s">
        <v>3537</v>
      </c>
    </row>
    <row r="8493" spans="1:3">
      <c r="A8493" s="311"/>
      <c r="B8493" s="311"/>
      <c r="C8493" s="100" t="s">
        <v>3538</v>
      </c>
    </row>
    <row r="8494" spans="1:3">
      <c r="A8494" s="311"/>
      <c r="B8494" s="311"/>
      <c r="C8494" s="100" t="s">
        <v>3513</v>
      </c>
    </row>
    <row r="8495" spans="1:3" ht="30">
      <c r="A8495" s="311"/>
      <c r="B8495" s="311"/>
      <c r="C8495" s="100" t="s">
        <v>3539</v>
      </c>
    </row>
    <row r="8496" spans="1:3">
      <c r="A8496" s="311"/>
      <c r="B8496" s="311"/>
      <c r="C8496" s="100" t="s">
        <v>1775</v>
      </c>
    </row>
    <row r="8497" spans="1:3" ht="75">
      <c r="A8497" s="311"/>
      <c r="B8497" s="311"/>
      <c r="C8497" s="100" t="s">
        <v>3540</v>
      </c>
    </row>
    <row r="8498" spans="1:3" ht="30">
      <c r="A8498" s="311"/>
      <c r="B8498" s="311"/>
      <c r="C8498" s="100" t="s">
        <v>3541</v>
      </c>
    </row>
    <row r="8499" spans="1:3" ht="45.75" thickBot="1">
      <c r="A8499" s="312"/>
      <c r="B8499" s="312"/>
      <c r="C8499" s="95" t="s">
        <v>2093</v>
      </c>
    </row>
    <row r="8500" spans="1:3">
      <c r="A8500" s="310" t="s">
        <v>1093</v>
      </c>
      <c r="B8500" s="310" t="s">
        <v>28</v>
      </c>
      <c r="C8500" s="99" t="s">
        <v>1094</v>
      </c>
    </row>
    <row r="8501" spans="1:3" ht="45">
      <c r="A8501" s="311"/>
      <c r="B8501" s="311"/>
      <c r="C8501" s="100" t="s">
        <v>3552</v>
      </c>
    </row>
    <row r="8502" spans="1:3">
      <c r="A8502" s="311"/>
      <c r="B8502" s="311"/>
      <c r="C8502" s="100" t="s">
        <v>3522</v>
      </c>
    </row>
    <row r="8503" spans="1:3" ht="147" customHeight="1">
      <c r="A8503" s="311"/>
      <c r="B8503" s="311"/>
      <c r="C8503" s="100"/>
    </row>
    <row r="8504" spans="1:3" ht="30">
      <c r="A8504" s="311"/>
      <c r="B8504" s="311"/>
      <c r="C8504" s="100" t="s">
        <v>3523</v>
      </c>
    </row>
    <row r="8505" spans="1:3">
      <c r="A8505" s="311"/>
      <c r="B8505" s="311"/>
      <c r="C8505" s="100" t="s">
        <v>3524</v>
      </c>
    </row>
    <row r="8506" spans="1:3" ht="60">
      <c r="A8506" s="311"/>
      <c r="B8506" s="311"/>
      <c r="C8506" s="100" t="s">
        <v>3525</v>
      </c>
    </row>
    <row r="8507" spans="1:3">
      <c r="A8507" s="311"/>
      <c r="B8507" s="311"/>
      <c r="C8507" s="100" t="s">
        <v>3526</v>
      </c>
    </row>
    <row r="8508" spans="1:3">
      <c r="A8508" s="311"/>
      <c r="B8508" s="311"/>
      <c r="C8508" s="100" t="s">
        <v>3527</v>
      </c>
    </row>
    <row r="8509" spans="1:3" ht="30">
      <c r="A8509" s="311"/>
      <c r="B8509" s="311"/>
      <c r="C8509" s="100" t="s">
        <v>3528</v>
      </c>
    </row>
    <row r="8510" spans="1:3">
      <c r="A8510" s="311"/>
      <c r="B8510" s="311"/>
      <c r="C8510" s="100" t="s">
        <v>3529</v>
      </c>
    </row>
    <row r="8511" spans="1:3">
      <c r="A8511" s="311"/>
      <c r="B8511" s="311"/>
      <c r="C8511" s="100" t="s">
        <v>3530</v>
      </c>
    </row>
    <row r="8512" spans="1:3" ht="150">
      <c r="A8512" s="311"/>
      <c r="B8512" s="311"/>
      <c r="C8512" s="100" t="s">
        <v>3531</v>
      </c>
    </row>
    <row r="8513" spans="1:3">
      <c r="A8513" s="311"/>
      <c r="B8513" s="311"/>
      <c r="C8513" s="100" t="s">
        <v>1297</v>
      </c>
    </row>
    <row r="8514" spans="1:3">
      <c r="A8514" s="311"/>
      <c r="B8514" s="311"/>
      <c r="C8514" s="100" t="s">
        <v>3532</v>
      </c>
    </row>
    <row r="8515" spans="1:3">
      <c r="A8515" s="311"/>
      <c r="B8515" s="311"/>
      <c r="C8515" s="100" t="s">
        <v>3533</v>
      </c>
    </row>
    <row r="8516" spans="1:3" ht="30">
      <c r="A8516" s="311"/>
      <c r="B8516" s="311"/>
      <c r="C8516" s="100" t="s">
        <v>3534</v>
      </c>
    </row>
    <row r="8517" spans="1:3">
      <c r="A8517" s="311"/>
      <c r="B8517" s="311"/>
      <c r="C8517" s="100" t="s">
        <v>3509</v>
      </c>
    </row>
    <row r="8518" spans="1:3" ht="30">
      <c r="A8518" s="311"/>
      <c r="B8518" s="311"/>
      <c r="C8518" s="100" t="s">
        <v>3535</v>
      </c>
    </row>
    <row r="8519" spans="1:3">
      <c r="A8519" s="311"/>
      <c r="B8519" s="311"/>
      <c r="C8519" s="100" t="s">
        <v>3536</v>
      </c>
    </row>
    <row r="8520" spans="1:3">
      <c r="A8520" s="311"/>
      <c r="B8520" s="311"/>
      <c r="C8520" s="100" t="s">
        <v>3537</v>
      </c>
    </row>
    <row r="8521" spans="1:3">
      <c r="A8521" s="311"/>
      <c r="B8521" s="311"/>
      <c r="C8521" s="100" t="s">
        <v>3538</v>
      </c>
    </row>
    <row r="8522" spans="1:3">
      <c r="A8522" s="311"/>
      <c r="B8522" s="311"/>
      <c r="C8522" s="100" t="s">
        <v>3513</v>
      </c>
    </row>
    <row r="8523" spans="1:3" ht="30">
      <c r="A8523" s="311"/>
      <c r="B8523" s="311"/>
      <c r="C8523" s="100" t="s">
        <v>3539</v>
      </c>
    </row>
    <row r="8524" spans="1:3">
      <c r="A8524" s="311"/>
      <c r="B8524" s="311"/>
      <c r="C8524" s="100" t="s">
        <v>1775</v>
      </c>
    </row>
    <row r="8525" spans="1:3" ht="75">
      <c r="A8525" s="311"/>
      <c r="B8525" s="311"/>
      <c r="C8525" s="100" t="s">
        <v>3540</v>
      </c>
    </row>
    <row r="8526" spans="1:3" ht="30">
      <c r="A8526" s="311"/>
      <c r="B8526" s="311"/>
      <c r="C8526" s="100" t="s">
        <v>3541</v>
      </c>
    </row>
    <row r="8527" spans="1:3" ht="45.75" thickBot="1">
      <c r="A8527" s="312"/>
      <c r="B8527" s="312"/>
      <c r="C8527" s="95" t="s">
        <v>2093</v>
      </c>
    </row>
    <row r="8528" spans="1:3">
      <c r="A8528" s="310" t="s">
        <v>1095</v>
      </c>
      <c r="B8528" s="310" t="s">
        <v>28</v>
      </c>
      <c r="C8528" s="99" t="s">
        <v>1096</v>
      </c>
    </row>
    <row r="8529" spans="1:3" ht="45">
      <c r="A8529" s="311"/>
      <c r="B8529" s="311"/>
      <c r="C8529" s="100" t="s">
        <v>3552</v>
      </c>
    </row>
    <row r="8530" spans="1:3">
      <c r="A8530" s="311"/>
      <c r="B8530" s="311"/>
      <c r="C8530" s="100" t="s">
        <v>3522</v>
      </c>
    </row>
    <row r="8531" spans="1:3" ht="147" customHeight="1">
      <c r="A8531" s="311"/>
      <c r="B8531" s="311"/>
      <c r="C8531" s="100"/>
    </row>
    <row r="8532" spans="1:3" ht="30">
      <c r="A8532" s="311"/>
      <c r="B8532" s="311"/>
      <c r="C8532" s="100" t="s">
        <v>3523</v>
      </c>
    </row>
    <row r="8533" spans="1:3">
      <c r="A8533" s="311"/>
      <c r="B8533" s="311"/>
      <c r="C8533" s="100" t="s">
        <v>3524</v>
      </c>
    </row>
    <row r="8534" spans="1:3" ht="60">
      <c r="A8534" s="311"/>
      <c r="B8534" s="311"/>
      <c r="C8534" s="100" t="s">
        <v>3525</v>
      </c>
    </row>
    <row r="8535" spans="1:3">
      <c r="A8535" s="311"/>
      <c r="B8535" s="311"/>
      <c r="C8535" s="100" t="s">
        <v>3526</v>
      </c>
    </row>
    <row r="8536" spans="1:3">
      <c r="A8536" s="311"/>
      <c r="B8536" s="311"/>
      <c r="C8536" s="100" t="s">
        <v>3527</v>
      </c>
    </row>
    <row r="8537" spans="1:3" ht="30">
      <c r="A8537" s="311"/>
      <c r="B8537" s="311"/>
      <c r="C8537" s="100" t="s">
        <v>3528</v>
      </c>
    </row>
    <row r="8538" spans="1:3">
      <c r="A8538" s="311"/>
      <c r="B8538" s="311"/>
      <c r="C8538" s="100" t="s">
        <v>3529</v>
      </c>
    </row>
    <row r="8539" spans="1:3">
      <c r="A8539" s="311"/>
      <c r="B8539" s="311"/>
      <c r="C8539" s="100" t="s">
        <v>3530</v>
      </c>
    </row>
    <row r="8540" spans="1:3" ht="150">
      <c r="A8540" s="311"/>
      <c r="B8540" s="311"/>
      <c r="C8540" s="100" t="s">
        <v>3531</v>
      </c>
    </row>
    <row r="8541" spans="1:3">
      <c r="A8541" s="311"/>
      <c r="B8541" s="311"/>
      <c r="C8541" s="100" t="s">
        <v>1297</v>
      </c>
    </row>
    <row r="8542" spans="1:3">
      <c r="A8542" s="311"/>
      <c r="B8542" s="311"/>
      <c r="C8542" s="100" t="s">
        <v>3532</v>
      </c>
    </row>
    <row r="8543" spans="1:3">
      <c r="A8543" s="311"/>
      <c r="B8543" s="311"/>
      <c r="C8543" s="100" t="s">
        <v>3533</v>
      </c>
    </row>
    <row r="8544" spans="1:3" ht="30">
      <c r="A8544" s="311"/>
      <c r="B8544" s="311"/>
      <c r="C8544" s="100" t="s">
        <v>3534</v>
      </c>
    </row>
    <row r="8545" spans="1:3">
      <c r="A8545" s="311"/>
      <c r="B8545" s="311"/>
      <c r="C8545" s="100" t="s">
        <v>3509</v>
      </c>
    </row>
    <row r="8546" spans="1:3" ht="30">
      <c r="A8546" s="311"/>
      <c r="B8546" s="311"/>
      <c r="C8546" s="100" t="s">
        <v>3535</v>
      </c>
    </row>
    <row r="8547" spans="1:3">
      <c r="A8547" s="311"/>
      <c r="B8547" s="311"/>
      <c r="C8547" s="100" t="s">
        <v>3536</v>
      </c>
    </row>
    <row r="8548" spans="1:3">
      <c r="A8548" s="311"/>
      <c r="B8548" s="311"/>
      <c r="C8548" s="100" t="s">
        <v>3537</v>
      </c>
    </row>
    <row r="8549" spans="1:3">
      <c r="A8549" s="311"/>
      <c r="B8549" s="311"/>
      <c r="C8549" s="100" t="s">
        <v>3538</v>
      </c>
    </row>
    <row r="8550" spans="1:3">
      <c r="A8550" s="311"/>
      <c r="B8550" s="311"/>
      <c r="C8550" s="100" t="s">
        <v>3513</v>
      </c>
    </row>
    <row r="8551" spans="1:3" ht="30">
      <c r="A8551" s="311"/>
      <c r="B8551" s="311"/>
      <c r="C8551" s="100" t="s">
        <v>3539</v>
      </c>
    </row>
    <row r="8552" spans="1:3">
      <c r="A8552" s="311"/>
      <c r="B8552" s="311"/>
      <c r="C8552" s="100" t="s">
        <v>1775</v>
      </c>
    </row>
    <row r="8553" spans="1:3" ht="75">
      <c r="A8553" s="311"/>
      <c r="B8553" s="311"/>
      <c r="C8553" s="100" t="s">
        <v>3540</v>
      </c>
    </row>
    <row r="8554" spans="1:3" ht="30">
      <c r="A8554" s="311"/>
      <c r="B8554" s="311"/>
      <c r="C8554" s="100" t="s">
        <v>3541</v>
      </c>
    </row>
    <row r="8555" spans="1:3" ht="45.75" thickBot="1">
      <c r="A8555" s="312"/>
      <c r="B8555" s="312"/>
      <c r="C8555" s="95" t="s">
        <v>2093</v>
      </c>
    </row>
    <row r="8556" spans="1:3">
      <c r="A8556" s="310" t="s">
        <v>1097</v>
      </c>
      <c r="B8556" s="310" t="s">
        <v>28</v>
      </c>
      <c r="C8556" s="99" t="s">
        <v>1098</v>
      </c>
    </row>
    <row r="8557" spans="1:3" ht="45">
      <c r="A8557" s="311"/>
      <c r="B8557" s="311"/>
      <c r="C8557" s="100" t="s">
        <v>3552</v>
      </c>
    </row>
    <row r="8558" spans="1:3">
      <c r="A8558" s="311"/>
      <c r="B8558" s="311"/>
      <c r="C8558" s="100" t="s">
        <v>3522</v>
      </c>
    </row>
    <row r="8559" spans="1:3" ht="147" customHeight="1">
      <c r="A8559" s="311"/>
      <c r="B8559" s="311"/>
      <c r="C8559" s="100"/>
    </row>
    <row r="8560" spans="1:3" ht="30">
      <c r="A8560" s="311"/>
      <c r="B8560" s="311"/>
      <c r="C8560" s="100" t="s">
        <v>3523</v>
      </c>
    </row>
    <row r="8561" spans="1:3">
      <c r="A8561" s="311"/>
      <c r="B8561" s="311"/>
      <c r="C8561" s="100" t="s">
        <v>3524</v>
      </c>
    </row>
    <row r="8562" spans="1:3" ht="60">
      <c r="A8562" s="311"/>
      <c r="B8562" s="311"/>
      <c r="C8562" s="100" t="s">
        <v>3525</v>
      </c>
    </row>
    <row r="8563" spans="1:3">
      <c r="A8563" s="311"/>
      <c r="B8563" s="311"/>
      <c r="C8563" s="100" t="s">
        <v>3526</v>
      </c>
    </row>
    <row r="8564" spans="1:3">
      <c r="A8564" s="311"/>
      <c r="B8564" s="311"/>
      <c r="C8564" s="100" t="s">
        <v>3527</v>
      </c>
    </row>
    <row r="8565" spans="1:3" ht="30">
      <c r="A8565" s="311"/>
      <c r="B8565" s="311"/>
      <c r="C8565" s="100" t="s">
        <v>3528</v>
      </c>
    </row>
    <row r="8566" spans="1:3">
      <c r="A8566" s="311"/>
      <c r="B8566" s="311"/>
      <c r="C8566" s="100" t="s">
        <v>3529</v>
      </c>
    </row>
    <row r="8567" spans="1:3">
      <c r="A8567" s="311"/>
      <c r="B8567" s="311"/>
      <c r="C8567" s="100" t="s">
        <v>3530</v>
      </c>
    </row>
    <row r="8568" spans="1:3" ht="150">
      <c r="A8568" s="311"/>
      <c r="B8568" s="311"/>
      <c r="C8568" s="100" t="s">
        <v>3531</v>
      </c>
    </row>
    <row r="8569" spans="1:3">
      <c r="A8569" s="311"/>
      <c r="B8569" s="311"/>
      <c r="C8569" s="100" t="s">
        <v>1297</v>
      </c>
    </row>
    <row r="8570" spans="1:3">
      <c r="A8570" s="311"/>
      <c r="B8570" s="311"/>
      <c r="C8570" s="100" t="s">
        <v>3532</v>
      </c>
    </row>
    <row r="8571" spans="1:3">
      <c r="A8571" s="311"/>
      <c r="B8571" s="311"/>
      <c r="C8571" s="100" t="s">
        <v>3533</v>
      </c>
    </row>
    <row r="8572" spans="1:3" ht="30">
      <c r="A8572" s="311"/>
      <c r="B8572" s="311"/>
      <c r="C8572" s="100" t="s">
        <v>3534</v>
      </c>
    </row>
    <row r="8573" spans="1:3">
      <c r="A8573" s="311"/>
      <c r="B8573" s="311"/>
      <c r="C8573" s="100" t="s">
        <v>3509</v>
      </c>
    </row>
    <row r="8574" spans="1:3" ht="30">
      <c r="A8574" s="311"/>
      <c r="B8574" s="311"/>
      <c r="C8574" s="100" t="s">
        <v>3535</v>
      </c>
    </row>
    <row r="8575" spans="1:3">
      <c r="A8575" s="311"/>
      <c r="B8575" s="311"/>
      <c r="C8575" s="100" t="s">
        <v>3536</v>
      </c>
    </row>
    <row r="8576" spans="1:3">
      <c r="A8576" s="311"/>
      <c r="B8576" s="311"/>
      <c r="C8576" s="100" t="s">
        <v>3537</v>
      </c>
    </row>
    <row r="8577" spans="1:3">
      <c r="A8577" s="311"/>
      <c r="B8577" s="311"/>
      <c r="C8577" s="100" t="s">
        <v>3538</v>
      </c>
    </row>
    <row r="8578" spans="1:3">
      <c r="A8578" s="311"/>
      <c r="B8578" s="311"/>
      <c r="C8578" s="100" t="s">
        <v>3513</v>
      </c>
    </row>
    <row r="8579" spans="1:3" ht="30">
      <c r="A8579" s="311"/>
      <c r="B8579" s="311"/>
      <c r="C8579" s="100" t="s">
        <v>3539</v>
      </c>
    </row>
    <row r="8580" spans="1:3">
      <c r="A8580" s="311"/>
      <c r="B8580" s="311"/>
      <c r="C8580" s="100" t="s">
        <v>1775</v>
      </c>
    </row>
    <row r="8581" spans="1:3" ht="75">
      <c r="A8581" s="311"/>
      <c r="B8581" s="311"/>
      <c r="C8581" s="100" t="s">
        <v>3540</v>
      </c>
    </row>
    <row r="8582" spans="1:3" ht="30">
      <c r="A8582" s="311"/>
      <c r="B8582" s="311"/>
      <c r="C8582" s="100" t="s">
        <v>3541</v>
      </c>
    </row>
    <row r="8583" spans="1:3" ht="45.75" thickBot="1">
      <c r="A8583" s="312"/>
      <c r="B8583" s="312"/>
      <c r="C8583" s="95" t="s">
        <v>2093</v>
      </c>
    </row>
    <row r="8584" spans="1:3">
      <c r="A8584" s="310" t="s">
        <v>1099</v>
      </c>
      <c r="B8584" s="310" t="s">
        <v>28</v>
      </c>
      <c r="C8584" s="99" t="s">
        <v>1100</v>
      </c>
    </row>
    <row r="8585" spans="1:3" ht="180">
      <c r="A8585" s="311"/>
      <c r="B8585" s="311"/>
      <c r="C8585" s="100" t="s">
        <v>3553</v>
      </c>
    </row>
    <row r="8586" spans="1:3">
      <c r="A8586" s="311"/>
      <c r="B8586" s="311"/>
      <c r="C8586" s="99" t="s">
        <v>1346</v>
      </c>
    </row>
    <row r="8587" spans="1:3" ht="45">
      <c r="A8587" s="311"/>
      <c r="B8587" s="311"/>
      <c r="C8587" s="100" t="s">
        <v>1938</v>
      </c>
    </row>
    <row r="8588" spans="1:3" ht="30">
      <c r="A8588" s="311"/>
      <c r="B8588" s="311"/>
      <c r="C8588" s="100" t="s">
        <v>3077</v>
      </c>
    </row>
    <row r="8589" spans="1:3" ht="30">
      <c r="A8589" s="311"/>
      <c r="B8589" s="311"/>
      <c r="C8589" s="100" t="s">
        <v>1350</v>
      </c>
    </row>
    <row r="8590" spans="1:3">
      <c r="A8590" s="311"/>
      <c r="B8590" s="311"/>
      <c r="C8590" s="99" t="s">
        <v>1392</v>
      </c>
    </row>
    <row r="8591" spans="1:3">
      <c r="A8591" s="311"/>
      <c r="B8591" s="311"/>
      <c r="C8591" s="100" t="s">
        <v>3078</v>
      </c>
    </row>
    <row r="8592" spans="1:3">
      <c r="A8592" s="311"/>
      <c r="B8592" s="311"/>
      <c r="C8592" s="100" t="s">
        <v>3079</v>
      </c>
    </row>
    <row r="8593" spans="1:3">
      <c r="A8593" s="311"/>
      <c r="B8593" s="311"/>
      <c r="C8593" s="100" t="s">
        <v>3099</v>
      </c>
    </row>
    <row r="8594" spans="1:3">
      <c r="A8594" s="311"/>
      <c r="B8594" s="311"/>
      <c r="C8594" s="100" t="s">
        <v>1469</v>
      </c>
    </row>
    <row r="8595" spans="1:3">
      <c r="A8595" s="311"/>
      <c r="B8595" s="311"/>
      <c r="C8595" s="99" t="s">
        <v>1355</v>
      </c>
    </row>
    <row r="8596" spans="1:3" ht="90">
      <c r="A8596" s="311"/>
      <c r="B8596" s="311"/>
      <c r="C8596" s="100" t="s">
        <v>3081</v>
      </c>
    </row>
    <row r="8597" spans="1:3">
      <c r="A8597" s="311"/>
      <c r="B8597" s="311"/>
      <c r="C8597" s="99" t="s">
        <v>1357</v>
      </c>
    </row>
    <row r="8598" spans="1:3" ht="45.75" thickBot="1">
      <c r="A8598" s="312"/>
      <c r="B8598" s="312"/>
      <c r="C8598" s="95" t="s">
        <v>1810</v>
      </c>
    </row>
    <row r="8599" spans="1:3">
      <c r="A8599" s="310" t="s">
        <v>1101</v>
      </c>
      <c r="B8599" s="310" t="s">
        <v>25</v>
      </c>
      <c r="C8599" s="99" t="s">
        <v>1102</v>
      </c>
    </row>
    <row r="8600" spans="1:3" ht="210">
      <c r="A8600" s="311"/>
      <c r="B8600" s="311"/>
      <c r="C8600" s="100" t="s">
        <v>3554</v>
      </c>
    </row>
    <row r="8601" spans="1:3">
      <c r="A8601" s="311"/>
      <c r="B8601" s="311"/>
      <c r="C8601" s="99" t="s">
        <v>1346</v>
      </c>
    </row>
    <row r="8602" spans="1:3" ht="45">
      <c r="A8602" s="311"/>
      <c r="B8602" s="311"/>
      <c r="C8602" s="100" t="s">
        <v>1938</v>
      </c>
    </row>
    <row r="8603" spans="1:3" ht="30">
      <c r="A8603" s="311"/>
      <c r="B8603" s="311"/>
      <c r="C8603" s="100" t="s">
        <v>3077</v>
      </c>
    </row>
    <row r="8604" spans="1:3" ht="30">
      <c r="A8604" s="311"/>
      <c r="B8604" s="311"/>
      <c r="C8604" s="100" t="s">
        <v>1350</v>
      </c>
    </row>
    <row r="8605" spans="1:3">
      <c r="A8605" s="311"/>
      <c r="B8605" s="311"/>
      <c r="C8605" s="99" t="s">
        <v>1392</v>
      </c>
    </row>
    <row r="8606" spans="1:3">
      <c r="A8606" s="311"/>
      <c r="B8606" s="311"/>
      <c r="C8606" s="100" t="s">
        <v>3078</v>
      </c>
    </row>
    <row r="8607" spans="1:3">
      <c r="A8607" s="311"/>
      <c r="B8607" s="311"/>
      <c r="C8607" s="100" t="s">
        <v>3079</v>
      </c>
    </row>
    <row r="8608" spans="1:3" ht="90">
      <c r="A8608" s="311"/>
      <c r="B8608" s="311"/>
      <c r="C8608" s="100" t="s">
        <v>3555</v>
      </c>
    </row>
    <row r="8609" spans="1:3">
      <c r="A8609" s="311"/>
      <c r="B8609" s="311"/>
      <c r="C8609" s="100" t="s">
        <v>3099</v>
      </c>
    </row>
    <row r="8610" spans="1:3">
      <c r="A8610" s="311"/>
      <c r="B8610" s="311"/>
      <c r="C8610" s="100" t="s">
        <v>1469</v>
      </c>
    </row>
    <row r="8611" spans="1:3">
      <c r="A8611" s="311"/>
      <c r="B8611" s="311"/>
      <c r="C8611" s="99" t="s">
        <v>1355</v>
      </c>
    </row>
    <row r="8612" spans="1:3" ht="90">
      <c r="A8612" s="311"/>
      <c r="B8612" s="311"/>
      <c r="C8612" s="100" t="s">
        <v>3101</v>
      </c>
    </row>
    <row r="8613" spans="1:3">
      <c r="A8613" s="311"/>
      <c r="B8613" s="311"/>
      <c r="C8613" s="99" t="s">
        <v>1357</v>
      </c>
    </row>
    <row r="8614" spans="1:3" ht="45.75" thickBot="1">
      <c r="A8614" s="312"/>
      <c r="B8614" s="312"/>
      <c r="C8614" s="95" t="s">
        <v>1810</v>
      </c>
    </row>
    <row r="8615" spans="1:3">
      <c r="A8615" s="310" t="s">
        <v>1103</v>
      </c>
      <c r="B8615" s="310" t="s">
        <v>28</v>
      </c>
      <c r="C8615" s="99" t="s">
        <v>1104</v>
      </c>
    </row>
    <row r="8616" spans="1:3" ht="45">
      <c r="A8616" s="311"/>
      <c r="B8616" s="311"/>
      <c r="C8616" s="100" t="s">
        <v>3556</v>
      </c>
    </row>
    <row r="8617" spans="1:3">
      <c r="A8617" s="311"/>
      <c r="B8617" s="311"/>
      <c r="C8617" s="99" t="s">
        <v>1346</v>
      </c>
    </row>
    <row r="8618" spans="1:3" ht="45">
      <c r="A8618" s="311"/>
      <c r="B8618" s="311"/>
      <c r="C8618" s="100" t="s">
        <v>1938</v>
      </c>
    </row>
    <row r="8619" spans="1:3" ht="30">
      <c r="A8619" s="311"/>
      <c r="B8619" s="311"/>
      <c r="C8619" s="100" t="s">
        <v>3077</v>
      </c>
    </row>
    <row r="8620" spans="1:3" ht="30">
      <c r="A8620" s="311"/>
      <c r="B8620" s="311"/>
      <c r="C8620" s="100" t="s">
        <v>1350</v>
      </c>
    </row>
    <row r="8621" spans="1:3">
      <c r="A8621" s="311"/>
      <c r="B8621" s="311"/>
      <c r="C8621" s="99" t="s">
        <v>1392</v>
      </c>
    </row>
    <row r="8622" spans="1:3">
      <c r="A8622" s="311"/>
      <c r="B8622" s="311"/>
      <c r="C8622" s="100" t="s">
        <v>3078</v>
      </c>
    </row>
    <row r="8623" spans="1:3">
      <c r="A8623" s="311"/>
      <c r="B8623" s="311"/>
      <c r="C8623" s="100" t="s">
        <v>3079</v>
      </c>
    </row>
    <row r="8624" spans="1:3">
      <c r="A8624" s="311"/>
      <c r="B8624" s="311"/>
      <c r="C8624" s="100" t="s">
        <v>3099</v>
      </c>
    </row>
    <row r="8625" spans="1:3">
      <c r="A8625" s="311"/>
      <c r="B8625" s="311"/>
      <c r="C8625" s="100" t="s">
        <v>1469</v>
      </c>
    </row>
    <row r="8626" spans="1:3">
      <c r="A8626" s="311"/>
      <c r="B8626" s="311"/>
      <c r="C8626" s="99" t="s">
        <v>1355</v>
      </c>
    </row>
    <row r="8627" spans="1:3" ht="90">
      <c r="A8627" s="311"/>
      <c r="B8627" s="311"/>
      <c r="C8627" s="100" t="s">
        <v>3081</v>
      </c>
    </row>
    <row r="8628" spans="1:3">
      <c r="A8628" s="311"/>
      <c r="B8628" s="311"/>
      <c r="C8628" s="99" t="s">
        <v>1357</v>
      </c>
    </row>
    <row r="8629" spans="1:3" ht="45.75" thickBot="1">
      <c r="A8629" s="312"/>
      <c r="B8629" s="312"/>
      <c r="C8629" s="95" t="s">
        <v>1810</v>
      </c>
    </row>
    <row r="8630" spans="1:3">
      <c r="A8630" s="310" t="s">
        <v>1105</v>
      </c>
      <c r="B8630" s="310" t="s">
        <v>2</v>
      </c>
      <c r="C8630" s="99" t="s">
        <v>1106</v>
      </c>
    </row>
    <row r="8631" spans="1:3" ht="75">
      <c r="A8631" s="311"/>
      <c r="B8631" s="311"/>
      <c r="C8631" s="100" t="s">
        <v>3557</v>
      </c>
    </row>
    <row r="8632" spans="1:3">
      <c r="A8632" s="311"/>
      <c r="B8632" s="311"/>
      <c r="C8632" s="99" t="s">
        <v>1346</v>
      </c>
    </row>
    <row r="8633" spans="1:3" ht="45">
      <c r="A8633" s="311"/>
      <c r="B8633" s="311"/>
      <c r="C8633" s="100" t="s">
        <v>1938</v>
      </c>
    </row>
    <row r="8634" spans="1:3" ht="30">
      <c r="A8634" s="311"/>
      <c r="B8634" s="311"/>
      <c r="C8634" s="100" t="s">
        <v>3077</v>
      </c>
    </row>
    <row r="8635" spans="1:3" ht="30">
      <c r="A8635" s="311"/>
      <c r="B8635" s="311"/>
      <c r="C8635" s="100" t="s">
        <v>1350</v>
      </c>
    </row>
    <row r="8636" spans="1:3">
      <c r="A8636" s="311"/>
      <c r="B8636" s="311"/>
      <c r="C8636" s="99" t="s">
        <v>1392</v>
      </c>
    </row>
    <row r="8637" spans="1:3">
      <c r="A8637" s="311"/>
      <c r="B8637" s="311"/>
      <c r="C8637" s="100" t="s">
        <v>3078</v>
      </c>
    </row>
    <row r="8638" spans="1:3" ht="30">
      <c r="A8638" s="311"/>
      <c r="B8638" s="311"/>
      <c r="C8638" s="100" t="s">
        <v>3558</v>
      </c>
    </row>
    <row r="8639" spans="1:3">
      <c r="A8639" s="311"/>
      <c r="B8639" s="311"/>
      <c r="C8639" s="100" t="s">
        <v>3559</v>
      </c>
    </row>
    <row r="8640" spans="1:3">
      <c r="A8640" s="311"/>
      <c r="B8640" s="311"/>
      <c r="C8640" s="100" t="s">
        <v>1469</v>
      </c>
    </row>
    <row r="8641" spans="1:3">
      <c r="A8641" s="311"/>
      <c r="B8641" s="311"/>
      <c r="C8641" s="99" t="s">
        <v>1355</v>
      </c>
    </row>
    <row r="8642" spans="1:3" ht="90">
      <c r="A8642" s="311"/>
      <c r="B8642" s="311"/>
      <c r="C8642" s="100" t="s">
        <v>3560</v>
      </c>
    </row>
    <row r="8643" spans="1:3">
      <c r="A8643" s="311"/>
      <c r="B8643" s="311"/>
      <c r="C8643" s="99" t="s">
        <v>1357</v>
      </c>
    </row>
    <row r="8644" spans="1:3" ht="45.75" thickBot="1">
      <c r="A8644" s="312"/>
      <c r="B8644" s="312"/>
      <c r="C8644" s="95" t="s">
        <v>1810</v>
      </c>
    </row>
    <row r="8645" spans="1:3">
      <c r="A8645" s="310" t="s">
        <v>1108</v>
      </c>
      <c r="B8645" s="310" t="s">
        <v>28</v>
      </c>
      <c r="C8645" s="99" t="s">
        <v>1109</v>
      </c>
    </row>
    <row r="8646" spans="1:3" ht="75">
      <c r="A8646" s="311"/>
      <c r="B8646" s="311"/>
      <c r="C8646" s="100" t="s">
        <v>3561</v>
      </c>
    </row>
    <row r="8647" spans="1:3" ht="60">
      <c r="A8647" s="311"/>
      <c r="B8647" s="311"/>
      <c r="C8647" s="100" t="s">
        <v>3429</v>
      </c>
    </row>
    <row r="8648" spans="1:3" ht="45.75" thickBot="1">
      <c r="A8648" s="312"/>
      <c r="B8648" s="312"/>
      <c r="C8648" s="95" t="s">
        <v>2093</v>
      </c>
    </row>
    <row r="8649" spans="1:3">
      <c r="A8649" s="310" t="s">
        <v>1110</v>
      </c>
      <c r="B8649" s="310" t="s">
        <v>28</v>
      </c>
      <c r="C8649" s="99" t="s">
        <v>1111</v>
      </c>
    </row>
    <row r="8650" spans="1:3" ht="45">
      <c r="A8650" s="311"/>
      <c r="B8650" s="311"/>
      <c r="C8650" s="100" t="s">
        <v>3562</v>
      </c>
    </row>
    <row r="8651" spans="1:3" ht="60">
      <c r="A8651" s="311"/>
      <c r="B8651" s="311"/>
      <c r="C8651" s="100" t="s">
        <v>3429</v>
      </c>
    </row>
    <row r="8652" spans="1:3" ht="45.75" thickBot="1">
      <c r="A8652" s="312"/>
      <c r="B8652" s="312"/>
      <c r="C8652" s="95" t="s">
        <v>2093</v>
      </c>
    </row>
    <row r="8653" spans="1:3">
      <c r="A8653" s="310" t="s">
        <v>1112</v>
      </c>
      <c r="B8653" s="310" t="s">
        <v>28</v>
      </c>
      <c r="C8653" s="99" t="s">
        <v>1113</v>
      </c>
    </row>
    <row r="8654" spans="1:3" ht="75">
      <c r="A8654" s="311"/>
      <c r="B8654" s="311"/>
      <c r="C8654" s="100" t="s">
        <v>3563</v>
      </c>
    </row>
    <row r="8655" spans="1:3" ht="60">
      <c r="A8655" s="311"/>
      <c r="B8655" s="311"/>
      <c r="C8655" s="100" t="s">
        <v>2092</v>
      </c>
    </row>
    <row r="8656" spans="1:3" ht="45.75" thickBot="1">
      <c r="A8656" s="312"/>
      <c r="B8656" s="312"/>
      <c r="C8656" s="95" t="s">
        <v>2093</v>
      </c>
    </row>
    <row r="8657" spans="1:3">
      <c r="A8657" s="310" t="s">
        <v>1114</v>
      </c>
      <c r="B8657" s="310" t="s">
        <v>28</v>
      </c>
      <c r="C8657" s="99" t="s">
        <v>1115</v>
      </c>
    </row>
    <row r="8658" spans="1:3" ht="30">
      <c r="A8658" s="311"/>
      <c r="B8658" s="311"/>
      <c r="C8658" s="100" t="s">
        <v>3564</v>
      </c>
    </row>
    <row r="8659" spans="1:3" ht="60">
      <c r="A8659" s="311"/>
      <c r="B8659" s="311"/>
      <c r="C8659" s="100" t="s">
        <v>2092</v>
      </c>
    </row>
    <row r="8660" spans="1:3" ht="45.75" thickBot="1">
      <c r="A8660" s="312"/>
      <c r="B8660" s="312"/>
      <c r="C8660" s="95" t="s">
        <v>2093</v>
      </c>
    </row>
    <row r="8661" spans="1:3">
      <c r="A8661" s="310" t="s">
        <v>1116</v>
      </c>
      <c r="B8661" s="310" t="s">
        <v>28</v>
      </c>
      <c r="C8661" s="99" t="s">
        <v>1117</v>
      </c>
    </row>
    <row r="8662" spans="1:3" ht="45">
      <c r="A8662" s="311"/>
      <c r="B8662" s="311"/>
      <c r="C8662" s="100" t="s">
        <v>3565</v>
      </c>
    </row>
    <row r="8663" spans="1:3" ht="60">
      <c r="A8663" s="311"/>
      <c r="B8663" s="311"/>
      <c r="C8663" s="100" t="s">
        <v>2092</v>
      </c>
    </row>
    <row r="8664" spans="1:3" ht="45.75" thickBot="1">
      <c r="A8664" s="312"/>
      <c r="B8664" s="312"/>
      <c r="C8664" s="95" t="s">
        <v>2093</v>
      </c>
    </row>
    <row r="8665" spans="1:3">
      <c r="A8665" s="310" t="s">
        <v>1118</v>
      </c>
      <c r="B8665" s="310" t="s">
        <v>28</v>
      </c>
      <c r="C8665" s="99" t="s">
        <v>1119</v>
      </c>
    </row>
    <row r="8666" spans="1:3" ht="45">
      <c r="A8666" s="311"/>
      <c r="B8666" s="311"/>
      <c r="C8666" s="100" t="s">
        <v>3566</v>
      </c>
    </row>
    <row r="8667" spans="1:3" ht="60">
      <c r="A8667" s="311"/>
      <c r="B8667" s="311"/>
      <c r="C8667" s="100" t="s">
        <v>2092</v>
      </c>
    </row>
    <row r="8668" spans="1:3" ht="45.75" thickBot="1">
      <c r="A8668" s="312"/>
      <c r="B8668" s="312"/>
      <c r="C8668" s="95" t="s">
        <v>2093</v>
      </c>
    </row>
    <row r="8669" spans="1:3">
      <c r="A8669" s="310" t="s">
        <v>1120</v>
      </c>
      <c r="B8669" s="310" t="s">
        <v>28</v>
      </c>
      <c r="C8669" s="99" t="s">
        <v>1121</v>
      </c>
    </row>
    <row r="8670" spans="1:3" ht="60">
      <c r="A8670" s="311"/>
      <c r="B8670" s="311"/>
      <c r="C8670" s="100" t="s">
        <v>3567</v>
      </c>
    </row>
    <row r="8671" spans="1:3" ht="60">
      <c r="A8671" s="311"/>
      <c r="B8671" s="311"/>
      <c r="C8671" s="100" t="s">
        <v>2092</v>
      </c>
    </row>
    <row r="8672" spans="1:3" ht="45.75" thickBot="1">
      <c r="A8672" s="312"/>
      <c r="B8672" s="312"/>
      <c r="C8672" s="95" t="s">
        <v>2093</v>
      </c>
    </row>
    <row r="8673" spans="1:3">
      <c r="A8673" s="310" t="s">
        <v>1122</v>
      </c>
      <c r="B8673" s="310" t="s">
        <v>28</v>
      </c>
      <c r="C8673" s="99" t="s">
        <v>1123</v>
      </c>
    </row>
    <row r="8674" spans="1:3" ht="45">
      <c r="A8674" s="311"/>
      <c r="B8674" s="311"/>
      <c r="C8674" s="100" t="s">
        <v>3568</v>
      </c>
    </row>
    <row r="8675" spans="1:3" ht="60">
      <c r="A8675" s="311"/>
      <c r="B8675" s="311"/>
      <c r="C8675" s="100" t="s">
        <v>3429</v>
      </c>
    </row>
    <row r="8676" spans="1:3" ht="45.75" thickBot="1">
      <c r="A8676" s="312"/>
      <c r="B8676" s="312"/>
      <c r="C8676" s="95" t="s">
        <v>2093</v>
      </c>
    </row>
    <row r="8677" spans="1:3">
      <c r="A8677" s="310" t="s">
        <v>1124</v>
      </c>
      <c r="B8677" s="310" t="s">
        <v>28</v>
      </c>
      <c r="C8677" s="99" t="s">
        <v>1125</v>
      </c>
    </row>
    <row r="8678" spans="1:3" ht="105">
      <c r="A8678" s="311"/>
      <c r="B8678" s="311"/>
      <c r="C8678" s="100" t="s">
        <v>3569</v>
      </c>
    </row>
    <row r="8679" spans="1:3" ht="60">
      <c r="A8679" s="311"/>
      <c r="B8679" s="311"/>
      <c r="C8679" s="100" t="s">
        <v>3429</v>
      </c>
    </row>
    <row r="8680" spans="1:3" ht="45.75" thickBot="1">
      <c r="A8680" s="312"/>
      <c r="B8680" s="312"/>
      <c r="C8680" s="95" t="s">
        <v>2093</v>
      </c>
    </row>
    <row r="8681" spans="1:3">
      <c r="A8681" s="310" t="s">
        <v>1126</v>
      </c>
      <c r="B8681" s="310" t="s">
        <v>2</v>
      </c>
      <c r="C8681" s="99" t="s">
        <v>1127</v>
      </c>
    </row>
    <row r="8682" spans="1:3" ht="90">
      <c r="A8682" s="311"/>
      <c r="B8682" s="311"/>
      <c r="C8682" s="100" t="s">
        <v>3570</v>
      </c>
    </row>
    <row r="8683" spans="1:3" ht="60">
      <c r="A8683" s="311"/>
      <c r="B8683" s="311"/>
      <c r="C8683" s="100" t="s">
        <v>3571</v>
      </c>
    </row>
    <row r="8684" spans="1:3" ht="45.75" thickBot="1">
      <c r="A8684" s="312"/>
      <c r="B8684" s="312"/>
      <c r="C8684" s="95" t="s">
        <v>2093</v>
      </c>
    </row>
    <row r="8685" spans="1:3">
      <c r="A8685" s="310" t="s">
        <v>1128</v>
      </c>
      <c r="B8685" s="310" t="s">
        <v>2</v>
      </c>
      <c r="C8685" s="99" t="s">
        <v>1129</v>
      </c>
    </row>
    <row r="8686" spans="1:3" ht="60">
      <c r="A8686" s="311"/>
      <c r="B8686" s="311"/>
      <c r="C8686" s="100" t="s">
        <v>3572</v>
      </c>
    </row>
    <row r="8687" spans="1:3" ht="60">
      <c r="A8687" s="311"/>
      <c r="B8687" s="311"/>
      <c r="C8687" s="100" t="s">
        <v>2092</v>
      </c>
    </row>
    <row r="8688" spans="1:3" ht="45.75" thickBot="1">
      <c r="A8688" s="312"/>
      <c r="B8688" s="312"/>
      <c r="C8688" s="95" t="s">
        <v>2093</v>
      </c>
    </row>
    <row r="8689" spans="1:3" ht="30">
      <c r="A8689" s="310" t="s">
        <v>1130</v>
      </c>
      <c r="B8689" s="310" t="s">
        <v>28</v>
      </c>
      <c r="C8689" s="99" t="s">
        <v>1131</v>
      </c>
    </row>
    <row r="8690" spans="1:3" ht="165">
      <c r="A8690" s="311"/>
      <c r="B8690" s="311"/>
      <c r="C8690" s="100" t="s">
        <v>3573</v>
      </c>
    </row>
    <row r="8691" spans="1:3">
      <c r="A8691" s="311"/>
      <c r="B8691" s="311"/>
      <c r="C8691" s="100" t="s">
        <v>1392</v>
      </c>
    </row>
    <row r="8692" spans="1:3" ht="30">
      <c r="A8692" s="311"/>
      <c r="B8692" s="311"/>
      <c r="C8692" s="100" t="s">
        <v>3574</v>
      </c>
    </row>
    <row r="8693" spans="1:3" ht="30">
      <c r="A8693" s="311"/>
      <c r="B8693" s="311"/>
      <c r="C8693" s="100" t="s">
        <v>1362</v>
      </c>
    </row>
    <row r="8694" spans="1:3" ht="30">
      <c r="A8694" s="311"/>
      <c r="B8694" s="311"/>
      <c r="C8694" s="100" t="s">
        <v>1364</v>
      </c>
    </row>
    <row r="8695" spans="1:3">
      <c r="A8695" s="311"/>
      <c r="B8695" s="311"/>
      <c r="C8695" s="100" t="s">
        <v>1401</v>
      </c>
    </row>
    <row r="8696" spans="1:3" ht="30">
      <c r="A8696" s="311"/>
      <c r="B8696" s="311"/>
      <c r="C8696" s="100" t="s">
        <v>3575</v>
      </c>
    </row>
    <row r="8697" spans="1:3">
      <c r="A8697" s="311"/>
      <c r="B8697" s="311"/>
      <c r="C8697" s="100" t="s">
        <v>1775</v>
      </c>
    </row>
    <row r="8698" spans="1:3" ht="75.75" thickBot="1">
      <c r="A8698" s="312"/>
      <c r="B8698" s="312"/>
      <c r="C8698" s="95" t="s">
        <v>3576</v>
      </c>
    </row>
    <row r="8699" spans="1:3" ht="30">
      <c r="A8699" s="310" t="s">
        <v>1133</v>
      </c>
      <c r="B8699" s="310" t="s">
        <v>2</v>
      </c>
      <c r="C8699" s="99" t="s">
        <v>1134</v>
      </c>
    </row>
    <row r="8700" spans="1:3" ht="60">
      <c r="A8700" s="311"/>
      <c r="B8700" s="311"/>
      <c r="C8700" s="100" t="s">
        <v>3577</v>
      </c>
    </row>
    <row r="8701" spans="1:3">
      <c r="A8701" s="311"/>
      <c r="B8701" s="311"/>
      <c r="C8701" s="100" t="s">
        <v>3578</v>
      </c>
    </row>
    <row r="8702" spans="1:3" ht="120">
      <c r="A8702" s="311"/>
      <c r="B8702" s="311"/>
      <c r="C8702" s="100" t="s">
        <v>3579</v>
      </c>
    </row>
    <row r="8703" spans="1:3">
      <c r="A8703" s="311"/>
      <c r="B8703" s="311"/>
      <c r="C8703" s="100" t="s">
        <v>3580</v>
      </c>
    </row>
    <row r="8704" spans="1:3">
      <c r="A8704" s="311"/>
      <c r="B8704" s="311"/>
      <c r="C8704" s="100" t="s">
        <v>3581</v>
      </c>
    </row>
    <row r="8705" spans="1:3">
      <c r="A8705" s="311"/>
      <c r="B8705" s="311"/>
      <c r="C8705" s="100" t="s">
        <v>3582</v>
      </c>
    </row>
    <row r="8706" spans="1:3" ht="75.75" thickBot="1">
      <c r="A8706" s="312"/>
      <c r="B8706" s="312"/>
      <c r="C8706" s="95" t="s">
        <v>3583</v>
      </c>
    </row>
    <row r="8707" spans="1:3" ht="30">
      <c r="A8707" s="310" t="s">
        <v>1135</v>
      </c>
      <c r="B8707" s="310" t="s">
        <v>2</v>
      </c>
      <c r="C8707" s="99" t="s">
        <v>1136</v>
      </c>
    </row>
    <row r="8708" spans="1:3" ht="60">
      <c r="A8708" s="311"/>
      <c r="B8708" s="311"/>
      <c r="C8708" s="100" t="s">
        <v>3584</v>
      </c>
    </row>
    <row r="8709" spans="1:3">
      <c r="A8709" s="311"/>
      <c r="B8709" s="311"/>
      <c r="C8709" s="100" t="s">
        <v>3578</v>
      </c>
    </row>
    <row r="8710" spans="1:3" ht="120">
      <c r="A8710" s="311"/>
      <c r="B8710" s="311"/>
      <c r="C8710" s="100" t="s">
        <v>3579</v>
      </c>
    </row>
    <row r="8711" spans="1:3">
      <c r="A8711" s="311"/>
      <c r="B8711" s="311"/>
      <c r="C8711" s="100" t="s">
        <v>3580</v>
      </c>
    </row>
    <row r="8712" spans="1:3">
      <c r="A8712" s="311"/>
      <c r="B8712" s="311"/>
      <c r="C8712" s="100" t="s">
        <v>3581</v>
      </c>
    </row>
    <row r="8713" spans="1:3">
      <c r="A8713" s="311"/>
      <c r="B8713" s="311"/>
      <c r="C8713" s="100" t="s">
        <v>3582</v>
      </c>
    </row>
    <row r="8714" spans="1:3" ht="75.75" thickBot="1">
      <c r="A8714" s="312"/>
      <c r="B8714" s="312"/>
      <c r="C8714" s="95" t="s">
        <v>3583</v>
      </c>
    </row>
    <row r="8715" spans="1:3" ht="30">
      <c r="A8715" s="310" t="s">
        <v>1137</v>
      </c>
      <c r="B8715" s="310" t="s">
        <v>2</v>
      </c>
      <c r="C8715" s="99" t="s">
        <v>1138</v>
      </c>
    </row>
    <row r="8716" spans="1:3" ht="60">
      <c r="A8716" s="311"/>
      <c r="B8716" s="311"/>
      <c r="C8716" s="100" t="s">
        <v>3584</v>
      </c>
    </row>
    <row r="8717" spans="1:3">
      <c r="A8717" s="311"/>
      <c r="B8717" s="311"/>
      <c r="C8717" s="100" t="s">
        <v>3578</v>
      </c>
    </row>
    <row r="8718" spans="1:3" ht="120">
      <c r="A8718" s="311"/>
      <c r="B8718" s="311"/>
      <c r="C8718" s="100" t="s">
        <v>3579</v>
      </c>
    </row>
    <row r="8719" spans="1:3">
      <c r="A8719" s="311"/>
      <c r="B8719" s="311"/>
      <c r="C8719" s="100" t="s">
        <v>3580</v>
      </c>
    </row>
    <row r="8720" spans="1:3">
      <c r="A8720" s="311"/>
      <c r="B8720" s="311"/>
      <c r="C8720" s="100" t="s">
        <v>3581</v>
      </c>
    </row>
    <row r="8721" spans="1:3">
      <c r="A8721" s="311"/>
      <c r="B8721" s="311"/>
      <c r="C8721" s="100" t="s">
        <v>3582</v>
      </c>
    </row>
    <row r="8722" spans="1:3" ht="75.75" thickBot="1">
      <c r="A8722" s="312"/>
      <c r="B8722" s="312"/>
      <c r="C8722" s="95" t="s">
        <v>3583</v>
      </c>
    </row>
    <row r="8723" spans="1:3">
      <c r="A8723" s="310" t="s">
        <v>1139</v>
      </c>
      <c r="B8723" s="310" t="s">
        <v>2</v>
      </c>
      <c r="C8723" s="99" t="s">
        <v>1140</v>
      </c>
    </row>
    <row r="8724" spans="1:3" ht="60">
      <c r="A8724" s="311"/>
      <c r="B8724" s="311"/>
      <c r="C8724" s="100" t="s">
        <v>3584</v>
      </c>
    </row>
    <row r="8725" spans="1:3">
      <c r="A8725" s="311"/>
      <c r="B8725" s="311"/>
      <c r="C8725" s="100" t="s">
        <v>3578</v>
      </c>
    </row>
    <row r="8726" spans="1:3" ht="120">
      <c r="A8726" s="311"/>
      <c r="B8726" s="311"/>
      <c r="C8726" s="100" t="s">
        <v>3579</v>
      </c>
    </row>
    <row r="8727" spans="1:3">
      <c r="A8727" s="311"/>
      <c r="B8727" s="311"/>
      <c r="C8727" s="100" t="s">
        <v>3580</v>
      </c>
    </row>
    <row r="8728" spans="1:3">
      <c r="A8728" s="311"/>
      <c r="B8728" s="311"/>
      <c r="C8728" s="100" t="s">
        <v>3581</v>
      </c>
    </row>
    <row r="8729" spans="1:3">
      <c r="A8729" s="311"/>
      <c r="B8729" s="311"/>
      <c r="C8729" s="100" t="s">
        <v>3582</v>
      </c>
    </row>
    <row r="8730" spans="1:3" ht="75.75" thickBot="1">
      <c r="A8730" s="312"/>
      <c r="B8730" s="312"/>
      <c r="C8730" s="95" t="s">
        <v>3583</v>
      </c>
    </row>
    <row r="8731" spans="1:3" ht="30">
      <c r="A8731" s="310" t="s">
        <v>1141</v>
      </c>
      <c r="B8731" s="310" t="s">
        <v>2</v>
      </c>
      <c r="C8731" s="99" t="s">
        <v>1142</v>
      </c>
    </row>
    <row r="8732" spans="1:3" ht="60">
      <c r="A8732" s="311"/>
      <c r="B8732" s="311"/>
      <c r="C8732" s="100" t="s">
        <v>3577</v>
      </c>
    </row>
    <row r="8733" spans="1:3">
      <c r="A8733" s="311"/>
      <c r="B8733" s="311"/>
      <c r="C8733" s="100" t="s">
        <v>3578</v>
      </c>
    </row>
    <row r="8734" spans="1:3" ht="120">
      <c r="A8734" s="311"/>
      <c r="B8734" s="311"/>
      <c r="C8734" s="100" t="s">
        <v>3579</v>
      </c>
    </row>
    <row r="8735" spans="1:3">
      <c r="A8735" s="311"/>
      <c r="B8735" s="311"/>
      <c r="C8735" s="100" t="s">
        <v>3580</v>
      </c>
    </row>
    <row r="8736" spans="1:3">
      <c r="A8736" s="311"/>
      <c r="B8736" s="311"/>
      <c r="C8736" s="100" t="s">
        <v>3581</v>
      </c>
    </row>
    <row r="8737" spans="1:3">
      <c r="A8737" s="311"/>
      <c r="B8737" s="311"/>
      <c r="C8737" s="100" t="s">
        <v>3585</v>
      </c>
    </row>
    <row r="8738" spans="1:3" ht="75.75" thickBot="1">
      <c r="A8738" s="312"/>
      <c r="B8738" s="312"/>
      <c r="C8738" s="95" t="s">
        <v>3583</v>
      </c>
    </row>
    <row r="8739" spans="1:3" ht="30">
      <c r="A8739" s="310" t="s">
        <v>1143</v>
      </c>
      <c r="B8739" s="310" t="s">
        <v>2</v>
      </c>
      <c r="C8739" s="99" t="s">
        <v>1144</v>
      </c>
    </row>
    <row r="8740" spans="1:3" ht="60">
      <c r="A8740" s="311"/>
      <c r="B8740" s="311"/>
      <c r="C8740" s="100" t="s">
        <v>3577</v>
      </c>
    </row>
    <row r="8741" spans="1:3">
      <c r="A8741" s="311"/>
      <c r="B8741" s="311"/>
      <c r="C8741" s="100" t="s">
        <v>3578</v>
      </c>
    </row>
    <row r="8742" spans="1:3" ht="120">
      <c r="A8742" s="311"/>
      <c r="B8742" s="311"/>
      <c r="C8742" s="100" t="s">
        <v>3579</v>
      </c>
    </row>
    <row r="8743" spans="1:3">
      <c r="A8743" s="311"/>
      <c r="B8743" s="311"/>
      <c r="C8743" s="100" t="s">
        <v>3580</v>
      </c>
    </row>
    <row r="8744" spans="1:3">
      <c r="A8744" s="311"/>
      <c r="B8744" s="311"/>
      <c r="C8744" s="100" t="s">
        <v>3581</v>
      </c>
    </row>
    <row r="8745" spans="1:3">
      <c r="A8745" s="311"/>
      <c r="B8745" s="311"/>
      <c r="C8745" s="100" t="s">
        <v>3582</v>
      </c>
    </row>
    <row r="8746" spans="1:3" ht="75.75" thickBot="1">
      <c r="A8746" s="312"/>
      <c r="B8746" s="312"/>
      <c r="C8746" s="95" t="s">
        <v>3583</v>
      </c>
    </row>
    <row r="8747" spans="1:3">
      <c r="A8747" s="310" t="s">
        <v>1145</v>
      </c>
      <c r="B8747" s="310" t="s">
        <v>2</v>
      </c>
      <c r="C8747" s="99" t="s">
        <v>1146</v>
      </c>
    </row>
    <row r="8748" spans="1:3" ht="60">
      <c r="A8748" s="311"/>
      <c r="B8748" s="311"/>
      <c r="C8748" s="100" t="s">
        <v>3577</v>
      </c>
    </row>
    <row r="8749" spans="1:3">
      <c r="A8749" s="311"/>
      <c r="B8749" s="311"/>
      <c r="C8749" s="100" t="s">
        <v>3578</v>
      </c>
    </row>
    <row r="8750" spans="1:3" ht="120">
      <c r="A8750" s="311"/>
      <c r="B8750" s="311"/>
      <c r="C8750" s="100" t="s">
        <v>3579</v>
      </c>
    </row>
    <row r="8751" spans="1:3">
      <c r="A8751" s="311"/>
      <c r="B8751" s="311"/>
      <c r="C8751" s="100" t="s">
        <v>3580</v>
      </c>
    </row>
    <row r="8752" spans="1:3">
      <c r="A8752" s="311"/>
      <c r="B8752" s="311"/>
      <c r="C8752" s="100" t="s">
        <v>3581</v>
      </c>
    </row>
    <row r="8753" spans="1:3">
      <c r="A8753" s="311"/>
      <c r="B8753" s="311"/>
      <c r="C8753" s="100" t="s">
        <v>3582</v>
      </c>
    </row>
    <row r="8754" spans="1:3" ht="75.75" thickBot="1">
      <c r="A8754" s="312"/>
      <c r="B8754" s="312"/>
      <c r="C8754" s="95" t="s">
        <v>3583</v>
      </c>
    </row>
    <row r="8755" spans="1:3">
      <c r="A8755" s="310" t="s">
        <v>1147</v>
      </c>
      <c r="B8755" s="310" t="s">
        <v>2</v>
      </c>
      <c r="C8755" s="99" t="s">
        <v>1148</v>
      </c>
    </row>
    <row r="8756" spans="1:3" ht="60">
      <c r="A8756" s="311"/>
      <c r="B8756" s="311"/>
      <c r="C8756" s="100" t="s">
        <v>3577</v>
      </c>
    </row>
    <row r="8757" spans="1:3">
      <c r="A8757" s="311"/>
      <c r="B8757" s="311"/>
      <c r="C8757" s="100" t="s">
        <v>3578</v>
      </c>
    </row>
    <row r="8758" spans="1:3" ht="120">
      <c r="A8758" s="311"/>
      <c r="B8758" s="311"/>
      <c r="C8758" s="100" t="s">
        <v>3579</v>
      </c>
    </row>
    <row r="8759" spans="1:3">
      <c r="A8759" s="311"/>
      <c r="B8759" s="311"/>
      <c r="C8759" s="100" t="s">
        <v>3580</v>
      </c>
    </row>
    <row r="8760" spans="1:3">
      <c r="A8760" s="311"/>
      <c r="B8760" s="311"/>
      <c r="C8760" s="100" t="s">
        <v>3581</v>
      </c>
    </row>
    <row r="8761" spans="1:3">
      <c r="A8761" s="311"/>
      <c r="B8761" s="311"/>
      <c r="C8761" s="100" t="s">
        <v>3582</v>
      </c>
    </row>
    <row r="8762" spans="1:3" ht="75.75" thickBot="1">
      <c r="A8762" s="312"/>
      <c r="B8762" s="312"/>
      <c r="C8762" s="95" t="s">
        <v>3583</v>
      </c>
    </row>
    <row r="8763" spans="1:3">
      <c r="A8763" s="310" t="s">
        <v>1149</v>
      </c>
      <c r="B8763" s="310" t="s">
        <v>2</v>
      </c>
      <c r="C8763" s="99" t="s">
        <v>1150</v>
      </c>
    </row>
    <row r="8764" spans="1:3" ht="60">
      <c r="A8764" s="311"/>
      <c r="B8764" s="311"/>
      <c r="C8764" s="100" t="s">
        <v>3577</v>
      </c>
    </row>
    <row r="8765" spans="1:3">
      <c r="A8765" s="311"/>
      <c r="B8765" s="311"/>
      <c r="C8765" s="100" t="s">
        <v>3578</v>
      </c>
    </row>
    <row r="8766" spans="1:3" ht="120">
      <c r="A8766" s="311"/>
      <c r="B8766" s="311"/>
      <c r="C8766" s="100" t="s">
        <v>3579</v>
      </c>
    </row>
    <row r="8767" spans="1:3">
      <c r="A8767" s="311"/>
      <c r="B8767" s="311"/>
      <c r="C8767" s="100" t="s">
        <v>3580</v>
      </c>
    </row>
    <row r="8768" spans="1:3">
      <c r="A8768" s="311"/>
      <c r="B8768" s="311"/>
      <c r="C8768" s="100" t="s">
        <v>3581</v>
      </c>
    </row>
    <row r="8769" spans="1:3">
      <c r="A8769" s="311"/>
      <c r="B8769" s="311"/>
      <c r="C8769" s="100" t="s">
        <v>3582</v>
      </c>
    </row>
    <row r="8770" spans="1:3" ht="75.75" thickBot="1">
      <c r="A8770" s="312"/>
      <c r="B8770" s="312"/>
      <c r="C8770" s="95" t="s">
        <v>3583</v>
      </c>
    </row>
    <row r="8771" spans="1:3">
      <c r="A8771" s="310" t="s">
        <v>1151</v>
      </c>
      <c r="B8771" s="310" t="s">
        <v>2</v>
      </c>
      <c r="C8771" s="99" t="s">
        <v>1152</v>
      </c>
    </row>
    <row r="8772" spans="1:3" ht="60">
      <c r="A8772" s="311"/>
      <c r="B8772" s="311"/>
      <c r="C8772" s="100" t="s">
        <v>3577</v>
      </c>
    </row>
    <row r="8773" spans="1:3">
      <c r="A8773" s="311"/>
      <c r="B8773" s="311"/>
      <c r="C8773" s="100" t="s">
        <v>3578</v>
      </c>
    </row>
    <row r="8774" spans="1:3" ht="120">
      <c r="A8774" s="311"/>
      <c r="B8774" s="311"/>
      <c r="C8774" s="100" t="s">
        <v>3579</v>
      </c>
    </row>
    <row r="8775" spans="1:3">
      <c r="A8775" s="311"/>
      <c r="B8775" s="311"/>
      <c r="C8775" s="100" t="s">
        <v>3580</v>
      </c>
    </row>
    <row r="8776" spans="1:3">
      <c r="A8776" s="311"/>
      <c r="B8776" s="311"/>
      <c r="C8776" s="100" t="s">
        <v>3581</v>
      </c>
    </row>
    <row r="8777" spans="1:3">
      <c r="A8777" s="311"/>
      <c r="B8777" s="311"/>
      <c r="C8777" s="100" t="s">
        <v>3582</v>
      </c>
    </row>
    <row r="8778" spans="1:3" ht="75.75" thickBot="1">
      <c r="A8778" s="312"/>
      <c r="B8778" s="312"/>
      <c r="C8778" s="95" t="s">
        <v>3583</v>
      </c>
    </row>
    <row r="8779" spans="1:3" ht="30">
      <c r="A8779" s="310" t="s">
        <v>1153</v>
      </c>
      <c r="B8779" s="310" t="s">
        <v>2</v>
      </c>
      <c r="C8779" s="99" t="s">
        <v>1154</v>
      </c>
    </row>
    <row r="8780" spans="1:3" ht="60">
      <c r="A8780" s="311"/>
      <c r="B8780" s="311"/>
      <c r="C8780" s="100" t="s">
        <v>3577</v>
      </c>
    </row>
    <row r="8781" spans="1:3">
      <c r="A8781" s="311"/>
      <c r="B8781" s="311"/>
      <c r="C8781" s="100" t="s">
        <v>3578</v>
      </c>
    </row>
    <row r="8782" spans="1:3" ht="120">
      <c r="A8782" s="311"/>
      <c r="B8782" s="311"/>
      <c r="C8782" s="100" t="s">
        <v>3586</v>
      </c>
    </row>
    <row r="8783" spans="1:3">
      <c r="A8783" s="311"/>
      <c r="B8783" s="311"/>
      <c r="C8783" s="100" t="s">
        <v>3580</v>
      </c>
    </row>
    <row r="8784" spans="1:3">
      <c r="A8784" s="311"/>
      <c r="B8784" s="311"/>
      <c r="C8784" s="100" t="s">
        <v>3581</v>
      </c>
    </row>
    <row r="8785" spans="1:3">
      <c r="A8785" s="311"/>
      <c r="B8785" s="311"/>
      <c r="C8785" s="100" t="s">
        <v>3582</v>
      </c>
    </row>
    <row r="8786" spans="1:3" ht="75.75" thickBot="1">
      <c r="A8786" s="312"/>
      <c r="B8786" s="312"/>
      <c r="C8786" s="95" t="s">
        <v>3583</v>
      </c>
    </row>
    <row r="8787" spans="1:3" ht="30">
      <c r="A8787" s="310" t="s">
        <v>1155</v>
      </c>
      <c r="B8787" s="310" t="s">
        <v>2</v>
      </c>
      <c r="C8787" s="99" t="s">
        <v>1156</v>
      </c>
    </row>
    <row r="8788" spans="1:3" ht="60">
      <c r="A8788" s="311"/>
      <c r="B8788" s="311"/>
      <c r="C8788" s="100" t="s">
        <v>3577</v>
      </c>
    </row>
    <row r="8789" spans="1:3">
      <c r="A8789" s="311"/>
      <c r="B8789" s="311"/>
      <c r="C8789" s="100" t="s">
        <v>3578</v>
      </c>
    </row>
    <row r="8790" spans="1:3" ht="120">
      <c r="A8790" s="311"/>
      <c r="B8790" s="311"/>
      <c r="C8790" s="100" t="s">
        <v>3579</v>
      </c>
    </row>
    <row r="8791" spans="1:3">
      <c r="A8791" s="311"/>
      <c r="B8791" s="311"/>
      <c r="C8791" s="100" t="s">
        <v>3580</v>
      </c>
    </row>
    <row r="8792" spans="1:3">
      <c r="A8792" s="311"/>
      <c r="B8792" s="311"/>
      <c r="C8792" s="100" t="s">
        <v>3581</v>
      </c>
    </row>
    <row r="8793" spans="1:3">
      <c r="A8793" s="311"/>
      <c r="B8793" s="311"/>
      <c r="C8793" s="100" t="s">
        <v>3582</v>
      </c>
    </row>
    <row r="8794" spans="1:3" ht="75.75" thickBot="1">
      <c r="A8794" s="312"/>
      <c r="B8794" s="312"/>
      <c r="C8794" s="95" t="s">
        <v>3587</v>
      </c>
    </row>
    <row r="8795" spans="1:3" ht="30">
      <c r="A8795" s="310" t="s">
        <v>1157</v>
      </c>
      <c r="B8795" s="310" t="s">
        <v>2</v>
      </c>
      <c r="C8795" s="99" t="s">
        <v>1158</v>
      </c>
    </row>
    <row r="8796" spans="1:3" ht="60">
      <c r="A8796" s="311"/>
      <c r="B8796" s="311"/>
      <c r="C8796" s="100" t="s">
        <v>3577</v>
      </c>
    </row>
    <row r="8797" spans="1:3">
      <c r="A8797" s="311"/>
      <c r="B8797" s="311"/>
      <c r="C8797" s="100" t="s">
        <v>3578</v>
      </c>
    </row>
    <row r="8798" spans="1:3" ht="120">
      <c r="A8798" s="311"/>
      <c r="B8798" s="311"/>
      <c r="C8798" s="100" t="s">
        <v>3579</v>
      </c>
    </row>
    <row r="8799" spans="1:3">
      <c r="A8799" s="311"/>
      <c r="B8799" s="311"/>
      <c r="C8799" s="100" t="s">
        <v>3580</v>
      </c>
    </row>
    <row r="8800" spans="1:3">
      <c r="A8800" s="311"/>
      <c r="B8800" s="311"/>
      <c r="C8800" s="100" t="s">
        <v>3581</v>
      </c>
    </row>
    <row r="8801" spans="1:3">
      <c r="A8801" s="311"/>
      <c r="B8801" s="311"/>
      <c r="C8801" s="100" t="s">
        <v>3582</v>
      </c>
    </row>
    <row r="8802" spans="1:3" ht="75.75" thickBot="1">
      <c r="A8802" s="312"/>
      <c r="B8802" s="312"/>
      <c r="C8802" s="95" t="s">
        <v>3587</v>
      </c>
    </row>
    <row r="8803" spans="1:3" ht="30">
      <c r="A8803" s="310" t="s">
        <v>1159</v>
      </c>
      <c r="B8803" s="310" t="s">
        <v>2</v>
      </c>
      <c r="C8803" s="99" t="s">
        <v>1160</v>
      </c>
    </row>
    <row r="8804" spans="1:3" ht="60">
      <c r="A8804" s="311"/>
      <c r="B8804" s="311"/>
      <c r="C8804" s="100" t="s">
        <v>3577</v>
      </c>
    </row>
    <row r="8805" spans="1:3">
      <c r="A8805" s="311"/>
      <c r="B8805" s="311"/>
      <c r="C8805" s="100" t="s">
        <v>3578</v>
      </c>
    </row>
    <row r="8806" spans="1:3" ht="120">
      <c r="A8806" s="311"/>
      <c r="B8806" s="311"/>
      <c r="C8806" s="100" t="s">
        <v>3579</v>
      </c>
    </row>
    <row r="8807" spans="1:3">
      <c r="A8807" s="311"/>
      <c r="B8807" s="311"/>
      <c r="C8807" s="100" t="s">
        <v>3580</v>
      </c>
    </row>
    <row r="8808" spans="1:3">
      <c r="A8808" s="311"/>
      <c r="B8808" s="311"/>
      <c r="C8808" s="100" t="s">
        <v>3581</v>
      </c>
    </row>
    <row r="8809" spans="1:3">
      <c r="A8809" s="311"/>
      <c r="B8809" s="311"/>
      <c r="C8809" s="100" t="s">
        <v>3582</v>
      </c>
    </row>
    <row r="8810" spans="1:3" ht="75.75" thickBot="1">
      <c r="A8810" s="312"/>
      <c r="B8810" s="312"/>
      <c r="C8810" s="95" t="s">
        <v>3587</v>
      </c>
    </row>
    <row r="8811" spans="1:3">
      <c r="A8811" s="310" t="s">
        <v>1161</v>
      </c>
      <c r="B8811" s="310" t="s">
        <v>2</v>
      </c>
      <c r="C8811" s="99" t="s">
        <v>1162</v>
      </c>
    </row>
    <row r="8812" spans="1:3" ht="60">
      <c r="A8812" s="311"/>
      <c r="B8812" s="311"/>
      <c r="C8812" s="100" t="s">
        <v>3588</v>
      </c>
    </row>
    <row r="8813" spans="1:3">
      <c r="A8813" s="311"/>
      <c r="B8813" s="311"/>
      <c r="C8813" s="100" t="s">
        <v>3578</v>
      </c>
    </row>
    <row r="8814" spans="1:3" ht="120">
      <c r="A8814" s="311"/>
      <c r="B8814" s="311"/>
      <c r="C8814" s="100" t="s">
        <v>3589</v>
      </c>
    </row>
    <row r="8815" spans="1:3">
      <c r="A8815" s="311"/>
      <c r="B8815" s="311"/>
      <c r="C8815" s="100" t="s">
        <v>3580</v>
      </c>
    </row>
    <row r="8816" spans="1:3">
      <c r="A8816" s="311"/>
      <c r="B8816" s="311"/>
      <c r="C8816" s="100" t="s">
        <v>3581</v>
      </c>
    </row>
    <row r="8817" spans="1:3">
      <c r="A8817" s="311"/>
      <c r="B8817" s="311"/>
      <c r="C8817" s="100" t="s">
        <v>3582</v>
      </c>
    </row>
    <row r="8818" spans="1:3" ht="75.75" thickBot="1">
      <c r="A8818" s="312"/>
      <c r="B8818" s="312"/>
      <c r="C8818" s="95" t="s">
        <v>3590</v>
      </c>
    </row>
    <row r="8819" spans="1:3" ht="30">
      <c r="A8819" s="310" t="s">
        <v>1163</v>
      </c>
      <c r="B8819" s="310" t="s">
        <v>2</v>
      </c>
      <c r="C8819" s="99" t="s">
        <v>1164</v>
      </c>
    </row>
    <row r="8820" spans="1:3" ht="60">
      <c r="A8820" s="311"/>
      <c r="B8820" s="311"/>
      <c r="C8820" s="100" t="s">
        <v>3577</v>
      </c>
    </row>
    <row r="8821" spans="1:3">
      <c r="A8821" s="311"/>
      <c r="B8821" s="311"/>
      <c r="C8821" s="100" t="s">
        <v>3578</v>
      </c>
    </row>
    <row r="8822" spans="1:3" ht="120">
      <c r="A8822" s="311"/>
      <c r="B8822" s="311"/>
      <c r="C8822" s="100" t="s">
        <v>3579</v>
      </c>
    </row>
    <row r="8823" spans="1:3">
      <c r="A8823" s="311"/>
      <c r="B8823" s="311"/>
      <c r="C8823" s="100" t="s">
        <v>3580</v>
      </c>
    </row>
    <row r="8824" spans="1:3">
      <c r="A8824" s="311"/>
      <c r="B8824" s="311"/>
      <c r="C8824" s="100" t="s">
        <v>3581</v>
      </c>
    </row>
    <row r="8825" spans="1:3">
      <c r="A8825" s="311"/>
      <c r="B8825" s="311"/>
      <c r="C8825" s="100" t="s">
        <v>3582</v>
      </c>
    </row>
    <row r="8826" spans="1:3" ht="75.75" thickBot="1">
      <c r="A8826" s="312"/>
      <c r="B8826" s="312"/>
      <c r="C8826" s="95" t="s">
        <v>3587</v>
      </c>
    </row>
    <row r="8827" spans="1:3">
      <c r="A8827" s="310" t="s">
        <v>1166</v>
      </c>
      <c r="B8827" s="310" t="s">
        <v>28</v>
      </c>
      <c r="C8827" s="99" t="s">
        <v>1167</v>
      </c>
    </row>
    <row r="8828" spans="1:3" ht="60">
      <c r="A8828" s="311"/>
      <c r="B8828" s="311"/>
      <c r="C8828" s="100" t="s">
        <v>3591</v>
      </c>
    </row>
    <row r="8829" spans="1:3">
      <c r="A8829" s="311"/>
      <c r="B8829" s="311"/>
      <c r="C8829" s="100" t="s">
        <v>3578</v>
      </c>
    </row>
    <row r="8830" spans="1:3" ht="75">
      <c r="A8830" s="311"/>
      <c r="B8830" s="311"/>
      <c r="C8830" s="100" t="s">
        <v>3592</v>
      </c>
    </row>
    <row r="8831" spans="1:3">
      <c r="A8831" s="311"/>
      <c r="B8831" s="311"/>
      <c r="C8831" s="100" t="s">
        <v>3593</v>
      </c>
    </row>
    <row r="8832" spans="1:3" ht="45">
      <c r="A8832" s="311"/>
      <c r="B8832" s="311"/>
      <c r="C8832" s="100" t="s">
        <v>3594</v>
      </c>
    </row>
    <row r="8833" spans="1:3">
      <c r="A8833" s="311"/>
      <c r="B8833" s="311"/>
      <c r="C8833" s="100" t="s">
        <v>3595</v>
      </c>
    </row>
    <row r="8834" spans="1:3" ht="45">
      <c r="A8834" s="311"/>
      <c r="B8834" s="311"/>
      <c r="C8834" s="100" t="s">
        <v>3596</v>
      </c>
    </row>
    <row r="8835" spans="1:3">
      <c r="A8835" s="311"/>
      <c r="B8835" s="311"/>
      <c r="C8835" s="100" t="s">
        <v>3582</v>
      </c>
    </row>
    <row r="8836" spans="1:3" ht="60.75" thickBot="1">
      <c r="A8836" s="311"/>
      <c r="B8836" s="311"/>
      <c r="C8836" s="102" t="s">
        <v>3597</v>
      </c>
    </row>
    <row r="8837" spans="1:3">
      <c r="A8837" s="310" t="s">
        <v>1168</v>
      </c>
      <c r="B8837" s="310" t="s">
        <v>28</v>
      </c>
      <c r="C8837" s="99" t="s">
        <v>1169</v>
      </c>
    </row>
    <row r="8838" spans="1:3" ht="60">
      <c r="A8838" s="311"/>
      <c r="B8838" s="311"/>
      <c r="C8838" s="100" t="s">
        <v>3591</v>
      </c>
    </row>
    <row r="8839" spans="1:3">
      <c r="A8839" s="311"/>
      <c r="B8839" s="311"/>
      <c r="C8839" s="100" t="s">
        <v>3578</v>
      </c>
    </row>
    <row r="8840" spans="1:3" ht="75">
      <c r="A8840" s="311"/>
      <c r="B8840" s="311"/>
      <c r="C8840" s="100" t="s">
        <v>3592</v>
      </c>
    </row>
    <row r="8841" spans="1:3">
      <c r="A8841" s="311"/>
      <c r="B8841" s="311"/>
      <c r="C8841" s="100" t="s">
        <v>3593</v>
      </c>
    </row>
    <row r="8842" spans="1:3" ht="45">
      <c r="A8842" s="311"/>
      <c r="B8842" s="311"/>
      <c r="C8842" s="100" t="s">
        <v>3594</v>
      </c>
    </row>
    <row r="8843" spans="1:3">
      <c r="A8843" s="311"/>
      <c r="B8843" s="311"/>
      <c r="C8843" s="100" t="s">
        <v>3595</v>
      </c>
    </row>
    <row r="8844" spans="1:3" ht="45">
      <c r="A8844" s="311"/>
      <c r="B8844" s="311"/>
      <c r="C8844" s="100" t="s">
        <v>3596</v>
      </c>
    </row>
    <row r="8845" spans="1:3">
      <c r="A8845" s="311"/>
      <c r="B8845" s="311"/>
      <c r="C8845" s="100" t="s">
        <v>3582</v>
      </c>
    </row>
    <row r="8846" spans="1:3" ht="60.75" thickBot="1">
      <c r="A8846" s="312"/>
      <c r="B8846" s="312"/>
      <c r="C8846" s="95" t="s">
        <v>3598</v>
      </c>
    </row>
    <row r="8847" spans="1:3">
      <c r="A8847" s="310" t="s">
        <v>1170</v>
      </c>
      <c r="B8847" s="310" t="s">
        <v>28</v>
      </c>
      <c r="C8847" s="99" t="s">
        <v>1171</v>
      </c>
    </row>
    <row r="8848" spans="1:3" ht="60">
      <c r="A8848" s="311"/>
      <c r="B8848" s="311"/>
      <c r="C8848" s="100" t="s">
        <v>3591</v>
      </c>
    </row>
    <row r="8849" spans="1:3">
      <c r="A8849" s="311"/>
      <c r="B8849" s="311"/>
      <c r="C8849" s="100" t="s">
        <v>3578</v>
      </c>
    </row>
    <row r="8850" spans="1:3" ht="75">
      <c r="A8850" s="311"/>
      <c r="B8850" s="311"/>
      <c r="C8850" s="100" t="s">
        <v>3592</v>
      </c>
    </row>
    <row r="8851" spans="1:3">
      <c r="A8851" s="311"/>
      <c r="B8851" s="311"/>
      <c r="C8851" s="100" t="s">
        <v>3593</v>
      </c>
    </row>
    <row r="8852" spans="1:3" ht="45">
      <c r="A8852" s="311"/>
      <c r="B8852" s="311"/>
      <c r="C8852" s="100" t="s">
        <v>3594</v>
      </c>
    </row>
    <row r="8853" spans="1:3">
      <c r="A8853" s="311"/>
      <c r="B8853" s="311"/>
      <c r="C8853" s="100" t="s">
        <v>3595</v>
      </c>
    </row>
    <row r="8854" spans="1:3" ht="45">
      <c r="A8854" s="311"/>
      <c r="B8854" s="311"/>
      <c r="C8854" s="100" t="s">
        <v>3596</v>
      </c>
    </row>
    <row r="8855" spans="1:3">
      <c r="A8855" s="311"/>
      <c r="B8855" s="311"/>
      <c r="C8855" s="100" t="s">
        <v>3582</v>
      </c>
    </row>
    <row r="8856" spans="1:3" ht="60.75" thickBot="1">
      <c r="A8856" s="312"/>
      <c r="B8856" s="312"/>
      <c r="C8856" s="95" t="s">
        <v>3599</v>
      </c>
    </row>
    <row r="8857" spans="1:3">
      <c r="A8857" s="310" t="s">
        <v>1172</v>
      </c>
      <c r="B8857" s="310" t="s">
        <v>28</v>
      </c>
      <c r="C8857" s="99" t="s">
        <v>1173</v>
      </c>
    </row>
    <row r="8858" spans="1:3" ht="60">
      <c r="A8858" s="311"/>
      <c r="B8858" s="311"/>
      <c r="C8858" s="100" t="s">
        <v>3591</v>
      </c>
    </row>
    <row r="8859" spans="1:3">
      <c r="A8859" s="311"/>
      <c r="B8859" s="311"/>
      <c r="C8859" s="100" t="s">
        <v>3578</v>
      </c>
    </row>
    <row r="8860" spans="1:3" ht="75">
      <c r="A8860" s="311"/>
      <c r="B8860" s="311"/>
      <c r="C8860" s="100" t="s">
        <v>3592</v>
      </c>
    </row>
    <row r="8861" spans="1:3">
      <c r="A8861" s="311"/>
      <c r="B8861" s="311"/>
      <c r="C8861" s="100" t="s">
        <v>3593</v>
      </c>
    </row>
    <row r="8862" spans="1:3" ht="45">
      <c r="A8862" s="311"/>
      <c r="B8862" s="311"/>
      <c r="C8862" s="100" t="s">
        <v>3594</v>
      </c>
    </row>
    <row r="8863" spans="1:3">
      <c r="A8863" s="311"/>
      <c r="B8863" s="311"/>
      <c r="C8863" s="100" t="s">
        <v>3595</v>
      </c>
    </row>
    <row r="8864" spans="1:3" ht="45">
      <c r="A8864" s="311"/>
      <c r="B8864" s="311"/>
      <c r="C8864" s="100" t="s">
        <v>3596</v>
      </c>
    </row>
    <row r="8865" spans="1:3">
      <c r="A8865" s="311"/>
      <c r="B8865" s="311"/>
      <c r="C8865" s="100" t="s">
        <v>3582</v>
      </c>
    </row>
    <row r="8866" spans="1:3" ht="60.75" thickBot="1">
      <c r="A8866" s="312"/>
      <c r="B8866" s="312"/>
      <c r="C8866" s="95" t="s">
        <v>3600</v>
      </c>
    </row>
    <row r="8867" spans="1:3">
      <c r="A8867" s="310" t="s">
        <v>1174</v>
      </c>
      <c r="B8867" s="310" t="s">
        <v>28</v>
      </c>
      <c r="C8867" s="99" t="s">
        <v>1175</v>
      </c>
    </row>
    <row r="8868" spans="1:3" ht="60">
      <c r="A8868" s="311"/>
      <c r="B8868" s="311"/>
      <c r="C8868" s="100" t="s">
        <v>3591</v>
      </c>
    </row>
    <row r="8869" spans="1:3">
      <c r="A8869" s="311"/>
      <c r="B8869" s="311"/>
      <c r="C8869" s="100" t="s">
        <v>3578</v>
      </c>
    </row>
    <row r="8870" spans="1:3" ht="75">
      <c r="A8870" s="311"/>
      <c r="B8870" s="311"/>
      <c r="C8870" s="100" t="s">
        <v>3592</v>
      </c>
    </row>
    <row r="8871" spans="1:3">
      <c r="A8871" s="311"/>
      <c r="B8871" s="311"/>
      <c r="C8871" s="100" t="s">
        <v>3593</v>
      </c>
    </row>
    <row r="8872" spans="1:3" ht="45">
      <c r="A8872" s="311"/>
      <c r="B8872" s="311"/>
      <c r="C8872" s="100" t="s">
        <v>3594</v>
      </c>
    </row>
    <row r="8873" spans="1:3">
      <c r="A8873" s="311"/>
      <c r="B8873" s="311"/>
      <c r="C8873" s="100" t="s">
        <v>3595</v>
      </c>
    </row>
    <row r="8874" spans="1:3" ht="45">
      <c r="A8874" s="311"/>
      <c r="B8874" s="311"/>
      <c r="C8874" s="100" t="s">
        <v>3596</v>
      </c>
    </row>
    <row r="8875" spans="1:3">
      <c r="A8875" s="311"/>
      <c r="B8875" s="311"/>
      <c r="C8875" s="100" t="s">
        <v>3582</v>
      </c>
    </row>
    <row r="8876" spans="1:3" ht="60.75" thickBot="1">
      <c r="A8876" s="312"/>
      <c r="B8876" s="312"/>
      <c r="C8876" s="95" t="s">
        <v>3601</v>
      </c>
    </row>
    <row r="8877" spans="1:3">
      <c r="A8877" s="310" t="s">
        <v>1177</v>
      </c>
      <c r="B8877" s="310" t="s">
        <v>25</v>
      </c>
      <c r="C8877" s="116" t="s">
        <v>1178</v>
      </c>
    </row>
    <row r="8878" spans="1:3">
      <c r="A8878" s="311"/>
      <c r="B8878" s="311"/>
      <c r="C8878" s="117" t="s">
        <v>2739</v>
      </c>
    </row>
    <row r="8879" spans="1:3" ht="30">
      <c r="A8879" s="311"/>
      <c r="B8879" s="311"/>
      <c r="C8879" s="117" t="s">
        <v>3602</v>
      </c>
    </row>
    <row r="8880" spans="1:3">
      <c r="A8880" s="311"/>
      <c r="B8880" s="311"/>
      <c r="C8880" s="117" t="s">
        <v>2655</v>
      </c>
    </row>
    <row r="8881" spans="1:3" ht="105">
      <c r="A8881" s="311"/>
      <c r="B8881" s="311"/>
      <c r="C8881" s="117" t="s">
        <v>3603</v>
      </c>
    </row>
    <row r="8882" spans="1:3" ht="30">
      <c r="A8882" s="311"/>
      <c r="B8882" s="311"/>
      <c r="C8882" s="117" t="s">
        <v>3604</v>
      </c>
    </row>
    <row r="8883" spans="1:3">
      <c r="A8883" s="311"/>
      <c r="B8883" s="311"/>
      <c r="C8883" s="117" t="s">
        <v>2743</v>
      </c>
    </row>
    <row r="8884" spans="1:3" ht="90">
      <c r="A8884" s="311"/>
      <c r="B8884" s="311"/>
      <c r="C8884" s="117" t="s">
        <v>3605</v>
      </c>
    </row>
    <row r="8885" spans="1:3" ht="210">
      <c r="A8885" s="311"/>
      <c r="B8885" s="311"/>
      <c r="C8885" s="117" t="s">
        <v>3606</v>
      </c>
    </row>
    <row r="8886" spans="1:3">
      <c r="A8886" s="311"/>
      <c r="B8886" s="311"/>
      <c r="C8886" s="117" t="s">
        <v>2751</v>
      </c>
    </row>
    <row r="8887" spans="1:3" ht="180">
      <c r="A8887" s="311"/>
      <c r="B8887" s="311"/>
      <c r="C8887" s="117" t="s">
        <v>3607</v>
      </c>
    </row>
    <row r="8888" spans="1:3">
      <c r="A8888" s="311"/>
      <c r="B8888" s="311"/>
      <c r="C8888" s="117" t="s">
        <v>1355</v>
      </c>
    </row>
    <row r="8889" spans="1:3" ht="60">
      <c r="A8889" s="311"/>
      <c r="B8889" s="311"/>
      <c r="C8889" s="117" t="s">
        <v>3608</v>
      </c>
    </row>
    <row r="8890" spans="1:3">
      <c r="A8890" s="311"/>
      <c r="B8890" s="311"/>
      <c r="C8890" s="117" t="s">
        <v>1955</v>
      </c>
    </row>
    <row r="8891" spans="1:3">
      <c r="A8891" s="311"/>
      <c r="B8891" s="311"/>
      <c r="C8891" s="117" t="s">
        <v>2010</v>
      </c>
    </row>
    <row r="8892" spans="1:3">
      <c r="A8892" s="311"/>
      <c r="B8892" s="311"/>
      <c r="C8892" s="117" t="s">
        <v>2011</v>
      </c>
    </row>
    <row r="8893" spans="1:3">
      <c r="A8893" s="311"/>
      <c r="B8893" s="311"/>
      <c r="C8893" s="117" t="s">
        <v>2012</v>
      </c>
    </row>
    <row r="8894" spans="1:3">
      <c r="A8894" s="311"/>
      <c r="B8894" s="311"/>
      <c r="C8894" s="117" t="s">
        <v>1475</v>
      </c>
    </row>
    <row r="8895" spans="1:3" ht="45.75" thickBot="1">
      <c r="A8895" s="312"/>
      <c r="B8895" s="312"/>
      <c r="C8895" s="118" t="s">
        <v>1358</v>
      </c>
    </row>
    <row r="8896" spans="1:3">
      <c r="A8896" s="310" t="s">
        <v>1179</v>
      </c>
      <c r="B8896" s="310" t="s">
        <v>25</v>
      </c>
      <c r="C8896" s="116" t="s">
        <v>1180</v>
      </c>
    </row>
    <row r="8897" spans="1:3">
      <c r="A8897" s="311"/>
      <c r="B8897" s="311"/>
      <c r="C8897" s="117" t="s">
        <v>2739</v>
      </c>
    </row>
    <row r="8898" spans="1:3" ht="30">
      <c r="A8898" s="311"/>
      <c r="B8898" s="311"/>
      <c r="C8898" s="117" t="s">
        <v>3609</v>
      </c>
    </row>
    <row r="8899" spans="1:3">
      <c r="A8899" s="311"/>
      <c r="B8899" s="311"/>
      <c r="C8899" s="117" t="s">
        <v>2655</v>
      </c>
    </row>
    <row r="8900" spans="1:3" ht="90">
      <c r="A8900" s="311"/>
      <c r="B8900" s="311"/>
      <c r="C8900" s="117" t="s">
        <v>3610</v>
      </c>
    </row>
    <row r="8901" spans="1:3" ht="30">
      <c r="A8901" s="311"/>
      <c r="B8901" s="311"/>
      <c r="C8901" s="117" t="s">
        <v>3611</v>
      </c>
    </row>
    <row r="8902" spans="1:3">
      <c r="A8902" s="311"/>
      <c r="B8902" s="311"/>
      <c r="C8902" s="117" t="s">
        <v>2743</v>
      </c>
    </row>
    <row r="8903" spans="1:3" ht="75">
      <c r="A8903" s="311"/>
      <c r="B8903" s="311"/>
      <c r="C8903" s="117" t="s">
        <v>3612</v>
      </c>
    </row>
    <row r="8904" spans="1:3" ht="45">
      <c r="A8904" s="311"/>
      <c r="B8904" s="311"/>
      <c r="C8904" s="117" t="s">
        <v>3613</v>
      </c>
    </row>
    <row r="8905" spans="1:3">
      <c r="A8905" s="311"/>
      <c r="B8905" s="311"/>
      <c r="C8905" s="117" t="s">
        <v>2751</v>
      </c>
    </row>
    <row r="8906" spans="1:3" ht="360">
      <c r="A8906" s="311"/>
      <c r="B8906" s="311"/>
      <c r="C8906" s="117" t="s">
        <v>3614</v>
      </c>
    </row>
    <row r="8907" spans="1:3">
      <c r="A8907" s="311"/>
      <c r="B8907" s="311"/>
      <c r="C8907" s="117" t="s">
        <v>1355</v>
      </c>
    </row>
    <row r="8908" spans="1:3" ht="60">
      <c r="A8908" s="311"/>
      <c r="B8908" s="311"/>
      <c r="C8908" s="117" t="s">
        <v>3608</v>
      </c>
    </row>
    <row r="8909" spans="1:3">
      <c r="A8909" s="311"/>
      <c r="B8909" s="311"/>
      <c r="C8909" s="117" t="s">
        <v>1955</v>
      </c>
    </row>
    <row r="8910" spans="1:3">
      <c r="A8910" s="311"/>
      <c r="B8910" s="311"/>
      <c r="C8910" s="117" t="s">
        <v>2010</v>
      </c>
    </row>
    <row r="8911" spans="1:3">
      <c r="A8911" s="311"/>
      <c r="B8911" s="311"/>
      <c r="C8911" s="117" t="s">
        <v>2011</v>
      </c>
    </row>
    <row r="8912" spans="1:3">
      <c r="A8912" s="311"/>
      <c r="B8912" s="311"/>
      <c r="C8912" s="117" t="s">
        <v>2012</v>
      </c>
    </row>
    <row r="8913" spans="1:3">
      <c r="A8913" s="311"/>
      <c r="B8913" s="311"/>
      <c r="C8913" s="117" t="s">
        <v>1475</v>
      </c>
    </row>
    <row r="8914" spans="1:3" ht="45.75" thickBot="1">
      <c r="A8914" s="312"/>
      <c r="B8914" s="312"/>
      <c r="C8914" s="118" t="s">
        <v>1358</v>
      </c>
    </row>
    <row r="8915" spans="1:3">
      <c r="A8915" s="310" t="s">
        <v>1181</v>
      </c>
      <c r="B8915" s="310" t="s">
        <v>28</v>
      </c>
      <c r="C8915" s="116" t="s">
        <v>1182</v>
      </c>
    </row>
    <row r="8916" spans="1:3">
      <c r="A8916" s="311"/>
      <c r="B8916" s="311"/>
      <c r="C8916" s="117" t="s">
        <v>2739</v>
      </c>
    </row>
    <row r="8917" spans="1:3">
      <c r="A8917" s="311"/>
      <c r="B8917" s="311"/>
      <c r="C8917" s="117" t="s">
        <v>3615</v>
      </c>
    </row>
    <row r="8918" spans="1:3">
      <c r="A8918" s="311"/>
      <c r="B8918" s="311"/>
      <c r="C8918" s="117" t="s">
        <v>2655</v>
      </c>
    </row>
    <row r="8919" spans="1:3" ht="105">
      <c r="A8919" s="311"/>
      <c r="B8919" s="311"/>
      <c r="C8919" s="117" t="s">
        <v>3616</v>
      </c>
    </row>
    <row r="8920" spans="1:3" ht="30">
      <c r="A8920" s="311"/>
      <c r="B8920" s="311"/>
      <c r="C8920" s="117" t="s">
        <v>3604</v>
      </c>
    </row>
    <row r="8921" spans="1:3">
      <c r="A8921" s="311"/>
      <c r="B8921" s="311"/>
      <c r="C8921" s="117" t="s">
        <v>2743</v>
      </c>
    </row>
    <row r="8922" spans="1:3" ht="90">
      <c r="A8922" s="311"/>
      <c r="B8922" s="311"/>
      <c r="C8922" s="117" t="s">
        <v>3605</v>
      </c>
    </row>
    <row r="8923" spans="1:3" ht="210">
      <c r="A8923" s="311"/>
      <c r="B8923" s="311"/>
      <c r="C8923" s="117" t="s">
        <v>3606</v>
      </c>
    </row>
    <row r="8924" spans="1:3">
      <c r="A8924" s="311"/>
      <c r="B8924" s="311"/>
      <c r="C8924" s="117" t="s">
        <v>2751</v>
      </c>
    </row>
    <row r="8925" spans="1:3" ht="180">
      <c r="A8925" s="311"/>
      <c r="B8925" s="311"/>
      <c r="C8925" s="117" t="s">
        <v>3607</v>
      </c>
    </row>
    <row r="8926" spans="1:3">
      <c r="A8926" s="311"/>
      <c r="B8926" s="311"/>
      <c r="C8926" s="117" t="s">
        <v>1355</v>
      </c>
    </row>
    <row r="8927" spans="1:3" ht="60">
      <c r="A8927" s="311"/>
      <c r="B8927" s="311"/>
      <c r="C8927" s="117" t="s">
        <v>3110</v>
      </c>
    </row>
    <row r="8928" spans="1:3">
      <c r="A8928" s="311"/>
      <c r="B8928" s="311"/>
      <c r="C8928" s="117" t="s">
        <v>1955</v>
      </c>
    </row>
    <row r="8929" spans="1:3">
      <c r="A8929" s="311"/>
      <c r="B8929" s="311"/>
      <c r="C8929" s="117" t="s">
        <v>2010</v>
      </c>
    </row>
    <row r="8930" spans="1:3">
      <c r="A8930" s="311"/>
      <c r="B8930" s="311"/>
      <c r="C8930" s="117" t="s">
        <v>2011</v>
      </c>
    </row>
    <row r="8931" spans="1:3">
      <c r="A8931" s="311"/>
      <c r="B8931" s="311"/>
      <c r="C8931" s="117" t="s">
        <v>2012</v>
      </c>
    </row>
    <row r="8932" spans="1:3">
      <c r="A8932" s="311"/>
      <c r="B8932" s="311"/>
      <c r="C8932" s="117" t="s">
        <v>1475</v>
      </c>
    </row>
    <row r="8933" spans="1:3" ht="45.75" thickBot="1">
      <c r="A8933" s="312"/>
      <c r="B8933" s="312"/>
      <c r="C8933" s="118" t="s">
        <v>1358</v>
      </c>
    </row>
    <row r="8934" spans="1:3">
      <c r="A8934" s="310" t="s">
        <v>1183</v>
      </c>
      <c r="B8934" s="310" t="s">
        <v>28</v>
      </c>
      <c r="C8934" s="116" t="s">
        <v>1184</v>
      </c>
    </row>
    <row r="8935" spans="1:3">
      <c r="A8935" s="311"/>
      <c r="B8935" s="311"/>
      <c r="C8935" s="117" t="s">
        <v>2739</v>
      </c>
    </row>
    <row r="8936" spans="1:3" ht="30">
      <c r="A8936" s="311"/>
      <c r="B8936" s="311"/>
      <c r="C8936" s="117" t="s">
        <v>3617</v>
      </c>
    </row>
    <row r="8937" spans="1:3">
      <c r="A8937" s="311"/>
      <c r="B8937" s="311"/>
      <c r="C8937" s="117" t="s">
        <v>2655</v>
      </c>
    </row>
    <row r="8938" spans="1:3" ht="90">
      <c r="A8938" s="311"/>
      <c r="B8938" s="311"/>
      <c r="C8938" s="117" t="s">
        <v>3610</v>
      </c>
    </row>
    <row r="8939" spans="1:3" ht="30">
      <c r="A8939" s="311"/>
      <c r="B8939" s="311"/>
      <c r="C8939" s="117" t="s">
        <v>3611</v>
      </c>
    </row>
    <row r="8940" spans="1:3">
      <c r="A8940" s="311"/>
      <c r="B8940" s="311"/>
      <c r="C8940" s="117" t="s">
        <v>2743</v>
      </c>
    </row>
    <row r="8941" spans="1:3" ht="75">
      <c r="A8941" s="311"/>
      <c r="B8941" s="311"/>
      <c r="C8941" s="117" t="s">
        <v>3612</v>
      </c>
    </row>
    <row r="8942" spans="1:3" ht="45">
      <c r="A8942" s="311"/>
      <c r="B8942" s="311"/>
      <c r="C8942" s="117" t="s">
        <v>3613</v>
      </c>
    </row>
    <row r="8943" spans="1:3">
      <c r="A8943" s="311"/>
      <c r="B8943" s="311"/>
      <c r="C8943" s="117" t="s">
        <v>2751</v>
      </c>
    </row>
    <row r="8944" spans="1:3" ht="360">
      <c r="A8944" s="311"/>
      <c r="B8944" s="311"/>
      <c r="C8944" s="117" t="s">
        <v>3614</v>
      </c>
    </row>
    <row r="8945" spans="1:3">
      <c r="A8945" s="311"/>
      <c r="B8945" s="311"/>
      <c r="C8945" s="117" t="s">
        <v>1355</v>
      </c>
    </row>
    <row r="8946" spans="1:3" ht="60">
      <c r="A8946" s="311"/>
      <c r="B8946" s="311"/>
      <c r="C8946" s="117" t="s">
        <v>2314</v>
      </c>
    </row>
    <row r="8947" spans="1:3">
      <c r="A8947" s="311"/>
      <c r="B8947" s="311"/>
      <c r="C8947" s="117" t="s">
        <v>1955</v>
      </c>
    </row>
    <row r="8948" spans="1:3">
      <c r="A8948" s="311"/>
      <c r="B8948" s="311"/>
      <c r="C8948" s="117" t="s">
        <v>2010</v>
      </c>
    </row>
    <row r="8949" spans="1:3">
      <c r="A8949" s="311"/>
      <c r="B8949" s="311"/>
      <c r="C8949" s="117" t="s">
        <v>2011</v>
      </c>
    </row>
    <row r="8950" spans="1:3">
      <c r="A8950" s="311"/>
      <c r="B8950" s="311"/>
      <c r="C8950" s="117" t="s">
        <v>2012</v>
      </c>
    </row>
    <row r="8951" spans="1:3">
      <c r="A8951" s="311"/>
      <c r="B8951" s="311"/>
      <c r="C8951" s="117" t="s">
        <v>1475</v>
      </c>
    </row>
    <row r="8952" spans="1:3" ht="45.75" thickBot="1">
      <c r="A8952" s="312"/>
      <c r="B8952" s="312"/>
      <c r="C8952" s="118" t="s">
        <v>1358</v>
      </c>
    </row>
    <row r="8953" spans="1:3">
      <c r="A8953" s="310" t="s">
        <v>1185</v>
      </c>
      <c r="B8953" s="310" t="s">
        <v>2</v>
      </c>
      <c r="C8953" s="116" t="s">
        <v>1186</v>
      </c>
    </row>
    <row r="8954" spans="1:3">
      <c r="A8954" s="311"/>
      <c r="B8954" s="311"/>
      <c r="C8954" s="117" t="s">
        <v>2739</v>
      </c>
    </row>
    <row r="8955" spans="1:3" ht="30">
      <c r="A8955" s="311"/>
      <c r="B8955" s="311"/>
      <c r="C8955" s="117" t="s">
        <v>3618</v>
      </c>
    </row>
    <row r="8956" spans="1:3">
      <c r="A8956" s="311"/>
      <c r="B8956" s="311"/>
      <c r="C8956" s="117" t="s">
        <v>2655</v>
      </c>
    </row>
    <row r="8957" spans="1:3" ht="60">
      <c r="A8957" s="311"/>
      <c r="B8957" s="311"/>
      <c r="C8957" s="117" t="s">
        <v>3619</v>
      </c>
    </row>
    <row r="8958" spans="1:3" ht="165">
      <c r="A8958" s="311"/>
      <c r="B8958" s="311"/>
      <c r="C8958" s="117" t="s">
        <v>3620</v>
      </c>
    </row>
    <row r="8959" spans="1:3" ht="300">
      <c r="A8959" s="311"/>
      <c r="B8959" s="311"/>
      <c r="C8959" s="117" t="s">
        <v>3621</v>
      </c>
    </row>
    <row r="8960" spans="1:3" ht="90">
      <c r="A8960" s="311"/>
      <c r="B8960" s="311"/>
      <c r="C8960" s="117" t="s">
        <v>3622</v>
      </c>
    </row>
    <row r="8961" spans="1:3">
      <c r="A8961" s="311"/>
      <c r="B8961" s="311"/>
      <c r="C8961" s="117"/>
    </row>
    <row r="8962" spans="1:3" ht="120">
      <c r="A8962" s="311"/>
      <c r="B8962" s="311"/>
      <c r="C8962" s="117" t="s">
        <v>3623</v>
      </c>
    </row>
    <row r="8963" spans="1:3">
      <c r="A8963" s="311"/>
      <c r="B8963" s="311"/>
      <c r="C8963" s="117" t="s">
        <v>1355</v>
      </c>
    </row>
    <row r="8964" spans="1:3" ht="60">
      <c r="A8964" s="311"/>
      <c r="B8964" s="311"/>
      <c r="C8964" s="117" t="s">
        <v>3624</v>
      </c>
    </row>
    <row r="8965" spans="1:3">
      <c r="A8965" s="311"/>
      <c r="B8965" s="311"/>
      <c r="C8965" s="117" t="s">
        <v>1955</v>
      </c>
    </row>
    <row r="8966" spans="1:3">
      <c r="A8966" s="311"/>
      <c r="B8966" s="311"/>
      <c r="C8966" s="117" t="s">
        <v>2010</v>
      </c>
    </row>
    <row r="8967" spans="1:3">
      <c r="A8967" s="311"/>
      <c r="B8967" s="311"/>
      <c r="C8967" s="117" t="s">
        <v>2011</v>
      </c>
    </row>
    <row r="8968" spans="1:3">
      <c r="A8968" s="311"/>
      <c r="B8968" s="311"/>
      <c r="C8968" s="117" t="s">
        <v>2012</v>
      </c>
    </row>
    <row r="8969" spans="1:3">
      <c r="A8969" s="311"/>
      <c r="B8969" s="311"/>
      <c r="C8969" s="117" t="s">
        <v>1475</v>
      </c>
    </row>
    <row r="8970" spans="1:3" ht="60.75" customHeight="1">
      <c r="A8970" s="311"/>
      <c r="B8970" s="311"/>
      <c r="C8970" s="331" t="s">
        <v>1358</v>
      </c>
    </row>
    <row r="8971" spans="1:3" ht="15.75" thickBot="1">
      <c r="A8971" s="312"/>
      <c r="B8971" s="312"/>
      <c r="C8971" s="332"/>
    </row>
    <row r="8972" spans="1:3">
      <c r="A8972" s="310" t="s">
        <v>1187</v>
      </c>
      <c r="B8972" s="310" t="s">
        <v>2</v>
      </c>
      <c r="C8972" s="99" t="s">
        <v>1188</v>
      </c>
    </row>
    <row r="8973" spans="1:3" ht="45">
      <c r="A8973" s="311"/>
      <c r="B8973" s="311"/>
      <c r="C8973" s="100" t="s">
        <v>3625</v>
      </c>
    </row>
    <row r="8974" spans="1:3">
      <c r="A8974" s="311"/>
      <c r="B8974" s="311"/>
      <c r="C8974" s="99" t="s">
        <v>1346</v>
      </c>
    </row>
    <row r="8975" spans="1:3" ht="60">
      <c r="A8975" s="311"/>
      <c r="B8975" s="311"/>
      <c r="C8975" s="100" t="s">
        <v>2271</v>
      </c>
    </row>
    <row r="8976" spans="1:3">
      <c r="A8976" s="311"/>
      <c r="B8976" s="311"/>
      <c r="C8976" s="100" t="s">
        <v>3626</v>
      </c>
    </row>
    <row r="8977" spans="1:3" ht="30">
      <c r="A8977" s="311"/>
      <c r="B8977" s="311"/>
      <c r="C8977" s="100" t="s">
        <v>1350</v>
      </c>
    </row>
    <row r="8978" spans="1:3">
      <c r="A8978" s="311"/>
      <c r="B8978" s="311"/>
      <c r="C8978" s="99" t="s">
        <v>1306</v>
      </c>
    </row>
    <row r="8979" spans="1:3">
      <c r="A8979" s="311"/>
      <c r="B8979" s="311"/>
      <c r="C8979" s="101" t="s">
        <v>2273</v>
      </c>
    </row>
    <row r="8980" spans="1:3" ht="30">
      <c r="A8980" s="311"/>
      <c r="B8980" s="311"/>
      <c r="C8980" s="100" t="s">
        <v>1985</v>
      </c>
    </row>
    <row r="8981" spans="1:3">
      <c r="A8981" s="311"/>
      <c r="B8981" s="311"/>
      <c r="C8981" s="100" t="s">
        <v>1986</v>
      </c>
    </row>
    <row r="8982" spans="1:3">
      <c r="A8982" s="311"/>
      <c r="B8982" s="311"/>
      <c r="C8982" s="100" t="s">
        <v>1469</v>
      </c>
    </row>
    <row r="8983" spans="1:3">
      <c r="A8983" s="311"/>
      <c r="B8983" s="311"/>
      <c r="C8983" s="100" t="s">
        <v>1354</v>
      </c>
    </row>
    <row r="8984" spans="1:3">
      <c r="A8984" s="311"/>
      <c r="B8984" s="311"/>
      <c r="C8984" s="99" t="s">
        <v>1355</v>
      </c>
    </row>
    <row r="8985" spans="1:3" ht="90">
      <c r="A8985" s="311"/>
      <c r="B8985" s="311"/>
      <c r="C8985" s="100" t="s">
        <v>2274</v>
      </c>
    </row>
    <row r="8986" spans="1:3">
      <c r="A8986" s="311"/>
      <c r="B8986" s="311"/>
      <c r="C8986" s="99" t="s">
        <v>1357</v>
      </c>
    </row>
    <row r="8987" spans="1:3" ht="45.75" thickBot="1">
      <c r="A8987" s="312"/>
      <c r="B8987" s="312"/>
      <c r="C8987" s="95" t="s">
        <v>1358</v>
      </c>
    </row>
    <row r="8988" spans="1:3" s="1" customFormat="1" ht="13.5" thickBot="1">
      <c r="A8988" s="315" t="s">
        <v>1189</v>
      </c>
      <c r="B8988" s="316" t="s">
        <v>25</v>
      </c>
      <c r="C8988" s="119" t="s">
        <v>1190</v>
      </c>
    </row>
    <row r="8989" spans="1:3" s="1" customFormat="1" ht="26.25" thickBot="1">
      <c r="A8989" s="315" t="e">
        <v>#N/A</v>
      </c>
      <c r="B8989" s="317"/>
      <c r="C8989" s="120" t="s">
        <v>3627</v>
      </c>
    </row>
    <row r="8990" spans="1:3" s="1" customFormat="1" ht="26.25" thickBot="1">
      <c r="A8990" s="315" t="e">
        <v>#N/A</v>
      </c>
      <c r="B8990" s="317"/>
      <c r="C8990" s="120" t="s">
        <v>3628</v>
      </c>
    </row>
    <row r="8991" spans="1:3" s="1" customFormat="1" ht="26.25" thickBot="1">
      <c r="A8991" s="315" t="e">
        <v>#N/A</v>
      </c>
      <c r="B8991" s="317"/>
      <c r="C8991" s="120" t="s">
        <v>3629</v>
      </c>
    </row>
    <row r="8992" spans="1:3" s="1" customFormat="1" ht="13.5" thickBot="1">
      <c r="A8992" s="315" t="e">
        <v>#N/A</v>
      </c>
      <c r="B8992" s="317"/>
      <c r="C8992" s="120" t="s">
        <v>3630</v>
      </c>
    </row>
    <row r="8993" spans="1:3" s="1" customFormat="1" ht="13.5" thickBot="1">
      <c r="A8993" s="315" t="e">
        <v>#N/A</v>
      </c>
      <c r="B8993" s="317"/>
      <c r="C8993" s="120" t="s">
        <v>3631</v>
      </c>
    </row>
    <row r="8994" spans="1:3" s="1" customFormat="1" ht="13.5" thickBot="1">
      <c r="A8994" s="315" t="e">
        <v>#N/A</v>
      </c>
      <c r="B8994" s="317"/>
      <c r="C8994" s="120" t="s">
        <v>3632</v>
      </c>
    </row>
    <row r="8995" spans="1:3" s="1" customFormat="1" ht="39" thickBot="1">
      <c r="A8995" s="315" t="e">
        <v>#N/A</v>
      </c>
      <c r="B8995" s="317"/>
      <c r="C8995" s="120" t="s">
        <v>3633</v>
      </c>
    </row>
    <row r="8996" spans="1:3" s="1" customFormat="1" ht="26.25" thickBot="1">
      <c r="A8996" s="315" t="e">
        <v>#N/A</v>
      </c>
      <c r="B8996" s="317"/>
      <c r="C8996" s="120" t="s">
        <v>3634</v>
      </c>
    </row>
    <row r="8997" spans="1:3" s="1" customFormat="1" ht="13.5" thickBot="1">
      <c r="A8997" s="315" t="e">
        <v>#N/A</v>
      </c>
      <c r="B8997" s="317"/>
      <c r="C8997" s="119" t="s">
        <v>1346</v>
      </c>
    </row>
    <row r="8998" spans="1:3" s="1" customFormat="1" ht="51.75" thickBot="1">
      <c r="A8998" s="315" t="e">
        <v>#VALUE!</v>
      </c>
      <c r="B8998" s="317"/>
      <c r="C8998" s="120" t="s">
        <v>1347</v>
      </c>
    </row>
    <row r="8999" spans="1:3" s="1" customFormat="1" ht="13.5" thickBot="1">
      <c r="A8999" s="315" t="e">
        <v>#VALUE!</v>
      </c>
      <c r="B8999" s="317"/>
      <c r="C8999" s="313" t="s">
        <v>1348</v>
      </c>
    </row>
    <row r="9000" spans="1:3" s="1" customFormat="1" ht="57.75" customHeight="1" thickBot="1">
      <c r="A9000" s="315" t="e">
        <v>#N/A</v>
      </c>
      <c r="B9000" s="317"/>
      <c r="C9000" s="313"/>
    </row>
    <row r="9001" spans="1:3" s="1" customFormat="1" ht="26.25" thickBot="1">
      <c r="A9001" s="315" t="e">
        <v>#N/A</v>
      </c>
      <c r="B9001" s="317"/>
      <c r="C9001" s="120" t="s">
        <v>1350</v>
      </c>
    </row>
    <row r="9002" spans="1:3" s="1" customFormat="1" ht="13.5" thickBot="1">
      <c r="A9002" s="315" t="e">
        <v>#N/A</v>
      </c>
      <c r="B9002" s="317"/>
      <c r="C9002" s="119" t="s">
        <v>1306</v>
      </c>
    </row>
    <row r="9003" spans="1:3" s="1" customFormat="1" ht="13.5" thickBot="1">
      <c r="A9003" s="315" t="e">
        <v>#N/A</v>
      </c>
      <c r="B9003" s="317"/>
      <c r="C9003" s="120" t="s">
        <v>3635</v>
      </c>
    </row>
    <row r="9004" spans="1:3" s="1" customFormat="1" ht="13.5" thickBot="1">
      <c r="A9004" s="315" t="e">
        <v>#N/A</v>
      </c>
      <c r="B9004" s="317"/>
      <c r="C9004" s="313" t="s">
        <v>1352</v>
      </c>
    </row>
    <row r="9005" spans="1:3" s="1" customFormat="1" ht="13.5" thickBot="1">
      <c r="A9005" s="315" t="e">
        <v>#N/A</v>
      </c>
      <c r="B9005" s="317"/>
      <c r="C9005" s="313"/>
    </row>
    <row r="9006" spans="1:3" s="1" customFormat="1" ht="13.5" thickBot="1">
      <c r="A9006" s="315" t="e">
        <v>#N/A</v>
      </c>
      <c r="B9006" s="317"/>
      <c r="C9006" s="120" t="s">
        <v>1354</v>
      </c>
    </row>
    <row r="9007" spans="1:3" s="1" customFormat="1" ht="13.5" thickBot="1">
      <c r="A9007" s="315" t="e">
        <v>#N/A</v>
      </c>
      <c r="B9007" s="317"/>
      <c r="C9007" s="119" t="s">
        <v>1355</v>
      </c>
    </row>
    <row r="9008" spans="1:3" s="1" customFormat="1" ht="64.5" thickBot="1">
      <c r="A9008" s="315" t="e">
        <v>#VALUE!</v>
      </c>
      <c r="B9008" s="317"/>
      <c r="C9008" s="120" t="s">
        <v>3636</v>
      </c>
    </row>
    <row r="9009" spans="1:3" s="1" customFormat="1" ht="13.5" thickBot="1">
      <c r="A9009" s="315" t="e">
        <v>#N/A</v>
      </c>
      <c r="B9009" s="317"/>
      <c r="C9009" s="119" t="s">
        <v>1357</v>
      </c>
    </row>
    <row r="9010" spans="1:3" s="1" customFormat="1" ht="39" thickBot="1">
      <c r="A9010" s="315" t="e">
        <v>#VALUE!</v>
      </c>
      <c r="B9010" s="318"/>
      <c r="C9010" s="121" t="s">
        <v>1358</v>
      </c>
    </row>
    <row r="9011" spans="1:3" s="1" customFormat="1" ht="13.5" thickBot="1">
      <c r="A9011" s="315" t="s">
        <v>1191</v>
      </c>
      <c r="B9011" s="316" t="s">
        <v>25</v>
      </c>
      <c r="C9011" s="122" t="s">
        <v>1192</v>
      </c>
    </row>
    <row r="9012" spans="1:3" s="1" customFormat="1" ht="64.5" thickBot="1">
      <c r="A9012" s="315" t="e">
        <v>#VALUE!</v>
      </c>
      <c r="B9012" s="317"/>
      <c r="C9012" s="120" t="s">
        <v>3637</v>
      </c>
    </row>
    <row r="9013" spans="1:3" s="1" customFormat="1" ht="13.5" thickBot="1">
      <c r="A9013" s="315" t="e">
        <v>#N/A</v>
      </c>
      <c r="B9013" s="317"/>
      <c r="C9013" s="119" t="s">
        <v>1346</v>
      </c>
    </row>
    <row r="9014" spans="1:3" s="1" customFormat="1" ht="39" thickBot="1">
      <c r="A9014" s="315" t="e">
        <v>#VALUE!</v>
      </c>
      <c r="B9014" s="317"/>
      <c r="C9014" s="120" t="s">
        <v>1465</v>
      </c>
    </row>
    <row r="9015" spans="1:3" s="1" customFormat="1" ht="13.5" thickBot="1">
      <c r="A9015" s="315" t="e">
        <v>#N/A</v>
      </c>
      <c r="B9015" s="317"/>
      <c r="C9015" s="120" t="s">
        <v>1466</v>
      </c>
    </row>
    <row r="9016" spans="1:3" s="1" customFormat="1" ht="13.5" thickBot="1">
      <c r="A9016" s="315" t="e">
        <v>#N/A</v>
      </c>
      <c r="B9016" s="317"/>
      <c r="C9016" s="119" t="s">
        <v>1392</v>
      </c>
    </row>
    <row r="9017" spans="1:3" s="1" customFormat="1" ht="13.5" thickBot="1">
      <c r="A9017" s="315" t="e">
        <v>#VALUE!</v>
      </c>
      <c r="B9017" s="317"/>
      <c r="C9017" s="322" t="s">
        <v>3638</v>
      </c>
    </row>
    <row r="9018" spans="1:3" s="1" customFormat="1" ht="13.5" thickBot="1">
      <c r="A9018" s="315" t="e">
        <v>#N/A</v>
      </c>
      <c r="B9018" s="317"/>
      <c r="C9018" s="322"/>
    </row>
    <row r="9019" spans="1:3" s="1" customFormat="1" ht="13.5" thickBot="1">
      <c r="A9019" s="315" t="e">
        <v>#N/A</v>
      </c>
      <c r="B9019" s="317"/>
      <c r="C9019" s="322"/>
    </row>
    <row r="9020" spans="1:3" s="1" customFormat="1" ht="13.5" thickBot="1">
      <c r="A9020" s="315" t="e">
        <v>#N/A</v>
      </c>
      <c r="B9020" s="317"/>
      <c r="C9020" s="322"/>
    </row>
    <row r="9021" spans="1:3" s="1" customFormat="1" ht="13.5" thickBot="1">
      <c r="A9021" s="315" t="e">
        <v>#N/A</v>
      </c>
      <c r="B9021" s="317"/>
      <c r="C9021" s="322"/>
    </row>
    <row r="9022" spans="1:3" s="1" customFormat="1" ht="13.5" thickBot="1">
      <c r="A9022" s="315" t="e">
        <v>#N/A</v>
      </c>
      <c r="B9022" s="317"/>
      <c r="C9022" s="119" t="s">
        <v>1355</v>
      </c>
    </row>
    <row r="9023" spans="1:3" s="1" customFormat="1" ht="39" thickBot="1">
      <c r="A9023" s="315" t="e">
        <v>#VALUE!</v>
      </c>
      <c r="B9023" s="317"/>
      <c r="C9023" s="120" t="s">
        <v>3639</v>
      </c>
    </row>
    <row r="9024" spans="1:3" s="1" customFormat="1" ht="13.5" thickBot="1">
      <c r="A9024" s="315" t="e">
        <v>#N/A</v>
      </c>
      <c r="B9024" s="317"/>
      <c r="C9024" s="119" t="s">
        <v>1475</v>
      </c>
    </row>
    <row r="9025" spans="1:3" s="1" customFormat="1" ht="13.5" thickBot="1">
      <c r="A9025" s="315" t="e">
        <v>#VALUE!</v>
      </c>
      <c r="B9025" s="317"/>
      <c r="C9025" s="325" t="s">
        <v>1358</v>
      </c>
    </row>
    <row r="9026" spans="1:3" s="1" customFormat="1" ht="13.5" thickBot="1">
      <c r="A9026" s="315" t="e">
        <v>#N/A</v>
      </c>
      <c r="B9026" s="317"/>
      <c r="C9026" s="325"/>
    </row>
    <row r="9027" spans="1:3" s="1" customFormat="1" ht="13.5" thickBot="1">
      <c r="A9027" s="315" t="e">
        <v>#N/A</v>
      </c>
      <c r="B9027" s="317"/>
      <c r="C9027" s="325"/>
    </row>
    <row r="9028" spans="1:3" s="1" customFormat="1" ht="13.5" thickBot="1">
      <c r="A9028" s="315" t="e">
        <v>#N/A</v>
      </c>
      <c r="B9028" s="317"/>
      <c r="C9028" s="325"/>
    </row>
    <row r="9029" spans="1:3" s="1" customFormat="1" ht="13.5" thickBot="1">
      <c r="A9029" s="315" t="e">
        <v>#N/A</v>
      </c>
      <c r="B9029" s="319"/>
      <c r="C9029" s="326"/>
    </row>
    <row r="9030" spans="1:3" s="1" customFormat="1" ht="13.5" thickBot="1">
      <c r="A9030" s="315" t="s">
        <v>1193</v>
      </c>
      <c r="B9030" s="316" t="s">
        <v>33</v>
      </c>
      <c r="C9030" s="122" t="s">
        <v>1194</v>
      </c>
    </row>
    <row r="9031" spans="1:3" s="1" customFormat="1" ht="13.5" thickBot="1">
      <c r="A9031" s="315" t="e">
        <v>#N/A</v>
      </c>
      <c r="B9031" s="317"/>
      <c r="C9031" s="120" t="s">
        <v>3640</v>
      </c>
    </row>
    <row r="9032" spans="1:3" s="1" customFormat="1" ht="230.25" thickBot="1">
      <c r="A9032" s="315" t="e">
        <v>#VALUE!</v>
      </c>
      <c r="B9032" s="317"/>
      <c r="C9032" s="120" t="s">
        <v>3641</v>
      </c>
    </row>
    <row r="9033" spans="1:3" s="1" customFormat="1" ht="13.5" thickBot="1">
      <c r="A9033" s="315" t="e">
        <v>#N/A</v>
      </c>
      <c r="B9033" s="317"/>
      <c r="C9033" s="119" t="s">
        <v>1346</v>
      </c>
    </row>
    <row r="9034" spans="1:3" s="1" customFormat="1" ht="51.75" thickBot="1">
      <c r="A9034" s="315" t="e">
        <v>#VALUE!</v>
      </c>
      <c r="B9034" s="317"/>
      <c r="C9034" s="120" t="s">
        <v>1347</v>
      </c>
    </row>
    <row r="9035" spans="1:3" s="1" customFormat="1" ht="13.5" thickBot="1">
      <c r="A9035" s="315" t="e">
        <v>#VALUE!</v>
      </c>
      <c r="B9035" s="317"/>
      <c r="C9035" s="313" t="s">
        <v>1348</v>
      </c>
    </row>
    <row r="9036" spans="1:3" s="1" customFormat="1" ht="13.5" thickBot="1">
      <c r="A9036" s="315" t="e">
        <v>#N/A</v>
      </c>
      <c r="B9036" s="317"/>
      <c r="C9036" s="313"/>
    </row>
    <row r="9037" spans="1:3" s="1" customFormat="1" ht="13.5" thickBot="1">
      <c r="A9037" s="315" t="e">
        <v>#N/A</v>
      </c>
      <c r="B9037" s="317"/>
      <c r="C9037" s="313"/>
    </row>
    <row r="9038" spans="1:3" s="1" customFormat="1" ht="13.5" thickBot="1">
      <c r="A9038" s="315" t="e">
        <v>#N/A</v>
      </c>
      <c r="B9038" s="317"/>
      <c r="C9038" s="313"/>
    </row>
    <row r="9039" spans="1:3" s="1" customFormat="1" ht="13.5" thickBot="1">
      <c r="A9039" s="315" t="e">
        <v>#N/A</v>
      </c>
      <c r="B9039" s="317"/>
      <c r="C9039" s="313"/>
    </row>
    <row r="9040" spans="1:3" s="1" customFormat="1" ht="26.25" thickBot="1">
      <c r="A9040" s="315" t="e">
        <v>#N/A</v>
      </c>
      <c r="B9040" s="317"/>
      <c r="C9040" s="120" t="s">
        <v>1350</v>
      </c>
    </row>
    <row r="9041" spans="1:3" s="1" customFormat="1" ht="13.5" thickBot="1">
      <c r="A9041" s="315" t="e">
        <v>#N/A</v>
      </c>
      <c r="B9041" s="317"/>
      <c r="C9041" s="119" t="s">
        <v>1306</v>
      </c>
    </row>
    <row r="9042" spans="1:3" s="1" customFormat="1" ht="13.5" thickBot="1">
      <c r="A9042" s="315" t="e">
        <v>#N/A</v>
      </c>
      <c r="B9042" s="317"/>
      <c r="C9042" s="120" t="s">
        <v>1351</v>
      </c>
    </row>
    <row r="9043" spans="1:3" s="1" customFormat="1" ht="26.25" thickBot="1">
      <c r="A9043" s="315" t="e">
        <v>#N/A</v>
      </c>
      <c r="B9043" s="317"/>
      <c r="C9043" s="120" t="s">
        <v>1352</v>
      </c>
    </row>
    <row r="9044" spans="1:3" s="1" customFormat="1" ht="13.5" thickBot="1">
      <c r="A9044" s="315" t="e">
        <v>#N/A</v>
      </c>
      <c r="B9044" s="317"/>
      <c r="C9044" s="120" t="s">
        <v>1353</v>
      </c>
    </row>
    <row r="9045" spans="1:3" s="1" customFormat="1" ht="13.5" thickBot="1">
      <c r="A9045" s="315" t="e">
        <v>#N/A</v>
      </c>
      <c r="B9045" s="317"/>
      <c r="C9045" s="120" t="s">
        <v>1354</v>
      </c>
    </row>
    <row r="9046" spans="1:3" s="1" customFormat="1" ht="13.5" thickBot="1">
      <c r="A9046" s="315" t="e">
        <v>#N/A</v>
      </c>
      <c r="B9046" s="317"/>
      <c r="C9046" s="119" t="s">
        <v>1355</v>
      </c>
    </row>
    <row r="9047" spans="1:3" s="1" customFormat="1" ht="64.5" thickBot="1">
      <c r="A9047" s="315" t="e">
        <v>#VALUE!</v>
      </c>
      <c r="B9047" s="317"/>
      <c r="C9047" s="120" t="s">
        <v>3642</v>
      </c>
    </row>
    <row r="9048" spans="1:3" s="1" customFormat="1" ht="13.5" thickBot="1">
      <c r="A9048" s="315" t="e">
        <v>#N/A</v>
      </c>
      <c r="B9048" s="317"/>
      <c r="C9048" s="119" t="s">
        <v>1357</v>
      </c>
    </row>
    <row r="9049" spans="1:3" s="1" customFormat="1" ht="39" thickBot="1">
      <c r="A9049" s="315" t="e">
        <v>#VALUE!</v>
      </c>
      <c r="B9049" s="318"/>
      <c r="C9049" s="121" t="s">
        <v>1358</v>
      </c>
    </row>
    <row r="9050" spans="1:3" s="1" customFormat="1" ht="13.5" thickBot="1">
      <c r="A9050" s="315" t="s">
        <v>1195</v>
      </c>
      <c r="B9050" s="316" t="s">
        <v>33</v>
      </c>
      <c r="C9050" s="122" t="s">
        <v>1196</v>
      </c>
    </row>
    <row r="9051" spans="1:3" s="1" customFormat="1" ht="90" thickBot="1">
      <c r="A9051" s="315" t="e">
        <v>#VALUE!</v>
      </c>
      <c r="B9051" s="317"/>
      <c r="C9051" s="120" t="s">
        <v>3643</v>
      </c>
    </row>
    <row r="9052" spans="1:3" s="1" customFormat="1" ht="13.5" thickBot="1">
      <c r="A9052" s="315" t="e">
        <v>#N/A</v>
      </c>
      <c r="B9052" s="317"/>
      <c r="C9052" s="119" t="s">
        <v>1346</v>
      </c>
    </row>
    <row r="9053" spans="1:3" s="1" customFormat="1" ht="51.75" thickBot="1">
      <c r="A9053" s="315" t="e">
        <v>#VALUE!</v>
      </c>
      <c r="B9053" s="317"/>
      <c r="C9053" s="120" t="s">
        <v>1347</v>
      </c>
    </row>
    <row r="9054" spans="1:3" s="1" customFormat="1" ht="13.5" thickBot="1">
      <c r="A9054" s="315" t="e">
        <v>#VALUE!</v>
      </c>
      <c r="B9054" s="317"/>
      <c r="C9054" s="313" t="s">
        <v>1348</v>
      </c>
    </row>
    <row r="9055" spans="1:3" s="1" customFormat="1" ht="13.5" thickBot="1">
      <c r="A9055" s="315" t="e">
        <v>#N/A</v>
      </c>
      <c r="B9055" s="317"/>
      <c r="C9055" s="313"/>
    </row>
    <row r="9056" spans="1:3" s="1" customFormat="1" ht="13.5" thickBot="1">
      <c r="A9056" s="315" t="e">
        <v>#N/A</v>
      </c>
      <c r="B9056" s="317"/>
      <c r="C9056" s="313"/>
    </row>
    <row r="9057" spans="1:3" s="1" customFormat="1" ht="13.5" thickBot="1">
      <c r="A9057" s="315" t="e">
        <v>#N/A</v>
      </c>
      <c r="B9057" s="317"/>
      <c r="C9057" s="313"/>
    </row>
    <row r="9058" spans="1:3" s="1" customFormat="1" ht="13.5" thickBot="1">
      <c r="A9058" s="315" t="e">
        <v>#N/A</v>
      </c>
      <c r="B9058" s="317"/>
      <c r="C9058" s="313"/>
    </row>
    <row r="9059" spans="1:3" s="1" customFormat="1" ht="26.25" thickBot="1">
      <c r="A9059" s="315" t="e">
        <v>#N/A</v>
      </c>
      <c r="B9059" s="317"/>
      <c r="C9059" s="120" t="s">
        <v>1350</v>
      </c>
    </row>
    <row r="9060" spans="1:3" s="1" customFormat="1" ht="13.5" thickBot="1">
      <c r="A9060" s="315" t="e">
        <v>#N/A</v>
      </c>
      <c r="B9060" s="317"/>
      <c r="C9060" s="119" t="s">
        <v>1306</v>
      </c>
    </row>
    <row r="9061" spans="1:3" s="1" customFormat="1" ht="13.5" thickBot="1">
      <c r="A9061" s="315" t="e">
        <v>#N/A</v>
      </c>
      <c r="B9061" s="317"/>
      <c r="C9061" s="120" t="s">
        <v>1351</v>
      </c>
    </row>
    <row r="9062" spans="1:3" s="1" customFormat="1" ht="26.25" thickBot="1">
      <c r="A9062" s="315" t="e">
        <v>#N/A</v>
      </c>
      <c r="B9062" s="317"/>
      <c r="C9062" s="120" t="s">
        <v>1352</v>
      </c>
    </row>
    <row r="9063" spans="1:3" s="1" customFormat="1" ht="13.5" thickBot="1">
      <c r="A9063" s="315" t="e">
        <v>#N/A</v>
      </c>
      <c r="B9063" s="317"/>
      <c r="C9063" s="120" t="s">
        <v>1353</v>
      </c>
    </row>
    <row r="9064" spans="1:3" s="1" customFormat="1" ht="13.5" thickBot="1">
      <c r="A9064" s="315" t="e">
        <v>#N/A</v>
      </c>
      <c r="B9064" s="317"/>
      <c r="C9064" s="120" t="s">
        <v>1354</v>
      </c>
    </row>
    <row r="9065" spans="1:3" s="1" customFormat="1" ht="13.5" thickBot="1">
      <c r="A9065" s="315" t="e">
        <v>#N/A</v>
      </c>
      <c r="B9065" s="317"/>
      <c r="C9065" s="119" t="s">
        <v>1355</v>
      </c>
    </row>
    <row r="9066" spans="1:3" s="1" customFormat="1" ht="64.5" thickBot="1">
      <c r="A9066" s="315" t="e">
        <v>#VALUE!</v>
      </c>
      <c r="B9066" s="317"/>
      <c r="C9066" s="120" t="s">
        <v>3644</v>
      </c>
    </row>
    <row r="9067" spans="1:3" s="1" customFormat="1" ht="13.5" thickBot="1">
      <c r="A9067" s="315" t="e">
        <v>#N/A</v>
      </c>
      <c r="B9067" s="317"/>
      <c r="C9067" s="119" t="s">
        <v>1357</v>
      </c>
    </row>
    <row r="9068" spans="1:3" s="1" customFormat="1" ht="39" thickBot="1">
      <c r="A9068" s="315" t="e">
        <v>#VALUE!</v>
      </c>
      <c r="B9068" s="319"/>
      <c r="C9068" s="121" t="s">
        <v>1358</v>
      </c>
    </row>
    <row r="9069" spans="1:3" s="1" customFormat="1" ht="13.5" thickBot="1">
      <c r="A9069" s="327" t="s">
        <v>1197</v>
      </c>
      <c r="B9069" s="328" t="s">
        <v>33</v>
      </c>
      <c r="C9069" s="124" t="s">
        <v>1198</v>
      </c>
    </row>
    <row r="9070" spans="1:3" s="1" customFormat="1" ht="39" thickBot="1">
      <c r="A9070" s="327" t="e">
        <v>#N/A</v>
      </c>
      <c r="B9070" s="329"/>
      <c r="C9070" s="120" t="s">
        <v>3645</v>
      </c>
    </row>
    <row r="9071" spans="1:3" s="1" customFormat="1" ht="51.75" thickBot="1">
      <c r="A9071" s="327" t="e">
        <v>#VALUE!</v>
      </c>
      <c r="B9071" s="329"/>
      <c r="C9071" s="120" t="s">
        <v>3646</v>
      </c>
    </row>
    <row r="9072" spans="1:3" s="1" customFormat="1" ht="204.75" thickBot="1">
      <c r="A9072" s="327" t="e">
        <v>#VALUE!</v>
      </c>
      <c r="B9072" s="329"/>
      <c r="C9072" s="120" t="s">
        <v>3647</v>
      </c>
    </row>
    <row r="9073" spans="1:3" s="1" customFormat="1" ht="13.5" thickBot="1">
      <c r="A9073" s="327" t="e">
        <v>#N/A</v>
      </c>
      <c r="B9073" s="329"/>
      <c r="C9073" s="119" t="s">
        <v>1346</v>
      </c>
    </row>
    <row r="9074" spans="1:3" s="1" customFormat="1" ht="51.75" thickBot="1">
      <c r="A9074" s="327" t="e">
        <v>#VALUE!</v>
      </c>
      <c r="B9074" s="329"/>
      <c r="C9074" s="120" t="s">
        <v>1347</v>
      </c>
    </row>
    <row r="9075" spans="1:3" s="1" customFormat="1" ht="64.5" thickBot="1">
      <c r="A9075" s="327" t="e">
        <v>#VALUE!</v>
      </c>
      <c r="B9075" s="329"/>
      <c r="C9075" s="120" t="s">
        <v>1348</v>
      </c>
    </row>
    <row r="9076" spans="1:3" s="1" customFormat="1" ht="26.25" thickBot="1">
      <c r="A9076" s="327" t="e">
        <v>#N/A</v>
      </c>
      <c r="B9076" s="329"/>
      <c r="C9076" s="125" t="s">
        <v>1349</v>
      </c>
    </row>
    <row r="9077" spans="1:3" s="1" customFormat="1" ht="26.25" thickBot="1">
      <c r="A9077" s="327" t="e">
        <v>#N/A</v>
      </c>
      <c r="B9077" s="329"/>
      <c r="C9077" s="120" t="s">
        <v>1350</v>
      </c>
    </row>
    <row r="9078" spans="1:3" s="1" customFormat="1" ht="13.5" thickBot="1">
      <c r="A9078" s="327" t="e">
        <v>#N/A</v>
      </c>
      <c r="B9078" s="329"/>
      <c r="C9078" s="119" t="s">
        <v>1306</v>
      </c>
    </row>
    <row r="9079" spans="1:3" s="1" customFormat="1" ht="13.5" thickBot="1">
      <c r="A9079" s="327" t="e">
        <v>#N/A</v>
      </c>
      <c r="B9079" s="329"/>
      <c r="C9079" s="120" t="s">
        <v>3648</v>
      </c>
    </row>
    <row r="9080" spans="1:3" s="1" customFormat="1" ht="13.5" thickBot="1">
      <c r="A9080" s="327" t="e">
        <v>#N/A</v>
      </c>
      <c r="B9080" s="329"/>
      <c r="C9080" s="313" t="s">
        <v>1352</v>
      </c>
    </row>
    <row r="9081" spans="1:3" s="1" customFormat="1" ht="13.5" thickBot="1">
      <c r="A9081" s="327" t="e">
        <v>#N/A</v>
      </c>
      <c r="B9081" s="329"/>
      <c r="C9081" s="313"/>
    </row>
    <row r="9082" spans="1:3" s="1" customFormat="1" ht="13.5" thickBot="1">
      <c r="A9082" s="327" t="e">
        <v>#N/A</v>
      </c>
      <c r="B9082" s="329"/>
      <c r="C9082" s="120" t="s">
        <v>1354</v>
      </c>
    </row>
    <row r="9083" spans="1:3" s="1" customFormat="1" ht="13.5" thickBot="1">
      <c r="A9083" s="327" t="e">
        <v>#N/A</v>
      </c>
      <c r="B9083" s="329"/>
      <c r="C9083" s="119" t="s">
        <v>1355</v>
      </c>
    </row>
    <row r="9084" spans="1:3" s="1" customFormat="1" ht="64.5" thickBot="1">
      <c r="A9084" s="327" t="e">
        <v>#VALUE!</v>
      </c>
      <c r="B9084" s="329"/>
      <c r="C9084" s="120" t="s">
        <v>3649</v>
      </c>
    </row>
    <row r="9085" spans="1:3" s="1" customFormat="1" ht="13.5" thickBot="1">
      <c r="A9085" s="327" t="e">
        <v>#N/A</v>
      </c>
      <c r="B9085" s="329"/>
      <c r="C9085" s="119" t="s">
        <v>1357</v>
      </c>
    </row>
    <row r="9086" spans="1:3" s="1" customFormat="1" ht="39" thickBot="1">
      <c r="A9086" s="327" t="e">
        <v>#VALUE!</v>
      </c>
      <c r="B9086" s="330"/>
      <c r="C9086" s="121" t="s">
        <v>1358</v>
      </c>
    </row>
    <row r="9087" spans="1:3" s="1" customFormat="1" ht="13.5" thickBot="1">
      <c r="A9087" s="315" t="s">
        <v>1199</v>
      </c>
      <c r="B9087" s="316" t="s">
        <v>33</v>
      </c>
      <c r="C9087" s="124" t="s">
        <v>1200</v>
      </c>
    </row>
    <row r="9088" spans="1:3" s="1" customFormat="1" ht="128.25" thickBot="1">
      <c r="A9088" s="315" t="e">
        <v>#VALUE!</v>
      </c>
      <c r="B9088" s="317"/>
      <c r="C9088" s="120" t="s">
        <v>3650</v>
      </c>
    </row>
    <row r="9089" spans="1:3" s="1" customFormat="1" ht="13.5" thickBot="1">
      <c r="A9089" s="315" t="e">
        <v>#N/A</v>
      </c>
      <c r="B9089" s="317"/>
      <c r="C9089" s="119" t="s">
        <v>1346</v>
      </c>
    </row>
    <row r="9090" spans="1:3" s="1" customFormat="1" ht="51.75" thickBot="1">
      <c r="A9090" s="315" t="e">
        <v>#VALUE!</v>
      </c>
      <c r="B9090" s="317"/>
      <c r="C9090" s="120" t="s">
        <v>1347</v>
      </c>
    </row>
    <row r="9091" spans="1:3" s="1" customFormat="1" ht="13.5" thickBot="1">
      <c r="A9091" s="315" t="e">
        <v>#VALUE!</v>
      </c>
      <c r="B9091" s="317"/>
      <c r="C9091" s="313" t="s">
        <v>1348</v>
      </c>
    </row>
    <row r="9092" spans="1:3" s="1" customFormat="1" ht="63.75" customHeight="1" thickBot="1">
      <c r="A9092" s="315" t="e">
        <v>#N/A</v>
      </c>
      <c r="B9092" s="317"/>
      <c r="C9092" s="313"/>
    </row>
    <row r="9093" spans="1:3" s="1" customFormat="1" ht="26.25" thickBot="1">
      <c r="A9093" s="315" t="e">
        <v>#N/A</v>
      </c>
      <c r="B9093" s="317"/>
      <c r="C9093" s="120" t="s">
        <v>1350</v>
      </c>
    </row>
    <row r="9094" spans="1:3" s="1" customFormat="1" ht="13.5" thickBot="1">
      <c r="A9094" s="315" t="e">
        <v>#N/A</v>
      </c>
      <c r="B9094" s="317"/>
      <c r="C9094" s="119" t="s">
        <v>1306</v>
      </c>
    </row>
    <row r="9095" spans="1:3" s="1" customFormat="1" ht="13.5" thickBot="1">
      <c r="A9095" s="315" t="e">
        <v>#N/A</v>
      </c>
      <c r="B9095" s="317"/>
      <c r="C9095" s="120" t="s">
        <v>3648</v>
      </c>
    </row>
    <row r="9096" spans="1:3" s="1" customFormat="1" ht="13.5" thickBot="1">
      <c r="A9096" s="315" t="e">
        <v>#N/A</v>
      </c>
      <c r="B9096" s="317"/>
      <c r="C9096" s="313" t="s">
        <v>1352</v>
      </c>
    </row>
    <row r="9097" spans="1:3" s="1" customFormat="1" ht="13.5" thickBot="1">
      <c r="A9097" s="315" t="e">
        <v>#N/A</v>
      </c>
      <c r="B9097" s="317"/>
      <c r="C9097" s="313"/>
    </row>
    <row r="9098" spans="1:3" s="1" customFormat="1" ht="13.5" thickBot="1">
      <c r="A9098" s="315" t="e">
        <v>#N/A</v>
      </c>
      <c r="B9098" s="317"/>
      <c r="C9098" s="120" t="s">
        <v>1354</v>
      </c>
    </row>
    <row r="9099" spans="1:3" s="1" customFormat="1" ht="13.5" thickBot="1">
      <c r="A9099" s="315" t="e">
        <v>#N/A</v>
      </c>
      <c r="B9099" s="317"/>
      <c r="C9099" s="119" t="s">
        <v>1355</v>
      </c>
    </row>
    <row r="9100" spans="1:3" s="1" customFormat="1" ht="64.5" thickBot="1">
      <c r="A9100" s="315" t="e">
        <v>#VALUE!</v>
      </c>
      <c r="B9100" s="317"/>
      <c r="C9100" s="120" t="s">
        <v>3649</v>
      </c>
    </row>
    <row r="9101" spans="1:3" s="1" customFormat="1" ht="13.5" thickBot="1">
      <c r="A9101" s="315" t="e">
        <v>#N/A</v>
      </c>
      <c r="B9101" s="317"/>
      <c r="C9101" s="119" t="s">
        <v>1357</v>
      </c>
    </row>
    <row r="9102" spans="1:3" s="1" customFormat="1" ht="39" thickBot="1">
      <c r="A9102" s="315" t="e">
        <v>#VALUE!</v>
      </c>
      <c r="B9102" s="319"/>
      <c r="C9102" s="121" t="s">
        <v>1358</v>
      </c>
    </row>
    <row r="9103" spans="1:3" s="1" customFormat="1" ht="13.5" thickBot="1">
      <c r="A9103" s="315" t="s">
        <v>1201</v>
      </c>
      <c r="B9103" s="316" t="s">
        <v>33</v>
      </c>
      <c r="C9103" s="124" t="s">
        <v>1202</v>
      </c>
    </row>
    <row r="9104" spans="1:3" s="1" customFormat="1" ht="128.25" thickBot="1">
      <c r="A9104" s="315" t="e">
        <v>#VALUE!</v>
      </c>
      <c r="B9104" s="317"/>
      <c r="C9104" s="120" t="s">
        <v>3650</v>
      </c>
    </row>
    <row r="9105" spans="1:3" s="1" customFormat="1" ht="13.5" thickBot="1">
      <c r="A9105" s="315" t="e">
        <v>#N/A</v>
      </c>
      <c r="B9105" s="317"/>
      <c r="C9105" s="119" t="s">
        <v>1346</v>
      </c>
    </row>
    <row r="9106" spans="1:3" s="1" customFormat="1" ht="51.75" thickBot="1">
      <c r="A9106" s="315" t="e">
        <v>#VALUE!</v>
      </c>
      <c r="B9106" s="317"/>
      <c r="C9106" s="120" t="s">
        <v>1347</v>
      </c>
    </row>
    <row r="9107" spans="1:3" s="1" customFormat="1" ht="13.5" thickBot="1">
      <c r="A9107" s="315" t="e">
        <v>#VALUE!</v>
      </c>
      <c r="B9107" s="317"/>
      <c r="C9107" s="313" t="s">
        <v>1348</v>
      </c>
    </row>
    <row r="9108" spans="1:3" s="1" customFormat="1" ht="53.25" customHeight="1" thickBot="1">
      <c r="A9108" s="315" t="e">
        <v>#N/A</v>
      </c>
      <c r="B9108" s="317"/>
      <c r="C9108" s="313"/>
    </row>
    <row r="9109" spans="1:3" s="1" customFormat="1" ht="13.5" thickBot="1">
      <c r="A9109" s="315" t="e">
        <v>#N/A</v>
      </c>
      <c r="B9109" s="317"/>
      <c r="C9109" s="313"/>
    </row>
    <row r="9110" spans="1:3" s="1" customFormat="1" ht="26.25" thickBot="1">
      <c r="A9110" s="315" t="e">
        <v>#N/A</v>
      </c>
      <c r="B9110" s="317"/>
      <c r="C9110" s="120" t="s">
        <v>1350</v>
      </c>
    </row>
    <row r="9111" spans="1:3" s="1" customFormat="1" ht="13.5" thickBot="1">
      <c r="A9111" s="315" t="e">
        <v>#N/A</v>
      </c>
      <c r="B9111" s="317"/>
      <c r="C9111" s="119" t="s">
        <v>1306</v>
      </c>
    </row>
    <row r="9112" spans="1:3" s="1" customFormat="1" ht="13.5" thickBot="1">
      <c r="A9112" s="315" t="e">
        <v>#N/A</v>
      </c>
      <c r="B9112" s="317"/>
      <c r="C9112" s="120" t="s">
        <v>3648</v>
      </c>
    </row>
    <row r="9113" spans="1:3" s="1" customFormat="1" ht="13.5" thickBot="1">
      <c r="A9113" s="315" t="e">
        <v>#N/A</v>
      </c>
      <c r="B9113" s="317"/>
      <c r="C9113" s="313" t="s">
        <v>1352</v>
      </c>
    </row>
    <row r="9114" spans="1:3" s="1" customFormat="1" ht="13.5" thickBot="1">
      <c r="A9114" s="315" t="e">
        <v>#N/A</v>
      </c>
      <c r="B9114" s="317"/>
      <c r="C9114" s="313"/>
    </row>
    <row r="9115" spans="1:3" s="1" customFormat="1" ht="13.5" thickBot="1">
      <c r="A9115" s="315" t="e">
        <v>#N/A</v>
      </c>
      <c r="B9115" s="317"/>
      <c r="C9115" s="123" t="s">
        <v>1354</v>
      </c>
    </row>
    <row r="9116" spans="1:3" s="1" customFormat="1" ht="13.5" thickBot="1">
      <c r="A9116" s="315" t="e">
        <v>#N/A</v>
      </c>
      <c r="B9116" s="317"/>
      <c r="C9116" s="119" t="s">
        <v>1355</v>
      </c>
    </row>
    <row r="9117" spans="1:3" s="1" customFormat="1" ht="64.5" thickBot="1">
      <c r="A9117" s="315" t="e">
        <v>#VALUE!</v>
      </c>
      <c r="B9117" s="317"/>
      <c r="C9117" s="120" t="s">
        <v>3649</v>
      </c>
    </row>
    <row r="9118" spans="1:3" s="1" customFormat="1" ht="13.5" thickBot="1">
      <c r="A9118" s="315" t="e">
        <v>#N/A</v>
      </c>
      <c r="B9118" s="317"/>
      <c r="C9118" s="119" t="s">
        <v>1357</v>
      </c>
    </row>
    <row r="9119" spans="1:3" s="1" customFormat="1" ht="39" thickBot="1">
      <c r="A9119" s="315" t="e">
        <v>#VALUE!</v>
      </c>
      <c r="B9119" s="319"/>
      <c r="C9119" s="121" t="s">
        <v>1358</v>
      </c>
    </row>
    <row r="9120" spans="1:3" s="1" customFormat="1" ht="13.5" thickBot="1">
      <c r="A9120" s="315" t="s">
        <v>1203</v>
      </c>
      <c r="B9120" s="316" t="s">
        <v>33</v>
      </c>
      <c r="C9120" s="122" t="s">
        <v>1204</v>
      </c>
    </row>
    <row r="9121" spans="1:3" s="1" customFormat="1" ht="26.25" thickBot="1">
      <c r="A9121" s="315" t="e">
        <v>#N/A</v>
      </c>
      <c r="B9121" s="317"/>
      <c r="C9121" s="120" t="s">
        <v>3651</v>
      </c>
    </row>
    <row r="9122" spans="1:3" s="1" customFormat="1" ht="26.25" thickBot="1">
      <c r="A9122" s="315" t="e">
        <v>#N/A</v>
      </c>
      <c r="B9122" s="317"/>
      <c r="C9122" s="120" t="s">
        <v>3652</v>
      </c>
    </row>
    <row r="9123" spans="1:3" s="1" customFormat="1" ht="39" thickBot="1">
      <c r="A9123" s="315" t="e">
        <v>#VALUE!</v>
      </c>
      <c r="B9123" s="317"/>
      <c r="C9123" s="120" t="s">
        <v>3653</v>
      </c>
    </row>
    <row r="9124" spans="1:3" s="1" customFormat="1" ht="26.25" thickBot="1">
      <c r="A9124" s="315" t="e">
        <v>#N/A</v>
      </c>
      <c r="B9124" s="317"/>
      <c r="C9124" s="120" t="s">
        <v>3654</v>
      </c>
    </row>
    <row r="9125" spans="1:3" s="1" customFormat="1" ht="26.25" thickBot="1">
      <c r="A9125" s="315" t="e">
        <v>#N/A</v>
      </c>
      <c r="B9125" s="317"/>
      <c r="C9125" s="120" t="s">
        <v>3655</v>
      </c>
    </row>
    <row r="9126" spans="1:3" s="1" customFormat="1" ht="39" thickBot="1">
      <c r="A9126" s="315" t="e">
        <v>#VALUE!</v>
      </c>
      <c r="B9126" s="317"/>
      <c r="C9126" s="120" t="s">
        <v>3656</v>
      </c>
    </row>
    <row r="9127" spans="1:3" s="1" customFormat="1" ht="13.5" thickBot="1">
      <c r="A9127" s="315" t="e">
        <v>#N/A</v>
      </c>
      <c r="B9127" s="317"/>
      <c r="C9127" s="119" t="s">
        <v>1346</v>
      </c>
    </row>
    <row r="9128" spans="1:3" s="1" customFormat="1" ht="51.75" thickBot="1">
      <c r="A9128" s="315" t="e">
        <v>#VALUE!</v>
      </c>
      <c r="B9128" s="317"/>
      <c r="C9128" s="120" t="s">
        <v>1347</v>
      </c>
    </row>
    <row r="9129" spans="1:3" s="1" customFormat="1" ht="13.5" thickBot="1">
      <c r="A9129" s="315" t="e">
        <v>#VALUE!</v>
      </c>
      <c r="B9129" s="317"/>
      <c r="C9129" s="313" t="s">
        <v>1348</v>
      </c>
    </row>
    <row r="9130" spans="1:3" s="1" customFormat="1" ht="48.75" customHeight="1" thickBot="1">
      <c r="A9130" s="315" t="e">
        <v>#N/A</v>
      </c>
      <c r="B9130" s="317"/>
      <c r="C9130" s="313"/>
    </row>
    <row r="9131" spans="1:3" s="1" customFormat="1" ht="26.25" thickBot="1">
      <c r="A9131" s="315" t="e">
        <v>#N/A</v>
      </c>
      <c r="B9131" s="317"/>
      <c r="C9131" s="120" t="s">
        <v>1350</v>
      </c>
    </row>
    <row r="9132" spans="1:3" s="1" customFormat="1" ht="13.5" thickBot="1">
      <c r="A9132" s="315" t="e">
        <v>#N/A</v>
      </c>
      <c r="B9132" s="317"/>
      <c r="C9132" s="119" t="s">
        <v>1306</v>
      </c>
    </row>
    <row r="9133" spans="1:3" s="1" customFormat="1" ht="13.5" thickBot="1">
      <c r="A9133" s="315" t="e">
        <v>#N/A</v>
      </c>
      <c r="B9133" s="317"/>
      <c r="C9133" s="120" t="s">
        <v>3648</v>
      </c>
    </row>
    <row r="9134" spans="1:3" s="1" customFormat="1" ht="13.5" thickBot="1">
      <c r="A9134" s="315" t="e">
        <v>#N/A</v>
      </c>
      <c r="B9134" s="317"/>
      <c r="C9134" s="313" t="s">
        <v>1352</v>
      </c>
    </row>
    <row r="9135" spans="1:3" s="1" customFormat="1" ht="13.5" thickBot="1">
      <c r="A9135" s="315" t="e">
        <v>#N/A</v>
      </c>
      <c r="B9135" s="317"/>
      <c r="C9135" s="313"/>
    </row>
    <row r="9136" spans="1:3" s="1" customFormat="1" ht="13.5" thickBot="1">
      <c r="A9136" s="315" t="e">
        <v>#N/A</v>
      </c>
      <c r="B9136" s="317"/>
      <c r="C9136" s="120" t="s">
        <v>1354</v>
      </c>
    </row>
    <row r="9137" spans="1:3" s="1" customFormat="1" ht="13.5" thickBot="1">
      <c r="A9137" s="315" t="e">
        <v>#N/A</v>
      </c>
      <c r="B9137" s="317"/>
      <c r="C9137" s="119" t="s">
        <v>1355</v>
      </c>
    </row>
    <row r="9138" spans="1:3" s="1" customFormat="1" ht="64.5" thickBot="1">
      <c r="A9138" s="315" t="e">
        <v>#VALUE!</v>
      </c>
      <c r="B9138" s="317"/>
      <c r="C9138" s="120" t="s">
        <v>3657</v>
      </c>
    </row>
    <row r="9139" spans="1:3" s="1" customFormat="1" ht="13.5" thickBot="1">
      <c r="A9139" s="315" t="e">
        <v>#N/A</v>
      </c>
      <c r="B9139" s="317"/>
      <c r="C9139" s="119" t="s">
        <v>1357</v>
      </c>
    </row>
    <row r="9140" spans="1:3" s="1" customFormat="1" ht="39" thickBot="1">
      <c r="A9140" s="315" t="e">
        <v>#VALUE!</v>
      </c>
      <c r="B9140" s="318"/>
      <c r="C9140" s="121" t="s">
        <v>1358</v>
      </c>
    </row>
    <row r="9141" spans="1:3" s="1" customFormat="1" ht="13.5" thickBot="1">
      <c r="A9141" s="315" t="s">
        <v>1205</v>
      </c>
      <c r="B9141" s="316" t="s">
        <v>33</v>
      </c>
      <c r="C9141" s="122" t="s">
        <v>1206</v>
      </c>
    </row>
    <row r="9142" spans="1:3" s="1" customFormat="1" ht="26.25" thickBot="1">
      <c r="A9142" s="315" t="e">
        <v>#N/A</v>
      </c>
      <c r="B9142" s="317"/>
      <c r="C9142" s="120" t="s">
        <v>3651</v>
      </c>
    </row>
    <row r="9143" spans="1:3" s="1" customFormat="1" ht="26.25" thickBot="1">
      <c r="A9143" s="315" t="e">
        <v>#N/A</v>
      </c>
      <c r="B9143" s="317"/>
      <c r="C9143" s="120" t="s">
        <v>3652</v>
      </c>
    </row>
    <row r="9144" spans="1:3" s="1" customFormat="1" ht="39" thickBot="1">
      <c r="A9144" s="315" t="e">
        <v>#VALUE!</v>
      </c>
      <c r="B9144" s="317"/>
      <c r="C9144" s="120" t="s">
        <v>3653</v>
      </c>
    </row>
    <row r="9145" spans="1:3" s="1" customFormat="1" ht="26.25" thickBot="1">
      <c r="A9145" s="315" t="e">
        <v>#N/A</v>
      </c>
      <c r="B9145" s="317"/>
      <c r="C9145" s="120" t="s">
        <v>3654</v>
      </c>
    </row>
    <row r="9146" spans="1:3" s="1" customFormat="1" ht="26.25" thickBot="1">
      <c r="A9146" s="315" t="e">
        <v>#N/A</v>
      </c>
      <c r="B9146" s="317"/>
      <c r="C9146" s="120" t="s">
        <v>3655</v>
      </c>
    </row>
    <row r="9147" spans="1:3" s="1" customFormat="1" ht="39" thickBot="1">
      <c r="A9147" s="315" t="e">
        <v>#VALUE!</v>
      </c>
      <c r="B9147" s="317"/>
      <c r="C9147" s="120" t="s">
        <v>3656</v>
      </c>
    </row>
    <row r="9148" spans="1:3" s="1" customFormat="1" ht="13.5" thickBot="1">
      <c r="A9148" s="315" t="e">
        <v>#N/A</v>
      </c>
      <c r="B9148" s="317"/>
      <c r="C9148" s="119" t="s">
        <v>1346</v>
      </c>
    </row>
    <row r="9149" spans="1:3" s="1" customFormat="1" ht="51.75" thickBot="1">
      <c r="A9149" s="315" t="e">
        <v>#VALUE!</v>
      </c>
      <c r="B9149" s="317"/>
      <c r="C9149" s="120" t="s">
        <v>1347</v>
      </c>
    </row>
    <row r="9150" spans="1:3" s="1" customFormat="1" ht="13.5" thickBot="1">
      <c r="A9150" s="315" t="e">
        <v>#VALUE!</v>
      </c>
      <c r="B9150" s="317"/>
      <c r="C9150" s="313" t="s">
        <v>1348</v>
      </c>
    </row>
    <row r="9151" spans="1:3" s="1" customFormat="1" ht="54" customHeight="1" thickBot="1">
      <c r="A9151" s="315" t="e">
        <v>#N/A</v>
      </c>
      <c r="B9151" s="317"/>
      <c r="C9151" s="313"/>
    </row>
    <row r="9152" spans="1:3" s="1" customFormat="1" ht="26.25" thickBot="1">
      <c r="A9152" s="315" t="e">
        <v>#N/A</v>
      </c>
      <c r="B9152" s="317"/>
      <c r="C9152" s="120" t="s">
        <v>1350</v>
      </c>
    </row>
    <row r="9153" spans="1:3" s="1" customFormat="1" ht="13.5" thickBot="1">
      <c r="A9153" s="315" t="e">
        <v>#N/A</v>
      </c>
      <c r="B9153" s="317"/>
      <c r="C9153" s="119" t="s">
        <v>1306</v>
      </c>
    </row>
    <row r="9154" spans="1:3" s="1" customFormat="1" ht="13.5" thickBot="1">
      <c r="A9154" s="315" t="e">
        <v>#N/A</v>
      </c>
      <c r="B9154" s="317"/>
      <c r="C9154" s="120" t="s">
        <v>3648</v>
      </c>
    </row>
    <row r="9155" spans="1:3" s="1" customFormat="1" ht="13.5" thickBot="1">
      <c r="A9155" s="315" t="e">
        <v>#N/A</v>
      </c>
      <c r="B9155" s="317"/>
      <c r="C9155" s="313" t="s">
        <v>1352</v>
      </c>
    </row>
    <row r="9156" spans="1:3" s="1" customFormat="1" ht="13.5" thickBot="1">
      <c r="A9156" s="315" t="e">
        <v>#N/A</v>
      </c>
      <c r="B9156" s="317"/>
      <c r="C9156" s="313"/>
    </row>
    <row r="9157" spans="1:3" s="1" customFormat="1" ht="13.5" thickBot="1">
      <c r="A9157" s="315" t="e">
        <v>#N/A</v>
      </c>
      <c r="B9157" s="317"/>
      <c r="C9157" s="120" t="s">
        <v>1354</v>
      </c>
    </row>
    <row r="9158" spans="1:3" s="1" customFormat="1" ht="13.5" thickBot="1">
      <c r="A9158" s="315" t="e">
        <v>#N/A</v>
      </c>
      <c r="B9158" s="317"/>
      <c r="C9158" s="119" t="s">
        <v>1355</v>
      </c>
    </row>
    <row r="9159" spans="1:3" s="1" customFormat="1" ht="64.5" thickBot="1">
      <c r="A9159" s="315" t="e">
        <v>#VALUE!</v>
      </c>
      <c r="B9159" s="317"/>
      <c r="C9159" s="120" t="s">
        <v>3657</v>
      </c>
    </row>
    <row r="9160" spans="1:3" s="1" customFormat="1" ht="13.5" thickBot="1">
      <c r="A9160" s="315" t="e">
        <v>#N/A</v>
      </c>
      <c r="B9160" s="317"/>
      <c r="C9160" s="119" t="s">
        <v>1357</v>
      </c>
    </row>
    <row r="9161" spans="1:3" s="1" customFormat="1" ht="39" thickBot="1">
      <c r="A9161" s="315" t="e">
        <v>#VALUE!</v>
      </c>
      <c r="B9161" s="319"/>
      <c r="C9161" s="121" t="s">
        <v>1358</v>
      </c>
    </row>
    <row r="9162" spans="1:3" s="1" customFormat="1" ht="13.5" thickBot="1">
      <c r="A9162" s="315" t="s">
        <v>1207</v>
      </c>
      <c r="B9162" s="316" t="s">
        <v>33</v>
      </c>
      <c r="C9162" s="122" t="s">
        <v>1208</v>
      </c>
    </row>
    <row r="9163" spans="1:3" s="1" customFormat="1" ht="26.25" thickBot="1">
      <c r="A9163" s="315" t="e">
        <v>#N/A</v>
      </c>
      <c r="B9163" s="317"/>
      <c r="C9163" s="120" t="s">
        <v>3651</v>
      </c>
    </row>
    <row r="9164" spans="1:3" s="1" customFormat="1" ht="26.25" thickBot="1">
      <c r="A9164" s="315" t="e">
        <v>#N/A</v>
      </c>
      <c r="B9164" s="317"/>
      <c r="C9164" s="120" t="s">
        <v>3652</v>
      </c>
    </row>
    <row r="9165" spans="1:3" s="1" customFormat="1" ht="39" thickBot="1">
      <c r="A9165" s="315" t="e">
        <v>#VALUE!</v>
      </c>
      <c r="B9165" s="317"/>
      <c r="C9165" s="120" t="s">
        <v>3653</v>
      </c>
    </row>
    <row r="9166" spans="1:3" s="1" customFormat="1" ht="26.25" thickBot="1">
      <c r="A9166" s="315" t="e">
        <v>#N/A</v>
      </c>
      <c r="B9166" s="317"/>
      <c r="C9166" s="120" t="s">
        <v>3654</v>
      </c>
    </row>
    <row r="9167" spans="1:3" s="1" customFormat="1" ht="26.25" thickBot="1">
      <c r="A9167" s="315" t="e">
        <v>#N/A</v>
      </c>
      <c r="B9167" s="317"/>
      <c r="C9167" s="120" t="s">
        <v>3655</v>
      </c>
    </row>
    <row r="9168" spans="1:3" s="1" customFormat="1" ht="39" thickBot="1">
      <c r="A9168" s="315" t="e">
        <v>#VALUE!</v>
      </c>
      <c r="B9168" s="317"/>
      <c r="C9168" s="120" t="s">
        <v>3656</v>
      </c>
    </row>
    <row r="9169" spans="1:3" s="1" customFormat="1" ht="13.5" thickBot="1">
      <c r="A9169" s="315" t="e">
        <v>#N/A</v>
      </c>
      <c r="B9169" s="317"/>
      <c r="C9169" s="119" t="s">
        <v>1346</v>
      </c>
    </row>
    <row r="9170" spans="1:3" s="1" customFormat="1" ht="51.75" thickBot="1">
      <c r="A9170" s="315" t="e">
        <v>#VALUE!</v>
      </c>
      <c r="B9170" s="317"/>
      <c r="C9170" s="120" t="s">
        <v>1347</v>
      </c>
    </row>
    <row r="9171" spans="1:3" s="1" customFormat="1" ht="13.5" thickBot="1">
      <c r="A9171" s="315" t="e">
        <v>#VALUE!</v>
      </c>
      <c r="B9171" s="317"/>
      <c r="C9171" s="313" t="s">
        <v>1348</v>
      </c>
    </row>
    <row r="9172" spans="1:3" s="1" customFormat="1" ht="61.5" customHeight="1" thickBot="1">
      <c r="A9172" s="315" t="e">
        <v>#N/A</v>
      </c>
      <c r="B9172" s="317"/>
      <c r="C9172" s="313"/>
    </row>
    <row r="9173" spans="1:3" s="1" customFormat="1" ht="26.25" thickBot="1">
      <c r="A9173" s="315" t="e">
        <v>#N/A</v>
      </c>
      <c r="B9173" s="317"/>
      <c r="C9173" s="120" t="s">
        <v>1350</v>
      </c>
    </row>
    <row r="9174" spans="1:3" s="1" customFormat="1" ht="13.5" thickBot="1">
      <c r="A9174" s="315" t="e">
        <v>#N/A</v>
      </c>
      <c r="B9174" s="317"/>
      <c r="C9174" s="119" t="s">
        <v>1306</v>
      </c>
    </row>
    <row r="9175" spans="1:3" s="1" customFormat="1" ht="13.5" thickBot="1">
      <c r="A9175" s="315" t="e">
        <v>#N/A</v>
      </c>
      <c r="B9175" s="317"/>
      <c r="C9175" s="120" t="s">
        <v>3648</v>
      </c>
    </row>
    <row r="9176" spans="1:3" s="1" customFormat="1" ht="13.5" thickBot="1">
      <c r="A9176" s="315" t="e">
        <v>#N/A</v>
      </c>
      <c r="B9176" s="317"/>
      <c r="C9176" s="313" t="s">
        <v>1352</v>
      </c>
    </row>
    <row r="9177" spans="1:3" s="1" customFormat="1" ht="13.5" thickBot="1">
      <c r="A9177" s="315" t="e">
        <v>#N/A</v>
      </c>
      <c r="B9177" s="317"/>
      <c r="C9177" s="313"/>
    </row>
    <row r="9178" spans="1:3" s="1" customFormat="1" ht="13.5" thickBot="1">
      <c r="A9178" s="315" t="e">
        <v>#N/A</v>
      </c>
      <c r="B9178" s="317"/>
      <c r="C9178" s="120" t="s">
        <v>1354</v>
      </c>
    </row>
    <row r="9179" spans="1:3" s="1" customFormat="1" ht="13.5" thickBot="1">
      <c r="A9179" s="315" t="e">
        <v>#N/A</v>
      </c>
      <c r="B9179" s="317"/>
      <c r="C9179" s="119" t="s">
        <v>1355</v>
      </c>
    </row>
    <row r="9180" spans="1:3" s="1" customFormat="1" ht="64.5" thickBot="1">
      <c r="A9180" s="315" t="e">
        <v>#VALUE!</v>
      </c>
      <c r="B9180" s="317"/>
      <c r="C9180" s="120" t="s">
        <v>3657</v>
      </c>
    </row>
    <row r="9181" spans="1:3" s="1" customFormat="1" ht="13.5" thickBot="1">
      <c r="A9181" s="315" t="e">
        <v>#N/A</v>
      </c>
      <c r="B9181" s="317"/>
      <c r="C9181" s="119" t="s">
        <v>1357</v>
      </c>
    </row>
    <row r="9182" spans="1:3" s="1" customFormat="1" ht="39" thickBot="1">
      <c r="A9182" s="315" t="e">
        <v>#VALUE!</v>
      </c>
      <c r="B9182" s="318"/>
      <c r="C9182" s="121" t="s">
        <v>1358</v>
      </c>
    </row>
    <row r="9183" spans="1:3" s="1" customFormat="1" ht="13.5" thickBot="1">
      <c r="A9183" s="315" t="s">
        <v>1209</v>
      </c>
      <c r="B9183" s="316" t="s">
        <v>33</v>
      </c>
      <c r="C9183" s="122" t="s">
        <v>1210</v>
      </c>
    </row>
    <row r="9184" spans="1:3" s="1" customFormat="1" ht="26.25" thickBot="1">
      <c r="A9184" s="315" t="e">
        <v>#N/A</v>
      </c>
      <c r="B9184" s="317"/>
      <c r="C9184" s="120" t="s">
        <v>3651</v>
      </c>
    </row>
    <row r="9185" spans="1:3" s="1" customFormat="1" ht="13.5" thickBot="1">
      <c r="A9185" s="315" t="e">
        <v>#N/A</v>
      </c>
      <c r="B9185" s="317"/>
      <c r="C9185" s="126"/>
    </row>
    <row r="9186" spans="1:3" s="1" customFormat="1" ht="26.25" thickBot="1">
      <c r="A9186" s="315" t="e">
        <v>#N/A</v>
      </c>
      <c r="B9186" s="317"/>
      <c r="C9186" s="120" t="s">
        <v>3652</v>
      </c>
    </row>
    <row r="9187" spans="1:3" s="1" customFormat="1" ht="39" thickBot="1">
      <c r="A9187" s="315" t="e">
        <v>#VALUE!</v>
      </c>
      <c r="B9187" s="317"/>
      <c r="C9187" s="120" t="s">
        <v>3653</v>
      </c>
    </row>
    <row r="9188" spans="1:3" s="1" customFormat="1" ht="13.5" thickBot="1">
      <c r="A9188" s="315" t="e">
        <v>#N/A</v>
      </c>
      <c r="B9188" s="317"/>
      <c r="C9188" s="126"/>
    </row>
    <row r="9189" spans="1:3" s="1" customFormat="1" ht="26.25" thickBot="1">
      <c r="A9189" s="315" t="e">
        <v>#N/A</v>
      </c>
      <c r="B9189" s="317"/>
      <c r="C9189" s="120" t="s">
        <v>3654</v>
      </c>
    </row>
    <row r="9190" spans="1:3" s="1" customFormat="1" ht="13.5" thickBot="1">
      <c r="A9190" s="315" t="e">
        <v>#N/A</v>
      </c>
      <c r="B9190" s="317"/>
      <c r="C9190" s="126"/>
    </row>
    <row r="9191" spans="1:3" s="1" customFormat="1" ht="26.25" thickBot="1">
      <c r="A9191" s="315" t="e">
        <v>#N/A</v>
      </c>
      <c r="B9191" s="317"/>
      <c r="C9191" s="120" t="s">
        <v>3655</v>
      </c>
    </row>
    <row r="9192" spans="1:3" s="1" customFormat="1" ht="39" thickBot="1">
      <c r="A9192" s="315" t="e">
        <v>#VALUE!</v>
      </c>
      <c r="B9192" s="317"/>
      <c r="C9192" s="120" t="s">
        <v>3656</v>
      </c>
    </row>
    <row r="9193" spans="1:3" s="1" customFormat="1" ht="13.5" thickBot="1">
      <c r="A9193" s="315" t="e">
        <v>#N/A</v>
      </c>
      <c r="B9193" s="317"/>
      <c r="C9193" s="119" t="s">
        <v>1346</v>
      </c>
    </row>
    <row r="9194" spans="1:3" s="1" customFormat="1" ht="51.75" thickBot="1">
      <c r="A9194" s="315" t="e">
        <v>#VALUE!</v>
      </c>
      <c r="B9194" s="317"/>
      <c r="C9194" s="120" t="s">
        <v>1347</v>
      </c>
    </row>
    <row r="9195" spans="1:3" s="1" customFormat="1" ht="13.5" thickBot="1">
      <c r="A9195" s="315" t="e">
        <v>#VALUE!</v>
      </c>
      <c r="B9195" s="317"/>
      <c r="C9195" s="313" t="s">
        <v>1348</v>
      </c>
    </row>
    <row r="9196" spans="1:3" s="1" customFormat="1" ht="13.5" thickBot="1">
      <c r="A9196" s="315" t="e">
        <v>#N/A</v>
      </c>
      <c r="B9196" s="317"/>
      <c r="C9196" s="313"/>
    </row>
    <row r="9197" spans="1:3" s="1" customFormat="1" ht="13.5" thickBot="1">
      <c r="A9197" s="315" t="e">
        <v>#N/A</v>
      </c>
      <c r="B9197" s="317"/>
      <c r="C9197" s="313"/>
    </row>
    <row r="9198" spans="1:3" s="1" customFormat="1" ht="13.5" thickBot="1">
      <c r="A9198" s="315" t="e">
        <v>#N/A</v>
      </c>
      <c r="B9198" s="317"/>
      <c r="C9198" s="313"/>
    </row>
    <row r="9199" spans="1:3" s="1" customFormat="1" ht="13.5" thickBot="1">
      <c r="A9199" s="315" t="e">
        <v>#N/A</v>
      </c>
      <c r="B9199" s="317"/>
      <c r="C9199" s="313"/>
    </row>
    <row r="9200" spans="1:3" s="1" customFormat="1" ht="26.25" thickBot="1">
      <c r="A9200" s="315" t="e">
        <v>#N/A</v>
      </c>
      <c r="B9200" s="317"/>
      <c r="C9200" s="120" t="s">
        <v>1350</v>
      </c>
    </row>
    <row r="9201" spans="1:3" s="1" customFormat="1" ht="13.5" thickBot="1">
      <c r="A9201" s="315" t="e">
        <v>#N/A</v>
      </c>
      <c r="B9201" s="317"/>
      <c r="C9201" s="119" t="s">
        <v>1306</v>
      </c>
    </row>
    <row r="9202" spans="1:3" s="1" customFormat="1" ht="13.5" thickBot="1">
      <c r="A9202" s="315" t="e">
        <v>#N/A</v>
      </c>
      <c r="B9202" s="317"/>
      <c r="C9202" s="120" t="s">
        <v>3648</v>
      </c>
    </row>
    <row r="9203" spans="1:3" s="1" customFormat="1" ht="13.5" thickBot="1">
      <c r="A9203" s="315" t="e">
        <v>#N/A</v>
      </c>
      <c r="B9203" s="317"/>
      <c r="C9203" s="313" t="s">
        <v>1352</v>
      </c>
    </row>
    <row r="9204" spans="1:3" s="1" customFormat="1" ht="13.5" thickBot="1">
      <c r="A9204" s="315" t="e">
        <v>#N/A</v>
      </c>
      <c r="B9204" s="317"/>
      <c r="C9204" s="313"/>
    </row>
    <row r="9205" spans="1:3" s="1" customFormat="1" ht="13.5" thickBot="1">
      <c r="A9205" s="315" t="e">
        <v>#N/A</v>
      </c>
      <c r="B9205" s="317"/>
      <c r="C9205" s="120" t="s">
        <v>1354</v>
      </c>
    </row>
    <row r="9206" spans="1:3" s="1" customFormat="1" ht="13.5" thickBot="1">
      <c r="A9206" s="315" t="e">
        <v>#N/A</v>
      </c>
      <c r="B9206" s="317"/>
      <c r="C9206" s="119" t="s">
        <v>1355</v>
      </c>
    </row>
    <row r="9207" spans="1:3" s="1" customFormat="1" ht="64.5" thickBot="1">
      <c r="A9207" s="315" t="e">
        <v>#VALUE!</v>
      </c>
      <c r="B9207" s="317"/>
      <c r="C9207" s="120" t="s">
        <v>3657</v>
      </c>
    </row>
    <row r="9208" spans="1:3" s="1" customFormat="1" ht="13.5" thickBot="1">
      <c r="A9208" s="315" t="e">
        <v>#N/A</v>
      </c>
      <c r="B9208" s="317"/>
      <c r="C9208" s="119" t="s">
        <v>1357</v>
      </c>
    </row>
    <row r="9209" spans="1:3" s="1" customFormat="1" ht="39" thickBot="1">
      <c r="A9209" s="315" t="e">
        <v>#VALUE!</v>
      </c>
      <c r="B9209" s="318"/>
      <c r="C9209" s="121" t="s">
        <v>1358</v>
      </c>
    </row>
    <row r="9210" spans="1:3" s="1" customFormat="1" ht="13.5" thickBot="1">
      <c r="A9210" s="315" t="s">
        <v>1211</v>
      </c>
      <c r="B9210" s="316" t="s">
        <v>33</v>
      </c>
      <c r="C9210" s="122" t="s">
        <v>1212</v>
      </c>
    </row>
    <row r="9211" spans="1:3" s="1" customFormat="1" ht="26.25" thickBot="1">
      <c r="A9211" s="315" t="e">
        <v>#N/A</v>
      </c>
      <c r="B9211" s="317"/>
      <c r="C9211" s="120" t="s">
        <v>3658</v>
      </c>
    </row>
    <row r="9212" spans="1:3" s="1" customFormat="1" ht="26.25" thickBot="1">
      <c r="A9212" s="315" t="e">
        <v>#N/A</v>
      </c>
      <c r="B9212" s="317"/>
      <c r="C9212" s="120" t="s">
        <v>3659</v>
      </c>
    </row>
    <row r="9213" spans="1:3" s="1" customFormat="1" ht="13.5" thickBot="1">
      <c r="A9213" s="315" t="e">
        <v>#N/A</v>
      </c>
      <c r="B9213" s="317"/>
      <c r="C9213" s="119" t="s">
        <v>1346</v>
      </c>
    </row>
    <row r="9214" spans="1:3" s="1" customFormat="1" ht="51.75" thickBot="1">
      <c r="A9214" s="315" t="e">
        <v>#VALUE!</v>
      </c>
      <c r="B9214" s="317"/>
      <c r="C9214" s="120" t="s">
        <v>1347</v>
      </c>
    </row>
    <row r="9215" spans="1:3" s="1" customFormat="1" ht="13.5" thickBot="1">
      <c r="A9215" s="315" t="e">
        <v>#VALUE!</v>
      </c>
      <c r="B9215" s="317"/>
      <c r="C9215" s="313" t="s">
        <v>1348</v>
      </c>
    </row>
    <row r="9216" spans="1:3" s="1" customFormat="1" ht="13.5" thickBot="1">
      <c r="A9216" s="315" t="e">
        <v>#N/A</v>
      </c>
      <c r="B9216" s="317"/>
      <c r="C9216" s="313"/>
    </row>
    <row r="9217" spans="1:3" s="1" customFormat="1" ht="26.25" thickBot="1">
      <c r="A9217" s="315" t="e">
        <v>#N/A</v>
      </c>
      <c r="B9217" s="317"/>
      <c r="C9217" s="120" t="s">
        <v>1350</v>
      </c>
    </row>
    <row r="9218" spans="1:3" s="1" customFormat="1" ht="13.5" thickBot="1">
      <c r="A9218" s="315" t="e">
        <v>#N/A</v>
      </c>
      <c r="B9218" s="317"/>
      <c r="C9218" s="119" t="s">
        <v>1306</v>
      </c>
    </row>
    <row r="9219" spans="1:3" s="1" customFormat="1" ht="13.5" thickBot="1">
      <c r="A9219" s="315" t="e">
        <v>#N/A</v>
      </c>
      <c r="B9219" s="317"/>
      <c r="C9219" s="120" t="s">
        <v>3648</v>
      </c>
    </row>
    <row r="9220" spans="1:3" s="1" customFormat="1" ht="13.5" thickBot="1">
      <c r="A9220" s="315" t="e">
        <v>#N/A</v>
      </c>
      <c r="B9220" s="317"/>
      <c r="C9220" s="313" t="s">
        <v>1352</v>
      </c>
    </row>
    <row r="9221" spans="1:3" s="1" customFormat="1" ht="13.5" thickBot="1">
      <c r="A9221" s="315" t="e">
        <v>#N/A</v>
      </c>
      <c r="B9221" s="317"/>
      <c r="C9221" s="313"/>
    </row>
    <row r="9222" spans="1:3" s="1" customFormat="1" ht="13.5" thickBot="1">
      <c r="A9222" s="315" t="e">
        <v>#N/A</v>
      </c>
      <c r="B9222" s="317"/>
      <c r="C9222" s="120" t="s">
        <v>1354</v>
      </c>
    </row>
    <row r="9223" spans="1:3" s="1" customFormat="1" ht="13.5" thickBot="1">
      <c r="A9223" s="315" t="e">
        <v>#N/A</v>
      </c>
      <c r="B9223" s="317"/>
      <c r="C9223" s="119" t="s">
        <v>1355</v>
      </c>
    </row>
    <row r="9224" spans="1:3" s="1" customFormat="1" ht="64.5" thickBot="1">
      <c r="A9224" s="315" t="e">
        <v>#VALUE!</v>
      </c>
      <c r="B9224" s="317"/>
      <c r="C9224" s="120" t="s">
        <v>3657</v>
      </c>
    </row>
    <row r="9225" spans="1:3" s="1" customFormat="1" ht="13.5" thickBot="1">
      <c r="A9225" s="315" t="e">
        <v>#N/A</v>
      </c>
      <c r="B9225" s="317"/>
      <c r="C9225" s="119" t="s">
        <v>1357</v>
      </c>
    </row>
    <row r="9226" spans="1:3" s="1" customFormat="1" ht="39" thickBot="1">
      <c r="A9226" s="315" t="e">
        <v>#VALUE!</v>
      </c>
      <c r="B9226" s="318"/>
      <c r="C9226" s="121" t="s">
        <v>1358</v>
      </c>
    </row>
    <row r="9227" spans="1:3" s="1" customFormat="1" ht="13.5" thickBot="1">
      <c r="A9227" s="315" t="s">
        <v>1213</v>
      </c>
      <c r="B9227" s="316" t="s">
        <v>28</v>
      </c>
      <c r="C9227" s="122" t="s">
        <v>1214</v>
      </c>
    </row>
    <row r="9228" spans="1:3" s="1" customFormat="1" ht="77.25" thickBot="1">
      <c r="A9228" s="315" t="e">
        <v>#VALUE!</v>
      </c>
      <c r="B9228" s="317"/>
      <c r="C9228" s="120" t="s">
        <v>3660</v>
      </c>
    </row>
    <row r="9229" spans="1:3" s="1" customFormat="1" ht="13.5" thickBot="1">
      <c r="A9229" s="315" t="e">
        <v>#N/A</v>
      </c>
      <c r="B9229" s="317"/>
      <c r="C9229" s="120" t="s">
        <v>3661</v>
      </c>
    </row>
    <row r="9230" spans="1:3" s="1" customFormat="1" ht="166.5" thickBot="1">
      <c r="A9230" s="315" t="e">
        <v>#VALUE!</v>
      </c>
      <c r="B9230" s="317"/>
      <c r="C9230" s="120" t="s">
        <v>3662</v>
      </c>
    </row>
    <row r="9231" spans="1:3" s="1" customFormat="1" ht="13.5" thickBot="1">
      <c r="A9231" s="315" t="e">
        <v>#N/A</v>
      </c>
      <c r="B9231" s="317"/>
      <c r="C9231" s="119" t="s">
        <v>1346</v>
      </c>
    </row>
    <row r="9232" spans="1:3" s="1" customFormat="1" ht="51.75" thickBot="1">
      <c r="A9232" s="315" t="e">
        <v>#VALUE!</v>
      </c>
      <c r="B9232" s="317"/>
      <c r="C9232" s="120" t="s">
        <v>1347</v>
      </c>
    </row>
    <row r="9233" spans="1:3" s="1" customFormat="1" ht="13.5" thickBot="1">
      <c r="A9233" s="315" t="e">
        <v>#VALUE!</v>
      </c>
      <c r="B9233" s="317"/>
      <c r="C9233" s="313" t="s">
        <v>1348</v>
      </c>
    </row>
    <row r="9234" spans="1:3" s="1" customFormat="1" ht="57" customHeight="1" thickBot="1">
      <c r="A9234" s="315" t="e">
        <v>#N/A</v>
      </c>
      <c r="B9234" s="317"/>
      <c r="C9234" s="313"/>
    </row>
    <row r="9235" spans="1:3" s="1" customFormat="1" ht="26.25" thickBot="1">
      <c r="A9235" s="315" t="e">
        <v>#N/A</v>
      </c>
      <c r="B9235" s="317"/>
      <c r="C9235" s="120" t="s">
        <v>1350</v>
      </c>
    </row>
    <row r="9236" spans="1:3" s="1" customFormat="1" ht="13.5" thickBot="1">
      <c r="A9236" s="315" t="e">
        <v>#N/A</v>
      </c>
      <c r="B9236" s="317"/>
      <c r="C9236" s="119" t="s">
        <v>1306</v>
      </c>
    </row>
    <row r="9237" spans="1:3" s="1" customFormat="1" ht="13.5" thickBot="1">
      <c r="A9237" s="315" t="e">
        <v>#N/A</v>
      </c>
      <c r="B9237" s="317"/>
      <c r="C9237" s="120" t="s">
        <v>3663</v>
      </c>
    </row>
    <row r="9238" spans="1:3" s="1" customFormat="1" ht="13.5" thickBot="1">
      <c r="A9238" s="315" t="e">
        <v>#N/A</v>
      </c>
      <c r="B9238" s="317"/>
      <c r="C9238" s="313" t="s">
        <v>3664</v>
      </c>
    </row>
    <row r="9239" spans="1:3" s="1" customFormat="1" ht="13.5" thickBot="1">
      <c r="A9239" s="315" t="e">
        <v>#N/A</v>
      </c>
      <c r="B9239" s="317"/>
      <c r="C9239" s="313"/>
    </row>
    <row r="9240" spans="1:3" s="1" customFormat="1" ht="13.5" thickBot="1">
      <c r="A9240" s="315" t="e">
        <v>#N/A</v>
      </c>
      <c r="B9240" s="317"/>
      <c r="C9240" s="120" t="s">
        <v>1354</v>
      </c>
    </row>
    <row r="9241" spans="1:3" s="1" customFormat="1" ht="13.5" thickBot="1">
      <c r="A9241" s="315" t="e">
        <v>#N/A</v>
      </c>
      <c r="B9241" s="317"/>
      <c r="C9241" s="119" t="s">
        <v>1355</v>
      </c>
    </row>
    <row r="9242" spans="1:3" s="1" customFormat="1" ht="64.5" thickBot="1">
      <c r="A9242" s="315" t="e">
        <v>#VALUE!</v>
      </c>
      <c r="B9242" s="317"/>
      <c r="C9242" s="120" t="s">
        <v>3665</v>
      </c>
    </row>
    <row r="9243" spans="1:3" s="1" customFormat="1" ht="13.5" thickBot="1">
      <c r="A9243" s="315" t="e">
        <v>#N/A</v>
      </c>
      <c r="B9243" s="317"/>
      <c r="C9243" s="119" t="s">
        <v>1357</v>
      </c>
    </row>
    <row r="9244" spans="1:3" s="1" customFormat="1" ht="39" thickBot="1">
      <c r="A9244" s="315" t="e">
        <v>#VALUE!</v>
      </c>
      <c r="B9244" s="318"/>
      <c r="C9244" s="121" t="s">
        <v>1358</v>
      </c>
    </row>
    <row r="9245" spans="1:3" s="1" customFormat="1" ht="13.5" thickBot="1">
      <c r="A9245" s="315" t="s">
        <v>1215</v>
      </c>
      <c r="B9245" s="316" t="s">
        <v>33</v>
      </c>
      <c r="C9245" s="122" t="s">
        <v>1216</v>
      </c>
    </row>
    <row r="9246" spans="1:3" s="1" customFormat="1" ht="115.5" thickBot="1">
      <c r="A9246" s="315" t="e">
        <v>#VALUE!</v>
      </c>
      <c r="B9246" s="317"/>
      <c r="C9246" s="120" t="s">
        <v>3666</v>
      </c>
    </row>
    <row r="9247" spans="1:3" s="1" customFormat="1" ht="64.5" thickBot="1">
      <c r="A9247" s="315" t="e">
        <v>#VALUE!</v>
      </c>
      <c r="B9247" s="317"/>
      <c r="C9247" s="120" t="s">
        <v>3667</v>
      </c>
    </row>
    <row r="9248" spans="1:3" s="1" customFormat="1" ht="13.5" thickBot="1">
      <c r="A9248" s="315" t="e">
        <v>#N/A</v>
      </c>
      <c r="B9248" s="317"/>
      <c r="C9248" s="126"/>
    </row>
    <row r="9249" spans="1:3" s="1" customFormat="1" ht="39" thickBot="1">
      <c r="A9249" s="315" t="e">
        <v>#N/A</v>
      </c>
      <c r="B9249" s="317"/>
      <c r="C9249" s="120" t="s">
        <v>3668</v>
      </c>
    </row>
    <row r="9250" spans="1:3" s="1" customFormat="1" ht="13.5" thickBot="1">
      <c r="A9250" s="315" t="e">
        <v>#N/A</v>
      </c>
      <c r="B9250" s="317"/>
      <c r="C9250" s="119" t="s">
        <v>1346</v>
      </c>
    </row>
    <row r="9251" spans="1:3" s="1" customFormat="1" ht="51.75" thickBot="1">
      <c r="A9251" s="315" t="e">
        <v>#VALUE!</v>
      </c>
      <c r="B9251" s="317"/>
      <c r="C9251" s="120" t="s">
        <v>1347</v>
      </c>
    </row>
    <row r="9252" spans="1:3" s="1" customFormat="1" ht="13.5" thickBot="1">
      <c r="A9252" s="315" t="e">
        <v>#VALUE!</v>
      </c>
      <c r="B9252" s="317"/>
      <c r="C9252" s="313" t="s">
        <v>1348</v>
      </c>
    </row>
    <row r="9253" spans="1:3" s="1" customFormat="1" ht="48.75" customHeight="1" thickBot="1">
      <c r="A9253" s="315" t="e">
        <v>#N/A</v>
      </c>
      <c r="B9253" s="317"/>
      <c r="C9253" s="313"/>
    </row>
    <row r="9254" spans="1:3" s="1" customFormat="1" ht="26.25" thickBot="1">
      <c r="A9254" s="315" t="e">
        <v>#N/A</v>
      </c>
      <c r="B9254" s="317"/>
      <c r="C9254" s="120" t="s">
        <v>1350</v>
      </c>
    </row>
    <row r="9255" spans="1:3" s="1" customFormat="1" ht="13.5" thickBot="1">
      <c r="A9255" s="315" t="e">
        <v>#N/A</v>
      </c>
      <c r="B9255" s="317"/>
      <c r="C9255" s="119" t="s">
        <v>1306</v>
      </c>
    </row>
    <row r="9256" spans="1:3" s="1" customFormat="1" ht="13.5" thickBot="1">
      <c r="A9256" s="315" t="e">
        <v>#N/A</v>
      </c>
      <c r="B9256" s="317"/>
      <c r="C9256" s="120" t="s">
        <v>3663</v>
      </c>
    </row>
    <row r="9257" spans="1:3" s="1" customFormat="1" ht="13.5" thickBot="1">
      <c r="A9257" s="315" t="e">
        <v>#N/A</v>
      </c>
      <c r="B9257" s="317"/>
      <c r="C9257" s="313" t="s">
        <v>3664</v>
      </c>
    </row>
    <row r="9258" spans="1:3" s="1" customFormat="1" ht="13.5" thickBot="1">
      <c r="A9258" s="315" t="e">
        <v>#N/A</v>
      </c>
      <c r="B9258" s="317"/>
      <c r="C9258" s="313"/>
    </row>
    <row r="9259" spans="1:3" s="1" customFormat="1" ht="13.5" thickBot="1">
      <c r="A9259" s="315" t="e">
        <v>#N/A</v>
      </c>
      <c r="B9259" s="317"/>
      <c r="C9259" s="120" t="s">
        <v>1354</v>
      </c>
    </row>
    <row r="9260" spans="1:3" s="1" customFormat="1" ht="13.5" thickBot="1">
      <c r="A9260" s="315" t="e">
        <v>#N/A</v>
      </c>
      <c r="B9260" s="317"/>
      <c r="C9260" s="119" t="s">
        <v>1355</v>
      </c>
    </row>
    <row r="9261" spans="1:3" s="1" customFormat="1" ht="64.5" thickBot="1">
      <c r="A9261" s="315" t="e">
        <v>#VALUE!</v>
      </c>
      <c r="B9261" s="317"/>
      <c r="C9261" s="120" t="s">
        <v>3669</v>
      </c>
    </row>
    <row r="9262" spans="1:3" s="1" customFormat="1" ht="13.5" thickBot="1">
      <c r="A9262" s="315" t="e">
        <v>#N/A</v>
      </c>
      <c r="B9262" s="317"/>
      <c r="C9262" s="119" t="s">
        <v>1357</v>
      </c>
    </row>
    <row r="9263" spans="1:3" s="1" customFormat="1" ht="39" thickBot="1">
      <c r="A9263" s="315" t="e">
        <v>#VALUE!</v>
      </c>
      <c r="B9263" s="318"/>
      <c r="C9263" s="121" t="s">
        <v>1358</v>
      </c>
    </row>
    <row r="9264" spans="1:3" s="1" customFormat="1" ht="13.5" thickBot="1">
      <c r="A9264" s="315" t="s">
        <v>1217</v>
      </c>
      <c r="B9264" s="316" t="s">
        <v>33</v>
      </c>
      <c r="C9264" s="124" t="s">
        <v>1218</v>
      </c>
    </row>
    <row r="9265" spans="1:3" s="1" customFormat="1" ht="13.5" thickBot="1">
      <c r="A9265" s="315" t="e">
        <v>#N/A</v>
      </c>
      <c r="B9265" s="317"/>
      <c r="C9265" s="127"/>
    </row>
    <row r="9266" spans="1:3" s="1" customFormat="1" ht="115.5" thickBot="1">
      <c r="A9266" s="315" t="e">
        <v>#VALUE!</v>
      </c>
      <c r="B9266" s="317"/>
      <c r="C9266" s="120" t="s">
        <v>3670</v>
      </c>
    </row>
    <row r="9267" spans="1:3" s="1" customFormat="1" ht="64.5" thickBot="1">
      <c r="A9267" s="315" t="e">
        <v>#VALUE!</v>
      </c>
      <c r="B9267" s="317"/>
      <c r="C9267" s="120" t="s">
        <v>3667</v>
      </c>
    </row>
    <row r="9268" spans="1:3" s="1" customFormat="1" ht="51.75" thickBot="1">
      <c r="A9268" s="315" t="e">
        <v>#VALUE!</v>
      </c>
      <c r="B9268" s="317"/>
      <c r="C9268" s="120" t="s">
        <v>3671</v>
      </c>
    </row>
    <row r="9269" spans="1:3" s="1" customFormat="1" ht="13.5" thickBot="1">
      <c r="A9269" s="315" t="e">
        <v>#N/A</v>
      </c>
      <c r="B9269" s="317"/>
      <c r="C9269" s="119" t="s">
        <v>1346</v>
      </c>
    </row>
    <row r="9270" spans="1:3" s="1" customFormat="1" ht="51.75" thickBot="1">
      <c r="A9270" s="315" t="e">
        <v>#VALUE!</v>
      </c>
      <c r="B9270" s="317"/>
      <c r="C9270" s="120" t="s">
        <v>1347</v>
      </c>
    </row>
    <row r="9271" spans="1:3" s="1" customFormat="1" ht="13.5" thickBot="1">
      <c r="A9271" s="315" t="e">
        <v>#VALUE!</v>
      </c>
      <c r="B9271" s="317"/>
      <c r="C9271" s="313" t="s">
        <v>1348</v>
      </c>
    </row>
    <row r="9272" spans="1:3" s="1" customFormat="1" ht="51" customHeight="1" thickBot="1">
      <c r="A9272" s="315" t="e">
        <v>#N/A</v>
      </c>
      <c r="B9272" s="317"/>
      <c r="C9272" s="313"/>
    </row>
    <row r="9273" spans="1:3" s="1" customFormat="1" ht="26.25" thickBot="1">
      <c r="A9273" s="315" t="e">
        <v>#N/A</v>
      </c>
      <c r="B9273" s="317"/>
      <c r="C9273" s="120" t="s">
        <v>1350</v>
      </c>
    </row>
    <row r="9274" spans="1:3" s="1" customFormat="1" ht="13.5" thickBot="1">
      <c r="A9274" s="315" t="e">
        <v>#N/A</v>
      </c>
      <c r="B9274" s="317"/>
      <c r="C9274" s="119" t="s">
        <v>1306</v>
      </c>
    </row>
    <row r="9275" spans="1:3" s="1" customFormat="1" ht="13.5" thickBot="1">
      <c r="A9275" s="315" t="e">
        <v>#N/A</v>
      </c>
      <c r="B9275" s="317"/>
      <c r="C9275" s="120" t="s">
        <v>3663</v>
      </c>
    </row>
    <row r="9276" spans="1:3" s="1" customFormat="1" ht="13.5" thickBot="1">
      <c r="A9276" s="315" t="e">
        <v>#N/A</v>
      </c>
      <c r="B9276" s="317"/>
      <c r="C9276" s="313" t="s">
        <v>3664</v>
      </c>
    </row>
    <row r="9277" spans="1:3" s="1" customFormat="1" ht="13.5" thickBot="1">
      <c r="A9277" s="315" t="e">
        <v>#N/A</v>
      </c>
      <c r="B9277" s="317"/>
      <c r="C9277" s="313"/>
    </row>
    <row r="9278" spans="1:3" s="1" customFormat="1" ht="13.5" thickBot="1">
      <c r="A9278" s="315" t="e">
        <v>#N/A</v>
      </c>
      <c r="B9278" s="317"/>
      <c r="C9278" s="120" t="s">
        <v>1354</v>
      </c>
    </row>
    <row r="9279" spans="1:3" s="1" customFormat="1" ht="13.5" thickBot="1">
      <c r="A9279" s="315" t="e">
        <v>#N/A</v>
      </c>
      <c r="B9279" s="317"/>
      <c r="C9279" s="119" t="s">
        <v>1355</v>
      </c>
    </row>
    <row r="9280" spans="1:3" s="1" customFormat="1" ht="64.5" thickBot="1">
      <c r="A9280" s="315" t="e">
        <v>#VALUE!</v>
      </c>
      <c r="B9280" s="317"/>
      <c r="C9280" s="120" t="s">
        <v>3669</v>
      </c>
    </row>
    <row r="9281" spans="1:3" s="1" customFormat="1" ht="13.5" thickBot="1">
      <c r="A9281" s="315" t="e">
        <v>#N/A</v>
      </c>
      <c r="B9281" s="317"/>
      <c r="C9281" s="119" t="s">
        <v>1357</v>
      </c>
    </row>
    <row r="9282" spans="1:3" s="1" customFormat="1" ht="39" thickBot="1">
      <c r="A9282" s="315" t="e">
        <v>#VALUE!</v>
      </c>
      <c r="B9282" s="318"/>
      <c r="C9282" s="121" t="s">
        <v>1358</v>
      </c>
    </row>
    <row r="9283" spans="1:3" s="1" customFormat="1" ht="13.5" thickBot="1">
      <c r="A9283" s="315" t="s">
        <v>1219</v>
      </c>
      <c r="B9283" s="316" t="s">
        <v>33</v>
      </c>
      <c r="C9283" s="122" t="s">
        <v>1220</v>
      </c>
    </row>
    <row r="9284" spans="1:3" s="1" customFormat="1" ht="77.25" thickBot="1">
      <c r="A9284" s="315" t="e">
        <v>#VALUE!</v>
      </c>
      <c r="B9284" s="317"/>
      <c r="C9284" s="128" t="s">
        <v>3672</v>
      </c>
    </row>
    <row r="9285" spans="1:3" s="1" customFormat="1" ht="13.5" thickBot="1">
      <c r="A9285" s="315" t="e">
        <v>#N/A</v>
      </c>
      <c r="B9285" s="317"/>
      <c r="C9285" s="119" t="s">
        <v>1346</v>
      </c>
    </row>
    <row r="9286" spans="1:3" s="1" customFormat="1" ht="51.75" thickBot="1">
      <c r="A9286" s="315" t="e">
        <v>#VALUE!</v>
      </c>
      <c r="B9286" s="317"/>
      <c r="C9286" s="120" t="s">
        <v>1347</v>
      </c>
    </row>
    <row r="9287" spans="1:3" s="1" customFormat="1" ht="13.5" thickBot="1">
      <c r="A9287" s="315" t="e">
        <v>#VALUE!</v>
      </c>
      <c r="B9287" s="317"/>
      <c r="C9287" s="313" t="s">
        <v>1348</v>
      </c>
    </row>
    <row r="9288" spans="1:3" s="1" customFormat="1" ht="51.75" customHeight="1" thickBot="1">
      <c r="A9288" s="315" t="e">
        <v>#N/A</v>
      </c>
      <c r="B9288" s="317"/>
      <c r="C9288" s="313"/>
    </row>
    <row r="9289" spans="1:3" s="1" customFormat="1" ht="26.25" thickBot="1">
      <c r="A9289" s="315" t="e">
        <v>#N/A</v>
      </c>
      <c r="B9289" s="317"/>
      <c r="C9289" s="120" t="s">
        <v>1350</v>
      </c>
    </row>
    <row r="9290" spans="1:3" s="1" customFormat="1" ht="13.5" thickBot="1">
      <c r="A9290" s="315" t="e">
        <v>#N/A</v>
      </c>
      <c r="B9290" s="317"/>
      <c r="C9290" s="119" t="s">
        <v>1306</v>
      </c>
    </row>
    <row r="9291" spans="1:3" s="1" customFormat="1" ht="13.5" thickBot="1">
      <c r="A9291" s="315" t="e">
        <v>#N/A</v>
      </c>
      <c r="B9291" s="317"/>
      <c r="C9291" s="120" t="s">
        <v>3663</v>
      </c>
    </row>
    <row r="9292" spans="1:3" s="1" customFormat="1" ht="13.5" thickBot="1">
      <c r="A9292" s="315" t="e">
        <v>#N/A</v>
      </c>
      <c r="B9292" s="317"/>
      <c r="C9292" s="313" t="s">
        <v>3664</v>
      </c>
    </row>
    <row r="9293" spans="1:3" s="1" customFormat="1" ht="13.5" thickBot="1">
      <c r="A9293" s="315" t="e">
        <v>#N/A</v>
      </c>
      <c r="B9293" s="317"/>
      <c r="C9293" s="313"/>
    </row>
    <row r="9294" spans="1:3" s="1" customFormat="1" ht="13.5" thickBot="1">
      <c r="A9294" s="315" t="e">
        <v>#N/A</v>
      </c>
      <c r="B9294" s="317"/>
      <c r="C9294" s="120" t="s">
        <v>1354</v>
      </c>
    </row>
    <row r="9295" spans="1:3" s="1" customFormat="1" ht="13.5" thickBot="1">
      <c r="A9295" s="315" t="e">
        <v>#N/A</v>
      </c>
      <c r="B9295" s="317"/>
      <c r="C9295" s="119" t="s">
        <v>1355</v>
      </c>
    </row>
    <row r="9296" spans="1:3" s="1" customFormat="1" ht="64.5" thickBot="1">
      <c r="A9296" s="315" t="e">
        <v>#VALUE!</v>
      </c>
      <c r="B9296" s="317"/>
      <c r="C9296" s="120" t="s">
        <v>3673</v>
      </c>
    </row>
    <row r="9297" spans="1:3" s="1" customFormat="1" ht="13.5" thickBot="1">
      <c r="A9297" s="315" t="e">
        <v>#N/A</v>
      </c>
      <c r="B9297" s="317"/>
      <c r="C9297" s="119" t="s">
        <v>1357</v>
      </c>
    </row>
    <row r="9298" spans="1:3" s="1" customFormat="1" ht="39" thickBot="1">
      <c r="A9298" s="315" t="e">
        <v>#VALUE!</v>
      </c>
      <c r="B9298" s="318"/>
      <c r="C9298" s="121" t="s">
        <v>1358</v>
      </c>
    </row>
    <row r="9299" spans="1:3" s="1" customFormat="1" ht="13.5" thickBot="1">
      <c r="A9299" s="315" t="s">
        <v>1221</v>
      </c>
      <c r="B9299" s="316" t="s">
        <v>33</v>
      </c>
      <c r="C9299" s="122" t="s">
        <v>1222</v>
      </c>
    </row>
    <row r="9300" spans="1:3" s="1" customFormat="1" ht="64.5" thickBot="1">
      <c r="A9300" s="315" t="e">
        <v>#VALUE!</v>
      </c>
      <c r="B9300" s="317"/>
      <c r="C9300" s="129" t="s">
        <v>3674</v>
      </c>
    </row>
    <row r="9301" spans="1:3" s="1" customFormat="1" ht="64.5" thickBot="1">
      <c r="A9301" s="315" t="e">
        <v>#VALUE!</v>
      </c>
      <c r="B9301" s="317"/>
      <c r="C9301" s="129" t="s">
        <v>3675</v>
      </c>
    </row>
    <row r="9302" spans="1:3" s="1" customFormat="1" ht="51.75" thickBot="1">
      <c r="A9302" s="315" t="e">
        <v>#VALUE!</v>
      </c>
      <c r="B9302" s="317"/>
      <c r="C9302" s="129" t="s">
        <v>3676</v>
      </c>
    </row>
    <row r="9303" spans="1:3" s="1" customFormat="1" ht="13.5" thickBot="1">
      <c r="A9303" s="315" t="e">
        <v>#N/A</v>
      </c>
      <c r="B9303" s="317"/>
      <c r="C9303" s="119" t="s">
        <v>1346</v>
      </c>
    </row>
    <row r="9304" spans="1:3" s="1" customFormat="1" ht="51.75" thickBot="1">
      <c r="A9304" s="315" t="e">
        <v>#VALUE!</v>
      </c>
      <c r="B9304" s="317"/>
      <c r="C9304" s="120" t="s">
        <v>1347</v>
      </c>
    </row>
    <row r="9305" spans="1:3" s="1" customFormat="1" ht="13.5" thickBot="1">
      <c r="A9305" s="315" t="e">
        <v>#VALUE!</v>
      </c>
      <c r="B9305" s="317"/>
      <c r="C9305" s="313" t="s">
        <v>1348</v>
      </c>
    </row>
    <row r="9306" spans="1:3" s="1" customFormat="1" ht="13.5" thickBot="1">
      <c r="A9306" s="315" t="e">
        <v>#N/A</v>
      </c>
      <c r="B9306" s="317"/>
      <c r="C9306" s="313"/>
    </row>
    <row r="9307" spans="1:3" s="1" customFormat="1" ht="13.5" thickBot="1">
      <c r="A9307" s="315" t="e">
        <v>#N/A</v>
      </c>
      <c r="B9307" s="317"/>
      <c r="C9307" s="313"/>
    </row>
    <row r="9308" spans="1:3" s="1" customFormat="1" ht="13.5" thickBot="1">
      <c r="A9308" s="315" t="e">
        <v>#N/A</v>
      </c>
      <c r="B9308" s="317"/>
      <c r="C9308" s="313"/>
    </row>
    <row r="9309" spans="1:3" s="1" customFormat="1" ht="13.5" thickBot="1">
      <c r="A9309" s="315" t="e">
        <v>#N/A</v>
      </c>
      <c r="B9309" s="317"/>
      <c r="C9309" s="313"/>
    </row>
    <row r="9310" spans="1:3" s="1" customFormat="1" ht="26.25" thickBot="1">
      <c r="A9310" s="315" t="e">
        <v>#N/A</v>
      </c>
      <c r="B9310" s="317"/>
      <c r="C9310" s="120" t="s">
        <v>1350</v>
      </c>
    </row>
    <row r="9311" spans="1:3" s="1" customFormat="1" ht="13.5" thickBot="1">
      <c r="A9311" s="315" t="e">
        <v>#N/A</v>
      </c>
      <c r="B9311" s="317"/>
      <c r="C9311" s="119" t="s">
        <v>1306</v>
      </c>
    </row>
    <row r="9312" spans="1:3" s="1" customFormat="1" ht="13.5" thickBot="1">
      <c r="A9312" s="315" t="e">
        <v>#N/A</v>
      </c>
      <c r="B9312" s="317"/>
      <c r="C9312" s="313" t="s">
        <v>1352</v>
      </c>
    </row>
    <row r="9313" spans="1:3" s="1" customFormat="1" ht="13.5" thickBot="1">
      <c r="A9313" s="315" t="e">
        <v>#N/A</v>
      </c>
      <c r="B9313" s="317"/>
      <c r="C9313" s="313"/>
    </row>
    <row r="9314" spans="1:3" s="1" customFormat="1" ht="13.5" thickBot="1">
      <c r="A9314" s="315" t="e">
        <v>#N/A</v>
      </c>
      <c r="B9314" s="317"/>
      <c r="C9314" s="313"/>
    </row>
    <row r="9315" spans="1:3" s="1" customFormat="1" ht="13.5" thickBot="1">
      <c r="A9315" s="315" t="e">
        <v>#N/A</v>
      </c>
      <c r="B9315" s="317"/>
      <c r="C9315" s="120" t="s">
        <v>1354</v>
      </c>
    </row>
    <row r="9316" spans="1:3" s="1" customFormat="1" ht="13.5" thickBot="1">
      <c r="A9316" s="315" t="e">
        <v>#N/A</v>
      </c>
      <c r="B9316" s="317"/>
      <c r="C9316" s="119" t="s">
        <v>1355</v>
      </c>
    </row>
    <row r="9317" spans="1:3" s="1" customFormat="1" ht="64.5" thickBot="1">
      <c r="A9317" s="315" t="e">
        <v>#VALUE!</v>
      </c>
      <c r="B9317" s="317"/>
      <c r="C9317" s="120" t="s">
        <v>3677</v>
      </c>
    </row>
    <row r="9318" spans="1:3" s="1" customFormat="1" ht="13.5" thickBot="1">
      <c r="A9318" s="315" t="e">
        <v>#N/A</v>
      </c>
      <c r="B9318" s="317"/>
      <c r="C9318" s="119" t="s">
        <v>1357</v>
      </c>
    </row>
    <row r="9319" spans="1:3" s="1" customFormat="1" ht="39" thickBot="1">
      <c r="A9319" s="315" t="e">
        <v>#VALUE!</v>
      </c>
      <c r="B9319" s="318"/>
      <c r="C9319" s="121" t="s">
        <v>1358</v>
      </c>
    </row>
    <row r="9320" spans="1:3" s="1" customFormat="1" ht="13.5" thickBot="1">
      <c r="A9320" s="315" t="s">
        <v>1223</v>
      </c>
      <c r="B9320" s="316" t="s">
        <v>33</v>
      </c>
      <c r="C9320" s="122" t="s">
        <v>1224</v>
      </c>
    </row>
    <row r="9321" spans="1:3" s="1" customFormat="1" ht="64.5" thickBot="1">
      <c r="A9321" s="315" t="e">
        <v>#VALUE!</v>
      </c>
      <c r="B9321" s="317"/>
      <c r="C9321" s="128" t="s">
        <v>3678</v>
      </c>
    </row>
    <row r="9322" spans="1:3" s="1" customFormat="1" ht="13.5" thickBot="1">
      <c r="A9322" s="315" t="e">
        <v>#N/A</v>
      </c>
      <c r="B9322" s="317"/>
      <c r="C9322" s="119" t="s">
        <v>1346</v>
      </c>
    </row>
    <row r="9323" spans="1:3" s="1" customFormat="1" ht="51.75" thickBot="1">
      <c r="A9323" s="315" t="e">
        <v>#VALUE!</v>
      </c>
      <c r="B9323" s="317"/>
      <c r="C9323" s="120" t="s">
        <v>1347</v>
      </c>
    </row>
    <row r="9324" spans="1:3" s="1" customFormat="1" ht="13.5" thickBot="1">
      <c r="A9324" s="315" t="e">
        <v>#VALUE!</v>
      </c>
      <c r="B9324" s="317"/>
      <c r="C9324" s="313" t="s">
        <v>1348</v>
      </c>
    </row>
    <row r="9325" spans="1:3" s="1" customFormat="1" ht="13.5" thickBot="1">
      <c r="A9325" s="315" t="e">
        <v>#N/A</v>
      </c>
      <c r="B9325" s="317"/>
      <c r="C9325" s="313"/>
    </row>
    <row r="9326" spans="1:3" s="1" customFormat="1" ht="13.5" thickBot="1">
      <c r="A9326" s="315" t="e">
        <v>#N/A</v>
      </c>
      <c r="B9326" s="317"/>
      <c r="C9326" s="313"/>
    </row>
    <row r="9327" spans="1:3" s="1" customFormat="1" ht="13.5" thickBot="1">
      <c r="A9327" s="315" t="e">
        <v>#N/A</v>
      </c>
      <c r="B9327" s="317"/>
      <c r="C9327" s="313"/>
    </row>
    <row r="9328" spans="1:3" s="1" customFormat="1" ht="13.5" thickBot="1">
      <c r="A9328" s="315" t="e">
        <v>#N/A</v>
      </c>
      <c r="B9328" s="317"/>
      <c r="C9328" s="313"/>
    </row>
    <row r="9329" spans="1:3" s="1" customFormat="1" ht="26.25" thickBot="1">
      <c r="A9329" s="315" t="e">
        <v>#N/A</v>
      </c>
      <c r="B9329" s="317"/>
      <c r="C9329" s="120" t="s">
        <v>1350</v>
      </c>
    </row>
    <row r="9330" spans="1:3" s="1" customFormat="1" ht="13.5" thickBot="1">
      <c r="A9330" s="315" t="e">
        <v>#N/A</v>
      </c>
      <c r="B9330" s="317"/>
      <c r="C9330" s="119" t="s">
        <v>1306</v>
      </c>
    </row>
    <row r="9331" spans="1:3" s="1" customFormat="1" ht="13.5" thickBot="1">
      <c r="A9331" s="315" t="e">
        <v>#N/A</v>
      </c>
      <c r="B9331" s="317"/>
      <c r="C9331" s="313" t="s">
        <v>1352</v>
      </c>
    </row>
    <row r="9332" spans="1:3" s="1" customFormat="1" ht="13.5" thickBot="1">
      <c r="A9332" s="315" t="e">
        <v>#N/A</v>
      </c>
      <c r="B9332" s="317"/>
      <c r="C9332" s="313"/>
    </row>
    <row r="9333" spans="1:3" s="1" customFormat="1" ht="13.5" thickBot="1">
      <c r="A9333" s="315" t="e">
        <v>#N/A</v>
      </c>
      <c r="B9333" s="317"/>
      <c r="C9333" s="313"/>
    </row>
    <row r="9334" spans="1:3" s="1" customFormat="1" ht="13.5" thickBot="1">
      <c r="A9334" s="315" t="e">
        <v>#N/A</v>
      </c>
      <c r="B9334" s="317"/>
      <c r="C9334" s="120" t="s">
        <v>1354</v>
      </c>
    </row>
    <row r="9335" spans="1:3" s="1" customFormat="1" ht="13.5" thickBot="1">
      <c r="A9335" s="315" t="e">
        <v>#N/A</v>
      </c>
      <c r="B9335" s="317"/>
      <c r="C9335" s="119" t="s">
        <v>1355</v>
      </c>
    </row>
    <row r="9336" spans="1:3" s="1" customFormat="1" ht="64.5" thickBot="1">
      <c r="A9336" s="315" t="e">
        <v>#VALUE!</v>
      </c>
      <c r="B9336" s="317"/>
      <c r="C9336" s="120" t="s">
        <v>3677</v>
      </c>
    </row>
    <row r="9337" spans="1:3" s="1" customFormat="1" ht="13.5" thickBot="1">
      <c r="A9337" s="315" t="e">
        <v>#N/A</v>
      </c>
      <c r="B9337" s="317"/>
      <c r="C9337" s="119" t="s">
        <v>1357</v>
      </c>
    </row>
    <row r="9338" spans="1:3" s="1" customFormat="1" ht="13.5" thickBot="1">
      <c r="A9338" s="315" t="e">
        <v>#VALUE!</v>
      </c>
      <c r="B9338" s="317"/>
      <c r="C9338" s="325" t="s">
        <v>1358</v>
      </c>
    </row>
    <row r="9339" spans="1:3" s="1" customFormat="1" ht="13.5" thickBot="1">
      <c r="A9339" s="315" t="e">
        <v>#N/A</v>
      </c>
      <c r="B9339" s="317"/>
      <c r="C9339" s="325"/>
    </row>
    <row r="9340" spans="1:3" s="1" customFormat="1" ht="13.5" thickBot="1">
      <c r="A9340" s="315" t="e">
        <v>#N/A</v>
      </c>
      <c r="B9340" s="319"/>
      <c r="C9340" s="326"/>
    </row>
    <row r="9341" spans="1:3" s="1" customFormat="1" ht="13.5" thickBot="1">
      <c r="A9341" s="315" t="s">
        <v>1225</v>
      </c>
      <c r="B9341" s="316" t="s">
        <v>33</v>
      </c>
      <c r="C9341" s="122" t="s">
        <v>1226</v>
      </c>
    </row>
    <row r="9342" spans="1:3" s="1" customFormat="1" ht="51.75" thickBot="1">
      <c r="A9342" s="315" t="e">
        <v>#VALUE!</v>
      </c>
      <c r="B9342" s="317"/>
      <c r="C9342" s="129" t="s">
        <v>3679</v>
      </c>
    </row>
    <row r="9343" spans="1:3" s="1" customFormat="1" ht="39" thickBot="1">
      <c r="A9343" s="315" t="e">
        <v>#VALUE!</v>
      </c>
      <c r="B9343" s="317"/>
      <c r="C9343" s="129" t="s">
        <v>3680</v>
      </c>
    </row>
    <row r="9344" spans="1:3" s="1" customFormat="1" ht="39" thickBot="1">
      <c r="A9344" s="315" t="e">
        <v>#N/A</v>
      </c>
      <c r="B9344" s="317"/>
      <c r="C9344" s="129" t="s">
        <v>3681</v>
      </c>
    </row>
    <row r="9345" spans="1:3" s="1" customFormat="1" ht="13.5" thickBot="1">
      <c r="A9345" s="315" t="e">
        <v>#N/A</v>
      </c>
      <c r="B9345" s="317"/>
      <c r="C9345" s="129" t="s">
        <v>3682</v>
      </c>
    </row>
    <row r="9346" spans="1:3" s="1" customFormat="1" ht="13.5" thickBot="1">
      <c r="A9346" s="315" t="e">
        <v>#N/A</v>
      </c>
      <c r="B9346" s="317"/>
      <c r="C9346" s="129" t="s">
        <v>3683</v>
      </c>
    </row>
    <row r="9347" spans="1:3" s="1" customFormat="1" ht="13.5" thickBot="1">
      <c r="A9347" s="315" t="e">
        <v>#N/A</v>
      </c>
      <c r="B9347" s="317"/>
      <c r="C9347" s="119" t="s">
        <v>1346</v>
      </c>
    </row>
    <row r="9348" spans="1:3" s="1" customFormat="1" ht="51.75" thickBot="1">
      <c r="A9348" s="315" t="e">
        <v>#VALUE!</v>
      </c>
      <c r="B9348" s="317"/>
      <c r="C9348" s="120" t="s">
        <v>1347</v>
      </c>
    </row>
    <row r="9349" spans="1:3" s="1" customFormat="1" ht="13.5" thickBot="1">
      <c r="A9349" s="315" t="e">
        <v>#VALUE!</v>
      </c>
      <c r="B9349" s="317"/>
      <c r="C9349" s="313" t="s">
        <v>1348</v>
      </c>
    </row>
    <row r="9350" spans="1:3" s="1" customFormat="1" ht="13.5" thickBot="1">
      <c r="A9350" s="315" t="e">
        <v>#N/A</v>
      </c>
      <c r="B9350" s="317"/>
      <c r="C9350" s="313"/>
    </row>
    <row r="9351" spans="1:3" s="1" customFormat="1" ht="13.5" thickBot="1">
      <c r="A9351" s="315" t="e">
        <v>#N/A</v>
      </c>
      <c r="B9351" s="317"/>
      <c r="C9351" s="313"/>
    </row>
    <row r="9352" spans="1:3" s="1" customFormat="1" ht="13.5" thickBot="1">
      <c r="A9352" s="315" t="e">
        <v>#N/A</v>
      </c>
      <c r="B9352" s="317"/>
      <c r="C9352" s="313"/>
    </row>
    <row r="9353" spans="1:3" s="1" customFormat="1" ht="13.5" thickBot="1">
      <c r="A9353" s="315" t="e">
        <v>#N/A</v>
      </c>
      <c r="B9353" s="317"/>
      <c r="C9353" s="313"/>
    </row>
    <row r="9354" spans="1:3" s="1" customFormat="1" ht="26.25" thickBot="1">
      <c r="A9354" s="315" t="e">
        <v>#N/A</v>
      </c>
      <c r="B9354" s="317"/>
      <c r="C9354" s="120" t="s">
        <v>1350</v>
      </c>
    </row>
    <row r="9355" spans="1:3" s="1" customFormat="1" ht="13.5" thickBot="1">
      <c r="A9355" s="315" t="e">
        <v>#N/A</v>
      </c>
      <c r="B9355" s="317"/>
      <c r="C9355" s="119" t="s">
        <v>1306</v>
      </c>
    </row>
    <row r="9356" spans="1:3" s="1" customFormat="1" ht="13.5" thickBot="1">
      <c r="A9356" s="315" t="e">
        <v>#N/A</v>
      </c>
      <c r="B9356" s="317"/>
      <c r="C9356" s="120" t="s">
        <v>3663</v>
      </c>
    </row>
    <row r="9357" spans="1:3" s="1" customFormat="1" ht="13.5" thickBot="1">
      <c r="A9357" s="315" t="e">
        <v>#N/A</v>
      </c>
      <c r="B9357" s="317"/>
      <c r="C9357" s="313" t="s">
        <v>3664</v>
      </c>
    </row>
    <row r="9358" spans="1:3" s="1" customFormat="1" ht="13.5" thickBot="1">
      <c r="A9358" s="315" t="e">
        <v>#N/A</v>
      </c>
      <c r="B9358" s="317"/>
      <c r="C9358" s="313"/>
    </row>
    <row r="9359" spans="1:3" s="1" customFormat="1" ht="13.5" thickBot="1">
      <c r="A9359" s="315" t="e">
        <v>#N/A</v>
      </c>
      <c r="B9359" s="317"/>
      <c r="C9359" s="120" t="s">
        <v>1354</v>
      </c>
    </row>
    <row r="9360" spans="1:3" s="1" customFormat="1" ht="13.5" thickBot="1">
      <c r="A9360" s="315" t="e">
        <v>#N/A</v>
      </c>
      <c r="B9360" s="317"/>
      <c r="C9360" s="119" t="s">
        <v>1355</v>
      </c>
    </row>
    <row r="9361" spans="1:3" s="1" customFormat="1" ht="64.5" thickBot="1">
      <c r="A9361" s="315" t="e">
        <v>#VALUE!</v>
      </c>
      <c r="B9361" s="317"/>
      <c r="C9361" s="120" t="s">
        <v>3673</v>
      </c>
    </row>
    <row r="9362" spans="1:3" s="1" customFormat="1" ht="13.5" thickBot="1">
      <c r="A9362" s="315" t="e">
        <v>#N/A</v>
      </c>
      <c r="B9362" s="317"/>
      <c r="C9362" s="119" t="s">
        <v>1357</v>
      </c>
    </row>
    <row r="9363" spans="1:3" s="1" customFormat="1" ht="39" thickBot="1">
      <c r="A9363" s="315" t="e">
        <v>#VALUE!</v>
      </c>
      <c r="B9363" s="319"/>
      <c r="C9363" s="121" t="s">
        <v>1358</v>
      </c>
    </row>
    <row r="9364" spans="1:3" s="1" customFormat="1" ht="13.5" thickBot="1">
      <c r="A9364" s="315" t="s">
        <v>1227</v>
      </c>
      <c r="B9364" s="316" t="s">
        <v>33</v>
      </c>
      <c r="C9364" s="122" t="s">
        <v>1228</v>
      </c>
    </row>
    <row r="9365" spans="1:3" s="1" customFormat="1" ht="39" thickBot="1">
      <c r="A9365" s="315" t="e">
        <v>#VALUE!</v>
      </c>
      <c r="B9365" s="317"/>
      <c r="C9365" s="129" t="s">
        <v>3684</v>
      </c>
    </row>
    <row r="9366" spans="1:3" s="1" customFormat="1" ht="64.5" thickBot="1">
      <c r="A9366" s="315" t="e">
        <v>#VALUE!</v>
      </c>
      <c r="B9366" s="317"/>
      <c r="C9366" s="129" t="s">
        <v>3685</v>
      </c>
    </row>
    <row r="9367" spans="1:3" s="1" customFormat="1" ht="39" thickBot="1">
      <c r="A9367" s="315" t="e">
        <v>#VALUE!</v>
      </c>
      <c r="B9367" s="317"/>
      <c r="C9367" s="129" t="s">
        <v>3686</v>
      </c>
    </row>
    <row r="9368" spans="1:3" s="1" customFormat="1" ht="13.5" thickBot="1">
      <c r="A9368" s="315" t="e">
        <v>#N/A</v>
      </c>
      <c r="B9368" s="317"/>
      <c r="C9368" s="119" t="s">
        <v>1346</v>
      </c>
    </row>
    <row r="9369" spans="1:3" s="1" customFormat="1" ht="51.75" thickBot="1">
      <c r="A9369" s="315" t="e">
        <v>#VALUE!</v>
      </c>
      <c r="B9369" s="317"/>
      <c r="C9369" s="120" t="s">
        <v>1347</v>
      </c>
    </row>
    <row r="9370" spans="1:3" s="1" customFormat="1" ht="13.5" thickBot="1">
      <c r="A9370" s="315" t="e">
        <v>#VALUE!</v>
      </c>
      <c r="B9370" s="317"/>
      <c r="C9370" s="313" t="s">
        <v>1348</v>
      </c>
    </row>
    <row r="9371" spans="1:3" s="1" customFormat="1" ht="13.5" thickBot="1">
      <c r="A9371" s="315" t="e">
        <v>#N/A</v>
      </c>
      <c r="B9371" s="317"/>
      <c r="C9371" s="313"/>
    </row>
    <row r="9372" spans="1:3" s="1" customFormat="1" ht="13.5" thickBot="1">
      <c r="A9372" s="315" t="e">
        <v>#N/A</v>
      </c>
      <c r="B9372" s="317"/>
      <c r="C9372" s="313"/>
    </row>
    <row r="9373" spans="1:3" s="1" customFormat="1" ht="13.5" thickBot="1">
      <c r="A9373" s="315" t="e">
        <v>#N/A</v>
      </c>
      <c r="B9373" s="317"/>
      <c r="C9373" s="313"/>
    </row>
    <row r="9374" spans="1:3" s="1" customFormat="1" ht="13.5" thickBot="1">
      <c r="A9374" s="315" t="e">
        <v>#N/A</v>
      </c>
      <c r="B9374" s="317"/>
      <c r="C9374" s="313"/>
    </row>
    <row r="9375" spans="1:3" s="1" customFormat="1" ht="26.25" thickBot="1">
      <c r="A9375" s="315" t="e">
        <v>#N/A</v>
      </c>
      <c r="B9375" s="317"/>
      <c r="C9375" s="120" t="s">
        <v>1350</v>
      </c>
    </row>
    <row r="9376" spans="1:3" s="1" customFormat="1" ht="13.5" thickBot="1">
      <c r="A9376" s="315" t="e">
        <v>#N/A</v>
      </c>
      <c r="B9376" s="317"/>
      <c r="C9376" s="119" t="s">
        <v>1306</v>
      </c>
    </row>
    <row r="9377" spans="1:3" s="1" customFormat="1" ht="13.5" thickBot="1">
      <c r="A9377" s="315" t="e">
        <v>#N/A</v>
      </c>
      <c r="B9377" s="317"/>
      <c r="C9377" s="120" t="s">
        <v>3663</v>
      </c>
    </row>
    <row r="9378" spans="1:3" s="1" customFormat="1" ht="13.5" thickBot="1">
      <c r="A9378" s="315" t="e">
        <v>#N/A</v>
      </c>
      <c r="B9378" s="317"/>
      <c r="C9378" s="313" t="s">
        <v>3664</v>
      </c>
    </row>
    <row r="9379" spans="1:3" s="1" customFormat="1" ht="13.5" thickBot="1">
      <c r="A9379" s="315" t="e">
        <v>#N/A</v>
      </c>
      <c r="B9379" s="317"/>
      <c r="C9379" s="313"/>
    </row>
    <row r="9380" spans="1:3" s="1" customFormat="1" ht="13.5" thickBot="1">
      <c r="A9380" s="315" t="e">
        <v>#N/A</v>
      </c>
      <c r="B9380" s="317"/>
      <c r="C9380" s="120" t="s">
        <v>1354</v>
      </c>
    </row>
    <row r="9381" spans="1:3" s="1" customFormat="1" ht="13.5" thickBot="1">
      <c r="A9381" s="315" t="e">
        <v>#N/A</v>
      </c>
      <c r="B9381" s="317"/>
      <c r="C9381" s="119" t="s">
        <v>1355</v>
      </c>
    </row>
    <row r="9382" spans="1:3" s="1" customFormat="1" ht="64.5" thickBot="1">
      <c r="A9382" s="315" t="e">
        <v>#VALUE!</v>
      </c>
      <c r="B9382" s="317"/>
      <c r="C9382" s="120" t="s">
        <v>3673</v>
      </c>
    </row>
    <row r="9383" spans="1:3" s="1" customFormat="1" ht="13.5" thickBot="1">
      <c r="A9383" s="315" t="e">
        <v>#N/A</v>
      </c>
      <c r="B9383" s="317"/>
      <c r="C9383" s="119" t="s">
        <v>1357</v>
      </c>
    </row>
    <row r="9384" spans="1:3" s="1" customFormat="1" ht="39" thickBot="1">
      <c r="A9384" s="315" t="e">
        <v>#VALUE!</v>
      </c>
      <c r="B9384" s="319"/>
      <c r="C9384" s="121" t="s">
        <v>1358</v>
      </c>
    </row>
    <row r="9385" spans="1:3" s="1" customFormat="1" ht="13.5" thickBot="1">
      <c r="A9385" s="315" t="s">
        <v>1229</v>
      </c>
      <c r="B9385" s="316" t="s">
        <v>28</v>
      </c>
      <c r="C9385" s="122" t="s">
        <v>1230</v>
      </c>
    </row>
    <row r="9386" spans="1:3" s="1" customFormat="1" ht="64.5" thickBot="1">
      <c r="A9386" s="315" t="e">
        <v>#VALUE!</v>
      </c>
      <c r="B9386" s="317"/>
      <c r="C9386" s="129" t="s">
        <v>3687</v>
      </c>
    </row>
    <row r="9387" spans="1:3" s="1" customFormat="1" ht="51.75" thickBot="1">
      <c r="A9387" s="315" t="e">
        <v>#VALUE!</v>
      </c>
      <c r="B9387" s="317"/>
      <c r="C9387" s="129" t="s">
        <v>3688</v>
      </c>
    </row>
    <row r="9388" spans="1:3" s="1" customFormat="1" ht="77.25" thickBot="1">
      <c r="A9388" s="315" t="e">
        <v>#VALUE!</v>
      </c>
      <c r="B9388" s="317"/>
      <c r="C9388" s="129" t="s">
        <v>3689</v>
      </c>
    </row>
    <row r="9389" spans="1:3" s="1" customFormat="1" ht="13.5" thickBot="1">
      <c r="A9389" s="315" t="e">
        <v>#N/A</v>
      </c>
      <c r="B9389" s="317"/>
      <c r="C9389" s="119" t="s">
        <v>1346</v>
      </c>
    </row>
    <row r="9390" spans="1:3" s="1" customFormat="1" ht="51.75" thickBot="1">
      <c r="A9390" s="315" t="e">
        <v>#VALUE!</v>
      </c>
      <c r="B9390" s="317"/>
      <c r="C9390" s="120" t="s">
        <v>1347</v>
      </c>
    </row>
    <row r="9391" spans="1:3" s="1" customFormat="1" ht="13.5" thickBot="1">
      <c r="A9391" s="315" t="e">
        <v>#VALUE!</v>
      </c>
      <c r="B9391" s="317"/>
      <c r="C9391" s="313" t="s">
        <v>1348</v>
      </c>
    </row>
    <row r="9392" spans="1:3" s="1" customFormat="1" ht="13.5" thickBot="1">
      <c r="A9392" s="315" t="e">
        <v>#N/A</v>
      </c>
      <c r="B9392" s="317"/>
      <c r="C9392" s="313"/>
    </row>
    <row r="9393" spans="1:3" s="1" customFormat="1" ht="13.5" thickBot="1">
      <c r="A9393" s="315" t="e">
        <v>#N/A</v>
      </c>
      <c r="B9393" s="317"/>
      <c r="C9393" s="313"/>
    </row>
    <row r="9394" spans="1:3" s="1" customFormat="1" ht="13.5" thickBot="1">
      <c r="A9394" s="315" t="e">
        <v>#N/A</v>
      </c>
      <c r="B9394" s="317"/>
      <c r="C9394" s="313"/>
    </row>
    <row r="9395" spans="1:3" s="1" customFormat="1" ht="13.5" thickBot="1">
      <c r="A9395" s="315" t="e">
        <v>#N/A</v>
      </c>
      <c r="B9395" s="317"/>
      <c r="C9395" s="313"/>
    </row>
    <row r="9396" spans="1:3" s="1" customFormat="1" ht="26.25" thickBot="1">
      <c r="A9396" s="315" t="e">
        <v>#N/A</v>
      </c>
      <c r="B9396" s="317"/>
      <c r="C9396" s="120" t="s">
        <v>1350</v>
      </c>
    </row>
    <row r="9397" spans="1:3" s="1" customFormat="1" ht="13.5" thickBot="1">
      <c r="A9397" s="315" t="e">
        <v>#N/A</v>
      </c>
      <c r="B9397" s="317"/>
      <c r="C9397" s="119" t="s">
        <v>1306</v>
      </c>
    </row>
    <row r="9398" spans="1:3" s="1" customFormat="1" ht="13.5" thickBot="1">
      <c r="A9398" s="315" t="e">
        <v>#N/A</v>
      </c>
      <c r="B9398" s="317"/>
      <c r="C9398" s="120" t="s">
        <v>3663</v>
      </c>
    </row>
    <row r="9399" spans="1:3" s="1" customFormat="1" ht="13.5" thickBot="1">
      <c r="A9399" s="315" t="e">
        <v>#N/A</v>
      </c>
      <c r="B9399" s="317"/>
      <c r="C9399" s="313" t="s">
        <v>3664</v>
      </c>
    </row>
    <row r="9400" spans="1:3" s="1" customFormat="1" ht="13.5" thickBot="1">
      <c r="A9400" s="315" t="e">
        <v>#N/A</v>
      </c>
      <c r="B9400" s="317"/>
      <c r="C9400" s="313"/>
    </row>
    <row r="9401" spans="1:3" s="1" customFormat="1" ht="13.5" thickBot="1">
      <c r="A9401" s="315" t="e">
        <v>#N/A</v>
      </c>
      <c r="B9401" s="317"/>
      <c r="C9401" s="120" t="s">
        <v>1354</v>
      </c>
    </row>
    <row r="9402" spans="1:3" s="1" customFormat="1" ht="13.5" thickBot="1">
      <c r="A9402" s="315" t="e">
        <v>#N/A</v>
      </c>
      <c r="B9402" s="317"/>
      <c r="C9402" s="119" t="s">
        <v>1355</v>
      </c>
    </row>
    <row r="9403" spans="1:3" s="1" customFormat="1" ht="64.5" thickBot="1">
      <c r="A9403" s="315" t="e">
        <v>#VALUE!</v>
      </c>
      <c r="B9403" s="317"/>
      <c r="C9403" s="120" t="s">
        <v>3665</v>
      </c>
    </row>
    <row r="9404" spans="1:3" s="1" customFormat="1" ht="13.5" thickBot="1">
      <c r="A9404" s="315" t="e">
        <v>#N/A</v>
      </c>
      <c r="B9404" s="317"/>
      <c r="C9404" s="119" t="s">
        <v>1357</v>
      </c>
    </row>
    <row r="9405" spans="1:3" s="1" customFormat="1" ht="39" thickBot="1">
      <c r="A9405" s="315" t="e">
        <v>#VALUE!</v>
      </c>
      <c r="B9405" s="319"/>
      <c r="C9405" s="121" t="s">
        <v>1358</v>
      </c>
    </row>
    <row r="9406" spans="1:3" s="1" customFormat="1" ht="13.5" thickBot="1">
      <c r="A9406" s="315" t="s">
        <v>1231</v>
      </c>
      <c r="B9406" s="316" t="s">
        <v>28</v>
      </c>
      <c r="C9406" s="122" t="s">
        <v>1232</v>
      </c>
    </row>
    <row r="9407" spans="1:3" s="1" customFormat="1" ht="64.5" thickBot="1">
      <c r="A9407" s="315" t="e">
        <v>#VALUE!</v>
      </c>
      <c r="B9407" s="317"/>
      <c r="C9407" s="129" t="s">
        <v>3690</v>
      </c>
    </row>
    <row r="9408" spans="1:3" s="1" customFormat="1" ht="51.75" thickBot="1">
      <c r="A9408" s="315" t="e">
        <v>#VALUE!</v>
      </c>
      <c r="B9408" s="317"/>
      <c r="C9408" s="129" t="s">
        <v>3688</v>
      </c>
    </row>
    <row r="9409" spans="1:3" s="1" customFormat="1" ht="77.25" thickBot="1">
      <c r="A9409" s="315" t="e">
        <v>#VALUE!</v>
      </c>
      <c r="B9409" s="317"/>
      <c r="C9409" s="129" t="s">
        <v>3689</v>
      </c>
    </row>
    <row r="9410" spans="1:3" s="1" customFormat="1" ht="13.5" thickBot="1">
      <c r="A9410" s="315" t="e">
        <v>#N/A</v>
      </c>
      <c r="B9410" s="317"/>
      <c r="C9410" s="119" t="s">
        <v>1346</v>
      </c>
    </row>
    <row r="9411" spans="1:3" s="1" customFormat="1" ht="51.75" thickBot="1">
      <c r="A9411" s="315" t="e">
        <v>#VALUE!</v>
      </c>
      <c r="B9411" s="317"/>
      <c r="C9411" s="120" t="s">
        <v>1347</v>
      </c>
    </row>
    <row r="9412" spans="1:3" s="1" customFormat="1" ht="64.5" thickBot="1">
      <c r="A9412" s="315" t="e">
        <v>#VALUE!</v>
      </c>
      <c r="B9412" s="317"/>
      <c r="C9412" s="120" t="s">
        <v>1348</v>
      </c>
    </row>
    <row r="9413" spans="1:3" s="1" customFormat="1" ht="26.25" thickBot="1">
      <c r="A9413" s="315" t="e">
        <v>#N/A</v>
      </c>
      <c r="B9413" s="317"/>
      <c r="C9413" s="125" t="s">
        <v>1349</v>
      </c>
    </row>
    <row r="9414" spans="1:3" s="1" customFormat="1" ht="26.25" thickBot="1">
      <c r="A9414" s="315" t="e">
        <v>#N/A</v>
      </c>
      <c r="B9414" s="317"/>
      <c r="C9414" s="120" t="s">
        <v>1350</v>
      </c>
    </row>
    <row r="9415" spans="1:3" s="1" customFormat="1" ht="13.5" thickBot="1">
      <c r="A9415" s="315" t="e">
        <v>#N/A</v>
      </c>
      <c r="B9415" s="317"/>
      <c r="C9415" s="119" t="s">
        <v>1306</v>
      </c>
    </row>
    <row r="9416" spans="1:3" s="1" customFormat="1" ht="13.5" thickBot="1">
      <c r="A9416" s="315" t="e">
        <v>#N/A</v>
      </c>
      <c r="B9416" s="317"/>
      <c r="C9416" s="120" t="s">
        <v>3663</v>
      </c>
    </row>
    <row r="9417" spans="1:3" s="1" customFormat="1" ht="13.5" thickBot="1">
      <c r="A9417" s="315" t="e">
        <v>#N/A</v>
      </c>
      <c r="B9417" s="317"/>
      <c r="C9417" s="313" t="s">
        <v>3664</v>
      </c>
    </row>
    <row r="9418" spans="1:3" s="1" customFormat="1" ht="13.5" thickBot="1">
      <c r="A9418" s="315" t="e">
        <v>#N/A</v>
      </c>
      <c r="B9418" s="317"/>
      <c r="C9418" s="313"/>
    </row>
    <row r="9419" spans="1:3" s="1" customFormat="1" ht="13.5" thickBot="1">
      <c r="A9419" s="315" t="e">
        <v>#N/A</v>
      </c>
      <c r="B9419" s="317"/>
      <c r="C9419" s="120" t="s">
        <v>1354</v>
      </c>
    </row>
    <row r="9420" spans="1:3" s="1" customFormat="1" ht="13.5" thickBot="1">
      <c r="A9420" s="315" t="e">
        <v>#N/A</v>
      </c>
      <c r="B9420" s="317"/>
      <c r="C9420" s="119" t="s">
        <v>1355</v>
      </c>
    </row>
    <row r="9421" spans="1:3" s="1" customFormat="1" ht="64.5" thickBot="1">
      <c r="A9421" s="315" t="e">
        <v>#VALUE!</v>
      </c>
      <c r="B9421" s="317"/>
      <c r="C9421" s="120" t="s">
        <v>3665</v>
      </c>
    </row>
    <row r="9422" spans="1:3" s="1" customFormat="1" ht="13.5" thickBot="1">
      <c r="A9422" s="315" t="e">
        <v>#N/A</v>
      </c>
      <c r="B9422" s="317"/>
      <c r="C9422" s="119" t="s">
        <v>1357</v>
      </c>
    </row>
    <row r="9423" spans="1:3" s="1" customFormat="1" ht="39" thickBot="1">
      <c r="A9423" s="315" t="e">
        <v>#VALUE!</v>
      </c>
      <c r="B9423" s="318"/>
      <c r="C9423" s="121" t="s">
        <v>1358</v>
      </c>
    </row>
    <row r="9424" spans="1:3" s="1" customFormat="1" ht="13.5" thickBot="1">
      <c r="A9424" s="315" t="s">
        <v>1233</v>
      </c>
      <c r="B9424" s="316" t="s">
        <v>28</v>
      </c>
      <c r="C9424" s="124" t="s">
        <v>1234</v>
      </c>
    </row>
    <row r="9425" spans="1:3" s="1" customFormat="1" ht="13.5" thickBot="1">
      <c r="A9425" s="315" t="e">
        <v>#N/A</v>
      </c>
      <c r="B9425" s="317"/>
      <c r="C9425" s="129" t="s">
        <v>3691</v>
      </c>
    </row>
    <row r="9426" spans="1:3" s="1" customFormat="1" ht="13.5" thickBot="1">
      <c r="A9426" s="315" t="e">
        <v>#N/A</v>
      </c>
      <c r="B9426" s="317"/>
      <c r="C9426" s="129" t="s">
        <v>3692</v>
      </c>
    </row>
    <row r="9427" spans="1:3" s="1" customFormat="1" ht="13.5" thickBot="1">
      <c r="A9427" s="315" t="e">
        <v>#N/A</v>
      </c>
      <c r="B9427" s="317"/>
      <c r="C9427" s="129" t="s">
        <v>3693</v>
      </c>
    </row>
    <row r="9428" spans="1:3" s="1" customFormat="1" ht="13.5" thickBot="1">
      <c r="A9428" s="315" t="e">
        <v>#N/A</v>
      </c>
      <c r="B9428" s="317"/>
      <c r="C9428" s="129" t="s">
        <v>3694</v>
      </c>
    </row>
    <row r="9429" spans="1:3" s="1" customFormat="1" ht="13.5" thickBot="1">
      <c r="A9429" s="315" t="e">
        <v>#N/A</v>
      </c>
      <c r="B9429" s="317"/>
      <c r="C9429" s="129" t="s">
        <v>3695</v>
      </c>
    </row>
    <row r="9430" spans="1:3" s="1" customFormat="1" ht="13.5" thickBot="1">
      <c r="A9430" s="315" t="e">
        <v>#N/A</v>
      </c>
      <c r="B9430" s="317"/>
      <c r="C9430" s="129" t="s">
        <v>3696</v>
      </c>
    </row>
    <row r="9431" spans="1:3" s="1" customFormat="1" ht="13.5" thickBot="1">
      <c r="A9431" s="315" t="e">
        <v>#N/A</v>
      </c>
      <c r="B9431" s="317"/>
      <c r="C9431" s="129" t="s">
        <v>3697</v>
      </c>
    </row>
    <row r="9432" spans="1:3" s="1" customFormat="1" ht="13.5" thickBot="1">
      <c r="A9432" s="315" t="e">
        <v>#N/A</v>
      </c>
      <c r="B9432" s="317"/>
      <c r="C9432" s="129" t="s">
        <v>3698</v>
      </c>
    </row>
    <row r="9433" spans="1:3" s="1" customFormat="1" ht="13.5" thickBot="1">
      <c r="A9433" s="315" t="e">
        <v>#N/A</v>
      </c>
      <c r="B9433" s="317"/>
      <c r="C9433" s="129" t="s">
        <v>3699</v>
      </c>
    </row>
    <row r="9434" spans="1:3" s="1" customFormat="1" ht="13.5" thickBot="1">
      <c r="A9434" s="315" t="e">
        <v>#N/A</v>
      </c>
      <c r="B9434" s="317"/>
      <c r="C9434" s="129" t="s">
        <v>3700</v>
      </c>
    </row>
    <row r="9435" spans="1:3" s="1" customFormat="1" ht="13.5" thickBot="1">
      <c r="A9435" s="315" t="e">
        <v>#N/A</v>
      </c>
      <c r="B9435" s="317"/>
      <c r="C9435" s="129" t="s">
        <v>3701</v>
      </c>
    </row>
    <row r="9436" spans="1:3" s="1" customFormat="1" ht="13.5" thickBot="1">
      <c r="A9436" s="315" t="e">
        <v>#N/A</v>
      </c>
      <c r="B9436" s="317"/>
      <c r="C9436" s="119" t="s">
        <v>1346</v>
      </c>
    </row>
    <row r="9437" spans="1:3" s="1" customFormat="1" ht="51.75" thickBot="1">
      <c r="A9437" s="315" t="e">
        <v>#VALUE!</v>
      </c>
      <c r="B9437" s="317"/>
      <c r="C9437" s="120" t="s">
        <v>1347</v>
      </c>
    </row>
    <row r="9438" spans="1:3" s="1" customFormat="1" ht="13.5" thickBot="1">
      <c r="A9438" s="315" t="e">
        <v>#VALUE!</v>
      </c>
      <c r="B9438" s="317"/>
      <c r="C9438" s="313" t="s">
        <v>1348</v>
      </c>
    </row>
    <row r="9439" spans="1:3" s="1" customFormat="1" ht="13.5" thickBot="1">
      <c r="A9439" s="315" t="e">
        <v>#N/A</v>
      </c>
      <c r="B9439" s="317"/>
      <c r="C9439" s="313"/>
    </row>
    <row r="9440" spans="1:3" s="1" customFormat="1" ht="13.5" thickBot="1">
      <c r="A9440" s="315" t="e">
        <v>#N/A</v>
      </c>
      <c r="B9440" s="317"/>
      <c r="C9440" s="313"/>
    </row>
    <row r="9441" spans="1:3" s="1" customFormat="1" ht="13.5" thickBot="1">
      <c r="A9441" s="315" t="e">
        <v>#N/A</v>
      </c>
      <c r="B9441" s="317"/>
      <c r="C9441" s="313"/>
    </row>
    <row r="9442" spans="1:3" s="1" customFormat="1" ht="13.5" thickBot="1">
      <c r="A9442" s="315" t="e">
        <v>#N/A</v>
      </c>
      <c r="B9442" s="317"/>
      <c r="C9442" s="313"/>
    </row>
    <row r="9443" spans="1:3" s="1" customFormat="1" ht="26.25" thickBot="1">
      <c r="A9443" s="315" t="e">
        <v>#N/A</v>
      </c>
      <c r="B9443" s="317"/>
      <c r="C9443" s="120" t="s">
        <v>1350</v>
      </c>
    </row>
    <row r="9444" spans="1:3" s="1" customFormat="1" ht="13.5" thickBot="1">
      <c r="A9444" s="315" t="e">
        <v>#N/A</v>
      </c>
      <c r="B9444" s="317"/>
      <c r="C9444" s="119" t="s">
        <v>1306</v>
      </c>
    </row>
    <row r="9445" spans="1:3" s="1" customFormat="1" ht="13.5" thickBot="1">
      <c r="A9445" s="315" t="e">
        <v>#N/A</v>
      </c>
      <c r="B9445" s="317"/>
      <c r="C9445" s="120" t="s">
        <v>3663</v>
      </c>
    </row>
    <row r="9446" spans="1:3" s="1" customFormat="1" ht="13.5" thickBot="1">
      <c r="A9446" s="315" t="e">
        <v>#N/A</v>
      </c>
      <c r="B9446" s="317"/>
      <c r="C9446" s="313" t="s">
        <v>3664</v>
      </c>
    </row>
    <row r="9447" spans="1:3" s="1" customFormat="1" ht="13.5" thickBot="1">
      <c r="A9447" s="315" t="e">
        <v>#N/A</v>
      </c>
      <c r="B9447" s="317"/>
      <c r="C9447" s="313"/>
    </row>
    <row r="9448" spans="1:3" s="1" customFormat="1" ht="13.5" thickBot="1">
      <c r="A9448" s="315" t="e">
        <v>#N/A</v>
      </c>
      <c r="B9448" s="317"/>
      <c r="C9448" s="120" t="s">
        <v>1354</v>
      </c>
    </row>
    <row r="9449" spans="1:3" s="1" customFormat="1" ht="13.5" thickBot="1">
      <c r="A9449" s="315" t="e">
        <v>#N/A</v>
      </c>
      <c r="B9449" s="317"/>
      <c r="C9449" s="119" t="s">
        <v>1355</v>
      </c>
    </row>
    <row r="9450" spans="1:3" s="1" customFormat="1" ht="64.5" thickBot="1">
      <c r="A9450" s="315" t="e">
        <v>#VALUE!</v>
      </c>
      <c r="B9450" s="317"/>
      <c r="C9450" s="120" t="s">
        <v>3665</v>
      </c>
    </row>
    <row r="9451" spans="1:3" s="1" customFormat="1" ht="13.5" thickBot="1">
      <c r="A9451" s="315" t="e">
        <v>#N/A</v>
      </c>
      <c r="B9451" s="317"/>
      <c r="C9451" s="119" t="s">
        <v>1357</v>
      </c>
    </row>
    <row r="9452" spans="1:3" s="1" customFormat="1" ht="39" thickBot="1">
      <c r="A9452" s="315" t="e">
        <v>#VALUE!</v>
      </c>
      <c r="B9452" s="318"/>
      <c r="C9452" s="121" t="s">
        <v>1358</v>
      </c>
    </row>
    <row r="9453" spans="1:3" s="1" customFormat="1" ht="13.5" thickBot="1">
      <c r="A9453" s="315" t="s">
        <v>1235</v>
      </c>
      <c r="B9453" s="316" t="s">
        <v>28</v>
      </c>
      <c r="C9453" s="122" t="s">
        <v>1236</v>
      </c>
    </row>
    <row r="9454" spans="1:3" s="1" customFormat="1" ht="13.5" customHeight="1" thickBot="1">
      <c r="A9454" s="315" t="e">
        <v>#VALUE!</v>
      </c>
      <c r="B9454" s="317"/>
      <c r="C9454" s="321" t="s">
        <v>3702</v>
      </c>
    </row>
    <row r="9455" spans="1:3" s="1" customFormat="1" ht="13.5" thickBot="1">
      <c r="A9455" s="315" t="e">
        <v>#N/A</v>
      </c>
      <c r="B9455" s="317"/>
      <c r="C9455" s="322"/>
    </row>
    <row r="9456" spans="1:3" s="1" customFormat="1" ht="13.5" thickBot="1">
      <c r="A9456" s="315" t="e">
        <v>#N/A</v>
      </c>
      <c r="B9456" s="317"/>
      <c r="C9456" s="322"/>
    </row>
    <row r="9457" spans="1:3" s="1" customFormat="1" ht="13.5" thickBot="1">
      <c r="A9457" s="315" t="e">
        <v>#N/A</v>
      </c>
      <c r="B9457" s="317"/>
      <c r="C9457" s="322"/>
    </row>
    <row r="9458" spans="1:3" s="1" customFormat="1" ht="13.5" thickBot="1">
      <c r="A9458" s="315" t="e">
        <v>#N/A</v>
      </c>
      <c r="B9458" s="317"/>
      <c r="C9458" s="322"/>
    </row>
    <row r="9459" spans="1:3" s="1" customFormat="1" ht="13.5" thickBot="1">
      <c r="A9459" s="315" t="e">
        <v>#N/A</v>
      </c>
      <c r="B9459" s="317"/>
      <c r="C9459" s="322"/>
    </row>
    <row r="9460" spans="1:3" s="1" customFormat="1" ht="13.5" thickBot="1">
      <c r="A9460" s="315" t="e">
        <v>#N/A</v>
      </c>
      <c r="B9460" s="317"/>
      <c r="C9460" s="322"/>
    </row>
    <row r="9461" spans="1:3" s="1" customFormat="1" ht="13.5" thickBot="1">
      <c r="A9461" s="315" t="e">
        <v>#N/A</v>
      </c>
      <c r="B9461" s="317"/>
      <c r="C9461" s="322"/>
    </row>
    <row r="9462" spans="1:3" s="1" customFormat="1" ht="13.5" thickBot="1">
      <c r="A9462" s="315" t="e">
        <v>#N/A</v>
      </c>
      <c r="B9462" s="317"/>
      <c r="C9462" s="322"/>
    </row>
    <row r="9463" spans="1:3" s="1" customFormat="1" ht="13.5" thickBot="1">
      <c r="A9463" s="315" t="e">
        <v>#N/A</v>
      </c>
      <c r="B9463" s="317"/>
      <c r="C9463" s="322"/>
    </row>
    <row r="9464" spans="1:3" s="1" customFormat="1" ht="13.5" thickBot="1">
      <c r="A9464" s="315" t="e">
        <v>#N/A</v>
      </c>
      <c r="B9464" s="317"/>
      <c r="C9464" s="322"/>
    </row>
    <row r="9465" spans="1:3" s="1" customFormat="1" ht="13.5" thickBot="1">
      <c r="A9465" s="315" t="e">
        <v>#N/A</v>
      </c>
      <c r="B9465" s="317"/>
      <c r="C9465" s="322"/>
    </row>
    <row r="9466" spans="1:3" s="1" customFormat="1" ht="13.5" thickBot="1">
      <c r="A9466" s="315" t="e">
        <v>#N/A</v>
      </c>
      <c r="B9466" s="317"/>
      <c r="C9466" s="322"/>
    </row>
    <row r="9467" spans="1:3" s="1" customFormat="1" ht="13.5" thickBot="1">
      <c r="A9467" s="315" t="e">
        <v>#N/A</v>
      </c>
      <c r="B9467" s="317"/>
      <c r="C9467" s="322"/>
    </row>
    <row r="9468" spans="1:3" s="1" customFormat="1" ht="13.5" thickBot="1">
      <c r="A9468" s="315" t="e">
        <v>#N/A</v>
      </c>
      <c r="B9468" s="317"/>
      <c r="C9468" s="322"/>
    </row>
    <row r="9469" spans="1:3" s="1" customFormat="1" ht="13.5" thickBot="1">
      <c r="A9469" s="315" t="e">
        <v>#N/A</v>
      </c>
      <c r="B9469" s="317"/>
      <c r="C9469" s="322"/>
    </row>
    <row r="9470" spans="1:3" s="1" customFormat="1" ht="13.5" thickBot="1">
      <c r="A9470" s="315" t="e">
        <v>#N/A</v>
      </c>
      <c r="B9470" s="317"/>
      <c r="C9470" s="322"/>
    </row>
    <row r="9471" spans="1:3" s="1" customFormat="1" ht="13.5" thickBot="1">
      <c r="A9471" s="315" t="e">
        <v>#N/A</v>
      </c>
      <c r="B9471" s="317"/>
      <c r="C9471" s="322"/>
    </row>
    <row r="9472" spans="1:3" s="1" customFormat="1" ht="13.5" thickBot="1">
      <c r="A9472" s="315" t="e">
        <v>#N/A</v>
      </c>
      <c r="B9472" s="317"/>
      <c r="C9472" s="322"/>
    </row>
    <row r="9473" spans="1:3" s="1" customFormat="1" ht="13.5" thickBot="1">
      <c r="A9473" s="315" t="e">
        <v>#N/A</v>
      </c>
      <c r="B9473" s="317"/>
      <c r="C9473" s="322"/>
    </row>
    <row r="9474" spans="1:3" s="1" customFormat="1" ht="13.5" thickBot="1">
      <c r="A9474" s="315" t="e">
        <v>#N/A</v>
      </c>
      <c r="B9474" s="317"/>
      <c r="C9474" s="322"/>
    </row>
    <row r="9475" spans="1:3" s="1" customFormat="1" ht="13.5" thickBot="1">
      <c r="A9475" s="315" t="e">
        <v>#N/A</v>
      </c>
      <c r="B9475" s="317"/>
      <c r="C9475" s="322"/>
    </row>
    <row r="9476" spans="1:3" s="1" customFormat="1" ht="13.5" thickBot="1">
      <c r="A9476" s="315" t="e">
        <v>#N/A</v>
      </c>
      <c r="B9476" s="317"/>
      <c r="C9476" s="322"/>
    </row>
    <row r="9477" spans="1:3" s="1" customFormat="1" ht="13.5" thickBot="1">
      <c r="A9477" s="315" t="e">
        <v>#N/A</v>
      </c>
      <c r="B9477" s="317"/>
      <c r="C9477" s="322"/>
    </row>
    <row r="9478" spans="1:3" s="1" customFormat="1" ht="13.5" thickBot="1">
      <c r="A9478" s="315" t="e">
        <v>#N/A</v>
      </c>
      <c r="B9478" s="317"/>
      <c r="C9478" s="322"/>
    </row>
    <row r="9479" spans="1:3" s="1" customFormat="1" ht="17.25" customHeight="1" thickBot="1">
      <c r="A9479" s="315" t="e">
        <v>#N/A</v>
      </c>
      <c r="B9479" s="317"/>
      <c r="C9479" s="322"/>
    </row>
    <row r="9480" spans="1:3" s="1" customFormat="1" ht="13.5" thickBot="1">
      <c r="A9480" s="315" t="e">
        <v>#N/A</v>
      </c>
      <c r="B9480" s="317"/>
      <c r="C9480" s="119" t="s">
        <v>1346</v>
      </c>
    </row>
    <row r="9481" spans="1:3" s="1" customFormat="1" ht="51.75" thickBot="1">
      <c r="A9481" s="315" t="e">
        <v>#VALUE!</v>
      </c>
      <c r="B9481" s="317"/>
      <c r="C9481" s="120" t="s">
        <v>1347</v>
      </c>
    </row>
    <row r="9482" spans="1:3" s="1" customFormat="1" ht="13.5" thickBot="1">
      <c r="A9482" s="315" t="e">
        <v>#VALUE!</v>
      </c>
      <c r="B9482" s="317"/>
      <c r="C9482" s="313" t="s">
        <v>1348</v>
      </c>
    </row>
    <row r="9483" spans="1:3" s="1" customFormat="1" ht="13.5" thickBot="1">
      <c r="A9483" s="315" t="e">
        <v>#N/A</v>
      </c>
      <c r="B9483" s="317"/>
      <c r="C9483" s="313"/>
    </row>
    <row r="9484" spans="1:3" s="1" customFormat="1" ht="13.5" thickBot="1">
      <c r="A9484" s="315" t="e">
        <v>#N/A</v>
      </c>
      <c r="B9484" s="317"/>
      <c r="C9484" s="313"/>
    </row>
    <row r="9485" spans="1:3" s="1" customFormat="1" ht="13.5" thickBot="1">
      <c r="A9485" s="315" t="e">
        <v>#N/A</v>
      </c>
      <c r="B9485" s="317"/>
      <c r="C9485" s="313"/>
    </row>
    <row r="9486" spans="1:3" s="1" customFormat="1" ht="13.5" thickBot="1">
      <c r="A9486" s="315" t="e">
        <v>#N/A</v>
      </c>
      <c r="B9486" s="317"/>
      <c r="C9486" s="313"/>
    </row>
    <row r="9487" spans="1:3" s="1" customFormat="1" ht="26.25" thickBot="1">
      <c r="A9487" s="315" t="e">
        <v>#N/A</v>
      </c>
      <c r="B9487" s="317"/>
      <c r="C9487" s="120" t="s">
        <v>1350</v>
      </c>
    </row>
    <row r="9488" spans="1:3" s="1" customFormat="1" ht="13.5" thickBot="1">
      <c r="A9488" s="315" t="e">
        <v>#N/A</v>
      </c>
      <c r="B9488" s="317"/>
      <c r="C9488" s="119" t="s">
        <v>1306</v>
      </c>
    </row>
    <row r="9489" spans="1:3" s="1" customFormat="1" ht="13.5" thickBot="1">
      <c r="A9489" s="315" t="e">
        <v>#N/A</v>
      </c>
      <c r="B9489" s="317"/>
      <c r="C9489" s="120" t="s">
        <v>3663</v>
      </c>
    </row>
    <row r="9490" spans="1:3" s="1" customFormat="1" ht="13.5" thickBot="1">
      <c r="A9490" s="315" t="e">
        <v>#N/A</v>
      </c>
      <c r="B9490" s="317"/>
      <c r="C9490" s="313" t="s">
        <v>3664</v>
      </c>
    </row>
    <row r="9491" spans="1:3" s="1" customFormat="1" ht="13.5" thickBot="1">
      <c r="A9491" s="315" t="e">
        <v>#N/A</v>
      </c>
      <c r="B9491" s="317"/>
      <c r="C9491" s="313"/>
    </row>
    <row r="9492" spans="1:3" s="1" customFormat="1" ht="13.5" thickBot="1">
      <c r="A9492" s="315" t="e">
        <v>#N/A</v>
      </c>
      <c r="B9492" s="317"/>
      <c r="C9492" s="120" t="s">
        <v>1354</v>
      </c>
    </row>
    <row r="9493" spans="1:3" s="1" customFormat="1" ht="13.5" thickBot="1">
      <c r="A9493" s="315" t="e">
        <v>#N/A</v>
      </c>
      <c r="B9493" s="317"/>
      <c r="C9493" s="119" t="s">
        <v>1355</v>
      </c>
    </row>
    <row r="9494" spans="1:3" s="1" customFormat="1" ht="64.5" thickBot="1">
      <c r="A9494" s="315" t="e">
        <v>#VALUE!</v>
      </c>
      <c r="B9494" s="317"/>
      <c r="C9494" s="120" t="s">
        <v>3665</v>
      </c>
    </row>
    <row r="9495" spans="1:3" s="1" customFormat="1" ht="13.5" thickBot="1">
      <c r="A9495" s="315" t="e">
        <v>#N/A</v>
      </c>
      <c r="B9495" s="317"/>
      <c r="C9495" s="119" t="s">
        <v>1357</v>
      </c>
    </row>
    <row r="9496" spans="1:3" s="1" customFormat="1" ht="39" thickBot="1">
      <c r="A9496" s="315" t="e">
        <v>#VALUE!</v>
      </c>
      <c r="B9496" s="319"/>
      <c r="C9496" s="121" t="s">
        <v>1358</v>
      </c>
    </row>
    <row r="9497" spans="1:3" s="1" customFormat="1" ht="26.25" thickBot="1">
      <c r="A9497" s="315" t="s">
        <v>1237</v>
      </c>
      <c r="B9497" s="316" t="s">
        <v>33</v>
      </c>
      <c r="C9497" s="122" t="s">
        <v>1238</v>
      </c>
    </row>
    <row r="9498" spans="1:3" s="1" customFormat="1" ht="13.5" thickBot="1">
      <c r="A9498" s="315" t="e">
        <v>#VALUE!</v>
      </c>
      <c r="B9498" s="317"/>
      <c r="C9498" s="323" t="s">
        <v>3703</v>
      </c>
    </row>
    <row r="9499" spans="1:3" s="1" customFormat="1" ht="13.5" thickBot="1">
      <c r="A9499" s="315" t="e">
        <v>#N/A</v>
      </c>
      <c r="B9499" s="317"/>
      <c r="C9499" s="324"/>
    </row>
    <row r="9500" spans="1:3" s="1" customFormat="1" ht="13.5" thickBot="1">
      <c r="A9500" s="315" t="e">
        <v>#N/A</v>
      </c>
      <c r="B9500" s="317"/>
      <c r="C9500" s="324"/>
    </row>
    <row r="9501" spans="1:3" s="1" customFormat="1" ht="13.5" thickBot="1">
      <c r="A9501" s="315" t="e">
        <v>#N/A</v>
      </c>
      <c r="B9501" s="317"/>
      <c r="C9501" s="324"/>
    </row>
    <row r="9502" spans="1:3" s="1" customFormat="1" ht="13.5" thickBot="1">
      <c r="A9502" s="315" t="e">
        <v>#N/A</v>
      </c>
      <c r="B9502" s="317"/>
      <c r="C9502" s="324"/>
    </row>
    <row r="9503" spans="1:3" s="1" customFormat="1" ht="13.5" thickBot="1">
      <c r="A9503" s="315" t="e">
        <v>#N/A</v>
      </c>
      <c r="B9503" s="317"/>
      <c r="C9503" s="324"/>
    </row>
    <row r="9504" spans="1:3" s="1" customFormat="1" ht="13.5" thickBot="1">
      <c r="A9504" s="315" t="e">
        <v>#N/A</v>
      </c>
      <c r="B9504" s="317"/>
      <c r="C9504" s="324"/>
    </row>
    <row r="9505" spans="1:3" s="1" customFormat="1" ht="13.5" thickBot="1">
      <c r="A9505" s="315" t="e">
        <v>#N/A</v>
      </c>
      <c r="B9505" s="317"/>
      <c r="C9505" s="324"/>
    </row>
    <row r="9506" spans="1:3" s="1" customFormat="1" ht="13.5" thickBot="1">
      <c r="A9506" s="315" t="e">
        <v>#N/A</v>
      </c>
      <c r="B9506" s="317"/>
      <c r="C9506" s="324"/>
    </row>
    <row r="9507" spans="1:3" s="1" customFormat="1" ht="13.5" thickBot="1">
      <c r="A9507" s="315" t="e">
        <v>#N/A</v>
      </c>
      <c r="B9507" s="317"/>
      <c r="C9507" s="324"/>
    </row>
    <row r="9508" spans="1:3" s="1" customFormat="1" ht="13.5" thickBot="1">
      <c r="A9508" s="315" t="e">
        <v>#N/A</v>
      </c>
      <c r="B9508" s="317"/>
      <c r="C9508" s="324"/>
    </row>
    <row r="9509" spans="1:3" s="1" customFormat="1" ht="13.5" thickBot="1">
      <c r="A9509" s="315" t="e">
        <v>#N/A</v>
      </c>
      <c r="B9509" s="317"/>
      <c r="C9509" s="324"/>
    </row>
    <row r="9510" spans="1:3" s="1" customFormat="1" ht="13.5" thickBot="1">
      <c r="A9510" s="315" t="e">
        <v>#N/A</v>
      </c>
      <c r="B9510" s="317"/>
      <c r="C9510" s="324"/>
    </row>
    <row r="9511" spans="1:3" s="1" customFormat="1" ht="13.5" thickBot="1">
      <c r="A9511" s="315" t="e">
        <v>#N/A</v>
      </c>
      <c r="B9511" s="317"/>
      <c r="C9511" s="324"/>
    </row>
    <row r="9512" spans="1:3" s="1" customFormat="1" ht="13.5" thickBot="1">
      <c r="A9512" s="315" t="e">
        <v>#N/A</v>
      </c>
      <c r="B9512" s="317"/>
      <c r="C9512" s="324"/>
    </row>
    <row r="9513" spans="1:3" s="1" customFormat="1" ht="13.5" thickBot="1">
      <c r="A9513" s="315" t="e">
        <v>#N/A</v>
      </c>
      <c r="B9513" s="317"/>
      <c r="C9513" s="324"/>
    </row>
    <row r="9514" spans="1:3" s="1" customFormat="1" ht="13.5" thickBot="1">
      <c r="A9514" s="315" t="e">
        <v>#N/A</v>
      </c>
      <c r="B9514" s="317"/>
      <c r="C9514" s="324"/>
    </row>
    <row r="9515" spans="1:3" s="1" customFormat="1" ht="13.5" thickBot="1">
      <c r="A9515" s="315" t="e">
        <v>#N/A</v>
      </c>
      <c r="B9515" s="317"/>
      <c r="C9515" s="324"/>
    </row>
    <row r="9516" spans="1:3" s="1" customFormat="1" ht="13.5" thickBot="1">
      <c r="A9516" s="315" t="e">
        <v>#N/A</v>
      </c>
      <c r="B9516" s="317"/>
      <c r="C9516" s="324"/>
    </row>
    <row r="9517" spans="1:3" s="1" customFormat="1" ht="13.5" thickBot="1">
      <c r="A9517" s="315" t="e">
        <v>#N/A</v>
      </c>
      <c r="B9517" s="317"/>
      <c r="C9517" s="324"/>
    </row>
    <row r="9518" spans="1:3" s="1" customFormat="1" ht="13.5" thickBot="1">
      <c r="A9518" s="315" t="e">
        <v>#N/A</v>
      </c>
      <c r="B9518" s="317"/>
      <c r="C9518" s="324"/>
    </row>
    <row r="9519" spans="1:3" s="1" customFormat="1" ht="13.5" thickBot="1">
      <c r="A9519" s="315" t="e">
        <v>#N/A</v>
      </c>
      <c r="B9519" s="317"/>
      <c r="C9519" s="324"/>
    </row>
    <row r="9520" spans="1:3" s="1" customFormat="1" ht="13.5" thickBot="1">
      <c r="A9520" s="315" t="e">
        <v>#N/A</v>
      </c>
      <c r="B9520" s="317"/>
      <c r="C9520" s="324"/>
    </row>
    <row r="9521" spans="1:3" s="1" customFormat="1" ht="13.5" thickBot="1">
      <c r="A9521" s="315" t="e">
        <v>#N/A</v>
      </c>
      <c r="B9521" s="317"/>
      <c r="C9521" s="119" t="s">
        <v>1346</v>
      </c>
    </row>
    <row r="9522" spans="1:3" s="1" customFormat="1" ht="51.75" thickBot="1">
      <c r="A9522" s="315" t="e">
        <v>#VALUE!</v>
      </c>
      <c r="B9522" s="317"/>
      <c r="C9522" s="120" t="s">
        <v>1347</v>
      </c>
    </row>
    <row r="9523" spans="1:3" s="1" customFormat="1" ht="13.5" thickBot="1">
      <c r="A9523" s="315" t="e">
        <v>#VALUE!</v>
      </c>
      <c r="B9523" s="317"/>
      <c r="C9523" s="313" t="s">
        <v>1348</v>
      </c>
    </row>
    <row r="9524" spans="1:3" s="1" customFormat="1" ht="13.5" thickBot="1">
      <c r="A9524" s="315" t="e">
        <v>#N/A</v>
      </c>
      <c r="B9524" s="317"/>
      <c r="C9524" s="313"/>
    </row>
    <row r="9525" spans="1:3" s="1" customFormat="1" ht="13.5" thickBot="1">
      <c r="A9525" s="315" t="e">
        <v>#N/A</v>
      </c>
      <c r="B9525" s="317"/>
      <c r="C9525" s="313"/>
    </row>
    <row r="9526" spans="1:3" s="1" customFormat="1" ht="13.5" thickBot="1">
      <c r="A9526" s="315" t="e">
        <v>#N/A</v>
      </c>
      <c r="B9526" s="317"/>
      <c r="C9526" s="313"/>
    </row>
    <row r="9527" spans="1:3" s="1" customFormat="1" ht="13.5" thickBot="1">
      <c r="A9527" s="315" t="e">
        <v>#N/A</v>
      </c>
      <c r="B9527" s="317"/>
      <c r="C9527" s="313"/>
    </row>
    <row r="9528" spans="1:3" s="1" customFormat="1" ht="26.25" thickBot="1">
      <c r="A9528" s="315" t="e">
        <v>#N/A</v>
      </c>
      <c r="B9528" s="317"/>
      <c r="C9528" s="120" t="s">
        <v>1350</v>
      </c>
    </row>
    <row r="9529" spans="1:3" s="1" customFormat="1" ht="13.5" thickBot="1">
      <c r="A9529" s="315" t="e">
        <v>#N/A</v>
      </c>
      <c r="B9529" s="317"/>
      <c r="C9529" s="119" t="s">
        <v>1306</v>
      </c>
    </row>
    <row r="9530" spans="1:3" s="1" customFormat="1" ht="13.5" thickBot="1">
      <c r="A9530" s="315" t="e">
        <v>#N/A</v>
      </c>
      <c r="B9530" s="317"/>
      <c r="C9530" s="120" t="s">
        <v>3663</v>
      </c>
    </row>
    <row r="9531" spans="1:3" s="1" customFormat="1" ht="13.5" thickBot="1">
      <c r="A9531" s="315" t="e">
        <v>#N/A</v>
      </c>
      <c r="B9531" s="317"/>
      <c r="C9531" s="313" t="s">
        <v>3664</v>
      </c>
    </row>
    <row r="9532" spans="1:3" s="1" customFormat="1" ht="13.5" thickBot="1">
      <c r="A9532" s="315" t="e">
        <v>#N/A</v>
      </c>
      <c r="B9532" s="317"/>
      <c r="C9532" s="313"/>
    </row>
    <row r="9533" spans="1:3" s="1" customFormat="1" ht="13.5" thickBot="1">
      <c r="A9533" s="315" t="e">
        <v>#N/A</v>
      </c>
      <c r="B9533" s="317"/>
      <c r="C9533" s="120" t="s">
        <v>1354</v>
      </c>
    </row>
    <row r="9534" spans="1:3" s="1" customFormat="1" ht="13.5" thickBot="1">
      <c r="A9534" s="315" t="e">
        <v>#N/A</v>
      </c>
      <c r="B9534" s="317"/>
      <c r="C9534" s="119" t="s">
        <v>1355</v>
      </c>
    </row>
    <row r="9535" spans="1:3" s="1" customFormat="1" ht="64.5" thickBot="1">
      <c r="A9535" s="315" t="e">
        <v>#VALUE!</v>
      </c>
      <c r="B9535" s="317"/>
      <c r="C9535" s="120" t="s">
        <v>3673</v>
      </c>
    </row>
    <row r="9536" spans="1:3" s="1" customFormat="1" ht="13.5" thickBot="1">
      <c r="A9536" s="315" t="e">
        <v>#N/A</v>
      </c>
      <c r="B9536" s="317"/>
      <c r="C9536" s="119" t="s">
        <v>1357</v>
      </c>
    </row>
    <row r="9537" spans="1:3" s="1" customFormat="1" ht="39" thickBot="1">
      <c r="A9537" s="315" t="e">
        <v>#VALUE!</v>
      </c>
      <c r="B9537" s="318"/>
      <c r="C9537" s="121" t="s">
        <v>1358</v>
      </c>
    </row>
    <row r="9538" spans="1:3" s="1" customFormat="1" ht="13.5" thickBot="1">
      <c r="A9538" s="315" t="s">
        <v>1239</v>
      </c>
      <c r="B9538" s="316" t="s">
        <v>33</v>
      </c>
      <c r="C9538" s="122" t="s">
        <v>1240</v>
      </c>
    </row>
    <row r="9539" spans="1:3" s="1" customFormat="1" ht="179.25" thickBot="1">
      <c r="A9539" s="315" t="e">
        <v>#VALUE!</v>
      </c>
      <c r="B9539" s="317"/>
      <c r="C9539" s="129" t="s">
        <v>3704</v>
      </c>
    </row>
    <row r="9540" spans="1:3" s="1" customFormat="1" ht="13.5" thickBot="1">
      <c r="A9540" s="315" t="e">
        <v>#N/A</v>
      </c>
      <c r="B9540" s="317"/>
      <c r="C9540" s="119" t="s">
        <v>1346</v>
      </c>
    </row>
    <row r="9541" spans="1:3" s="1" customFormat="1" ht="51.75" thickBot="1">
      <c r="A9541" s="315" t="e">
        <v>#VALUE!</v>
      </c>
      <c r="B9541" s="317"/>
      <c r="C9541" s="120" t="s">
        <v>1347</v>
      </c>
    </row>
    <row r="9542" spans="1:3" s="1" customFormat="1" ht="13.5" thickBot="1">
      <c r="A9542" s="315" t="e">
        <v>#VALUE!</v>
      </c>
      <c r="B9542" s="317"/>
      <c r="C9542" s="313" t="s">
        <v>1348</v>
      </c>
    </row>
    <row r="9543" spans="1:3" s="1" customFormat="1" ht="13.5" thickBot="1">
      <c r="A9543" s="315" t="e">
        <v>#N/A</v>
      </c>
      <c r="B9543" s="317"/>
      <c r="C9543" s="313"/>
    </row>
    <row r="9544" spans="1:3" s="1" customFormat="1" ht="13.5" thickBot="1">
      <c r="A9544" s="315" t="e">
        <v>#N/A</v>
      </c>
      <c r="B9544" s="317"/>
      <c r="C9544" s="313"/>
    </row>
    <row r="9545" spans="1:3" s="1" customFormat="1" ht="13.5" thickBot="1">
      <c r="A9545" s="315" t="e">
        <v>#N/A</v>
      </c>
      <c r="B9545" s="317"/>
      <c r="C9545" s="313"/>
    </row>
    <row r="9546" spans="1:3" s="1" customFormat="1" ht="13.5" thickBot="1">
      <c r="A9546" s="315" t="e">
        <v>#N/A</v>
      </c>
      <c r="B9546" s="317"/>
      <c r="C9546" s="313"/>
    </row>
    <row r="9547" spans="1:3" s="1" customFormat="1" ht="26.25" thickBot="1">
      <c r="A9547" s="315" t="e">
        <v>#N/A</v>
      </c>
      <c r="B9547" s="317"/>
      <c r="C9547" s="120" t="s">
        <v>1350</v>
      </c>
    </row>
    <row r="9548" spans="1:3" s="1" customFormat="1" ht="13.5" thickBot="1">
      <c r="A9548" s="315" t="e">
        <v>#N/A</v>
      </c>
      <c r="B9548" s="317"/>
      <c r="C9548" s="119" t="s">
        <v>1306</v>
      </c>
    </row>
    <row r="9549" spans="1:3" s="1" customFormat="1" ht="13.5" thickBot="1">
      <c r="A9549" s="315" t="e">
        <v>#N/A</v>
      </c>
      <c r="B9549" s="317"/>
      <c r="C9549" s="120" t="s">
        <v>3663</v>
      </c>
    </row>
    <row r="9550" spans="1:3" s="1" customFormat="1" ht="13.5" thickBot="1">
      <c r="A9550" s="315" t="e">
        <v>#N/A</v>
      </c>
      <c r="B9550" s="317"/>
      <c r="C9550" s="313" t="s">
        <v>3664</v>
      </c>
    </row>
    <row r="9551" spans="1:3" s="1" customFormat="1" ht="13.5" thickBot="1">
      <c r="A9551" s="315" t="e">
        <v>#N/A</v>
      </c>
      <c r="B9551" s="317"/>
      <c r="C9551" s="313"/>
    </row>
    <row r="9552" spans="1:3" s="1" customFormat="1" ht="13.5" thickBot="1">
      <c r="A9552" s="315" t="e">
        <v>#N/A</v>
      </c>
      <c r="B9552" s="317"/>
      <c r="C9552" s="120" t="s">
        <v>1354</v>
      </c>
    </row>
    <row r="9553" spans="1:3" s="1" customFormat="1" ht="13.5" thickBot="1">
      <c r="A9553" s="315" t="e">
        <v>#N/A</v>
      </c>
      <c r="B9553" s="317"/>
      <c r="C9553" s="119" t="s">
        <v>1355</v>
      </c>
    </row>
    <row r="9554" spans="1:3" s="1" customFormat="1" ht="64.5" thickBot="1">
      <c r="A9554" s="315" t="e">
        <v>#VALUE!</v>
      </c>
      <c r="B9554" s="317"/>
      <c r="C9554" s="120" t="s">
        <v>3673</v>
      </c>
    </row>
    <row r="9555" spans="1:3" s="1" customFormat="1" ht="13.5" thickBot="1">
      <c r="A9555" s="315" t="e">
        <v>#N/A</v>
      </c>
      <c r="B9555" s="317"/>
      <c r="C9555" s="119" t="s">
        <v>1357</v>
      </c>
    </row>
    <row r="9556" spans="1:3" s="1" customFormat="1" ht="39" thickBot="1">
      <c r="A9556" s="315" t="e">
        <v>#VALUE!</v>
      </c>
      <c r="B9556" s="318"/>
      <c r="C9556" s="121" t="s">
        <v>1358</v>
      </c>
    </row>
    <row r="9557" spans="1:3" s="1" customFormat="1" ht="13.5" thickBot="1">
      <c r="A9557" s="315" t="s">
        <v>1241</v>
      </c>
      <c r="B9557" s="316" t="s">
        <v>33</v>
      </c>
      <c r="C9557" s="122" t="s">
        <v>1242</v>
      </c>
    </row>
    <row r="9558" spans="1:3" s="1" customFormat="1" ht="192" thickBot="1">
      <c r="A9558" s="315" t="e">
        <v>#VALUE!</v>
      </c>
      <c r="B9558" s="317"/>
      <c r="C9558" s="129" t="s">
        <v>3705</v>
      </c>
    </row>
    <row r="9559" spans="1:3" s="1" customFormat="1" ht="13.5" thickBot="1">
      <c r="A9559" s="315" t="e">
        <v>#N/A</v>
      </c>
      <c r="B9559" s="317"/>
      <c r="C9559" s="119" t="s">
        <v>1346</v>
      </c>
    </row>
    <row r="9560" spans="1:3" s="1" customFormat="1" ht="51.75" thickBot="1">
      <c r="A9560" s="315" t="e">
        <v>#VALUE!</v>
      </c>
      <c r="B9560" s="317"/>
      <c r="C9560" s="120" t="s">
        <v>1347</v>
      </c>
    </row>
    <row r="9561" spans="1:3" s="1" customFormat="1" ht="13.5" thickBot="1">
      <c r="A9561" s="315" t="e">
        <v>#VALUE!</v>
      </c>
      <c r="B9561" s="317"/>
      <c r="C9561" s="313" t="s">
        <v>1348</v>
      </c>
    </row>
    <row r="9562" spans="1:3" s="1" customFormat="1" ht="13.5" thickBot="1">
      <c r="A9562" s="315" t="e">
        <v>#N/A</v>
      </c>
      <c r="B9562" s="317"/>
      <c r="C9562" s="313"/>
    </row>
    <row r="9563" spans="1:3" s="1" customFormat="1" ht="13.5" thickBot="1">
      <c r="A9563" s="315" t="e">
        <v>#N/A</v>
      </c>
      <c r="B9563" s="317"/>
      <c r="C9563" s="313"/>
    </row>
    <row r="9564" spans="1:3" s="1" customFormat="1" ht="13.5" thickBot="1">
      <c r="A9564" s="315" t="e">
        <v>#N/A</v>
      </c>
      <c r="B9564" s="317"/>
      <c r="C9564" s="313"/>
    </row>
    <row r="9565" spans="1:3" s="1" customFormat="1" ht="13.5" thickBot="1">
      <c r="A9565" s="315" t="e">
        <v>#N/A</v>
      </c>
      <c r="B9565" s="317"/>
      <c r="C9565" s="313"/>
    </row>
    <row r="9566" spans="1:3" s="1" customFormat="1" ht="26.25" thickBot="1">
      <c r="A9566" s="315" t="e">
        <v>#N/A</v>
      </c>
      <c r="B9566" s="317"/>
      <c r="C9566" s="120" t="s">
        <v>1350</v>
      </c>
    </row>
    <row r="9567" spans="1:3" s="1" customFormat="1" ht="13.5" thickBot="1">
      <c r="A9567" s="315" t="e">
        <v>#N/A</v>
      </c>
      <c r="B9567" s="317"/>
      <c r="C9567" s="119" t="s">
        <v>1306</v>
      </c>
    </row>
    <row r="9568" spans="1:3" s="1" customFormat="1" ht="13.5" thickBot="1">
      <c r="A9568" s="315" t="e">
        <v>#N/A</v>
      </c>
      <c r="B9568" s="317"/>
      <c r="C9568" s="120" t="s">
        <v>3663</v>
      </c>
    </row>
    <row r="9569" spans="1:3" s="1" customFormat="1" ht="13.5" thickBot="1">
      <c r="A9569" s="315" t="e">
        <v>#N/A</v>
      </c>
      <c r="B9569" s="317"/>
      <c r="C9569" s="313" t="s">
        <v>3664</v>
      </c>
    </row>
    <row r="9570" spans="1:3" s="1" customFormat="1" ht="13.5" thickBot="1">
      <c r="A9570" s="315" t="e">
        <v>#N/A</v>
      </c>
      <c r="B9570" s="317"/>
      <c r="C9570" s="313"/>
    </row>
    <row r="9571" spans="1:3" s="1" customFormat="1" ht="13.5" thickBot="1">
      <c r="A9571" s="315" t="e">
        <v>#N/A</v>
      </c>
      <c r="B9571" s="317"/>
      <c r="C9571" s="120" t="s">
        <v>1354</v>
      </c>
    </row>
    <row r="9572" spans="1:3" s="1" customFormat="1" ht="13.5" thickBot="1">
      <c r="A9572" s="315" t="e">
        <v>#N/A</v>
      </c>
      <c r="B9572" s="317"/>
      <c r="C9572" s="119" t="s">
        <v>1355</v>
      </c>
    </row>
    <row r="9573" spans="1:3" s="1" customFormat="1" ht="64.5" thickBot="1">
      <c r="A9573" s="315" t="e">
        <v>#VALUE!</v>
      </c>
      <c r="B9573" s="317"/>
      <c r="C9573" s="120" t="s">
        <v>3673</v>
      </c>
    </row>
    <row r="9574" spans="1:3" s="1" customFormat="1" ht="13.5" thickBot="1">
      <c r="A9574" s="315" t="e">
        <v>#N/A</v>
      </c>
      <c r="B9574" s="317"/>
      <c r="C9574" s="119" t="s">
        <v>1357</v>
      </c>
    </row>
    <row r="9575" spans="1:3" s="1" customFormat="1" ht="39" thickBot="1">
      <c r="A9575" s="315" t="e">
        <v>#VALUE!</v>
      </c>
      <c r="B9575" s="318"/>
      <c r="C9575" s="121" t="s">
        <v>1358</v>
      </c>
    </row>
    <row r="9576" spans="1:3" s="1" customFormat="1" ht="13.5" thickBot="1">
      <c r="A9576" s="315" t="s">
        <v>1243</v>
      </c>
      <c r="B9576" s="316" t="s">
        <v>33</v>
      </c>
      <c r="C9576" s="122" t="s">
        <v>1244</v>
      </c>
    </row>
    <row r="9577" spans="1:3" s="1" customFormat="1" ht="51.75" thickBot="1">
      <c r="A9577" s="315" t="e">
        <v>#VALUE!</v>
      </c>
      <c r="B9577" s="317"/>
      <c r="C9577" s="129" t="s">
        <v>3706</v>
      </c>
    </row>
    <row r="9578" spans="1:3" s="1" customFormat="1" ht="141" thickBot="1">
      <c r="A9578" s="315" t="e">
        <v>#VALUE!</v>
      </c>
      <c r="B9578" s="317"/>
      <c r="C9578" s="129" t="s">
        <v>3707</v>
      </c>
    </row>
    <row r="9579" spans="1:3" s="1" customFormat="1" ht="13.5" thickBot="1">
      <c r="A9579" s="315" t="e">
        <v>#N/A</v>
      </c>
      <c r="B9579" s="317"/>
      <c r="C9579" s="119" t="s">
        <v>1346</v>
      </c>
    </row>
    <row r="9580" spans="1:3" s="1" customFormat="1" ht="51.75" thickBot="1">
      <c r="A9580" s="315" t="e">
        <v>#VALUE!</v>
      </c>
      <c r="B9580" s="317"/>
      <c r="C9580" s="120" t="s">
        <v>1347</v>
      </c>
    </row>
    <row r="9581" spans="1:3" s="1" customFormat="1" ht="13.5" thickBot="1">
      <c r="A9581" s="315" t="e">
        <v>#VALUE!</v>
      </c>
      <c r="B9581" s="317"/>
      <c r="C9581" s="313" t="s">
        <v>1348</v>
      </c>
    </row>
    <row r="9582" spans="1:3" s="1" customFormat="1" ht="13.5" thickBot="1">
      <c r="A9582" s="315" t="e">
        <v>#N/A</v>
      </c>
      <c r="B9582" s="317"/>
      <c r="C9582" s="313"/>
    </row>
    <row r="9583" spans="1:3" s="1" customFormat="1" ht="13.5" thickBot="1">
      <c r="A9583" s="315" t="e">
        <v>#N/A</v>
      </c>
      <c r="B9583" s="317"/>
      <c r="C9583" s="313"/>
    </row>
    <row r="9584" spans="1:3" s="1" customFormat="1" ht="13.5" thickBot="1">
      <c r="A9584" s="315" t="e">
        <v>#N/A</v>
      </c>
      <c r="B9584" s="317"/>
      <c r="C9584" s="313"/>
    </row>
    <row r="9585" spans="1:3" s="1" customFormat="1" ht="13.5" thickBot="1">
      <c r="A9585" s="315" t="e">
        <v>#N/A</v>
      </c>
      <c r="B9585" s="317"/>
      <c r="C9585" s="313"/>
    </row>
    <row r="9586" spans="1:3" s="1" customFormat="1" ht="26.25" thickBot="1">
      <c r="A9586" s="315" t="e">
        <v>#N/A</v>
      </c>
      <c r="B9586" s="317"/>
      <c r="C9586" s="120" t="s">
        <v>1350</v>
      </c>
    </row>
    <row r="9587" spans="1:3" s="1" customFormat="1" ht="13.5" thickBot="1">
      <c r="A9587" s="315" t="e">
        <v>#N/A</v>
      </c>
      <c r="B9587" s="317"/>
      <c r="C9587" s="119" t="s">
        <v>1306</v>
      </c>
    </row>
    <row r="9588" spans="1:3" s="1" customFormat="1" ht="13.5" thickBot="1">
      <c r="A9588" s="315" t="e">
        <v>#N/A</v>
      </c>
      <c r="B9588" s="317"/>
      <c r="C9588" s="120" t="s">
        <v>3663</v>
      </c>
    </row>
    <row r="9589" spans="1:3" s="1" customFormat="1" ht="13.5" thickBot="1">
      <c r="A9589" s="315" t="e">
        <v>#N/A</v>
      </c>
      <c r="B9589" s="317"/>
      <c r="C9589" s="313" t="s">
        <v>3664</v>
      </c>
    </row>
    <row r="9590" spans="1:3" s="1" customFormat="1" ht="13.5" thickBot="1">
      <c r="A9590" s="315" t="e">
        <v>#N/A</v>
      </c>
      <c r="B9590" s="317"/>
      <c r="C9590" s="313"/>
    </row>
    <row r="9591" spans="1:3" s="1" customFormat="1" ht="13.5" thickBot="1">
      <c r="A9591" s="315" t="e">
        <v>#N/A</v>
      </c>
      <c r="B9591" s="317"/>
      <c r="C9591" s="120" t="s">
        <v>1354</v>
      </c>
    </row>
    <row r="9592" spans="1:3" s="1" customFormat="1" ht="13.5" thickBot="1">
      <c r="A9592" s="315" t="e">
        <v>#N/A</v>
      </c>
      <c r="B9592" s="317"/>
      <c r="C9592" s="119" t="s">
        <v>1355</v>
      </c>
    </row>
    <row r="9593" spans="1:3" s="1" customFormat="1" ht="64.5" thickBot="1">
      <c r="A9593" s="315" t="e">
        <v>#VALUE!</v>
      </c>
      <c r="B9593" s="317"/>
      <c r="C9593" s="120" t="s">
        <v>3673</v>
      </c>
    </row>
    <row r="9594" spans="1:3" s="1" customFormat="1" ht="13.5" thickBot="1">
      <c r="A9594" s="315" t="e">
        <v>#N/A</v>
      </c>
      <c r="B9594" s="317"/>
      <c r="C9594" s="119" t="s">
        <v>1357</v>
      </c>
    </row>
    <row r="9595" spans="1:3" s="1" customFormat="1" ht="39" thickBot="1">
      <c r="A9595" s="315" t="e">
        <v>#VALUE!</v>
      </c>
      <c r="B9595" s="318"/>
      <c r="C9595" s="121" t="s">
        <v>1358</v>
      </c>
    </row>
    <row r="9596" spans="1:3" s="1" customFormat="1" ht="13.5" thickBot="1">
      <c r="A9596" s="315" t="s">
        <v>1245</v>
      </c>
      <c r="B9596" s="316" t="s">
        <v>33</v>
      </c>
      <c r="C9596" s="122" t="s">
        <v>1246</v>
      </c>
    </row>
    <row r="9597" spans="1:3" s="1" customFormat="1" ht="166.5" thickBot="1">
      <c r="A9597" s="315" t="e">
        <v>#VALUE!</v>
      </c>
      <c r="B9597" s="317"/>
      <c r="C9597" s="129" t="s">
        <v>3708</v>
      </c>
    </row>
    <row r="9598" spans="1:3" s="1" customFormat="1" ht="26.25" thickBot="1">
      <c r="A9598" s="315" t="e">
        <v>#N/A</v>
      </c>
      <c r="B9598" s="317"/>
      <c r="C9598" s="129" t="s">
        <v>3709</v>
      </c>
    </row>
    <row r="9599" spans="1:3" s="1" customFormat="1" ht="90" thickBot="1">
      <c r="A9599" s="315" t="e">
        <v>#VALUE!</v>
      </c>
      <c r="B9599" s="317"/>
      <c r="C9599" s="129" t="s">
        <v>3710</v>
      </c>
    </row>
    <row r="9600" spans="1:3" s="1" customFormat="1" ht="13.5" thickBot="1">
      <c r="A9600" s="315" t="e">
        <v>#N/A</v>
      </c>
      <c r="B9600" s="317"/>
      <c r="C9600" s="119" t="s">
        <v>1346</v>
      </c>
    </row>
    <row r="9601" spans="1:3" s="1" customFormat="1" ht="51.75" thickBot="1">
      <c r="A9601" s="315" t="e">
        <v>#VALUE!</v>
      </c>
      <c r="B9601" s="317"/>
      <c r="C9601" s="120" t="s">
        <v>1347</v>
      </c>
    </row>
    <row r="9602" spans="1:3" s="1" customFormat="1" ht="13.5" thickBot="1">
      <c r="A9602" s="315" t="e">
        <v>#VALUE!</v>
      </c>
      <c r="B9602" s="317"/>
      <c r="C9602" s="313" t="s">
        <v>1348</v>
      </c>
    </row>
    <row r="9603" spans="1:3" s="1" customFormat="1" ht="13.5" thickBot="1">
      <c r="A9603" s="315" t="e">
        <v>#N/A</v>
      </c>
      <c r="B9603" s="317"/>
      <c r="C9603" s="313"/>
    </row>
    <row r="9604" spans="1:3" s="1" customFormat="1" ht="13.5" thickBot="1">
      <c r="A9604" s="315" t="e">
        <v>#N/A</v>
      </c>
      <c r="B9604" s="317"/>
      <c r="C9604" s="313"/>
    </row>
    <row r="9605" spans="1:3" s="1" customFormat="1" ht="13.5" thickBot="1">
      <c r="A9605" s="315" t="e">
        <v>#N/A</v>
      </c>
      <c r="B9605" s="317"/>
      <c r="C9605" s="313"/>
    </row>
    <row r="9606" spans="1:3" s="1" customFormat="1" ht="13.5" thickBot="1">
      <c r="A9606" s="315" t="e">
        <v>#N/A</v>
      </c>
      <c r="B9606" s="317"/>
      <c r="C9606" s="313"/>
    </row>
    <row r="9607" spans="1:3" s="1" customFormat="1" ht="26.25" thickBot="1">
      <c r="A9607" s="315" t="e">
        <v>#N/A</v>
      </c>
      <c r="B9607" s="317"/>
      <c r="C9607" s="120" t="s">
        <v>1350</v>
      </c>
    </row>
    <row r="9608" spans="1:3" s="1" customFormat="1" ht="13.5" thickBot="1">
      <c r="A9608" s="315" t="e">
        <v>#N/A</v>
      </c>
      <c r="B9608" s="317"/>
      <c r="C9608" s="119" t="s">
        <v>1306</v>
      </c>
    </row>
    <row r="9609" spans="1:3" s="1" customFormat="1" ht="13.5" thickBot="1">
      <c r="A9609" s="315" t="e">
        <v>#N/A</v>
      </c>
      <c r="B9609" s="317"/>
      <c r="C9609" s="120" t="s">
        <v>3663</v>
      </c>
    </row>
    <row r="9610" spans="1:3" s="1" customFormat="1" ht="13.5" thickBot="1">
      <c r="A9610" s="315" t="e">
        <v>#N/A</v>
      </c>
      <c r="B9610" s="317"/>
      <c r="C9610" s="313" t="s">
        <v>3664</v>
      </c>
    </row>
    <row r="9611" spans="1:3" s="1" customFormat="1" ht="13.5" thickBot="1">
      <c r="A9611" s="315" t="e">
        <v>#N/A</v>
      </c>
      <c r="B9611" s="317"/>
      <c r="C9611" s="313"/>
    </row>
    <row r="9612" spans="1:3" s="1" customFormat="1" ht="13.5" thickBot="1">
      <c r="A9612" s="315" t="e">
        <v>#N/A</v>
      </c>
      <c r="B9612" s="317"/>
      <c r="C9612" s="120" t="s">
        <v>1354</v>
      </c>
    </row>
    <row r="9613" spans="1:3" s="1" customFormat="1" ht="13.5" thickBot="1">
      <c r="A9613" s="315" t="e">
        <v>#N/A</v>
      </c>
      <c r="B9613" s="317"/>
      <c r="C9613" s="119" t="s">
        <v>1355</v>
      </c>
    </row>
    <row r="9614" spans="1:3" s="1" customFormat="1" ht="64.5" thickBot="1">
      <c r="A9614" s="315" t="e">
        <v>#VALUE!</v>
      </c>
      <c r="B9614" s="317"/>
      <c r="C9614" s="120" t="s">
        <v>3673</v>
      </c>
    </row>
    <row r="9615" spans="1:3" s="1" customFormat="1" ht="13.5" thickBot="1">
      <c r="A9615" s="315" t="e">
        <v>#N/A</v>
      </c>
      <c r="B9615" s="317"/>
      <c r="C9615" s="119" t="s">
        <v>1357</v>
      </c>
    </row>
    <row r="9616" spans="1:3" s="1" customFormat="1" ht="39" thickBot="1">
      <c r="A9616" s="315" t="e">
        <v>#VALUE!</v>
      </c>
      <c r="B9616" s="318"/>
      <c r="C9616" s="121" t="s">
        <v>1358</v>
      </c>
    </row>
    <row r="9617" spans="1:3" s="1" customFormat="1" ht="13.5" thickBot="1">
      <c r="A9617" s="315" t="s">
        <v>1247</v>
      </c>
      <c r="B9617" s="316" t="s">
        <v>33</v>
      </c>
      <c r="C9617" s="122" t="s">
        <v>1248</v>
      </c>
    </row>
    <row r="9618" spans="1:3" s="1" customFormat="1" ht="51.75" thickBot="1">
      <c r="A9618" s="315" t="e">
        <v>#VALUE!</v>
      </c>
      <c r="B9618" s="317"/>
      <c r="C9618" s="129" t="s">
        <v>3711</v>
      </c>
    </row>
    <row r="9619" spans="1:3" s="1" customFormat="1" ht="141" thickBot="1">
      <c r="A9619" s="315" t="e">
        <v>#VALUE!</v>
      </c>
      <c r="B9619" s="317"/>
      <c r="C9619" s="129" t="s">
        <v>3707</v>
      </c>
    </row>
    <row r="9620" spans="1:3" s="1" customFormat="1" ht="13.5" thickBot="1">
      <c r="A9620" s="315" t="e">
        <v>#N/A</v>
      </c>
      <c r="B9620" s="317"/>
      <c r="C9620" s="119" t="s">
        <v>1346</v>
      </c>
    </row>
    <row r="9621" spans="1:3" s="1" customFormat="1" ht="51.75" thickBot="1">
      <c r="A9621" s="315" t="e">
        <v>#VALUE!</v>
      </c>
      <c r="B9621" s="317"/>
      <c r="C9621" s="120" t="s">
        <v>1347</v>
      </c>
    </row>
    <row r="9622" spans="1:3" s="1" customFormat="1" ht="13.5" thickBot="1">
      <c r="A9622" s="315" t="e">
        <v>#VALUE!</v>
      </c>
      <c r="B9622" s="317"/>
      <c r="C9622" s="313" t="s">
        <v>1348</v>
      </c>
    </row>
    <row r="9623" spans="1:3" s="1" customFormat="1" ht="13.5" thickBot="1">
      <c r="A9623" s="315" t="e">
        <v>#N/A</v>
      </c>
      <c r="B9623" s="317"/>
      <c r="C9623" s="313"/>
    </row>
    <row r="9624" spans="1:3" s="1" customFormat="1" ht="13.5" thickBot="1">
      <c r="A9624" s="315" t="e">
        <v>#N/A</v>
      </c>
      <c r="B9624" s="317"/>
      <c r="C9624" s="313"/>
    </row>
    <row r="9625" spans="1:3" s="1" customFormat="1" ht="13.5" thickBot="1">
      <c r="A9625" s="315" t="e">
        <v>#N/A</v>
      </c>
      <c r="B9625" s="317"/>
      <c r="C9625" s="313"/>
    </row>
    <row r="9626" spans="1:3" s="1" customFormat="1" ht="13.5" thickBot="1">
      <c r="A9626" s="315" t="e">
        <v>#N/A</v>
      </c>
      <c r="B9626" s="317"/>
      <c r="C9626" s="313"/>
    </row>
    <row r="9627" spans="1:3" s="1" customFormat="1" ht="26.25" thickBot="1">
      <c r="A9627" s="315" t="e">
        <v>#N/A</v>
      </c>
      <c r="B9627" s="317"/>
      <c r="C9627" s="120" t="s">
        <v>1350</v>
      </c>
    </row>
    <row r="9628" spans="1:3" s="1" customFormat="1" ht="13.5" thickBot="1">
      <c r="A9628" s="315" t="e">
        <v>#N/A</v>
      </c>
      <c r="B9628" s="317"/>
      <c r="C9628" s="119" t="s">
        <v>1306</v>
      </c>
    </row>
    <row r="9629" spans="1:3" s="1" customFormat="1" ht="13.5" thickBot="1">
      <c r="A9629" s="315" t="e">
        <v>#N/A</v>
      </c>
      <c r="B9629" s="317"/>
      <c r="C9629" s="120" t="s">
        <v>3663</v>
      </c>
    </row>
    <row r="9630" spans="1:3" s="1" customFormat="1" ht="13.5" thickBot="1">
      <c r="A9630" s="315" t="e">
        <v>#N/A</v>
      </c>
      <c r="B9630" s="317"/>
      <c r="C9630" s="313" t="s">
        <v>3664</v>
      </c>
    </row>
    <row r="9631" spans="1:3" s="1" customFormat="1" ht="13.5" thickBot="1">
      <c r="A9631" s="315" t="e">
        <v>#N/A</v>
      </c>
      <c r="B9631" s="317"/>
      <c r="C9631" s="313"/>
    </row>
    <row r="9632" spans="1:3" s="1" customFormat="1" ht="13.5" thickBot="1">
      <c r="A9632" s="315" t="e">
        <v>#N/A</v>
      </c>
      <c r="B9632" s="317"/>
      <c r="C9632" s="120" t="s">
        <v>1354</v>
      </c>
    </row>
    <row r="9633" spans="1:3" s="1" customFormat="1" ht="13.5" thickBot="1">
      <c r="A9633" s="315" t="e">
        <v>#N/A</v>
      </c>
      <c r="B9633" s="317"/>
      <c r="C9633" s="119" t="s">
        <v>1355</v>
      </c>
    </row>
    <row r="9634" spans="1:3" s="1" customFormat="1" ht="64.5" thickBot="1">
      <c r="A9634" s="315" t="e">
        <v>#VALUE!</v>
      </c>
      <c r="B9634" s="317"/>
      <c r="C9634" s="120" t="s">
        <v>3673</v>
      </c>
    </row>
    <row r="9635" spans="1:3" s="1" customFormat="1" ht="13.5" thickBot="1">
      <c r="A9635" s="315" t="e">
        <v>#N/A</v>
      </c>
      <c r="B9635" s="317"/>
      <c r="C9635" s="119" t="s">
        <v>1357</v>
      </c>
    </row>
    <row r="9636" spans="1:3" s="1" customFormat="1" ht="39" thickBot="1">
      <c r="A9636" s="315" t="e">
        <v>#VALUE!</v>
      </c>
      <c r="B9636" s="319"/>
      <c r="C9636" s="121" t="s">
        <v>1358</v>
      </c>
    </row>
    <row r="9637" spans="1:3" s="1" customFormat="1" ht="13.5" thickBot="1">
      <c r="A9637" s="315" t="s">
        <v>1249</v>
      </c>
      <c r="B9637" s="316" t="s">
        <v>2</v>
      </c>
      <c r="C9637" s="122" t="s">
        <v>1250</v>
      </c>
    </row>
    <row r="9638" spans="1:3" s="1" customFormat="1" ht="26.25" thickBot="1">
      <c r="A9638" s="315" t="e">
        <v>#N/A</v>
      </c>
      <c r="B9638" s="317"/>
      <c r="C9638" s="129" t="s">
        <v>3712</v>
      </c>
    </row>
    <row r="9639" spans="1:3" s="1" customFormat="1" ht="13.5" thickBot="1">
      <c r="A9639" s="315" t="e">
        <v>#N/A</v>
      </c>
      <c r="B9639" s="317"/>
      <c r="C9639" s="130" t="s">
        <v>3713</v>
      </c>
    </row>
    <row r="9640" spans="1:3" s="1" customFormat="1" ht="51.75" thickBot="1">
      <c r="A9640" s="315" t="e">
        <v>#VALUE!</v>
      </c>
      <c r="B9640" s="317"/>
      <c r="C9640" s="129" t="s">
        <v>3714</v>
      </c>
    </row>
    <row r="9641" spans="1:3" s="1" customFormat="1" ht="13.5" thickBot="1">
      <c r="A9641" s="315" t="e">
        <v>#N/A</v>
      </c>
      <c r="B9641" s="317"/>
      <c r="C9641" s="130" t="s">
        <v>3715</v>
      </c>
    </row>
    <row r="9642" spans="1:3" s="1" customFormat="1" ht="13.5" thickBot="1">
      <c r="A9642" s="315" t="e">
        <v>#N/A</v>
      </c>
      <c r="B9642" s="317"/>
      <c r="C9642" s="129" t="s">
        <v>3716</v>
      </c>
    </row>
    <row r="9643" spans="1:3" s="1" customFormat="1" ht="26.25" thickBot="1">
      <c r="A9643" s="315" t="e">
        <v>#N/A</v>
      </c>
      <c r="B9643" s="317"/>
      <c r="C9643" s="129" t="s">
        <v>3717</v>
      </c>
    </row>
    <row r="9644" spans="1:3" s="1" customFormat="1" ht="13.5" thickBot="1">
      <c r="A9644" s="315" t="e">
        <v>#N/A</v>
      </c>
      <c r="B9644" s="317"/>
      <c r="C9644" s="130" t="s">
        <v>3718</v>
      </c>
    </row>
    <row r="9645" spans="1:3" s="1" customFormat="1" ht="26.25" thickBot="1">
      <c r="A9645" s="315" t="e">
        <v>#N/A</v>
      </c>
      <c r="B9645" s="317"/>
      <c r="C9645" s="129" t="s">
        <v>3719</v>
      </c>
    </row>
    <row r="9646" spans="1:3" s="1" customFormat="1" ht="26.25" thickBot="1">
      <c r="A9646" s="315" t="e">
        <v>#N/A</v>
      </c>
      <c r="B9646" s="317"/>
      <c r="C9646" s="129" t="s">
        <v>3720</v>
      </c>
    </row>
    <row r="9647" spans="1:3" s="1" customFormat="1" ht="13.5" thickBot="1">
      <c r="A9647" s="315" t="e">
        <v>#N/A</v>
      </c>
      <c r="B9647" s="317"/>
      <c r="C9647" s="129" t="s">
        <v>3721</v>
      </c>
    </row>
    <row r="9648" spans="1:3" s="1" customFormat="1" ht="26.25" thickBot="1">
      <c r="A9648" s="315" t="e">
        <v>#N/A</v>
      </c>
      <c r="B9648" s="317"/>
      <c r="C9648" s="129" t="s">
        <v>3722</v>
      </c>
    </row>
    <row r="9649" spans="1:3" s="1" customFormat="1" ht="13.5" thickBot="1">
      <c r="A9649" s="315" t="e">
        <v>#N/A</v>
      </c>
      <c r="B9649" s="317"/>
      <c r="C9649" s="129" t="s">
        <v>3723</v>
      </c>
    </row>
    <row r="9650" spans="1:3" s="1" customFormat="1" ht="26.25" thickBot="1">
      <c r="A9650" s="315" t="e">
        <v>#N/A</v>
      </c>
      <c r="B9650" s="317"/>
      <c r="C9650" s="129" t="s">
        <v>3724</v>
      </c>
    </row>
    <row r="9651" spans="1:3" s="1" customFormat="1" ht="13.5" thickBot="1">
      <c r="A9651" s="315" t="e">
        <v>#N/A</v>
      </c>
      <c r="B9651" s="317"/>
      <c r="C9651" s="130" t="s">
        <v>3725</v>
      </c>
    </row>
    <row r="9652" spans="1:3" s="1" customFormat="1" ht="51.75" thickBot="1">
      <c r="A9652" s="315" t="e">
        <v>#VALUE!</v>
      </c>
      <c r="B9652" s="317"/>
      <c r="C9652" s="129" t="s">
        <v>3726</v>
      </c>
    </row>
    <row r="9653" spans="1:3" s="1" customFormat="1" ht="13.5" thickBot="1">
      <c r="A9653" s="315" t="e">
        <v>#N/A</v>
      </c>
      <c r="B9653" s="317"/>
      <c r="C9653" s="130" t="s">
        <v>3580</v>
      </c>
    </row>
    <row r="9654" spans="1:3" s="1" customFormat="1" ht="26.25" thickBot="1">
      <c r="A9654" s="315" t="e">
        <v>#N/A</v>
      </c>
      <c r="B9654" s="317"/>
      <c r="C9654" s="129" t="s">
        <v>3727</v>
      </c>
    </row>
    <row r="9655" spans="1:3" s="1" customFormat="1" ht="13.5" thickBot="1">
      <c r="A9655" s="315" t="e">
        <v>#N/A</v>
      </c>
      <c r="B9655" s="317"/>
      <c r="C9655" s="129" t="s">
        <v>3728</v>
      </c>
    </row>
    <row r="9656" spans="1:3" s="1" customFormat="1" ht="51.75" thickBot="1">
      <c r="A9656" s="315" t="e">
        <v>#VALUE!</v>
      </c>
      <c r="B9656" s="317"/>
      <c r="C9656" s="129" t="s">
        <v>3729</v>
      </c>
    </row>
    <row r="9657" spans="1:3" s="1" customFormat="1" ht="13.5" thickBot="1">
      <c r="A9657" s="315" t="e">
        <v>#N/A</v>
      </c>
      <c r="B9657" s="317"/>
      <c r="C9657" s="129" t="s">
        <v>3730</v>
      </c>
    </row>
    <row r="9658" spans="1:3" s="1" customFormat="1" ht="26.25" thickBot="1">
      <c r="A9658" s="315" t="e">
        <v>#N/A</v>
      </c>
      <c r="B9658" s="317"/>
      <c r="C9658" s="129" t="s">
        <v>3731</v>
      </c>
    </row>
    <row r="9659" spans="1:3" s="1" customFormat="1" ht="13.5" thickBot="1">
      <c r="A9659" s="315" t="e">
        <v>#N/A</v>
      </c>
      <c r="B9659" s="317"/>
      <c r="C9659" s="129" t="s">
        <v>3732</v>
      </c>
    </row>
    <row r="9660" spans="1:3" s="1" customFormat="1" ht="13.5" thickBot="1">
      <c r="A9660" s="315" t="e">
        <v>#N/A</v>
      </c>
      <c r="B9660" s="317"/>
      <c r="C9660" s="129" t="s">
        <v>3733</v>
      </c>
    </row>
    <row r="9661" spans="1:3" s="1" customFormat="1" ht="13.5" thickBot="1">
      <c r="A9661" s="315" t="e">
        <v>#N/A</v>
      </c>
      <c r="B9661" s="317"/>
      <c r="C9661" s="129" t="s">
        <v>3734</v>
      </c>
    </row>
    <row r="9662" spans="1:3" s="1" customFormat="1" ht="13.5" thickBot="1">
      <c r="A9662" s="315" t="e">
        <v>#N/A</v>
      </c>
      <c r="B9662" s="317"/>
      <c r="C9662" s="129" t="s">
        <v>3735</v>
      </c>
    </row>
    <row r="9663" spans="1:3" s="1" customFormat="1" ht="26.25" thickBot="1">
      <c r="A9663" s="315" t="e">
        <v>#N/A</v>
      </c>
      <c r="B9663" s="317"/>
      <c r="C9663" s="129" t="s">
        <v>3736</v>
      </c>
    </row>
    <row r="9664" spans="1:3" s="1" customFormat="1" ht="13.5" thickBot="1">
      <c r="A9664" s="315" t="e">
        <v>#N/A</v>
      </c>
      <c r="B9664" s="317"/>
      <c r="C9664" s="129" t="s">
        <v>3737</v>
      </c>
    </row>
    <row r="9665" spans="1:3" s="1" customFormat="1" ht="26.25" thickBot="1">
      <c r="A9665" s="315" t="e">
        <v>#N/A</v>
      </c>
      <c r="B9665" s="317"/>
      <c r="C9665" s="129" t="s">
        <v>3738</v>
      </c>
    </row>
    <row r="9666" spans="1:3" s="1" customFormat="1" ht="26.25" thickBot="1">
      <c r="A9666" s="315" t="e">
        <v>#N/A</v>
      </c>
      <c r="B9666" s="317"/>
      <c r="C9666" s="131" t="s">
        <v>3739</v>
      </c>
    </row>
    <row r="9667" spans="1:3" s="1" customFormat="1" ht="13.5" thickBot="1">
      <c r="A9667" s="315" t="e">
        <v>#N/A</v>
      </c>
      <c r="B9667" s="317"/>
      <c r="C9667" s="132" t="s">
        <v>1346</v>
      </c>
    </row>
    <row r="9668" spans="1:3" s="1" customFormat="1" ht="13.5" thickBot="1">
      <c r="A9668" s="315" t="e">
        <v>#VALUE!</v>
      </c>
      <c r="B9668" s="317"/>
      <c r="C9668" s="320" t="s">
        <v>1347</v>
      </c>
    </row>
    <row r="9669" spans="1:3" s="1" customFormat="1" ht="13.5" thickBot="1">
      <c r="A9669" s="315" t="e">
        <v>#N/A</v>
      </c>
      <c r="B9669" s="317"/>
      <c r="C9669" s="313"/>
    </row>
    <row r="9670" spans="1:3" s="1" customFormat="1" ht="13.5" thickBot="1">
      <c r="A9670" s="315" t="e">
        <v>#N/A</v>
      </c>
      <c r="B9670" s="317"/>
      <c r="C9670" s="313"/>
    </row>
    <row r="9671" spans="1:3" s="1" customFormat="1" ht="13.5" thickBot="1">
      <c r="A9671" s="315" t="e">
        <v>#N/A</v>
      </c>
      <c r="B9671" s="317"/>
      <c r="C9671" s="313"/>
    </row>
    <row r="9672" spans="1:3" s="1" customFormat="1" ht="13.5" thickBot="1">
      <c r="A9672" s="315" t="e">
        <v>#N/A</v>
      </c>
      <c r="B9672" s="317"/>
      <c r="C9672" s="313"/>
    </row>
    <row r="9673" spans="1:3" s="1" customFormat="1" ht="26.25" thickBot="1">
      <c r="A9673" s="315" t="e">
        <v>#N/A</v>
      </c>
      <c r="B9673" s="317"/>
      <c r="C9673" s="120" t="s">
        <v>1350</v>
      </c>
    </row>
    <row r="9674" spans="1:3" s="1" customFormat="1" ht="13.5" thickBot="1">
      <c r="A9674" s="315" t="e">
        <v>#N/A</v>
      </c>
      <c r="B9674" s="317"/>
      <c r="C9674" s="119" t="s">
        <v>1306</v>
      </c>
    </row>
    <row r="9675" spans="1:3" s="1" customFormat="1" ht="13.5" thickBot="1">
      <c r="A9675" s="315" t="e">
        <v>#N/A</v>
      </c>
      <c r="B9675" s="317"/>
      <c r="C9675" s="120" t="s">
        <v>3663</v>
      </c>
    </row>
    <row r="9676" spans="1:3" s="1" customFormat="1" ht="13.5" thickBot="1">
      <c r="A9676" s="315" t="e">
        <v>#N/A</v>
      </c>
      <c r="B9676" s="317"/>
      <c r="C9676" s="313" t="s">
        <v>3664</v>
      </c>
    </row>
    <row r="9677" spans="1:3" s="1" customFormat="1" ht="13.5" thickBot="1">
      <c r="A9677" s="315" t="e">
        <v>#N/A</v>
      </c>
      <c r="B9677" s="317"/>
      <c r="C9677" s="313"/>
    </row>
    <row r="9678" spans="1:3" s="1" customFormat="1" ht="13.5" thickBot="1">
      <c r="A9678" s="315" t="e">
        <v>#N/A</v>
      </c>
      <c r="B9678" s="317"/>
      <c r="C9678" s="120" t="s">
        <v>1354</v>
      </c>
    </row>
    <row r="9679" spans="1:3" s="1" customFormat="1" ht="13.5" thickBot="1">
      <c r="A9679" s="315" t="e">
        <v>#N/A</v>
      </c>
      <c r="B9679" s="317"/>
      <c r="C9679" s="119" t="s">
        <v>1355</v>
      </c>
    </row>
    <row r="9680" spans="1:3" s="1" customFormat="1" ht="76.5" customHeight="1" thickBot="1">
      <c r="A9680" s="315" t="e">
        <v>#VALUE!</v>
      </c>
      <c r="B9680" s="317"/>
      <c r="C9680" s="120" t="s">
        <v>3740</v>
      </c>
    </row>
    <row r="9681" spans="1:3" s="1" customFormat="1" ht="13.5" thickBot="1">
      <c r="A9681" s="315" t="e">
        <v>#N/A</v>
      </c>
      <c r="B9681" s="317"/>
      <c r="C9681" s="119" t="s">
        <v>1357</v>
      </c>
    </row>
    <row r="9682" spans="1:3" s="1" customFormat="1" ht="39" thickBot="1">
      <c r="A9682" s="315" t="e">
        <v>#VALUE!</v>
      </c>
      <c r="B9682" s="318"/>
      <c r="C9682" s="121" t="s">
        <v>1358</v>
      </c>
    </row>
    <row r="9683" spans="1:3" s="1" customFormat="1" ht="13.5" thickBot="1">
      <c r="A9683" s="315" t="s">
        <v>1251</v>
      </c>
      <c r="B9683" s="316" t="s">
        <v>33</v>
      </c>
      <c r="C9683" s="122" t="s">
        <v>1252</v>
      </c>
    </row>
    <row r="9684" spans="1:3" s="1" customFormat="1" ht="13.5" thickBot="1">
      <c r="A9684" s="315" t="e">
        <v>#VALUE!</v>
      </c>
      <c r="B9684" s="317"/>
      <c r="C9684" s="313" t="s">
        <v>3741</v>
      </c>
    </row>
    <row r="9685" spans="1:3" s="1" customFormat="1" ht="13.5" thickBot="1">
      <c r="A9685" s="315" t="e">
        <v>#N/A</v>
      </c>
      <c r="B9685" s="317"/>
      <c r="C9685" s="313"/>
    </row>
    <row r="9686" spans="1:3" s="1" customFormat="1" ht="13.5" thickBot="1">
      <c r="A9686" s="315" t="e">
        <v>#N/A</v>
      </c>
      <c r="B9686" s="317"/>
      <c r="C9686" s="313"/>
    </row>
    <row r="9687" spans="1:3" s="1" customFormat="1" ht="13.5" thickBot="1">
      <c r="A9687" s="315" t="e">
        <v>#N/A</v>
      </c>
      <c r="B9687" s="317"/>
      <c r="C9687" s="313"/>
    </row>
    <row r="9688" spans="1:3" s="1" customFormat="1" ht="13.5" thickBot="1">
      <c r="A9688" s="315" t="e">
        <v>#N/A</v>
      </c>
      <c r="B9688" s="317"/>
      <c r="C9688" s="313"/>
    </row>
    <row r="9689" spans="1:3" s="1" customFormat="1" ht="13.5" thickBot="1">
      <c r="A9689" s="315" t="e">
        <v>#N/A</v>
      </c>
      <c r="B9689" s="317"/>
      <c r="C9689" s="313"/>
    </row>
    <row r="9690" spans="1:3" s="1" customFormat="1" ht="13.5" thickBot="1">
      <c r="A9690" s="315" t="e">
        <v>#N/A</v>
      </c>
      <c r="B9690" s="317"/>
      <c r="C9690" s="313"/>
    </row>
    <row r="9691" spans="1:3" s="1" customFormat="1" ht="13.5" thickBot="1">
      <c r="A9691" s="315" t="e">
        <v>#N/A</v>
      </c>
      <c r="B9691" s="317"/>
      <c r="C9691" s="313"/>
    </row>
    <row r="9692" spans="1:3" s="1" customFormat="1" ht="13.5" thickBot="1">
      <c r="A9692" s="315" t="e">
        <v>#N/A</v>
      </c>
      <c r="B9692" s="317"/>
      <c r="C9692" s="313"/>
    </row>
    <row r="9693" spans="1:3" s="1" customFormat="1" ht="13.5" thickBot="1">
      <c r="A9693" s="315" t="e">
        <v>#N/A</v>
      </c>
      <c r="B9693" s="317"/>
      <c r="C9693" s="313"/>
    </row>
    <row r="9694" spans="1:3" s="1" customFormat="1" ht="13.5" thickBot="1">
      <c r="A9694" s="315" t="e">
        <v>#N/A</v>
      </c>
      <c r="B9694" s="317"/>
      <c r="C9694" s="313"/>
    </row>
    <row r="9695" spans="1:3" s="1" customFormat="1" ht="13.5" thickBot="1">
      <c r="A9695" s="315" t="e">
        <v>#N/A</v>
      </c>
      <c r="B9695" s="317"/>
      <c r="C9695" s="313"/>
    </row>
    <row r="9696" spans="1:3" s="1" customFormat="1" ht="13.5" thickBot="1">
      <c r="A9696" s="315" t="e">
        <v>#N/A</v>
      </c>
      <c r="B9696" s="317"/>
      <c r="C9696" s="313"/>
    </row>
    <row r="9697" spans="1:3" s="1" customFormat="1" ht="13.5" thickBot="1">
      <c r="A9697" s="315" t="e">
        <v>#N/A</v>
      </c>
      <c r="B9697" s="317"/>
      <c r="C9697" s="313"/>
    </row>
    <row r="9698" spans="1:3" s="1" customFormat="1" ht="13.5" thickBot="1">
      <c r="A9698" s="315" t="e">
        <v>#N/A</v>
      </c>
      <c r="B9698" s="317"/>
      <c r="C9698" s="313"/>
    </row>
    <row r="9699" spans="1:3" s="1" customFormat="1" ht="13.5" thickBot="1">
      <c r="A9699" s="315" t="e">
        <v>#N/A</v>
      </c>
      <c r="B9699" s="317"/>
      <c r="C9699" s="313"/>
    </row>
    <row r="9700" spans="1:3" s="1" customFormat="1" ht="13.5" thickBot="1">
      <c r="A9700" s="315" t="e">
        <v>#N/A</v>
      </c>
      <c r="B9700" s="317"/>
      <c r="C9700" s="313"/>
    </row>
    <row r="9701" spans="1:3" s="1" customFormat="1" ht="13.5" thickBot="1">
      <c r="A9701" s="315" t="e">
        <v>#N/A</v>
      </c>
      <c r="B9701" s="317"/>
      <c r="C9701" s="313"/>
    </row>
    <row r="9702" spans="1:3" s="1" customFormat="1" ht="13.5" thickBot="1">
      <c r="A9702" s="315" t="e">
        <v>#N/A</v>
      </c>
      <c r="B9702" s="317"/>
      <c r="C9702" s="313"/>
    </row>
    <row r="9703" spans="1:3" s="1" customFormat="1" ht="13.5" thickBot="1">
      <c r="A9703" s="315" t="e">
        <v>#N/A</v>
      </c>
      <c r="B9703" s="317"/>
      <c r="C9703" s="313"/>
    </row>
    <row r="9704" spans="1:3" s="1" customFormat="1" ht="13.5" thickBot="1">
      <c r="A9704" s="315" t="e">
        <v>#N/A</v>
      </c>
      <c r="B9704" s="317"/>
      <c r="C9704" s="313"/>
    </row>
    <row r="9705" spans="1:3" s="1" customFormat="1" ht="13.5" thickBot="1">
      <c r="A9705" s="315" t="e">
        <v>#N/A</v>
      </c>
      <c r="B9705" s="317"/>
      <c r="C9705" s="313"/>
    </row>
    <row r="9706" spans="1:3" s="1" customFormat="1" ht="13.5" thickBot="1">
      <c r="A9706" s="315" t="e">
        <v>#N/A</v>
      </c>
      <c r="B9706" s="317"/>
      <c r="C9706" s="313"/>
    </row>
    <row r="9707" spans="1:3" s="1" customFormat="1" ht="13.5" thickBot="1">
      <c r="A9707" s="315" t="e">
        <v>#N/A</v>
      </c>
      <c r="B9707" s="317"/>
      <c r="C9707" s="313"/>
    </row>
    <row r="9708" spans="1:3" s="1" customFormat="1" ht="13.5" thickBot="1">
      <c r="A9708" s="315" t="e">
        <v>#N/A</v>
      </c>
      <c r="B9708" s="317"/>
      <c r="C9708" s="313"/>
    </row>
    <row r="9709" spans="1:3" s="1" customFormat="1" ht="13.5" thickBot="1">
      <c r="A9709" s="315" t="e">
        <v>#N/A</v>
      </c>
      <c r="B9709" s="317"/>
      <c r="C9709" s="119" t="s">
        <v>1346</v>
      </c>
    </row>
    <row r="9710" spans="1:3" s="1" customFormat="1" ht="51.75" thickBot="1">
      <c r="A9710" s="315" t="e">
        <v>#VALUE!</v>
      </c>
      <c r="B9710" s="317"/>
      <c r="C9710" s="120" t="s">
        <v>1347</v>
      </c>
    </row>
    <row r="9711" spans="1:3" s="1" customFormat="1" ht="13.5" thickBot="1">
      <c r="A9711" s="315"/>
      <c r="B9711" s="317"/>
      <c r="C9711" s="313" t="s">
        <v>1348</v>
      </c>
    </row>
    <row r="9712" spans="1:3" s="1" customFormat="1" ht="13.5" thickBot="1">
      <c r="A9712" s="315"/>
      <c r="B9712" s="317"/>
      <c r="C9712" s="313"/>
    </row>
    <row r="9713" spans="1:3" s="1" customFormat="1" ht="13.5" thickBot="1">
      <c r="A9713" s="315"/>
      <c r="B9713" s="317"/>
      <c r="C9713" s="313"/>
    </row>
    <row r="9714" spans="1:3" s="1" customFormat="1" ht="13.5" thickBot="1">
      <c r="A9714" s="315"/>
      <c r="B9714" s="317"/>
      <c r="C9714" s="313"/>
    </row>
    <row r="9715" spans="1:3" s="1" customFormat="1" ht="13.5" thickBot="1">
      <c r="A9715" s="315"/>
      <c r="B9715" s="317"/>
      <c r="C9715" s="313"/>
    </row>
    <row r="9716" spans="1:3" s="1" customFormat="1" ht="26.25" thickBot="1">
      <c r="A9716" s="315"/>
      <c r="B9716" s="317"/>
      <c r="C9716" s="120" t="s">
        <v>1350</v>
      </c>
    </row>
    <row r="9717" spans="1:3" s="1" customFormat="1" ht="13.5" thickBot="1">
      <c r="A9717" s="315"/>
      <c r="B9717" s="317"/>
      <c r="C9717" s="119" t="s">
        <v>1306</v>
      </c>
    </row>
    <row r="9718" spans="1:3" s="1" customFormat="1" ht="13.5" thickBot="1">
      <c r="A9718" s="315"/>
      <c r="B9718" s="317"/>
      <c r="C9718" s="120" t="s">
        <v>3663</v>
      </c>
    </row>
    <row r="9719" spans="1:3" s="1" customFormat="1" ht="13.5" thickBot="1">
      <c r="A9719" s="315"/>
      <c r="B9719" s="317"/>
      <c r="C9719" s="313" t="s">
        <v>3664</v>
      </c>
    </row>
    <row r="9720" spans="1:3" s="1" customFormat="1" ht="13.5" thickBot="1">
      <c r="A9720" s="315"/>
      <c r="B9720" s="317"/>
      <c r="C9720" s="313"/>
    </row>
    <row r="9721" spans="1:3" s="1" customFormat="1" ht="13.5" thickBot="1">
      <c r="A9721" s="315"/>
      <c r="B9721" s="317"/>
      <c r="C9721" s="313" t="s">
        <v>3742</v>
      </c>
    </row>
    <row r="9722" spans="1:3" s="1" customFormat="1" ht="13.5" thickBot="1">
      <c r="A9722" s="315"/>
      <c r="B9722" s="317"/>
      <c r="C9722" s="313"/>
    </row>
    <row r="9723" spans="1:3" s="1" customFormat="1" ht="13.5" thickBot="1">
      <c r="A9723" s="315"/>
      <c r="B9723" s="317"/>
      <c r="C9723" s="313"/>
    </row>
    <row r="9724" spans="1:3" s="1" customFormat="1" ht="13.5" thickBot="1">
      <c r="A9724" s="315"/>
      <c r="B9724" s="317"/>
      <c r="C9724" s="313"/>
    </row>
    <row r="9725" spans="1:3" s="1" customFormat="1" ht="13.5" thickBot="1">
      <c r="A9725" s="315"/>
      <c r="B9725" s="317"/>
      <c r="C9725" s="313"/>
    </row>
    <row r="9726" spans="1:3" s="1" customFormat="1" ht="13.5" thickBot="1">
      <c r="A9726" s="315"/>
      <c r="B9726" s="317"/>
      <c r="C9726" s="313"/>
    </row>
    <row r="9727" spans="1:3" s="1" customFormat="1" ht="13.5" thickBot="1">
      <c r="A9727" s="315"/>
      <c r="B9727" s="317"/>
      <c r="C9727" s="313"/>
    </row>
    <row r="9728" spans="1:3" s="1" customFormat="1" ht="13.5" thickBot="1">
      <c r="A9728" s="315"/>
      <c r="B9728" s="317"/>
      <c r="C9728" s="120" t="s">
        <v>1354</v>
      </c>
    </row>
    <row r="9729" spans="1:3" s="1" customFormat="1" ht="13.5" thickBot="1">
      <c r="A9729" s="315"/>
      <c r="B9729" s="317"/>
      <c r="C9729" s="119" t="s">
        <v>1355</v>
      </c>
    </row>
    <row r="9730" spans="1:3" s="1" customFormat="1" ht="64.5" thickBot="1">
      <c r="A9730" s="315"/>
      <c r="B9730" s="317"/>
      <c r="C9730" s="120" t="s">
        <v>3743</v>
      </c>
    </row>
    <row r="9731" spans="1:3" s="1" customFormat="1" ht="13.5" thickBot="1">
      <c r="A9731" s="315"/>
      <c r="B9731" s="317"/>
      <c r="C9731" s="119" t="s">
        <v>1357</v>
      </c>
    </row>
    <row r="9732" spans="1:3" s="1" customFormat="1" ht="39" thickBot="1">
      <c r="A9732" s="315"/>
      <c r="B9732" s="318"/>
      <c r="C9732" s="121" t="s">
        <v>1358</v>
      </c>
    </row>
    <row r="9733" spans="1:3" s="1" customFormat="1" ht="13.5" thickBot="1">
      <c r="A9733" s="315" t="s">
        <v>1253</v>
      </c>
      <c r="B9733" s="316" t="s">
        <v>33</v>
      </c>
      <c r="C9733" s="122" t="s">
        <v>1254</v>
      </c>
    </row>
    <row r="9734" spans="1:3" s="1" customFormat="1" ht="13.5" thickBot="1">
      <c r="A9734" s="315" t="e">
        <v>#VALUE!</v>
      </c>
      <c r="B9734" s="317"/>
      <c r="C9734" s="313" t="s">
        <v>3744</v>
      </c>
    </row>
    <row r="9735" spans="1:3" s="1" customFormat="1" ht="13.5" thickBot="1">
      <c r="A9735" s="315" t="e">
        <v>#N/A</v>
      </c>
      <c r="B9735" s="317"/>
      <c r="C9735" s="313"/>
    </row>
    <row r="9736" spans="1:3" s="1" customFormat="1" ht="13.5" thickBot="1">
      <c r="A9736" s="315" t="e">
        <v>#N/A</v>
      </c>
      <c r="B9736" s="317"/>
      <c r="C9736" s="313"/>
    </row>
    <row r="9737" spans="1:3" s="1" customFormat="1" ht="13.5" thickBot="1">
      <c r="A9737" s="315" t="e">
        <v>#N/A</v>
      </c>
      <c r="B9737" s="317"/>
      <c r="C9737" s="313"/>
    </row>
    <row r="9738" spans="1:3" s="1" customFormat="1" ht="13.5" thickBot="1">
      <c r="A9738" s="315" t="e">
        <v>#N/A</v>
      </c>
      <c r="B9738" s="317"/>
      <c r="C9738" s="313"/>
    </row>
    <row r="9739" spans="1:3" s="1" customFormat="1" ht="13.5" thickBot="1">
      <c r="A9739" s="315" t="e">
        <v>#N/A</v>
      </c>
      <c r="B9739" s="317"/>
      <c r="C9739" s="313"/>
    </row>
    <row r="9740" spans="1:3" s="1" customFormat="1" ht="13.5" thickBot="1">
      <c r="A9740" s="315" t="e">
        <v>#N/A</v>
      </c>
      <c r="B9740" s="317"/>
      <c r="C9740" s="313"/>
    </row>
    <row r="9741" spans="1:3" s="1" customFormat="1" ht="13.5" thickBot="1">
      <c r="A9741" s="315" t="e">
        <v>#N/A</v>
      </c>
      <c r="B9741" s="317"/>
      <c r="C9741" s="313"/>
    </row>
    <row r="9742" spans="1:3" s="1" customFormat="1" ht="13.5" thickBot="1">
      <c r="A9742" s="315" t="e">
        <v>#N/A</v>
      </c>
      <c r="B9742" s="317"/>
      <c r="C9742" s="313"/>
    </row>
    <row r="9743" spans="1:3" s="1" customFormat="1" ht="13.5" thickBot="1">
      <c r="A9743" s="315"/>
      <c r="B9743" s="317"/>
      <c r="C9743" s="313"/>
    </row>
    <row r="9744" spans="1:3" s="1" customFormat="1" ht="13.5" thickBot="1">
      <c r="A9744" s="315" t="e">
        <v>#N/A</v>
      </c>
      <c r="B9744" s="317"/>
      <c r="C9744" s="313"/>
    </row>
    <row r="9745" spans="1:3" s="1" customFormat="1" ht="13.5" thickBot="1">
      <c r="A9745" s="315" t="e">
        <v>#N/A</v>
      </c>
      <c r="B9745" s="317"/>
      <c r="C9745" s="313"/>
    </row>
    <row r="9746" spans="1:3" s="1" customFormat="1" ht="13.5" thickBot="1">
      <c r="A9746" s="315" t="e">
        <v>#N/A</v>
      </c>
      <c r="B9746" s="317"/>
      <c r="C9746" s="119" t="s">
        <v>1346</v>
      </c>
    </row>
    <row r="9747" spans="1:3" s="1" customFormat="1" ht="51.75" thickBot="1">
      <c r="A9747" s="315" t="e">
        <v>#VALUE!</v>
      </c>
      <c r="B9747" s="317"/>
      <c r="C9747" s="120" t="s">
        <v>1347</v>
      </c>
    </row>
    <row r="9748" spans="1:3" s="1" customFormat="1" ht="26.25" thickBot="1">
      <c r="A9748" s="315"/>
      <c r="B9748" s="317"/>
      <c r="C9748" s="120" t="s">
        <v>1350</v>
      </c>
    </row>
    <row r="9749" spans="1:3" s="1" customFormat="1" ht="13.5" thickBot="1">
      <c r="A9749" s="315"/>
      <c r="B9749" s="317"/>
      <c r="C9749" s="119" t="s">
        <v>1306</v>
      </c>
    </row>
    <row r="9750" spans="1:3" s="1" customFormat="1" ht="13.5" thickBot="1">
      <c r="A9750" s="315"/>
      <c r="B9750" s="317"/>
      <c r="C9750" s="120" t="s">
        <v>3663</v>
      </c>
    </row>
    <row r="9751" spans="1:3" s="1" customFormat="1" ht="13.5" thickBot="1">
      <c r="A9751" s="315"/>
      <c r="B9751" s="317"/>
      <c r="C9751" s="313" t="s">
        <v>3664</v>
      </c>
    </row>
    <row r="9752" spans="1:3" s="1" customFormat="1" ht="13.5" thickBot="1">
      <c r="A9752" s="315"/>
      <c r="B9752" s="317"/>
      <c r="C9752" s="313"/>
    </row>
    <row r="9753" spans="1:3" s="1" customFormat="1" ht="13.5" thickBot="1">
      <c r="A9753" s="315"/>
      <c r="B9753" s="317"/>
      <c r="C9753" s="120" t="s">
        <v>1354</v>
      </c>
    </row>
    <row r="9754" spans="1:3" s="1" customFormat="1" ht="13.5" thickBot="1">
      <c r="A9754" s="315"/>
      <c r="B9754" s="317"/>
      <c r="C9754" s="119" t="s">
        <v>1355</v>
      </c>
    </row>
    <row r="9755" spans="1:3" s="1" customFormat="1" ht="64.5" thickBot="1">
      <c r="A9755" s="315"/>
      <c r="B9755" s="317"/>
      <c r="C9755" s="120" t="s">
        <v>3745</v>
      </c>
    </row>
    <row r="9756" spans="1:3" s="1" customFormat="1" ht="13.5" thickBot="1">
      <c r="A9756" s="315"/>
      <c r="B9756" s="317"/>
      <c r="C9756" s="119" t="s">
        <v>1357</v>
      </c>
    </row>
    <row r="9757" spans="1:3" s="1" customFormat="1" ht="39" thickBot="1">
      <c r="A9757" s="315"/>
      <c r="B9757" s="318"/>
      <c r="C9757" s="121" t="s">
        <v>1358</v>
      </c>
    </row>
    <row r="9758" spans="1:3">
      <c r="A9758" s="310" t="s">
        <v>1256</v>
      </c>
      <c r="B9758" s="310" t="s">
        <v>25</v>
      </c>
      <c r="C9758" s="99" t="s">
        <v>1257</v>
      </c>
    </row>
    <row r="9759" spans="1:3" ht="30">
      <c r="A9759" s="311"/>
      <c r="B9759" s="311"/>
      <c r="C9759" s="100" t="s">
        <v>3746</v>
      </c>
    </row>
    <row r="9760" spans="1:3" ht="90">
      <c r="A9760" s="311"/>
      <c r="B9760" s="311"/>
      <c r="C9760" s="100" t="s">
        <v>3747</v>
      </c>
    </row>
    <row r="9761" spans="1:3" ht="30">
      <c r="A9761" s="311"/>
      <c r="B9761" s="311"/>
      <c r="C9761" s="100" t="s">
        <v>1823</v>
      </c>
    </row>
    <row r="9762" spans="1:3" ht="30">
      <c r="A9762" s="311"/>
      <c r="B9762" s="311"/>
      <c r="C9762" s="100" t="s">
        <v>1824</v>
      </c>
    </row>
    <row r="9763" spans="1:3">
      <c r="A9763" s="311"/>
      <c r="B9763" s="311"/>
      <c r="C9763" s="100" t="s">
        <v>1825</v>
      </c>
    </row>
    <row r="9764" spans="1:3">
      <c r="A9764" s="311"/>
      <c r="B9764" s="311"/>
      <c r="C9764" s="100" t="s">
        <v>1826</v>
      </c>
    </row>
    <row r="9765" spans="1:3">
      <c r="A9765" s="311"/>
      <c r="B9765" s="311"/>
      <c r="C9765" s="104" t="s">
        <v>1827</v>
      </c>
    </row>
    <row r="9766" spans="1:3" s="1" customFormat="1" ht="12.75">
      <c r="A9766" s="311"/>
      <c r="B9766" s="311"/>
      <c r="C9766" s="119" t="s">
        <v>1355</v>
      </c>
    </row>
    <row r="9767" spans="1:3" s="1" customFormat="1" ht="63.75">
      <c r="A9767" s="311"/>
      <c r="B9767" s="311"/>
      <c r="C9767" s="120" t="s">
        <v>3748</v>
      </c>
    </row>
    <row r="9768" spans="1:3" s="1" customFormat="1" ht="12.75">
      <c r="A9768" s="311"/>
      <c r="B9768" s="311"/>
      <c r="C9768" s="119" t="s">
        <v>1357</v>
      </c>
    </row>
    <row r="9769" spans="1:3" s="1" customFormat="1" ht="39" thickBot="1">
      <c r="A9769" s="311"/>
      <c r="B9769" s="311"/>
      <c r="C9769" s="121" t="s">
        <v>1358</v>
      </c>
    </row>
    <row r="9770" spans="1:3">
      <c r="A9770" s="310" t="s">
        <v>1258</v>
      </c>
      <c r="B9770" s="310" t="s">
        <v>25</v>
      </c>
      <c r="C9770" s="99" t="s">
        <v>1259</v>
      </c>
    </row>
    <row r="9771" spans="1:3" ht="30">
      <c r="A9771" s="311"/>
      <c r="B9771" s="311"/>
      <c r="C9771" s="100" t="s">
        <v>3749</v>
      </c>
    </row>
    <row r="9772" spans="1:3" ht="90">
      <c r="A9772" s="311"/>
      <c r="B9772" s="311"/>
      <c r="C9772" s="100" t="s">
        <v>3747</v>
      </c>
    </row>
    <row r="9773" spans="1:3" ht="30">
      <c r="A9773" s="311"/>
      <c r="B9773" s="311"/>
      <c r="C9773" s="100" t="s">
        <v>1823</v>
      </c>
    </row>
    <row r="9774" spans="1:3" ht="30">
      <c r="A9774" s="311"/>
      <c r="B9774" s="311"/>
      <c r="C9774" s="100" t="s">
        <v>1824</v>
      </c>
    </row>
    <row r="9775" spans="1:3">
      <c r="A9775" s="311"/>
      <c r="B9775" s="311"/>
      <c r="C9775" s="100" t="s">
        <v>1825</v>
      </c>
    </row>
    <row r="9776" spans="1:3">
      <c r="A9776" s="311"/>
      <c r="B9776" s="311"/>
      <c r="C9776" s="100" t="s">
        <v>1826</v>
      </c>
    </row>
    <row r="9777" spans="1:3">
      <c r="A9777" s="311"/>
      <c r="B9777" s="311"/>
      <c r="C9777" s="104" t="s">
        <v>1827</v>
      </c>
    </row>
    <row r="9778" spans="1:3" s="1" customFormat="1" ht="12.75">
      <c r="A9778" s="311"/>
      <c r="B9778" s="311"/>
      <c r="C9778" s="119" t="s">
        <v>1355</v>
      </c>
    </row>
    <row r="9779" spans="1:3" s="1" customFormat="1" ht="63.75">
      <c r="A9779" s="311"/>
      <c r="B9779" s="311"/>
      <c r="C9779" s="120" t="s">
        <v>3748</v>
      </c>
    </row>
    <row r="9780" spans="1:3" s="1" customFormat="1" ht="12.75">
      <c r="A9780" s="311"/>
      <c r="B9780" s="311"/>
      <c r="C9780" s="119" t="s">
        <v>1357</v>
      </c>
    </row>
    <row r="9781" spans="1:3" s="1" customFormat="1" ht="39" thickBot="1">
      <c r="A9781" s="311"/>
      <c r="B9781" s="311"/>
      <c r="C9781" s="121" t="s">
        <v>1358</v>
      </c>
    </row>
    <row r="9782" spans="1:3">
      <c r="A9782" s="310" t="s">
        <v>1260</v>
      </c>
      <c r="B9782" s="310" t="s">
        <v>25</v>
      </c>
      <c r="C9782" s="99" t="s">
        <v>1261</v>
      </c>
    </row>
    <row r="9783" spans="1:3" ht="30">
      <c r="A9783" s="311"/>
      <c r="B9783" s="311"/>
      <c r="C9783" s="100" t="s">
        <v>3750</v>
      </c>
    </row>
    <row r="9784" spans="1:3" ht="90">
      <c r="A9784" s="311"/>
      <c r="B9784" s="311"/>
      <c r="C9784" s="100" t="s">
        <v>3747</v>
      </c>
    </row>
    <row r="9785" spans="1:3" ht="30">
      <c r="A9785" s="311"/>
      <c r="B9785" s="311"/>
      <c r="C9785" s="100" t="s">
        <v>1823</v>
      </c>
    </row>
    <row r="9786" spans="1:3" ht="30">
      <c r="A9786" s="311"/>
      <c r="B9786" s="311"/>
      <c r="C9786" s="100" t="s">
        <v>1824</v>
      </c>
    </row>
    <row r="9787" spans="1:3">
      <c r="A9787" s="311"/>
      <c r="B9787" s="311"/>
      <c r="C9787" s="100" t="s">
        <v>1825</v>
      </c>
    </row>
    <row r="9788" spans="1:3">
      <c r="A9788" s="311"/>
      <c r="B9788" s="311"/>
      <c r="C9788" s="100" t="s">
        <v>1826</v>
      </c>
    </row>
    <row r="9789" spans="1:3">
      <c r="A9789" s="311"/>
      <c r="B9789" s="311"/>
      <c r="C9789" s="104" t="s">
        <v>1827</v>
      </c>
    </row>
    <row r="9790" spans="1:3" s="1" customFormat="1" ht="12.75">
      <c r="A9790" s="311"/>
      <c r="B9790" s="311"/>
      <c r="C9790" s="119" t="s">
        <v>1355</v>
      </c>
    </row>
    <row r="9791" spans="1:3" s="1" customFormat="1" ht="63.75">
      <c r="A9791" s="311"/>
      <c r="B9791" s="311"/>
      <c r="C9791" s="120" t="s">
        <v>3748</v>
      </c>
    </row>
    <row r="9792" spans="1:3" s="1" customFormat="1" ht="12.75">
      <c r="A9792" s="311"/>
      <c r="B9792" s="311"/>
      <c r="C9792" s="119" t="s">
        <v>1357</v>
      </c>
    </row>
    <row r="9793" spans="1:3" s="1" customFormat="1" ht="39" thickBot="1">
      <c r="A9793" s="311"/>
      <c r="B9793" s="311"/>
      <c r="C9793" s="121" t="s">
        <v>1358</v>
      </c>
    </row>
    <row r="9794" spans="1:3">
      <c r="A9794" s="310" t="s">
        <v>1262</v>
      </c>
      <c r="B9794" s="310" t="s">
        <v>25</v>
      </c>
      <c r="C9794" s="116" t="s">
        <v>1263</v>
      </c>
    </row>
    <row r="9795" spans="1:3">
      <c r="A9795" s="311"/>
      <c r="B9795" s="311"/>
      <c r="C9795" s="117" t="s">
        <v>2739</v>
      </c>
    </row>
    <row r="9796" spans="1:3" ht="45">
      <c r="A9796" s="311"/>
      <c r="B9796" s="311"/>
      <c r="C9796" s="117" t="s">
        <v>3751</v>
      </c>
    </row>
    <row r="9797" spans="1:3" s="1" customFormat="1" ht="12.75">
      <c r="A9797" s="311"/>
      <c r="B9797" s="311"/>
      <c r="C9797" s="119" t="s">
        <v>1346</v>
      </c>
    </row>
    <row r="9798" spans="1:3" s="1" customFormat="1" ht="51">
      <c r="A9798" s="311"/>
      <c r="B9798" s="311"/>
      <c r="C9798" s="120" t="s">
        <v>1347</v>
      </c>
    </row>
    <row r="9799" spans="1:3" s="1" customFormat="1" ht="25.5">
      <c r="A9799" s="311"/>
      <c r="B9799" s="311"/>
      <c r="C9799" s="120" t="s">
        <v>1350</v>
      </c>
    </row>
    <row r="9800" spans="1:3" s="1" customFormat="1" ht="12.75">
      <c r="A9800" s="311"/>
      <c r="B9800" s="311"/>
      <c r="C9800" s="119" t="s">
        <v>1306</v>
      </c>
    </row>
    <row r="9801" spans="1:3" s="1" customFormat="1" ht="12.75">
      <c r="A9801" s="311"/>
      <c r="B9801" s="311"/>
      <c r="C9801" s="120" t="s">
        <v>3663</v>
      </c>
    </row>
    <row r="9802" spans="1:3" s="1" customFormat="1" ht="12.75">
      <c r="A9802" s="311"/>
      <c r="B9802" s="311"/>
      <c r="C9802" s="313" t="s">
        <v>3664</v>
      </c>
    </row>
    <row r="9803" spans="1:3" s="1" customFormat="1" ht="12.75">
      <c r="A9803" s="311"/>
      <c r="B9803" s="311"/>
      <c r="C9803" s="313"/>
    </row>
    <row r="9804" spans="1:3" s="1" customFormat="1" ht="63.75">
      <c r="A9804" s="311"/>
      <c r="B9804" s="311"/>
      <c r="C9804" s="120" t="s">
        <v>3752</v>
      </c>
    </row>
    <row r="9805" spans="1:3" s="1" customFormat="1" ht="12.75">
      <c r="A9805" s="311"/>
      <c r="B9805" s="311"/>
      <c r="C9805" s="119" t="s">
        <v>1355</v>
      </c>
    </row>
    <row r="9806" spans="1:3" s="1" customFormat="1" ht="105">
      <c r="A9806" s="311"/>
      <c r="B9806" s="311"/>
      <c r="C9806" s="100" t="s">
        <v>3753</v>
      </c>
    </row>
    <row r="9807" spans="1:3" s="1" customFormat="1" ht="12.75">
      <c r="A9807" s="311"/>
      <c r="B9807" s="311"/>
      <c r="C9807" s="119" t="s">
        <v>1357</v>
      </c>
    </row>
    <row r="9808" spans="1:3" s="1" customFormat="1" ht="39" thickBot="1">
      <c r="A9808" s="311"/>
      <c r="B9808" s="311"/>
      <c r="C9808" s="121" t="s">
        <v>1358</v>
      </c>
    </row>
    <row r="9809" spans="1:3">
      <c r="A9809" s="310" t="s">
        <v>1265</v>
      </c>
      <c r="B9809" s="310" t="s">
        <v>28</v>
      </c>
      <c r="C9809" s="99" t="s">
        <v>1266</v>
      </c>
    </row>
    <row r="9810" spans="1:3">
      <c r="A9810" s="311"/>
      <c r="B9810" s="311"/>
      <c r="C9810" s="100" t="s">
        <v>2739</v>
      </c>
    </row>
    <row r="9811" spans="1:3" ht="30">
      <c r="A9811" s="311"/>
      <c r="B9811" s="311"/>
      <c r="C9811" s="100" t="s">
        <v>3754</v>
      </c>
    </row>
    <row r="9812" spans="1:3">
      <c r="A9812" s="311"/>
      <c r="B9812" s="311"/>
      <c r="C9812" s="100" t="s">
        <v>1392</v>
      </c>
    </row>
    <row r="9813" spans="1:3" ht="30">
      <c r="A9813" s="311"/>
      <c r="B9813" s="311"/>
      <c r="C9813" s="100" t="s">
        <v>3755</v>
      </c>
    </row>
    <row r="9814" spans="1:3" ht="30">
      <c r="A9814" s="311"/>
      <c r="B9814" s="311"/>
      <c r="C9814" s="100" t="s">
        <v>3756</v>
      </c>
    </row>
    <row r="9815" spans="1:3" ht="45">
      <c r="A9815" s="311"/>
      <c r="B9815" s="311"/>
      <c r="C9815" s="100" t="s">
        <v>3757</v>
      </c>
    </row>
    <row r="9816" spans="1:3">
      <c r="A9816" s="311"/>
      <c r="B9816" s="311"/>
      <c r="C9816" s="100" t="s">
        <v>3758</v>
      </c>
    </row>
    <row r="9817" spans="1:3">
      <c r="A9817" s="311"/>
      <c r="B9817" s="311"/>
      <c r="C9817" s="100" t="s">
        <v>3759</v>
      </c>
    </row>
    <row r="9818" spans="1:3">
      <c r="A9818" s="311"/>
      <c r="B9818" s="311"/>
      <c r="C9818" s="100" t="s">
        <v>1470</v>
      </c>
    </row>
    <row r="9819" spans="1:3">
      <c r="A9819" s="311"/>
      <c r="B9819" s="311"/>
      <c r="C9819" s="100" t="s">
        <v>3760</v>
      </c>
    </row>
    <row r="9820" spans="1:3">
      <c r="A9820" s="311"/>
      <c r="B9820" s="311"/>
      <c r="C9820" s="100" t="s">
        <v>3761</v>
      </c>
    </row>
    <row r="9821" spans="1:3">
      <c r="A9821" s="311"/>
      <c r="B9821" s="311"/>
      <c r="C9821" s="100" t="s">
        <v>3762</v>
      </c>
    </row>
    <row r="9822" spans="1:3">
      <c r="A9822" s="311"/>
      <c r="B9822" s="311"/>
      <c r="C9822" s="100" t="s">
        <v>1355</v>
      </c>
    </row>
    <row r="9823" spans="1:3" ht="30">
      <c r="A9823" s="311"/>
      <c r="B9823" s="311"/>
      <c r="C9823" s="100" t="s">
        <v>3763</v>
      </c>
    </row>
    <row r="9824" spans="1:3">
      <c r="A9824" s="311"/>
      <c r="B9824" s="311"/>
      <c r="C9824" s="100" t="s">
        <v>1955</v>
      </c>
    </row>
    <row r="9825" spans="1:3">
      <c r="A9825" s="311"/>
      <c r="B9825" s="311"/>
      <c r="C9825" s="100" t="s">
        <v>1956</v>
      </c>
    </row>
    <row r="9826" spans="1:3">
      <c r="A9826" s="311"/>
      <c r="B9826" s="311"/>
      <c r="C9826" s="100" t="s">
        <v>1957</v>
      </c>
    </row>
    <row r="9827" spans="1:3">
      <c r="A9827" s="311"/>
      <c r="B9827" s="311"/>
      <c r="C9827" s="100" t="s">
        <v>1958</v>
      </c>
    </row>
    <row r="9828" spans="1:3">
      <c r="A9828" s="311"/>
      <c r="B9828" s="311"/>
      <c r="C9828" s="100" t="s">
        <v>1475</v>
      </c>
    </row>
    <row r="9829" spans="1:3" ht="45">
      <c r="A9829" s="311"/>
      <c r="B9829" s="311"/>
      <c r="C9829" s="100" t="s">
        <v>1964</v>
      </c>
    </row>
    <row r="9830" spans="1:3" ht="15.75" thickBot="1">
      <c r="A9830" s="312"/>
      <c r="B9830" s="312"/>
      <c r="C9830" s="95" t="s">
        <v>1960</v>
      </c>
    </row>
    <row r="9831" spans="1:3">
      <c r="A9831" s="310" t="s">
        <v>1267</v>
      </c>
      <c r="B9831" s="310" t="s">
        <v>33</v>
      </c>
      <c r="C9831" s="99" t="s">
        <v>1268</v>
      </c>
    </row>
    <row r="9832" spans="1:3">
      <c r="A9832" s="311"/>
      <c r="B9832" s="311"/>
      <c r="C9832" s="100" t="s">
        <v>2739</v>
      </c>
    </row>
    <row r="9833" spans="1:3" ht="45">
      <c r="A9833" s="311"/>
      <c r="B9833" s="311"/>
      <c r="C9833" s="100" t="s">
        <v>3764</v>
      </c>
    </row>
    <row r="9834" spans="1:3">
      <c r="A9834" s="311"/>
      <c r="B9834" s="311"/>
      <c r="C9834" s="100" t="s">
        <v>1392</v>
      </c>
    </row>
    <row r="9835" spans="1:3" ht="30">
      <c r="A9835" s="311"/>
      <c r="B9835" s="311"/>
      <c r="C9835" s="100" t="s">
        <v>3765</v>
      </c>
    </row>
    <row r="9836" spans="1:3">
      <c r="A9836" s="311"/>
      <c r="B9836" s="311"/>
      <c r="C9836" s="100" t="s">
        <v>3766</v>
      </c>
    </row>
    <row r="9837" spans="1:3">
      <c r="A9837" s="311"/>
      <c r="B9837" s="311"/>
      <c r="C9837" s="100" t="s">
        <v>3767</v>
      </c>
    </row>
    <row r="9838" spans="1:3">
      <c r="A9838" s="311"/>
      <c r="B9838" s="311"/>
      <c r="C9838" s="100" t="s">
        <v>2141</v>
      </c>
    </row>
    <row r="9839" spans="1:3" ht="30">
      <c r="A9839" s="311"/>
      <c r="B9839" s="311"/>
      <c r="C9839" s="100" t="s">
        <v>3768</v>
      </c>
    </row>
    <row r="9840" spans="1:3">
      <c r="A9840" s="311"/>
      <c r="B9840" s="311"/>
      <c r="C9840" s="100" t="s">
        <v>3769</v>
      </c>
    </row>
    <row r="9841" spans="1:10">
      <c r="A9841" s="311"/>
      <c r="B9841" s="311"/>
      <c r="C9841" s="100" t="s">
        <v>3770</v>
      </c>
    </row>
    <row r="9842" spans="1:10" ht="30">
      <c r="A9842" s="311"/>
      <c r="B9842" s="311"/>
      <c r="C9842" s="100" t="s">
        <v>3768</v>
      </c>
    </row>
    <row r="9843" spans="1:10" ht="30">
      <c r="A9843" s="311"/>
      <c r="B9843" s="311"/>
      <c r="C9843" s="100" t="s">
        <v>3771</v>
      </c>
    </row>
    <row r="9844" spans="1:10">
      <c r="A9844" s="311"/>
      <c r="B9844" s="311"/>
      <c r="C9844" s="100" t="s">
        <v>1355</v>
      </c>
    </row>
    <row r="9845" spans="1:10" ht="45">
      <c r="A9845" s="311"/>
      <c r="B9845" s="311"/>
      <c r="C9845" s="100" t="s">
        <v>3772</v>
      </c>
    </row>
    <row r="9846" spans="1:10">
      <c r="A9846" s="311"/>
      <c r="B9846" s="311"/>
      <c r="C9846" s="100" t="s">
        <v>1955</v>
      </c>
    </row>
    <row r="9847" spans="1:10">
      <c r="A9847" s="311"/>
      <c r="B9847" s="311"/>
      <c r="C9847" s="100" t="s">
        <v>1956</v>
      </c>
    </row>
    <row r="9848" spans="1:10">
      <c r="A9848" s="311"/>
      <c r="B9848" s="311"/>
      <c r="C9848" s="100" t="s">
        <v>1957</v>
      </c>
    </row>
    <row r="9849" spans="1:10">
      <c r="A9849" s="311"/>
      <c r="B9849" s="311"/>
      <c r="C9849" s="100" t="s">
        <v>1958</v>
      </c>
    </row>
    <row r="9850" spans="1:10">
      <c r="A9850" s="311"/>
      <c r="B9850" s="311"/>
      <c r="C9850" s="100" t="s">
        <v>3773</v>
      </c>
    </row>
    <row r="9851" spans="1:10">
      <c r="A9851" s="311"/>
      <c r="B9851" s="311"/>
      <c r="C9851" s="100" t="s">
        <v>1475</v>
      </c>
    </row>
    <row r="9852" spans="1:10" ht="45">
      <c r="A9852" s="311"/>
      <c r="B9852" s="311"/>
      <c r="C9852" s="100" t="s">
        <v>1964</v>
      </c>
    </row>
    <row r="9853" spans="1:10" ht="15.75" thickBot="1">
      <c r="A9853" s="312"/>
      <c r="B9853" s="312"/>
      <c r="C9853" s="95" t="s">
        <v>1960</v>
      </c>
    </row>
    <row r="9854" spans="1:10" ht="59.25" customHeight="1">
      <c r="A9854" s="310" t="str">
        <f>'[1]PEE-MEBOG'!B656</f>
        <v>18.01</v>
      </c>
      <c r="B9854" s="314" t="str">
        <f>'[1]PEE-MEBOG'!D656</f>
        <v>KG</v>
      </c>
      <c r="C9854" s="114" t="str">
        <f>'[1]PEE-MEBOG'!C656</f>
        <v>Retiro de residuos solidos (teja, drywall, asbesto, vidrio, madera) de tratamientos especiales provenientes de las obras de mantenimiento  hasta  lugar autorizado por autoridades ambientales.</v>
      </c>
      <c r="D9854" s="133"/>
      <c r="E9854" s="133"/>
      <c r="F9854" s="133"/>
      <c r="G9854" s="133"/>
      <c r="H9854" s="133"/>
      <c r="I9854" s="133"/>
      <c r="J9854" s="133"/>
    </row>
    <row r="9855" spans="1:10" ht="27" customHeight="1">
      <c r="A9855" s="311"/>
      <c r="B9855" s="311"/>
      <c r="C9855" s="104" t="s">
        <v>3774</v>
      </c>
      <c r="D9855" s="134"/>
      <c r="E9855" s="134"/>
      <c r="F9855" s="134"/>
      <c r="G9855" s="134"/>
      <c r="H9855" s="134"/>
      <c r="I9855" s="134"/>
      <c r="J9855" s="134"/>
    </row>
    <row r="9856" spans="1:10" ht="15" customHeight="1">
      <c r="A9856" s="311"/>
      <c r="B9856" s="311"/>
      <c r="C9856" s="104" t="s">
        <v>1306</v>
      </c>
      <c r="D9856" s="134"/>
      <c r="E9856" s="134"/>
      <c r="F9856" s="134"/>
      <c r="G9856" s="134"/>
      <c r="H9856" s="134"/>
      <c r="I9856" s="134"/>
      <c r="J9856" s="134"/>
    </row>
    <row r="9857" spans="1:10" ht="15" customHeight="1">
      <c r="A9857" s="311"/>
      <c r="B9857" s="311"/>
      <c r="C9857" s="104"/>
      <c r="D9857" s="134"/>
      <c r="E9857" s="134"/>
      <c r="F9857" s="134"/>
      <c r="G9857" s="134"/>
      <c r="H9857" s="134"/>
      <c r="I9857" s="134"/>
      <c r="J9857" s="134"/>
    </row>
    <row r="9858" spans="1:10" ht="27" customHeight="1">
      <c r="A9858" s="311"/>
      <c r="B9858" s="311"/>
      <c r="C9858" s="104" t="s">
        <v>3775</v>
      </c>
      <c r="D9858" s="134"/>
      <c r="E9858" s="134"/>
      <c r="F9858" s="134"/>
      <c r="G9858" s="134"/>
      <c r="H9858" s="134"/>
      <c r="I9858" s="134"/>
      <c r="J9858" s="134"/>
    </row>
    <row r="9859" spans="1:10">
      <c r="A9859" s="311"/>
      <c r="B9859" s="311"/>
      <c r="C9859" s="104" t="s">
        <v>3776</v>
      </c>
      <c r="D9859" s="134"/>
      <c r="E9859" s="134"/>
      <c r="F9859" s="134"/>
      <c r="G9859" s="134"/>
      <c r="H9859" s="134"/>
      <c r="I9859" s="134"/>
      <c r="J9859" s="134"/>
    </row>
    <row r="9860" spans="1:10" ht="27" customHeight="1">
      <c r="A9860" s="311"/>
      <c r="B9860" s="311"/>
      <c r="C9860" s="104" t="s">
        <v>3777</v>
      </c>
      <c r="D9860" s="134"/>
      <c r="E9860" s="134"/>
      <c r="F9860" s="134"/>
      <c r="G9860" s="134"/>
      <c r="H9860" s="134"/>
      <c r="I9860" s="134"/>
      <c r="J9860" s="134"/>
    </row>
    <row r="9861" spans="1:10" ht="27" customHeight="1">
      <c r="A9861" s="311"/>
      <c r="B9861" s="311"/>
      <c r="C9861" s="104" t="s">
        <v>3778</v>
      </c>
      <c r="D9861" s="134"/>
      <c r="E9861" s="134"/>
      <c r="F9861" s="134"/>
      <c r="G9861" s="134"/>
      <c r="H9861" s="134"/>
      <c r="I9861" s="134"/>
      <c r="J9861" s="134"/>
    </row>
    <row r="9862" spans="1:10" ht="27" customHeight="1">
      <c r="A9862" s="311"/>
      <c r="B9862" s="311"/>
      <c r="C9862" s="104" t="s">
        <v>3779</v>
      </c>
      <c r="D9862" s="134"/>
      <c r="E9862" s="134"/>
      <c r="F9862" s="134"/>
      <c r="G9862" s="134"/>
      <c r="H9862" s="134"/>
      <c r="I9862" s="134"/>
      <c r="J9862" s="134"/>
    </row>
    <row r="9863" spans="1:10">
      <c r="A9863" s="311"/>
      <c r="B9863" s="311"/>
      <c r="C9863" s="104" t="s">
        <v>3780</v>
      </c>
      <c r="D9863" s="134"/>
      <c r="E9863" s="134"/>
      <c r="F9863" s="134"/>
      <c r="G9863" s="134"/>
      <c r="H9863" s="134"/>
      <c r="I9863" s="134"/>
      <c r="J9863" s="134"/>
    </row>
    <row r="9864" spans="1:10">
      <c r="A9864" s="311"/>
      <c r="B9864" s="311"/>
      <c r="C9864" s="104" t="s">
        <v>3781</v>
      </c>
      <c r="D9864" s="134"/>
      <c r="E9864" s="134"/>
      <c r="F9864" s="134"/>
      <c r="G9864" s="134"/>
      <c r="H9864" s="134"/>
      <c r="I9864" s="134"/>
      <c r="J9864" s="134"/>
    </row>
    <row r="9865" spans="1:10" ht="27" customHeight="1">
      <c r="A9865" s="311"/>
      <c r="B9865" s="311"/>
      <c r="C9865" s="104" t="s">
        <v>3782</v>
      </c>
      <c r="D9865" s="134"/>
      <c r="E9865" s="134"/>
      <c r="F9865" s="134"/>
      <c r="G9865" s="134"/>
      <c r="H9865" s="134"/>
      <c r="I9865" s="134"/>
      <c r="J9865" s="134"/>
    </row>
    <row r="9866" spans="1:10">
      <c r="A9866" s="311"/>
      <c r="B9866" s="311"/>
      <c r="C9866" s="104" t="s">
        <v>3783</v>
      </c>
      <c r="D9866" s="134"/>
      <c r="E9866" s="134"/>
      <c r="F9866" s="134"/>
      <c r="G9866" s="134"/>
      <c r="H9866" s="134"/>
      <c r="I9866" s="134"/>
      <c r="J9866" s="134"/>
    </row>
    <row r="9867" spans="1:10">
      <c r="A9867" s="311"/>
      <c r="B9867" s="311"/>
      <c r="C9867" s="104" t="s">
        <v>3784</v>
      </c>
      <c r="D9867" s="134"/>
      <c r="E9867" s="134"/>
      <c r="F9867" s="134"/>
      <c r="G9867" s="134"/>
      <c r="H9867" s="134"/>
      <c r="I9867" s="134"/>
      <c r="J9867" s="134"/>
    </row>
    <row r="9868" spans="1:10" ht="27" customHeight="1">
      <c r="A9868" s="311"/>
      <c r="B9868" s="311"/>
      <c r="C9868" s="104" t="s">
        <v>3785</v>
      </c>
      <c r="D9868" s="134"/>
      <c r="E9868" s="134"/>
      <c r="F9868" s="134"/>
      <c r="G9868" s="134"/>
      <c r="H9868" s="134"/>
      <c r="I9868" s="134"/>
      <c r="J9868" s="134"/>
    </row>
    <row r="9869" spans="1:10" ht="15" customHeight="1">
      <c r="A9869" s="311"/>
      <c r="B9869" s="311"/>
      <c r="C9869" s="104" t="s">
        <v>1355</v>
      </c>
      <c r="D9869" s="134"/>
      <c r="E9869" s="134"/>
      <c r="F9869" s="134"/>
      <c r="G9869" s="134"/>
      <c r="H9869" s="134"/>
      <c r="I9869" s="134"/>
      <c r="J9869" s="134"/>
    </row>
    <row r="9870" spans="1:10" ht="15" customHeight="1">
      <c r="A9870" s="311"/>
      <c r="B9870" s="311"/>
      <c r="C9870" s="104"/>
      <c r="D9870" s="134"/>
      <c r="E9870" s="134"/>
      <c r="F9870" s="134"/>
      <c r="G9870" s="134"/>
      <c r="H9870" s="134"/>
      <c r="I9870" s="134"/>
      <c r="J9870" s="134"/>
    </row>
    <row r="9871" spans="1:10" ht="27" customHeight="1">
      <c r="A9871" s="311"/>
      <c r="B9871" s="311"/>
      <c r="C9871" s="104" t="s">
        <v>3786</v>
      </c>
      <c r="D9871" s="134"/>
      <c r="E9871" s="134"/>
      <c r="F9871" s="134"/>
      <c r="G9871" s="134"/>
      <c r="H9871" s="134"/>
      <c r="I9871" s="134"/>
      <c r="J9871" s="134"/>
    </row>
    <row r="9872" spans="1:10">
      <c r="A9872" s="311"/>
      <c r="B9872" s="311"/>
      <c r="C9872" s="104" t="s">
        <v>1357</v>
      </c>
      <c r="D9872" s="134"/>
      <c r="E9872" s="134"/>
      <c r="F9872" s="134"/>
      <c r="G9872" s="134"/>
      <c r="H9872" s="134"/>
      <c r="I9872" s="134"/>
      <c r="J9872" s="134"/>
    </row>
    <row r="9873" spans="1:10" ht="27.75" customHeight="1">
      <c r="A9873" s="311"/>
      <c r="B9873" s="311"/>
      <c r="C9873" s="104" t="s">
        <v>3787</v>
      </c>
      <c r="D9873" s="134"/>
      <c r="E9873" s="134"/>
      <c r="F9873" s="134"/>
      <c r="G9873" s="134"/>
      <c r="H9873" s="134"/>
      <c r="I9873" s="134"/>
      <c r="J9873" s="134"/>
    </row>
    <row r="9874" spans="1:10">
      <c r="A9874" s="311"/>
      <c r="B9874" s="311"/>
      <c r="C9874" s="135"/>
    </row>
    <row r="9875" spans="1:10" ht="15.75" thickBot="1">
      <c r="A9875" s="311"/>
      <c r="B9875" s="311"/>
      <c r="C9875" s="135"/>
    </row>
    <row r="9876" spans="1:10" ht="15.75" thickBot="1">
      <c r="A9876" s="312"/>
      <c r="B9876" s="312"/>
      <c r="C9876" s="114"/>
    </row>
    <row r="9877" spans="1:10" ht="45.75" customHeight="1">
      <c r="A9877" s="310" t="str">
        <f>'[1]PEE-MEBOG'!B657</f>
        <v>18.02</v>
      </c>
      <c r="B9877" s="310" t="str">
        <f>'[1]PEE-MEBOG'!D657</f>
        <v>M2</v>
      </c>
      <c r="C9877" s="114" t="s">
        <v>3788</v>
      </c>
      <c r="D9877" s="133"/>
      <c r="E9877" s="133"/>
      <c r="F9877" s="133"/>
      <c r="G9877" s="133"/>
      <c r="H9877" s="133"/>
      <c r="I9877" s="133"/>
      <c r="J9877" s="133"/>
    </row>
    <row r="9878" spans="1:10" ht="185.25" customHeight="1">
      <c r="A9878" s="311"/>
      <c r="B9878" s="311"/>
      <c r="C9878" s="136" t="s">
        <v>3789</v>
      </c>
      <c r="D9878" s="134"/>
      <c r="E9878" s="134"/>
      <c r="F9878" s="134"/>
      <c r="G9878" s="134"/>
      <c r="H9878" s="134"/>
      <c r="I9878" s="134"/>
      <c r="J9878" s="134"/>
    </row>
    <row r="9879" spans="1:10">
      <c r="A9879" s="311"/>
      <c r="B9879" s="311"/>
      <c r="C9879" s="137" t="s">
        <v>3790</v>
      </c>
      <c r="D9879" s="134"/>
      <c r="E9879" s="134"/>
      <c r="F9879" s="134"/>
      <c r="G9879" s="134"/>
      <c r="H9879" s="134"/>
      <c r="I9879" s="134"/>
      <c r="J9879" s="134"/>
    </row>
    <row r="9880" spans="1:10" ht="136.5" customHeight="1">
      <c r="A9880" s="311"/>
      <c r="B9880" s="311"/>
      <c r="C9880" s="136" t="s">
        <v>3791</v>
      </c>
      <c r="D9880" s="134"/>
      <c r="E9880" s="134"/>
      <c r="F9880" s="134"/>
      <c r="G9880" s="134"/>
      <c r="H9880" s="134"/>
      <c r="I9880" s="134"/>
      <c r="J9880" s="134"/>
    </row>
    <row r="9881" spans="1:10" ht="94.5" customHeight="1">
      <c r="A9881" s="311"/>
      <c r="B9881" s="311"/>
      <c r="C9881" s="136" t="s">
        <v>3792</v>
      </c>
      <c r="D9881" s="134"/>
      <c r="E9881" s="134"/>
      <c r="F9881" s="134"/>
      <c r="G9881" s="134"/>
      <c r="H9881" s="134"/>
      <c r="I9881" s="134"/>
      <c r="J9881" s="134"/>
    </row>
    <row r="9882" spans="1:10">
      <c r="A9882" s="311"/>
      <c r="B9882" s="311"/>
      <c r="C9882" s="137" t="s">
        <v>3793</v>
      </c>
      <c r="D9882" s="134"/>
      <c r="E9882" s="134"/>
      <c r="F9882" s="134"/>
      <c r="G9882" s="134"/>
      <c r="H9882" s="134"/>
      <c r="I9882" s="134"/>
      <c r="J9882" s="134"/>
    </row>
    <row r="9883" spans="1:10" ht="137.25" customHeight="1">
      <c r="A9883" s="311"/>
      <c r="B9883" s="311"/>
      <c r="C9883" s="136" t="s">
        <v>3794</v>
      </c>
      <c r="D9883" s="134"/>
      <c r="E9883" s="134"/>
      <c r="F9883" s="134"/>
      <c r="G9883" s="134"/>
      <c r="H9883" s="134"/>
      <c r="I9883" s="134"/>
      <c r="J9883" s="134"/>
    </row>
    <row r="9884" spans="1:10" ht="15" customHeight="1">
      <c r="A9884" s="311"/>
      <c r="B9884" s="311"/>
      <c r="C9884" s="137" t="s">
        <v>1306</v>
      </c>
      <c r="D9884" s="134"/>
      <c r="E9884" s="134"/>
      <c r="F9884" s="134"/>
      <c r="G9884" s="134"/>
      <c r="H9884" s="134"/>
      <c r="I9884" s="134"/>
      <c r="J9884" s="134"/>
    </row>
    <row r="9885" spans="1:10" ht="306" customHeight="1">
      <c r="A9885" s="311"/>
      <c r="B9885" s="311"/>
      <c r="C9885" s="136" t="s">
        <v>3795</v>
      </c>
      <c r="D9885" s="134"/>
      <c r="E9885" s="134"/>
      <c r="F9885" s="134"/>
      <c r="G9885" s="134"/>
      <c r="H9885" s="134"/>
      <c r="I9885" s="134"/>
      <c r="J9885" s="134"/>
    </row>
    <row r="9886" spans="1:10">
      <c r="A9886" s="311"/>
      <c r="B9886" s="311"/>
      <c r="C9886" s="137" t="s">
        <v>3796</v>
      </c>
      <c r="D9886" s="134"/>
      <c r="E9886" s="134"/>
      <c r="F9886" s="134"/>
      <c r="G9886" s="134"/>
      <c r="H9886" s="134"/>
      <c r="I9886" s="134"/>
      <c r="J9886" s="134"/>
    </row>
    <row r="9887" spans="1:10" ht="132" customHeight="1">
      <c r="A9887" s="311"/>
      <c r="B9887" s="311"/>
      <c r="C9887" s="136" t="s">
        <v>3797</v>
      </c>
      <c r="D9887" s="134"/>
      <c r="E9887" s="134"/>
      <c r="F9887" s="134"/>
      <c r="G9887" s="134"/>
      <c r="H9887" s="134"/>
      <c r="I9887" s="134"/>
      <c r="J9887" s="134"/>
    </row>
    <row r="9888" spans="1:10" ht="15" customHeight="1">
      <c r="A9888" s="311"/>
      <c r="B9888" s="311"/>
      <c r="C9888" s="137" t="s">
        <v>1355</v>
      </c>
      <c r="D9888" s="134"/>
      <c r="E9888" s="134"/>
      <c r="F9888" s="134"/>
      <c r="G9888" s="134"/>
      <c r="H9888" s="134"/>
      <c r="I9888" s="134"/>
      <c r="J9888" s="134"/>
    </row>
    <row r="9889" spans="1:10" ht="150" customHeight="1">
      <c r="A9889" s="311"/>
      <c r="B9889" s="311"/>
      <c r="C9889" s="136" t="s">
        <v>3798</v>
      </c>
      <c r="D9889" s="134"/>
      <c r="E9889" s="134"/>
      <c r="F9889" s="134"/>
      <c r="G9889" s="134"/>
      <c r="H9889" s="134"/>
      <c r="I9889" s="134"/>
      <c r="J9889" s="134"/>
    </row>
    <row r="9890" spans="1:10">
      <c r="A9890" s="311"/>
      <c r="B9890" s="311"/>
      <c r="C9890" s="137" t="s">
        <v>3799</v>
      </c>
      <c r="D9890" s="134"/>
      <c r="E9890" s="134"/>
      <c r="F9890" s="134"/>
      <c r="G9890" s="134"/>
      <c r="H9890" s="134"/>
      <c r="I9890" s="134"/>
      <c r="J9890" s="134"/>
    </row>
    <row r="9891" spans="1:10" ht="60">
      <c r="A9891" s="311"/>
      <c r="B9891" s="311"/>
      <c r="C9891" s="136" t="s">
        <v>3800</v>
      </c>
      <c r="D9891" s="134"/>
      <c r="E9891" s="134"/>
      <c r="F9891" s="134"/>
      <c r="G9891" s="134"/>
      <c r="H9891" s="134"/>
      <c r="I9891" s="134"/>
      <c r="J9891" s="134"/>
    </row>
    <row r="9892" spans="1:10">
      <c r="A9892" s="311"/>
      <c r="B9892" s="311"/>
      <c r="C9892" s="137" t="s">
        <v>1357</v>
      </c>
      <c r="D9892" s="134"/>
      <c r="E9892" s="134"/>
      <c r="F9892" s="134"/>
      <c r="G9892" s="134"/>
      <c r="H9892" s="134"/>
      <c r="I9892" s="134"/>
      <c r="J9892" s="134"/>
    </row>
    <row r="9893" spans="1:10" ht="81.75" customHeight="1" thickBot="1">
      <c r="A9893" s="312"/>
      <c r="B9893" s="312"/>
      <c r="C9893" s="136" t="s">
        <v>3787</v>
      </c>
      <c r="D9893" s="134"/>
      <c r="E9893" s="134"/>
      <c r="F9893" s="134"/>
      <c r="G9893" s="134"/>
      <c r="H9893" s="134"/>
      <c r="I9893" s="134"/>
      <c r="J9893" s="134"/>
    </row>
    <row r="9894" spans="1:10" ht="30">
      <c r="A9894" s="310" t="str">
        <f>'[1]PEE-MEBOG'!B658</f>
        <v>18.03</v>
      </c>
      <c r="B9894" s="310" t="str">
        <f>'[1]PEE-MEBOG'!D658</f>
        <v>M2</v>
      </c>
      <c r="C9894" s="138" t="s">
        <v>3801</v>
      </c>
      <c r="D9894" s="133"/>
      <c r="E9894" s="133"/>
      <c r="F9894" s="133"/>
      <c r="G9894" s="133"/>
      <c r="H9894" s="133"/>
      <c r="I9894" s="133"/>
      <c r="J9894" s="133"/>
    </row>
    <row r="9895" spans="1:10" ht="56.25" customHeight="1">
      <c r="A9895" s="311"/>
      <c r="B9895" s="311"/>
      <c r="C9895" s="139" t="s">
        <v>3802</v>
      </c>
      <c r="D9895" s="134"/>
      <c r="E9895" s="134"/>
      <c r="F9895" s="134"/>
      <c r="G9895" s="134"/>
      <c r="H9895" s="134"/>
      <c r="I9895" s="134"/>
      <c r="J9895" s="134"/>
    </row>
    <row r="9896" spans="1:10" ht="21" customHeight="1">
      <c r="A9896" s="311"/>
      <c r="B9896" s="311"/>
      <c r="C9896" s="140" t="s">
        <v>1306</v>
      </c>
      <c r="D9896" s="134"/>
      <c r="E9896" s="134"/>
      <c r="F9896" s="134"/>
      <c r="G9896" s="134"/>
      <c r="H9896" s="134"/>
      <c r="I9896" s="134"/>
      <c r="J9896" s="134"/>
    </row>
    <row r="9897" spans="1:10" ht="121.5" customHeight="1">
      <c r="A9897" s="311"/>
      <c r="B9897" s="311"/>
      <c r="C9897" s="139" t="s">
        <v>4046</v>
      </c>
      <c r="D9897" s="134"/>
      <c r="E9897" s="134"/>
      <c r="F9897" s="134"/>
      <c r="G9897" s="134"/>
      <c r="H9897" s="134"/>
      <c r="I9897" s="134"/>
      <c r="J9897" s="134"/>
    </row>
    <row r="9898" spans="1:10">
      <c r="A9898" s="311"/>
      <c r="B9898" s="311"/>
      <c r="C9898" s="140" t="s">
        <v>3784</v>
      </c>
      <c r="D9898" s="134"/>
      <c r="E9898" s="134"/>
      <c r="F9898" s="134"/>
      <c r="G9898" s="134"/>
      <c r="H9898" s="134"/>
      <c r="I9898" s="134"/>
      <c r="J9898" s="134"/>
    </row>
    <row r="9899" spans="1:10" ht="75" customHeight="1">
      <c r="A9899" s="311"/>
      <c r="B9899" s="311"/>
      <c r="C9899" s="104" t="s">
        <v>3803</v>
      </c>
      <c r="D9899" s="134"/>
      <c r="E9899" s="134"/>
      <c r="F9899" s="134"/>
      <c r="G9899" s="134"/>
      <c r="H9899" s="134"/>
      <c r="I9899" s="134"/>
      <c r="J9899" s="134"/>
    </row>
    <row r="9900" spans="1:10" ht="15" customHeight="1">
      <c r="A9900" s="311"/>
      <c r="B9900" s="311"/>
      <c r="C9900" s="140" t="s">
        <v>1355</v>
      </c>
      <c r="D9900" s="134"/>
      <c r="E9900" s="134"/>
      <c r="F9900" s="134"/>
      <c r="G9900" s="134"/>
      <c r="H9900" s="134"/>
      <c r="I9900" s="134"/>
      <c r="J9900" s="134"/>
    </row>
    <row r="9901" spans="1:10" ht="91.5" customHeight="1">
      <c r="A9901" s="311"/>
      <c r="B9901" s="311"/>
      <c r="C9901" s="104" t="s">
        <v>3804</v>
      </c>
      <c r="D9901" s="134"/>
      <c r="E9901" s="134"/>
      <c r="F9901" s="134"/>
      <c r="G9901" s="134"/>
      <c r="H9901" s="134"/>
      <c r="I9901" s="134"/>
      <c r="J9901" s="134"/>
    </row>
    <row r="9902" spans="1:10" ht="30" customHeight="1">
      <c r="A9902" s="311"/>
      <c r="B9902" s="311"/>
      <c r="C9902" s="140" t="s">
        <v>1357</v>
      </c>
      <c r="D9902" s="134"/>
      <c r="E9902" s="134"/>
      <c r="F9902" s="134"/>
      <c r="G9902" s="134"/>
      <c r="H9902" s="134"/>
      <c r="I9902" s="134"/>
      <c r="J9902" s="134"/>
    </row>
    <row r="9903" spans="1:10" ht="104.25" customHeight="1" thickBot="1">
      <c r="A9903" s="312"/>
      <c r="B9903" s="312"/>
      <c r="C9903" s="139" t="s">
        <v>3805</v>
      </c>
      <c r="D9903" s="134"/>
      <c r="E9903" s="134"/>
      <c r="F9903" s="134"/>
      <c r="G9903" s="134"/>
      <c r="H9903" s="134"/>
      <c r="I9903" s="134"/>
      <c r="J9903" s="134"/>
    </row>
    <row r="9904" spans="1:10" ht="30">
      <c r="A9904" s="310" t="str">
        <f>'[1]PEE-MEBOG'!B659</f>
        <v>18.04</v>
      </c>
      <c r="B9904" s="310" t="str">
        <f>'[1]PEE-MEBOG'!D659</f>
        <v>UND</v>
      </c>
      <c r="C9904" s="114" t="s">
        <v>1275</v>
      </c>
      <c r="D9904" s="133"/>
      <c r="E9904" s="133"/>
      <c r="F9904" s="133"/>
      <c r="G9904" s="133"/>
      <c r="H9904" s="133"/>
      <c r="I9904" s="133"/>
      <c r="J9904" s="133"/>
    </row>
    <row r="9905" spans="1:10" ht="129" customHeight="1">
      <c r="A9905" s="311"/>
      <c r="B9905" s="311"/>
      <c r="C9905" s="139" t="s">
        <v>3806</v>
      </c>
      <c r="D9905" s="141"/>
      <c r="E9905" s="141"/>
      <c r="F9905" s="141"/>
      <c r="G9905" s="141"/>
      <c r="H9905" s="141"/>
      <c r="I9905" s="141"/>
      <c r="J9905" s="141"/>
    </row>
    <row r="9906" spans="1:10">
      <c r="A9906" s="311"/>
      <c r="B9906" s="311"/>
      <c r="C9906" s="140" t="s">
        <v>3790</v>
      </c>
      <c r="D9906" s="141"/>
      <c r="E9906" s="141"/>
      <c r="F9906" s="141"/>
      <c r="G9906" s="141"/>
      <c r="H9906" s="141"/>
      <c r="I9906" s="141"/>
      <c r="J9906" s="141"/>
    </row>
    <row r="9907" spans="1:10" ht="135">
      <c r="A9907" s="311"/>
      <c r="B9907" s="311"/>
      <c r="C9907" s="139" t="s">
        <v>3807</v>
      </c>
      <c r="D9907" s="141"/>
      <c r="E9907" s="141"/>
      <c r="F9907" s="141"/>
      <c r="G9907" s="141"/>
      <c r="H9907" s="141"/>
      <c r="I9907" s="141"/>
      <c r="J9907" s="141"/>
    </row>
    <row r="9908" spans="1:10">
      <c r="A9908" s="311"/>
      <c r="B9908" s="311"/>
      <c r="C9908" s="104"/>
      <c r="D9908" s="141"/>
      <c r="E9908" s="141"/>
      <c r="F9908" s="141"/>
      <c r="G9908" s="141"/>
      <c r="H9908" s="141"/>
      <c r="I9908" s="141"/>
      <c r="J9908" s="141"/>
    </row>
    <row r="9909" spans="1:10" ht="15" customHeight="1">
      <c r="A9909" s="311"/>
      <c r="B9909" s="311"/>
      <c r="C9909" s="140" t="s">
        <v>1306</v>
      </c>
      <c r="D9909" s="141"/>
      <c r="E9909" s="141"/>
      <c r="F9909" s="141"/>
      <c r="G9909" s="141"/>
      <c r="H9909" s="141"/>
      <c r="I9909" s="141"/>
      <c r="J9909" s="141"/>
    </row>
    <row r="9910" spans="1:10" ht="248.25" customHeight="1">
      <c r="A9910" s="311"/>
      <c r="B9910" s="311"/>
      <c r="C9910" s="139" t="s">
        <v>3808</v>
      </c>
      <c r="D9910" s="141"/>
      <c r="E9910" s="141"/>
      <c r="F9910" s="141"/>
      <c r="G9910" s="141"/>
      <c r="H9910" s="141"/>
      <c r="I9910" s="141"/>
      <c r="J9910" s="141"/>
    </row>
    <row r="9911" spans="1:10" ht="255">
      <c r="A9911" s="311"/>
      <c r="B9911" s="311"/>
      <c r="C9911" s="139" t="s">
        <v>3809</v>
      </c>
      <c r="D9911" s="141"/>
      <c r="E9911" s="141"/>
      <c r="F9911" s="141"/>
      <c r="G9911" s="141"/>
      <c r="H9911" s="141"/>
      <c r="I9911" s="141"/>
      <c r="J9911" s="141"/>
    </row>
    <row r="9912" spans="1:10">
      <c r="A9912" s="311"/>
      <c r="B9912" s="311"/>
      <c r="C9912" s="140" t="s">
        <v>3796</v>
      </c>
      <c r="D9912" s="141"/>
      <c r="E9912" s="141"/>
      <c r="F9912" s="141"/>
      <c r="G9912" s="141"/>
      <c r="H9912" s="141"/>
      <c r="I9912" s="141"/>
      <c r="J9912" s="141"/>
    </row>
    <row r="9913" spans="1:10" ht="94.5" customHeight="1">
      <c r="A9913" s="311"/>
      <c r="B9913" s="311"/>
      <c r="C9913" s="142" t="s">
        <v>3810</v>
      </c>
      <c r="D9913" s="141"/>
      <c r="E9913" s="141"/>
      <c r="F9913" s="141"/>
      <c r="G9913" s="141"/>
      <c r="H9913" s="141"/>
      <c r="I9913" s="141"/>
      <c r="J9913" s="141"/>
    </row>
    <row r="9914" spans="1:10">
      <c r="A9914" s="311"/>
      <c r="B9914" s="311"/>
      <c r="C9914" s="140" t="s">
        <v>3784</v>
      </c>
      <c r="D9914" s="141"/>
      <c r="E9914" s="141"/>
      <c r="F9914" s="141"/>
      <c r="G9914" s="141"/>
      <c r="H9914" s="141"/>
      <c r="I9914" s="141"/>
      <c r="J9914" s="141"/>
    </row>
    <row r="9915" spans="1:10" ht="40.5" customHeight="1">
      <c r="A9915" s="311"/>
      <c r="B9915" s="311"/>
      <c r="C9915" s="139" t="s">
        <v>3811</v>
      </c>
      <c r="D9915" s="141"/>
      <c r="E9915" s="141"/>
      <c r="F9915" s="141"/>
      <c r="G9915" s="141"/>
      <c r="H9915" s="141"/>
      <c r="I9915" s="141"/>
      <c r="J9915" s="141"/>
    </row>
    <row r="9916" spans="1:10" ht="15" customHeight="1">
      <c r="A9916" s="311"/>
      <c r="B9916" s="311"/>
      <c r="C9916" s="140" t="s">
        <v>1355</v>
      </c>
      <c r="D9916" s="141"/>
      <c r="E9916" s="141"/>
      <c r="F9916" s="141"/>
      <c r="G9916" s="141"/>
      <c r="H9916" s="141"/>
      <c r="I9916" s="141"/>
      <c r="J9916" s="141"/>
    </row>
    <row r="9917" spans="1:10" ht="175.5" customHeight="1">
      <c r="A9917" s="311"/>
      <c r="B9917" s="311"/>
      <c r="C9917" s="139" t="s">
        <v>3812</v>
      </c>
      <c r="D9917" s="141"/>
      <c r="E9917" s="141"/>
      <c r="F9917" s="141"/>
      <c r="G9917" s="141"/>
      <c r="H9917" s="141"/>
      <c r="I9917" s="141"/>
      <c r="J9917" s="141"/>
    </row>
    <row r="9918" spans="1:10">
      <c r="A9918" s="311"/>
      <c r="B9918" s="311"/>
      <c r="C9918" s="140" t="s">
        <v>1357</v>
      </c>
      <c r="D9918" s="141"/>
      <c r="E9918" s="141"/>
      <c r="F9918" s="141"/>
      <c r="G9918" s="141"/>
      <c r="H9918" s="141"/>
      <c r="I9918" s="141"/>
      <c r="J9918" s="141"/>
    </row>
    <row r="9919" spans="1:10" ht="74.25" customHeight="1" thickBot="1">
      <c r="A9919" s="312"/>
      <c r="B9919" s="312"/>
      <c r="C9919" s="143" t="s">
        <v>3787</v>
      </c>
      <c r="D9919" s="141"/>
      <c r="E9919" s="141"/>
      <c r="F9919" s="141"/>
      <c r="G9919" s="141"/>
      <c r="H9919" s="141"/>
      <c r="I9919" s="141"/>
      <c r="J9919" s="141"/>
    </row>
    <row r="9920" spans="1:10" ht="48" customHeight="1">
      <c r="A9920" s="310" t="str">
        <f>'[1]PEE-MEBOG'!B660</f>
        <v>18.05</v>
      </c>
      <c r="B9920" s="310" t="str">
        <f>'[1]PEE-MEBOG'!D660</f>
        <v>UND</v>
      </c>
      <c r="C9920" s="114" t="s">
        <v>4047</v>
      </c>
      <c r="D9920" s="133"/>
      <c r="E9920" s="133"/>
      <c r="F9920" s="133"/>
      <c r="G9920" s="133"/>
      <c r="H9920" s="133"/>
      <c r="I9920" s="133"/>
      <c r="J9920" s="133"/>
    </row>
    <row r="9921" spans="1:10" ht="299.25" customHeight="1">
      <c r="A9921" s="311"/>
      <c r="B9921" s="311"/>
      <c r="C9921" s="139" t="s">
        <v>3813</v>
      </c>
      <c r="D9921" s="141"/>
      <c r="E9921" s="141"/>
      <c r="F9921" s="141"/>
      <c r="G9921" s="141"/>
      <c r="H9921" s="141"/>
      <c r="I9921" s="141"/>
      <c r="J9921" s="141"/>
    </row>
    <row r="9922" spans="1:10">
      <c r="A9922" s="311"/>
      <c r="B9922" s="311"/>
      <c r="C9922" s="140" t="s">
        <v>3814</v>
      </c>
      <c r="D9922" s="141"/>
      <c r="E9922" s="141"/>
      <c r="F9922" s="141"/>
      <c r="G9922" s="141"/>
      <c r="H9922" s="141"/>
      <c r="I9922" s="141"/>
      <c r="J9922" s="141"/>
    </row>
    <row r="9923" spans="1:10" ht="214.5" customHeight="1">
      <c r="A9923" s="311"/>
      <c r="B9923" s="311"/>
      <c r="C9923" s="139" t="s">
        <v>3815</v>
      </c>
      <c r="D9923" s="141"/>
      <c r="E9923" s="141"/>
      <c r="F9923" s="141"/>
      <c r="G9923" s="141"/>
      <c r="H9923" s="141"/>
      <c r="I9923" s="141"/>
      <c r="J9923" s="141"/>
    </row>
    <row r="9924" spans="1:10" ht="15" customHeight="1">
      <c r="A9924" s="311"/>
      <c r="B9924" s="311"/>
      <c r="C9924" s="140" t="s">
        <v>1306</v>
      </c>
      <c r="D9924" s="141"/>
      <c r="E9924" s="141"/>
      <c r="F9924" s="141"/>
      <c r="G9924" s="141"/>
      <c r="H9924" s="141"/>
      <c r="I9924" s="141"/>
      <c r="J9924" s="141"/>
    </row>
    <row r="9925" spans="1:10" ht="167.25" customHeight="1">
      <c r="A9925" s="311"/>
      <c r="B9925" s="311"/>
      <c r="C9925" s="139" t="s">
        <v>3816</v>
      </c>
      <c r="D9925" s="141"/>
      <c r="E9925" s="141"/>
      <c r="F9925" s="141"/>
      <c r="G9925" s="141"/>
      <c r="H9925" s="141"/>
      <c r="I9925" s="141"/>
      <c r="J9925" s="141"/>
    </row>
    <row r="9926" spans="1:10" ht="333.75" customHeight="1">
      <c r="A9926" s="311"/>
      <c r="B9926" s="311"/>
      <c r="C9926" s="139" t="s">
        <v>3817</v>
      </c>
      <c r="D9926" s="141"/>
      <c r="E9926" s="141"/>
      <c r="F9926" s="141"/>
      <c r="G9926" s="141"/>
      <c r="H9926" s="141"/>
      <c r="I9926" s="141"/>
      <c r="J9926" s="141"/>
    </row>
    <row r="9927" spans="1:10" ht="26.25" customHeight="1">
      <c r="A9927" s="311"/>
      <c r="B9927" s="311"/>
      <c r="C9927" s="140" t="s">
        <v>3784</v>
      </c>
      <c r="D9927" s="141"/>
      <c r="E9927" s="141"/>
      <c r="F9927" s="141"/>
      <c r="G9927" s="141"/>
      <c r="H9927" s="141"/>
      <c r="I9927" s="141"/>
      <c r="J9927" s="141"/>
    </row>
    <row r="9928" spans="1:10" ht="309.75" customHeight="1">
      <c r="A9928" s="311"/>
      <c r="B9928" s="311"/>
      <c r="C9928" s="139" t="s">
        <v>3818</v>
      </c>
      <c r="D9928" s="141"/>
      <c r="E9928" s="141"/>
      <c r="F9928" s="141"/>
      <c r="G9928" s="141"/>
      <c r="H9928" s="141"/>
      <c r="I9928" s="141"/>
      <c r="J9928" s="141"/>
    </row>
    <row r="9929" spans="1:10" ht="15" customHeight="1">
      <c r="A9929" s="311"/>
      <c r="B9929" s="311"/>
      <c r="C9929" s="140" t="s">
        <v>1355</v>
      </c>
      <c r="D9929" s="141"/>
      <c r="E9929" s="141"/>
      <c r="F9929" s="141"/>
      <c r="G9929" s="141"/>
      <c r="H9929" s="141"/>
      <c r="I9929" s="141"/>
      <c r="J9929" s="141"/>
    </row>
    <row r="9930" spans="1:10" ht="206.25" customHeight="1">
      <c r="A9930" s="311"/>
      <c r="B9930" s="311"/>
      <c r="C9930" s="139" t="s">
        <v>3819</v>
      </c>
      <c r="D9930" s="141"/>
      <c r="E9930" s="141"/>
      <c r="F9930" s="141"/>
      <c r="G9930" s="141"/>
      <c r="H9930" s="141"/>
      <c r="I9930" s="141"/>
      <c r="J9930" s="141"/>
    </row>
    <row r="9931" spans="1:10">
      <c r="A9931" s="311"/>
      <c r="B9931" s="311"/>
      <c r="C9931" s="140" t="s">
        <v>1357</v>
      </c>
      <c r="D9931" s="141"/>
      <c r="E9931" s="141"/>
      <c r="F9931" s="141"/>
      <c r="G9931" s="141"/>
      <c r="H9931" s="141"/>
      <c r="I9931" s="141"/>
      <c r="J9931" s="141"/>
    </row>
    <row r="9932" spans="1:10" ht="90.75" customHeight="1" thickBot="1">
      <c r="A9932" s="311"/>
      <c r="B9932" s="311"/>
      <c r="C9932" s="139" t="s">
        <v>3787</v>
      </c>
      <c r="D9932" s="141"/>
      <c r="E9932" s="141"/>
      <c r="F9932" s="141"/>
      <c r="G9932" s="141"/>
      <c r="H9932" s="141"/>
      <c r="I9932" s="141"/>
      <c r="J9932" s="141"/>
    </row>
    <row r="9933" spans="1:10" ht="60">
      <c r="A9933" s="310" t="str">
        <f>'[1]PEE-MEBOG'!B661</f>
        <v>18.06</v>
      </c>
      <c r="B9933" s="310" t="str">
        <f>'[1]PEE-MEBOG'!D661</f>
        <v>UND</v>
      </c>
      <c r="C9933" s="144" t="str">
        <f>'[1]PEE-MEBOG'!C661</f>
        <v>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v>
      </c>
      <c r="D9933" s="133"/>
      <c r="E9933" s="133"/>
      <c r="F9933" s="133"/>
      <c r="G9933" s="133"/>
      <c r="H9933" s="133"/>
      <c r="I9933" s="133"/>
      <c r="J9933" s="133"/>
    </row>
    <row r="9934" spans="1:10" ht="72.75" customHeight="1">
      <c r="A9934" s="311"/>
      <c r="B9934" s="311"/>
      <c r="C9934" s="145" t="s">
        <v>3820</v>
      </c>
      <c r="D9934" s="141"/>
      <c r="E9934" s="141"/>
      <c r="F9934" s="141"/>
      <c r="G9934" s="141"/>
      <c r="H9934" s="141"/>
      <c r="I9934" s="141"/>
      <c r="J9934" s="141"/>
    </row>
    <row r="9935" spans="1:10" ht="15" customHeight="1">
      <c r="A9935" s="311"/>
      <c r="B9935" s="311"/>
      <c r="C9935" s="146" t="s">
        <v>1306</v>
      </c>
      <c r="D9935" s="141"/>
      <c r="E9935" s="141"/>
      <c r="F9935" s="141"/>
      <c r="G9935" s="141"/>
      <c r="H9935" s="141"/>
      <c r="I9935" s="141"/>
      <c r="J9935" s="141"/>
    </row>
    <row r="9936" spans="1:10" ht="195">
      <c r="A9936" s="311"/>
      <c r="B9936" s="311"/>
      <c r="C9936" s="145" t="s">
        <v>3821</v>
      </c>
      <c r="D9936" s="141"/>
      <c r="E9936" s="141"/>
      <c r="F9936" s="141"/>
      <c r="G9936" s="141"/>
      <c r="H9936" s="141"/>
      <c r="I9936" s="141"/>
      <c r="J9936" s="141"/>
    </row>
    <row r="9937" spans="1:10">
      <c r="A9937" s="311"/>
      <c r="B9937" s="311"/>
      <c r="C9937" s="146" t="s">
        <v>3784</v>
      </c>
      <c r="D9937" s="141"/>
      <c r="E9937" s="141"/>
      <c r="F9937" s="141"/>
      <c r="G9937" s="141"/>
      <c r="H9937" s="141"/>
      <c r="I9937" s="141"/>
      <c r="J9937" s="141"/>
    </row>
    <row r="9938" spans="1:10" ht="121.5" customHeight="1">
      <c r="A9938" s="311"/>
      <c r="B9938" s="311"/>
      <c r="C9938" s="145" t="s">
        <v>3822</v>
      </c>
      <c r="D9938" s="141"/>
      <c r="E9938" s="141"/>
      <c r="F9938" s="141"/>
      <c r="G9938" s="141"/>
      <c r="H9938" s="141"/>
      <c r="I9938" s="141"/>
      <c r="J9938" s="141"/>
    </row>
    <row r="9939" spans="1:10" ht="15" customHeight="1">
      <c r="A9939" s="311"/>
      <c r="B9939" s="311"/>
      <c r="C9939" s="146" t="s">
        <v>1355</v>
      </c>
      <c r="D9939" s="141"/>
      <c r="E9939" s="141"/>
      <c r="F9939" s="141"/>
      <c r="G9939" s="141"/>
      <c r="H9939" s="141"/>
      <c r="I9939" s="141"/>
      <c r="J9939" s="141"/>
    </row>
    <row r="9940" spans="1:10" ht="27" customHeight="1">
      <c r="A9940" s="311"/>
      <c r="B9940" s="311"/>
      <c r="C9940" s="145" t="s">
        <v>3823</v>
      </c>
      <c r="D9940" s="141"/>
      <c r="E9940" s="141"/>
      <c r="F9940" s="141"/>
      <c r="G9940" s="141"/>
      <c r="H9940" s="141"/>
      <c r="I9940" s="141"/>
      <c r="J9940" s="141"/>
    </row>
    <row r="9941" spans="1:10">
      <c r="A9941" s="311"/>
      <c r="B9941" s="311"/>
      <c r="C9941" s="146" t="s">
        <v>1357</v>
      </c>
      <c r="D9941" s="141"/>
      <c r="E9941" s="141"/>
      <c r="F9941" s="141"/>
      <c r="G9941" s="141"/>
      <c r="H9941" s="141"/>
      <c r="I9941" s="141"/>
      <c r="J9941" s="141"/>
    </row>
    <row r="9942" spans="1:10" ht="62.25" customHeight="1" thickBot="1">
      <c r="A9942" s="312"/>
      <c r="B9942" s="311"/>
      <c r="C9942" s="145" t="s">
        <v>3787</v>
      </c>
      <c r="D9942" s="141"/>
      <c r="E9942" s="141"/>
      <c r="F9942" s="141"/>
      <c r="G9942" s="141"/>
      <c r="H9942" s="141"/>
      <c r="I9942" s="141"/>
      <c r="J9942" s="141"/>
    </row>
    <row r="9943" spans="1:10" ht="30">
      <c r="A9943" s="310" t="str">
        <f>'[1]PEE-MEBOG'!B662</f>
        <v>18.07</v>
      </c>
      <c r="B9943" s="310" t="str">
        <f>'[1]PEE-MEBOG'!D662</f>
        <v>ML</v>
      </c>
      <c r="C9943" s="147" t="str">
        <f>'[1]PEE-MEBOG'!C662</f>
        <v xml:space="preserve">Suministro e instalación de cerramiento provisional en polisombra verde Hmax= 2,10m incluye desmonte </v>
      </c>
      <c r="D9943" s="133"/>
      <c r="E9943" s="133"/>
      <c r="F9943" s="133"/>
      <c r="G9943" s="133"/>
      <c r="H9943" s="133"/>
      <c r="I9943" s="133"/>
      <c r="J9943" s="133"/>
    </row>
    <row r="9944" spans="1:10" ht="30">
      <c r="A9944" s="311"/>
      <c r="B9944" s="311"/>
      <c r="C9944" s="139" t="s">
        <v>3824</v>
      </c>
      <c r="D9944" s="141"/>
      <c r="E9944" s="141"/>
      <c r="F9944" s="141"/>
      <c r="G9944" s="141"/>
      <c r="H9944" s="141"/>
      <c r="I9944" s="141"/>
      <c r="J9944" s="141"/>
    </row>
    <row r="9945" spans="1:10" ht="15" customHeight="1">
      <c r="A9945" s="311"/>
      <c r="B9945" s="311"/>
      <c r="C9945" s="140" t="s">
        <v>1306</v>
      </c>
      <c r="D9945" s="141"/>
      <c r="E9945" s="141"/>
      <c r="F9945" s="141"/>
      <c r="G9945" s="141"/>
      <c r="H9945" s="141"/>
      <c r="I9945" s="141"/>
      <c r="J9945" s="141"/>
    </row>
    <row r="9946" spans="1:10" ht="158.25" customHeight="1">
      <c r="A9946" s="311"/>
      <c r="B9946" s="311"/>
      <c r="C9946" s="139" t="s">
        <v>3825</v>
      </c>
      <c r="D9946" s="141"/>
      <c r="E9946" s="141"/>
      <c r="F9946" s="141"/>
      <c r="G9946" s="141"/>
      <c r="H9946" s="141"/>
      <c r="I9946" s="141"/>
      <c r="J9946" s="141"/>
    </row>
    <row r="9947" spans="1:10">
      <c r="A9947" s="311"/>
      <c r="B9947" s="311"/>
      <c r="C9947" s="140" t="s">
        <v>3784</v>
      </c>
      <c r="D9947" s="141"/>
      <c r="E9947" s="141"/>
      <c r="F9947" s="141"/>
      <c r="G9947" s="141"/>
      <c r="H9947" s="141"/>
      <c r="I9947" s="141"/>
      <c r="J9947" s="141"/>
    </row>
    <row r="9948" spans="1:10" ht="27" customHeight="1">
      <c r="A9948" s="311"/>
      <c r="B9948" s="311"/>
      <c r="C9948" s="139" t="s">
        <v>3826</v>
      </c>
      <c r="D9948" s="141"/>
      <c r="E9948" s="141"/>
      <c r="F9948" s="141"/>
      <c r="G9948" s="141"/>
      <c r="H9948" s="141"/>
      <c r="I9948" s="141"/>
      <c r="J9948" s="141"/>
    </row>
    <row r="9949" spans="1:10" ht="15" customHeight="1">
      <c r="A9949" s="311"/>
      <c r="B9949" s="311"/>
      <c r="C9949" s="140" t="s">
        <v>1355</v>
      </c>
      <c r="D9949" s="141"/>
      <c r="E9949" s="141"/>
      <c r="F9949" s="141"/>
      <c r="G9949" s="141"/>
      <c r="H9949" s="141"/>
      <c r="I9949" s="141"/>
      <c r="J9949" s="141"/>
    </row>
    <row r="9950" spans="1:10" ht="27" customHeight="1">
      <c r="A9950" s="311"/>
      <c r="B9950" s="311"/>
      <c r="C9950" s="139" t="s">
        <v>3827</v>
      </c>
      <c r="D9950" s="141"/>
      <c r="E9950" s="141"/>
      <c r="F9950" s="141"/>
      <c r="G9950" s="141"/>
      <c r="H9950" s="141"/>
      <c r="I9950" s="141"/>
      <c r="J9950" s="141"/>
    </row>
    <row r="9951" spans="1:10">
      <c r="A9951" s="311"/>
      <c r="B9951" s="311"/>
      <c r="C9951" s="140" t="s">
        <v>1357</v>
      </c>
      <c r="D9951" s="141"/>
      <c r="E9951" s="141"/>
      <c r="F9951" s="141"/>
      <c r="G9951" s="141"/>
      <c r="H9951" s="141"/>
      <c r="I9951" s="141"/>
      <c r="J9951" s="141"/>
    </row>
    <row r="9952" spans="1:10" ht="45.75" thickBot="1">
      <c r="A9952" s="312"/>
      <c r="B9952" s="312"/>
      <c r="C9952" s="148" t="s">
        <v>3787</v>
      </c>
      <c r="D9952" s="141"/>
      <c r="E9952" s="141"/>
      <c r="F9952" s="141"/>
      <c r="G9952" s="141"/>
      <c r="H9952" s="141"/>
      <c r="I9952" s="141"/>
      <c r="J9952" s="141"/>
    </row>
    <row r="9953" spans="1:3">
      <c r="A9953" s="306" t="str">
        <f>'[1]PEE-MEBOG'!B663</f>
        <v>18.08</v>
      </c>
      <c r="B9953" s="306" t="str">
        <f>'[1]PEE-MEBOG'!D663</f>
        <v>UND</v>
      </c>
      <c r="C9953" s="149" t="str">
        <f>'[1]PEE-MEBOG'!C663</f>
        <v>Suministro e instalación de unión dresser en hd de 3"</v>
      </c>
    </row>
    <row r="9954" spans="1:3">
      <c r="A9954" s="307"/>
      <c r="B9954" s="307"/>
      <c r="C9954" s="99" t="s">
        <v>3790</v>
      </c>
    </row>
    <row r="9955" spans="1:3">
      <c r="A9955" s="307"/>
      <c r="B9955" s="307"/>
      <c r="C9955" s="150" t="s">
        <v>3828</v>
      </c>
    </row>
    <row r="9956" spans="1:3">
      <c r="A9956" s="307"/>
      <c r="B9956" s="307"/>
      <c r="C9956" s="150" t="s">
        <v>3829</v>
      </c>
    </row>
    <row r="9957" spans="1:3">
      <c r="A9957" s="307"/>
      <c r="B9957" s="307"/>
      <c r="C9957" s="150" t="s">
        <v>3830</v>
      </c>
    </row>
    <row r="9958" spans="1:3">
      <c r="A9958" s="307"/>
      <c r="B9958" s="307"/>
      <c r="C9958" s="150" t="s">
        <v>3831</v>
      </c>
    </row>
    <row r="9959" spans="1:3">
      <c r="A9959" s="307"/>
      <c r="B9959" s="307"/>
      <c r="C9959" s="150" t="s">
        <v>3832</v>
      </c>
    </row>
    <row r="9960" spans="1:3">
      <c r="A9960" s="307"/>
      <c r="B9960" s="307"/>
      <c r="C9960" s="150" t="s">
        <v>3833</v>
      </c>
    </row>
    <row r="9961" spans="1:3">
      <c r="A9961" s="307"/>
      <c r="B9961" s="307"/>
      <c r="C9961" s="150" t="s">
        <v>3834</v>
      </c>
    </row>
    <row r="9962" spans="1:3">
      <c r="A9962" s="307"/>
      <c r="B9962" s="307"/>
      <c r="C9962" s="151" t="s">
        <v>1297</v>
      </c>
    </row>
    <row r="9963" spans="1:3">
      <c r="A9963" s="307"/>
      <c r="B9963" s="307"/>
      <c r="C9963" s="150" t="s">
        <v>3835</v>
      </c>
    </row>
    <row r="9964" spans="1:3">
      <c r="A9964" s="307"/>
      <c r="B9964" s="307"/>
      <c r="C9964" s="150" t="s">
        <v>3836</v>
      </c>
    </row>
    <row r="9965" spans="1:3">
      <c r="A9965" s="307"/>
      <c r="B9965" s="307"/>
      <c r="C9965" s="150" t="s">
        <v>3837</v>
      </c>
    </row>
    <row r="9966" spans="1:3">
      <c r="A9966" s="307"/>
      <c r="B9966" s="307"/>
      <c r="C9966" s="150" t="s">
        <v>3838</v>
      </c>
    </row>
    <row r="9967" spans="1:3">
      <c r="A9967" s="307"/>
      <c r="B9967" s="307"/>
      <c r="C9967" s="150" t="s">
        <v>3839</v>
      </c>
    </row>
    <row r="9968" spans="1:3">
      <c r="A9968" s="307"/>
      <c r="B9968" s="307"/>
      <c r="C9968" s="150" t="s">
        <v>3840</v>
      </c>
    </row>
    <row r="9969" spans="1:3">
      <c r="A9969" s="307"/>
      <c r="B9969" s="307"/>
      <c r="C9969" s="152" t="s">
        <v>3841</v>
      </c>
    </row>
    <row r="9970" spans="1:3">
      <c r="A9970" s="307"/>
      <c r="B9970" s="307"/>
      <c r="C9970" s="150" t="s">
        <v>3842</v>
      </c>
    </row>
    <row r="9971" spans="1:3">
      <c r="A9971" s="307"/>
      <c r="B9971" s="307"/>
      <c r="C9971" s="150" t="s">
        <v>3843</v>
      </c>
    </row>
    <row r="9972" spans="1:3">
      <c r="A9972" s="307"/>
      <c r="B9972" s="307"/>
      <c r="C9972" s="150" t="s">
        <v>3844</v>
      </c>
    </row>
    <row r="9973" spans="1:3">
      <c r="A9973" s="307"/>
      <c r="B9973" s="307"/>
      <c r="C9973" s="150" t="s">
        <v>3845</v>
      </c>
    </row>
    <row r="9974" spans="1:3">
      <c r="A9974" s="307"/>
      <c r="B9974" s="307"/>
      <c r="C9974" s="150" t="s">
        <v>3846</v>
      </c>
    </row>
    <row r="9975" spans="1:3">
      <c r="A9975" s="307"/>
      <c r="B9975" s="307"/>
      <c r="C9975" s="150" t="s">
        <v>3847</v>
      </c>
    </row>
    <row r="9976" spans="1:3">
      <c r="A9976" s="307"/>
      <c r="B9976" s="307"/>
      <c r="C9976" s="151" t="s">
        <v>1306</v>
      </c>
    </row>
    <row r="9977" spans="1:3">
      <c r="A9977" s="307"/>
      <c r="B9977" s="307"/>
      <c r="C9977" s="150" t="s">
        <v>3848</v>
      </c>
    </row>
    <row r="9978" spans="1:3">
      <c r="A9978" s="307"/>
      <c r="B9978" s="307"/>
      <c r="C9978" s="150" t="s">
        <v>3849</v>
      </c>
    </row>
    <row r="9979" spans="1:3">
      <c r="A9979" s="307"/>
      <c r="B9979" s="307"/>
      <c r="C9979" s="150" t="s">
        <v>3850</v>
      </c>
    </row>
    <row r="9980" spans="1:3">
      <c r="A9980" s="307"/>
      <c r="B9980" s="307"/>
      <c r="C9980" s="150" t="s">
        <v>3851</v>
      </c>
    </row>
    <row r="9981" spans="1:3">
      <c r="A9981" s="307"/>
      <c r="B9981" s="307"/>
      <c r="C9981" s="150" t="s">
        <v>3852</v>
      </c>
    </row>
    <row r="9982" spans="1:3">
      <c r="A9982" s="307"/>
      <c r="B9982" s="307"/>
      <c r="C9982" s="150" t="s">
        <v>3853</v>
      </c>
    </row>
    <row r="9983" spans="1:3">
      <c r="A9983" s="307"/>
      <c r="B9983" s="307"/>
      <c r="C9983" s="150" t="s">
        <v>3854</v>
      </c>
    </row>
    <row r="9984" spans="1:3">
      <c r="A9984" s="307"/>
      <c r="B9984" s="307"/>
      <c r="C9984" s="150" t="s">
        <v>3855</v>
      </c>
    </row>
    <row r="9985" spans="1:3">
      <c r="A9985" s="307"/>
      <c r="B9985" s="307"/>
      <c r="C9985" s="150" t="s">
        <v>3856</v>
      </c>
    </row>
    <row r="9986" spans="1:3">
      <c r="A9986" s="307"/>
      <c r="B9986" s="307"/>
      <c r="C9986" s="150" t="s">
        <v>3857</v>
      </c>
    </row>
    <row r="9987" spans="1:3">
      <c r="A9987" s="307"/>
      <c r="B9987" s="307"/>
      <c r="C9987" s="150" t="s">
        <v>3858</v>
      </c>
    </row>
    <row r="9988" spans="1:3">
      <c r="A9988" s="307"/>
      <c r="B9988" s="307"/>
      <c r="C9988" s="150" t="s">
        <v>3859</v>
      </c>
    </row>
    <row r="9989" spans="1:3">
      <c r="A9989" s="307"/>
      <c r="B9989" s="307"/>
      <c r="C9989" s="150" t="s">
        <v>3860</v>
      </c>
    </row>
    <row r="9990" spans="1:3">
      <c r="A9990" s="307"/>
      <c r="B9990" s="307"/>
      <c r="C9990" s="150" t="s">
        <v>3861</v>
      </c>
    </row>
    <row r="9991" spans="1:3">
      <c r="A9991" s="307"/>
      <c r="B9991" s="307"/>
      <c r="C9991" s="150" t="s">
        <v>3862</v>
      </c>
    </row>
    <row r="9992" spans="1:3">
      <c r="A9992" s="307"/>
      <c r="B9992" s="307"/>
      <c r="C9992" s="150" t="s">
        <v>3863</v>
      </c>
    </row>
    <row r="9993" spans="1:3">
      <c r="A9993" s="307"/>
      <c r="B9993" s="307"/>
      <c r="C9993" s="150" t="s">
        <v>3864</v>
      </c>
    </row>
    <row r="9994" spans="1:3">
      <c r="A9994" s="307"/>
      <c r="B9994" s="307"/>
      <c r="C9994" s="152" t="s">
        <v>3796</v>
      </c>
    </row>
    <row r="9995" spans="1:3">
      <c r="A9995" s="307"/>
      <c r="B9995" s="307"/>
      <c r="C9995" s="150" t="s">
        <v>3865</v>
      </c>
    </row>
    <row r="9996" spans="1:3">
      <c r="A9996" s="307"/>
      <c r="B9996" s="307"/>
      <c r="C9996" s="150" t="s">
        <v>3866</v>
      </c>
    </row>
    <row r="9997" spans="1:3">
      <c r="A9997" s="307"/>
      <c r="B9997" s="307"/>
      <c r="C9997" s="150" t="s">
        <v>3867</v>
      </c>
    </row>
    <row r="9998" spans="1:3">
      <c r="A9998" s="307"/>
      <c r="B9998" s="307"/>
      <c r="C9998" s="150" t="s">
        <v>3868</v>
      </c>
    </row>
    <row r="9999" spans="1:3">
      <c r="A9999" s="307"/>
      <c r="B9999" s="307"/>
      <c r="C9999" s="152" t="s">
        <v>1775</v>
      </c>
    </row>
    <row r="10000" spans="1:3">
      <c r="A10000" s="307"/>
      <c r="B10000" s="307"/>
      <c r="C10000" s="150" t="s">
        <v>3869</v>
      </c>
    </row>
    <row r="10001" spans="1:3">
      <c r="A10001" s="307"/>
      <c r="B10001" s="307"/>
      <c r="C10001" s="150" t="s">
        <v>3870</v>
      </c>
    </row>
    <row r="10002" spans="1:3">
      <c r="A10002" s="307"/>
      <c r="B10002" s="307"/>
      <c r="C10002" s="150" t="s">
        <v>2371</v>
      </c>
    </row>
    <row r="10003" spans="1:3">
      <c r="A10003" s="307"/>
      <c r="B10003" s="307"/>
      <c r="C10003" s="150" t="s">
        <v>3871</v>
      </c>
    </row>
    <row r="10004" spans="1:3">
      <c r="A10004" s="307"/>
      <c r="B10004" s="307"/>
      <c r="C10004" s="150" t="s">
        <v>3872</v>
      </c>
    </row>
    <row r="10005" spans="1:3">
      <c r="A10005" s="307"/>
      <c r="B10005" s="307"/>
      <c r="C10005" s="150" t="s">
        <v>3873</v>
      </c>
    </row>
    <row r="10006" spans="1:3">
      <c r="A10006" s="307"/>
      <c r="B10006" s="307"/>
      <c r="C10006" s="150" t="s">
        <v>3874</v>
      </c>
    </row>
    <row r="10007" spans="1:3">
      <c r="A10007" s="307"/>
      <c r="B10007" s="307"/>
      <c r="C10007" s="150" t="s">
        <v>3875</v>
      </c>
    </row>
    <row r="10008" spans="1:3">
      <c r="A10008" s="307"/>
      <c r="B10008" s="307"/>
      <c r="C10008" s="150" t="s">
        <v>3876</v>
      </c>
    </row>
    <row r="10009" spans="1:3">
      <c r="A10009" s="307"/>
      <c r="B10009" s="307"/>
      <c r="C10009" s="150" t="s">
        <v>3877</v>
      </c>
    </row>
    <row r="10010" spans="1:3">
      <c r="A10010" s="307"/>
      <c r="B10010" s="307"/>
      <c r="C10010" s="99" t="s">
        <v>1357</v>
      </c>
    </row>
    <row r="10011" spans="1:3" ht="63.75" customHeight="1" thickBot="1">
      <c r="A10011" s="307"/>
      <c r="B10011" s="308"/>
      <c r="C10011" s="153" t="s">
        <v>3787</v>
      </c>
    </row>
    <row r="10012" spans="1:3" ht="76.5" customHeight="1">
      <c r="A10012" s="306" t="str">
        <f>'[1]PEE-MEBOG'!B664</f>
        <v>18.09</v>
      </c>
      <c r="B10012" s="306" t="str">
        <f>'[1]PEE-MEBOG'!D664</f>
        <v>M2</v>
      </c>
      <c r="C10012" s="147" t="s">
        <v>3878</v>
      </c>
    </row>
    <row r="10013" spans="1:3" ht="75.75" thickBot="1">
      <c r="A10013" s="307"/>
      <c r="B10013" s="307"/>
      <c r="C10013" s="139" t="s">
        <v>3879</v>
      </c>
    </row>
    <row r="10014" spans="1:3">
      <c r="A10014" s="307"/>
      <c r="B10014" s="307"/>
      <c r="C10014" s="147" t="s">
        <v>3790</v>
      </c>
    </row>
    <row r="10015" spans="1:3" ht="17.25">
      <c r="A10015" s="307"/>
      <c r="B10015" s="307"/>
      <c r="C10015" s="154" t="s">
        <v>3880</v>
      </c>
    </row>
    <row r="10016" spans="1:3">
      <c r="A10016" s="307"/>
      <c r="B10016" s="307"/>
      <c r="C10016" s="139" t="s">
        <v>3881</v>
      </c>
    </row>
    <row r="10017" spans="1:3">
      <c r="A10017" s="307"/>
      <c r="B10017" s="307"/>
      <c r="C10017" s="139" t="s">
        <v>3882</v>
      </c>
    </row>
    <row r="10018" spans="1:3">
      <c r="A10018" s="307"/>
      <c r="B10018" s="307"/>
      <c r="C10018" s="139" t="s">
        <v>3883</v>
      </c>
    </row>
    <row r="10019" spans="1:3">
      <c r="A10019" s="307"/>
      <c r="B10019" s="307"/>
      <c r="C10019" s="139" t="s">
        <v>3884</v>
      </c>
    </row>
    <row r="10020" spans="1:3" ht="15.75" thickBot="1">
      <c r="A10020" s="307"/>
      <c r="B10020" s="307"/>
      <c r="C10020" s="139" t="s">
        <v>3885</v>
      </c>
    </row>
    <row r="10021" spans="1:3">
      <c r="A10021" s="307"/>
      <c r="B10021" s="307"/>
      <c r="C10021" s="147" t="s">
        <v>1297</v>
      </c>
    </row>
    <row r="10022" spans="1:3">
      <c r="A10022" s="307"/>
      <c r="B10022" s="307"/>
      <c r="C10022" s="139" t="s">
        <v>3886</v>
      </c>
    </row>
    <row r="10023" spans="1:3">
      <c r="A10023" s="307"/>
      <c r="B10023" s="307"/>
      <c r="C10023" s="139" t="s">
        <v>3887</v>
      </c>
    </row>
    <row r="10024" spans="1:3">
      <c r="A10024" s="307"/>
      <c r="B10024" s="307"/>
      <c r="C10024" s="139" t="s">
        <v>3888</v>
      </c>
    </row>
    <row r="10025" spans="1:3">
      <c r="A10025" s="307"/>
      <c r="B10025" s="307"/>
      <c r="C10025" s="139" t="s">
        <v>3889</v>
      </c>
    </row>
    <row r="10026" spans="1:3">
      <c r="A10026" s="307"/>
      <c r="B10026" s="307"/>
      <c r="C10026" s="139" t="s">
        <v>3890</v>
      </c>
    </row>
    <row r="10027" spans="1:3" ht="15.75" thickBot="1">
      <c r="A10027" s="307"/>
      <c r="B10027" s="307"/>
      <c r="C10027" s="139" t="s">
        <v>3891</v>
      </c>
    </row>
    <row r="10028" spans="1:3">
      <c r="A10028" s="307"/>
      <c r="B10028" s="307"/>
      <c r="C10028" s="147" t="s">
        <v>3892</v>
      </c>
    </row>
    <row r="10029" spans="1:3">
      <c r="A10029" s="307"/>
      <c r="B10029" s="307"/>
      <c r="C10029" s="139" t="s">
        <v>3893</v>
      </c>
    </row>
    <row r="10030" spans="1:3">
      <c r="A10030" s="307"/>
      <c r="B10030" s="307"/>
      <c r="C10030" s="139" t="s">
        <v>3894</v>
      </c>
    </row>
    <row r="10031" spans="1:3">
      <c r="A10031" s="307"/>
      <c r="B10031" s="307"/>
      <c r="C10031" s="139" t="s">
        <v>3895</v>
      </c>
    </row>
    <row r="10032" spans="1:3">
      <c r="A10032" s="307"/>
      <c r="B10032" s="307"/>
      <c r="C10032" s="139" t="s">
        <v>3896</v>
      </c>
    </row>
    <row r="10033" spans="1:3" ht="15.75" thickBot="1">
      <c r="A10033" s="307"/>
      <c r="B10033" s="307"/>
      <c r="C10033" s="139" t="s">
        <v>3897</v>
      </c>
    </row>
    <row r="10034" spans="1:3">
      <c r="A10034" s="307"/>
      <c r="B10034" s="307"/>
      <c r="C10034" s="147" t="s">
        <v>3793</v>
      </c>
    </row>
    <row r="10035" spans="1:3">
      <c r="A10035" s="307"/>
      <c r="B10035" s="307"/>
      <c r="C10035" s="139" t="s">
        <v>3898</v>
      </c>
    </row>
    <row r="10036" spans="1:3">
      <c r="A10036" s="307"/>
      <c r="B10036" s="307"/>
      <c r="C10036" s="139" t="s">
        <v>3899</v>
      </c>
    </row>
    <row r="10037" spans="1:3">
      <c r="A10037" s="307"/>
      <c r="B10037" s="307"/>
      <c r="C10037" s="139" t="s">
        <v>3900</v>
      </c>
    </row>
    <row r="10038" spans="1:3">
      <c r="A10038" s="307"/>
      <c r="B10038" s="307"/>
      <c r="C10038" s="139" t="s">
        <v>3901</v>
      </c>
    </row>
    <row r="10039" spans="1:3" ht="15.75" thickBot="1">
      <c r="A10039" s="307"/>
      <c r="B10039" s="307"/>
      <c r="C10039" s="139" t="s">
        <v>3902</v>
      </c>
    </row>
    <row r="10040" spans="1:3">
      <c r="A10040" s="307"/>
      <c r="B10040" s="307"/>
      <c r="C10040" s="147" t="s">
        <v>1306</v>
      </c>
    </row>
    <row r="10041" spans="1:3">
      <c r="A10041" s="307"/>
      <c r="B10041" s="307"/>
      <c r="C10041" s="139" t="s">
        <v>3903</v>
      </c>
    </row>
    <row r="10042" spans="1:3">
      <c r="A10042" s="307"/>
      <c r="B10042" s="307"/>
      <c r="C10042" s="139" t="s">
        <v>3904</v>
      </c>
    </row>
    <row r="10043" spans="1:3">
      <c r="A10043" s="307"/>
      <c r="B10043" s="307"/>
      <c r="C10043" s="139" t="s">
        <v>3905</v>
      </c>
    </row>
    <row r="10044" spans="1:3">
      <c r="A10044" s="307"/>
      <c r="B10044" s="307"/>
      <c r="C10044" s="139" t="s">
        <v>3906</v>
      </c>
    </row>
    <row r="10045" spans="1:3">
      <c r="A10045" s="307"/>
      <c r="B10045" s="307"/>
      <c r="C10045" s="139" t="s">
        <v>3907</v>
      </c>
    </row>
    <row r="10046" spans="1:3">
      <c r="A10046" s="307"/>
      <c r="B10046" s="307"/>
      <c r="C10046" s="139" t="s">
        <v>3908</v>
      </c>
    </row>
    <row r="10047" spans="1:3">
      <c r="A10047" s="307"/>
      <c r="B10047" s="307"/>
      <c r="C10047" s="139" t="s">
        <v>3909</v>
      </c>
    </row>
    <row r="10048" spans="1:3">
      <c r="A10048" s="307"/>
      <c r="B10048" s="307"/>
      <c r="C10048" s="139" t="s">
        <v>3910</v>
      </c>
    </row>
    <row r="10049" spans="1:3">
      <c r="A10049" s="307"/>
      <c r="B10049" s="307"/>
      <c r="C10049" s="139" t="s">
        <v>3911</v>
      </c>
    </row>
    <row r="10050" spans="1:3">
      <c r="A10050" s="307"/>
      <c r="B10050" s="307"/>
      <c r="C10050" s="139" t="s">
        <v>3912</v>
      </c>
    </row>
    <row r="10051" spans="1:3">
      <c r="A10051" s="307"/>
      <c r="B10051" s="307"/>
      <c r="C10051" s="139" t="s">
        <v>3913</v>
      </c>
    </row>
    <row r="10052" spans="1:3">
      <c r="A10052" s="307"/>
      <c r="B10052" s="307"/>
      <c r="C10052" s="139" t="s">
        <v>3914</v>
      </c>
    </row>
    <row r="10053" spans="1:3">
      <c r="A10053" s="307"/>
      <c r="B10053" s="307"/>
      <c r="C10053" s="139" t="s">
        <v>3915</v>
      </c>
    </row>
    <row r="10054" spans="1:3">
      <c r="A10054" s="307"/>
      <c r="B10054" s="307"/>
      <c r="C10054" s="139" t="s">
        <v>3916</v>
      </c>
    </row>
    <row r="10055" spans="1:3">
      <c r="A10055" s="307"/>
      <c r="B10055" s="307"/>
      <c r="C10055" s="139" t="s">
        <v>3917</v>
      </c>
    </row>
    <row r="10056" spans="1:3">
      <c r="A10056" s="307"/>
      <c r="B10056" s="307"/>
      <c r="C10056" s="139" t="s">
        <v>3918</v>
      </c>
    </row>
    <row r="10057" spans="1:3">
      <c r="A10057" s="307"/>
      <c r="B10057" s="307"/>
      <c r="C10057" s="139" t="s">
        <v>3919</v>
      </c>
    </row>
    <row r="10058" spans="1:3">
      <c r="A10058" s="307"/>
      <c r="B10058" s="307"/>
      <c r="C10058" s="139" t="s">
        <v>3920</v>
      </c>
    </row>
    <row r="10059" spans="1:3">
      <c r="A10059" s="307"/>
      <c r="B10059" s="307"/>
      <c r="C10059" s="139" t="s">
        <v>3921</v>
      </c>
    </row>
    <row r="10060" spans="1:3" ht="15.75" thickBot="1">
      <c r="A10060" s="307"/>
      <c r="B10060" s="307"/>
      <c r="C10060" s="139" t="s">
        <v>3922</v>
      </c>
    </row>
    <row r="10061" spans="1:3">
      <c r="A10061" s="307"/>
      <c r="B10061" s="307"/>
      <c r="C10061" s="147" t="s">
        <v>3796</v>
      </c>
    </row>
    <row r="10062" spans="1:3">
      <c r="A10062" s="307"/>
      <c r="B10062" s="307"/>
      <c r="C10062" s="139" t="s">
        <v>3923</v>
      </c>
    </row>
    <row r="10063" spans="1:3">
      <c r="A10063" s="307"/>
      <c r="B10063" s="307"/>
      <c r="C10063" s="139" t="s">
        <v>3924</v>
      </c>
    </row>
    <row r="10064" spans="1:3">
      <c r="A10064" s="307"/>
      <c r="B10064" s="307"/>
      <c r="C10064" s="139" t="s">
        <v>3925</v>
      </c>
    </row>
    <row r="10065" spans="1:3">
      <c r="A10065" s="307"/>
      <c r="B10065" s="307"/>
      <c r="C10065" s="139" t="s">
        <v>3926</v>
      </c>
    </row>
    <row r="10066" spans="1:3">
      <c r="A10066" s="307"/>
      <c r="B10066" s="307"/>
      <c r="C10066" s="139" t="s">
        <v>3927</v>
      </c>
    </row>
    <row r="10067" spans="1:3" ht="15.75" thickBot="1">
      <c r="A10067" s="307"/>
      <c r="B10067" s="307"/>
      <c r="C10067" s="139" t="s">
        <v>3928</v>
      </c>
    </row>
    <row r="10068" spans="1:3">
      <c r="A10068" s="307"/>
      <c r="B10068" s="307"/>
      <c r="C10068" s="147" t="s">
        <v>1775</v>
      </c>
    </row>
    <row r="10069" spans="1:3" ht="34.5">
      <c r="A10069" s="307"/>
      <c r="B10069" s="307"/>
      <c r="C10069" s="139" t="s">
        <v>3929</v>
      </c>
    </row>
    <row r="10070" spans="1:3">
      <c r="A10070" s="307"/>
      <c r="B10070" s="307"/>
      <c r="C10070" s="139" t="s">
        <v>3930</v>
      </c>
    </row>
    <row r="10071" spans="1:3">
      <c r="A10071" s="307"/>
      <c r="B10071" s="307"/>
      <c r="C10071" s="139" t="s">
        <v>3931</v>
      </c>
    </row>
    <row r="10072" spans="1:3">
      <c r="A10072" s="307"/>
      <c r="B10072" s="307"/>
      <c r="C10072" s="139" t="s">
        <v>2371</v>
      </c>
    </row>
    <row r="10073" spans="1:3">
      <c r="A10073" s="307"/>
      <c r="B10073" s="307"/>
      <c r="C10073" s="139" t="s">
        <v>2372</v>
      </c>
    </row>
    <row r="10074" spans="1:3">
      <c r="A10074" s="307"/>
      <c r="B10074" s="307"/>
      <c r="C10074" s="139" t="s">
        <v>3932</v>
      </c>
    </row>
    <row r="10075" spans="1:3">
      <c r="A10075" s="307"/>
      <c r="B10075" s="307"/>
      <c r="C10075" s="139" t="s">
        <v>3933</v>
      </c>
    </row>
    <row r="10076" spans="1:3">
      <c r="A10076" s="307"/>
      <c r="B10076" s="307"/>
      <c r="C10076" s="139" t="s">
        <v>3934</v>
      </c>
    </row>
    <row r="10077" spans="1:3">
      <c r="A10077" s="307"/>
      <c r="B10077" s="307"/>
      <c r="C10077" s="140" t="s">
        <v>1357</v>
      </c>
    </row>
    <row r="10078" spans="1:3" ht="45.75" thickBot="1">
      <c r="A10078" s="307"/>
      <c r="B10078" s="307"/>
      <c r="C10078" s="148" t="s">
        <v>3787</v>
      </c>
    </row>
    <row r="10079" spans="1:3">
      <c r="A10079" s="306" t="str">
        <f>'[1]PEE-MEBOG'!B665</f>
        <v>18.10</v>
      </c>
      <c r="B10079" s="306" t="str">
        <f>'[1]PEE-MEBOG'!D665</f>
        <v>UND</v>
      </c>
      <c r="C10079" s="147" t="str">
        <f>'[1]PEE-MEBOG'!C665</f>
        <v xml:space="preserve">Suministro e instalación de domos circulares de 100 mm diámetro en acrílico original 3mm  </v>
      </c>
    </row>
    <row r="10080" spans="1:3" ht="45">
      <c r="A10080" s="307"/>
      <c r="B10080" s="307"/>
      <c r="C10080" s="139" t="s">
        <v>3935</v>
      </c>
    </row>
    <row r="10081" spans="1:3">
      <c r="A10081" s="307"/>
      <c r="B10081" s="307"/>
      <c r="C10081" s="140" t="s">
        <v>3790</v>
      </c>
    </row>
    <row r="10082" spans="1:3">
      <c r="A10082" s="307"/>
      <c r="B10082" s="307"/>
      <c r="C10082" s="139" t="s">
        <v>3828</v>
      </c>
    </row>
    <row r="10083" spans="1:3">
      <c r="A10083" s="307"/>
      <c r="B10083" s="307"/>
      <c r="C10083" s="139" t="s">
        <v>3936</v>
      </c>
    </row>
    <row r="10084" spans="1:3">
      <c r="A10084" s="307"/>
      <c r="B10084" s="307"/>
      <c r="C10084" s="139" t="s">
        <v>3937</v>
      </c>
    </row>
    <row r="10085" spans="1:3">
      <c r="A10085" s="307"/>
      <c r="B10085" s="307"/>
      <c r="C10085" s="139" t="s">
        <v>3938</v>
      </c>
    </row>
    <row r="10086" spans="1:3">
      <c r="A10086" s="307"/>
      <c r="B10086" s="307"/>
      <c r="C10086" s="139" t="s">
        <v>3939</v>
      </c>
    </row>
    <row r="10087" spans="1:3">
      <c r="A10087" s="307"/>
      <c r="B10087" s="307"/>
      <c r="C10087" s="139" t="s">
        <v>3940</v>
      </c>
    </row>
    <row r="10088" spans="1:3" ht="30">
      <c r="A10088" s="307"/>
      <c r="B10088" s="307"/>
      <c r="C10088" s="139" t="s">
        <v>3941</v>
      </c>
    </row>
    <row r="10089" spans="1:3">
      <c r="A10089" s="307"/>
      <c r="B10089" s="307"/>
      <c r="C10089" s="140" t="s">
        <v>1297</v>
      </c>
    </row>
    <row r="10090" spans="1:3">
      <c r="A10090" s="307"/>
      <c r="B10090" s="307"/>
      <c r="C10090" s="140" t="s">
        <v>3942</v>
      </c>
    </row>
    <row r="10091" spans="1:3">
      <c r="A10091" s="307"/>
      <c r="B10091" s="307"/>
      <c r="C10091" s="139" t="s">
        <v>3943</v>
      </c>
    </row>
    <row r="10092" spans="1:3">
      <c r="A10092" s="307"/>
      <c r="B10092" s="307"/>
      <c r="C10092" s="139" t="s">
        <v>3944</v>
      </c>
    </row>
    <row r="10093" spans="1:3">
      <c r="A10093" s="307"/>
      <c r="B10093" s="307"/>
      <c r="C10093" s="139" t="s">
        <v>3945</v>
      </c>
    </row>
    <row r="10094" spans="1:3">
      <c r="A10094" s="307"/>
      <c r="B10094" s="307"/>
      <c r="C10094" s="139" t="s">
        <v>3946</v>
      </c>
    </row>
    <row r="10095" spans="1:3">
      <c r="A10095" s="307"/>
      <c r="B10095" s="307"/>
      <c r="C10095" s="139" t="s">
        <v>3947</v>
      </c>
    </row>
    <row r="10096" spans="1:3">
      <c r="A10096" s="307"/>
      <c r="B10096" s="307"/>
      <c r="C10096" s="139" t="s">
        <v>3948</v>
      </c>
    </row>
    <row r="10097" spans="1:3">
      <c r="A10097" s="307"/>
      <c r="B10097" s="307"/>
      <c r="C10097" s="140" t="s">
        <v>3949</v>
      </c>
    </row>
    <row r="10098" spans="1:3">
      <c r="A10098" s="307"/>
      <c r="B10098" s="307"/>
      <c r="C10098" s="139" t="s">
        <v>3950</v>
      </c>
    </row>
    <row r="10099" spans="1:3">
      <c r="A10099" s="307"/>
      <c r="B10099" s="307"/>
      <c r="C10099" s="139" t="s">
        <v>3951</v>
      </c>
    </row>
    <row r="10100" spans="1:3">
      <c r="A10100" s="307"/>
      <c r="B10100" s="307"/>
      <c r="C10100" s="139" t="s">
        <v>3952</v>
      </c>
    </row>
    <row r="10101" spans="1:3" ht="30">
      <c r="A10101" s="307"/>
      <c r="B10101" s="307"/>
      <c r="C10101" s="139" t="s">
        <v>3953</v>
      </c>
    </row>
    <row r="10102" spans="1:3">
      <c r="A10102" s="307"/>
      <c r="B10102" s="307"/>
      <c r="C10102" s="140" t="s">
        <v>3793</v>
      </c>
    </row>
    <row r="10103" spans="1:3">
      <c r="A10103" s="307"/>
      <c r="B10103" s="307"/>
      <c r="C10103" s="139" t="s">
        <v>3954</v>
      </c>
    </row>
    <row r="10104" spans="1:3">
      <c r="A10104" s="307"/>
      <c r="B10104" s="307"/>
      <c r="C10104" s="139" t="s">
        <v>3955</v>
      </c>
    </row>
    <row r="10105" spans="1:3">
      <c r="A10105" s="307"/>
      <c r="B10105" s="307"/>
      <c r="C10105" s="139" t="s">
        <v>3845</v>
      </c>
    </row>
    <row r="10106" spans="1:3">
      <c r="A10106" s="307"/>
      <c r="B10106" s="307"/>
      <c r="C10106" s="139" t="s">
        <v>3956</v>
      </c>
    </row>
    <row r="10107" spans="1:3">
      <c r="A10107" s="307"/>
      <c r="B10107" s="307"/>
      <c r="C10107" s="139" t="s">
        <v>3957</v>
      </c>
    </row>
    <row r="10108" spans="1:3">
      <c r="A10108" s="307"/>
      <c r="B10108" s="307"/>
      <c r="C10108" s="139" t="s">
        <v>3958</v>
      </c>
    </row>
    <row r="10109" spans="1:3">
      <c r="A10109" s="307"/>
      <c r="B10109" s="307"/>
      <c r="C10109" s="140" t="s">
        <v>1306</v>
      </c>
    </row>
    <row r="10110" spans="1:3">
      <c r="A10110" s="307"/>
      <c r="B10110" s="307"/>
      <c r="C10110" s="140" t="s">
        <v>3959</v>
      </c>
    </row>
    <row r="10111" spans="1:3">
      <c r="A10111" s="307"/>
      <c r="B10111" s="307"/>
      <c r="C10111" s="139" t="s">
        <v>3960</v>
      </c>
    </row>
    <row r="10112" spans="1:3">
      <c r="A10112" s="307"/>
      <c r="B10112" s="307"/>
      <c r="C10112" s="139" t="s">
        <v>3961</v>
      </c>
    </row>
    <row r="10113" spans="1:3">
      <c r="A10113" s="307"/>
      <c r="B10113" s="307"/>
      <c r="C10113" s="139" t="s">
        <v>3962</v>
      </c>
    </row>
    <row r="10114" spans="1:3">
      <c r="A10114" s="307"/>
      <c r="B10114" s="307"/>
      <c r="C10114" s="140" t="s">
        <v>3963</v>
      </c>
    </row>
    <row r="10115" spans="1:3">
      <c r="A10115" s="307"/>
      <c r="B10115" s="307"/>
      <c r="C10115" s="139" t="s">
        <v>3964</v>
      </c>
    </row>
    <row r="10116" spans="1:3">
      <c r="A10116" s="307"/>
      <c r="B10116" s="307"/>
      <c r="C10116" s="139" t="s">
        <v>3965</v>
      </c>
    </row>
    <row r="10117" spans="1:3">
      <c r="A10117" s="307"/>
      <c r="B10117" s="307"/>
      <c r="C10117" s="139" t="s">
        <v>3966</v>
      </c>
    </row>
    <row r="10118" spans="1:3">
      <c r="A10118" s="307"/>
      <c r="B10118" s="307"/>
      <c r="C10118" s="139" t="s">
        <v>1691</v>
      </c>
    </row>
    <row r="10119" spans="1:3">
      <c r="A10119" s="307"/>
      <c r="B10119" s="307"/>
      <c r="C10119" s="139" t="s">
        <v>3967</v>
      </c>
    </row>
    <row r="10120" spans="1:3">
      <c r="A10120" s="307"/>
      <c r="B10120" s="307"/>
      <c r="C10120" s="140" t="s">
        <v>3968</v>
      </c>
    </row>
    <row r="10121" spans="1:3">
      <c r="A10121" s="307"/>
      <c r="B10121" s="307"/>
      <c r="C10121" s="139" t="s">
        <v>3969</v>
      </c>
    </row>
    <row r="10122" spans="1:3">
      <c r="A10122" s="307"/>
      <c r="B10122" s="307"/>
      <c r="C10122" s="139" t="s">
        <v>3970</v>
      </c>
    </row>
    <row r="10123" spans="1:3">
      <c r="A10123" s="307"/>
      <c r="B10123" s="307"/>
      <c r="C10123" s="139" t="s">
        <v>3971</v>
      </c>
    </row>
    <row r="10124" spans="1:3">
      <c r="A10124" s="307"/>
      <c r="B10124" s="307"/>
      <c r="C10124" s="139" t="s">
        <v>3972</v>
      </c>
    </row>
    <row r="10125" spans="1:3">
      <c r="A10125" s="307"/>
      <c r="B10125" s="307"/>
      <c r="C10125" s="140" t="s">
        <v>3973</v>
      </c>
    </row>
    <row r="10126" spans="1:3">
      <c r="A10126" s="307"/>
      <c r="B10126" s="307"/>
      <c r="C10126" s="139" t="s">
        <v>3974</v>
      </c>
    </row>
    <row r="10127" spans="1:3">
      <c r="A10127" s="307"/>
      <c r="B10127" s="307"/>
      <c r="C10127" s="139" t="s">
        <v>3975</v>
      </c>
    </row>
    <row r="10128" spans="1:3">
      <c r="A10128" s="307"/>
      <c r="B10128" s="307"/>
      <c r="C10128" s="139" t="s">
        <v>3976</v>
      </c>
    </row>
    <row r="10129" spans="1:3">
      <c r="A10129" s="307"/>
      <c r="B10129" s="307"/>
      <c r="C10129" s="140" t="s">
        <v>3796</v>
      </c>
    </row>
    <row r="10130" spans="1:3">
      <c r="A10130" s="307"/>
      <c r="B10130" s="307"/>
      <c r="C10130" s="139" t="s">
        <v>3923</v>
      </c>
    </row>
    <row r="10131" spans="1:3">
      <c r="A10131" s="307"/>
      <c r="B10131" s="307"/>
      <c r="C10131" s="139" t="s">
        <v>3977</v>
      </c>
    </row>
    <row r="10132" spans="1:3">
      <c r="A10132" s="307"/>
      <c r="B10132" s="307"/>
      <c r="C10132" s="139" t="s">
        <v>3978</v>
      </c>
    </row>
    <row r="10133" spans="1:3">
      <c r="A10133" s="307"/>
      <c r="B10133" s="307"/>
      <c r="C10133" s="139" t="s">
        <v>3979</v>
      </c>
    </row>
    <row r="10134" spans="1:3">
      <c r="A10134" s="307"/>
      <c r="B10134" s="307"/>
      <c r="C10134" s="139" t="s">
        <v>3980</v>
      </c>
    </row>
    <row r="10135" spans="1:3">
      <c r="A10135" s="307"/>
      <c r="B10135" s="307"/>
      <c r="C10135" s="139" t="s">
        <v>3981</v>
      </c>
    </row>
    <row r="10136" spans="1:3">
      <c r="A10136" s="307"/>
      <c r="B10136" s="307"/>
      <c r="C10136" s="140" t="s">
        <v>1775</v>
      </c>
    </row>
    <row r="10137" spans="1:3" ht="17.25">
      <c r="A10137" s="307"/>
      <c r="B10137" s="307"/>
      <c r="C10137" s="154" t="s">
        <v>3982</v>
      </c>
    </row>
    <row r="10138" spans="1:3" ht="17.25">
      <c r="A10138" s="307"/>
      <c r="B10138" s="307"/>
      <c r="C10138" s="139" t="s">
        <v>3983</v>
      </c>
    </row>
    <row r="10139" spans="1:3">
      <c r="A10139" s="307"/>
      <c r="B10139" s="307"/>
      <c r="C10139" s="139" t="s">
        <v>3984</v>
      </c>
    </row>
    <row r="10140" spans="1:3">
      <c r="A10140" s="307"/>
      <c r="B10140" s="307"/>
      <c r="C10140" s="139" t="s">
        <v>3985</v>
      </c>
    </row>
    <row r="10141" spans="1:3">
      <c r="A10141" s="307"/>
      <c r="B10141" s="307"/>
      <c r="C10141" s="139" t="s">
        <v>2371</v>
      </c>
    </row>
    <row r="10142" spans="1:3">
      <c r="A10142" s="307"/>
      <c r="B10142" s="307"/>
      <c r="C10142" s="139" t="s">
        <v>3986</v>
      </c>
    </row>
    <row r="10143" spans="1:3">
      <c r="A10143" s="307"/>
      <c r="B10143" s="307"/>
      <c r="C10143" s="139" t="s">
        <v>2372</v>
      </c>
    </row>
    <row r="10144" spans="1:3">
      <c r="A10144" s="307"/>
      <c r="B10144" s="307"/>
      <c r="C10144" s="139" t="s">
        <v>3932</v>
      </c>
    </row>
    <row r="10145" spans="1:3">
      <c r="A10145" s="307"/>
      <c r="B10145" s="307"/>
      <c r="C10145" s="139" t="s">
        <v>3987</v>
      </c>
    </row>
    <row r="10146" spans="1:3">
      <c r="A10146" s="307"/>
      <c r="B10146" s="307"/>
      <c r="C10146" s="140" t="s">
        <v>1357</v>
      </c>
    </row>
    <row r="10147" spans="1:3" ht="45.75" thickBot="1">
      <c r="A10147" s="307"/>
      <c r="B10147" s="307"/>
      <c r="C10147" s="139" t="s">
        <v>3787</v>
      </c>
    </row>
    <row r="10148" spans="1:3" ht="30">
      <c r="A10148" s="306" t="str">
        <f>'[1]PEE-MEBOG'!B666</f>
        <v>18.11</v>
      </c>
      <c r="B10148" s="306" t="str">
        <f>'[1]PEE-MEBOG'!D666</f>
        <v>ML</v>
      </c>
      <c r="C10148" s="147" t="str">
        <f>'[1]PEE-MEBOG'!C666</f>
        <v xml:space="preserve">Suministro e instalación de cañuela prefabricada en concreto 21MPA ancho max =30cm para aguas lluvias </v>
      </c>
    </row>
    <row r="10149" spans="1:3">
      <c r="A10149" s="307"/>
      <c r="B10149" s="307"/>
      <c r="C10149" s="155" t="s">
        <v>3988</v>
      </c>
    </row>
    <row r="10150" spans="1:3" ht="111" customHeight="1">
      <c r="A10150" s="307"/>
      <c r="B10150" s="307"/>
      <c r="C10150" s="139" t="s">
        <v>3989</v>
      </c>
    </row>
    <row r="10151" spans="1:3">
      <c r="A10151" s="307"/>
      <c r="B10151" s="307"/>
      <c r="C10151" s="155" t="s">
        <v>3790</v>
      </c>
    </row>
    <row r="10152" spans="1:3">
      <c r="A10152" s="307"/>
      <c r="B10152" s="307"/>
      <c r="C10152" s="139" t="s">
        <v>3828</v>
      </c>
    </row>
    <row r="10153" spans="1:3">
      <c r="A10153" s="307"/>
      <c r="B10153" s="307"/>
      <c r="C10153" s="139" t="s">
        <v>3990</v>
      </c>
    </row>
    <row r="10154" spans="1:3">
      <c r="A10154" s="307"/>
      <c r="B10154" s="307"/>
      <c r="C10154" s="156" t="s">
        <v>3991</v>
      </c>
    </row>
    <row r="10155" spans="1:3">
      <c r="A10155" s="307"/>
      <c r="B10155" s="307"/>
      <c r="C10155" s="156" t="s">
        <v>3992</v>
      </c>
    </row>
    <row r="10156" spans="1:3">
      <c r="A10156" s="307"/>
      <c r="B10156" s="307"/>
      <c r="C10156" s="139" t="s">
        <v>3993</v>
      </c>
    </row>
    <row r="10157" spans="1:3">
      <c r="A10157" s="307"/>
      <c r="B10157" s="307"/>
      <c r="C10157" s="139" t="s">
        <v>3994</v>
      </c>
    </row>
    <row r="10158" spans="1:3">
      <c r="A10158" s="307"/>
      <c r="B10158" s="307"/>
      <c r="C10158" s="139" t="s">
        <v>3995</v>
      </c>
    </row>
    <row r="10159" spans="1:3">
      <c r="A10159" s="307"/>
      <c r="B10159" s="307"/>
      <c r="C10159" s="139" t="s">
        <v>3996</v>
      </c>
    </row>
    <row r="10160" spans="1:3">
      <c r="A10160" s="307"/>
      <c r="B10160" s="307"/>
      <c r="C10160" s="139" t="s">
        <v>3997</v>
      </c>
    </row>
    <row r="10161" spans="1:3">
      <c r="A10161" s="307"/>
      <c r="B10161" s="307"/>
      <c r="C10161" s="139" t="s">
        <v>3834</v>
      </c>
    </row>
    <row r="10162" spans="1:3">
      <c r="A10162" s="307"/>
      <c r="B10162" s="307"/>
      <c r="C10162" s="155" t="s">
        <v>1297</v>
      </c>
    </row>
    <row r="10163" spans="1:3" ht="45">
      <c r="A10163" s="307"/>
      <c r="B10163" s="307"/>
      <c r="C10163" s="139" t="s">
        <v>3998</v>
      </c>
    </row>
    <row r="10164" spans="1:3">
      <c r="A10164" s="307"/>
      <c r="B10164" s="307"/>
      <c r="C10164" s="157" t="s">
        <v>3999</v>
      </c>
    </row>
    <row r="10165" spans="1:3">
      <c r="A10165" s="307"/>
      <c r="B10165" s="307"/>
      <c r="C10165" s="157" t="s">
        <v>4000</v>
      </c>
    </row>
    <row r="10166" spans="1:3">
      <c r="A10166" s="307"/>
      <c r="B10166" s="307"/>
      <c r="C10166" s="139" t="s">
        <v>4001</v>
      </c>
    </row>
    <row r="10167" spans="1:3">
      <c r="A10167" s="307"/>
      <c r="B10167" s="307"/>
      <c r="C10167" s="139" t="s">
        <v>4002</v>
      </c>
    </row>
    <row r="10168" spans="1:3">
      <c r="A10168" s="307"/>
      <c r="B10168" s="307"/>
      <c r="C10168" s="155" t="s">
        <v>3793</v>
      </c>
    </row>
    <row r="10169" spans="1:3">
      <c r="A10169" s="307"/>
      <c r="B10169" s="307"/>
      <c r="C10169" s="139" t="s">
        <v>4003</v>
      </c>
    </row>
    <row r="10170" spans="1:3">
      <c r="A10170" s="307"/>
      <c r="B10170" s="307"/>
      <c r="C10170" s="139" t="s">
        <v>4004</v>
      </c>
    </row>
    <row r="10171" spans="1:3">
      <c r="A10171" s="307"/>
      <c r="B10171" s="307"/>
      <c r="C10171" s="139" t="s">
        <v>4005</v>
      </c>
    </row>
    <row r="10172" spans="1:3">
      <c r="A10172" s="307"/>
      <c r="B10172" s="307"/>
      <c r="C10172" s="139" t="s">
        <v>4006</v>
      </c>
    </row>
    <row r="10173" spans="1:3">
      <c r="A10173" s="307"/>
      <c r="B10173" s="307"/>
      <c r="C10173" s="139" t="s">
        <v>4007</v>
      </c>
    </row>
    <row r="10174" spans="1:3">
      <c r="A10174" s="307"/>
      <c r="B10174" s="307"/>
      <c r="C10174" s="139" t="s">
        <v>4008</v>
      </c>
    </row>
    <row r="10175" spans="1:3">
      <c r="A10175" s="307"/>
      <c r="B10175" s="307"/>
      <c r="C10175" s="155" t="s">
        <v>4009</v>
      </c>
    </row>
    <row r="10176" spans="1:3">
      <c r="A10176" s="307"/>
      <c r="B10176" s="307"/>
      <c r="C10176" s="155" t="s">
        <v>4010</v>
      </c>
    </row>
    <row r="10177" spans="1:3" ht="30">
      <c r="A10177" s="307"/>
      <c r="B10177" s="307"/>
      <c r="C10177" s="139" t="s">
        <v>4011</v>
      </c>
    </row>
    <row r="10178" spans="1:3">
      <c r="A10178" s="307"/>
      <c r="B10178" s="307"/>
      <c r="C10178" s="155" t="s">
        <v>4012</v>
      </c>
    </row>
    <row r="10179" spans="1:3" ht="30">
      <c r="A10179" s="307"/>
      <c r="B10179" s="307"/>
      <c r="C10179" s="157" t="s">
        <v>4013</v>
      </c>
    </row>
    <row r="10180" spans="1:3">
      <c r="A10180" s="307"/>
      <c r="B10180" s="307"/>
      <c r="C10180" s="139" t="s">
        <v>4014</v>
      </c>
    </row>
    <row r="10181" spans="1:3" ht="30">
      <c r="A10181" s="307"/>
      <c r="B10181" s="307"/>
      <c r="C10181" s="139" t="s">
        <v>4015</v>
      </c>
    </row>
    <row r="10182" spans="1:3">
      <c r="A10182" s="307"/>
      <c r="B10182" s="307"/>
      <c r="C10182" s="155" t="s">
        <v>4016</v>
      </c>
    </row>
    <row r="10183" spans="1:3" ht="45">
      <c r="A10183" s="307"/>
      <c r="B10183" s="307"/>
      <c r="C10183" s="139" t="s">
        <v>4017</v>
      </c>
    </row>
    <row r="10184" spans="1:3">
      <c r="A10184" s="307"/>
      <c r="B10184" s="307"/>
      <c r="C10184" s="140" t="s">
        <v>4018</v>
      </c>
    </row>
    <row r="10185" spans="1:3" ht="30">
      <c r="A10185" s="307"/>
      <c r="B10185" s="307"/>
      <c r="C10185" s="139" t="s">
        <v>4019</v>
      </c>
    </row>
    <row r="10186" spans="1:3">
      <c r="A10186" s="307"/>
      <c r="B10186" s="307"/>
      <c r="C10186" s="155" t="s">
        <v>4020</v>
      </c>
    </row>
    <row r="10187" spans="1:3" ht="30">
      <c r="A10187" s="307"/>
      <c r="B10187" s="307"/>
      <c r="C10187" s="139" t="s">
        <v>4021</v>
      </c>
    </row>
    <row r="10188" spans="1:3">
      <c r="A10188" s="307"/>
      <c r="B10188" s="307"/>
      <c r="C10188" s="155" t="s">
        <v>4022</v>
      </c>
    </row>
    <row r="10189" spans="1:3" ht="30">
      <c r="A10189" s="307"/>
      <c r="B10189" s="307"/>
      <c r="C10189" s="158" t="s">
        <v>4023</v>
      </c>
    </row>
    <row r="10190" spans="1:3">
      <c r="A10190" s="307"/>
      <c r="B10190" s="307"/>
      <c r="C10190" s="155" t="s">
        <v>3796</v>
      </c>
    </row>
    <row r="10191" spans="1:3">
      <c r="A10191" s="307"/>
      <c r="B10191" s="307"/>
      <c r="C10191" s="139" t="s">
        <v>4024</v>
      </c>
    </row>
    <row r="10192" spans="1:3" ht="75">
      <c r="A10192" s="307"/>
      <c r="B10192" s="307"/>
      <c r="C10192" s="139" t="s">
        <v>4025</v>
      </c>
    </row>
    <row r="10193" spans="1:3">
      <c r="A10193" s="307"/>
      <c r="B10193" s="307"/>
      <c r="C10193" s="155" t="s">
        <v>1775</v>
      </c>
    </row>
    <row r="10194" spans="1:3">
      <c r="A10194" s="307"/>
      <c r="B10194" s="307"/>
      <c r="C10194" s="155" t="s">
        <v>4026</v>
      </c>
    </row>
    <row r="10195" spans="1:3" ht="45">
      <c r="A10195" s="307"/>
      <c r="B10195" s="307"/>
      <c r="C10195" s="139" t="s">
        <v>4027</v>
      </c>
    </row>
    <row r="10196" spans="1:3">
      <c r="A10196" s="307"/>
      <c r="B10196" s="307"/>
      <c r="C10196" s="140" t="s">
        <v>3930</v>
      </c>
    </row>
    <row r="10197" spans="1:3" ht="105">
      <c r="A10197" s="307"/>
      <c r="B10197" s="307"/>
      <c r="C10197" s="139" t="s">
        <v>4028</v>
      </c>
    </row>
    <row r="10198" spans="1:3">
      <c r="A10198" s="307"/>
      <c r="B10198" s="307"/>
      <c r="C10198" s="140" t="s">
        <v>1357</v>
      </c>
    </row>
    <row r="10199" spans="1:3" ht="87" customHeight="1" thickBot="1">
      <c r="A10199" s="308"/>
      <c r="B10199" s="308"/>
      <c r="C10199" s="148" t="s">
        <v>3787</v>
      </c>
    </row>
    <row r="10200" spans="1:3" ht="17.25">
      <c r="C10200" s="160"/>
    </row>
    <row r="10201" spans="1:3" ht="17.25">
      <c r="C10201" s="160"/>
    </row>
    <row r="10202" spans="1:3" ht="17.25">
      <c r="C10202" s="160"/>
    </row>
    <row r="10203" spans="1:3" ht="17.25">
      <c r="C10203" s="160"/>
    </row>
    <row r="10204" spans="1:3" ht="17.25">
      <c r="C10204" s="160"/>
    </row>
    <row r="10205" spans="1:3" ht="17.25">
      <c r="C10205" s="160"/>
    </row>
    <row r="10206" spans="1:3" ht="17.25">
      <c r="C10206" s="160"/>
    </row>
    <row r="10207" spans="1:3" ht="17.25">
      <c r="C10207" s="160"/>
    </row>
    <row r="10208" spans="1:3" ht="17.25">
      <c r="C10208" s="160"/>
    </row>
    <row r="10209" spans="1:3" ht="17.25">
      <c r="C10209" s="160"/>
    </row>
    <row r="10210" spans="1:3" ht="17.25">
      <c r="C10210" s="160"/>
    </row>
    <row r="10211" spans="1:3">
      <c r="A10211" s="161" t="s">
        <v>4029</v>
      </c>
    </row>
    <row r="10212" spans="1:3">
      <c r="A10212" s="161" t="s">
        <v>4030</v>
      </c>
    </row>
    <row r="10213" spans="1:3">
      <c r="A10213" s="161" t="s">
        <v>4031</v>
      </c>
    </row>
    <row r="10214" spans="1:3">
      <c r="A10214" s="161" t="s">
        <v>4032</v>
      </c>
    </row>
    <row r="10215" spans="1:3">
      <c r="A10215" s="163" t="s">
        <v>1296</v>
      </c>
      <c r="B10215" s="85">
        <v>38645</v>
      </c>
    </row>
    <row r="10220" spans="1:3">
      <c r="A10220" s="164" t="s">
        <v>4033</v>
      </c>
    </row>
    <row r="10221" spans="1:3">
      <c r="A10221" s="164" t="s">
        <v>4034</v>
      </c>
    </row>
    <row r="10222" spans="1:3">
      <c r="A10222" s="165" t="s">
        <v>4049</v>
      </c>
    </row>
    <row r="10223" spans="1:3">
      <c r="A10223" s="165" t="s">
        <v>4050</v>
      </c>
    </row>
    <row r="10224" spans="1:3">
      <c r="A10224" s="165" t="s">
        <v>4051</v>
      </c>
    </row>
    <row r="10225" spans="1:3">
      <c r="A10225" s="165" t="s">
        <v>4052</v>
      </c>
    </row>
    <row r="10226" spans="1:3">
      <c r="A10226" s="165" t="s">
        <v>4053</v>
      </c>
    </row>
    <row r="10227" spans="1:3" ht="54" customHeight="1">
      <c r="A10227" s="309" t="s">
        <v>4035</v>
      </c>
      <c r="B10227" s="309"/>
      <c r="C10227" s="309"/>
    </row>
    <row r="10228" spans="1:3" ht="34.5" customHeight="1">
      <c r="A10228" s="309" t="s">
        <v>4036</v>
      </c>
      <c r="B10228" s="309"/>
      <c r="C10228" s="309"/>
    </row>
  </sheetData>
  <mergeCells count="1323">
    <mergeCell ref="A1:C1"/>
    <mergeCell ref="A2:C2"/>
    <mergeCell ref="A3:C3"/>
    <mergeCell ref="A5:A8"/>
    <mergeCell ref="B5:B8"/>
    <mergeCell ref="A9:A22"/>
    <mergeCell ref="B9:B22"/>
    <mergeCell ref="A115:A130"/>
    <mergeCell ref="B115:B130"/>
    <mergeCell ref="A131:A146"/>
    <mergeCell ref="B131:B146"/>
    <mergeCell ref="A66:A81"/>
    <mergeCell ref="B66:B81"/>
    <mergeCell ref="A82:A98"/>
    <mergeCell ref="B82:B98"/>
    <mergeCell ref="A99:A114"/>
    <mergeCell ref="B99:B114"/>
    <mergeCell ref="A56:A59"/>
    <mergeCell ref="B56:B59"/>
    <mergeCell ref="A60:A63"/>
    <mergeCell ref="B60:B63"/>
    <mergeCell ref="A64:A65"/>
    <mergeCell ref="B64:B65"/>
    <mergeCell ref="A23:A35"/>
    <mergeCell ref="B23:B35"/>
    <mergeCell ref="A36:A46"/>
    <mergeCell ref="B36:B46"/>
    <mergeCell ref="A47:A55"/>
    <mergeCell ref="B47:B55"/>
    <mergeCell ref="A206:A217"/>
    <mergeCell ref="B206:B217"/>
    <mergeCell ref="A218:A234"/>
    <mergeCell ref="B218:B234"/>
    <mergeCell ref="A235:A251"/>
    <mergeCell ref="B235:B251"/>
    <mergeCell ref="A163:A170"/>
    <mergeCell ref="B163:B170"/>
    <mergeCell ref="A171:A188"/>
    <mergeCell ref="B171:B188"/>
    <mergeCell ref="A189:A205"/>
    <mergeCell ref="B189:B205"/>
    <mergeCell ref="A147:A162"/>
    <mergeCell ref="B147:B162"/>
    <mergeCell ref="A330:A346"/>
    <mergeCell ref="B330:B346"/>
    <mergeCell ref="A347:A353"/>
    <mergeCell ref="B347:B353"/>
    <mergeCell ref="A354:A359"/>
    <mergeCell ref="B354:B359"/>
    <mergeCell ref="A294:A310"/>
    <mergeCell ref="B294:B310"/>
    <mergeCell ref="A311:A326"/>
    <mergeCell ref="B311:B326"/>
    <mergeCell ref="A327:A329"/>
    <mergeCell ref="B327:B329"/>
    <mergeCell ref="A252:A258"/>
    <mergeCell ref="B252:B258"/>
    <mergeCell ref="A259:A276"/>
    <mergeCell ref="B259:B276"/>
    <mergeCell ref="A277:A293"/>
    <mergeCell ref="B277:B293"/>
    <mergeCell ref="A413:A428"/>
    <mergeCell ref="B413:B428"/>
    <mergeCell ref="A429:A444"/>
    <mergeCell ref="B429:B444"/>
    <mergeCell ref="A445:A460"/>
    <mergeCell ref="B445:B460"/>
    <mergeCell ref="A372:A378"/>
    <mergeCell ref="B372:B378"/>
    <mergeCell ref="A379:A395"/>
    <mergeCell ref="B379:B395"/>
    <mergeCell ref="A396:A412"/>
    <mergeCell ref="B396:B412"/>
    <mergeCell ref="A360:A363"/>
    <mergeCell ref="B360:B363"/>
    <mergeCell ref="A364:A365"/>
    <mergeCell ref="B364:B365"/>
    <mergeCell ref="A366:A371"/>
    <mergeCell ref="B366:B371"/>
    <mergeCell ref="A538:A544"/>
    <mergeCell ref="B538:B544"/>
    <mergeCell ref="A545:A563"/>
    <mergeCell ref="B545:B563"/>
    <mergeCell ref="A564:A582"/>
    <mergeCell ref="B564:B582"/>
    <mergeCell ref="A510:A531"/>
    <mergeCell ref="B510:B531"/>
    <mergeCell ref="A532:A534"/>
    <mergeCell ref="B532:B534"/>
    <mergeCell ref="A535:A537"/>
    <mergeCell ref="B535:B537"/>
    <mergeCell ref="A461:A476"/>
    <mergeCell ref="B461:B476"/>
    <mergeCell ref="A477:A493"/>
    <mergeCell ref="B477:B493"/>
    <mergeCell ref="A494:A509"/>
    <mergeCell ref="B494:B509"/>
    <mergeCell ref="A674:A692"/>
    <mergeCell ref="B674:B692"/>
    <mergeCell ref="A693:A711"/>
    <mergeCell ref="B693:B711"/>
    <mergeCell ref="A712:A738"/>
    <mergeCell ref="B712:B738"/>
    <mergeCell ref="A640:A646"/>
    <mergeCell ref="B640:B646"/>
    <mergeCell ref="A647:A658"/>
    <mergeCell ref="B647:B658"/>
    <mergeCell ref="A659:A673"/>
    <mergeCell ref="B659:B673"/>
    <mergeCell ref="A583:A601"/>
    <mergeCell ref="B583:B601"/>
    <mergeCell ref="A602:A620"/>
    <mergeCell ref="B602:B620"/>
    <mergeCell ref="A621:A639"/>
    <mergeCell ref="B621:B639"/>
    <mergeCell ref="A883:A901"/>
    <mergeCell ref="B883:B901"/>
    <mergeCell ref="A902:A926"/>
    <mergeCell ref="B902:B926"/>
    <mergeCell ref="A927:A932"/>
    <mergeCell ref="B927:B932"/>
    <mergeCell ref="A820:A841"/>
    <mergeCell ref="B820:B841"/>
    <mergeCell ref="A842:A863"/>
    <mergeCell ref="B842:B863"/>
    <mergeCell ref="A864:A882"/>
    <mergeCell ref="B864:B882"/>
    <mergeCell ref="A739:A765"/>
    <mergeCell ref="B739:B765"/>
    <mergeCell ref="A766:A792"/>
    <mergeCell ref="B766:B792"/>
    <mergeCell ref="A793:A819"/>
    <mergeCell ref="B793:B819"/>
    <mergeCell ref="A992:A1009"/>
    <mergeCell ref="B992:B1009"/>
    <mergeCell ref="A1010:A1027"/>
    <mergeCell ref="B1010:B1027"/>
    <mergeCell ref="A1028:A1045"/>
    <mergeCell ref="B1028:B1045"/>
    <mergeCell ref="A946:A948"/>
    <mergeCell ref="B946:B948"/>
    <mergeCell ref="A950:A970"/>
    <mergeCell ref="B950:B970"/>
    <mergeCell ref="A971:A991"/>
    <mergeCell ref="B971:B991"/>
    <mergeCell ref="A933:A938"/>
    <mergeCell ref="B933:B938"/>
    <mergeCell ref="A939:A942"/>
    <mergeCell ref="B939:B942"/>
    <mergeCell ref="A943:A945"/>
    <mergeCell ref="B943:B945"/>
    <mergeCell ref="A1111:A1129"/>
    <mergeCell ref="B1111:B1129"/>
    <mergeCell ref="A1130:A1151"/>
    <mergeCell ref="B1130:B1151"/>
    <mergeCell ref="A1152:A1170"/>
    <mergeCell ref="B1152:B1170"/>
    <mergeCell ref="A1090:A1093"/>
    <mergeCell ref="B1090:B1093"/>
    <mergeCell ref="A1094:A1098"/>
    <mergeCell ref="B1094:B1098"/>
    <mergeCell ref="A1099:A1110"/>
    <mergeCell ref="B1099:B1110"/>
    <mergeCell ref="A1046:A1063"/>
    <mergeCell ref="B1046:B1063"/>
    <mergeCell ref="A1064:A1079"/>
    <mergeCell ref="B1064:B1079"/>
    <mergeCell ref="A1080:A1089"/>
    <mergeCell ref="B1080:B1089"/>
    <mergeCell ref="A1245:A1250"/>
    <mergeCell ref="B1245:B1250"/>
    <mergeCell ref="A1251:A1286"/>
    <mergeCell ref="B1251:B1286"/>
    <mergeCell ref="A1287:A1289"/>
    <mergeCell ref="B1287:B1289"/>
    <mergeCell ref="A1206:A1216"/>
    <mergeCell ref="B1206:B1216"/>
    <mergeCell ref="A1217:A1230"/>
    <mergeCell ref="B1217:B1230"/>
    <mergeCell ref="A1231:A1244"/>
    <mergeCell ref="B1231:B1244"/>
    <mergeCell ref="A1171:A1181"/>
    <mergeCell ref="B1171:B1181"/>
    <mergeCell ref="A1182:A1191"/>
    <mergeCell ref="B1182:B1191"/>
    <mergeCell ref="A1192:A1205"/>
    <mergeCell ref="B1192:B1205"/>
    <mergeCell ref="A1370:A1385"/>
    <mergeCell ref="B1370:B1385"/>
    <mergeCell ref="A1386:A1399"/>
    <mergeCell ref="B1386:B1399"/>
    <mergeCell ref="A1400:A1413"/>
    <mergeCell ref="B1400:B1413"/>
    <mergeCell ref="A1332:A1348"/>
    <mergeCell ref="B1332:B1348"/>
    <mergeCell ref="A1349:A1365"/>
    <mergeCell ref="B1349:B1365"/>
    <mergeCell ref="A1366:A1369"/>
    <mergeCell ref="B1366:B1369"/>
    <mergeCell ref="A1290:A1307"/>
    <mergeCell ref="B1290:B1307"/>
    <mergeCell ref="A1308:A1325"/>
    <mergeCell ref="B1308:B1325"/>
    <mergeCell ref="A1326:A1331"/>
    <mergeCell ref="B1326:B1331"/>
    <mergeCell ref="A1504:A1508"/>
    <mergeCell ref="B1504:B1508"/>
    <mergeCell ref="A1509:A1516"/>
    <mergeCell ref="B1509:B1516"/>
    <mergeCell ref="A1517:A1524"/>
    <mergeCell ref="B1517:B1524"/>
    <mergeCell ref="A1474:A1493"/>
    <mergeCell ref="B1474:B1493"/>
    <mergeCell ref="A1494:A1498"/>
    <mergeCell ref="B1494:B1498"/>
    <mergeCell ref="A1499:A1503"/>
    <mergeCell ref="B1499:B1503"/>
    <mergeCell ref="A1414:A1433"/>
    <mergeCell ref="B1414:B1433"/>
    <mergeCell ref="A1434:A1453"/>
    <mergeCell ref="B1434:B1453"/>
    <mergeCell ref="A1454:A1473"/>
    <mergeCell ref="B1454:B1473"/>
    <mergeCell ref="A1589:A1599"/>
    <mergeCell ref="B1589:B1599"/>
    <mergeCell ref="A1600:A1611"/>
    <mergeCell ref="B1600:B1611"/>
    <mergeCell ref="A1612:A1623"/>
    <mergeCell ref="B1612:B1623"/>
    <mergeCell ref="A1563:A1570"/>
    <mergeCell ref="B1563:B1570"/>
    <mergeCell ref="A1571:A1578"/>
    <mergeCell ref="B1571:B1578"/>
    <mergeCell ref="A1579:A1588"/>
    <mergeCell ref="B1579:B1588"/>
    <mergeCell ref="A1525:A1537"/>
    <mergeCell ref="B1525:B1537"/>
    <mergeCell ref="A1538:A1549"/>
    <mergeCell ref="B1538:B1549"/>
    <mergeCell ref="A1550:A1562"/>
    <mergeCell ref="B1550:B1562"/>
    <mergeCell ref="A1715:A1724"/>
    <mergeCell ref="B1715:B1724"/>
    <mergeCell ref="A1725:A1736"/>
    <mergeCell ref="B1725:B1736"/>
    <mergeCell ref="A1737:A1743"/>
    <mergeCell ref="B1737:B1743"/>
    <mergeCell ref="A1684:A1693"/>
    <mergeCell ref="B1684:B1693"/>
    <mergeCell ref="A1694:A1703"/>
    <mergeCell ref="B1694:B1703"/>
    <mergeCell ref="A1704:A1714"/>
    <mergeCell ref="B1704:B1714"/>
    <mergeCell ref="A1624:A1634"/>
    <mergeCell ref="B1624:B1634"/>
    <mergeCell ref="A1635:A1673"/>
    <mergeCell ref="B1635:B1673"/>
    <mergeCell ref="A1674:A1683"/>
    <mergeCell ref="B1674:B1683"/>
    <mergeCell ref="A1806:A1811"/>
    <mergeCell ref="B1806:B1811"/>
    <mergeCell ref="A1812:A1826"/>
    <mergeCell ref="B1812:B1826"/>
    <mergeCell ref="A1827:A1837"/>
    <mergeCell ref="B1827:B1837"/>
    <mergeCell ref="A1775:A1780"/>
    <mergeCell ref="B1775:B1780"/>
    <mergeCell ref="A1781:A1786"/>
    <mergeCell ref="B1781:B1786"/>
    <mergeCell ref="A1787:A1805"/>
    <mergeCell ref="B1787:B1805"/>
    <mergeCell ref="A1744:A1748"/>
    <mergeCell ref="B1744:B1748"/>
    <mergeCell ref="A1749:A1755"/>
    <mergeCell ref="B1749:B1755"/>
    <mergeCell ref="A1756:A1774"/>
    <mergeCell ref="B1756:B1774"/>
    <mergeCell ref="A1931:A1936"/>
    <mergeCell ref="B1931:B1936"/>
    <mergeCell ref="A1937:A1947"/>
    <mergeCell ref="B1937:B1947"/>
    <mergeCell ref="A1948:A1966"/>
    <mergeCell ref="B1948:B1966"/>
    <mergeCell ref="A1874:A1894"/>
    <mergeCell ref="B1874:B1894"/>
    <mergeCell ref="A1895:A1912"/>
    <mergeCell ref="B1895:B1912"/>
    <mergeCell ref="A1913:A1930"/>
    <mergeCell ref="B1913:B1930"/>
    <mergeCell ref="A1838:A1847"/>
    <mergeCell ref="B1838:B1847"/>
    <mergeCell ref="A1848:A1860"/>
    <mergeCell ref="B1848:B1860"/>
    <mergeCell ref="A1861:A1873"/>
    <mergeCell ref="B1861:B1873"/>
    <mergeCell ref="A2077:A2089"/>
    <mergeCell ref="B2077:B2089"/>
    <mergeCell ref="A2090:A2104"/>
    <mergeCell ref="B2090:B2104"/>
    <mergeCell ref="A2105:A2117"/>
    <mergeCell ref="B2105:B2117"/>
    <mergeCell ref="A2019:A2033"/>
    <mergeCell ref="B2019:B2033"/>
    <mergeCell ref="A2034:A2047"/>
    <mergeCell ref="B2034:B2047"/>
    <mergeCell ref="A2048:A2076"/>
    <mergeCell ref="B2048:B2076"/>
    <mergeCell ref="A1967:A1985"/>
    <mergeCell ref="B1967:B1985"/>
    <mergeCell ref="A1986:A2004"/>
    <mergeCell ref="B1986:B2004"/>
    <mergeCell ref="A2005:A2018"/>
    <mergeCell ref="B2005:B2018"/>
    <mergeCell ref="A2183:A2193"/>
    <mergeCell ref="B2183:B2193"/>
    <mergeCell ref="A2194:A2204"/>
    <mergeCell ref="B2194:B2204"/>
    <mergeCell ref="A2205:A2216"/>
    <mergeCell ref="B2205:B2216"/>
    <mergeCell ref="A2151:A2161"/>
    <mergeCell ref="B2151:B2161"/>
    <mergeCell ref="A2162:A2171"/>
    <mergeCell ref="B2162:B2171"/>
    <mergeCell ref="A2172:A2182"/>
    <mergeCell ref="B2172:B2182"/>
    <mergeCell ref="A2118:A2130"/>
    <mergeCell ref="B2118:B2130"/>
    <mergeCell ref="A2131:A2141"/>
    <mergeCell ref="B2131:B2141"/>
    <mergeCell ref="A2142:A2150"/>
    <mergeCell ref="B2142:B2150"/>
    <mergeCell ref="A2290:A2301"/>
    <mergeCell ref="B2290:B2301"/>
    <mergeCell ref="A2302:A2313"/>
    <mergeCell ref="B2302:B2313"/>
    <mergeCell ref="A2314:A2323"/>
    <mergeCell ref="B2314:B2323"/>
    <mergeCell ref="A2253:A2264"/>
    <mergeCell ref="B2253:B2264"/>
    <mergeCell ref="A2265:A2277"/>
    <mergeCell ref="B2265:B2277"/>
    <mergeCell ref="A2278:A2289"/>
    <mergeCell ref="B2278:B2289"/>
    <mergeCell ref="A2217:A2228"/>
    <mergeCell ref="B2217:B2228"/>
    <mergeCell ref="A2229:A2240"/>
    <mergeCell ref="B2229:B2240"/>
    <mergeCell ref="A2241:A2252"/>
    <mergeCell ref="B2241:B2252"/>
    <mergeCell ref="A2450:A2459"/>
    <mergeCell ref="B2450:B2459"/>
    <mergeCell ref="A2401:A2410"/>
    <mergeCell ref="B2401:B2410"/>
    <mergeCell ref="A2411:A2419"/>
    <mergeCell ref="B2411:B2419"/>
    <mergeCell ref="A2420:A2429"/>
    <mergeCell ref="B2420:B2429"/>
    <mergeCell ref="C2349:C2360"/>
    <mergeCell ref="A2369:A2379"/>
    <mergeCell ref="B2369:B2379"/>
    <mergeCell ref="A2380:A2389"/>
    <mergeCell ref="B2380:B2389"/>
    <mergeCell ref="A2390:A2400"/>
    <mergeCell ref="B2390:B2400"/>
    <mergeCell ref="A2324:A2334"/>
    <mergeCell ref="B2324:B2334"/>
    <mergeCell ref="A2335:A2345"/>
    <mergeCell ref="B2335:B2345"/>
    <mergeCell ref="A2501:A2515"/>
    <mergeCell ref="B2501:B2515"/>
    <mergeCell ref="A2346:A2368"/>
    <mergeCell ref="B2346:B2368"/>
    <mergeCell ref="A2516:A2531"/>
    <mergeCell ref="B2516:B2531"/>
    <mergeCell ref="A2532:A2548"/>
    <mergeCell ref="B2532:B2548"/>
    <mergeCell ref="A2489:A2492"/>
    <mergeCell ref="B2489:B2492"/>
    <mergeCell ref="A2493:A2496"/>
    <mergeCell ref="B2493:B2496"/>
    <mergeCell ref="A2497:A2500"/>
    <mergeCell ref="B2497:B2500"/>
    <mergeCell ref="A2460:A2469"/>
    <mergeCell ref="B2460:B2469"/>
    <mergeCell ref="A2470:A2478"/>
    <mergeCell ref="B2470:B2478"/>
    <mergeCell ref="A2479:A2488"/>
    <mergeCell ref="B2479:B2488"/>
    <mergeCell ref="A2430:A2439"/>
    <mergeCell ref="B2430:B2439"/>
    <mergeCell ref="A2440:A2449"/>
    <mergeCell ref="B2440:B2449"/>
    <mergeCell ref="A2664:A2683"/>
    <mergeCell ref="B2664:B2683"/>
    <mergeCell ref="A2684:A2702"/>
    <mergeCell ref="B2684:B2702"/>
    <mergeCell ref="A2703:A2721"/>
    <mergeCell ref="B2703:B2721"/>
    <mergeCell ref="A2604:A2623"/>
    <mergeCell ref="B2604:B2623"/>
    <mergeCell ref="A2624:A2643"/>
    <mergeCell ref="B2624:B2643"/>
    <mergeCell ref="A2644:A2663"/>
    <mergeCell ref="B2644:B2663"/>
    <mergeCell ref="A2549:A2563"/>
    <mergeCell ref="B2549:B2563"/>
    <mergeCell ref="A2564:A2583"/>
    <mergeCell ref="B2564:B2583"/>
    <mergeCell ref="A2584:A2603"/>
    <mergeCell ref="B2584:B2603"/>
    <mergeCell ref="A2838:A2857"/>
    <mergeCell ref="B2838:B2857"/>
    <mergeCell ref="A2858:A2877"/>
    <mergeCell ref="B2858:B2877"/>
    <mergeCell ref="A2878:A2885"/>
    <mergeCell ref="B2878:B2885"/>
    <mergeCell ref="A2780:A2797"/>
    <mergeCell ref="B2780:B2797"/>
    <mergeCell ref="A2798:A2817"/>
    <mergeCell ref="B2798:B2817"/>
    <mergeCell ref="A2818:A2837"/>
    <mergeCell ref="B2818:B2837"/>
    <mergeCell ref="A2722:A2740"/>
    <mergeCell ref="B2722:B2740"/>
    <mergeCell ref="A2741:A2760"/>
    <mergeCell ref="B2741:B2760"/>
    <mergeCell ref="A2761:A2779"/>
    <mergeCell ref="B2761:B2779"/>
    <mergeCell ref="A2941:A2970"/>
    <mergeCell ref="B2941:B2970"/>
    <mergeCell ref="A2971:A2997"/>
    <mergeCell ref="B2971:B2997"/>
    <mergeCell ref="A2998:A3025"/>
    <mergeCell ref="B2998:B3025"/>
    <mergeCell ref="A2910:A2917"/>
    <mergeCell ref="B2910:B2917"/>
    <mergeCell ref="A2918:A2925"/>
    <mergeCell ref="B2918:B2925"/>
    <mergeCell ref="A2926:A2940"/>
    <mergeCell ref="B2926:B2940"/>
    <mergeCell ref="A2886:A2893"/>
    <mergeCell ref="B2886:B2893"/>
    <mergeCell ref="A2894:A2901"/>
    <mergeCell ref="B2894:B2901"/>
    <mergeCell ref="A2902:A2909"/>
    <mergeCell ref="B2902:B2909"/>
    <mergeCell ref="A3153:A3169"/>
    <mergeCell ref="B3153:B3169"/>
    <mergeCell ref="A3170:A3186"/>
    <mergeCell ref="B3170:B3186"/>
    <mergeCell ref="A3187:A3202"/>
    <mergeCell ref="B3187:B3202"/>
    <mergeCell ref="A3101:A3118"/>
    <mergeCell ref="B3101:B3118"/>
    <mergeCell ref="A3119:A3135"/>
    <mergeCell ref="B3119:B3135"/>
    <mergeCell ref="A3136:A3152"/>
    <mergeCell ref="B3136:B3152"/>
    <mergeCell ref="A3026:A3054"/>
    <mergeCell ref="B3026:B3054"/>
    <mergeCell ref="A3055:A3082"/>
    <mergeCell ref="B3055:B3082"/>
    <mergeCell ref="A3083:A3100"/>
    <mergeCell ref="B3083:B3100"/>
    <mergeCell ref="A3301:A3314"/>
    <mergeCell ref="B3301:B3314"/>
    <mergeCell ref="A3315:A3329"/>
    <mergeCell ref="B3315:B3329"/>
    <mergeCell ref="A3330:A3344"/>
    <mergeCell ref="B3330:B3344"/>
    <mergeCell ref="A3257:A3270"/>
    <mergeCell ref="B3257:B3270"/>
    <mergeCell ref="A3271:A3285"/>
    <mergeCell ref="B3271:B3285"/>
    <mergeCell ref="A3286:A3300"/>
    <mergeCell ref="B3286:B3300"/>
    <mergeCell ref="A3203:A3219"/>
    <mergeCell ref="B3203:B3219"/>
    <mergeCell ref="A3220:A3242"/>
    <mergeCell ref="B3220:B3242"/>
    <mergeCell ref="A3243:A3256"/>
    <mergeCell ref="B3243:B3256"/>
    <mergeCell ref="A3439:A3453"/>
    <mergeCell ref="B3439:B3453"/>
    <mergeCell ref="A3454:A3468"/>
    <mergeCell ref="B3454:B3468"/>
    <mergeCell ref="A3469:A3484"/>
    <mergeCell ref="B3469:B3484"/>
    <mergeCell ref="A3394:A3408"/>
    <mergeCell ref="B3394:B3408"/>
    <mergeCell ref="A3409:A3423"/>
    <mergeCell ref="B3409:B3423"/>
    <mergeCell ref="A3424:A3438"/>
    <mergeCell ref="B3424:B3438"/>
    <mergeCell ref="A3345:A3363"/>
    <mergeCell ref="B3345:B3363"/>
    <mergeCell ref="A3364:A3378"/>
    <mergeCell ref="B3364:B3378"/>
    <mergeCell ref="A3379:A3393"/>
    <mergeCell ref="B3379:B3393"/>
    <mergeCell ref="A3574:A3589"/>
    <mergeCell ref="B3574:B3589"/>
    <mergeCell ref="A3590:A3605"/>
    <mergeCell ref="B3590:B3605"/>
    <mergeCell ref="A3606:A3620"/>
    <mergeCell ref="B3606:B3620"/>
    <mergeCell ref="A3527:A3539"/>
    <mergeCell ref="B3527:B3539"/>
    <mergeCell ref="A3540:A3557"/>
    <mergeCell ref="B3540:B3557"/>
    <mergeCell ref="A3558:A3573"/>
    <mergeCell ref="B3558:B3573"/>
    <mergeCell ref="A3485:A3500"/>
    <mergeCell ref="B3485:B3500"/>
    <mergeCell ref="A3501:A3513"/>
    <mergeCell ref="B3501:B3513"/>
    <mergeCell ref="A3514:A3526"/>
    <mergeCell ref="B3514:B3526"/>
    <mergeCell ref="A3741:A3760"/>
    <mergeCell ref="B3741:B3760"/>
    <mergeCell ref="A3761:A3777"/>
    <mergeCell ref="B3761:B3777"/>
    <mergeCell ref="A3778:A3794"/>
    <mergeCell ref="B3778:B3794"/>
    <mergeCell ref="A3681:A3700"/>
    <mergeCell ref="B3681:B3700"/>
    <mergeCell ref="A3701:A3720"/>
    <mergeCell ref="B3701:B3720"/>
    <mergeCell ref="A3721:A3740"/>
    <mergeCell ref="B3721:B3740"/>
    <mergeCell ref="A3621:A3640"/>
    <mergeCell ref="B3621:B3640"/>
    <mergeCell ref="A3641:A3660"/>
    <mergeCell ref="B3641:B3660"/>
    <mergeCell ref="A3661:A3680"/>
    <mergeCell ref="B3661:B3680"/>
    <mergeCell ref="A3895:A3913"/>
    <mergeCell ref="B3895:B3913"/>
    <mergeCell ref="A3914:A3926"/>
    <mergeCell ref="B3914:B3926"/>
    <mergeCell ref="A3927:A3961"/>
    <mergeCell ref="B3927:B3961"/>
    <mergeCell ref="A3846:A3862"/>
    <mergeCell ref="B3846:B3862"/>
    <mergeCell ref="A3863:A3878"/>
    <mergeCell ref="B3863:B3878"/>
    <mergeCell ref="A3879:A3894"/>
    <mergeCell ref="B3879:B3894"/>
    <mergeCell ref="A3795:A3811"/>
    <mergeCell ref="B3795:B3811"/>
    <mergeCell ref="A3812:A3828"/>
    <mergeCell ref="B3812:B3828"/>
    <mergeCell ref="A3829:A3845"/>
    <mergeCell ref="B3829:B3845"/>
    <mergeCell ref="A4058:A4093"/>
    <mergeCell ref="B4058:B4093"/>
    <mergeCell ref="A4094:A4128"/>
    <mergeCell ref="B4094:B4128"/>
    <mergeCell ref="A4129:A4163"/>
    <mergeCell ref="B4129:B4163"/>
    <mergeCell ref="A4009:A4018"/>
    <mergeCell ref="B4009:B4018"/>
    <mergeCell ref="A4019:A4027"/>
    <mergeCell ref="B4019:B4027"/>
    <mergeCell ref="A4028:A4057"/>
    <mergeCell ref="B4028:B4057"/>
    <mergeCell ref="A3962:A3988"/>
    <mergeCell ref="B3962:B3988"/>
    <mergeCell ref="A3989:A3998"/>
    <mergeCell ref="B3989:B3998"/>
    <mergeCell ref="A3999:A4008"/>
    <mergeCell ref="B3999:B4008"/>
    <mergeCell ref="A4290:A4299"/>
    <mergeCell ref="B4290:B4299"/>
    <mergeCell ref="A4300:A4310"/>
    <mergeCell ref="B4300:B4310"/>
    <mergeCell ref="A4311:A4323"/>
    <mergeCell ref="B4311:B4323"/>
    <mergeCell ref="A4222:A4231"/>
    <mergeCell ref="B4222:B4231"/>
    <mergeCell ref="A4232:A4248"/>
    <mergeCell ref="B4232:B4248"/>
    <mergeCell ref="A4249:A4289"/>
    <mergeCell ref="B4249:B4289"/>
    <mergeCell ref="A4164:A4185"/>
    <mergeCell ref="B4164:B4185"/>
    <mergeCell ref="A4186:A4206"/>
    <mergeCell ref="B4186:B4206"/>
    <mergeCell ref="A4207:A4221"/>
    <mergeCell ref="B4207:B4221"/>
    <mergeCell ref="A4461:A4491"/>
    <mergeCell ref="B4461:B4491"/>
    <mergeCell ref="A4492:A4504"/>
    <mergeCell ref="B4492:B4504"/>
    <mergeCell ref="A4505:A4515"/>
    <mergeCell ref="B4505:B4515"/>
    <mergeCell ref="A4368:A4377"/>
    <mergeCell ref="B4368:B4377"/>
    <mergeCell ref="A4378:A4419"/>
    <mergeCell ref="B4378:B4419"/>
    <mergeCell ref="A4420:A4460"/>
    <mergeCell ref="B4420:B4460"/>
    <mergeCell ref="A4324:A4337"/>
    <mergeCell ref="B4324:B4337"/>
    <mergeCell ref="A4338:A4351"/>
    <mergeCell ref="B4338:B4351"/>
    <mergeCell ref="A4352:A4367"/>
    <mergeCell ref="B4352:B4367"/>
    <mergeCell ref="A4590:A4607"/>
    <mergeCell ref="B4590:B4607"/>
    <mergeCell ref="A4608:A4629"/>
    <mergeCell ref="B4608:B4629"/>
    <mergeCell ref="A4630:A4644"/>
    <mergeCell ref="B4630:B4644"/>
    <mergeCell ref="A4551:A4560"/>
    <mergeCell ref="B4551:B4560"/>
    <mergeCell ref="A4561:A4576"/>
    <mergeCell ref="B4561:B4576"/>
    <mergeCell ref="A4577:A4589"/>
    <mergeCell ref="B4577:B4589"/>
    <mergeCell ref="A4516:A4527"/>
    <mergeCell ref="B4516:B4527"/>
    <mergeCell ref="A4528:A4539"/>
    <mergeCell ref="B4528:B4539"/>
    <mergeCell ref="A4540:A4550"/>
    <mergeCell ref="B4540:B4550"/>
    <mergeCell ref="A4816:A4857"/>
    <mergeCell ref="B4816:B4857"/>
    <mergeCell ref="A4858:A4887"/>
    <mergeCell ref="B4858:B4887"/>
    <mergeCell ref="A4888:A4906"/>
    <mergeCell ref="B4888:B4906"/>
    <mergeCell ref="A4712:A4743"/>
    <mergeCell ref="B4712:B4743"/>
    <mergeCell ref="A4744:A4779"/>
    <mergeCell ref="B4744:B4779"/>
    <mergeCell ref="A4780:A4815"/>
    <mergeCell ref="B4780:B4815"/>
    <mergeCell ref="A4645:A4659"/>
    <mergeCell ref="B4645:B4659"/>
    <mergeCell ref="A4660:A4685"/>
    <mergeCell ref="B4660:B4685"/>
    <mergeCell ref="A4686:A4711"/>
    <mergeCell ref="B4686:B4711"/>
    <mergeCell ref="A5120:A5164"/>
    <mergeCell ref="B5120:B5164"/>
    <mergeCell ref="A5165:A5208"/>
    <mergeCell ref="B5165:B5208"/>
    <mergeCell ref="A5209:A5252"/>
    <mergeCell ref="B5209:B5252"/>
    <mergeCell ref="A4989:A5029"/>
    <mergeCell ref="B4989:B5029"/>
    <mergeCell ref="A5030:A5075"/>
    <mergeCell ref="B5030:B5075"/>
    <mergeCell ref="A5076:A5119"/>
    <mergeCell ref="B5076:B5119"/>
    <mergeCell ref="A4907:A4936"/>
    <mergeCell ref="B4907:B4936"/>
    <mergeCell ref="A4937:A4949"/>
    <mergeCell ref="B4937:B4949"/>
    <mergeCell ref="A4950:A4988"/>
    <mergeCell ref="B4950:B4988"/>
    <mergeCell ref="A5373:A5389"/>
    <mergeCell ref="B5373:B5389"/>
    <mergeCell ref="A5390:A5402"/>
    <mergeCell ref="B5390:B5402"/>
    <mergeCell ref="A5403:A5418"/>
    <mergeCell ref="B5403:B5418"/>
    <mergeCell ref="A5326:A5339"/>
    <mergeCell ref="B5326:B5339"/>
    <mergeCell ref="A5340:A5354"/>
    <mergeCell ref="B5340:B5354"/>
    <mergeCell ref="A5355:A5372"/>
    <mergeCell ref="B5355:B5372"/>
    <mergeCell ref="A5253:A5296"/>
    <mergeCell ref="B5253:B5296"/>
    <mergeCell ref="A5297:A5310"/>
    <mergeCell ref="B5297:B5310"/>
    <mergeCell ref="A5311:A5325"/>
    <mergeCell ref="B5311:B5325"/>
    <mergeCell ref="A5653:A5696"/>
    <mergeCell ref="B5653:B5696"/>
    <mergeCell ref="A5697:A5740"/>
    <mergeCell ref="B5697:B5740"/>
    <mergeCell ref="A5741:A5785"/>
    <mergeCell ref="B5741:B5785"/>
    <mergeCell ref="A5522:A5564"/>
    <mergeCell ref="B5522:B5564"/>
    <mergeCell ref="A5565:A5609"/>
    <mergeCell ref="B5565:B5609"/>
    <mergeCell ref="A5610:A5652"/>
    <mergeCell ref="B5610:B5652"/>
    <mergeCell ref="A5419:A5434"/>
    <mergeCell ref="B5419:B5434"/>
    <mergeCell ref="A5435:A5478"/>
    <mergeCell ref="B5435:B5478"/>
    <mergeCell ref="A5479:A5521"/>
    <mergeCell ref="B5479:B5521"/>
    <mergeCell ref="A5987:A6035"/>
    <mergeCell ref="B5987:B6035"/>
    <mergeCell ref="A6036:A6072"/>
    <mergeCell ref="B6036:B6072"/>
    <mergeCell ref="A6073:A6109"/>
    <mergeCell ref="B6073:B6109"/>
    <mergeCell ref="A5896:A5919"/>
    <mergeCell ref="B5896:B5919"/>
    <mergeCell ref="A5920:A5940"/>
    <mergeCell ref="B5920:B5940"/>
    <mergeCell ref="A5941:A5986"/>
    <mergeCell ref="B5941:B5986"/>
    <mergeCell ref="A5786:A5829"/>
    <mergeCell ref="B5786:B5829"/>
    <mergeCell ref="A5830:A5873"/>
    <mergeCell ref="B5830:B5873"/>
    <mergeCell ref="A5874:A5895"/>
    <mergeCell ref="B5874:B5895"/>
    <mergeCell ref="A6228:A6238"/>
    <mergeCell ref="B6228:B6238"/>
    <mergeCell ref="A6239:A6250"/>
    <mergeCell ref="B6239:B6250"/>
    <mergeCell ref="A6251:A6261"/>
    <mergeCell ref="B6251:B6261"/>
    <mergeCell ref="A6172:A6195"/>
    <mergeCell ref="B6172:B6195"/>
    <mergeCell ref="A6196:A6216"/>
    <mergeCell ref="B6196:B6216"/>
    <mergeCell ref="A6217:A6227"/>
    <mergeCell ref="B6217:B6227"/>
    <mergeCell ref="A6110:A6137"/>
    <mergeCell ref="B6110:B6137"/>
    <mergeCell ref="A6138:A6150"/>
    <mergeCell ref="B6138:B6150"/>
    <mergeCell ref="A6151:A6171"/>
    <mergeCell ref="B6151:B6171"/>
    <mergeCell ref="A6330:A6344"/>
    <mergeCell ref="B6330:B6344"/>
    <mergeCell ref="A6345:A6354"/>
    <mergeCell ref="B6345:B6354"/>
    <mergeCell ref="A6355:A6365"/>
    <mergeCell ref="B6355:B6365"/>
    <mergeCell ref="A6293:A6303"/>
    <mergeCell ref="B6293:B6303"/>
    <mergeCell ref="A6304:A6314"/>
    <mergeCell ref="B6304:B6314"/>
    <mergeCell ref="A6315:A6329"/>
    <mergeCell ref="B6315:B6329"/>
    <mergeCell ref="A6262:A6272"/>
    <mergeCell ref="B6262:B6272"/>
    <mergeCell ref="A6273:A6283"/>
    <mergeCell ref="B6273:B6283"/>
    <mergeCell ref="A6284:A6292"/>
    <mergeCell ref="B6284:B6292"/>
    <mergeCell ref="A6434:A6448"/>
    <mergeCell ref="B6434:B6448"/>
    <mergeCell ref="A6449:A6463"/>
    <mergeCell ref="B6449:B6463"/>
    <mergeCell ref="A6464:A6478"/>
    <mergeCell ref="B6464:B6478"/>
    <mergeCell ref="A6402:A6411"/>
    <mergeCell ref="B6402:B6411"/>
    <mergeCell ref="A6412:A6422"/>
    <mergeCell ref="B6412:B6422"/>
    <mergeCell ref="A6423:A6433"/>
    <mergeCell ref="B6423:B6433"/>
    <mergeCell ref="A6366:A6377"/>
    <mergeCell ref="B6366:B6377"/>
    <mergeCell ref="A6378:A6389"/>
    <mergeCell ref="B6378:B6389"/>
    <mergeCell ref="A6390:A6401"/>
    <mergeCell ref="B6390:B6401"/>
    <mergeCell ref="A6552:A6562"/>
    <mergeCell ref="B6552:B6562"/>
    <mergeCell ref="A6563:A6605"/>
    <mergeCell ref="B6563:B6605"/>
    <mergeCell ref="A6606:A6646"/>
    <mergeCell ref="B6606:B6646"/>
    <mergeCell ref="A6518:A6528"/>
    <mergeCell ref="B6518:B6528"/>
    <mergeCell ref="A6529:A6537"/>
    <mergeCell ref="B6529:B6537"/>
    <mergeCell ref="A6538:A6551"/>
    <mergeCell ref="B6538:B6551"/>
    <mergeCell ref="A6479:A6493"/>
    <mergeCell ref="B6479:B6493"/>
    <mergeCell ref="A6494:A6508"/>
    <mergeCell ref="B6494:B6508"/>
    <mergeCell ref="A6509:A6517"/>
    <mergeCell ref="B6509:B6517"/>
    <mergeCell ref="A6788:A6831"/>
    <mergeCell ref="B6788:B6831"/>
    <mergeCell ref="A6832:A6859"/>
    <mergeCell ref="B6832:B6859"/>
    <mergeCell ref="A6860:A6878"/>
    <mergeCell ref="B6860:B6878"/>
    <mergeCell ref="A6729:A6757"/>
    <mergeCell ref="B6729:B6757"/>
    <mergeCell ref="A6758:A6776"/>
    <mergeCell ref="B6758:B6776"/>
    <mergeCell ref="A6777:A6787"/>
    <mergeCell ref="B6777:B6787"/>
    <mergeCell ref="A6647:A6671"/>
    <mergeCell ref="B6647:B6671"/>
    <mergeCell ref="A6672:A6700"/>
    <mergeCell ref="B6672:B6700"/>
    <mergeCell ref="A6701:A6728"/>
    <mergeCell ref="B6701:B6728"/>
    <mergeCell ref="A6964:A6983"/>
    <mergeCell ref="B6964:B6983"/>
    <mergeCell ref="A6984:A7003"/>
    <mergeCell ref="B6984:B7003"/>
    <mergeCell ref="A7004:A7022"/>
    <mergeCell ref="B7004:B7022"/>
    <mergeCell ref="A6916:A6926"/>
    <mergeCell ref="B6916:B6926"/>
    <mergeCell ref="A6927:A6943"/>
    <mergeCell ref="B6927:B6943"/>
    <mergeCell ref="A6944:A6963"/>
    <mergeCell ref="B6944:B6963"/>
    <mergeCell ref="A6879:A6892"/>
    <mergeCell ref="B6879:B6892"/>
    <mergeCell ref="A6893:A6905"/>
    <mergeCell ref="B6893:B6905"/>
    <mergeCell ref="A6906:A6915"/>
    <mergeCell ref="B6906:B6915"/>
    <mergeCell ref="A7115:A7133"/>
    <mergeCell ref="B7115:B7133"/>
    <mergeCell ref="A7134:A7152"/>
    <mergeCell ref="B7134:B7152"/>
    <mergeCell ref="A7153:A7171"/>
    <mergeCell ref="B7153:B7171"/>
    <mergeCell ref="A7059:A7077"/>
    <mergeCell ref="B7059:B7077"/>
    <mergeCell ref="A7078:A7096"/>
    <mergeCell ref="B7078:B7096"/>
    <mergeCell ref="A7097:A7114"/>
    <mergeCell ref="B7097:B7114"/>
    <mergeCell ref="A7023:A7032"/>
    <mergeCell ref="B7023:B7032"/>
    <mergeCell ref="A7033:A7039"/>
    <mergeCell ref="B7033:B7039"/>
    <mergeCell ref="A7040:A7058"/>
    <mergeCell ref="B7040:B7058"/>
    <mergeCell ref="A7289:A7309"/>
    <mergeCell ref="B7289:B7309"/>
    <mergeCell ref="A7310:A7330"/>
    <mergeCell ref="B7310:B7330"/>
    <mergeCell ref="A7331:A7351"/>
    <mergeCell ref="B7331:B7351"/>
    <mergeCell ref="A7229:A7246"/>
    <mergeCell ref="B7229:B7246"/>
    <mergeCell ref="A7247:A7267"/>
    <mergeCell ref="B7247:B7267"/>
    <mergeCell ref="A7268:A7288"/>
    <mergeCell ref="B7268:B7288"/>
    <mergeCell ref="A7172:A7190"/>
    <mergeCell ref="B7172:B7190"/>
    <mergeCell ref="A7191:A7209"/>
    <mergeCell ref="B7191:B7209"/>
    <mergeCell ref="A7210:A7228"/>
    <mergeCell ref="B7210:B7228"/>
    <mergeCell ref="A7445:A7462"/>
    <mergeCell ref="B7445:B7462"/>
    <mergeCell ref="A7463:A7480"/>
    <mergeCell ref="B7463:B7480"/>
    <mergeCell ref="A7481:A7498"/>
    <mergeCell ref="B7481:B7498"/>
    <mergeCell ref="A7391:A7408"/>
    <mergeCell ref="B7391:B7408"/>
    <mergeCell ref="A7409:A7426"/>
    <mergeCell ref="B7409:B7426"/>
    <mergeCell ref="A7427:A7444"/>
    <mergeCell ref="B7427:B7444"/>
    <mergeCell ref="A7352:A7367"/>
    <mergeCell ref="B7352:B7367"/>
    <mergeCell ref="A7368:A7372"/>
    <mergeCell ref="B7368:B7372"/>
    <mergeCell ref="A7373:A7390"/>
    <mergeCell ref="B7373:B7390"/>
    <mergeCell ref="A7595:A7609"/>
    <mergeCell ref="B7595:B7609"/>
    <mergeCell ref="A7610:A7624"/>
    <mergeCell ref="B7610:B7624"/>
    <mergeCell ref="A7625:A7639"/>
    <mergeCell ref="B7625:B7639"/>
    <mergeCell ref="A7550:A7564"/>
    <mergeCell ref="B7550:B7564"/>
    <mergeCell ref="A7565:A7579"/>
    <mergeCell ref="B7565:B7579"/>
    <mergeCell ref="A7580:A7594"/>
    <mergeCell ref="B7580:B7594"/>
    <mergeCell ref="A7499:A7516"/>
    <mergeCell ref="B7499:B7516"/>
    <mergeCell ref="A7517:A7534"/>
    <mergeCell ref="B7517:B7534"/>
    <mergeCell ref="A7535:A7549"/>
    <mergeCell ref="B7535:B7549"/>
    <mergeCell ref="A7730:A7744"/>
    <mergeCell ref="B7730:B7744"/>
    <mergeCell ref="A7745:A7759"/>
    <mergeCell ref="B7745:B7759"/>
    <mergeCell ref="A7760:A7763"/>
    <mergeCell ref="B7760:B7763"/>
    <mergeCell ref="A7685:A7699"/>
    <mergeCell ref="B7685:B7699"/>
    <mergeCell ref="A7700:A7714"/>
    <mergeCell ref="B7700:B7714"/>
    <mergeCell ref="A7715:A7729"/>
    <mergeCell ref="B7715:B7729"/>
    <mergeCell ref="A7640:A7654"/>
    <mergeCell ref="B7640:B7654"/>
    <mergeCell ref="A7655:A7669"/>
    <mergeCell ref="B7655:B7669"/>
    <mergeCell ref="A7670:A7684"/>
    <mergeCell ref="B7670:B7684"/>
    <mergeCell ref="A7791:A7795"/>
    <mergeCell ref="B7791:B7795"/>
    <mergeCell ref="A7796:A7800"/>
    <mergeCell ref="B7796:B7800"/>
    <mergeCell ref="A7801:A7804"/>
    <mergeCell ref="B7801:B7804"/>
    <mergeCell ref="A7779:A7782"/>
    <mergeCell ref="B7779:B7782"/>
    <mergeCell ref="A7783:A7786"/>
    <mergeCell ref="B7783:B7786"/>
    <mergeCell ref="A7787:A7790"/>
    <mergeCell ref="B7787:B7790"/>
    <mergeCell ref="A7764:A7768"/>
    <mergeCell ref="B7764:B7768"/>
    <mergeCell ref="A7769:A7773"/>
    <mergeCell ref="B7769:B7773"/>
    <mergeCell ref="A7774:A7778"/>
    <mergeCell ref="B7774:B7778"/>
    <mergeCell ref="A7830:A7833"/>
    <mergeCell ref="B7830:B7833"/>
    <mergeCell ref="A7834:A7837"/>
    <mergeCell ref="B7834:B7837"/>
    <mergeCell ref="A7838:A7841"/>
    <mergeCell ref="B7838:B7841"/>
    <mergeCell ref="A7817:A7820"/>
    <mergeCell ref="B7817:B7820"/>
    <mergeCell ref="A7821:A7824"/>
    <mergeCell ref="B7821:B7824"/>
    <mergeCell ref="A7825:A7829"/>
    <mergeCell ref="B7825:B7829"/>
    <mergeCell ref="A7805:A7808"/>
    <mergeCell ref="B7805:B7808"/>
    <mergeCell ref="A7809:A7812"/>
    <mergeCell ref="B7809:B7812"/>
    <mergeCell ref="A7813:A7816"/>
    <mergeCell ref="B7813:B7816"/>
    <mergeCell ref="A7894:A7897"/>
    <mergeCell ref="B7894:B7897"/>
    <mergeCell ref="A7898:A7901"/>
    <mergeCell ref="B7898:B7901"/>
    <mergeCell ref="A7902:A7905"/>
    <mergeCell ref="B7902:B7905"/>
    <mergeCell ref="A7854:A7857"/>
    <mergeCell ref="B7854:B7857"/>
    <mergeCell ref="A7858:A7875"/>
    <mergeCell ref="B7858:B7875"/>
    <mergeCell ref="A7876:A7893"/>
    <mergeCell ref="B7876:B7893"/>
    <mergeCell ref="A7842:A7845"/>
    <mergeCell ref="B7842:B7845"/>
    <mergeCell ref="A7846:A7849"/>
    <mergeCell ref="B7846:B7849"/>
    <mergeCell ref="A7850:A7853"/>
    <mergeCell ref="B7850:B7853"/>
    <mergeCell ref="A7931:A7934"/>
    <mergeCell ref="B7931:B7934"/>
    <mergeCell ref="A7935:A7938"/>
    <mergeCell ref="B7935:B7938"/>
    <mergeCell ref="A7939:A7944"/>
    <mergeCell ref="B7939:B7944"/>
    <mergeCell ref="A7919:A7922"/>
    <mergeCell ref="B7919:B7922"/>
    <mergeCell ref="A7923:A7926"/>
    <mergeCell ref="B7923:B7926"/>
    <mergeCell ref="A7927:A7930"/>
    <mergeCell ref="B7927:B7930"/>
    <mergeCell ref="A7906:A7909"/>
    <mergeCell ref="B7906:B7909"/>
    <mergeCell ref="A7910:A7914"/>
    <mergeCell ref="B7910:B7914"/>
    <mergeCell ref="A7915:A7918"/>
    <mergeCell ref="B7915:B7918"/>
    <mergeCell ref="A8035:A8049"/>
    <mergeCell ref="B8035:B8049"/>
    <mergeCell ref="A8050:A8054"/>
    <mergeCell ref="B8050:B8054"/>
    <mergeCell ref="A8055:A8059"/>
    <mergeCell ref="B8055:B8059"/>
    <mergeCell ref="A7990:A8004"/>
    <mergeCell ref="B7990:B8004"/>
    <mergeCell ref="A8005:A8019"/>
    <mergeCell ref="B8005:B8019"/>
    <mergeCell ref="A8020:A8034"/>
    <mergeCell ref="B8020:B8034"/>
    <mergeCell ref="A7945:A7959"/>
    <mergeCell ref="B7945:B7959"/>
    <mergeCell ref="A7960:A7974"/>
    <mergeCell ref="B7960:B7974"/>
    <mergeCell ref="A7975:A7989"/>
    <mergeCell ref="B7975:B7989"/>
    <mergeCell ref="A8092:A8098"/>
    <mergeCell ref="B8092:B8098"/>
    <mergeCell ref="A8099:A8105"/>
    <mergeCell ref="B8099:B8105"/>
    <mergeCell ref="A8106:A8112"/>
    <mergeCell ref="B8106:B8112"/>
    <mergeCell ref="A8075:A8079"/>
    <mergeCell ref="B8075:B8079"/>
    <mergeCell ref="A8080:A8084"/>
    <mergeCell ref="B8080:B8084"/>
    <mergeCell ref="A8085:A8091"/>
    <mergeCell ref="B8085:B8091"/>
    <mergeCell ref="A8060:A8064"/>
    <mergeCell ref="B8060:B8064"/>
    <mergeCell ref="A8065:A8069"/>
    <mergeCell ref="B8065:B8069"/>
    <mergeCell ref="A8070:A8074"/>
    <mergeCell ref="B8070:B8074"/>
    <mergeCell ref="A8156:A8159"/>
    <mergeCell ref="B8156:B8159"/>
    <mergeCell ref="A8160:A8188"/>
    <mergeCell ref="B8160:B8188"/>
    <mergeCell ref="A8189:A8216"/>
    <mergeCell ref="B8189:B8216"/>
    <mergeCell ref="A8134:A8145"/>
    <mergeCell ref="B8134:B8145"/>
    <mergeCell ref="A8146:A8150"/>
    <mergeCell ref="B8146:B8150"/>
    <mergeCell ref="A8151:A8155"/>
    <mergeCell ref="B8151:B8155"/>
    <mergeCell ref="A8113:A8119"/>
    <mergeCell ref="B8113:B8119"/>
    <mergeCell ref="A8120:A8126"/>
    <mergeCell ref="B8120:B8126"/>
    <mergeCell ref="A8127:A8133"/>
    <mergeCell ref="B8127:B8133"/>
    <mergeCell ref="A8388:A8415"/>
    <mergeCell ref="B8388:B8415"/>
    <mergeCell ref="A8416:A8443"/>
    <mergeCell ref="B8416:B8443"/>
    <mergeCell ref="A8444:A8471"/>
    <mergeCell ref="B8444:B8471"/>
    <mergeCell ref="A8303:A8331"/>
    <mergeCell ref="B8303:B8331"/>
    <mergeCell ref="A8332:A8359"/>
    <mergeCell ref="B8332:B8359"/>
    <mergeCell ref="A8360:A8387"/>
    <mergeCell ref="B8360:B8387"/>
    <mergeCell ref="A8217:A8245"/>
    <mergeCell ref="B8217:B8245"/>
    <mergeCell ref="A8246:A8273"/>
    <mergeCell ref="B8246:B8273"/>
    <mergeCell ref="A8274:A8302"/>
    <mergeCell ref="B8274:B8302"/>
    <mergeCell ref="A8615:A8629"/>
    <mergeCell ref="B8615:B8629"/>
    <mergeCell ref="A8630:A8644"/>
    <mergeCell ref="B8630:B8644"/>
    <mergeCell ref="A8645:A8648"/>
    <mergeCell ref="B8645:B8648"/>
    <mergeCell ref="A8556:A8583"/>
    <mergeCell ref="B8556:B8583"/>
    <mergeCell ref="A8584:A8598"/>
    <mergeCell ref="B8584:B8598"/>
    <mergeCell ref="A8599:A8614"/>
    <mergeCell ref="B8599:B8614"/>
    <mergeCell ref="A8472:A8499"/>
    <mergeCell ref="B8472:B8499"/>
    <mergeCell ref="A8500:A8527"/>
    <mergeCell ref="B8500:B8527"/>
    <mergeCell ref="A8528:A8555"/>
    <mergeCell ref="B8528:B8555"/>
    <mergeCell ref="A8673:A8676"/>
    <mergeCell ref="B8673:B8676"/>
    <mergeCell ref="A8677:A8680"/>
    <mergeCell ref="B8677:B8680"/>
    <mergeCell ref="A8681:A8684"/>
    <mergeCell ref="B8681:B8684"/>
    <mergeCell ref="A8661:A8664"/>
    <mergeCell ref="B8661:B8664"/>
    <mergeCell ref="A8665:A8668"/>
    <mergeCell ref="B8665:B8668"/>
    <mergeCell ref="A8669:A8672"/>
    <mergeCell ref="B8669:B8672"/>
    <mergeCell ref="A8649:A8652"/>
    <mergeCell ref="B8649:B8652"/>
    <mergeCell ref="A8653:A8656"/>
    <mergeCell ref="B8653:B8656"/>
    <mergeCell ref="A8657:A8660"/>
    <mergeCell ref="B8657:B8660"/>
    <mergeCell ref="A8731:A8738"/>
    <mergeCell ref="B8731:B8738"/>
    <mergeCell ref="A8739:A8746"/>
    <mergeCell ref="B8739:B8746"/>
    <mergeCell ref="A8747:A8754"/>
    <mergeCell ref="B8747:B8754"/>
    <mergeCell ref="A8707:A8714"/>
    <mergeCell ref="B8707:B8714"/>
    <mergeCell ref="A8715:A8722"/>
    <mergeCell ref="B8715:B8722"/>
    <mergeCell ref="A8723:A8730"/>
    <mergeCell ref="B8723:B8730"/>
    <mergeCell ref="A8685:A8688"/>
    <mergeCell ref="B8685:B8688"/>
    <mergeCell ref="A8689:A8698"/>
    <mergeCell ref="B8689:B8698"/>
    <mergeCell ref="A8699:A8706"/>
    <mergeCell ref="B8699:B8706"/>
    <mergeCell ref="A8803:A8810"/>
    <mergeCell ref="B8803:B8810"/>
    <mergeCell ref="A8811:A8818"/>
    <mergeCell ref="B8811:B8818"/>
    <mergeCell ref="A8819:A8826"/>
    <mergeCell ref="B8819:B8826"/>
    <mergeCell ref="A8779:A8786"/>
    <mergeCell ref="B8779:B8786"/>
    <mergeCell ref="A8787:A8794"/>
    <mergeCell ref="B8787:B8794"/>
    <mergeCell ref="A8795:A8802"/>
    <mergeCell ref="B8795:B8802"/>
    <mergeCell ref="A8755:A8762"/>
    <mergeCell ref="B8755:B8762"/>
    <mergeCell ref="A8763:A8770"/>
    <mergeCell ref="B8763:B8770"/>
    <mergeCell ref="A8771:A8778"/>
    <mergeCell ref="B8771:B8778"/>
    <mergeCell ref="A8896:A8914"/>
    <mergeCell ref="B8896:B8914"/>
    <mergeCell ref="A8915:A8933"/>
    <mergeCell ref="B8915:B8933"/>
    <mergeCell ref="A8934:A8952"/>
    <mergeCell ref="B8934:B8952"/>
    <mergeCell ref="A8857:A8866"/>
    <mergeCell ref="B8857:B8866"/>
    <mergeCell ref="A8867:A8876"/>
    <mergeCell ref="B8867:B8876"/>
    <mergeCell ref="A8877:A8895"/>
    <mergeCell ref="B8877:B8895"/>
    <mergeCell ref="A8827:A8836"/>
    <mergeCell ref="B8827:B8836"/>
    <mergeCell ref="A8837:A8846"/>
    <mergeCell ref="B8837:B8846"/>
    <mergeCell ref="A8847:A8856"/>
    <mergeCell ref="B8847:B8856"/>
    <mergeCell ref="A9050:A9068"/>
    <mergeCell ref="B9050:B9068"/>
    <mergeCell ref="C9054:C9058"/>
    <mergeCell ref="A9069:A9086"/>
    <mergeCell ref="B9069:B9086"/>
    <mergeCell ref="C9080:C9081"/>
    <mergeCell ref="A9011:A9029"/>
    <mergeCell ref="B9011:B9029"/>
    <mergeCell ref="C9017:C9021"/>
    <mergeCell ref="C9025:C9029"/>
    <mergeCell ref="A9030:A9049"/>
    <mergeCell ref="B9030:B9049"/>
    <mergeCell ref="C9035:C9039"/>
    <mergeCell ref="A8953:A8971"/>
    <mergeCell ref="B8953:B8971"/>
    <mergeCell ref="C8970:C8971"/>
    <mergeCell ref="A8972:A8987"/>
    <mergeCell ref="B8972:B8987"/>
    <mergeCell ref="A8988:A9010"/>
    <mergeCell ref="B8988:B9010"/>
    <mergeCell ref="C8999:C9000"/>
    <mergeCell ref="C9004:C9005"/>
    <mergeCell ref="A9162:A9182"/>
    <mergeCell ref="B9162:B9182"/>
    <mergeCell ref="C9171:C9172"/>
    <mergeCell ref="C9176:C9177"/>
    <mergeCell ref="A9183:A9209"/>
    <mergeCell ref="B9183:B9209"/>
    <mergeCell ref="C9195:C9199"/>
    <mergeCell ref="C9203:C9204"/>
    <mergeCell ref="A9120:A9140"/>
    <mergeCell ref="B9120:B9140"/>
    <mergeCell ref="C9129:C9130"/>
    <mergeCell ref="C9134:C9135"/>
    <mergeCell ref="A9141:A9161"/>
    <mergeCell ref="B9141:B9161"/>
    <mergeCell ref="C9150:C9151"/>
    <mergeCell ref="C9155:C9156"/>
    <mergeCell ref="A9087:A9102"/>
    <mergeCell ref="B9087:B9102"/>
    <mergeCell ref="C9091:C9092"/>
    <mergeCell ref="C9096:C9097"/>
    <mergeCell ref="A9103:A9119"/>
    <mergeCell ref="B9103:B9119"/>
    <mergeCell ref="C9107:C9109"/>
    <mergeCell ref="C9113:C9114"/>
    <mergeCell ref="A9283:A9298"/>
    <mergeCell ref="B9283:B9298"/>
    <mergeCell ref="C9287:C9288"/>
    <mergeCell ref="C9292:C9293"/>
    <mergeCell ref="A9299:A9319"/>
    <mergeCell ref="B9299:B9319"/>
    <mergeCell ref="C9305:C9309"/>
    <mergeCell ref="C9312:C9314"/>
    <mergeCell ref="A9245:A9263"/>
    <mergeCell ref="B9245:B9263"/>
    <mergeCell ref="C9252:C9253"/>
    <mergeCell ref="C9257:C9258"/>
    <mergeCell ref="A9264:A9282"/>
    <mergeCell ref="B9264:B9282"/>
    <mergeCell ref="C9271:C9272"/>
    <mergeCell ref="C9276:C9277"/>
    <mergeCell ref="A9210:A9226"/>
    <mergeCell ref="B9210:B9226"/>
    <mergeCell ref="C9215:C9216"/>
    <mergeCell ref="C9220:C9221"/>
    <mergeCell ref="A9227:A9244"/>
    <mergeCell ref="B9227:B9244"/>
    <mergeCell ref="C9233:C9234"/>
    <mergeCell ref="C9238:C9239"/>
    <mergeCell ref="A9406:A9423"/>
    <mergeCell ref="B9406:B9423"/>
    <mergeCell ref="C9417:C9418"/>
    <mergeCell ref="A9424:A9452"/>
    <mergeCell ref="B9424:B9452"/>
    <mergeCell ref="C9438:C9442"/>
    <mergeCell ref="C9446:C9447"/>
    <mergeCell ref="A9364:A9384"/>
    <mergeCell ref="B9364:B9384"/>
    <mergeCell ref="C9370:C9374"/>
    <mergeCell ref="C9378:C9379"/>
    <mergeCell ref="A9385:A9405"/>
    <mergeCell ref="B9385:B9405"/>
    <mergeCell ref="C9391:C9395"/>
    <mergeCell ref="C9399:C9400"/>
    <mergeCell ref="A9320:A9340"/>
    <mergeCell ref="B9320:B9340"/>
    <mergeCell ref="C9324:C9328"/>
    <mergeCell ref="C9331:C9333"/>
    <mergeCell ref="C9338:C9340"/>
    <mergeCell ref="A9341:A9363"/>
    <mergeCell ref="B9341:B9363"/>
    <mergeCell ref="C9349:C9353"/>
    <mergeCell ref="C9357:C9358"/>
    <mergeCell ref="A9538:A9556"/>
    <mergeCell ref="B9538:B9556"/>
    <mergeCell ref="C9542:C9546"/>
    <mergeCell ref="C9550:C9551"/>
    <mergeCell ref="A9557:A9575"/>
    <mergeCell ref="B9557:B9575"/>
    <mergeCell ref="C9561:C9565"/>
    <mergeCell ref="C9569:C9570"/>
    <mergeCell ref="A9453:A9496"/>
    <mergeCell ref="B9453:B9496"/>
    <mergeCell ref="C9454:C9479"/>
    <mergeCell ref="C9482:C9486"/>
    <mergeCell ref="C9490:C9491"/>
    <mergeCell ref="A9497:A9537"/>
    <mergeCell ref="B9497:B9537"/>
    <mergeCell ref="C9498:C9520"/>
    <mergeCell ref="C9523:C9527"/>
    <mergeCell ref="C9531:C9532"/>
    <mergeCell ref="A9683:A9732"/>
    <mergeCell ref="B9683:B9732"/>
    <mergeCell ref="C9684:C9708"/>
    <mergeCell ref="C9711:C9715"/>
    <mergeCell ref="C9719:C9720"/>
    <mergeCell ref="C9721:C9727"/>
    <mergeCell ref="A9617:A9636"/>
    <mergeCell ref="B9617:B9636"/>
    <mergeCell ref="C9622:C9626"/>
    <mergeCell ref="C9630:C9631"/>
    <mergeCell ref="A9637:A9682"/>
    <mergeCell ref="B9637:B9682"/>
    <mergeCell ref="C9668:C9672"/>
    <mergeCell ref="C9676:C9677"/>
    <mergeCell ref="A9576:A9595"/>
    <mergeCell ref="B9576:B9595"/>
    <mergeCell ref="C9581:C9585"/>
    <mergeCell ref="C9589:C9590"/>
    <mergeCell ref="A9596:A9616"/>
    <mergeCell ref="B9596:B9616"/>
    <mergeCell ref="C9602:C9606"/>
    <mergeCell ref="C9610:C9611"/>
    <mergeCell ref="C9802:C9803"/>
    <mergeCell ref="A9809:A9830"/>
    <mergeCell ref="B9809:B9830"/>
    <mergeCell ref="A9831:A9853"/>
    <mergeCell ref="B9831:B9853"/>
    <mergeCell ref="A9854:A9876"/>
    <mergeCell ref="B9854:B9876"/>
    <mergeCell ref="A9770:A9781"/>
    <mergeCell ref="B9770:B9781"/>
    <mergeCell ref="A9782:A9793"/>
    <mergeCell ref="B9782:B9793"/>
    <mergeCell ref="A9794:A9808"/>
    <mergeCell ref="B9794:B9808"/>
    <mergeCell ref="A9733:A9757"/>
    <mergeCell ref="B9733:B9757"/>
    <mergeCell ref="C9734:C9745"/>
    <mergeCell ref="C9751:C9752"/>
    <mergeCell ref="A9758:A9769"/>
    <mergeCell ref="B9758:B9769"/>
    <mergeCell ref="A10148:A10199"/>
    <mergeCell ref="B10148:B10199"/>
    <mergeCell ref="A10227:C10227"/>
    <mergeCell ref="A10228:C10228"/>
    <mergeCell ref="A9953:A10011"/>
    <mergeCell ref="B9953:B10011"/>
    <mergeCell ref="A10012:A10078"/>
    <mergeCell ref="B10012:B10078"/>
    <mergeCell ref="A10079:A10147"/>
    <mergeCell ref="B10079:B10147"/>
    <mergeCell ref="A9920:A9932"/>
    <mergeCell ref="B9920:B9932"/>
    <mergeCell ref="A9933:A9942"/>
    <mergeCell ref="B9933:B9942"/>
    <mergeCell ref="A9943:A9952"/>
    <mergeCell ref="B9943:B9952"/>
    <mergeCell ref="A9877:A9893"/>
    <mergeCell ref="B9877:B9893"/>
    <mergeCell ref="A9894:A9903"/>
    <mergeCell ref="B9894:B9903"/>
    <mergeCell ref="A9904:A9919"/>
    <mergeCell ref="B9904:B9919"/>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4BAFA-B2B8-47D4-823B-81535F7F04EC}">
  <dimension ref="A1:P46"/>
  <sheetViews>
    <sheetView topLeftCell="A7" workbookViewId="0">
      <selection activeCell="L18" sqref="L18"/>
    </sheetView>
  </sheetViews>
  <sheetFormatPr baseColWidth="10" defaultRowHeight="15"/>
  <cols>
    <col min="2" max="2" width="22.7109375" customWidth="1"/>
    <col min="4" max="4" width="10.140625" customWidth="1"/>
    <col min="5" max="5" width="11.28515625" customWidth="1"/>
    <col min="6" max="6" width="14.140625" customWidth="1"/>
    <col min="7" max="7" width="12.42578125" customWidth="1"/>
    <col min="8" max="8" width="21.85546875" customWidth="1"/>
    <col min="9" max="9" width="17.5703125" customWidth="1"/>
    <col min="10" max="10" width="23.42578125" customWidth="1"/>
    <col min="11" max="11" width="16.85546875" customWidth="1"/>
    <col min="13" max="13" width="20.42578125" customWidth="1"/>
    <col min="14" max="14" width="23.140625" customWidth="1"/>
    <col min="15" max="15" width="19.140625" customWidth="1"/>
    <col min="16" max="16" width="16.7109375" bestFit="1" customWidth="1"/>
  </cols>
  <sheetData>
    <row r="1" spans="1:11">
      <c r="A1" s="343" t="s">
        <v>4056</v>
      </c>
      <c r="B1" s="344"/>
      <c r="C1" s="345" t="s">
        <v>4057</v>
      </c>
      <c r="D1" s="346"/>
      <c r="E1" s="346"/>
      <c r="F1" s="346"/>
      <c r="G1" s="346"/>
      <c r="H1" s="346"/>
      <c r="I1" s="347"/>
      <c r="J1" s="348" t="s">
        <v>4058</v>
      </c>
    </row>
    <row r="2" spans="1:11">
      <c r="A2" s="349" t="s">
        <v>4059</v>
      </c>
      <c r="B2" s="350"/>
      <c r="C2" s="351"/>
      <c r="D2" s="352"/>
      <c r="E2" s="352"/>
      <c r="F2" s="352"/>
      <c r="G2" s="352"/>
      <c r="H2" s="352"/>
      <c r="I2" s="353"/>
      <c r="J2" s="354"/>
    </row>
    <row r="3" spans="1:11">
      <c r="A3" s="349" t="s">
        <v>4060</v>
      </c>
      <c r="B3" s="350"/>
      <c r="C3" s="351"/>
      <c r="D3" s="352"/>
      <c r="E3" s="352"/>
      <c r="F3" s="352"/>
      <c r="G3" s="352"/>
      <c r="H3" s="352"/>
      <c r="I3" s="353"/>
      <c r="J3" s="354"/>
    </row>
    <row r="4" spans="1:11" ht="15.75" thickBot="1">
      <c r="A4" s="355" t="s">
        <v>4061</v>
      </c>
      <c r="B4" s="356"/>
      <c r="C4" s="357"/>
      <c r="D4" s="358"/>
      <c r="E4" s="358"/>
      <c r="F4" s="358"/>
      <c r="G4" s="358"/>
      <c r="H4" s="358"/>
      <c r="I4" s="359"/>
      <c r="J4" s="360"/>
    </row>
    <row r="5" spans="1:11" ht="15.75" thickBot="1"/>
    <row r="6" spans="1:11" ht="84" customHeight="1" thickBot="1">
      <c r="A6" s="361" t="s">
        <v>4062</v>
      </c>
      <c r="B6" s="362"/>
      <c r="C6" s="363" t="s">
        <v>4063</v>
      </c>
      <c r="D6" s="364"/>
      <c r="E6" s="364"/>
      <c r="F6" s="364"/>
      <c r="G6" s="364"/>
      <c r="H6" s="364"/>
      <c r="I6" s="364"/>
      <c r="J6" s="365"/>
    </row>
    <row r="7" spans="1:11">
      <c r="A7" s="366"/>
      <c r="B7" s="366"/>
      <c r="C7" s="366"/>
      <c r="D7" s="366"/>
      <c r="E7" s="366"/>
      <c r="F7" s="366"/>
      <c r="G7" s="366"/>
      <c r="H7" s="366"/>
      <c r="I7" s="366"/>
      <c r="J7" s="366"/>
    </row>
    <row r="8" spans="1:11">
      <c r="A8" s="367" t="s">
        <v>4</v>
      </c>
      <c r="B8" s="368" t="s">
        <v>4064</v>
      </c>
      <c r="C8" s="368" t="s">
        <v>2</v>
      </c>
      <c r="D8" s="368" t="s">
        <v>4065</v>
      </c>
      <c r="E8" s="368"/>
      <c r="F8" s="368" t="s">
        <v>4066</v>
      </c>
      <c r="G8" s="368" t="s">
        <v>4067</v>
      </c>
      <c r="H8" s="368" t="s">
        <v>4068</v>
      </c>
      <c r="I8" s="368" t="s">
        <v>4069</v>
      </c>
      <c r="J8" s="369" t="s">
        <v>4070</v>
      </c>
    </row>
    <row r="9" spans="1:11" ht="15.75" thickBot="1">
      <c r="A9" s="370"/>
      <c r="B9" s="371"/>
      <c r="C9" s="371"/>
      <c r="D9" s="372" t="s">
        <v>4071</v>
      </c>
      <c r="E9" s="372" t="s">
        <v>4072</v>
      </c>
      <c r="F9" s="371"/>
      <c r="G9" s="371"/>
      <c r="H9" s="371"/>
      <c r="I9" s="371"/>
      <c r="J9" s="373"/>
    </row>
    <row r="10" spans="1:11">
      <c r="A10" s="374">
        <v>1</v>
      </c>
      <c r="B10" s="375" t="s">
        <v>4073</v>
      </c>
      <c r="C10" s="376"/>
      <c r="D10" s="376"/>
      <c r="E10" s="376"/>
      <c r="F10" s="376"/>
      <c r="G10" s="376"/>
      <c r="H10" s="376"/>
      <c r="I10" s="376"/>
      <c r="J10" s="377"/>
    </row>
    <row r="11" spans="1:11">
      <c r="A11" s="378"/>
      <c r="B11" s="379" t="s">
        <v>4074</v>
      </c>
      <c r="C11" s="380" t="s">
        <v>4075</v>
      </c>
      <c r="D11" s="381">
        <v>1</v>
      </c>
      <c r="E11" s="381">
        <v>0</v>
      </c>
      <c r="F11" s="382">
        <v>1</v>
      </c>
      <c r="G11" s="383">
        <v>4.33</v>
      </c>
      <c r="H11" s="384">
        <v>4975000</v>
      </c>
      <c r="I11" s="385">
        <v>0.57999999999999996</v>
      </c>
      <c r="J11" s="386">
        <f>ROUND((D11*F11*G11*H11*(1+I11))+(E11*F11*G11*(H11*(1+I11))),2)</f>
        <v>34035965</v>
      </c>
      <c r="K11" s="387"/>
    </row>
    <row r="12" spans="1:11">
      <c r="A12" s="378"/>
      <c r="B12" s="388" t="s">
        <v>4076</v>
      </c>
      <c r="C12" s="380" t="s">
        <v>4075</v>
      </c>
      <c r="D12" s="381">
        <v>1</v>
      </c>
      <c r="E12" s="381">
        <v>0</v>
      </c>
      <c r="F12" s="382">
        <v>1</v>
      </c>
      <c r="G12" s="383">
        <v>4.33</v>
      </c>
      <c r="H12" s="384">
        <v>4975000</v>
      </c>
      <c r="I12" s="385">
        <v>0.57999999999999996</v>
      </c>
      <c r="J12" s="386">
        <f>ROUND((D12*F12*G12*H12*(1+I12))+(E12*F12*G12*(H12*(1+I12))),2)</f>
        <v>34035965</v>
      </c>
    </row>
    <row r="13" spans="1:11">
      <c r="A13" s="389" t="s">
        <v>1</v>
      </c>
      <c r="B13" s="389"/>
      <c r="C13" s="389"/>
      <c r="D13" s="389"/>
      <c r="E13" s="389"/>
      <c r="F13" s="389"/>
      <c r="G13" s="389"/>
      <c r="H13" s="389"/>
      <c r="I13" s="389"/>
      <c r="J13" s="390">
        <f>SUM(J11:J12)</f>
        <v>68071930</v>
      </c>
    </row>
    <row r="14" spans="1:11">
      <c r="A14" s="391">
        <v>2</v>
      </c>
      <c r="B14" s="392" t="s">
        <v>4077</v>
      </c>
      <c r="C14" s="392"/>
      <c r="D14" s="392"/>
      <c r="E14" s="392"/>
      <c r="F14" s="392"/>
      <c r="G14" s="392"/>
      <c r="H14" s="392"/>
      <c r="I14" s="392"/>
      <c r="J14" s="392"/>
    </row>
    <row r="15" spans="1:11" hidden="1">
      <c r="A15" s="393"/>
      <c r="B15" s="394"/>
      <c r="C15" s="394"/>
      <c r="D15" s="394"/>
      <c r="E15" s="394"/>
      <c r="F15" s="394"/>
      <c r="G15" s="394"/>
      <c r="H15" s="394"/>
      <c r="I15" s="394"/>
      <c r="J15" s="394"/>
    </row>
    <row r="16" spans="1:11" hidden="1">
      <c r="A16" s="395"/>
      <c r="B16" s="394"/>
      <c r="C16" s="394"/>
      <c r="D16" s="394"/>
      <c r="E16" s="394"/>
      <c r="F16" s="394"/>
      <c r="G16" s="394"/>
      <c r="H16" s="394"/>
      <c r="I16" s="394"/>
      <c r="J16" s="394"/>
    </row>
    <row r="17" spans="1:15" hidden="1">
      <c r="A17" s="395"/>
      <c r="B17" s="394"/>
      <c r="C17" s="394"/>
      <c r="D17" s="394"/>
      <c r="E17" s="394"/>
      <c r="F17" s="394"/>
      <c r="G17" s="394"/>
      <c r="H17" s="394"/>
      <c r="I17" s="394"/>
      <c r="J17" s="394"/>
    </row>
    <row r="18" spans="1:15" ht="33.75">
      <c r="A18" s="395"/>
      <c r="B18" s="396" t="s">
        <v>4078</v>
      </c>
      <c r="C18" s="397" t="s">
        <v>4079</v>
      </c>
      <c r="D18" s="381">
        <v>0</v>
      </c>
      <c r="E18" s="381">
        <v>0</v>
      </c>
      <c r="F18" s="398">
        <v>0</v>
      </c>
      <c r="G18" s="383">
        <v>1</v>
      </c>
      <c r="H18" s="384">
        <v>1750905</v>
      </c>
      <c r="I18" s="399"/>
      <c r="J18" s="400">
        <f>ROUND((D18*F18*G18*H18*(1+I18))+(E18*F18*G18*(H18*(1+I18))),2)</f>
        <v>0</v>
      </c>
    </row>
    <row r="19" spans="1:15" ht="33.75">
      <c r="A19" s="401"/>
      <c r="B19" s="402" t="s">
        <v>4080</v>
      </c>
      <c r="C19" s="397" t="s">
        <v>4079</v>
      </c>
      <c r="D19" s="397">
        <v>1</v>
      </c>
      <c r="E19" s="381">
        <v>0</v>
      </c>
      <c r="F19" s="398">
        <v>0.11970478136814855</v>
      </c>
      <c r="G19" s="383">
        <v>1</v>
      </c>
      <c r="H19" s="384">
        <v>1400724</v>
      </c>
      <c r="I19" s="399"/>
      <c r="J19" s="400">
        <f>ROUND((D19*F19*G19*H19*(1+I19))+(E19*F19*G19*(H19*(1+I19))),2)</f>
        <v>167673.35999999999</v>
      </c>
    </row>
    <row r="20" spans="1:15">
      <c r="A20" s="389" t="s">
        <v>1</v>
      </c>
      <c r="B20" s="389"/>
      <c r="C20" s="389"/>
      <c r="D20" s="389"/>
      <c r="E20" s="389"/>
      <c r="F20" s="389"/>
      <c r="G20" s="389"/>
      <c r="H20" s="389"/>
      <c r="I20" s="389"/>
      <c r="J20" s="390">
        <f>+J19+J18</f>
        <v>167673.35999999999</v>
      </c>
    </row>
    <row r="21" spans="1:15">
      <c r="A21" s="403">
        <v>3</v>
      </c>
      <c r="B21" s="404" t="s">
        <v>4081</v>
      </c>
      <c r="C21" s="405"/>
      <c r="D21" s="405"/>
      <c r="E21" s="405"/>
      <c r="F21" s="405"/>
      <c r="G21" s="405"/>
      <c r="H21" s="405"/>
      <c r="I21" s="405"/>
      <c r="J21" s="406"/>
      <c r="L21" s="407" t="s">
        <v>4082</v>
      </c>
      <c r="M21" s="407"/>
      <c r="N21" s="408">
        <v>661736084.07940817</v>
      </c>
    </row>
    <row r="22" spans="1:15">
      <c r="A22" s="409"/>
      <c r="B22" s="410" t="s">
        <v>4083</v>
      </c>
      <c r="C22" s="380"/>
      <c r="D22" s="397"/>
      <c r="E22" s="397"/>
      <c r="F22" s="397"/>
      <c r="G22" s="397"/>
      <c r="H22" s="397"/>
      <c r="I22" s="398"/>
      <c r="J22" s="411">
        <f>'[3]POLIZA MESOA (2)'!J19</f>
        <v>7651599.4450000003</v>
      </c>
      <c r="L22" s="412" t="s">
        <v>4084</v>
      </c>
      <c r="M22" s="413">
        <v>0.22</v>
      </c>
      <c r="N22" s="414">
        <f>+M22*N21</f>
        <v>145581938.49746981</v>
      </c>
      <c r="O22" s="2">
        <f>J31-N22</f>
        <v>2.3530423641204834E-3</v>
      </c>
    </row>
    <row r="23" spans="1:15">
      <c r="A23" s="415" t="s">
        <v>1</v>
      </c>
      <c r="B23" s="416"/>
      <c r="C23" s="416"/>
      <c r="D23" s="416"/>
      <c r="E23" s="416"/>
      <c r="F23" s="416"/>
      <c r="G23" s="416"/>
      <c r="H23" s="416"/>
      <c r="I23" s="416"/>
      <c r="J23" s="417">
        <f>SUM(J22)</f>
        <v>7651599.4450000003</v>
      </c>
      <c r="L23" s="412" t="s">
        <v>4085</v>
      </c>
      <c r="M23" s="418">
        <v>5.0000000000000001E-3</v>
      </c>
      <c r="N23" s="414">
        <f>+M23*N21</f>
        <v>3308680.4203970409</v>
      </c>
    </row>
    <row r="24" spans="1:15">
      <c r="A24" s="403">
        <v>4</v>
      </c>
      <c r="B24" s="404" t="s">
        <v>4086</v>
      </c>
      <c r="C24" s="405"/>
      <c r="D24" s="405"/>
      <c r="E24" s="405"/>
      <c r="F24" s="405"/>
      <c r="G24" s="405"/>
      <c r="H24" s="405"/>
      <c r="I24" s="405"/>
      <c r="J24" s="406"/>
      <c r="L24" s="412" t="s">
        <v>4087</v>
      </c>
      <c r="M24" s="413">
        <v>0.05</v>
      </c>
      <c r="N24" s="414">
        <f>+M24*N21</f>
        <v>33086804.20397041</v>
      </c>
    </row>
    <row r="25" spans="1:15" ht="33.75">
      <c r="A25" s="419"/>
      <c r="B25" s="410" t="s">
        <v>4088</v>
      </c>
      <c r="C25" s="397" t="s">
        <v>2</v>
      </c>
      <c r="D25" s="420" t="s">
        <v>4089</v>
      </c>
      <c r="E25" s="421"/>
      <c r="F25" s="421"/>
      <c r="G25" s="422"/>
      <c r="H25" s="423">
        <f>N27</f>
        <v>843713507.20124543</v>
      </c>
      <c r="I25" s="398">
        <v>0.02</v>
      </c>
      <c r="J25" s="386">
        <f>+I25*H25</f>
        <v>16874270.144024909</v>
      </c>
      <c r="L25" s="412" t="s">
        <v>4090</v>
      </c>
      <c r="M25" s="413">
        <v>0.19</v>
      </c>
      <c r="N25" s="414">
        <f>+M25*N24</f>
        <v>6286492.7987543782</v>
      </c>
    </row>
    <row r="26" spans="1:15" ht="56.25">
      <c r="A26" s="424"/>
      <c r="B26" s="410" t="s">
        <v>4091</v>
      </c>
      <c r="C26" s="397" t="s">
        <v>2</v>
      </c>
      <c r="D26" s="425"/>
      <c r="E26" s="426"/>
      <c r="F26" s="426"/>
      <c r="G26" s="427"/>
      <c r="H26" s="428"/>
      <c r="I26" s="429">
        <v>0.05</v>
      </c>
      <c r="J26" s="386">
        <f>+I26*H25</f>
        <v>42185675.360062271</v>
      </c>
      <c r="L26" s="407" t="s">
        <v>4092</v>
      </c>
      <c r="M26" s="407"/>
      <c r="N26" s="414">
        <f>SUM(N21:N25)</f>
        <v>849999999.99999976</v>
      </c>
      <c r="O26" s="430"/>
    </row>
    <row r="27" spans="1:15" ht="33.75">
      <c r="A27" s="424"/>
      <c r="B27" s="410" t="s">
        <v>4093</v>
      </c>
      <c r="C27" s="397" t="s">
        <v>2</v>
      </c>
      <c r="D27" s="425"/>
      <c r="E27" s="426"/>
      <c r="F27" s="426"/>
      <c r="G27" s="427"/>
      <c r="H27" s="428"/>
      <c r="I27" s="431">
        <v>7.6</v>
      </c>
      <c r="J27" s="386">
        <f>(I27/1000)*H25</f>
        <v>6412222.654729465</v>
      </c>
      <c r="L27" s="432" t="s">
        <v>4094</v>
      </c>
      <c r="M27" s="432"/>
      <c r="N27" s="430">
        <f>N26-N25</f>
        <v>843713507.20124543</v>
      </c>
    </row>
    <row r="28" spans="1:15" ht="22.5">
      <c r="A28" s="433"/>
      <c r="B28" s="434" t="s">
        <v>4095</v>
      </c>
      <c r="C28" s="397" t="s">
        <v>2</v>
      </c>
      <c r="D28" s="435"/>
      <c r="E28" s="436"/>
      <c r="F28" s="436"/>
      <c r="G28" s="437"/>
      <c r="H28" s="438"/>
      <c r="I28" s="439">
        <v>5.0000000000000001E-3</v>
      </c>
      <c r="J28" s="386">
        <f>+I28*H25</f>
        <v>4218567.5360062271</v>
      </c>
      <c r="N28" s="3"/>
    </row>
    <row r="29" spans="1:15">
      <c r="A29" s="415" t="s">
        <v>1</v>
      </c>
      <c r="B29" s="416"/>
      <c r="C29" s="416"/>
      <c r="D29" s="416"/>
      <c r="E29" s="416"/>
      <c r="F29" s="416"/>
      <c r="G29" s="416"/>
      <c r="H29" s="416"/>
      <c r="I29" s="416"/>
      <c r="J29" s="417">
        <f>SUM(J25:J28)</f>
        <v>69690735.694822878</v>
      </c>
      <c r="N29" s="3"/>
    </row>
    <row r="30" spans="1:15">
      <c r="A30" s="440" t="s">
        <v>4082</v>
      </c>
      <c r="B30" s="441"/>
      <c r="C30" s="441"/>
      <c r="D30" s="441"/>
      <c r="E30" s="441"/>
      <c r="F30" s="441"/>
      <c r="G30" s="441"/>
      <c r="H30" s="441"/>
      <c r="I30" s="442"/>
      <c r="J30" s="443">
        <f>N21</f>
        <v>661736084.07940817</v>
      </c>
      <c r="M30">
        <v>145581938.5</v>
      </c>
      <c r="N30" s="3"/>
    </row>
    <row r="31" spans="1:15">
      <c r="A31" s="444" t="s">
        <v>4096</v>
      </c>
      <c r="B31" s="445"/>
      <c r="C31" s="445"/>
      <c r="D31" s="445"/>
      <c r="E31" s="445"/>
      <c r="F31" s="445"/>
      <c r="G31" s="445"/>
      <c r="H31" s="445"/>
      <c r="I31" s="445"/>
      <c r="J31" s="443">
        <f>J29+J23+J20+J13</f>
        <v>145581938.49982285</v>
      </c>
      <c r="K31" s="446">
        <f>+N22</f>
        <v>145581938.49746981</v>
      </c>
      <c r="M31">
        <v>134440490.31237599</v>
      </c>
      <c r="N31" s="3"/>
    </row>
    <row r="32" spans="1:15" ht="15.75" thickBot="1">
      <c r="A32" s="447"/>
      <c r="B32" s="447"/>
      <c r="C32" s="448"/>
      <c r="D32" s="447"/>
      <c r="E32" s="447"/>
      <c r="F32" s="447"/>
      <c r="G32" s="449"/>
      <c r="H32" s="449"/>
      <c r="I32" s="449"/>
      <c r="J32" s="449"/>
      <c r="K32" s="2">
        <f>+K31-J31</f>
        <v>-2.3530423641204834E-3</v>
      </c>
      <c r="N32" s="3"/>
    </row>
    <row r="33" spans="1:16" ht="15.75" thickBot="1">
      <c r="A33" s="450"/>
      <c r="B33" s="451"/>
      <c r="C33" s="452"/>
      <c r="D33" s="453"/>
      <c r="E33" s="453"/>
      <c r="F33" s="453"/>
      <c r="G33" s="454" t="s">
        <v>4097</v>
      </c>
      <c r="H33" s="455"/>
      <c r="I33" s="456"/>
      <c r="J33" s="457">
        <f>ROUND(J31/J30,4)</f>
        <v>0.22</v>
      </c>
      <c r="K33" s="458">
        <f>ROUND(K31/J30,4)</f>
        <v>0.22</v>
      </c>
      <c r="N33" s="3"/>
    </row>
    <row r="34" spans="1:16">
      <c r="N34" s="3"/>
    </row>
    <row r="35" spans="1:16">
      <c r="N35" s="3"/>
    </row>
    <row r="36" spans="1:16">
      <c r="N36" s="3"/>
    </row>
    <row r="46" spans="1:16">
      <c r="P46" s="459"/>
    </row>
  </sheetData>
  <mergeCells count="36">
    <mergeCell ref="A29:I29"/>
    <mergeCell ref="A30:I30"/>
    <mergeCell ref="A31:I31"/>
    <mergeCell ref="G33:I33"/>
    <mergeCell ref="A20:I20"/>
    <mergeCell ref="B21:J21"/>
    <mergeCell ref="L21:M21"/>
    <mergeCell ref="A23:I23"/>
    <mergeCell ref="B24:J24"/>
    <mergeCell ref="A25:A28"/>
    <mergeCell ref="D25:G28"/>
    <mergeCell ref="H25:H28"/>
    <mergeCell ref="L26:M26"/>
    <mergeCell ref="L27:M27"/>
    <mergeCell ref="J8:J9"/>
    <mergeCell ref="B10:J10"/>
    <mergeCell ref="A11:A12"/>
    <mergeCell ref="A13:I13"/>
    <mergeCell ref="B14:J14"/>
    <mergeCell ref="A15:A19"/>
    <mergeCell ref="A6:B6"/>
    <mergeCell ref="C6:J6"/>
    <mergeCell ref="A8:A9"/>
    <mergeCell ref="B8:B9"/>
    <mergeCell ref="C8:C9"/>
    <mergeCell ref="D8:E8"/>
    <mergeCell ref="F8:F9"/>
    <mergeCell ref="G8:G9"/>
    <mergeCell ref="H8:H9"/>
    <mergeCell ref="I8:I9"/>
    <mergeCell ref="A1:B1"/>
    <mergeCell ref="C1:I4"/>
    <mergeCell ref="J1:J4"/>
    <mergeCell ref="A2:B2"/>
    <mergeCell ref="A3:B3"/>
    <mergeCell ref="A4:B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4BDFB-6ABE-440E-99F9-AD83A5FEAD1B}">
  <dimension ref="A1:J20"/>
  <sheetViews>
    <sheetView workbookViewId="0">
      <selection activeCell="G25" sqref="G25"/>
    </sheetView>
  </sheetViews>
  <sheetFormatPr baseColWidth="10" defaultRowHeight="15"/>
  <cols>
    <col min="3" max="3" width="17.5703125" customWidth="1"/>
    <col min="4" max="4" width="19.28515625" customWidth="1"/>
    <col min="7" max="7" width="19.5703125" customWidth="1"/>
  </cols>
  <sheetData>
    <row r="1" spans="1:10" ht="15.75" thickBot="1">
      <c r="A1" s="279" t="s">
        <v>4062</v>
      </c>
      <c r="B1" s="460"/>
      <c r="C1" s="461" t="s">
        <v>4098</v>
      </c>
      <c r="D1" s="462"/>
      <c r="E1" s="462"/>
      <c r="F1" s="462"/>
      <c r="G1" s="462"/>
      <c r="H1" s="462"/>
      <c r="I1" s="462"/>
      <c r="J1" s="463"/>
    </row>
    <row r="2" spans="1:10" ht="15.75" thickBot="1">
      <c r="A2" s="464"/>
      <c r="B2" s="464"/>
      <c r="C2" s="464"/>
      <c r="D2" s="464"/>
      <c r="E2" s="464"/>
      <c r="F2" s="464"/>
      <c r="G2" s="464"/>
      <c r="H2" s="464"/>
      <c r="I2" s="464"/>
      <c r="J2" s="464"/>
    </row>
    <row r="3" spans="1:10" ht="15.75" thickBot="1">
      <c r="A3" s="465" t="s">
        <v>4099</v>
      </c>
      <c r="B3" s="466"/>
      <c r="C3" s="466"/>
      <c r="D3" s="466"/>
      <c r="E3" s="466"/>
      <c r="F3" s="466"/>
      <c r="G3" s="466"/>
      <c r="H3" s="466"/>
      <c r="I3" s="467"/>
      <c r="J3" s="468"/>
    </row>
    <row r="4" spans="1:10">
      <c r="A4" s="469" t="s">
        <v>4100</v>
      </c>
      <c r="B4" s="470"/>
      <c r="C4" s="471">
        <v>850000000</v>
      </c>
      <c r="D4" s="472"/>
      <c r="E4" s="473"/>
      <c r="F4" s="473"/>
      <c r="G4" s="474" t="s">
        <v>4101</v>
      </c>
      <c r="H4" s="474"/>
      <c r="I4" s="475">
        <v>130</v>
      </c>
      <c r="J4" s="476"/>
    </row>
    <row r="5" spans="1:10">
      <c r="A5" s="477" t="s">
        <v>4102</v>
      </c>
      <c r="B5" s="478"/>
      <c r="C5" s="479">
        <v>0</v>
      </c>
      <c r="D5" s="480"/>
      <c r="E5" s="481"/>
      <c r="F5" s="481"/>
      <c r="G5" s="482"/>
      <c r="H5" s="482"/>
      <c r="I5" s="482"/>
      <c r="J5" s="483"/>
    </row>
    <row r="6" spans="1:10">
      <c r="A6" s="477" t="s">
        <v>4103</v>
      </c>
      <c r="B6" s="478"/>
      <c r="C6" s="484">
        <v>0</v>
      </c>
      <c r="D6" s="480"/>
      <c r="E6" s="481"/>
      <c r="F6" s="481"/>
      <c r="G6" s="485"/>
      <c r="H6" s="486"/>
      <c r="I6" s="482"/>
      <c r="J6" s="483"/>
    </row>
    <row r="7" spans="1:10">
      <c r="A7" s="487"/>
      <c r="B7" s="488"/>
      <c r="C7" s="488"/>
      <c r="D7" s="488"/>
      <c r="E7" s="488"/>
      <c r="F7" s="489"/>
      <c r="G7" s="489"/>
      <c r="H7" s="489"/>
      <c r="I7" s="489"/>
      <c r="J7" s="490"/>
    </row>
    <row r="8" spans="1:10">
      <c r="A8" s="491" t="s">
        <v>4104</v>
      </c>
      <c r="B8" s="492" t="s">
        <v>4105</v>
      </c>
      <c r="C8" s="493"/>
      <c r="D8" s="494"/>
      <c r="E8" s="495" t="s">
        <v>4106</v>
      </c>
      <c r="F8" s="496"/>
      <c r="G8" s="497" t="s">
        <v>4107</v>
      </c>
      <c r="H8" s="497" t="s">
        <v>4108</v>
      </c>
      <c r="I8" s="497" t="s">
        <v>4109</v>
      </c>
      <c r="J8" s="498" t="s">
        <v>4110</v>
      </c>
    </row>
    <row r="9" spans="1:10">
      <c r="A9" s="499"/>
      <c r="B9" s="500"/>
      <c r="C9" s="501"/>
      <c r="D9" s="502"/>
      <c r="E9" s="503" t="s">
        <v>4111</v>
      </c>
      <c r="F9" s="504" t="s">
        <v>4112</v>
      </c>
      <c r="G9" s="505"/>
      <c r="H9" s="505"/>
      <c r="I9" s="505"/>
      <c r="J9" s="506"/>
    </row>
    <row r="10" spans="1:10">
      <c r="A10" s="507">
        <v>0.2</v>
      </c>
      <c r="B10" s="508" t="s">
        <v>4113</v>
      </c>
      <c r="C10" s="509"/>
      <c r="D10" s="510"/>
      <c r="E10" s="511">
        <v>46174</v>
      </c>
      <c r="F10" s="512">
        <f>+E10+I10</f>
        <v>46424</v>
      </c>
      <c r="G10" s="513">
        <f>+$C$4*A10</f>
        <v>170000000</v>
      </c>
      <c r="H10" s="514">
        <v>3.0000000000000001E-3</v>
      </c>
      <c r="I10" s="515">
        <f>+I4+4*30</f>
        <v>250</v>
      </c>
      <c r="J10" s="516">
        <f>ROUND(G10*H10/360*I10,2)</f>
        <v>354166.67</v>
      </c>
    </row>
    <row r="11" spans="1:10">
      <c r="A11" s="507">
        <v>0.3</v>
      </c>
      <c r="B11" s="508" t="s">
        <v>4114</v>
      </c>
      <c r="C11" s="509"/>
      <c r="D11" s="510"/>
      <c r="E11" s="511">
        <v>46175</v>
      </c>
      <c r="F11" s="512">
        <f>+E11+I11</f>
        <v>47520</v>
      </c>
      <c r="G11" s="513">
        <f>+$C$4*A11</f>
        <v>255000000</v>
      </c>
      <c r="H11" s="514">
        <v>3.0000000000000001E-3</v>
      </c>
      <c r="I11" s="515">
        <f>+I4+4*30+365*3</f>
        <v>1345</v>
      </c>
      <c r="J11" s="516">
        <f>ROUND(G11*H11/360*I11,2)</f>
        <v>2858125</v>
      </c>
    </row>
    <row r="12" spans="1:10">
      <c r="A12" s="507">
        <v>0.3</v>
      </c>
      <c r="B12" s="508" t="s">
        <v>4115</v>
      </c>
      <c r="C12" s="509"/>
      <c r="D12" s="510"/>
      <c r="E12" s="511">
        <v>46176</v>
      </c>
      <c r="F12" s="512">
        <f>+E12+I12</f>
        <v>47271</v>
      </c>
      <c r="G12" s="513">
        <f>+$C$4*A12</f>
        <v>255000000</v>
      </c>
      <c r="H12" s="517">
        <v>3.0000000000000001E-3</v>
      </c>
      <c r="I12" s="515">
        <f>3*365</f>
        <v>1095</v>
      </c>
      <c r="J12" s="516">
        <f>ROUND(G12*H12/360*I12,2)</f>
        <v>2326875</v>
      </c>
    </row>
    <row r="13" spans="1:10" ht="30.75" customHeight="1">
      <c r="A13" s="507">
        <v>0.05</v>
      </c>
      <c r="B13" s="508" t="s">
        <v>4116</v>
      </c>
      <c r="C13" s="509"/>
      <c r="D13" s="510"/>
      <c r="E13" s="511">
        <v>46177</v>
      </c>
      <c r="F13" s="512">
        <f>+E13+I13</f>
        <v>47522</v>
      </c>
      <c r="G13" s="513">
        <f>+$C$4*A13</f>
        <v>42500000</v>
      </c>
      <c r="H13" s="514">
        <v>2.7468571388671631E-3</v>
      </c>
      <c r="I13" s="515">
        <f>+I11</f>
        <v>1345</v>
      </c>
      <c r="J13" s="516">
        <f>ROUND(G13*H13/360*I13,2)</f>
        <v>436158.95</v>
      </c>
    </row>
    <row r="14" spans="1:10" ht="31.5" customHeight="1" thickBot="1">
      <c r="A14" s="518">
        <v>200</v>
      </c>
      <c r="B14" s="519" t="s">
        <v>4117</v>
      </c>
      <c r="C14" s="520"/>
      <c r="D14" s="521"/>
      <c r="E14" s="511">
        <v>46178</v>
      </c>
      <c r="F14" s="512">
        <f>+E14+I14</f>
        <v>46308</v>
      </c>
      <c r="G14" s="513">
        <f>200*1750905</f>
        <v>350181000</v>
      </c>
      <c r="H14" s="522">
        <v>3.5000000000000001E-3</v>
      </c>
      <c r="I14" s="523">
        <f>I4</f>
        <v>130</v>
      </c>
      <c r="J14" s="516">
        <f>ROUND(G14*H14/360*I14,2)</f>
        <v>442589.88</v>
      </c>
    </row>
    <row r="15" spans="1:10">
      <c r="A15" s="524"/>
      <c r="B15" s="525"/>
      <c r="C15" s="525"/>
      <c r="D15" s="525"/>
      <c r="E15" s="525"/>
      <c r="F15" s="526"/>
      <c r="G15" s="526"/>
      <c r="H15" s="526"/>
      <c r="I15" s="526"/>
      <c r="J15" s="527"/>
    </row>
    <row r="16" spans="1:10">
      <c r="A16" s="528"/>
      <c r="B16" s="529"/>
      <c r="C16" s="529"/>
      <c r="D16" s="529"/>
      <c r="E16" s="529"/>
      <c r="F16" s="529"/>
      <c r="G16" s="529"/>
      <c r="H16" s="530" t="s">
        <v>4118</v>
      </c>
      <c r="I16" s="530"/>
      <c r="J16" s="531">
        <f>SUM(J10:J15)</f>
        <v>6417915.5</v>
      </c>
    </row>
    <row r="17" spans="1:10">
      <c r="A17" s="528"/>
      <c r="B17" s="529"/>
      <c r="C17" s="529"/>
      <c r="D17" s="529"/>
      <c r="E17" s="529"/>
      <c r="F17" s="529"/>
      <c r="G17" s="529"/>
      <c r="H17" s="532" t="s">
        <v>4119</v>
      </c>
      <c r="I17" s="532"/>
      <c r="J17" s="533">
        <v>12000</v>
      </c>
    </row>
    <row r="18" spans="1:10">
      <c r="A18" s="528"/>
      <c r="B18" s="529"/>
      <c r="C18" s="529"/>
      <c r="D18" s="529"/>
      <c r="E18" s="529"/>
      <c r="F18" s="529"/>
      <c r="G18" s="529"/>
      <c r="H18" s="529"/>
      <c r="I18" s="486" t="s">
        <v>4120</v>
      </c>
      <c r="J18" s="534">
        <f>+(J16+J17)*0.19</f>
        <v>1221683.9450000001</v>
      </c>
    </row>
    <row r="19" spans="1:10">
      <c r="A19" s="528"/>
      <c r="B19" s="529"/>
      <c r="C19" s="529"/>
      <c r="D19" s="529"/>
      <c r="E19" s="529"/>
      <c r="F19" s="529"/>
      <c r="G19" s="529"/>
      <c r="H19" s="529"/>
      <c r="I19" s="535" t="s">
        <v>4121</v>
      </c>
      <c r="J19" s="536">
        <f>SUM(J16:J18)</f>
        <v>7651599.4450000003</v>
      </c>
    </row>
    <row r="20" spans="1:10" ht="15.75" thickBot="1">
      <c r="A20" s="537"/>
      <c r="B20" s="538"/>
      <c r="C20" s="538"/>
      <c r="D20" s="538"/>
      <c r="E20" s="538"/>
      <c r="F20" s="539"/>
      <c r="G20" s="539"/>
      <c r="H20" s="539"/>
      <c r="I20" s="539"/>
      <c r="J20" s="540"/>
    </row>
  </sheetData>
  <mergeCells count="21">
    <mergeCell ref="B14:D14"/>
    <mergeCell ref="H16:I16"/>
    <mergeCell ref="H17:I17"/>
    <mergeCell ref="I8:I9"/>
    <mergeCell ref="J8:J9"/>
    <mergeCell ref="B10:D10"/>
    <mergeCell ref="B11:D11"/>
    <mergeCell ref="B12:D12"/>
    <mergeCell ref="B13:D13"/>
    <mergeCell ref="A6:B6"/>
    <mergeCell ref="A8:A9"/>
    <mergeCell ref="B8:C9"/>
    <mergeCell ref="E8:F8"/>
    <mergeCell ref="G8:G9"/>
    <mergeCell ref="H8:H9"/>
    <mergeCell ref="A1:B1"/>
    <mergeCell ref="C1:J1"/>
    <mergeCell ref="A3:J3"/>
    <mergeCell ref="A4:B4"/>
    <mergeCell ref="G4:H4"/>
    <mergeCell ref="A5:B5"/>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86707-7842-4AA1-A9CB-4E3F567C6DB8}">
  <dimension ref="A1:K16769"/>
  <sheetViews>
    <sheetView view="pageBreakPreview" topLeftCell="A16565" zoomScaleNormal="100" zoomScaleSheetLayoutView="100" workbookViewId="0">
      <selection activeCell="K16582" sqref="K16582"/>
    </sheetView>
  </sheetViews>
  <sheetFormatPr baseColWidth="10" defaultColWidth="10.85546875" defaultRowHeight="12.75"/>
  <cols>
    <col min="1" max="1" width="10.85546875" style="1"/>
    <col min="2" max="2" width="3.42578125" style="1" customWidth="1"/>
    <col min="3" max="3" width="3.5703125" style="1" customWidth="1"/>
    <col min="4" max="4" width="35.85546875" style="1" customWidth="1"/>
    <col min="5" max="5" width="9.140625" style="1" bestFit="1" customWidth="1"/>
    <col min="6" max="6" width="19.28515625" style="1" customWidth="1"/>
    <col min="7" max="7" width="16.140625" style="1" customWidth="1"/>
    <col min="8" max="8" width="13.7109375" style="1" customWidth="1"/>
    <col min="9" max="9" width="14.42578125" style="1" bestFit="1" customWidth="1"/>
    <col min="10" max="10" width="11.85546875" style="1" bestFit="1" customWidth="1"/>
    <col min="11" max="16384" width="10.85546875" style="1"/>
  </cols>
  <sheetData>
    <row r="1" spans="1:8" ht="42.75" customHeight="1">
      <c r="A1" s="541" t="s">
        <v>4122</v>
      </c>
      <c r="B1" s="541"/>
      <c r="C1" s="541"/>
      <c r="D1" s="541"/>
      <c r="E1" s="541"/>
      <c r="F1" s="541"/>
      <c r="G1" s="541"/>
      <c r="H1" s="541"/>
    </row>
    <row r="2" spans="1:8" ht="138" customHeight="1" thickBot="1">
      <c r="A2" s="542" t="s">
        <v>4123</v>
      </c>
      <c r="B2" s="543"/>
      <c r="C2" s="543"/>
      <c r="D2" s="543"/>
      <c r="E2" s="543"/>
      <c r="F2" s="543"/>
      <c r="G2" s="543"/>
      <c r="H2" s="543"/>
    </row>
    <row r="3" spans="1:8" s="551" customFormat="1">
      <c r="A3" s="544"/>
      <c r="B3" s="545"/>
      <c r="C3" s="545"/>
      <c r="D3" s="546" t="s">
        <v>9</v>
      </c>
      <c r="E3" s="547"/>
      <c r="F3" s="548"/>
      <c r="G3" s="549" t="s">
        <v>4124</v>
      </c>
      <c r="H3" s="550"/>
    </row>
    <row r="4" spans="1:8" s="551" customFormat="1">
      <c r="A4" s="552" t="s">
        <v>4125</v>
      </c>
      <c r="B4" s="553"/>
      <c r="C4" s="553"/>
      <c r="D4" s="554"/>
      <c r="E4" s="555"/>
      <c r="F4" s="556"/>
      <c r="G4" s="557"/>
      <c r="H4" s="558"/>
    </row>
    <row r="5" spans="1:8" s="551" customFormat="1">
      <c r="A5" s="552" t="s">
        <v>4126</v>
      </c>
      <c r="B5" s="553"/>
      <c r="C5" s="559"/>
      <c r="D5" s="560" t="s">
        <v>4127</v>
      </c>
      <c r="E5" s="561"/>
      <c r="F5" s="562"/>
      <c r="G5" s="563"/>
      <c r="H5" s="558"/>
    </row>
    <row r="6" spans="1:8" s="551" customFormat="1" ht="13.5" thickBot="1">
      <c r="A6" s="564" t="s">
        <v>4128</v>
      </c>
      <c r="B6" s="565"/>
      <c r="C6" s="566"/>
      <c r="D6" s="567"/>
      <c r="E6" s="568"/>
      <c r="F6" s="569"/>
      <c r="G6" s="570"/>
      <c r="H6" s="571"/>
    </row>
    <row r="7" spans="1:8" s="551" customFormat="1" ht="13.5" thickBot="1">
      <c r="A7" s="572"/>
      <c r="B7" s="572"/>
      <c r="C7" s="572"/>
      <c r="D7" s="572"/>
      <c r="E7" s="572"/>
      <c r="F7" s="572"/>
      <c r="G7" s="572"/>
      <c r="H7" s="572"/>
    </row>
    <row r="8" spans="1:8" s="579" customFormat="1" ht="37.5" customHeight="1" thickBot="1">
      <c r="A8" s="573" t="s">
        <v>4062</v>
      </c>
      <c r="B8" s="574"/>
      <c r="C8" s="575"/>
      <c r="D8" s="576" t="s">
        <v>15</v>
      </c>
      <c r="E8" s="577"/>
      <c r="F8" s="577"/>
      <c r="G8" s="577"/>
      <c r="H8" s="578"/>
    </row>
    <row r="9" spans="1:8" s="579" customFormat="1" ht="15.75" thickBot="1">
      <c r="A9" s="580"/>
      <c r="B9" s="580"/>
      <c r="C9" s="580"/>
      <c r="D9" s="580"/>
      <c r="E9" s="580"/>
      <c r="F9" s="580"/>
      <c r="G9" s="580"/>
      <c r="H9" s="580"/>
    </row>
    <row r="10" spans="1:8" ht="13.5" thickBot="1">
      <c r="A10" s="573" t="s">
        <v>4129</v>
      </c>
      <c r="B10" s="581"/>
      <c r="C10" s="581"/>
      <c r="D10" s="582" t="s">
        <v>24</v>
      </c>
      <c r="E10" s="583" t="s">
        <v>4130</v>
      </c>
      <c r="F10" s="584" t="s">
        <v>25</v>
      </c>
      <c r="G10" s="585" t="s">
        <v>0</v>
      </c>
      <c r="H10" s="586" t="s">
        <v>4131</v>
      </c>
    </row>
    <row r="11" spans="1:8" ht="15.75" customHeight="1" thickBot="1">
      <c r="A11" s="587"/>
      <c r="B11" s="587"/>
      <c r="C11" s="587"/>
      <c r="D11" s="587"/>
      <c r="E11" s="587"/>
      <c r="F11" s="587"/>
      <c r="G11" s="587"/>
      <c r="H11" s="587"/>
    </row>
    <row r="12" spans="1:8">
      <c r="A12" s="588" t="s">
        <v>1297</v>
      </c>
      <c r="B12" s="589"/>
      <c r="C12" s="590"/>
      <c r="D12" s="591"/>
      <c r="E12" s="590"/>
      <c r="F12" s="590"/>
      <c r="G12" s="592"/>
      <c r="H12" s="593"/>
    </row>
    <row r="13" spans="1:8">
      <c r="A13" s="594" t="s">
        <v>4064</v>
      </c>
      <c r="B13" s="595"/>
      <c r="C13" s="595"/>
      <c r="D13" s="596"/>
      <c r="E13" s="597" t="s">
        <v>4130</v>
      </c>
      <c r="F13" s="598" t="s">
        <v>4132</v>
      </c>
      <c r="G13" s="599" t="s">
        <v>4133</v>
      </c>
      <c r="H13" s="600" t="s">
        <v>4134</v>
      </c>
    </row>
    <row r="14" spans="1:8">
      <c r="A14" s="601" t="s">
        <v>4135</v>
      </c>
      <c r="B14" s="602"/>
      <c r="C14" s="602"/>
      <c r="D14" s="603"/>
      <c r="E14" s="604" t="s">
        <v>4136</v>
      </c>
      <c r="F14" s="605">
        <v>5</v>
      </c>
      <c r="G14" s="606">
        <v>1233</v>
      </c>
      <c r="H14" s="607">
        <v>6165</v>
      </c>
    </row>
    <row r="15" spans="1:8">
      <c r="A15" s="601" t="s">
        <v>4137</v>
      </c>
      <c r="B15" s="602"/>
      <c r="C15" s="602"/>
      <c r="D15" s="603"/>
      <c r="E15" s="604" t="s">
        <v>4138</v>
      </c>
      <c r="F15" s="605">
        <v>0.15</v>
      </c>
      <c r="G15" s="606">
        <v>45150</v>
      </c>
      <c r="H15" s="607">
        <v>6772.5</v>
      </c>
    </row>
    <row r="16" spans="1:8">
      <c r="A16" s="601" t="s">
        <v>4139</v>
      </c>
      <c r="B16" s="602"/>
      <c r="C16" s="602"/>
      <c r="D16" s="603"/>
      <c r="E16" s="604" t="s">
        <v>4140</v>
      </c>
      <c r="F16" s="605">
        <v>0.01</v>
      </c>
      <c r="G16" s="606">
        <v>76876</v>
      </c>
      <c r="H16" s="607">
        <v>768.76</v>
      </c>
    </row>
    <row r="17" spans="1:8">
      <c r="A17" s="601"/>
      <c r="B17" s="602"/>
      <c r="C17" s="602"/>
      <c r="D17" s="603"/>
      <c r="E17" s="604" t="s">
        <v>4141</v>
      </c>
      <c r="F17" s="605"/>
      <c r="G17" s="606" t="s">
        <v>4141</v>
      </c>
      <c r="H17" s="607" t="s">
        <v>4141</v>
      </c>
    </row>
    <row r="18" spans="1:8">
      <c r="A18" s="608"/>
      <c r="B18" s="609"/>
      <c r="C18" s="609"/>
      <c r="D18" s="610"/>
      <c r="E18" s="611" t="s">
        <v>4142</v>
      </c>
      <c r="F18" s="611"/>
      <c r="G18" s="611"/>
      <c r="H18" s="612">
        <v>13706.26</v>
      </c>
    </row>
    <row r="19" spans="1:8">
      <c r="A19" s="613" t="s">
        <v>4143</v>
      </c>
      <c r="B19" s="614"/>
      <c r="C19" s="615"/>
      <c r="D19" s="616"/>
      <c r="E19" s="615"/>
      <c r="F19" s="615"/>
      <c r="G19" s="617"/>
      <c r="H19" s="618"/>
    </row>
    <row r="20" spans="1:8">
      <c r="A20" s="594" t="s">
        <v>4064</v>
      </c>
      <c r="B20" s="595"/>
      <c r="C20" s="595"/>
      <c r="D20" s="596"/>
      <c r="E20" s="597" t="s">
        <v>4130</v>
      </c>
      <c r="F20" s="598" t="s">
        <v>4144</v>
      </c>
      <c r="G20" s="599" t="s">
        <v>4133</v>
      </c>
      <c r="H20" s="600" t="s">
        <v>4134</v>
      </c>
    </row>
    <row r="21" spans="1:8">
      <c r="A21" s="601" t="s">
        <v>4145</v>
      </c>
      <c r="B21" s="602"/>
      <c r="C21" s="602"/>
      <c r="D21" s="603"/>
      <c r="E21" s="604" t="s">
        <v>4146</v>
      </c>
      <c r="F21" s="619">
        <v>0.25</v>
      </c>
      <c r="G21" s="606">
        <v>1587.2183463750353</v>
      </c>
      <c r="H21" s="607">
        <v>396.8</v>
      </c>
    </row>
    <row r="22" spans="1:8">
      <c r="A22" s="620"/>
      <c r="B22" s="621"/>
      <c r="C22" s="621"/>
      <c r="D22" s="622"/>
      <c r="E22" s="623" t="s">
        <v>4147</v>
      </c>
      <c r="F22" s="624"/>
      <c r="G22" s="625"/>
      <c r="H22" s="612">
        <v>396.8</v>
      </c>
    </row>
    <row r="23" spans="1:8">
      <c r="A23" s="626" t="s">
        <v>4148</v>
      </c>
      <c r="B23" s="627"/>
      <c r="C23" s="628"/>
      <c r="D23" s="629"/>
      <c r="E23" s="628"/>
      <c r="F23" s="628"/>
      <c r="G23" s="630"/>
      <c r="H23" s="631"/>
    </row>
    <row r="24" spans="1:8">
      <c r="A24" s="594" t="s">
        <v>4064</v>
      </c>
      <c r="B24" s="595"/>
      <c r="C24" s="595"/>
      <c r="D24" s="596"/>
      <c r="E24" s="597" t="s">
        <v>4130</v>
      </c>
      <c r="F24" s="598" t="s">
        <v>4132</v>
      </c>
      <c r="G24" s="599" t="s">
        <v>4133</v>
      </c>
      <c r="H24" s="600" t="s">
        <v>4134</v>
      </c>
    </row>
    <row r="25" spans="1:8">
      <c r="A25" s="601" t="s">
        <v>4149</v>
      </c>
      <c r="B25" s="602"/>
      <c r="C25" s="602"/>
      <c r="D25" s="603"/>
      <c r="E25" s="604" t="s">
        <v>4140</v>
      </c>
      <c r="F25" s="632">
        <v>1.55E-2</v>
      </c>
      <c r="G25" s="606">
        <v>64783.484999999993</v>
      </c>
      <c r="H25" s="607">
        <v>1004.14</v>
      </c>
    </row>
    <row r="26" spans="1:8">
      <c r="A26" s="601"/>
      <c r="B26" s="602"/>
      <c r="C26" s="602"/>
      <c r="D26" s="603"/>
      <c r="E26" s="604" t="s">
        <v>4141</v>
      </c>
      <c r="F26" s="633"/>
      <c r="G26" s="606" t="s">
        <v>4141</v>
      </c>
      <c r="H26" s="607" t="s">
        <v>4141</v>
      </c>
    </row>
    <row r="27" spans="1:8">
      <c r="A27" s="601"/>
      <c r="B27" s="602"/>
      <c r="C27" s="602"/>
      <c r="D27" s="603"/>
      <c r="E27" s="623" t="s">
        <v>4150</v>
      </c>
      <c r="F27" s="624"/>
      <c r="G27" s="625"/>
      <c r="H27" s="612">
        <v>1004.14</v>
      </c>
    </row>
    <row r="28" spans="1:8">
      <c r="A28" s="634" t="s">
        <v>4151</v>
      </c>
      <c r="B28" s="635"/>
      <c r="C28" s="636"/>
      <c r="D28" s="637"/>
      <c r="E28" s="636"/>
      <c r="F28" s="636"/>
      <c r="G28" s="638"/>
      <c r="H28" s="639"/>
    </row>
    <row r="29" spans="1:8">
      <c r="A29" s="594" t="s">
        <v>4064</v>
      </c>
      <c r="B29" s="595"/>
      <c r="C29" s="595"/>
      <c r="D29" s="596"/>
      <c r="E29" s="597" t="s">
        <v>4130</v>
      </c>
      <c r="F29" s="598" t="s">
        <v>4144</v>
      </c>
      <c r="G29" s="599" t="s">
        <v>4133</v>
      </c>
      <c r="H29" s="600" t="s">
        <v>4134</v>
      </c>
    </row>
    <row r="30" spans="1:8">
      <c r="A30" s="601" t="s">
        <v>4152</v>
      </c>
      <c r="B30" s="602"/>
      <c r="C30" s="602"/>
      <c r="D30" s="603"/>
      <c r="E30" s="604" t="s">
        <v>4146</v>
      </c>
      <c r="F30" s="640">
        <v>0.25</v>
      </c>
      <c r="G30" s="606">
        <v>64327.520156250001</v>
      </c>
      <c r="H30" s="607">
        <v>16081.88</v>
      </c>
    </row>
    <row r="31" spans="1:8">
      <c r="A31" s="601"/>
      <c r="B31" s="602"/>
      <c r="C31" s="602"/>
      <c r="D31" s="603"/>
      <c r="E31" s="604" t="s">
        <v>4141</v>
      </c>
      <c r="F31" s="605"/>
      <c r="G31" s="606" t="s">
        <v>4141</v>
      </c>
      <c r="H31" s="607" t="s">
        <v>4141</v>
      </c>
    </row>
    <row r="32" spans="1:8" ht="13.5" thickBot="1">
      <c r="A32" s="641"/>
      <c r="B32" s="642"/>
      <c r="C32" s="642"/>
      <c r="D32" s="643"/>
      <c r="E32" s="644" t="s">
        <v>4153</v>
      </c>
      <c r="F32" s="645"/>
      <c r="G32" s="646"/>
      <c r="H32" s="647">
        <v>16081.88</v>
      </c>
    </row>
    <row r="33" spans="1:8" ht="13.5" thickBot="1">
      <c r="A33" s="648" t="s">
        <v>4154</v>
      </c>
      <c r="B33" s="649"/>
      <c r="C33" s="649"/>
      <c r="D33" s="649"/>
      <c r="E33" s="650"/>
      <c r="F33" s="651">
        <v>31189.08</v>
      </c>
      <c r="G33" s="652"/>
      <c r="H33" s="653"/>
    </row>
    <row r="34" spans="1:8" ht="15">
      <c r="A34" s="579"/>
      <c r="B34" s="579"/>
      <c r="C34" s="579"/>
      <c r="D34" s="579"/>
      <c r="E34" s="579"/>
      <c r="F34" s="579"/>
      <c r="G34" s="579"/>
      <c r="H34" s="579"/>
    </row>
    <row r="35" spans="1:8" ht="15.75" thickBot="1">
      <c r="A35" s="654"/>
      <c r="B35" s="654"/>
      <c r="C35" s="654"/>
      <c r="D35" s="654"/>
      <c r="E35" s="654"/>
      <c r="F35" s="654"/>
      <c r="G35" s="654"/>
      <c r="H35" s="654"/>
    </row>
    <row r="36" spans="1:8" ht="13.5" thickBot="1">
      <c r="A36" s="573" t="s">
        <v>4129</v>
      </c>
      <c r="B36" s="581"/>
      <c r="C36" s="581"/>
      <c r="D36" s="582" t="s">
        <v>27</v>
      </c>
      <c r="E36" s="583" t="s">
        <v>4130</v>
      </c>
      <c r="F36" s="584" t="s">
        <v>28</v>
      </c>
      <c r="G36" s="585" t="s">
        <v>0</v>
      </c>
      <c r="H36" s="586" t="s">
        <v>4155</v>
      </c>
    </row>
    <row r="37" spans="1:8" ht="15.75" customHeight="1" thickBot="1">
      <c r="A37" s="587"/>
      <c r="B37" s="587"/>
      <c r="C37" s="587"/>
      <c r="D37" s="587"/>
      <c r="E37" s="587"/>
      <c r="F37" s="587"/>
      <c r="G37" s="587"/>
      <c r="H37" s="587"/>
    </row>
    <row r="38" spans="1:8">
      <c r="A38" s="588" t="s">
        <v>1297</v>
      </c>
      <c r="B38" s="589"/>
      <c r="C38" s="590"/>
      <c r="D38" s="591"/>
      <c r="E38" s="590"/>
      <c r="F38" s="590"/>
      <c r="G38" s="592"/>
      <c r="H38" s="593"/>
    </row>
    <row r="39" spans="1:8">
      <c r="A39" s="594" t="s">
        <v>4064</v>
      </c>
      <c r="B39" s="595"/>
      <c r="C39" s="595"/>
      <c r="D39" s="596"/>
      <c r="E39" s="597" t="s">
        <v>4130</v>
      </c>
      <c r="F39" s="598" t="s">
        <v>4132</v>
      </c>
      <c r="G39" s="599" t="s">
        <v>4133</v>
      </c>
      <c r="H39" s="600" t="s">
        <v>4134</v>
      </c>
    </row>
    <row r="40" spans="1:8">
      <c r="A40" s="601" t="s">
        <v>4156</v>
      </c>
      <c r="B40" s="602"/>
      <c r="C40" s="602"/>
      <c r="D40" s="603"/>
      <c r="E40" s="604" t="s">
        <v>4157</v>
      </c>
      <c r="F40" s="605">
        <v>0.01</v>
      </c>
      <c r="G40" s="606">
        <v>7214</v>
      </c>
      <c r="H40" s="607">
        <v>72.14</v>
      </c>
    </row>
    <row r="41" spans="1:8">
      <c r="A41" s="601" t="s">
        <v>4158</v>
      </c>
      <c r="B41" s="602"/>
      <c r="C41" s="602"/>
      <c r="D41" s="603"/>
      <c r="E41" s="604" t="s">
        <v>4138</v>
      </c>
      <c r="F41" s="605">
        <v>1.1499999999999999</v>
      </c>
      <c r="G41" s="606">
        <v>42144</v>
      </c>
      <c r="H41" s="607">
        <v>48465.599999999999</v>
      </c>
    </row>
    <row r="42" spans="1:8">
      <c r="A42" s="601" t="s">
        <v>4159</v>
      </c>
      <c r="B42" s="602"/>
      <c r="C42" s="602"/>
      <c r="D42" s="603"/>
      <c r="E42" s="604" t="s">
        <v>4136</v>
      </c>
      <c r="F42" s="605">
        <v>0.9</v>
      </c>
      <c r="G42" s="606">
        <v>3297</v>
      </c>
      <c r="H42" s="607">
        <v>2967.3</v>
      </c>
    </row>
    <row r="43" spans="1:8">
      <c r="A43" s="601" t="s">
        <v>4160</v>
      </c>
      <c r="B43" s="602"/>
      <c r="C43" s="602"/>
      <c r="D43" s="603"/>
      <c r="E43" s="604" t="s">
        <v>4136</v>
      </c>
      <c r="F43" s="605">
        <v>0.9</v>
      </c>
      <c r="G43" s="606">
        <v>7035</v>
      </c>
      <c r="H43" s="607">
        <v>6331.5</v>
      </c>
    </row>
    <row r="44" spans="1:8">
      <c r="A44" s="608"/>
      <c r="B44" s="609"/>
      <c r="C44" s="609"/>
      <c r="D44" s="610"/>
      <c r="E44" s="611" t="s">
        <v>4142</v>
      </c>
      <c r="F44" s="611"/>
      <c r="G44" s="611"/>
      <c r="H44" s="612">
        <v>57836.54</v>
      </c>
    </row>
    <row r="45" spans="1:8">
      <c r="A45" s="613" t="s">
        <v>4143</v>
      </c>
      <c r="B45" s="614"/>
      <c r="C45" s="615"/>
      <c r="D45" s="616"/>
      <c r="E45" s="615"/>
      <c r="F45" s="615"/>
      <c r="G45" s="617"/>
      <c r="H45" s="618"/>
    </row>
    <row r="46" spans="1:8">
      <c r="A46" s="594" t="s">
        <v>4064</v>
      </c>
      <c r="B46" s="595"/>
      <c r="C46" s="595"/>
      <c r="D46" s="596"/>
      <c r="E46" s="597" t="s">
        <v>4130</v>
      </c>
      <c r="F46" s="598" t="s">
        <v>4144</v>
      </c>
      <c r="G46" s="599" t="s">
        <v>4133</v>
      </c>
      <c r="H46" s="600" t="s">
        <v>4134</v>
      </c>
    </row>
    <row r="47" spans="1:8">
      <c r="A47" s="601" t="s">
        <v>4145</v>
      </c>
      <c r="B47" s="602"/>
      <c r="C47" s="602"/>
      <c r="D47" s="603"/>
      <c r="E47" s="604" t="s">
        <v>4146</v>
      </c>
      <c r="F47" s="619">
        <v>0.25</v>
      </c>
      <c r="G47" s="606">
        <v>1587.2183463750353</v>
      </c>
      <c r="H47" s="607">
        <v>396.8</v>
      </c>
    </row>
    <row r="48" spans="1:8">
      <c r="A48" s="620"/>
      <c r="B48" s="621"/>
      <c r="C48" s="621"/>
      <c r="D48" s="622"/>
      <c r="E48" s="623" t="s">
        <v>4147</v>
      </c>
      <c r="F48" s="624"/>
      <c r="G48" s="625"/>
      <c r="H48" s="612">
        <v>396.8</v>
      </c>
    </row>
    <row r="49" spans="1:8">
      <c r="A49" s="626" t="s">
        <v>4148</v>
      </c>
      <c r="B49" s="627"/>
      <c r="C49" s="628"/>
      <c r="D49" s="629"/>
      <c r="E49" s="628"/>
      <c r="F49" s="628"/>
      <c r="G49" s="630"/>
      <c r="H49" s="631"/>
    </row>
    <row r="50" spans="1:8">
      <c r="A50" s="594" t="s">
        <v>4064</v>
      </c>
      <c r="B50" s="595"/>
      <c r="C50" s="595"/>
      <c r="D50" s="596"/>
      <c r="E50" s="597" t="s">
        <v>4130</v>
      </c>
      <c r="F50" s="598" t="s">
        <v>4132</v>
      </c>
      <c r="G50" s="599" t="s">
        <v>4133</v>
      </c>
      <c r="H50" s="600" t="s">
        <v>4134</v>
      </c>
    </row>
    <row r="51" spans="1:8">
      <c r="A51" s="601" t="s">
        <v>4149</v>
      </c>
      <c r="B51" s="602"/>
      <c r="C51" s="602"/>
      <c r="D51" s="603"/>
      <c r="E51" s="604" t="s">
        <v>4140</v>
      </c>
      <c r="F51" s="632">
        <v>1.55E-2</v>
      </c>
      <c r="G51" s="606">
        <v>64783.484999999993</v>
      </c>
      <c r="H51" s="607">
        <v>1004.14</v>
      </c>
    </row>
    <row r="52" spans="1:8">
      <c r="A52" s="601"/>
      <c r="B52" s="602"/>
      <c r="C52" s="602"/>
      <c r="D52" s="603"/>
      <c r="E52" s="604" t="s">
        <v>4141</v>
      </c>
      <c r="F52" s="633"/>
      <c r="G52" s="606" t="s">
        <v>4141</v>
      </c>
      <c r="H52" s="607" t="s">
        <v>4141</v>
      </c>
    </row>
    <row r="53" spans="1:8">
      <c r="A53" s="601"/>
      <c r="B53" s="602"/>
      <c r="C53" s="602"/>
      <c r="D53" s="603"/>
      <c r="E53" s="623" t="s">
        <v>4150</v>
      </c>
      <c r="F53" s="624"/>
      <c r="G53" s="625"/>
      <c r="H53" s="612">
        <v>1004.14</v>
      </c>
    </row>
    <row r="54" spans="1:8">
      <c r="A54" s="634" t="s">
        <v>4151</v>
      </c>
      <c r="B54" s="635"/>
      <c r="C54" s="636"/>
      <c r="D54" s="637"/>
      <c r="E54" s="636"/>
      <c r="F54" s="636"/>
      <c r="G54" s="638"/>
      <c r="H54" s="639"/>
    </row>
    <row r="55" spans="1:8">
      <c r="A55" s="594" t="s">
        <v>4064</v>
      </c>
      <c r="B55" s="595"/>
      <c r="C55" s="595"/>
      <c r="D55" s="596"/>
      <c r="E55" s="597" t="s">
        <v>4130</v>
      </c>
      <c r="F55" s="598" t="s">
        <v>4144</v>
      </c>
      <c r="G55" s="599" t="s">
        <v>4133</v>
      </c>
      <c r="H55" s="600" t="s">
        <v>4134</v>
      </c>
    </row>
    <row r="56" spans="1:8">
      <c r="A56" s="601" t="s">
        <v>4152</v>
      </c>
      <c r="B56" s="602"/>
      <c r="C56" s="602"/>
      <c r="D56" s="603"/>
      <c r="E56" s="604" t="s">
        <v>4146</v>
      </c>
      <c r="F56" s="640">
        <v>0.25</v>
      </c>
      <c r="G56" s="606">
        <v>64327.520156250001</v>
      </c>
      <c r="H56" s="607">
        <v>16081.88</v>
      </c>
    </row>
    <row r="57" spans="1:8">
      <c r="A57" s="601"/>
      <c r="B57" s="602"/>
      <c r="C57" s="602"/>
      <c r="D57" s="603"/>
      <c r="E57" s="604" t="s">
        <v>4141</v>
      </c>
      <c r="F57" s="605"/>
      <c r="G57" s="606" t="s">
        <v>4141</v>
      </c>
      <c r="H57" s="607" t="s">
        <v>4141</v>
      </c>
    </row>
    <row r="58" spans="1:8" ht="13.5" thickBot="1">
      <c r="A58" s="641"/>
      <c r="B58" s="642"/>
      <c r="C58" s="642"/>
      <c r="D58" s="643"/>
      <c r="E58" s="644" t="s">
        <v>4153</v>
      </c>
      <c r="F58" s="645"/>
      <c r="G58" s="646"/>
      <c r="H58" s="647">
        <v>16081.88</v>
      </c>
    </row>
    <row r="59" spans="1:8" ht="13.5" thickBot="1">
      <c r="A59" s="648" t="s">
        <v>4154</v>
      </c>
      <c r="B59" s="649"/>
      <c r="C59" s="649"/>
      <c r="D59" s="649"/>
      <c r="E59" s="650"/>
      <c r="F59" s="651">
        <v>75319.360000000001</v>
      </c>
      <c r="G59" s="652"/>
      <c r="H59" s="653"/>
    </row>
    <row r="60" spans="1:8" ht="15">
      <c r="A60" s="579"/>
      <c r="B60" s="579"/>
      <c r="C60" s="579"/>
      <c r="D60" s="579"/>
      <c r="E60" s="579"/>
      <c r="F60" s="579"/>
      <c r="G60" s="579"/>
      <c r="H60" s="579"/>
    </row>
    <row r="61" spans="1:8" ht="15.75" thickBot="1">
      <c r="A61" s="654"/>
      <c r="B61" s="654"/>
      <c r="C61" s="654"/>
      <c r="D61" s="654"/>
      <c r="E61" s="654"/>
      <c r="F61" s="654"/>
      <c r="G61" s="654"/>
      <c r="H61" s="654"/>
    </row>
    <row r="62" spans="1:8" ht="13.5" thickBot="1">
      <c r="A62" s="573" t="s">
        <v>4129</v>
      </c>
      <c r="B62" s="581"/>
      <c r="C62" s="581"/>
      <c r="D62" s="582" t="s">
        <v>30</v>
      </c>
      <c r="E62" s="583" t="s">
        <v>4130</v>
      </c>
      <c r="F62" s="584" t="s">
        <v>25</v>
      </c>
      <c r="G62" s="585" t="s">
        <v>0</v>
      </c>
      <c r="H62" s="586" t="s">
        <v>4161</v>
      </c>
    </row>
    <row r="63" spans="1:8" ht="15.75" customHeight="1" thickBot="1">
      <c r="A63" s="587"/>
      <c r="B63" s="587"/>
      <c r="C63" s="587"/>
      <c r="D63" s="587"/>
      <c r="E63" s="587"/>
      <c r="F63" s="587"/>
      <c r="G63" s="587"/>
      <c r="H63" s="587"/>
    </row>
    <row r="64" spans="1:8">
      <c r="A64" s="588" t="s">
        <v>1297</v>
      </c>
      <c r="B64" s="589"/>
      <c r="C64" s="590"/>
      <c r="D64" s="591"/>
      <c r="E64" s="590"/>
      <c r="F64" s="590"/>
      <c r="G64" s="592"/>
      <c r="H64" s="593"/>
    </row>
    <row r="65" spans="1:8">
      <c r="A65" s="594" t="s">
        <v>4064</v>
      </c>
      <c r="B65" s="595"/>
      <c r="C65" s="595"/>
      <c r="D65" s="596"/>
      <c r="E65" s="597" t="s">
        <v>4130</v>
      </c>
      <c r="F65" s="598" t="s">
        <v>4132</v>
      </c>
      <c r="G65" s="599" t="s">
        <v>4133</v>
      </c>
      <c r="H65" s="600" t="s">
        <v>4134</v>
      </c>
    </row>
    <row r="66" spans="1:8">
      <c r="A66" s="601" t="s">
        <v>4162</v>
      </c>
      <c r="B66" s="602"/>
      <c r="C66" s="602"/>
      <c r="D66" s="603"/>
      <c r="E66" s="604" t="s">
        <v>4140</v>
      </c>
      <c r="F66" s="605">
        <v>0.03</v>
      </c>
      <c r="G66" s="606">
        <v>473270</v>
      </c>
      <c r="H66" s="607">
        <v>14198.1</v>
      </c>
    </row>
    <row r="67" spans="1:8">
      <c r="A67" s="601" t="s">
        <v>4163</v>
      </c>
      <c r="B67" s="602"/>
      <c r="C67" s="602"/>
      <c r="D67" s="603"/>
      <c r="E67" s="604" t="s">
        <v>4164</v>
      </c>
      <c r="F67" s="605">
        <v>2.25</v>
      </c>
      <c r="G67" s="606">
        <v>15467</v>
      </c>
      <c r="H67" s="607">
        <v>34800.75</v>
      </c>
    </row>
    <row r="68" spans="1:8">
      <c r="A68" s="601" t="s">
        <v>4165</v>
      </c>
      <c r="B68" s="602"/>
      <c r="C68" s="602"/>
      <c r="D68" s="603"/>
      <c r="E68" s="604" t="s">
        <v>4138</v>
      </c>
      <c r="F68" s="605">
        <v>0.5</v>
      </c>
      <c r="G68" s="606">
        <v>1193</v>
      </c>
      <c r="H68" s="607">
        <v>596.5</v>
      </c>
    </row>
    <row r="69" spans="1:8">
      <c r="A69" s="601" t="s">
        <v>4166</v>
      </c>
      <c r="B69" s="602"/>
      <c r="C69" s="602"/>
      <c r="D69" s="603"/>
      <c r="E69" s="604" t="s">
        <v>4136</v>
      </c>
      <c r="F69" s="605">
        <v>2.25</v>
      </c>
      <c r="G69" s="606">
        <v>37782</v>
      </c>
      <c r="H69" s="607">
        <v>85009.5</v>
      </c>
    </row>
    <row r="70" spans="1:8">
      <c r="A70" s="601" t="s">
        <v>4167</v>
      </c>
      <c r="B70" s="602"/>
      <c r="C70" s="602"/>
      <c r="D70" s="603"/>
      <c r="E70" s="604" t="s">
        <v>4138</v>
      </c>
      <c r="F70" s="605">
        <v>7</v>
      </c>
      <c r="G70" s="606">
        <v>162</v>
      </c>
      <c r="H70" s="607">
        <v>1134</v>
      </c>
    </row>
    <row r="71" spans="1:8">
      <c r="A71" s="601"/>
      <c r="B71" s="602"/>
      <c r="C71" s="602"/>
      <c r="D71" s="603"/>
      <c r="E71" s="604" t="s">
        <v>4141</v>
      </c>
      <c r="F71" s="605"/>
      <c r="G71" s="606" t="s">
        <v>4141</v>
      </c>
      <c r="H71" s="607" t="s">
        <v>4141</v>
      </c>
    </row>
    <row r="72" spans="1:8">
      <c r="A72" s="608"/>
      <c r="B72" s="609"/>
      <c r="C72" s="609"/>
      <c r="D72" s="610"/>
      <c r="E72" s="611" t="s">
        <v>4142</v>
      </c>
      <c r="F72" s="611"/>
      <c r="G72" s="611"/>
      <c r="H72" s="612">
        <v>135738.85</v>
      </c>
    </row>
    <row r="73" spans="1:8">
      <c r="A73" s="613" t="s">
        <v>4143</v>
      </c>
      <c r="B73" s="614"/>
      <c r="C73" s="615"/>
      <c r="D73" s="616"/>
      <c r="E73" s="615"/>
      <c r="F73" s="615"/>
      <c r="G73" s="617"/>
      <c r="H73" s="618"/>
    </row>
    <row r="74" spans="1:8">
      <c r="A74" s="594" t="s">
        <v>4064</v>
      </c>
      <c r="B74" s="595"/>
      <c r="C74" s="595"/>
      <c r="D74" s="596"/>
      <c r="E74" s="597" t="s">
        <v>4130</v>
      </c>
      <c r="F74" s="598" t="s">
        <v>4144</v>
      </c>
      <c r="G74" s="599" t="s">
        <v>4133</v>
      </c>
      <c r="H74" s="600" t="s">
        <v>4134</v>
      </c>
    </row>
    <row r="75" spans="1:8">
      <c r="A75" s="601" t="s">
        <v>4145</v>
      </c>
      <c r="B75" s="602"/>
      <c r="C75" s="602"/>
      <c r="D75" s="603"/>
      <c r="E75" s="604" t="s">
        <v>4146</v>
      </c>
      <c r="F75" s="619">
        <v>1.3</v>
      </c>
      <c r="G75" s="606">
        <v>1587.2183463750353</v>
      </c>
      <c r="H75" s="607">
        <v>2063.38</v>
      </c>
    </row>
    <row r="76" spans="1:8">
      <c r="A76" s="620"/>
      <c r="B76" s="621"/>
      <c r="C76" s="621"/>
      <c r="D76" s="622"/>
      <c r="E76" s="623" t="s">
        <v>4147</v>
      </c>
      <c r="F76" s="624"/>
      <c r="G76" s="625"/>
      <c r="H76" s="612">
        <v>2063.38</v>
      </c>
    </row>
    <row r="77" spans="1:8">
      <c r="A77" s="626" t="s">
        <v>4148</v>
      </c>
      <c r="B77" s="627"/>
      <c r="C77" s="628"/>
      <c r="D77" s="629"/>
      <c r="E77" s="628"/>
      <c r="F77" s="628"/>
      <c r="G77" s="630"/>
      <c r="H77" s="631"/>
    </row>
    <row r="78" spans="1:8">
      <c r="A78" s="594" t="s">
        <v>4064</v>
      </c>
      <c r="B78" s="595"/>
      <c r="C78" s="595"/>
      <c r="D78" s="596"/>
      <c r="E78" s="597" t="s">
        <v>4130</v>
      </c>
      <c r="F78" s="598" t="s">
        <v>4132</v>
      </c>
      <c r="G78" s="599" t="s">
        <v>4133</v>
      </c>
      <c r="H78" s="600" t="s">
        <v>4134</v>
      </c>
    </row>
    <row r="79" spans="1:8">
      <c r="A79" s="601" t="s">
        <v>4149</v>
      </c>
      <c r="B79" s="602"/>
      <c r="C79" s="602"/>
      <c r="D79" s="603"/>
      <c r="E79" s="604" t="s">
        <v>4140</v>
      </c>
      <c r="F79" s="632">
        <v>1.55E-2</v>
      </c>
      <c r="G79" s="606">
        <v>64783.484999999993</v>
      </c>
      <c r="H79" s="607">
        <v>1004.14</v>
      </c>
    </row>
    <row r="80" spans="1:8">
      <c r="A80" s="601"/>
      <c r="B80" s="602"/>
      <c r="C80" s="602"/>
      <c r="D80" s="603"/>
      <c r="E80" s="604" t="s">
        <v>4141</v>
      </c>
      <c r="F80" s="633"/>
      <c r="G80" s="606" t="s">
        <v>4141</v>
      </c>
      <c r="H80" s="607" t="s">
        <v>4141</v>
      </c>
    </row>
    <row r="81" spans="1:8">
      <c r="A81" s="601"/>
      <c r="B81" s="602"/>
      <c r="C81" s="602"/>
      <c r="D81" s="603"/>
      <c r="E81" s="623" t="s">
        <v>4150</v>
      </c>
      <c r="F81" s="624"/>
      <c r="G81" s="625"/>
      <c r="H81" s="612">
        <v>1004.14</v>
      </c>
    </row>
    <row r="82" spans="1:8">
      <c r="A82" s="634" t="s">
        <v>4151</v>
      </c>
      <c r="B82" s="635"/>
      <c r="C82" s="636"/>
      <c r="D82" s="637"/>
      <c r="E82" s="636"/>
      <c r="F82" s="636"/>
      <c r="G82" s="638"/>
      <c r="H82" s="639"/>
    </row>
    <row r="83" spans="1:8">
      <c r="A83" s="594" t="s">
        <v>4064</v>
      </c>
      <c r="B83" s="595"/>
      <c r="C83" s="595"/>
      <c r="D83" s="596"/>
      <c r="E83" s="597" t="s">
        <v>4130</v>
      </c>
      <c r="F83" s="598" t="s">
        <v>4144</v>
      </c>
      <c r="G83" s="599" t="s">
        <v>4133</v>
      </c>
      <c r="H83" s="600" t="s">
        <v>4134</v>
      </c>
    </row>
    <row r="84" spans="1:8">
      <c r="A84" s="601" t="s">
        <v>4152</v>
      </c>
      <c r="B84" s="602"/>
      <c r="C84" s="602"/>
      <c r="D84" s="603"/>
      <c r="E84" s="604" t="s">
        <v>4146</v>
      </c>
      <c r="F84" s="640">
        <v>1.3</v>
      </c>
      <c r="G84" s="606">
        <v>64327.520156250001</v>
      </c>
      <c r="H84" s="607">
        <v>83625.78</v>
      </c>
    </row>
    <row r="85" spans="1:8">
      <c r="A85" s="601"/>
      <c r="B85" s="602"/>
      <c r="C85" s="602"/>
      <c r="D85" s="603"/>
      <c r="E85" s="604" t="s">
        <v>4141</v>
      </c>
      <c r="F85" s="605"/>
      <c r="G85" s="606" t="s">
        <v>4141</v>
      </c>
      <c r="H85" s="607" t="s">
        <v>4141</v>
      </c>
    </row>
    <row r="86" spans="1:8" ht="13.5" thickBot="1">
      <c r="A86" s="641"/>
      <c r="B86" s="642"/>
      <c r="C86" s="642"/>
      <c r="D86" s="643"/>
      <c r="E86" s="644" t="s">
        <v>4153</v>
      </c>
      <c r="F86" s="645"/>
      <c r="G86" s="646"/>
      <c r="H86" s="647">
        <v>83625.78</v>
      </c>
    </row>
    <row r="87" spans="1:8" ht="13.5" thickBot="1">
      <c r="A87" s="648" t="s">
        <v>4154</v>
      </c>
      <c r="B87" s="649"/>
      <c r="C87" s="649"/>
      <c r="D87" s="649"/>
      <c r="E87" s="650"/>
      <c r="F87" s="651">
        <v>222432.15</v>
      </c>
      <c r="G87" s="652"/>
      <c r="H87" s="653"/>
    </row>
    <row r="88" spans="1:8" ht="15">
      <c r="A88" s="579"/>
      <c r="B88" s="579"/>
      <c r="C88" s="579"/>
      <c r="D88" s="579"/>
      <c r="E88" s="579"/>
      <c r="F88" s="579"/>
      <c r="G88" s="579"/>
      <c r="H88" s="579"/>
    </row>
    <row r="89" spans="1:8" ht="15.75" thickBot="1">
      <c r="A89" s="654"/>
      <c r="B89" s="654"/>
      <c r="C89" s="654"/>
      <c r="D89" s="654"/>
      <c r="E89" s="654"/>
      <c r="F89" s="654"/>
      <c r="G89" s="654"/>
      <c r="H89" s="654"/>
    </row>
    <row r="90" spans="1:8" ht="13.5" thickBot="1">
      <c r="A90" s="573" t="s">
        <v>4129</v>
      </c>
      <c r="B90" s="581"/>
      <c r="C90" s="581"/>
      <c r="D90" s="582" t="s">
        <v>32</v>
      </c>
      <c r="E90" s="583" t="s">
        <v>4130</v>
      </c>
      <c r="F90" s="584" t="s">
        <v>33</v>
      </c>
      <c r="G90" s="585" t="s">
        <v>0</v>
      </c>
      <c r="H90" s="586" t="s">
        <v>4168</v>
      </c>
    </row>
    <row r="91" spans="1:8" ht="15.75" customHeight="1" thickBot="1">
      <c r="A91" s="587"/>
      <c r="B91" s="587"/>
      <c r="C91" s="587"/>
      <c r="D91" s="587"/>
      <c r="E91" s="587"/>
      <c r="F91" s="587"/>
      <c r="G91" s="587"/>
      <c r="H91" s="587"/>
    </row>
    <row r="92" spans="1:8">
      <c r="A92" s="588" t="s">
        <v>1297</v>
      </c>
      <c r="B92" s="589"/>
      <c r="C92" s="590"/>
      <c r="D92" s="591"/>
      <c r="E92" s="590"/>
      <c r="F92" s="590"/>
      <c r="G92" s="592"/>
      <c r="H92" s="593"/>
    </row>
    <row r="93" spans="1:8">
      <c r="A93" s="594" t="s">
        <v>4064</v>
      </c>
      <c r="B93" s="595"/>
      <c r="C93" s="595"/>
      <c r="D93" s="596"/>
      <c r="E93" s="597" t="s">
        <v>4130</v>
      </c>
      <c r="F93" s="598" t="s">
        <v>4132</v>
      </c>
      <c r="G93" s="599" t="s">
        <v>4133</v>
      </c>
      <c r="H93" s="600" t="s">
        <v>4134</v>
      </c>
    </row>
    <row r="94" spans="1:8">
      <c r="A94" s="601"/>
      <c r="B94" s="602"/>
      <c r="C94" s="602"/>
      <c r="D94" s="603"/>
      <c r="E94" s="604" t="s">
        <v>4141</v>
      </c>
      <c r="F94" s="605"/>
      <c r="G94" s="606" t="s">
        <v>4141</v>
      </c>
      <c r="H94" s="607" t="s">
        <v>4141</v>
      </c>
    </row>
    <row r="95" spans="1:8">
      <c r="A95" s="601"/>
      <c r="B95" s="602"/>
      <c r="C95" s="602"/>
      <c r="D95" s="603"/>
      <c r="E95" s="604" t="s">
        <v>4141</v>
      </c>
      <c r="F95" s="605"/>
      <c r="G95" s="606" t="s">
        <v>4141</v>
      </c>
      <c r="H95" s="607" t="s">
        <v>4141</v>
      </c>
    </row>
    <row r="96" spans="1:8">
      <c r="A96" s="608"/>
      <c r="B96" s="609"/>
      <c r="C96" s="609"/>
      <c r="D96" s="610"/>
      <c r="E96" s="611" t="s">
        <v>4142</v>
      </c>
      <c r="F96" s="611"/>
      <c r="G96" s="611"/>
      <c r="H96" s="612">
        <v>0</v>
      </c>
    </row>
    <row r="97" spans="1:8">
      <c r="A97" s="613" t="s">
        <v>4143</v>
      </c>
      <c r="B97" s="614"/>
      <c r="C97" s="615"/>
      <c r="D97" s="616"/>
      <c r="E97" s="615"/>
      <c r="F97" s="615"/>
      <c r="G97" s="617"/>
      <c r="H97" s="618"/>
    </row>
    <row r="98" spans="1:8">
      <c r="A98" s="594" t="s">
        <v>4064</v>
      </c>
      <c r="B98" s="595"/>
      <c r="C98" s="595"/>
      <c r="D98" s="596"/>
      <c r="E98" s="597" t="s">
        <v>4130</v>
      </c>
      <c r="F98" s="598" t="s">
        <v>4144</v>
      </c>
      <c r="G98" s="599" t="s">
        <v>4133</v>
      </c>
      <c r="H98" s="600" t="s">
        <v>4134</v>
      </c>
    </row>
    <row r="99" spans="1:8">
      <c r="A99" s="601" t="s">
        <v>4145</v>
      </c>
      <c r="B99" s="602"/>
      <c r="C99" s="602"/>
      <c r="D99" s="603"/>
      <c r="E99" s="604" t="s">
        <v>4146</v>
      </c>
      <c r="F99" s="619">
        <v>0.05</v>
      </c>
      <c r="G99" s="606">
        <v>1587.2183463750353</v>
      </c>
      <c r="H99" s="607">
        <v>79.36</v>
      </c>
    </row>
    <row r="100" spans="1:8">
      <c r="A100" s="620" t="s">
        <v>4169</v>
      </c>
      <c r="B100" s="621"/>
      <c r="C100" s="621"/>
      <c r="D100" s="622"/>
      <c r="E100" s="604" t="s">
        <v>4146</v>
      </c>
      <c r="F100" s="619">
        <v>0.05</v>
      </c>
      <c r="G100" s="606">
        <v>437726.25</v>
      </c>
      <c r="H100" s="607">
        <v>21886.31</v>
      </c>
    </row>
    <row r="101" spans="1:8">
      <c r="A101" s="601"/>
      <c r="B101" s="602"/>
      <c r="C101" s="602"/>
      <c r="D101" s="603"/>
      <c r="E101" s="604" t="s">
        <v>4141</v>
      </c>
      <c r="F101" s="619" t="s">
        <v>4141</v>
      </c>
      <c r="G101" s="606" t="s">
        <v>4141</v>
      </c>
      <c r="H101" s="607" t="s">
        <v>4141</v>
      </c>
    </row>
    <row r="102" spans="1:8">
      <c r="A102" s="620"/>
      <c r="B102" s="621"/>
      <c r="C102" s="621"/>
      <c r="D102" s="622"/>
      <c r="E102" s="623" t="s">
        <v>4147</v>
      </c>
      <c r="F102" s="624"/>
      <c r="G102" s="625"/>
      <c r="H102" s="612">
        <v>21965.67</v>
      </c>
    </row>
    <row r="103" spans="1:8">
      <c r="A103" s="626" t="s">
        <v>4148</v>
      </c>
      <c r="B103" s="627"/>
      <c r="C103" s="628"/>
      <c r="D103" s="629"/>
      <c r="E103" s="628"/>
      <c r="F103" s="628"/>
      <c r="G103" s="630"/>
      <c r="H103" s="631"/>
    </row>
    <row r="104" spans="1:8">
      <c r="A104" s="594" t="s">
        <v>4064</v>
      </c>
      <c r="B104" s="595"/>
      <c r="C104" s="595"/>
      <c r="D104" s="596"/>
      <c r="E104" s="597" t="s">
        <v>4130</v>
      </c>
      <c r="F104" s="598" t="s">
        <v>4132</v>
      </c>
      <c r="G104" s="599" t="s">
        <v>4133</v>
      </c>
      <c r="H104" s="600" t="s">
        <v>4134</v>
      </c>
    </row>
    <row r="105" spans="1:8">
      <c r="A105" s="601"/>
      <c r="B105" s="602"/>
      <c r="C105" s="602"/>
      <c r="D105" s="603"/>
      <c r="E105" s="604" t="s">
        <v>4141</v>
      </c>
      <c r="F105" s="655"/>
      <c r="G105" s="606" t="s">
        <v>4141</v>
      </c>
      <c r="H105" s="607" t="s">
        <v>4141</v>
      </c>
    </row>
    <row r="106" spans="1:8">
      <c r="A106" s="601"/>
      <c r="B106" s="602"/>
      <c r="C106" s="602"/>
      <c r="D106" s="603"/>
      <c r="E106" s="604" t="s">
        <v>4141</v>
      </c>
      <c r="F106" s="655"/>
      <c r="G106" s="606" t="s">
        <v>4141</v>
      </c>
      <c r="H106" s="607" t="s">
        <v>4141</v>
      </c>
    </row>
    <row r="107" spans="1:8">
      <c r="A107" s="601"/>
      <c r="B107" s="602"/>
      <c r="C107" s="602"/>
      <c r="D107" s="603"/>
      <c r="E107" s="623" t="s">
        <v>4150</v>
      </c>
      <c r="F107" s="624"/>
      <c r="G107" s="625"/>
      <c r="H107" s="612">
        <v>0</v>
      </c>
    </row>
    <row r="108" spans="1:8">
      <c r="A108" s="634" t="s">
        <v>4151</v>
      </c>
      <c r="B108" s="635"/>
      <c r="C108" s="636"/>
      <c r="D108" s="637"/>
      <c r="E108" s="636"/>
      <c r="F108" s="636"/>
      <c r="G108" s="638"/>
      <c r="H108" s="639"/>
    </row>
    <row r="109" spans="1:8">
      <c r="A109" s="594" t="s">
        <v>4064</v>
      </c>
      <c r="B109" s="595"/>
      <c r="C109" s="595"/>
      <c r="D109" s="596"/>
      <c r="E109" s="597" t="s">
        <v>4130</v>
      </c>
      <c r="F109" s="598" t="s">
        <v>4144</v>
      </c>
      <c r="G109" s="599" t="s">
        <v>4133</v>
      </c>
      <c r="H109" s="600" t="s">
        <v>4134</v>
      </c>
    </row>
    <row r="110" spans="1:8">
      <c r="A110" s="601" t="s">
        <v>4170</v>
      </c>
      <c r="B110" s="602"/>
      <c r="C110" s="602"/>
      <c r="D110" s="603"/>
      <c r="E110" s="604" t="s">
        <v>4146</v>
      </c>
      <c r="F110" s="640">
        <v>0.05</v>
      </c>
      <c r="G110" s="606">
        <v>19298.256046874998</v>
      </c>
      <c r="H110" s="607">
        <v>964.91</v>
      </c>
    </row>
    <row r="111" spans="1:8">
      <c r="A111" s="601"/>
      <c r="B111" s="602"/>
      <c r="C111" s="602"/>
      <c r="D111" s="603"/>
      <c r="E111" s="604" t="s">
        <v>4141</v>
      </c>
      <c r="F111" s="605"/>
      <c r="G111" s="606" t="s">
        <v>4141</v>
      </c>
      <c r="H111" s="607" t="s">
        <v>4141</v>
      </c>
    </row>
    <row r="112" spans="1:8" ht="13.5" thickBot="1">
      <c r="A112" s="641"/>
      <c r="B112" s="642"/>
      <c r="C112" s="642"/>
      <c r="D112" s="643"/>
      <c r="E112" s="644" t="s">
        <v>4153</v>
      </c>
      <c r="F112" s="645"/>
      <c r="G112" s="646"/>
      <c r="H112" s="647">
        <v>964.91</v>
      </c>
    </row>
    <row r="113" spans="1:8" ht="13.5" thickBot="1">
      <c r="A113" s="648" t="s">
        <v>4154</v>
      </c>
      <c r="B113" s="649"/>
      <c r="C113" s="649"/>
      <c r="D113" s="649"/>
      <c r="E113" s="650"/>
      <c r="F113" s="651">
        <v>22930.58</v>
      </c>
      <c r="G113" s="652"/>
      <c r="H113" s="653"/>
    </row>
    <row r="114" spans="1:8" s="579" customFormat="1" ht="15"/>
    <row r="115" spans="1:8" ht="15.75" thickBot="1">
      <c r="A115" s="654"/>
      <c r="B115" s="654"/>
      <c r="C115" s="654"/>
      <c r="D115" s="654"/>
      <c r="E115" s="654"/>
      <c r="F115" s="654"/>
      <c r="G115" s="654"/>
      <c r="H115" s="654"/>
    </row>
    <row r="116" spans="1:8" ht="13.5" thickBot="1">
      <c r="A116" s="573" t="s">
        <v>4129</v>
      </c>
      <c r="B116" s="581"/>
      <c r="C116" s="581"/>
      <c r="D116" s="582" t="s">
        <v>35</v>
      </c>
      <c r="E116" s="583" t="s">
        <v>4130</v>
      </c>
      <c r="F116" s="584" t="s">
        <v>33</v>
      </c>
      <c r="G116" s="585" t="s">
        <v>0</v>
      </c>
      <c r="H116" s="586" t="s">
        <v>4171</v>
      </c>
    </row>
    <row r="117" spans="1:8" ht="15.75" customHeight="1" thickBot="1">
      <c r="A117" s="587"/>
      <c r="B117" s="587"/>
      <c r="C117" s="587"/>
      <c r="D117" s="587"/>
      <c r="E117" s="587"/>
      <c r="F117" s="587"/>
      <c r="G117" s="587"/>
      <c r="H117" s="587"/>
    </row>
    <row r="118" spans="1:8">
      <c r="A118" s="588" t="s">
        <v>1297</v>
      </c>
      <c r="B118" s="589"/>
      <c r="C118" s="590"/>
      <c r="D118" s="591"/>
      <c r="E118" s="590"/>
      <c r="F118" s="590"/>
      <c r="G118" s="592"/>
      <c r="H118" s="593"/>
    </row>
    <row r="119" spans="1:8">
      <c r="A119" s="594" t="s">
        <v>4064</v>
      </c>
      <c r="B119" s="595"/>
      <c r="C119" s="595"/>
      <c r="D119" s="596"/>
      <c r="E119" s="597" t="s">
        <v>4130</v>
      </c>
      <c r="F119" s="598" t="s">
        <v>4132</v>
      </c>
      <c r="G119" s="599" t="s">
        <v>4133</v>
      </c>
      <c r="H119" s="600" t="s">
        <v>4134</v>
      </c>
    </row>
    <row r="120" spans="1:8">
      <c r="A120" s="601"/>
      <c r="B120" s="602"/>
      <c r="C120" s="602"/>
      <c r="D120" s="603"/>
      <c r="E120" s="604" t="s">
        <v>4141</v>
      </c>
      <c r="F120" s="605"/>
      <c r="G120" s="606" t="s">
        <v>4141</v>
      </c>
      <c r="H120" s="607" t="s">
        <v>4141</v>
      </c>
    </row>
    <row r="121" spans="1:8">
      <c r="A121" s="601"/>
      <c r="B121" s="602"/>
      <c r="C121" s="602"/>
      <c r="D121" s="603"/>
      <c r="E121" s="604" t="s">
        <v>4141</v>
      </c>
      <c r="F121" s="605"/>
      <c r="G121" s="606" t="s">
        <v>4141</v>
      </c>
      <c r="H121" s="607" t="s">
        <v>4141</v>
      </c>
    </row>
    <row r="122" spans="1:8">
      <c r="A122" s="608"/>
      <c r="B122" s="609"/>
      <c r="C122" s="609"/>
      <c r="D122" s="610"/>
      <c r="E122" s="611" t="s">
        <v>4142</v>
      </c>
      <c r="F122" s="611"/>
      <c r="G122" s="611"/>
      <c r="H122" s="612">
        <v>0</v>
      </c>
    </row>
    <row r="123" spans="1:8">
      <c r="A123" s="613" t="s">
        <v>4143</v>
      </c>
      <c r="B123" s="614"/>
      <c r="C123" s="615"/>
      <c r="D123" s="616"/>
      <c r="E123" s="615"/>
      <c r="F123" s="615"/>
      <c r="G123" s="617"/>
      <c r="H123" s="618"/>
    </row>
    <row r="124" spans="1:8">
      <c r="A124" s="594" t="s">
        <v>4064</v>
      </c>
      <c r="B124" s="595"/>
      <c r="C124" s="595"/>
      <c r="D124" s="596"/>
      <c r="E124" s="597" t="s">
        <v>4130</v>
      </c>
      <c r="F124" s="598" t="s">
        <v>4144</v>
      </c>
      <c r="G124" s="599" t="s">
        <v>4133</v>
      </c>
      <c r="H124" s="600" t="s">
        <v>4134</v>
      </c>
    </row>
    <row r="125" spans="1:8">
      <c r="A125" s="601" t="s">
        <v>4145</v>
      </c>
      <c r="B125" s="602"/>
      <c r="C125" s="602"/>
      <c r="D125" s="603"/>
      <c r="E125" s="604" t="s">
        <v>4146</v>
      </c>
      <c r="F125" s="619">
        <v>0.65</v>
      </c>
      <c r="G125" s="606">
        <v>1587.2183463750353</v>
      </c>
      <c r="H125" s="607">
        <v>1031.69</v>
      </c>
    </row>
    <row r="126" spans="1:8">
      <c r="A126" s="620"/>
      <c r="B126" s="621"/>
      <c r="C126" s="621"/>
      <c r="D126" s="622"/>
      <c r="E126" s="604" t="s">
        <v>4141</v>
      </c>
      <c r="F126" s="619" t="s">
        <v>4141</v>
      </c>
      <c r="G126" s="606" t="s">
        <v>4141</v>
      </c>
      <c r="H126" s="607" t="s">
        <v>4141</v>
      </c>
    </row>
    <row r="127" spans="1:8">
      <c r="A127" s="601"/>
      <c r="B127" s="602"/>
      <c r="C127" s="602"/>
      <c r="D127" s="603"/>
      <c r="E127" s="604" t="s">
        <v>4141</v>
      </c>
      <c r="F127" s="619" t="s">
        <v>4141</v>
      </c>
      <c r="G127" s="606" t="s">
        <v>4141</v>
      </c>
      <c r="H127" s="607" t="s">
        <v>4141</v>
      </c>
    </row>
    <row r="128" spans="1:8">
      <c r="A128" s="620"/>
      <c r="B128" s="621"/>
      <c r="C128" s="621"/>
      <c r="D128" s="622"/>
      <c r="E128" s="623" t="s">
        <v>4147</v>
      </c>
      <c r="F128" s="624"/>
      <c r="G128" s="625"/>
      <c r="H128" s="612">
        <v>1031.69</v>
      </c>
    </row>
    <row r="129" spans="1:8">
      <c r="A129" s="626" t="s">
        <v>4148</v>
      </c>
      <c r="B129" s="627"/>
      <c r="C129" s="628"/>
      <c r="D129" s="629"/>
      <c r="E129" s="628"/>
      <c r="F129" s="628"/>
      <c r="G129" s="630"/>
      <c r="H129" s="631"/>
    </row>
    <row r="130" spans="1:8">
      <c r="A130" s="594" t="s">
        <v>4064</v>
      </c>
      <c r="B130" s="595"/>
      <c r="C130" s="595"/>
      <c r="D130" s="596"/>
      <c r="E130" s="597" t="s">
        <v>4130</v>
      </c>
      <c r="F130" s="598" t="s">
        <v>4132</v>
      </c>
      <c r="G130" s="599" t="s">
        <v>4133</v>
      </c>
      <c r="H130" s="600" t="s">
        <v>4134</v>
      </c>
    </row>
    <row r="131" spans="1:8">
      <c r="A131" s="601"/>
      <c r="B131" s="602"/>
      <c r="C131" s="602"/>
      <c r="D131" s="603"/>
      <c r="E131" s="604" t="s">
        <v>4141</v>
      </c>
      <c r="F131" s="632"/>
      <c r="G131" s="606" t="s">
        <v>4141</v>
      </c>
      <c r="H131" s="607" t="s">
        <v>4141</v>
      </c>
    </row>
    <row r="132" spans="1:8">
      <c r="A132" s="601"/>
      <c r="B132" s="602"/>
      <c r="C132" s="602"/>
      <c r="D132" s="603"/>
      <c r="E132" s="604" t="s">
        <v>4141</v>
      </c>
      <c r="F132" s="655"/>
      <c r="G132" s="606" t="s">
        <v>4141</v>
      </c>
      <c r="H132" s="607" t="s">
        <v>4141</v>
      </c>
    </row>
    <row r="133" spans="1:8">
      <c r="A133" s="601"/>
      <c r="B133" s="602"/>
      <c r="C133" s="602"/>
      <c r="D133" s="603"/>
      <c r="E133" s="623" t="s">
        <v>4150</v>
      </c>
      <c r="F133" s="624"/>
      <c r="G133" s="625"/>
      <c r="H133" s="612">
        <v>0</v>
      </c>
    </row>
    <row r="134" spans="1:8">
      <c r="A134" s="634" t="s">
        <v>4151</v>
      </c>
      <c r="B134" s="635"/>
      <c r="C134" s="636"/>
      <c r="D134" s="637"/>
      <c r="E134" s="636"/>
      <c r="F134" s="636"/>
      <c r="G134" s="638"/>
      <c r="H134" s="639"/>
    </row>
    <row r="135" spans="1:8">
      <c r="A135" s="594" t="s">
        <v>4064</v>
      </c>
      <c r="B135" s="595"/>
      <c r="C135" s="595"/>
      <c r="D135" s="596"/>
      <c r="E135" s="597" t="s">
        <v>4130</v>
      </c>
      <c r="F135" s="598" t="s">
        <v>4144</v>
      </c>
      <c r="G135" s="599" t="s">
        <v>4133</v>
      </c>
      <c r="H135" s="600" t="s">
        <v>4134</v>
      </c>
    </row>
    <row r="136" spans="1:8">
      <c r="A136" s="601" t="s">
        <v>4152</v>
      </c>
      <c r="B136" s="602"/>
      <c r="C136" s="602"/>
      <c r="D136" s="603"/>
      <c r="E136" s="604" t="s">
        <v>4146</v>
      </c>
      <c r="F136" s="640">
        <v>0.65</v>
      </c>
      <c r="G136" s="606">
        <v>64327.520156250001</v>
      </c>
      <c r="H136" s="607">
        <v>41812.89</v>
      </c>
    </row>
    <row r="137" spans="1:8">
      <c r="A137" s="601"/>
      <c r="B137" s="602"/>
      <c r="C137" s="602"/>
      <c r="D137" s="603"/>
      <c r="E137" s="604" t="s">
        <v>4141</v>
      </c>
      <c r="F137" s="605"/>
      <c r="G137" s="606" t="s">
        <v>4141</v>
      </c>
      <c r="H137" s="607" t="s">
        <v>4141</v>
      </c>
    </row>
    <row r="138" spans="1:8" ht="13.5" thickBot="1">
      <c r="A138" s="641"/>
      <c r="B138" s="642"/>
      <c r="C138" s="642"/>
      <c r="D138" s="643"/>
      <c r="E138" s="644" t="s">
        <v>4153</v>
      </c>
      <c r="F138" s="645"/>
      <c r="G138" s="646"/>
      <c r="H138" s="647">
        <v>41812.89</v>
      </c>
    </row>
    <row r="139" spans="1:8" ht="13.5" thickBot="1">
      <c r="A139" s="648" t="s">
        <v>4154</v>
      </c>
      <c r="B139" s="649"/>
      <c r="C139" s="649"/>
      <c r="D139" s="649"/>
      <c r="E139" s="650"/>
      <c r="F139" s="651">
        <v>42844.58</v>
      </c>
      <c r="G139" s="652"/>
      <c r="H139" s="653"/>
    </row>
    <row r="140" spans="1:8" ht="15">
      <c r="A140" s="579"/>
      <c r="B140" s="579"/>
      <c r="C140" s="579"/>
      <c r="D140" s="579"/>
      <c r="E140" s="579"/>
      <c r="F140" s="579"/>
      <c r="G140" s="579"/>
      <c r="H140" s="579"/>
    </row>
    <row r="141" spans="1:8" ht="15.75" thickBot="1">
      <c r="A141" s="654"/>
      <c r="B141" s="654"/>
      <c r="C141" s="654"/>
      <c r="D141" s="654"/>
      <c r="E141" s="654"/>
      <c r="F141" s="654"/>
      <c r="G141" s="654"/>
      <c r="H141" s="654"/>
    </row>
    <row r="142" spans="1:8" ht="13.5" thickBot="1">
      <c r="A142" s="573" t="s">
        <v>4129</v>
      </c>
      <c r="B142" s="581"/>
      <c r="C142" s="581"/>
      <c r="D142" s="582" t="s">
        <v>37</v>
      </c>
      <c r="E142" s="583" t="s">
        <v>4130</v>
      </c>
      <c r="F142" s="584" t="s">
        <v>33</v>
      </c>
      <c r="G142" s="585" t="s">
        <v>0</v>
      </c>
      <c r="H142" s="586" t="s">
        <v>4172</v>
      </c>
    </row>
    <row r="143" spans="1:8" ht="15.75" customHeight="1" thickBot="1">
      <c r="A143" s="587"/>
      <c r="B143" s="587"/>
      <c r="C143" s="587"/>
      <c r="D143" s="587"/>
      <c r="E143" s="587"/>
      <c r="F143" s="587"/>
      <c r="G143" s="587"/>
      <c r="H143" s="587"/>
    </row>
    <row r="144" spans="1:8">
      <c r="A144" s="588" t="s">
        <v>1297</v>
      </c>
      <c r="B144" s="589"/>
      <c r="C144" s="590"/>
      <c r="D144" s="591"/>
      <c r="E144" s="590"/>
      <c r="F144" s="590"/>
      <c r="G144" s="592"/>
      <c r="H144" s="593"/>
    </row>
    <row r="145" spans="1:8">
      <c r="A145" s="594" t="s">
        <v>4064</v>
      </c>
      <c r="B145" s="595"/>
      <c r="C145" s="595"/>
      <c r="D145" s="596"/>
      <c r="E145" s="597" t="s">
        <v>4130</v>
      </c>
      <c r="F145" s="598" t="s">
        <v>4132</v>
      </c>
      <c r="G145" s="599" t="s">
        <v>4133</v>
      </c>
      <c r="H145" s="600" t="s">
        <v>4134</v>
      </c>
    </row>
    <row r="146" spans="1:8">
      <c r="A146" s="601"/>
      <c r="B146" s="602"/>
      <c r="C146" s="602"/>
      <c r="D146" s="603"/>
      <c r="E146" s="604" t="s">
        <v>4141</v>
      </c>
      <c r="F146" s="605"/>
      <c r="G146" s="606" t="s">
        <v>4141</v>
      </c>
      <c r="H146" s="607" t="s">
        <v>4141</v>
      </c>
    </row>
    <row r="147" spans="1:8">
      <c r="A147" s="601"/>
      <c r="B147" s="602"/>
      <c r="C147" s="602"/>
      <c r="D147" s="603"/>
      <c r="E147" s="604" t="s">
        <v>4141</v>
      </c>
      <c r="F147" s="605"/>
      <c r="G147" s="606" t="s">
        <v>4141</v>
      </c>
      <c r="H147" s="607" t="s">
        <v>4141</v>
      </c>
    </row>
    <row r="148" spans="1:8">
      <c r="A148" s="608"/>
      <c r="B148" s="609"/>
      <c r="C148" s="609"/>
      <c r="D148" s="610"/>
      <c r="E148" s="611" t="s">
        <v>4142</v>
      </c>
      <c r="F148" s="611"/>
      <c r="G148" s="611"/>
      <c r="H148" s="612">
        <v>0</v>
      </c>
    </row>
    <row r="149" spans="1:8">
      <c r="A149" s="613" t="s">
        <v>4143</v>
      </c>
      <c r="B149" s="614"/>
      <c r="C149" s="615"/>
      <c r="D149" s="616"/>
      <c r="E149" s="615"/>
      <c r="F149" s="615"/>
      <c r="G149" s="617"/>
      <c r="H149" s="618"/>
    </row>
    <row r="150" spans="1:8">
      <c r="A150" s="594" t="s">
        <v>4064</v>
      </c>
      <c r="B150" s="595"/>
      <c r="C150" s="595"/>
      <c r="D150" s="596"/>
      <c r="E150" s="597" t="s">
        <v>4130</v>
      </c>
      <c r="F150" s="598" t="s">
        <v>4144</v>
      </c>
      <c r="G150" s="599" t="s">
        <v>4133</v>
      </c>
      <c r="H150" s="600" t="s">
        <v>4134</v>
      </c>
    </row>
    <row r="151" spans="1:8">
      <c r="A151" s="601" t="s">
        <v>4145</v>
      </c>
      <c r="B151" s="602"/>
      <c r="C151" s="602"/>
      <c r="D151" s="603"/>
      <c r="E151" s="604" t="s">
        <v>4146</v>
      </c>
      <c r="F151" s="619">
        <v>0.05</v>
      </c>
      <c r="G151" s="606">
        <v>1587.2183463750353</v>
      </c>
      <c r="H151" s="607">
        <v>79.36</v>
      </c>
    </row>
    <row r="152" spans="1:8">
      <c r="A152" s="620" t="s">
        <v>4173</v>
      </c>
      <c r="B152" s="621"/>
      <c r="C152" s="621"/>
      <c r="D152" s="622"/>
      <c r="E152" s="604" t="s">
        <v>4146</v>
      </c>
      <c r="F152" s="619">
        <v>0.05</v>
      </c>
      <c r="G152" s="606">
        <v>175090.5</v>
      </c>
      <c r="H152" s="607">
        <v>8754.5300000000007</v>
      </c>
    </row>
    <row r="153" spans="1:8">
      <c r="A153" s="601"/>
      <c r="B153" s="602"/>
      <c r="C153" s="602"/>
      <c r="D153" s="603"/>
      <c r="E153" s="604" t="s">
        <v>4141</v>
      </c>
      <c r="F153" s="619" t="s">
        <v>4141</v>
      </c>
      <c r="G153" s="606" t="s">
        <v>4141</v>
      </c>
      <c r="H153" s="607" t="s">
        <v>4141</v>
      </c>
    </row>
    <row r="154" spans="1:8">
      <c r="A154" s="620"/>
      <c r="B154" s="621"/>
      <c r="C154" s="621"/>
      <c r="D154" s="622"/>
      <c r="E154" s="623" t="s">
        <v>4147</v>
      </c>
      <c r="F154" s="624"/>
      <c r="G154" s="625"/>
      <c r="H154" s="612">
        <v>8833.89</v>
      </c>
    </row>
    <row r="155" spans="1:8">
      <c r="A155" s="626" t="s">
        <v>4148</v>
      </c>
      <c r="B155" s="627"/>
      <c r="C155" s="628"/>
      <c r="D155" s="629"/>
      <c r="E155" s="628"/>
      <c r="F155" s="628"/>
      <c r="G155" s="630"/>
      <c r="H155" s="631"/>
    </row>
    <row r="156" spans="1:8">
      <c r="A156" s="594" t="s">
        <v>4064</v>
      </c>
      <c r="B156" s="595"/>
      <c r="C156" s="595"/>
      <c r="D156" s="596"/>
      <c r="E156" s="597" t="s">
        <v>4130</v>
      </c>
      <c r="F156" s="598" t="s">
        <v>4132</v>
      </c>
      <c r="G156" s="599" t="s">
        <v>4133</v>
      </c>
      <c r="H156" s="600" t="s">
        <v>4134</v>
      </c>
    </row>
    <row r="157" spans="1:8">
      <c r="A157" s="601"/>
      <c r="B157" s="602"/>
      <c r="C157" s="602"/>
      <c r="D157" s="603"/>
      <c r="E157" s="604" t="s">
        <v>4141</v>
      </c>
      <c r="F157" s="655"/>
      <c r="G157" s="606" t="s">
        <v>4141</v>
      </c>
      <c r="H157" s="607" t="s">
        <v>4141</v>
      </c>
    </row>
    <row r="158" spans="1:8">
      <c r="A158" s="601"/>
      <c r="B158" s="602"/>
      <c r="C158" s="602"/>
      <c r="D158" s="603"/>
      <c r="E158" s="604" t="s">
        <v>4141</v>
      </c>
      <c r="F158" s="655"/>
      <c r="G158" s="606" t="s">
        <v>4141</v>
      </c>
      <c r="H158" s="607" t="s">
        <v>4141</v>
      </c>
    </row>
    <row r="159" spans="1:8">
      <c r="A159" s="601"/>
      <c r="B159" s="602"/>
      <c r="C159" s="602"/>
      <c r="D159" s="603"/>
      <c r="E159" s="623" t="s">
        <v>4150</v>
      </c>
      <c r="F159" s="624"/>
      <c r="G159" s="625"/>
      <c r="H159" s="612">
        <v>0</v>
      </c>
    </row>
    <row r="160" spans="1:8">
      <c r="A160" s="634" t="s">
        <v>4151</v>
      </c>
      <c r="B160" s="635"/>
      <c r="C160" s="636"/>
      <c r="D160" s="637"/>
      <c r="E160" s="636"/>
      <c r="F160" s="636"/>
      <c r="G160" s="638"/>
      <c r="H160" s="639"/>
    </row>
    <row r="161" spans="1:8">
      <c r="A161" s="594" t="s">
        <v>4064</v>
      </c>
      <c r="B161" s="595"/>
      <c r="C161" s="595"/>
      <c r="D161" s="596"/>
      <c r="E161" s="597" t="s">
        <v>4130</v>
      </c>
      <c r="F161" s="598" t="s">
        <v>4144</v>
      </c>
      <c r="G161" s="599" t="s">
        <v>4133</v>
      </c>
      <c r="H161" s="600" t="s">
        <v>4134</v>
      </c>
    </row>
    <row r="162" spans="1:8">
      <c r="A162" s="601" t="s">
        <v>4152</v>
      </c>
      <c r="B162" s="602"/>
      <c r="C162" s="602"/>
      <c r="D162" s="603"/>
      <c r="E162" s="604" t="s">
        <v>4146</v>
      </c>
      <c r="F162" s="640">
        <v>0.05</v>
      </c>
      <c r="G162" s="606">
        <v>64327.520156250001</v>
      </c>
      <c r="H162" s="607">
        <v>3216.38</v>
      </c>
    </row>
    <row r="163" spans="1:8">
      <c r="A163" s="601"/>
      <c r="B163" s="602"/>
      <c r="C163" s="602"/>
      <c r="D163" s="603"/>
      <c r="E163" s="604" t="s">
        <v>4141</v>
      </c>
      <c r="F163" s="605"/>
      <c r="G163" s="606" t="s">
        <v>4141</v>
      </c>
      <c r="H163" s="607" t="s">
        <v>4141</v>
      </c>
    </row>
    <row r="164" spans="1:8" ht="13.5" thickBot="1">
      <c r="A164" s="641"/>
      <c r="B164" s="642"/>
      <c r="C164" s="642"/>
      <c r="D164" s="643"/>
      <c r="E164" s="644" t="s">
        <v>4153</v>
      </c>
      <c r="F164" s="645"/>
      <c r="G164" s="646"/>
      <c r="H164" s="647">
        <v>3216.38</v>
      </c>
    </row>
    <row r="165" spans="1:8" ht="13.5" thickBot="1">
      <c r="A165" s="648" t="s">
        <v>4154</v>
      </c>
      <c r="B165" s="649"/>
      <c r="C165" s="649"/>
      <c r="D165" s="649"/>
      <c r="E165" s="650"/>
      <c r="F165" s="651">
        <v>12050.27</v>
      </c>
      <c r="G165" s="652"/>
      <c r="H165" s="653"/>
    </row>
    <row r="166" spans="1:8" ht="13.5" thickBot="1">
      <c r="A166" s="656"/>
      <c r="B166" s="656"/>
      <c r="C166" s="656"/>
      <c r="D166" s="656"/>
      <c r="E166" s="656"/>
      <c r="F166" s="656"/>
      <c r="G166" s="656"/>
      <c r="H166" s="656"/>
    </row>
    <row r="167" spans="1:8" ht="15.75" thickBot="1">
      <c r="A167" s="654"/>
      <c r="B167" s="654"/>
      <c r="C167" s="654"/>
      <c r="D167" s="654"/>
      <c r="E167" s="654"/>
      <c r="F167" s="654"/>
      <c r="G167" s="654"/>
      <c r="H167" s="654"/>
    </row>
    <row r="168" spans="1:8" ht="13.5" thickBot="1">
      <c r="A168" s="573" t="s">
        <v>4129</v>
      </c>
      <c r="B168" s="581"/>
      <c r="C168" s="581"/>
      <c r="D168" s="582" t="s">
        <v>39</v>
      </c>
      <c r="E168" s="583" t="s">
        <v>4130</v>
      </c>
      <c r="F168" s="584" t="s">
        <v>33</v>
      </c>
      <c r="G168" s="585" t="s">
        <v>0</v>
      </c>
      <c r="H168" s="586" t="s">
        <v>4174</v>
      </c>
    </row>
    <row r="169" spans="1:8" ht="15.75" customHeight="1" thickBot="1">
      <c r="A169" s="587"/>
      <c r="B169" s="587"/>
      <c r="C169" s="587"/>
      <c r="D169" s="587"/>
      <c r="E169" s="587"/>
      <c r="F169" s="587"/>
      <c r="G169" s="587"/>
      <c r="H169" s="587"/>
    </row>
    <row r="170" spans="1:8">
      <c r="A170" s="588" t="s">
        <v>1297</v>
      </c>
      <c r="B170" s="589"/>
      <c r="C170" s="590"/>
      <c r="D170" s="591"/>
      <c r="E170" s="590"/>
      <c r="F170" s="590"/>
      <c r="G170" s="592"/>
      <c r="H170" s="593"/>
    </row>
    <row r="171" spans="1:8">
      <c r="A171" s="594" t="s">
        <v>4064</v>
      </c>
      <c r="B171" s="595"/>
      <c r="C171" s="595"/>
      <c r="D171" s="596"/>
      <c r="E171" s="597" t="s">
        <v>4130</v>
      </c>
      <c r="F171" s="598" t="s">
        <v>4132</v>
      </c>
      <c r="G171" s="599" t="s">
        <v>4133</v>
      </c>
      <c r="H171" s="600" t="s">
        <v>4134</v>
      </c>
    </row>
    <row r="172" spans="1:8">
      <c r="A172" s="601"/>
      <c r="B172" s="602"/>
      <c r="C172" s="602"/>
      <c r="D172" s="603"/>
      <c r="E172" s="604" t="s">
        <v>4141</v>
      </c>
      <c r="F172" s="605"/>
      <c r="G172" s="606" t="s">
        <v>4141</v>
      </c>
      <c r="H172" s="607" t="s">
        <v>4141</v>
      </c>
    </row>
    <row r="173" spans="1:8">
      <c r="A173" s="601"/>
      <c r="B173" s="602"/>
      <c r="C173" s="602"/>
      <c r="D173" s="603"/>
      <c r="E173" s="604" t="s">
        <v>4141</v>
      </c>
      <c r="F173" s="605"/>
      <c r="G173" s="606" t="s">
        <v>4141</v>
      </c>
      <c r="H173" s="607" t="s">
        <v>4141</v>
      </c>
    </row>
    <row r="174" spans="1:8">
      <c r="A174" s="608"/>
      <c r="B174" s="609"/>
      <c r="C174" s="609"/>
      <c r="D174" s="610"/>
      <c r="E174" s="611" t="s">
        <v>4142</v>
      </c>
      <c r="F174" s="611"/>
      <c r="G174" s="611"/>
      <c r="H174" s="612">
        <v>0</v>
      </c>
    </row>
    <row r="175" spans="1:8">
      <c r="A175" s="613" t="s">
        <v>4143</v>
      </c>
      <c r="B175" s="614"/>
      <c r="C175" s="615"/>
      <c r="D175" s="616"/>
      <c r="E175" s="615"/>
      <c r="F175" s="615"/>
      <c r="G175" s="617"/>
      <c r="H175" s="618"/>
    </row>
    <row r="176" spans="1:8">
      <c r="A176" s="594" t="s">
        <v>4064</v>
      </c>
      <c r="B176" s="595"/>
      <c r="C176" s="595"/>
      <c r="D176" s="596"/>
      <c r="E176" s="597" t="s">
        <v>4130</v>
      </c>
      <c r="F176" s="598" t="s">
        <v>4144</v>
      </c>
      <c r="G176" s="599" t="s">
        <v>4133</v>
      </c>
      <c r="H176" s="600" t="s">
        <v>4134</v>
      </c>
    </row>
    <row r="177" spans="1:8">
      <c r="A177" s="601" t="s">
        <v>4145</v>
      </c>
      <c r="B177" s="602"/>
      <c r="C177" s="602"/>
      <c r="D177" s="603"/>
      <c r="E177" s="604" t="s">
        <v>4146</v>
      </c>
      <c r="F177" s="619">
        <v>0.05</v>
      </c>
      <c r="G177" s="606">
        <v>1587.2183463750353</v>
      </c>
      <c r="H177" s="607">
        <v>79.36</v>
      </c>
    </row>
    <row r="178" spans="1:8">
      <c r="A178" s="620" t="s">
        <v>4169</v>
      </c>
      <c r="B178" s="621"/>
      <c r="C178" s="621"/>
      <c r="D178" s="622"/>
      <c r="E178" s="604" t="s">
        <v>4146</v>
      </c>
      <c r="F178" s="619">
        <v>0.05</v>
      </c>
      <c r="G178" s="606">
        <v>437726.25</v>
      </c>
      <c r="H178" s="607">
        <v>21886.31</v>
      </c>
    </row>
    <row r="179" spans="1:8">
      <c r="A179" s="620" t="s">
        <v>4173</v>
      </c>
      <c r="B179" s="621"/>
      <c r="C179" s="621"/>
      <c r="D179" s="622"/>
      <c r="E179" s="604" t="s">
        <v>4146</v>
      </c>
      <c r="F179" s="619">
        <v>0.05</v>
      </c>
      <c r="G179" s="606">
        <v>175090.5</v>
      </c>
      <c r="H179" s="607">
        <v>8754.5300000000007</v>
      </c>
    </row>
    <row r="180" spans="1:8">
      <c r="A180" s="620"/>
      <c r="B180" s="621"/>
      <c r="C180" s="621"/>
      <c r="D180" s="622"/>
      <c r="E180" s="623" t="s">
        <v>4147</v>
      </c>
      <c r="F180" s="624"/>
      <c r="G180" s="625"/>
      <c r="H180" s="612">
        <v>30720.2</v>
      </c>
    </row>
    <row r="181" spans="1:8">
      <c r="A181" s="626" t="s">
        <v>4148</v>
      </c>
      <c r="B181" s="627"/>
      <c r="C181" s="628"/>
      <c r="D181" s="629"/>
      <c r="E181" s="628"/>
      <c r="F181" s="628"/>
      <c r="G181" s="630"/>
      <c r="H181" s="631"/>
    </row>
    <row r="182" spans="1:8">
      <c r="A182" s="594" t="s">
        <v>4064</v>
      </c>
      <c r="B182" s="595"/>
      <c r="C182" s="595"/>
      <c r="D182" s="596"/>
      <c r="E182" s="597" t="s">
        <v>4130</v>
      </c>
      <c r="F182" s="598" t="s">
        <v>4132</v>
      </c>
      <c r="G182" s="599" t="s">
        <v>4133</v>
      </c>
      <c r="H182" s="600" t="s">
        <v>4134</v>
      </c>
    </row>
    <row r="183" spans="1:8">
      <c r="A183" s="601" t="s">
        <v>4149</v>
      </c>
      <c r="B183" s="602"/>
      <c r="C183" s="602"/>
      <c r="D183" s="603"/>
      <c r="E183" s="604" t="s">
        <v>4140</v>
      </c>
      <c r="F183" s="632">
        <v>1</v>
      </c>
      <c r="G183" s="606">
        <v>64783.484999999993</v>
      </c>
      <c r="H183" s="607">
        <v>64783.49</v>
      </c>
    </row>
    <row r="184" spans="1:8">
      <c r="A184" s="601"/>
      <c r="B184" s="602"/>
      <c r="C184" s="602"/>
      <c r="D184" s="603"/>
      <c r="E184" s="604" t="s">
        <v>4141</v>
      </c>
      <c r="F184" s="655"/>
      <c r="G184" s="606" t="s">
        <v>4141</v>
      </c>
      <c r="H184" s="607" t="s">
        <v>4141</v>
      </c>
    </row>
    <row r="185" spans="1:8">
      <c r="A185" s="601"/>
      <c r="B185" s="602"/>
      <c r="C185" s="602"/>
      <c r="D185" s="603"/>
      <c r="E185" s="623" t="s">
        <v>4150</v>
      </c>
      <c r="F185" s="624"/>
      <c r="G185" s="625"/>
      <c r="H185" s="612">
        <v>64783.49</v>
      </c>
    </row>
    <row r="186" spans="1:8">
      <c r="A186" s="634" t="s">
        <v>4151</v>
      </c>
      <c r="B186" s="635"/>
      <c r="C186" s="636"/>
      <c r="D186" s="637"/>
      <c r="E186" s="636"/>
      <c r="F186" s="636"/>
      <c r="G186" s="638"/>
      <c r="H186" s="639"/>
    </row>
    <row r="187" spans="1:8">
      <c r="A187" s="594" t="s">
        <v>4064</v>
      </c>
      <c r="B187" s="595"/>
      <c r="C187" s="595"/>
      <c r="D187" s="596"/>
      <c r="E187" s="597" t="s">
        <v>4130</v>
      </c>
      <c r="F187" s="598" t="s">
        <v>4144</v>
      </c>
      <c r="G187" s="599" t="s">
        <v>4133</v>
      </c>
      <c r="H187" s="600" t="s">
        <v>4134</v>
      </c>
    </row>
    <row r="188" spans="1:8">
      <c r="A188" s="601" t="s">
        <v>4152</v>
      </c>
      <c r="B188" s="602"/>
      <c r="C188" s="602"/>
      <c r="D188" s="603"/>
      <c r="E188" s="604" t="s">
        <v>4146</v>
      </c>
      <c r="F188" s="640">
        <v>0.05</v>
      </c>
      <c r="G188" s="606">
        <v>64327.520156250001</v>
      </c>
      <c r="H188" s="607">
        <v>3216.38</v>
      </c>
    </row>
    <row r="189" spans="1:8">
      <c r="A189" s="601"/>
      <c r="B189" s="602"/>
      <c r="C189" s="602"/>
      <c r="D189" s="603"/>
      <c r="E189" s="604" t="s">
        <v>4141</v>
      </c>
      <c r="F189" s="605"/>
      <c r="G189" s="606" t="s">
        <v>4141</v>
      </c>
      <c r="H189" s="607" t="s">
        <v>4141</v>
      </c>
    </row>
    <row r="190" spans="1:8" ht="13.5" thickBot="1">
      <c r="A190" s="641"/>
      <c r="B190" s="642"/>
      <c r="C190" s="642"/>
      <c r="D190" s="643"/>
      <c r="E190" s="644" t="s">
        <v>4153</v>
      </c>
      <c r="F190" s="645"/>
      <c r="G190" s="646"/>
      <c r="H190" s="647">
        <v>3216.38</v>
      </c>
    </row>
    <row r="191" spans="1:8" ht="13.5" thickBot="1">
      <c r="A191" s="648" t="s">
        <v>4154</v>
      </c>
      <c r="B191" s="649"/>
      <c r="C191" s="649"/>
      <c r="D191" s="649"/>
      <c r="E191" s="650"/>
      <c r="F191" s="651">
        <v>98720.07</v>
      </c>
      <c r="G191" s="652"/>
      <c r="H191" s="653"/>
    </row>
    <row r="192" spans="1:8" ht="15">
      <c r="A192" s="579"/>
      <c r="B192" s="579"/>
      <c r="C192" s="579"/>
      <c r="D192" s="579"/>
      <c r="E192" s="579"/>
      <c r="F192" s="579"/>
      <c r="G192" s="579"/>
      <c r="H192" s="579"/>
    </row>
    <row r="193" spans="1:8" ht="15.75" thickBot="1">
      <c r="A193" s="654"/>
      <c r="B193" s="654"/>
      <c r="C193" s="654"/>
      <c r="D193" s="654"/>
      <c r="E193" s="654"/>
      <c r="F193" s="654"/>
      <c r="G193" s="654"/>
      <c r="H193" s="654"/>
    </row>
    <row r="194" spans="1:8" ht="26.25" thickBot="1">
      <c r="A194" s="573" t="s">
        <v>4129</v>
      </c>
      <c r="B194" s="581"/>
      <c r="C194" s="581"/>
      <c r="D194" s="582" t="s">
        <v>41</v>
      </c>
      <c r="E194" s="583" t="s">
        <v>4130</v>
      </c>
      <c r="F194" s="584" t="s">
        <v>33</v>
      </c>
      <c r="G194" s="585" t="s">
        <v>0</v>
      </c>
      <c r="H194" s="586" t="s">
        <v>4175</v>
      </c>
    </row>
    <row r="195" spans="1:8" ht="15.75" customHeight="1" thickBot="1">
      <c r="A195" s="587"/>
      <c r="B195" s="587"/>
      <c r="C195" s="587"/>
      <c r="D195" s="587"/>
      <c r="E195" s="587"/>
      <c r="F195" s="587"/>
      <c r="G195" s="587"/>
      <c r="H195" s="587"/>
    </row>
    <row r="196" spans="1:8">
      <c r="A196" s="588" t="s">
        <v>1297</v>
      </c>
      <c r="B196" s="589"/>
      <c r="C196" s="590"/>
      <c r="D196" s="591"/>
      <c r="E196" s="590"/>
      <c r="F196" s="590"/>
      <c r="G196" s="592"/>
      <c r="H196" s="593"/>
    </row>
    <row r="197" spans="1:8">
      <c r="A197" s="594" t="s">
        <v>4064</v>
      </c>
      <c r="B197" s="595"/>
      <c r="C197" s="595"/>
      <c r="D197" s="596"/>
      <c r="E197" s="597" t="s">
        <v>4130</v>
      </c>
      <c r="F197" s="598" t="s">
        <v>4132</v>
      </c>
      <c r="G197" s="599" t="s">
        <v>4133</v>
      </c>
      <c r="H197" s="600" t="s">
        <v>4134</v>
      </c>
    </row>
    <row r="198" spans="1:8">
      <c r="A198" s="601" t="s">
        <v>4176</v>
      </c>
      <c r="B198" s="602"/>
      <c r="C198" s="602"/>
      <c r="D198" s="603"/>
      <c r="E198" s="604" t="s">
        <v>4177</v>
      </c>
      <c r="F198" s="605">
        <v>30</v>
      </c>
      <c r="G198" s="606">
        <v>32</v>
      </c>
      <c r="H198" s="607">
        <v>960</v>
      </c>
    </row>
    <row r="199" spans="1:8">
      <c r="A199" s="601"/>
      <c r="B199" s="602"/>
      <c r="C199" s="602"/>
      <c r="D199" s="603"/>
      <c r="E199" s="604" t="s">
        <v>4141</v>
      </c>
      <c r="F199" s="605"/>
      <c r="G199" s="606" t="s">
        <v>4141</v>
      </c>
      <c r="H199" s="607" t="s">
        <v>4141</v>
      </c>
    </row>
    <row r="200" spans="1:8">
      <c r="A200" s="608"/>
      <c r="B200" s="609"/>
      <c r="C200" s="609"/>
      <c r="D200" s="610"/>
      <c r="E200" s="611" t="s">
        <v>4142</v>
      </c>
      <c r="F200" s="611"/>
      <c r="G200" s="611"/>
      <c r="H200" s="612">
        <v>960</v>
      </c>
    </row>
    <row r="201" spans="1:8">
      <c r="A201" s="613" t="s">
        <v>4143</v>
      </c>
      <c r="B201" s="614"/>
      <c r="C201" s="615"/>
      <c r="D201" s="616"/>
      <c r="E201" s="615"/>
      <c r="F201" s="615"/>
      <c r="G201" s="617"/>
      <c r="H201" s="618"/>
    </row>
    <row r="202" spans="1:8">
      <c r="A202" s="594" t="s">
        <v>4064</v>
      </c>
      <c r="B202" s="595"/>
      <c r="C202" s="595"/>
      <c r="D202" s="596"/>
      <c r="E202" s="597" t="s">
        <v>4130</v>
      </c>
      <c r="F202" s="598" t="s">
        <v>4144</v>
      </c>
      <c r="G202" s="599" t="s">
        <v>4133</v>
      </c>
      <c r="H202" s="600" t="s">
        <v>4134</v>
      </c>
    </row>
    <row r="203" spans="1:8">
      <c r="A203" s="601" t="s">
        <v>4145</v>
      </c>
      <c r="B203" s="602"/>
      <c r="C203" s="602"/>
      <c r="D203" s="603"/>
      <c r="E203" s="604" t="s">
        <v>4146</v>
      </c>
      <c r="F203" s="619">
        <v>0.1</v>
      </c>
      <c r="G203" s="606">
        <v>1587.2183463750353</v>
      </c>
      <c r="H203" s="607">
        <v>158.72</v>
      </c>
    </row>
    <row r="204" spans="1:8">
      <c r="A204" s="601" t="s">
        <v>4178</v>
      </c>
      <c r="B204" s="602"/>
      <c r="C204" s="602"/>
      <c r="D204" s="603"/>
      <c r="E204" s="604" t="s">
        <v>4146</v>
      </c>
      <c r="F204" s="619">
        <v>0.1</v>
      </c>
      <c r="G204" s="606">
        <v>175090.5</v>
      </c>
      <c r="H204" s="607">
        <v>17509.05</v>
      </c>
    </row>
    <row r="205" spans="1:8">
      <c r="A205" s="620" t="s">
        <v>4173</v>
      </c>
      <c r="B205" s="621"/>
      <c r="C205" s="621"/>
      <c r="D205" s="622"/>
      <c r="E205" s="604" t="s">
        <v>4146</v>
      </c>
      <c r="F205" s="619">
        <v>0.1</v>
      </c>
      <c r="G205" s="606">
        <v>175090.5</v>
      </c>
      <c r="H205" s="607">
        <v>17509.05</v>
      </c>
    </row>
    <row r="206" spans="1:8">
      <c r="A206" s="620"/>
      <c r="B206" s="621"/>
      <c r="C206" s="621"/>
      <c r="D206" s="622"/>
      <c r="E206" s="623" t="s">
        <v>4147</v>
      </c>
      <c r="F206" s="624"/>
      <c r="G206" s="625"/>
      <c r="H206" s="612">
        <v>35176.82</v>
      </c>
    </row>
    <row r="207" spans="1:8">
      <c r="A207" s="626" t="s">
        <v>4148</v>
      </c>
      <c r="B207" s="627"/>
      <c r="C207" s="628"/>
      <c r="D207" s="629"/>
      <c r="E207" s="628"/>
      <c r="F207" s="628"/>
      <c r="G207" s="630"/>
      <c r="H207" s="631"/>
    </row>
    <row r="208" spans="1:8">
      <c r="A208" s="594" t="s">
        <v>4064</v>
      </c>
      <c r="B208" s="595"/>
      <c r="C208" s="595"/>
      <c r="D208" s="596"/>
      <c r="E208" s="597" t="s">
        <v>4130</v>
      </c>
      <c r="F208" s="598" t="s">
        <v>4132</v>
      </c>
      <c r="G208" s="599" t="s">
        <v>4133</v>
      </c>
      <c r="H208" s="600" t="s">
        <v>4134</v>
      </c>
    </row>
    <row r="209" spans="1:8">
      <c r="A209" s="601"/>
      <c r="B209" s="602"/>
      <c r="C209" s="602"/>
      <c r="D209" s="603"/>
      <c r="E209" s="604" t="s">
        <v>4141</v>
      </c>
      <c r="F209" s="655"/>
      <c r="G209" s="606" t="s">
        <v>4141</v>
      </c>
      <c r="H209" s="607" t="s">
        <v>4141</v>
      </c>
    </row>
    <row r="210" spans="1:8">
      <c r="A210" s="601"/>
      <c r="B210" s="602"/>
      <c r="C210" s="602"/>
      <c r="D210" s="603"/>
      <c r="E210" s="604" t="s">
        <v>4141</v>
      </c>
      <c r="F210" s="655"/>
      <c r="G210" s="606" t="s">
        <v>4141</v>
      </c>
      <c r="H210" s="607" t="s">
        <v>4141</v>
      </c>
    </row>
    <row r="211" spans="1:8">
      <c r="A211" s="601"/>
      <c r="B211" s="602"/>
      <c r="C211" s="602"/>
      <c r="D211" s="603"/>
      <c r="E211" s="623" t="s">
        <v>4150</v>
      </c>
      <c r="F211" s="624"/>
      <c r="G211" s="625"/>
      <c r="H211" s="612">
        <v>0</v>
      </c>
    </row>
    <row r="212" spans="1:8">
      <c r="A212" s="634" t="s">
        <v>4151</v>
      </c>
      <c r="B212" s="635"/>
      <c r="C212" s="636"/>
      <c r="D212" s="637"/>
      <c r="E212" s="636"/>
      <c r="F212" s="636"/>
      <c r="G212" s="638"/>
      <c r="H212" s="639"/>
    </row>
    <row r="213" spans="1:8">
      <c r="A213" s="594" t="s">
        <v>4064</v>
      </c>
      <c r="B213" s="595"/>
      <c r="C213" s="595"/>
      <c r="D213" s="596"/>
      <c r="E213" s="597" t="s">
        <v>4130</v>
      </c>
      <c r="F213" s="598" t="s">
        <v>4144</v>
      </c>
      <c r="G213" s="599" t="s">
        <v>4133</v>
      </c>
      <c r="H213" s="600" t="s">
        <v>4134</v>
      </c>
    </row>
    <row r="214" spans="1:8">
      <c r="A214" s="601" t="s">
        <v>4152</v>
      </c>
      <c r="B214" s="602"/>
      <c r="C214" s="602"/>
      <c r="D214" s="603"/>
      <c r="E214" s="604" t="s">
        <v>4146</v>
      </c>
      <c r="F214" s="640">
        <v>0.1</v>
      </c>
      <c r="G214" s="606">
        <v>64327.520156250001</v>
      </c>
      <c r="H214" s="607">
        <v>6432.75</v>
      </c>
    </row>
    <row r="215" spans="1:8">
      <c r="A215" s="601"/>
      <c r="B215" s="602"/>
      <c r="C215" s="602"/>
      <c r="D215" s="603"/>
      <c r="E215" s="604" t="s">
        <v>4141</v>
      </c>
      <c r="F215" s="605"/>
      <c r="G215" s="606" t="s">
        <v>4141</v>
      </c>
      <c r="H215" s="607" t="s">
        <v>4141</v>
      </c>
    </row>
    <row r="216" spans="1:8" ht="13.5" thickBot="1">
      <c r="A216" s="641"/>
      <c r="B216" s="642"/>
      <c r="C216" s="642"/>
      <c r="D216" s="643"/>
      <c r="E216" s="644" t="s">
        <v>4153</v>
      </c>
      <c r="F216" s="645"/>
      <c r="G216" s="646"/>
      <c r="H216" s="647">
        <v>6432.75</v>
      </c>
    </row>
    <row r="217" spans="1:8" ht="13.5" thickBot="1">
      <c r="A217" s="648" t="s">
        <v>4154</v>
      </c>
      <c r="B217" s="649"/>
      <c r="C217" s="649"/>
      <c r="D217" s="649"/>
      <c r="E217" s="650"/>
      <c r="F217" s="651">
        <v>42569.57</v>
      </c>
      <c r="G217" s="652"/>
      <c r="H217" s="653"/>
    </row>
    <row r="218" spans="1:8" ht="15">
      <c r="A218" s="579"/>
      <c r="B218" s="579"/>
      <c r="C218" s="579"/>
      <c r="D218" s="579"/>
      <c r="E218" s="579"/>
      <c r="F218" s="579"/>
      <c r="G218" s="579"/>
      <c r="H218" s="579"/>
    </row>
    <row r="219" spans="1:8" ht="15.75" thickBot="1">
      <c r="A219" s="654"/>
      <c r="B219" s="654"/>
      <c r="C219" s="654"/>
      <c r="D219" s="654"/>
      <c r="E219" s="654"/>
      <c r="F219" s="654"/>
      <c r="G219" s="654"/>
      <c r="H219" s="654"/>
    </row>
    <row r="220" spans="1:8" ht="13.5" thickBot="1">
      <c r="A220" s="573" t="s">
        <v>4129</v>
      </c>
      <c r="B220" s="581"/>
      <c r="C220" s="581"/>
      <c r="D220" s="582" t="s">
        <v>43</v>
      </c>
      <c r="E220" s="583" t="s">
        <v>4130</v>
      </c>
      <c r="F220" s="584" t="s">
        <v>28</v>
      </c>
      <c r="G220" s="585" t="s">
        <v>0</v>
      </c>
      <c r="H220" s="586" t="s">
        <v>4179</v>
      </c>
    </row>
    <row r="221" spans="1:8" ht="15.75" customHeight="1" thickBot="1">
      <c r="A221" s="587"/>
      <c r="B221" s="587"/>
      <c r="C221" s="587"/>
      <c r="D221" s="587"/>
      <c r="E221" s="587"/>
      <c r="F221" s="587"/>
      <c r="G221" s="587"/>
      <c r="H221" s="587"/>
    </row>
    <row r="222" spans="1:8">
      <c r="A222" s="588" t="s">
        <v>1297</v>
      </c>
      <c r="B222" s="589"/>
      <c r="C222" s="590"/>
      <c r="D222" s="591"/>
      <c r="E222" s="590"/>
      <c r="F222" s="590"/>
      <c r="G222" s="592"/>
      <c r="H222" s="593"/>
    </row>
    <row r="223" spans="1:8">
      <c r="A223" s="594" t="s">
        <v>4064</v>
      </c>
      <c r="B223" s="595"/>
      <c r="C223" s="595"/>
      <c r="D223" s="596"/>
      <c r="E223" s="597" t="s">
        <v>4130</v>
      </c>
      <c r="F223" s="598" t="s">
        <v>4132</v>
      </c>
      <c r="G223" s="599" t="s">
        <v>4133</v>
      </c>
      <c r="H223" s="600" t="s">
        <v>4134</v>
      </c>
    </row>
    <row r="224" spans="1:8">
      <c r="A224" s="601"/>
      <c r="B224" s="602"/>
      <c r="C224" s="602"/>
      <c r="D224" s="603"/>
      <c r="E224" s="604" t="s">
        <v>4141</v>
      </c>
      <c r="F224" s="605"/>
      <c r="G224" s="606" t="s">
        <v>4141</v>
      </c>
      <c r="H224" s="607" t="s">
        <v>4141</v>
      </c>
    </row>
    <row r="225" spans="1:8">
      <c r="A225" s="601"/>
      <c r="B225" s="602"/>
      <c r="C225" s="602"/>
      <c r="D225" s="603"/>
      <c r="E225" s="604" t="s">
        <v>4141</v>
      </c>
      <c r="F225" s="605"/>
      <c r="G225" s="606" t="s">
        <v>4141</v>
      </c>
      <c r="H225" s="607" t="s">
        <v>4141</v>
      </c>
    </row>
    <row r="226" spans="1:8">
      <c r="A226" s="608"/>
      <c r="B226" s="609"/>
      <c r="C226" s="609"/>
      <c r="D226" s="610"/>
      <c r="E226" s="611" t="s">
        <v>4142</v>
      </c>
      <c r="F226" s="611"/>
      <c r="G226" s="611"/>
      <c r="H226" s="612">
        <v>0</v>
      </c>
    </row>
    <row r="227" spans="1:8">
      <c r="A227" s="613" t="s">
        <v>4143</v>
      </c>
      <c r="B227" s="614"/>
      <c r="C227" s="615"/>
      <c r="D227" s="616"/>
      <c r="E227" s="615"/>
      <c r="F227" s="615"/>
      <c r="G227" s="617"/>
      <c r="H227" s="618"/>
    </row>
    <row r="228" spans="1:8">
      <c r="A228" s="594" t="s">
        <v>4064</v>
      </c>
      <c r="B228" s="595"/>
      <c r="C228" s="595"/>
      <c r="D228" s="596"/>
      <c r="E228" s="597" t="s">
        <v>4130</v>
      </c>
      <c r="F228" s="598" t="s">
        <v>4144</v>
      </c>
      <c r="G228" s="599" t="s">
        <v>4133</v>
      </c>
      <c r="H228" s="600" t="s">
        <v>4134</v>
      </c>
    </row>
    <row r="229" spans="1:8">
      <c r="A229" s="601" t="s">
        <v>4145</v>
      </c>
      <c r="B229" s="602"/>
      <c r="C229" s="602"/>
      <c r="D229" s="603"/>
      <c r="E229" s="604" t="s">
        <v>4146</v>
      </c>
      <c r="F229" s="619">
        <v>0.4</v>
      </c>
      <c r="G229" s="606">
        <v>1587.2183463750353</v>
      </c>
      <c r="H229" s="607">
        <v>634.89</v>
      </c>
    </row>
    <row r="230" spans="1:8">
      <c r="A230" s="601" t="s">
        <v>4180</v>
      </c>
      <c r="B230" s="602"/>
      <c r="C230" s="602"/>
      <c r="D230" s="603"/>
      <c r="E230" s="604" t="s">
        <v>4146</v>
      </c>
      <c r="F230" s="619">
        <v>0.4</v>
      </c>
      <c r="G230" s="606">
        <v>104.75641086075238</v>
      </c>
      <c r="H230" s="607">
        <v>41.9</v>
      </c>
    </row>
    <row r="231" spans="1:8">
      <c r="A231" s="601" t="s">
        <v>4181</v>
      </c>
      <c r="B231" s="602"/>
      <c r="C231" s="602"/>
      <c r="D231" s="603"/>
      <c r="E231" s="604" t="s">
        <v>4146</v>
      </c>
      <c r="F231" s="619">
        <v>0.4</v>
      </c>
      <c r="G231" s="606">
        <v>2041.4757928961851</v>
      </c>
      <c r="H231" s="607">
        <v>816.59</v>
      </c>
    </row>
    <row r="232" spans="1:8">
      <c r="A232" s="620"/>
      <c r="B232" s="621"/>
      <c r="C232" s="621"/>
      <c r="D232" s="622"/>
      <c r="E232" s="623" t="s">
        <v>4147</v>
      </c>
      <c r="F232" s="624"/>
      <c r="G232" s="625"/>
      <c r="H232" s="612">
        <v>1493.38</v>
      </c>
    </row>
    <row r="233" spans="1:8">
      <c r="A233" s="626" t="s">
        <v>4148</v>
      </c>
      <c r="B233" s="627"/>
      <c r="C233" s="628"/>
      <c r="D233" s="629"/>
      <c r="E233" s="628"/>
      <c r="F233" s="628"/>
      <c r="G233" s="630"/>
      <c r="H233" s="631"/>
    </row>
    <row r="234" spans="1:8">
      <c r="A234" s="594" t="s">
        <v>4064</v>
      </c>
      <c r="B234" s="595"/>
      <c r="C234" s="595"/>
      <c r="D234" s="596"/>
      <c r="E234" s="597" t="s">
        <v>4130</v>
      </c>
      <c r="F234" s="598" t="s">
        <v>4132</v>
      </c>
      <c r="G234" s="599" t="s">
        <v>4133</v>
      </c>
      <c r="H234" s="600" t="s">
        <v>4134</v>
      </c>
    </row>
    <row r="235" spans="1:8">
      <c r="A235" s="601"/>
      <c r="B235" s="602"/>
      <c r="C235" s="602"/>
      <c r="D235" s="603"/>
      <c r="E235" s="604" t="s">
        <v>4141</v>
      </c>
      <c r="F235" s="632"/>
      <c r="G235" s="606" t="s">
        <v>4141</v>
      </c>
      <c r="H235" s="607" t="s">
        <v>4141</v>
      </c>
    </row>
    <row r="236" spans="1:8">
      <c r="A236" s="601"/>
      <c r="B236" s="602"/>
      <c r="C236" s="602"/>
      <c r="D236" s="603"/>
      <c r="E236" s="604" t="s">
        <v>4141</v>
      </c>
      <c r="F236" s="633"/>
      <c r="G236" s="606" t="s">
        <v>4141</v>
      </c>
      <c r="H236" s="607" t="s">
        <v>4141</v>
      </c>
    </row>
    <row r="237" spans="1:8">
      <c r="A237" s="601"/>
      <c r="B237" s="602"/>
      <c r="C237" s="602"/>
      <c r="D237" s="603"/>
      <c r="E237" s="623" t="s">
        <v>4150</v>
      </c>
      <c r="F237" s="624"/>
      <c r="G237" s="625"/>
      <c r="H237" s="612">
        <v>0</v>
      </c>
    </row>
    <row r="238" spans="1:8">
      <c r="A238" s="634" t="s">
        <v>4151</v>
      </c>
      <c r="B238" s="635"/>
      <c r="C238" s="636"/>
      <c r="D238" s="637"/>
      <c r="E238" s="636"/>
      <c r="F238" s="636"/>
      <c r="G238" s="638"/>
      <c r="H238" s="639"/>
    </row>
    <row r="239" spans="1:8">
      <c r="A239" s="594" t="s">
        <v>4064</v>
      </c>
      <c r="B239" s="595"/>
      <c r="C239" s="595"/>
      <c r="D239" s="596"/>
      <c r="E239" s="597" t="s">
        <v>4130</v>
      </c>
      <c r="F239" s="598" t="s">
        <v>4144</v>
      </c>
      <c r="G239" s="599" t="s">
        <v>4133</v>
      </c>
      <c r="H239" s="600" t="s">
        <v>4134</v>
      </c>
    </row>
    <row r="240" spans="1:8">
      <c r="A240" s="601" t="s">
        <v>4152</v>
      </c>
      <c r="B240" s="602"/>
      <c r="C240" s="602"/>
      <c r="D240" s="603"/>
      <c r="E240" s="604" t="s">
        <v>4146</v>
      </c>
      <c r="F240" s="657">
        <v>0.4</v>
      </c>
      <c r="G240" s="606">
        <v>64327.520156250001</v>
      </c>
      <c r="H240" s="607">
        <v>25731.01</v>
      </c>
    </row>
    <row r="241" spans="1:8">
      <c r="A241" s="601"/>
      <c r="B241" s="602"/>
      <c r="C241" s="602"/>
      <c r="D241" s="603"/>
      <c r="E241" s="604" t="s">
        <v>4141</v>
      </c>
      <c r="F241" s="605"/>
      <c r="G241" s="606" t="s">
        <v>4141</v>
      </c>
      <c r="H241" s="607" t="s">
        <v>4141</v>
      </c>
    </row>
    <row r="242" spans="1:8" ht="13.5" thickBot="1">
      <c r="A242" s="641"/>
      <c r="B242" s="642"/>
      <c r="C242" s="642"/>
      <c r="D242" s="643"/>
      <c r="E242" s="644" t="s">
        <v>4153</v>
      </c>
      <c r="F242" s="645"/>
      <c r="G242" s="646"/>
      <c r="H242" s="647">
        <v>25731.01</v>
      </c>
    </row>
    <row r="243" spans="1:8" ht="13.5" thickBot="1">
      <c r="A243" s="648" t="s">
        <v>4154</v>
      </c>
      <c r="B243" s="649"/>
      <c r="C243" s="649"/>
      <c r="D243" s="649"/>
      <c r="E243" s="650"/>
      <c r="F243" s="651">
        <v>27224.39</v>
      </c>
      <c r="G243" s="652"/>
      <c r="H243" s="653"/>
    </row>
    <row r="244" spans="1:8" ht="15">
      <c r="A244" s="579"/>
      <c r="B244" s="579"/>
      <c r="C244" s="579"/>
      <c r="D244" s="579"/>
      <c r="E244" s="579"/>
      <c r="F244" s="579"/>
      <c r="G244" s="579"/>
      <c r="H244" s="579"/>
    </row>
    <row r="245" spans="1:8" ht="15.75" thickBot="1">
      <c r="A245" s="654"/>
      <c r="B245" s="654"/>
      <c r="C245" s="654"/>
      <c r="D245" s="654"/>
      <c r="E245" s="654"/>
      <c r="F245" s="654"/>
      <c r="G245" s="654"/>
      <c r="H245" s="654"/>
    </row>
    <row r="246" spans="1:8" ht="26.25" thickBot="1">
      <c r="A246" s="573" t="s">
        <v>4129</v>
      </c>
      <c r="B246" s="581"/>
      <c r="C246" s="581"/>
      <c r="D246" s="582" t="s">
        <v>45</v>
      </c>
      <c r="E246" s="583" t="s">
        <v>4130</v>
      </c>
      <c r="F246" s="584" t="s">
        <v>28</v>
      </c>
      <c r="G246" s="585" t="s">
        <v>0</v>
      </c>
      <c r="H246" s="586" t="s">
        <v>4182</v>
      </c>
    </row>
    <row r="247" spans="1:8" ht="15.75" customHeight="1" thickBot="1">
      <c r="A247" s="587"/>
      <c r="B247" s="587"/>
      <c r="C247" s="587"/>
      <c r="D247" s="587"/>
      <c r="E247" s="587"/>
      <c r="F247" s="587"/>
      <c r="G247" s="587"/>
      <c r="H247" s="587"/>
    </row>
    <row r="248" spans="1:8">
      <c r="A248" s="588" t="s">
        <v>1297</v>
      </c>
      <c r="B248" s="589"/>
      <c r="C248" s="590"/>
      <c r="D248" s="591"/>
      <c r="E248" s="590"/>
      <c r="F248" s="590"/>
      <c r="G248" s="592"/>
      <c r="H248" s="593"/>
    </row>
    <row r="249" spans="1:8">
      <c r="A249" s="594" t="s">
        <v>4064</v>
      </c>
      <c r="B249" s="595"/>
      <c r="C249" s="595"/>
      <c r="D249" s="596"/>
      <c r="E249" s="597" t="s">
        <v>4130</v>
      </c>
      <c r="F249" s="598" t="s">
        <v>4132</v>
      </c>
      <c r="G249" s="599" t="s">
        <v>4133</v>
      </c>
      <c r="H249" s="600" t="s">
        <v>4134</v>
      </c>
    </row>
    <row r="250" spans="1:8">
      <c r="A250" s="601"/>
      <c r="B250" s="602"/>
      <c r="C250" s="602"/>
      <c r="D250" s="603"/>
      <c r="E250" s="604" t="s">
        <v>4141</v>
      </c>
      <c r="F250" s="605"/>
      <c r="G250" s="606" t="s">
        <v>4141</v>
      </c>
      <c r="H250" s="607" t="s">
        <v>4141</v>
      </c>
    </row>
    <row r="251" spans="1:8">
      <c r="A251" s="601"/>
      <c r="B251" s="602"/>
      <c r="C251" s="602"/>
      <c r="D251" s="603"/>
      <c r="E251" s="604" t="s">
        <v>4141</v>
      </c>
      <c r="F251" s="605"/>
      <c r="G251" s="606" t="s">
        <v>4141</v>
      </c>
      <c r="H251" s="607" t="s">
        <v>4141</v>
      </c>
    </row>
    <row r="252" spans="1:8">
      <c r="A252" s="608"/>
      <c r="B252" s="609"/>
      <c r="C252" s="609"/>
      <c r="D252" s="610"/>
      <c r="E252" s="611" t="s">
        <v>4142</v>
      </c>
      <c r="F252" s="611"/>
      <c r="G252" s="611"/>
      <c r="H252" s="612">
        <v>0</v>
      </c>
    </row>
    <row r="253" spans="1:8">
      <c r="A253" s="613" t="s">
        <v>4143</v>
      </c>
      <c r="B253" s="614"/>
      <c r="C253" s="615"/>
      <c r="D253" s="616"/>
      <c r="E253" s="615"/>
      <c r="F253" s="615"/>
      <c r="G253" s="617"/>
      <c r="H253" s="618"/>
    </row>
    <row r="254" spans="1:8">
      <c r="A254" s="594" t="s">
        <v>4064</v>
      </c>
      <c r="B254" s="595"/>
      <c r="C254" s="595"/>
      <c r="D254" s="596"/>
      <c r="E254" s="597" t="s">
        <v>4130</v>
      </c>
      <c r="F254" s="598" t="s">
        <v>4144</v>
      </c>
      <c r="G254" s="599" t="s">
        <v>4133</v>
      </c>
      <c r="H254" s="600" t="s">
        <v>4134</v>
      </c>
    </row>
    <row r="255" spans="1:8">
      <c r="A255" s="601" t="s">
        <v>4145</v>
      </c>
      <c r="B255" s="602"/>
      <c r="C255" s="602"/>
      <c r="D255" s="603"/>
      <c r="E255" s="604" t="s">
        <v>4146</v>
      </c>
      <c r="F255" s="619">
        <v>0.34</v>
      </c>
      <c r="G255" s="606">
        <v>1587.2183463750353</v>
      </c>
      <c r="H255" s="607">
        <v>539.65</v>
      </c>
    </row>
    <row r="256" spans="1:8">
      <c r="A256" s="601" t="s">
        <v>4180</v>
      </c>
      <c r="B256" s="602"/>
      <c r="C256" s="602"/>
      <c r="D256" s="603"/>
      <c r="E256" s="604" t="s">
        <v>4146</v>
      </c>
      <c r="F256" s="619">
        <v>0.34</v>
      </c>
      <c r="G256" s="606">
        <v>104.75641086075238</v>
      </c>
      <c r="H256" s="607">
        <v>35.619999999999997</v>
      </c>
    </row>
    <row r="257" spans="1:8">
      <c r="A257" s="601" t="s">
        <v>4181</v>
      </c>
      <c r="B257" s="602"/>
      <c r="C257" s="602"/>
      <c r="D257" s="603"/>
      <c r="E257" s="604" t="s">
        <v>4146</v>
      </c>
      <c r="F257" s="619">
        <v>0.34</v>
      </c>
      <c r="G257" s="606">
        <v>2041.4757928961851</v>
      </c>
      <c r="H257" s="607">
        <v>694.1</v>
      </c>
    </row>
    <row r="258" spans="1:8">
      <c r="A258" s="620"/>
      <c r="B258" s="621"/>
      <c r="C258" s="621"/>
      <c r="D258" s="622"/>
      <c r="E258" s="623" t="s">
        <v>4147</v>
      </c>
      <c r="F258" s="624"/>
      <c r="G258" s="625"/>
      <c r="H258" s="612">
        <v>1269.3699999999999</v>
      </c>
    </row>
    <row r="259" spans="1:8">
      <c r="A259" s="626" t="s">
        <v>4148</v>
      </c>
      <c r="B259" s="627"/>
      <c r="C259" s="628"/>
      <c r="D259" s="629"/>
      <c r="E259" s="628"/>
      <c r="F259" s="628"/>
      <c r="G259" s="630"/>
      <c r="H259" s="631"/>
    </row>
    <row r="260" spans="1:8">
      <c r="A260" s="594" t="s">
        <v>4064</v>
      </c>
      <c r="B260" s="595"/>
      <c r="C260" s="595"/>
      <c r="D260" s="596"/>
      <c r="E260" s="597" t="s">
        <v>4130</v>
      </c>
      <c r="F260" s="598" t="s">
        <v>4132</v>
      </c>
      <c r="G260" s="599" t="s">
        <v>4133</v>
      </c>
      <c r="H260" s="600" t="s">
        <v>4134</v>
      </c>
    </row>
    <row r="261" spans="1:8">
      <c r="A261" s="601"/>
      <c r="B261" s="602"/>
      <c r="C261" s="602"/>
      <c r="D261" s="603"/>
      <c r="E261" s="604" t="s">
        <v>4141</v>
      </c>
      <c r="F261" s="655"/>
      <c r="G261" s="606" t="s">
        <v>4141</v>
      </c>
      <c r="H261" s="607" t="s">
        <v>4141</v>
      </c>
    </row>
    <row r="262" spans="1:8">
      <c r="A262" s="601"/>
      <c r="B262" s="602"/>
      <c r="C262" s="602"/>
      <c r="D262" s="603"/>
      <c r="E262" s="604" t="s">
        <v>4141</v>
      </c>
      <c r="F262" s="655"/>
      <c r="G262" s="606" t="s">
        <v>4141</v>
      </c>
      <c r="H262" s="607" t="s">
        <v>4141</v>
      </c>
    </row>
    <row r="263" spans="1:8">
      <c r="A263" s="601"/>
      <c r="B263" s="602"/>
      <c r="C263" s="602"/>
      <c r="D263" s="603"/>
      <c r="E263" s="623" t="s">
        <v>4150</v>
      </c>
      <c r="F263" s="624"/>
      <c r="G263" s="625"/>
      <c r="H263" s="612">
        <v>0</v>
      </c>
    </row>
    <row r="264" spans="1:8">
      <c r="A264" s="634" t="s">
        <v>4151</v>
      </c>
      <c r="B264" s="635"/>
      <c r="C264" s="636"/>
      <c r="D264" s="637"/>
      <c r="E264" s="636"/>
      <c r="F264" s="636"/>
      <c r="G264" s="638"/>
      <c r="H264" s="639"/>
    </row>
    <row r="265" spans="1:8">
      <c r="A265" s="594" t="s">
        <v>4064</v>
      </c>
      <c r="B265" s="595"/>
      <c r="C265" s="595"/>
      <c r="D265" s="596"/>
      <c r="E265" s="597" t="s">
        <v>4130</v>
      </c>
      <c r="F265" s="598" t="s">
        <v>4144</v>
      </c>
      <c r="G265" s="599" t="s">
        <v>4133</v>
      </c>
      <c r="H265" s="600" t="s">
        <v>4134</v>
      </c>
    </row>
    <row r="266" spans="1:8">
      <c r="A266" s="601" t="s">
        <v>4152</v>
      </c>
      <c r="B266" s="602"/>
      <c r="C266" s="602"/>
      <c r="D266" s="603"/>
      <c r="E266" s="604" t="s">
        <v>4146</v>
      </c>
      <c r="F266" s="640">
        <v>0.34</v>
      </c>
      <c r="G266" s="606">
        <v>64327.520156250001</v>
      </c>
      <c r="H266" s="607">
        <v>21871.360000000001</v>
      </c>
    </row>
    <row r="267" spans="1:8">
      <c r="A267" s="601"/>
      <c r="B267" s="602"/>
      <c r="C267" s="602"/>
      <c r="D267" s="603"/>
      <c r="E267" s="604" t="s">
        <v>4141</v>
      </c>
      <c r="F267" s="605"/>
      <c r="G267" s="606" t="s">
        <v>4141</v>
      </c>
      <c r="H267" s="607" t="s">
        <v>4141</v>
      </c>
    </row>
    <row r="268" spans="1:8" ht="13.5" thickBot="1">
      <c r="A268" s="641"/>
      <c r="B268" s="642"/>
      <c r="C268" s="642"/>
      <c r="D268" s="643"/>
      <c r="E268" s="644" t="s">
        <v>4153</v>
      </c>
      <c r="F268" s="645"/>
      <c r="G268" s="646"/>
      <c r="H268" s="647">
        <v>21871.360000000001</v>
      </c>
    </row>
    <row r="269" spans="1:8" ht="13.5" thickBot="1">
      <c r="A269" s="648" t="s">
        <v>4154</v>
      </c>
      <c r="B269" s="649"/>
      <c r="C269" s="649"/>
      <c r="D269" s="649"/>
      <c r="E269" s="650"/>
      <c r="F269" s="651">
        <v>23140.73</v>
      </c>
      <c r="G269" s="652"/>
      <c r="H269" s="653"/>
    </row>
    <row r="270" spans="1:8" ht="15">
      <c r="A270" s="579"/>
      <c r="B270" s="579"/>
      <c r="C270" s="579"/>
      <c r="D270" s="579"/>
      <c r="E270" s="579"/>
      <c r="F270" s="579"/>
      <c r="G270" s="579"/>
      <c r="H270" s="579"/>
    </row>
    <row r="271" spans="1:8" ht="15.75" thickBot="1">
      <c r="A271" s="654"/>
      <c r="B271" s="654"/>
      <c r="C271" s="654"/>
      <c r="D271" s="654"/>
      <c r="E271" s="654"/>
      <c r="F271" s="654"/>
      <c r="G271" s="654"/>
      <c r="H271" s="654"/>
    </row>
    <row r="272" spans="1:8" ht="13.5" thickBot="1">
      <c r="A272" s="573" t="s">
        <v>4129</v>
      </c>
      <c r="B272" s="581"/>
      <c r="C272" s="581"/>
      <c r="D272" s="582" t="s">
        <v>47</v>
      </c>
      <c r="E272" s="583" t="s">
        <v>4130</v>
      </c>
      <c r="F272" s="584" t="s">
        <v>28</v>
      </c>
      <c r="G272" s="585" t="s">
        <v>0</v>
      </c>
      <c r="H272" s="586" t="s">
        <v>4183</v>
      </c>
    </row>
    <row r="273" spans="1:8" ht="15.75" customHeight="1" thickBot="1">
      <c r="A273" s="587"/>
      <c r="B273" s="587"/>
      <c r="C273" s="587"/>
      <c r="D273" s="587"/>
      <c r="E273" s="587"/>
      <c r="F273" s="587"/>
      <c r="G273" s="587"/>
      <c r="H273" s="587"/>
    </row>
    <row r="274" spans="1:8">
      <c r="A274" s="588" t="s">
        <v>1297</v>
      </c>
      <c r="B274" s="589"/>
      <c r="C274" s="590"/>
      <c r="D274" s="591"/>
      <c r="E274" s="590"/>
      <c r="F274" s="590"/>
      <c r="G274" s="592"/>
      <c r="H274" s="593"/>
    </row>
    <row r="275" spans="1:8">
      <c r="A275" s="594" t="s">
        <v>4064</v>
      </c>
      <c r="B275" s="595"/>
      <c r="C275" s="595"/>
      <c r="D275" s="596"/>
      <c r="E275" s="597" t="s">
        <v>4130</v>
      </c>
      <c r="F275" s="598" t="s">
        <v>4132</v>
      </c>
      <c r="G275" s="599" t="s">
        <v>4133</v>
      </c>
      <c r="H275" s="600" t="s">
        <v>4134</v>
      </c>
    </row>
    <row r="276" spans="1:8">
      <c r="A276" s="601"/>
      <c r="B276" s="602"/>
      <c r="C276" s="602"/>
      <c r="D276" s="603"/>
      <c r="E276" s="604" t="s">
        <v>4141</v>
      </c>
      <c r="F276" s="605"/>
      <c r="G276" s="606" t="s">
        <v>4141</v>
      </c>
      <c r="H276" s="607" t="s">
        <v>4141</v>
      </c>
    </row>
    <row r="277" spans="1:8">
      <c r="A277" s="601"/>
      <c r="B277" s="602"/>
      <c r="C277" s="602"/>
      <c r="D277" s="603"/>
      <c r="E277" s="604" t="s">
        <v>4141</v>
      </c>
      <c r="F277" s="605"/>
      <c r="G277" s="606" t="s">
        <v>4141</v>
      </c>
      <c r="H277" s="607" t="s">
        <v>4141</v>
      </c>
    </row>
    <row r="278" spans="1:8">
      <c r="A278" s="608"/>
      <c r="B278" s="609"/>
      <c r="C278" s="609"/>
      <c r="D278" s="610"/>
      <c r="E278" s="611" t="s">
        <v>4142</v>
      </c>
      <c r="F278" s="611"/>
      <c r="G278" s="611"/>
      <c r="H278" s="612">
        <v>0</v>
      </c>
    </row>
    <row r="279" spans="1:8">
      <c r="A279" s="613" t="s">
        <v>4143</v>
      </c>
      <c r="B279" s="614"/>
      <c r="C279" s="615"/>
      <c r="D279" s="616"/>
      <c r="E279" s="615"/>
      <c r="F279" s="615"/>
      <c r="G279" s="617"/>
      <c r="H279" s="618"/>
    </row>
    <row r="280" spans="1:8">
      <c r="A280" s="594" t="s">
        <v>4064</v>
      </c>
      <c r="B280" s="595"/>
      <c r="C280" s="595"/>
      <c r="D280" s="596"/>
      <c r="E280" s="597" t="s">
        <v>4130</v>
      </c>
      <c r="F280" s="598" t="s">
        <v>4144</v>
      </c>
      <c r="G280" s="599" t="s">
        <v>4133</v>
      </c>
      <c r="H280" s="600" t="s">
        <v>4134</v>
      </c>
    </row>
    <row r="281" spans="1:8">
      <c r="A281" s="601" t="s">
        <v>4145</v>
      </c>
      <c r="B281" s="602"/>
      <c r="C281" s="602"/>
      <c r="D281" s="603"/>
      <c r="E281" s="604" t="s">
        <v>4146</v>
      </c>
      <c r="F281" s="619">
        <v>0.75</v>
      </c>
      <c r="G281" s="606">
        <v>1587.2183463750353</v>
      </c>
      <c r="H281" s="607">
        <v>1190.4100000000001</v>
      </c>
    </row>
    <row r="282" spans="1:8">
      <c r="A282" s="601" t="s">
        <v>4181</v>
      </c>
      <c r="B282" s="602"/>
      <c r="C282" s="602"/>
      <c r="D282" s="603"/>
      <c r="E282" s="604" t="s">
        <v>4146</v>
      </c>
      <c r="F282" s="619">
        <v>0.75</v>
      </c>
      <c r="G282" s="606">
        <v>2041.4757928961851</v>
      </c>
      <c r="H282" s="607">
        <v>1531.11</v>
      </c>
    </row>
    <row r="283" spans="1:8">
      <c r="A283" s="601"/>
      <c r="B283" s="602"/>
      <c r="C283" s="602"/>
      <c r="D283" s="603"/>
      <c r="E283" s="604" t="s">
        <v>4141</v>
      </c>
      <c r="F283" s="619" t="s">
        <v>4141</v>
      </c>
      <c r="G283" s="606" t="s">
        <v>4141</v>
      </c>
      <c r="H283" s="607" t="s">
        <v>4141</v>
      </c>
    </row>
    <row r="284" spans="1:8">
      <c r="A284" s="620"/>
      <c r="B284" s="621"/>
      <c r="C284" s="621"/>
      <c r="D284" s="622"/>
      <c r="E284" s="623" t="s">
        <v>4147</v>
      </c>
      <c r="F284" s="624"/>
      <c r="G284" s="625"/>
      <c r="H284" s="612">
        <v>2721.52</v>
      </c>
    </row>
    <row r="285" spans="1:8">
      <c r="A285" s="626" t="s">
        <v>4148</v>
      </c>
      <c r="B285" s="627"/>
      <c r="C285" s="628"/>
      <c r="D285" s="629"/>
      <c r="E285" s="628"/>
      <c r="F285" s="628"/>
      <c r="G285" s="630"/>
      <c r="H285" s="631"/>
    </row>
    <row r="286" spans="1:8">
      <c r="A286" s="594" t="s">
        <v>4064</v>
      </c>
      <c r="B286" s="595"/>
      <c r="C286" s="595"/>
      <c r="D286" s="596"/>
      <c r="E286" s="597" t="s">
        <v>4130</v>
      </c>
      <c r="F286" s="598" t="s">
        <v>4132</v>
      </c>
      <c r="G286" s="599" t="s">
        <v>4133</v>
      </c>
      <c r="H286" s="600" t="s">
        <v>4134</v>
      </c>
    </row>
    <row r="287" spans="1:8">
      <c r="A287" s="601"/>
      <c r="B287" s="602"/>
      <c r="C287" s="602"/>
      <c r="D287" s="603"/>
      <c r="E287" s="604" t="s">
        <v>4141</v>
      </c>
      <c r="F287" s="655"/>
      <c r="G287" s="606" t="s">
        <v>4141</v>
      </c>
      <c r="H287" s="607" t="s">
        <v>4141</v>
      </c>
    </row>
    <row r="288" spans="1:8">
      <c r="A288" s="601"/>
      <c r="B288" s="602"/>
      <c r="C288" s="602"/>
      <c r="D288" s="603"/>
      <c r="E288" s="604" t="s">
        <v>4141</v>
      </c>
      <c r="F288" s="633"/>
      <c r="G288" s="606" t="s">
        <v>4141</v>
      </c>
      <c r="H288" s="607" t="s">
        <v>4141</v>
      </c>
    </row>
    <row r="289" spans="1:8">
      <c r="A289" s="601"/>
      <c r="B289" s="602"/>
      <c r="C289" s="602"/>
      <c r="D289" s="603"/>
      <c r="E289" s="623" t="s">
        <v>4150</v>
      </c>
      <c r="F289" s="624"/>
      <c r="G289" s="625"/>
      <c r="H289" s="612">
        <v>0</v>
      </c>
    </row>
    <row r="290" spans="1:8">
      <c r="A290" s="634" t="s">
        <v>4151</v>
      </c>
      <c r="B290" s="635"/>
      <c r="C290" s="636"/>
      <c r="D290" s="637"/>
      <c r="E290" s="636"/>
      <c r="F290" s="636"/>
      <c r="G290" s="638"/>
      <c r="H290" s="639"/>
    </row>
    <row r="291" spans="1:8">
      <c r="A291" s="594" t="s">
        <v>4064</v>
      </c>
      <c r="B291" s="595"/>
      <c r="C291" s="595"/>
      <c r="D291" s="596"/>
      <c r="E291" s="597" t="s">
        <v>4130</v>
      </c>
      <c r="F291" s="598" t="s">
        <v>4144</v>
      </c>
      <c r="G291" s="599" t="s">
        <v>4133</v>
      </c>
      <c r="H291" s="600" t="s">
        <v>4134</v>
      </c>
    </row>
    <row r="292" spans="1:8">
      <c r="A292" s="601" t="s">
        <v>4152</v>
      </c>
      <c r="B292" s="602"/>
      <c r="C292" s="602"/>
      <c r="D292" s="603"/>
      <c r="E292" s="604" t="s">
        <v>4146</v>
      </c>
      <c r="F292" s="640">
        <v>0.75</v>
      </c>
      <c r="G292" s="606">
        <v>64327.520156250001</v>
      </c>
      <c r="H292" s="607">
        <v>48245.64</v>
      </c>
    </row>
    <row r="293" spans="1:8">
      <c r="A293" s="601"/>
      <c r="B293" s="602"/>
      <c r="C293" s="602"/>
      <c r="D293" s="603"/>
      <c r="E293" s="604" t="s">
        <v>4141</v>
      </c>
      <c r="F293" s="605"/>
      <c r="G293" s="606" t="s">
        <v>4141</v>
      </c>
      <c r="H293" s="607" t="s">
        <v>4141</v>
      </c>
    </row>
    <row r="294" spans="1:8" ht="13.5" thickBot="1">
      <c r="A294" s="641"/>
      <c r="B294" s="642"/>
      <c r="C294" s="642"/>
      <c r="D294" s="643"/>
      <c r="E294" s="644" t="s">
        <v>4153</v>
      </c>
      <c r="F294" s="645"/>
      <c r="G294" s="646"/>
      <c r="H294" s="647">
        <v>48245.64</v>
      </c>
    </row>
    <row r="295" spans="1:8" ht="13.5" thickBot="1">
      <c r="A295" s="648" t="s">
        <v>4154</v>
      </c>
      <c r="B295" s="649"/>
      <c r="C295" s="649"/>
      <c r="D295" s="649"/>
      <c r="E295" s="650"/>
      <c r="F295" s="651">
        <v>50967.16</v>
      </c>
      <c r="G295" s="652"/>
      <c r="H295" s="653"/>
    </row>
    <row r="296" spans="1:8" ht="15">
      <c r="A296" s="579"/>
      <c r="B296" s="579"/>
      <c r="C296" s="579"/>
      <c r="D296" s="579"/>
      <c r="E296" s="579"/>
      <c r="F296" s="579"/>
      <c r="G296" s="579"/>
      <c r="H296" s="579"/>
    </row>
    <row r="297" spans="1:8" ht="15.75" thickBot="1">
      <c r="A297" s="654"/>
      <c r="B297" s="654"/>
      <c r="C297" s="654"/>
      <c r="D297" s="654"/>
      <c r="E297" s="654"/>
      <c r="F297" s="654"/>
      <c r="G297" s="654"/>
      <c r="H297" s="654"/>
    </row>
    <row r="298" spans="1:8" ht="13.5" thickBot="1">
      <c r="A298" s="573" t="s">
        <v>4129</v>
      </c>
      <c r="B298" s="581"/>
      <c r="C298" s="581"/>
      <c r="D298" s="582" t="s">
        <v>49</v>
      </c>
      <c r="E298" s="583" t="s">
        <v>4130</v>
      </c>
      <c r="F298" s="584" t="s">
        <v>28</v>
      </c>
      <c r="G298" s="585" t="s">
        <v>0</v>
      </c>
      <c r="H298" s="586" t="s">
        <v>4184</v>
      </c>
    </row>
    <row r="299" spans="1:8" ht="15.75" customHeight="1" thickBot="1">
      <c r="A299" s="587"/>
      <c r="B299" s="587"/>
      <c r="C299" s="587"/>
      <c r="D299" s="587"/>
      <c r="E299" s="587"/>
      <c r="F299" s="587"/>
      <c r="G299" s="587"/>
      <c r="H299" s="587"/>
    </row>
    <row r="300" spans="1:8">
      <c r="A300" s="588" t="s">
        <v>1297</v>
      </c>
      <c r="B300" s="589"/>
      <c r="C300" s="590"/>
      <c r="D300" s="591"/>
      <c r="E300" s="590"/>
      <c r="F300" s="590"/>
      <c r="G300" s="592"/>
      <c r="H300" s="593"/>
    </row>
    <row r="301" spans="1:8">
      <c r="A301" s="594" t="s">
        <v>4064</v>
      </c>
      <c r="B301" s="595"/>
      <c r="C301" s="595"/>
      <c r="D301" s="596"/>
      <c r="E301" s="597" t="s">
        <v>4130</v>
      </c>
      <c r="F301" s="598" t="s">
        <v>4132</v>
      </c>
      <c r="G301" s="599" t="s">
        <v>4133</v>
      </c>
      <c r="H301" s="600" t="s">
        <v>4134</v>
      </c>
    </row>
    <row r="302" spans="1:8">
      <c r="A302" s="601"/>
      <c r="B302" s="602"/>
      <c r="C302" s="602"/>
      <c r="D302" s="603"/>
      <c r="E302" s="604" t="s">
        <v>4141</v>
      </c>
      <c r="F302" s="605"/>
      <c r="G302" s="606" t="s">
        <v>4141</v>
      </c>
      <c r="H302" s="607" t="s">
        <v>4141</v>
      </c>
    </row>
    <row r="303" spans="1:8">
      <c r="A303" s="601"/>
      <c r="B303" s="602"/>
      <c r="C303" s="602"/>
      <c r="D303" s="603"/>
      <c r="E303" s="604" t="s">
        <v>4141</v>
      </c>
      <c r="F303" s="605"/>
      <c r="G303" s="606" t="s">
        <v>4141</v>
      </c>
      <c r="H303" s="607" t="s">
        <v>4141</v>
      </c>
    </row>
    <row r="304" spans="1:8">
      <c r="A304" s="608"/>
      <c r="B304" s="609"/>
      <c r="C304" s="609"/>
      <c r="D304" s="610"/>
      <c r="E304" s="611" t="s">
        <v>4142</v>
      </c>
      <c r="F304" s="611"/>
      <c r="G304" s="611"/>
      <c r="H304" s="612">
        <v>0</v>
      </c>
    </row>
    <row r="305" spans="1:8">
      <c r="A305" s="613" t="s">
        <v>4143</v>
      </c>
      <c r="B305" s="614"/>
      <c r="C305" s="615"/>
      <c r="D305" s="616"/>
      <c r="E305" s="615"/>
      <c r="F305" s="615"/>
      <c r="G305" s="617"/>
      <c r="H305" s="618"/>
    </row>
    <row r="306" spans="1:8">
      <c r="A306" s="594" t="s">
        <v>4064</v>
      </c>
      <c r="B306" s="595"/>
      <c r="C306" s="595"/>
      <c r="D306" s="596"/>
      <c r="E306" s="597" t="s">
        <v>4130</v>
      </c>
      <c r="F306" s="598" t="s">
        <v>4144</v>
      </c>
      <c r="G306" s="599" t="s">
        <v>4133</v>
      </c>
      <c r="H306" s="600" t="s">
        <v>4134</v>
      </c>
    </row>
    <row r="307" spans="1:8">
      <c r="A307" s="601" t="s">
        <v>4145</v>
      </c>
      <c r="B307" s="602"/>
      <c r="C307" s="602"/>
      <c r="D307" s="603"/>
      <c r="E307" s="604" t="s">
        <v>4146</v>
      </c>
      <c r="F307" s="619">
        <v>1.2</v>
      </c>
      <c r="G307" s="606">
        <v>1587.2183463750353</v>
      </c>
      <c r="H307" s="607">
        <v>1904.66</v>
      </c>
    </row>
    <row r="308" spans="1:8">
      <c r="A308" s="601" t="s">
        <v>4185</v>
      </c>
      <c r="B308" s="602"/>
      <c r="C308" s="602"/>
      <c r="D308" s="603"/>
      <c r="E308" s="604" t="s">
        <v>4146</v>
      </c>
      <c r="F308" s="619">
        <v>1.2</v>
      </c>
      <c r="G308" s="606">
        <v>10824.829122277741</v>
      </c>
      <c r="H308" s="607">
        <v>12989.79</v>
      </c>
    </row>
    <row r="309" spans="1:8">
      <c r="A309" s="601" t="s">
        <v>4186</v>
      </c>
      <c r="B309" s="602"/>
      <c r="C309" s="602"/>
      <c r="D309" s="603"/>
      <c r="E309" s="604" t="s">
        <v>4146</v>
      </c>
      <c r="F309" s="619">
        <v>1.2</v>
      </c>
      <c r="G309" s="606">
        <v>15364.273592910344</v>
      </c>
      <c r="H309" s="607">
        <v>18437.13</v>
      </c>
    </row>
    <row r="310" spans="1:8">
      <c r="A310" s="620"/>
      <c r="B310" s="621"/>
      <c r="C310" s="621"/>
      <c r="D310" s="622"/>
      <c r="E310" s="623" t="s">
        <v>4147</v>
      </c>
      <c r="F310" s="624"/>
      <c r="G310" s="625"/>
      <c r="H310" s="612">
        <v>33331.58</v>
      </c>
    </row>
    <row r="311" spans="1:8">
      <c r="A311" s="626" t="s">
        <v>4148</v>
      </c>
      <c r="B311" s="627"/>
      <c r="C311" s="628"/>
      <c r="D311" s="629"/>
      <c r="E311" s="628"/>
      <c r="F311" s="628"/>
      <c r="G311" s="630"/>
      <c r="H311" s="631"/>
    </row>
    <row r="312" spans="1:8">
      <c r="A312" s="594" t="s">
        <v>4064</v>
      </c>
      <c r="B312" s="595"/>
      <c r="C312" s="595"/>
      <c r="D312" s="596"/>
      <c r="E312" s="597" t="s">
        <v>4130</v>
      </c>
      <c r="F312" s="598" t="s">
        <v>4132</v>
      </c>
      <c r="G312" s="599" t="s">
        <v>4133</v>
      </c>
      <c r="H312" s="600" t="s">
        <v>4134</v>
      </c>
    </row>
    <row r="313" spans="1:8">
      <c r="A313" s="601"/>
      <c r="B313" s="602"/>
      <c r="C313" s="602"/>
      <c r="D313" s="603"/>
      <c r="E313" s="604" t="s">
        <v>4141</v>
      </c>
      <c r="F313" s="632"/>
      <c r="G313" s="606" t="s">
        <v>4141</v>
      </c>
      <c r="H313" s="607" t="s">
        <v>4141</v>
      </c>
    </row>
    <row r="314" spans="1:8">
      <c r="A314" s="601"/>
      <c r="B314" s="602"/>
      <c r="C314" s="602"/>
      <c r="D314" s="603"/>
      <c r="E314" s="604" t="s">
        <v>4141</v>
      </c>
      <c r="F314" s="633"/>
      <c r="G314" s="606" t="s">
        <v>4141</v>
      </c>
      <c r="H314" s="607" t="s">
        <v>4141</v>
      </c>
    </row>
    <row r="315" spans="1:8">
      <c r="A315" s="601"/>
      <c r="B315" s="602"/>
      <c r="C315" s="602"/>
      <c r="D315" s="603"/>
      <c r="E315" s="623" t="s">
        <v>4150</v>
      </c>
      <c r="F315" s="624"/>
      <c r="G315" s="625"/>
      <c r="H315" s="612">
        <v>0</v>
      </c>
    </row>
    <row r="316" spans="1:8">
      <c r="A316" s="634" t="s">
        <v>4151</v>
      </c>
      <c r="B316" s="635"/>
      <c r="C316" s="636"/>
      <c r="D316" s="637"/>
      <c r="E316" s="636"/>
      <c r="F316" s="636"/>
      <c r="G316" s="638"/>
      <c r="H316" s="639"/>
    </row>
    <row r="317" spans="1:8">
      <c r="A317" s="594" t="s">
        <v>4064</v>
      </c>
      <c r="B317" s="595"/>
      <c r="C317" s="595"/>
      <c r="D317" s="596"/>
      <c r="E317" s="597" t="s">
        <v>4130</v>
      </c>
      <c r="F317" s="598" t="s">
        <v>4144</v>
      </c>
      <c r="G317" s="599" t="s">
        <v>4133</v>
      </c>
      <c r="H317" s="600" t="s">
        <v>4134</v>
      </c>
    </row>
    <row r="318" spans="1:8">
      <c r="A318" s="601" t="s">
        <v>4152</v>
      </c>
      <c r="B318" s="602"/>
      <c r="C318" s="602"/>
      <c r="D318" s="603"/>
      <c r="E318" s="604" t="s">
        <v>4146</v>
      </c>
      <c r="F318" s="640">
        <v>1.2</v>
      </c>
      <c r="G318" s="606">
        <v>64327.520156250001</v>
      </c>
      <c r="H318" s="607">
        <v>77193.02</v>
      </c>
    </row>
    <row r="319" spans="1:8">
      <c r="A319" s="601"/>
      <c r="B319" s="602"/>
      <c r="C319" s="602"/>
      <c r="D319" s="603"/>
      <c r="E319" s="604" t="s">
        <v>4141</v>
      </c>
      <c r="F319" s="605"/>
      <c r="G319" s="606" t="s">
        <v>4141</v>
      </c>
      <c r="H319" s="607" t="s">
        <v>4141</v>
      </c>
    </row>
    <row r="320" spans="1:8" ht="13.5" thickBot="1">
      <c r="A320" s="641"/>
      <c r="B320" s="642"/>
      <c r="C320" s="642"/>
      <c r="D320" s="643"/>
      <c r="E320" s="644" t="s">
        <v>4153</v>
      </c>
      <c r="F320" s="645"/>
      <c r="G320" s="646"/>
      <c r="H320" s="647">
        <v>77193.02</v>
      </c>
    </row>
    <row r="321" spans="1:8" ht="13.5" thickBot="1">
      <c r="A321" s="648" t="s">
        <v>4154</v>
      </c>
      <c r="B321" s="649"/>
      <c r="C321" s="649"/>
      <c r="D321" s="649"/>
      <c r="E321" s="650"/>
      <c r="F321" s="651">
        <v>110524.6</v>
      </c>
      <c r="G321" s="652"/>
      <c r="H321" s="653"/>
    </row>
    <row r="322" spans="1:8" ht="15">
      <c r="A322" s="579"/>
      <c r="B322" s="579"/>
      <c r="C322" s="579"/>
      <c r="D322" s="579"/>
      <c r="E322" s="579"/>
      <c r="F322" s="579"/>
      <c r="G322" s="579"/>
      <c r="H322" s="579"/>
    </row>
    <row r="323" spans="1:8" ht="15.75" thickBot="1">
      <c r="A323" s="654"/>
      <c r="B323" s="654"/>
      <c r="C323" s="654"/>
      <c r="D323" s="654"/>
      <c r="E323" s="654"/>
      <c r="F323" s="654"/>
      <c r="G323" s="654"/>
      <c r="H323" s="654"/>
    </row>
    <row r="324" spans="1:8" ht="13.5" thickBot="1">
      <c r="A324" s="573" t="s">
        <v>4129</v>
      </c>
      <c r="B324" s="581"/>
      <c r="C324" s="581"/>
      <c r="D324" s="582" t="s">
        <v>51</v>
      </c>
      <c r="E324" s="583" t="s">
        <v>4130</v>
      </c>
      <c r="F324" s="584" t="s">
        <v>28</v>
      </c>
      <c r="G324" s="585" t="s">
        <v>0</v>
      </c>
      <c r="H324" s="586" t="s">
        <v>4187</v>
      </c>
    </row>
    <row r="325" spans="1:8" ht="15.75" customHeight="1" thickBot="1">
      <c r="A325" s="587"/>
      <c r="B325" s="587"/>
      <c r="C325" s="587"/>
      <c r="D325" s="587"/>
      <c r="E325" s="587"/>
      <c r="F325" s="587"/>
      <c r="G325" s="587"/>
      <c r="H325" s="587"/>
    </row>
    <row r="326" spans="1:8">
      <c r="A326" s="588" t="s">
        <v>1297</v>
      </c>
      <c r="B326" s="589"/>
      <c r="C326" s="590"/>
      <c r="D326" s="591"/>
      <c r="E326" s="590"/>
      <c r="F326" s="590"/>
      <c r="G326" s="592"/>
      <c r="H326" s="593"/>
    </row>
    <row r="327" spans="1:8">
      <c r="A327" s="594" t="s">
        <v>4064</v>
      </c>
      <c r="B327" s="595"/>
      <c r="C327" s="595"/>
      <c r="D327" s="596"/>
      <c r="E327" s="597" t="s">
        <v>4130</v>
      </c>
      <c r="F327" s="598" t="s">
        <v>4132</v>
      </c>
      <c r="G327" s="599" t="s">
        <v>4133</v>
      </c>
      <c r="H327" s="600" t="s">
        <v>4134</v>
      </c>
    </row>
    <row r="328" spans="1:8">
      <c r="A328" s="601"/>
      <c r="B328" s="602"/>
      <c r="C328" s="602"/>
      <c r="D328" s="603"/>
      <c r="E328" s="604" t="s">
        <v>4141</v>
      </c>
      <c r="F328" s="605"/>
      <c r="G328" s="606" t="s">
        <v>4141</v>
      </c>
      <c r="H328" s="607" t="s">
        <v>4141</v>
      </c>
    </row>
    <row r="329" spans="1:8">
      <c r="A329" s="601"/>
      <c r="B329" s="602"/>
      <c r="C329" s="602"/>
      <c r="D329" s="603"/>
      <c r="E329" s="604" t="s">
        <v>4141</v>
      </c>
      <c r="F329" s="605"/>
      <c r="G329" s="606" t="s">
        <v>4141</v>
      </c>
      <c r="H329" s="607" t="s">
        <v>4141</v>
      </c>
    </row>
    <row r="330" spans="1:8">
      <c r="A330" s="608"/>
      <c r="B330" s="609"/>
      <c r="C330" s="609"/>
      <c r="D330" s="610"/>
      <c r="E330" s="611" t="s">
        <v>4142</v>
      </c>
      <c r="F330" s="611"/>
      <c r="G330" s="611"/>
      <c r="H330" s="612">
        <v>0</v>
      </c>
    </row>
    <row r="331" spans="1:8">
      <c r="A331" s="613" t="s">
        <v>4143</v>
      </c>
      <c r="B331" s="614"/>
      <c r="C331" s="615"/>
      <c r="D331" s="616"/>
      <c r="E331" s="615"/>
      <c r="F331" s="615"/>
      <c r="G331" s="617"/>
      <c r="H331" s="618"/>
    </row>
    <row r="332" spans="1:8">
      <c r="A332" s="594" t="s">
        <v>4064</v>
      </c>
      <c r="B332" s="595"/>
      <c r="C332" s="595"/>
      <c r="D332" s="596"/>
      <c r="E332" s="597" t="s">
        <v>4130</v>
      </c>
      <c r="F332" s="598" t="s">
        <v>4144</v>
      </c>
      <c r="G332" s="599" t="s">
        <v>4133</v>
      </c>
      <c r="H332" s="600" t="s">
        <v>4134</v>
      </c>
    </row>
    <row r="333" spans="1:8">
      <c r="A333" s="601" t="s">
        <v>4145</v>
      </c>
      <c r="B333" s="602"/>
      <c r="C333" s="602"/>
      <c r="D333" s="603"/>
      <c r="E333" s="604" t="s">
        <v>4146</v>
      </c>
      <c r="F333" s="619">
        <v>0.5</v>
      </c>
      <c r="G333" s="606">
        <v>1587.2183463750353</v>
      </c>
      <c r="H333" s="607">
        <v>793.61</v>
      </c>
    </row>
    <row r="334" spans="1:8">
      <c r="A334" s="601"/>
      <c r="B334" s="602"/>
      <c r="C334" s="602"/>
      <c r="D334" s="603"/>
      <c r="E334" s="604" t="s">
        <v>4141</v>
      </c>
      <c r="F334" s="619" t="s">
        <v>4141</v>
      </c>
      <c r="G334" s="606" t="s">
        <v>4141</v>
      </c>
      <c r="H334" s="607" t="s">
        <v>4141</v>
      </c>
    </row>
    <row r="335" spans="1:8">
      <c r="A335" s="601"/>
      <c r="B335" s="602"/>
      <c r="C335" s="602"/>
      <c r="D335" s="603"/>
      <c r="E335" s="604" t="s">
        <v>4141</v>
      </c>
      <c r="F335" s="619" t="s">
        <v>4141</v>
      </c>
      <c r="G335" s="606" t="s">
        <v>4141</v>
      </c>
      <c r="H335" s="607" t="s">
        <v>4141</v>
      </c>
    </row>
    <row r="336" spans="1:8">
      <c r="A336" s="620"/>
      <c r="B336" s="621"/>
      <c r="C336" s="621"/>
      <c r="D336" s="622"/>
      <c r="E336" s="623" t="s">
        <v>4147</v>
      </c>
      <c r="F336" s="624"/>
      <c r="G336" s="625"/>
      <c r="H336" s="612">
        <v>793.61</v>
      </c>
    </row>
    <row r="337" spans="1:8">
      <c r="A337" s="626" t="s">
        <v>4148</v>
      </c>
      <c r="B337" s="627"/>
      <c r="C337" s="628"/>
      <c r="D337" s="629"/>
      <c r="E337" s="628"/>
      <c r="F337" s="628"/>
      <c r="G337" s="630"/>
      <c r="H337" s="631"/>
    </row>
    <row r="338" spans="1:8">
      <c r="A338" s="594" t="s">
        <v>4064</v>
      </c>
      <c r="B338" s="595"/>
      <c r="C338" s="595"/>
      <c r="D338" s="596"/>
      <c r="E338" s="597" t="s">
        <v>4130</v>
      </c>
      <c r="F338" s="598" t="s">
        <v>4132</v>
      </c>
      <c r="G338" s="599" t="s">
        <v>4133</v>
      </c>
      <c r="H338" s="600" t="s">
        <v>4134</v>
      </c>
    </row>
    <row r="339" spans="1:8">
      <c r="A339" s="601"/>
      <c r="B339" s="602"/>
      <c r="C339" s="602"/>
      <c r="D339" s="603"/>
      <c r="E339" s="604" t="s">
        <v>4141</v>
      </c>
      <c r="F339" s="655"/>
      <c r="G339" s="606" t="s">
        <v>4141</v>
      </c>
      <c r="H339" s="607" t="s">
        <v>4141</v>
      </c>
    </row>
    <row r="340" spans="1:8">
      <c r="A340" s="601"/>
      <c r="B340" s="602"/>
      <c r="C340" s="602"/>
      <c r="D340" s="603"/>
      <c r="E340" s="604" t="s">
        <v>4141</v>
      </c>
      <c r="F340" s="633"/>
      <c r="G340" s="606" t="s">
        <v>4141</v>
      </c>
      <c r="H340" s="607" t="s">
        <v>4141</v>
      </c>
    </row>
    <row r="341" spans="1:8">
      <c r="A341" s="601"/>
      <c r="B341" s="602"/>
      <c r="C341" s="602"/>
      <c r="D341" s="603"/>
      <c r="E341" s="623" t="s">
        <v>4150</v>
      </c>
      <c r="F341" s="624"/>
      <c r="G341" s="625"/>
      <c r="H341" s="612">
        <v>0</v>
      </c>
    </row>
    <row r="342" spans="1:8">
      <c r="A342" s="634" t="s">
        <v>4151</v>
      </c>
      <c r="B342" s="635"/>
      <c r="C342" s="636"/>
      <c r="D342" s="637"/>
      <c r="E342" s="636"/>
      <c r="F342" s="636"/>
      <c r="G342" s="638"/>
      <c r="H342" s="639"/>
    </row>
    <row r="343" spans="1:8">
      <c r="A343" s="594" t="s">
        <v>4064</v>
      </c>
      <c r="B343" s="595"/>
      <c r="C343" s="595"/>
      <c r="D343" s="596"/>
      <c r="E343" s="597" t="s">
        <v>4130</v>
      </c>
      <c r="F343" s="598" t="s">
        <v>4144</v>
      </c>
      <c r="G343" s="599" t="s">
        <v>4133</v>
      </c>
      <c r="H343" s="600" t="s">
        <v>4134</v>
      </c>
    </row>
    <row r="344" spans="1:8">
      <c r="A344" s="601" t="s">
        <v>4152</v>
      </c>
      <c r="B344" s="602"/>
      <c r="C344" s="602"/>
      <c r="D344" s="603"/>
      <c r="E344" s="604" t="s">
        <v>4146</v>
      </c>
      <c r="F344" s="640">
        <v>0.5</v>
      </c>
      <c r="G344" s="606">
        <v>64327.520156250001</v>
      </c>
      <c r="H344" s="607">
        <v>32163.759999999998</v>
      </c>
    </row>
    <row r="345" spans="1:8">
      <c r="A345" s="601"/>
      <c r="B345" s="602"/>
      <c r="C345" s="602"/>
      <c r="D345" s="603"/>
      <c r="E345" s="604" t="s">
        <v>4141</v>
      </c>
      <c r="F345" s="605"/>
      <c r="G345" s="606" t="s">
        <v>4141</v>
      </c>
      <c r="H345" s="607" t="s">
        <v>4141</v>
      </c>
    </row>
    <row r="346" spans="1:8" ht="13.5" thickBot="1">
      <c r="A346" s="641"/>
      <c r="B346" s="642"/>
      <c r="C346" s="642"/>
      <c r="D346" s="643"/>
      <c r="E346" s="644" t="s">
        <v>4153</v>
      </c>
      <c r="F346" s="645"/>
      <c r="G346" s="646"/>
      <c r="H346" s="647">
        <v>32163.759999999998</v>
      </c>
    </row>
    <row r="347" spans="1:8" ht="13.5" thickBot="1">
      <c r="A347" s="648" t="s">
        <v>4154</v>
      </c>
      <c r="B347" s="649"/>
      <c r="C347" s="649"/>
      <c r="D347" s="649"/>
      <c r="E347" s="650"/>
      <c r="F347" s="651">
        <v>32957.370000000003</v>
      </c>
      <c r="G347" s="652"/>
      <c r="H347" s="653"/>
    </row>
    <row r="348" spans="1:8" ht="15">
      <c r="A348" s="579"/>
      <c r="B348" s="579"/>
      <c r="C348" s="579"/>
      <c r="D348" s="579"/>
      <c r="E348" s="579"/>
      <c r="F348" s="579"/>
      <c r="G348" s="579"/>
      <c r="H348" s="579"/>
    </row>
    <row r="349" spans="1:8" ht="15.75" thickBot="1">
      <c r="A349" s="654"/>
      <c r="B349" s="654"/>
      <c r="C349" s="654"/>
      <c r="D349" s="654"/>
      <c r="E349" s="654"/>
      <c r="F349" s="654"/>
      <c r="G349" s="654"/>
      <c r="H349" s="654"/>
    </row>
    <row r="350" spans="1:8" ht="13.5" thickBot="1">
      <c r="A350" s="573" t="s">
        <v>4129</v>
      </c>
      <c r="B350" s="581"/>
      <c r="C350" s="581"/>
      <c r="D350" s="582" t="s">
        <v>53</v>
      </c>
      <c r="E350" s="583" t="s">
        <v>4130</v>
      </c>
      <c r="F350" s="584" t="s">
        <v>28</v>
      </c>
      <c r="G350" s="585" t="s">
        <v>0</v>
      </c>
      <c r="H350" s="586" t="s">
        <v>4188</v>
      </c>
    </row>
    <row r="351" spans="1:8" ht="15.75" customHeight="1" thickBot="1">
      <c r="A351" s="587"/>
      <c r="B351" s="587"/>
      <c r="C351" s="587"/>
      <c r="D351" s="587"/>
      <c r="E351" s="587"/>
      <c r="F351" s="587"/>
      <c r="G351" s="587"/>
      <c r="H351" s="587"/>
    </row>
    <row r="352" spans="1:8">
      <c r="A352" s="588" t="s">
        <v>1297</v>
      </c>
      <c r="B352" s="589"/>
      <c r="C352" s="590"/>
      <c r="D352" s="591"/>
      <c r="E352" s="590"/>
      <c r="F352" s="590"/>
      <c r="G352" s="592"/>
      <c r="H352" s="593"/>
    </row>
    <row r="353" spans="1:8">
      <c r="A353" s="594" t="s">
        <v>4064</v>
      </c>
      <c r="B353" s="595"/>
      <c r="C353" s="595"/>
      <c r="D353" s="596"/>
      <c r="E353" s="597" t="s">
        <v>4130</v>
      </c>
      <c r="F353" s="598" t="s">
        <v>4132</v>
      </c>
      <c r="G353" s="599" t="s">
        <v>4133</v>
      </c>
      <c r="H353" s="600" t="s">
        <v>4134</v>
      </c>
    </row>
    <row r="354" spans="1:8">
      <c r="A354" s="601"/>
      <c r="B354" s="602"/>
      <c r="C354" s="602"/>
      <c r="D354" s="603"/>
      <c r="E354" s="604" t="s">
        <v>4141</v>
      </c>
      <c r="F354" s="605"/>
      <c r="G354" s="606" t="s">
        <v>4141</v>
      </c>
      <c r="H354" s="607" t="s">
        <v>4141</v>
      </c>
    </row>
    <row r="355" spans="1:8">
      <c r="A355" s="601"/>
      <c r="B355" s="602"/>
      <c r="C355" s="602"/>
      <c r="D355" s="603"/>
      <c r="E355" s="604" t="s">
        <v>4141</v>
      </c>
      <c r="F355" s="605"/>
      <c r="G355" s="606" t="s">
        <v>4141</v>
      </c>
      <c r="H355" s="607" t="s">
        <v>4141</v>
      </c>
    </row>
    <row r="356" spans="1:8">
      <c r="A356" s="608"/>
      <c r="B356" s="609"/>
      <c r="C356" s="609"/>
      <c r="D356" s="610"/>
      <c r="E356" s="611" t="s">
        <v>4142</v>
      </c>
      <c r="F356" s="611"/>
      <c r="G356" s="611"/>
      <c r="H356" s="612">
        <v>0</v>
      </c>
    </row>
    <row r="357" spans="1:8">
      <c r="A357" s="613" t="s">
        <v>4143</v>
      </c>
      <c r="B357" s="614"/>
      <c r="C357" s="615"/>
      <c r="D357" s="616"/>
      <c r="E357" s="615"/>
      <c r="F357" s="615"/>
      <c r="G357" s="617"/>
      <c r="H357" s="618"/>
    </row>
    <row r="358" spans="1:8">
      <c r="A358" s="594" t="s">
        <v>4064</v>
      </c>
      <c r="B358" s="595"/>
      <c r="C358" s="595"/>
      <c r="D358" s="596"/>
      <c r="E358" s="597" t="s">
        <v>4130</v>
      </c>
      <c r="F358" s="598" t="s">
        <v>4144</v>
      </c>
      <c r="G358" s="599" t="s">
        <v>4133</v>
      </c>
      <c r="H358" s="600" t="s">
        <v>4134</v>
      </c>
    </row>
    <row r="359" spans="1:8">
      <c r="A359" s="601" t="s">
        <v>4145</v>
      </c>
      <c r="B359" s="602"/>
      <c r="C359" s="602"/>
      <c r="D359" s="603"/>
      <c r="E359" s="604" t="s">
        <v>4146</v>
      </c>
      <c r="F359" s="619">
        <v>0.4</v>
      </c>
      <c r="G359" s="606">
        <v>1587.2183463750353</v>
      </c>
      <c r="H359" s="607">
        <v>634.89</v>
      </c>
    </row>
    <row r="360" spans="1:8">
      <c r="A360" s="601"/>
      <c r="B360" s="602"/>
      <c r="C360" s="602"/>
      <c r="D360" s="603"/>
      <c r="E360" s="604" t="s">
        <v>4141</v>
      </c>
      <c r="F360" s="619" t="s">
        <v>4141</v>
      </c>
      <c r="G360" s="606" t="s">
        <v>4141</v>
      </c>
      <c r="H360" s="607" t="s">
        <v>4141</v>
      </c>
    </row>
    <row r="361" spans="1:8">
      <c r="A361" s="601"/>
      <c r="B361" s="602"/>
      <c r="C361" s="602"/>
      <c r="D361" s="603"/>
      <c r="E361" s="604" t="s">
        <v>4141</v>
      </c>
      <c r="F361" s="619" t="s">
        <v>4141</v>
      </c>
      <c r="G361" s="606" t="s">
        <v>4141</v>
      </c>
      <c r="H361" s="607" t="s">
        <v>4141</v>
      </c>
    </row>
    <row r="362" spans="1:8">
      <c r="A362" s="620"/>
      <c r="B362" s="621"/>
      <c r="C362" s="621"/>
      <c r="D362" s="622"/>
      <c r="E362" s="623" t="s">
        <v>4147</v>
      </c>
      <c r="F362" s="624"/>
      <c r="G362" s="625"/>
      <c r="H362" s="612">
        <v>634.89</v>
      </c>
    </row>
    <row r="363" spans="1:8">
      <c r="A363" s="626" t="s">
        <v>4148</v>
      </c>
      <c r="B363" s="627"/>
      <c r="C363" s="628"/>
      <c r="D363" s="629"/>
      <c r="E363" s="628"/>
      <c r="F363" s="628"/>
      <c r="G363" s="630"/>
      <c r="H363" s="631"/>
    </row>
    <row r="364" spans="1:8">
      <c r="A364" s="594" t="s">
        <v>4064</v>
      </c>
      <c r="B364" s="595"/>
      <c r="C364" s="595"/>
      <c r="D364" s="596"/>
      <c r="E364" s="597" t="s">
        <v>4130</v>
      </c>
      <c r="F364" s="598" t="s">
        <v>4132</v>
      </c>
      <c r="G364" s="599" t="s">
        <v>4133</v>
      </c>
      <c r="H364" s="600" t="s">
        <v>4134</v>
      </c>
    </row>
    <row r="365" spans="1:8">
      <c r="A365" s="601"/>
      <c r="B365" s="602"/>
      <c r="C365" s="602"/>
      <c r="D365" s="603"/>
      <c r="E365" s="604" t="s">
        <v>4141</v>
      </c>
      <c r="F365" s="632"/>
      <c r="G365" s="606" t="s">
        <v>4141</v>
      </c>
      <c r="H365" s="607" t="s">
        <v>4141</v>
      </c>
    </row>
    <row r="366" spans="1:8">
      <c r="A366" s="601"/>
      <c r="B366" s="602"/>
      <c r="C366" s="602"/>
      <c r="D366" s="603"/>
      <c r="E366" s="604" t="s">
        <v>4141</v>
      </c>
      <c r="F366" s="655"/>
      <c r="G366" s="606" t="s">
        <v>4141</v>
      </c>
      <c r="H366" s="607" t="s">
        <v>4141</v>
      </c>
    </row>
    <row r="367" spans="1:8">
      <c r="A367" s="601"/>
      <c r="B367" s="602"/>
      <c r="C367" s="602"/>
      <c r="D367" s="603"/>
      <c r="E367" s="623" t="s">
        <v>4150</v>
      </c>
      <c r="F367" s="624"/>
      <c r="G367" s="625"/>
      <c r="H367" s="612">
        <v>0</v>
      </c>
    </row>
    <row r="368" spans="1:8">
      <c r="A368" s="634" t="s">
        <v>4151</v>
      </c>
      <c r="B368" s="635"/>
      <c r="C368" s="636"/>
      <c r="D368" s="637"/>
      <c r="E368" s="636"/>
      <c r="F368" s="636"/>
      <c r="G368" s="638"/>
      <c r="H368" s="639"/>
    </row>
    <row r="369" spans="1:8">
      <c r="A369" s="594" t="s">
        <v>4064</v>
      </c>
      <c r="B369" s="595"/>
      <c r="C369" s="595"/>
      <c r="D369" s="596"/>
      <c r="E369" s="597" t="s">
        <v>4130</v>
      </c>
      <c r="F369" s="598" t="s">
        <v>4144</v>
      </c>
      <c r="G369" s="599" t="s">
        <v>4133</v>
      </c>
      <c r="H369" s="600" t="s">
        <v>4134</v>
      </c>
    </row>
    <row r="370" spans="1:8">
      <c r="A370" s="601" t="s">
        <v>4189</v>
      </c>
      <c r="B370" s="602"/>
      <c r="C370" s="602"/>
      <c r="D370" s="603"/>
      <c r="E370" s="604" t="s">
        <v>4146</v>
      </c>
      <c r="F370" s="640">
        <v>0.4</v>
      </c>
      <c r="G370" s="606">
        <v>45029.264109374999</v>
      </c>
      <c r="H370" s="607">
        <v>18011.71</v>
      </c>
    </row>
    <row r="371" spans="1:8">
      <c r="A371" s="601"/>
      <c r="B371" s="602"/>
      <c r="C371" s="602"/>
      <c r="D371" s="603"/>
      <c r="E371" s="604" t="s">
        <v>4141</v>
      </c>
      <c r="F371" s="605"/>
      <c r="G371" s="606" t="s">
        <v>4141</v>
      </c>
      <c r="H371" s="607" t="s">
        <v>4141</v>
      </c>
    </row>
    <row r="372" spans="1:8" ht="13.5" thickBot="1">
      <c r="A372" s="641"/>
      <c r="B372" s="642"/>
      <c r="C372" s="642"/>
      <c r="D372" s="643"/>
      <c r="E372" s="644" t="s">
        <v>4153</v>
      </c>
      <c r="F372" s="645"/>
      <c r="G372" s="646"/>
      <c r="H372" s="647">
        <v>18011.71</v>
      </c>
    </row>
    <row r="373" spans="1:8" ht="13.5" thickBot="1">
      <c r="A373" s="648" t="s">
        <v>4154</v>
      </c>
      <c r="B373" s="649"/>
      <c r="C373" s="649"/>
      <c r="D373" s="649"/>
      <c r="E373" s="650"/>
      <c r="F373" s="651">
        <v>18646.599999999999</v>
      </c>
      <c r="G373" s="652"/>
      <c r="H373" s="653"/>
    </row>
    <row r="374" spans="1:8" ht="15">
      <c r="A374" s="579"/>
      <c r="B374" s="579"/>
      <c r="C374" s="579"/>
      <c r="D374" s="579"/>
      <c r="E374" s="579"/>
      <c r="F374" s="579"/>
      <c r="G374" s="579"/>
      <c r="H374" s="579"/>
    </row>
    <row r="375" spans="1:8" ht="15.75" thickBot="1">
      <c r="A375" s="654"/>
      <c r="B375" s="654"/>
      <c r="C375" s="654"/>
      <c r="D375" s="654"/>
      <c r="E375" s="654"/>
      <c r="F375" s="654"/>
      <c r="G375" s="654"/>
      <c r="H375" s="654"/>
    </row>
    <row r="376" spans="1:8" ht="13.5" thickBot="1">
      <c r="A376" s="573" t="s">
        <v>4129</v>
      </c>
      <c r="B376" s="581"/>
      <c r="C376" s="581"/>
      <c r="D376" s="582" t="s">
        <v>55</v>
      </c>
      <c r="E376" s="583" t="s">
        <v>4130</v>
      </c>
      <c r="F376" s="584" t="s">
        <v>25</v>
      </c>
      <c r="G376" s="585" t="s">
        <v>0</v>
      </c>
      <c r="H376" s="586" t="s">
        <v>4190</v>
      </c>
    </row>
    <row r="377" spans="1:8" ht="15.75" customHeight="1" thickBot="1">
      <c r="A377" s="587"/>
      <c r="B377" s="587"/>
      <c r="C377" s="587"/>
      <c r="D377" s="587"/>
      <c r="E377" s="587"/>
      <c r="F377" s="587"/>
      <c r="G377" s="587"/>
      <c r="H377" s="587"/>
    </row>
    <row r="378" spans="1:8">
      <c r="A378" s="588" t="s">
        <v>1297</v>
      </c>
      <c r="B378" s="589"/>
      <c r="C378" s="590"/>
      <c r="D378" s="591"/>
      <c r="E378" s="590"/>
      <c r="F378" s="590"/>
      <c r="G378" s="592"/>
      <c r="H378" s="593"/>
    </row>
    <row r="379" spans="1:8">
      <c r="A379" s="594" t="s">
        <v>4064</v>
      </c>
      <c r="B379" s="595"/>
      <c r="C379" s="595"/>
      <c r="D379" s="596"/>
      <c r="E379" s="597" t="s">
        <v>4130</v>
      </c>
      <c r="F379" s="598" t="s">
        <v>4132</v>
      </c>
      <c r="G379" s="599" t="s">
        <v>4133</v>
      </c>
      <c r="H379" s="600" t="s">
        <v>4134</v>
      </c>
    </row>
    <row r="380" spans="1:8">
      <c r="A380" s="601"/>
      <c r="B380" s="602"/>
      <c r="C380" s="602"/>
      <c r="D380" s="603"/>
      <c r="E380" s="604" t="s">
        <v>4141</v>
      </c>
      <c r="F380" s="605"/>
      <c r="G380" s="606" t="s">
        <v>4141</v>
      </c>
      <c r="H380" s="607" t="s">
        <v>4141</v>
      </c>
    </row>
    <row r="381" spans="1:8">
      <c r="A381" s="601"/>
      <c r="B381" s="602"/>
      <c r="C381" s="602"/>
      <c r="D381" s="603"/>
      <c r="E381" s="604" t="s">
        <v>4141</v>
      </c>
      <c r="F381" s="605"/>
      <c r="G381" s="606" t="s">
        <v>4141</v>
      </c>
      <c r="H381" s="607" t="s">
        <v>4141</v>
      </c>
    </row>
    <row r="382" spans="1:8">
      <c r="A382" s="608"/>
      <c r="B382" s="609"/>
      <c r="C382" s="609"/>
      <c r="D382" s="610"/>
      <c r="E382" s="611" t="s">
        <v>4142</v>
      </c>
      <c r="F382" s="611"/>
      <c r="G382" s="611"/>
      <c r="H382" s="612">
        <v>0</v>
      </c>
    </row>
    <row r="383" spans="1:8">
      <c r="A383" s="613" t="s">
        <v>4143</v>
      </c>
      <c r="B383" s="614"/>
      <c r="C383" s="615"/>
      <c r="D383" s="616"/>
      <c r="E383" s="615"/>
      <c r="F383" s="615"/>
      <c r="G383" s="617"/>
      <c r="H383" s="618"/>
    </row>
    <row r="384" spans="1:8">
      <c r="A384" s="594" t="s">
        <v>4064</v>
      </c>
      <c r="B384" s="595"/>
      <c r="C384" s="595"/>
      <c r="D384" s="596"/>
      <c r="E384" s="597" t="s">
        <v>4130</v>
      </c>
      <c r="F384" s="598" t="s">
        <v>4144</v>
      </c>
      <c r="G384" s="599" t="s">
        <v>4133</v>
      </c>
      <c r="H384" s="600" t="s">
        <v>4134</v>
      </c>
    </row>
    <row r="385" spans="1:8">
      <c r="A385" s="601" t="s">
        <v>4145</v>
      </c>
      <c r="B385" s="602"/>
      <c r="C385" s="602"/>
      <c r="D385" s="603"/>
      <c r="E385" s="604" t="s">
        <v>4146</v>
      </c>
      <c r="F385" s="619">
        <v>0.25</v>
      </c>
      <c r="G385" s="606">
        <v>1587.2183463750353</v>
      </c>
      <c r="H385" s="607">
        <v>396.8</v>
      </c>
    </row>
    <row r="386" spans="1:8">
      <c r="A386" s="601"/>
      <c r="B386" s="602"/>
      <c r="C386" s="602"/>
      <c r="D386" s="603"/>
      <c r="E386" s="604" t="s">
        <v>4141</v>
      </c>
      <c r="F386" s="619" t="s">
        <v>4141</v>
      </c>
      <c r="G386" s="606" t="s">
        <v>4141</v>
      </c>
      <c r="H386" s="607" t="s">
        <v>4141</v>
      </c>
    </row>
    <row r="387" spans="1:8">
      <c r="A387" s="601"/>
      <c r="B387" s="602"/>
      <c r="C387" s="602"/>
      <c r="D387" s="603"/>
      <c r="E387" s="604" t="s">
        <v>4141</v>
      </c>
      <c r="F387" s="619" t="s">
        <v>4141</v>
      </c>
      <c r="G387" s="606" t="s">
        <v>4141</v>
      </c>
      <c r="H387" s="607" t="s">
        <v>4141</v>
      </c>
    </row>
    <row r="388" spans="1:8">
      <c r="A388" s="620"/>
      <c r="B388" s="621"/>
      <c r="C388" s="621"/>
      <c r="D388" s="622"/>
      <c r="E388" s="623" t="s">
        <v>4147</v>
      </c>
      <c r="F388" s="624"/>
      <c r="G388" s="625"/>
      <c r="H388" s="612">
        <v>396.8</v>
      </c>
    </row>
    <row r="389" spans="1:8">
      <c r="A389" s="626" t="s">
        <v>4148</v>
      </c>
      <c r="B389" s="627"/>
      <c r="C389" s="628"/>
      <c r="D389" s="629"/>
      <c r="E389" s="628"/>
      <c r="F389" s="628"/>
      <c r="G389" s="630"/>
      <c r="H389" s="631"/>
    </row>
    <row r="390" spans="1:8">
      <c r="A390" s="594" t="s">
        <v>4064</v>
      </c>
      <c r="B390" s="595"/>
      <c r="C390" s="595"/>
      <c r="D390" s="596"/>
      <c r="E390" s="597" t="s">
        <v>4130</v>
      </c>
      <c r="F390" s="598" t="s">
        <v>4132</v>
      </c>
      <c r="G390" s="599" t="s">
        <v>4133</v>
      </c>
      <c r="H390" s="600" t="s">
        <v>4134</v>
      </c>
    </row>
    <row r="391" spans="1:8">
      <c r="A391" s="601"/>
      <c r="B391" s="602"/>
      <c r="C391" s="602"/>
      <c r="D391" s="603"/>
      <c r="E391" s="604" t="s">
        <v>4141</v>
      </c>
      <c r="F391" s="632"/>
      <c r="G391" s="606" t="s">
        <v>4141</v>
      </c>
      <c r="H391" s="607" t="s">
        <v>4141</v>
      </c>
    </row>
    <row r="392" spans="1:8">
      <c r="A392" s="601"/>
      <c r="B392" s="602"/>
      <c r="C392" s="602"/>
      <c r="D392" s="603"/>
      <c r="E392" s="604" t="s">
        <v>4141</v>
      </c>
      <c r="F392" s="655"/>
      <c r="G392" s="606" t="s">
        <v>4141</v>
      </c>
      <c r="H392" s="607" t="s">
        <v>4141</v>
      </c>
    </row>
    <row r="393" spans="1:8">
      <c r="A393" s="601"/>
      <c r="B393" s="602"/>
      <c r="C393" s="602"/>
      <c r="D393" s="603"/>
      <c r="E393" s="623" t="s">
        <v>4150</v>
      </c>
      <c r="F393" s="624"/>
      <c r="G393" s="625"/>
      <c r="H393" s="612">
        <v>0</v>
      </c>
    </row>
    <row r="394" spans="1:8">
      <c r="A394" s="634" t="s">
        <v>4151</v>
      </c>
      <c r="B394" s="635"/>
      <c r="C394" s="636"/>
      <c r="D394" s="637"/>
      <c r="E394" s="636"/>
      <c r="F394" s="636"/>
      <c r="G394" s="638"/>
      <c r="H394" s="639"/>
    </row>
    <row r="395" spans="1:8">
      <c r="A395" s="594" t="s">
        <v>4064</v>
      </c>
      <c r="B395" s="595"/>
      <c r="C395" s="595"/>
      <c r="D395" s="596"/>
      <c r="E395" s="597" t="s">
        <v>4130</v>
      </c>
      <c r="F395" s="598" t="s">
        <v>4144</v>
      </c>
      <c r="G395" s="599" t="s">
        <v>4133</v>
      </c>
      <c r="H395" s="600" t="s">
        <v>4134</v>
      </c>
    </row>
    <row r="396" spans="1:8">
      <c r="A396" s="601" t="s">
        <v>4189</v>
      </c>
      <c r="B396" s="602"/>
      <c r="C396" s="602"/>
      <c r="D396" s="603"/>
      <c r="E396" s="604" t="s">
        <v>4146</v>
      </c>
      <c r="F396" s="640">
        <v>0.25</v>
      </c>
      <c r="G396" s="606">
        <v>45029.264109374999</v>
      </c>
      <c r="H396" s="607">
        <v>11257.32</v>
      </c>
    </row>
    <row r="397" spans="1:8">
      <c r="A397" s="601"/>
      <c r="B397" s="602"/>
      <c r="C397" s="602"/>
      <c r="D397" s="603"/>
      <c r="E397" s="604" t="s">
        <v>4141</v>
      </c>
      <c r="F397" s="605"/>
      <c r="G397" s="606" t="s">
        <v>4141</v>
      </c>
      <c r="H397" s="607" t="s">
        <v>4141</v>
      </c>
    </row>
    <row r="398" spans="1:8" ht="13.5" thickBot="1">
      <c r="A398" s="641"/>
      <c r="B398" s="642"/>
      <c r="C398" s="642"/>
      <c r="D398" s="643"/>
      <c r="E398" s="644" t="s">
        <v>4153</v>
      </c>
      <c r="F398" s="645"/>
      <c r="G398" s="646"/>
      <c r="H398" s="647">
        <v>11257.32</v>
      </c>
    </row>
    <row r="399" spans="1:8" ht="13.5" thickBot="1">
      <c r="A399" s="648" t="s">
        <v>4154</v>
      </c>
      <c r="B399" s="649"/>
      <c r="C399" s="649"/>
      <c r="D399" s="649"/>
      <c r="E399" s="650"/>
      <c r="F399" s="651">
        <v>11654.12</v>
      </c>
      <c r="G399" s="652"/>
      <c r="H399" s="653"/>
    </row>
    <row r="400" spans="1:8" ht="15">
      <c r="A400" s="579"/>
      <c r="B400" s="579"/>
      <c r="C400" s="579"/>
      <c r="D400" s="579"/>
      <c r="E400" s="579"/>
      <c r="F400" s="579"/>
      <c r="G400" s="579"/>
      <c r="H400" s="579"/>
    </row>
    <row r="401" spans="1:8" ht="15.75" thickBot="1">
      <c r="A401" s="654"/>
      <c r="B401" s="654"/>
      <c r="C401" s="654"/>
      <c r="D401" s="654"/>
      <c r="E401" s="654"/>
      <c r="F401" s="654"/>
      <c r="G401" s="654"/>
      <c r="H401" s="654"/>
    </row>
    <row r="402" spans="1:8" ht="13.5" thickBot="1">
      <c r="A402" s="573" t="s">
        <v>4129</v>
      </c>
      <c r="B402" s="581"/>
      <c r="C402" s="581"/>
      <c r="D402" s="582" t="s">
        <v>57</v>
      </c>
      <c r="E402" s="583" t="s">
        <v>4130</v>
      </c>
      <c r="F402" s="584" t="s">
        <v>28</v>
      </c>
      <c r="G402" s="585" t="s">
        <v>0</v>
      </c>
      <c r="H402" s="586" t="s">
        <v>4191</v>
      </c>
    </row>
    <row r="403" spans="1:8" ht="15.75" customHeight="1" thickBot="1">
      <c r="A403" s="587"/>
      <c r="B403" s="587"/>
      <c r="C403" s="587"/>
      <c r="D403" s="587"/>
      <c r="E403" s="587"/>
      <c r="F403" s="587"/>
      <c r="G403" s="587"/>
      <c r="H403" s="587"/>
    </row>
    <row r="404" spans="1:8">
      <c r="A404" s="588" t="s">
        <v>1297</v>
      </c>
      <c r="B404" s="589"/>
      <c r="C404" s="590"/>
      <c r="D404" s="591"/>
      <c r="E404" s="590"/>
      <c r="F404" s="590"/>
      <c r="G404" s="592"/>
      <c r="H404" s="593"/>
    </row>
    <row r="405" spans="1:8">
      <c r="A405" s="594" t="s">
        <v>4064</v>
      </c>
      <c r="B405" s="595"/>
      <c r="C405" s="595"/>
      <c r="D405" s="596"/>
      <c r="E405" s="597" t="s">
        <v>4130</v>
      </c>
      <c r="F405" s="598" t="s">
        <v>4132</v>
      </c>
      <c r="G405" s="599" t="s">
        <v>4133</v>
      </c>
      <c r="H405" s="600" t="s">
        <v>4134</v>
      </c>
    </row>
    <row r="406" spans="1:8">
      <c r="A406" s="601"/>
      <c r="B406" s="602"/>
      <c r="C406" s="602"/>
      <c r="D406" s="603"/>
      <c r="E406" s="604" t="s">
        <v>4141</v>
      </c>
      <c r="F406" s="605"/>
      <c r="G406" s="606" t="s">
        <v>4141</v>
      </c>
      <c r="H406" s="607" t="s">
        <v>4141</v>
      </c>
    </row>
    <row r="407" spans="1:8">
      <c r="A407" s="601"/>
      <c r="B407" s="602"/>
      <c r="C407" s="602"/>
      <c r="D407" s="603"/>
      <c r="E407" s="604" t="s">
        <v>4141</v>
      </c>
      <c r="F407" s="605"/>
      <c r="G407" s="606" t="s">
        <v>4141</v>
      </c>
      <c r="H407" s="607" t="s">
        <v>4141</v>
      </c>
    </row>
    <row r="408" spans="1:8">
      <c r="A408" s="608"/>
      <c r="B408" s="609"/>
      <c r="C408" s="609"/>
      <c r="D408" s="610"/>
      <c r="E408" s="611" t="s">
        <v>4142</v>
      </c>
      <c r="F408" s="611"/>
      <c r="G408" s="611"/>
      <c r="H408" s="612">
        <v>0</v>
      </c>
    </row>
    <row r="409" spans="1:8">
      <c r="A409" s="613" t="s">
        <v>4143</v>
      </c>
      <c r="B409" s="614"/>
      <c r="C409" s="615"/>
      <c r="D409" s="616"/>
      <c r="E409" s="615"/>
      <c r="F409" s="615"/>
      <c r="G409" s="617"/>
      <c r="H409" s="618"/>
    </row>
    <row r="410" spans="1:8">
      <c r="A410" s="594" t="s">
        <v>4064</v>
      </c>
      <c r="B410" s="595"/>
      <c r="C410" s="595"/>
      <c r="D410" s="596"/>
      <c r="E410" s="597" t="s">
        <v>4130</v>
      </c>
      <c r="F410" s="598" t="s">
        <v>4144</v>
      </c>
      <c r="G410" s="599" t="s">
        <v>4133</v>
      </c>
      <c r="H410" s="600" t="s">
        <v>4134</v>
      </c>
    </row>
    <row r="411" spans="1:8">
      <c r="A411" s="601" t="s">
        <v>4145</v>
      </c>
      <c r="B411" s="602"/>
      <c r="C411" s="602"/>
      <c r="D411" s="603"/>
      <c r="E411" s="604" t="s">
        <v>4146</v>
      </c>
      <c r="F411" s="619">
        <v>0.35</v>
      </c>
      <c r="G411" s="606">
        <v>1587.2183463750353</v>
      </c>
      <c r="H411" s="607">
        <v>555.53</v>
      </c>
    </row>
    <row r="412" spans="1:8">
      <c r="A412" s="601" t="s">
        <v>4180</v>
      </c>
      <c r="B412" s="602"/>
      <c r="C412" s="602"/>
      <c r="D412" s="603"/>
      <c r="E412" s="604" t="s">
        <v>4146</v>
      </c>
      <c r="F412" s="619">
        <v>0.35</v>
      </c>
      <c r="G412" s="606">
        <v>104.75641086075238</v>
      </c>
      <c r="H412" s="607">
        <v>36.659999999999997</v>
      </c>
    </row>
    <row r="413" spans="1:8">
      <c r="A413" s="601" t="s">
        <v>4181</v>
      </c>
      <c r="B413" s="602"/>
      <c r="C413" s="602"/>
      <c r="D413" s="603"/>
      <c r="E413" s="604" t="s">
        <v>4146</v>
      </c>
      <c r="F413" s="619">
        <v>0.35</v>
      </c>
      <c r="G413" s="606">
        <v>2041.4757928961851</v>
      </c>
      <c r="H413" s="607">
        <v>714.52</v>
      </c>
    </row>
    <row r="414" spans="1:8">
      <c r="A414" s="620"/>
      <c r="B414" s="621"/>
      <c r="C414" s="621"/>
      <c r="D414" s="622"/>
      <c r="E414" s="623" t="s">
        <v>4147</v>
      </c>
      <c r="F414" s="624"/>
      <c r="G414" s="625"/>
      <c r="H414" s="612">
        <v>1306.71</v>
      </c>
    </row>
    <row r="415" spans="1:8">
      <c r="A415" s="626" t="s">
        <v>4148</v>
      </c>
      <c r="B415" s="627"/>
      <c r="C415" s="628"/>
      <c r="D415" s="629"/>
      <c r="E415" s="628"/>
      <c r="F415" s="628"/>
      <c r="G415" s="630"/>
      <c r="H415" s="631"/>
    </row>
    <row r="416" spans="1:8">
      <c r="A416" s="594" t="s">
        <v>4064</v>
      </c>
      <c r="B416" s="595"/>
      <c r="C416" s="595"/>
      <c r="D416" s="596"/>
      <c r="E416" s="597" t="s">
        <v>4130</v>
      </c>
      <c r="F416" s="598" t="s">
        <v>4132</v>
      </c>
      <c r="G416" s="599" t="s">
        <v>4133</v>
      </c>
      <c r="H416" s="600" t="s">
        <v>4134</v>
      </c>
    </row>
    <row r="417" spans="1:8">
      <c r="A417" s="601"/>
      <c r="B417" s="602"/>
      <c r="C417" s="602"/>
      <c r="D417" s="603"/>
      <c r="E417" s="604" t="s">
        <v>4141</v>
      </c>
      <c r="F417" s="632"/>
      <c r="G417" s="606" t="s">
        <v>4141</v>
      </c>
      <c r="H417" s="607" t="s">
        <v>4141</v>
      </c>
    </row>
    <row r="418" spans="1:8">
      <c r="A418" s="601"/>
      <c r="B418" s="602"/>
      <c r="C418" s="602"/>
      <c r="D418" s="603"/>
      <c r="E418" s="604" t="s">
        <v>4141</v>
      </c>
      <c r="F418" s="633"/>
      <c r="G418" s="606" t="s">
        <v>4141</v>
      </c>
      <c r="H418" s="607" t="s">
        <v>4141</v>
      </c>
    </row>
    <row r="419" spans="1:8">
      <c r="A419" s="601"/>
      <c r="B419" s="602"/>
      <c r="C419" s="602"/>
      <c r="D419" s="603"/>
      <c r="E419" s="623" t="s">
        <v>4150</v>
      </c>
      <c r="F419" s="624"/>
      <c r="G419" s="625"/>
      <c r="H419" s="612">
        <v>0</v>
      </c>
    </row>
    <row r="420" spans="1:8">
      <c r="A420" s="634" t="s">
        <v>4151</v>
      </c>
      <c r="B420" s="635"/>
      <c r="C420" s="636"/>
      <c r="D420" s="637"/>
      <c r="E420" s="636"/>
      <c r="F420" s="636"/>
      <c r="G420" s="638"/>
      <c r="H420" s="639"/>
    </row>
    <row r="421" spans="1:8">
      <c r="A421" s="594" t="s">
        <v>4064</v>
      </c>
      <c r="B421" s="595"/>
      <c r="C421" s="595"/>
      <c r="D421" s="596"/>
      <c r="E421" s="597" t="s">
        <v>4130</v>
      </c>
      <c r="F421" s="598" t="s">
        <v>4144</v>
      </c>
      <c r="G421" s="599" t="s">
        <v>4133</v>
      </c>
      <c r="H421" s="600" t="s">
        <v>4134</v>
      </c>
    </row>
    <row r="422" spans="1:8">
      <c r="A422" s="601" t="s">
        <v>4152</v>
      </c>
      <c r="B422" s="602"/>
      <c r="C422" s="602"/>
      <c r="D422" s="603"/>
      <c r="E422" s="604" t="s">
        <v>4146</v>
      </c>
      <c r="F422" s="640">
        <v>0.35</v>
      </c>
      <c r="G422" s="606">
        <v>64327.520156250001</v>
      </c>
      <c r="H422" s="607">
        <v>22514.63</v>
      </c>
    </row>
    <row r="423" spans="1:8">
      <c r="A423" s="601"/>
      <c r="B423" s="602"/>
      <c r="C423" s="602"/>
      <c r="D423" s="603"/>
      <c r="E423" s="604" t="s">
        <v>4141</v>
      </c>
      <c r="F423" s="605"/>
      <c r="G423" s="606" t="s">
        <v>4141</v>
      </c>
      <c r="H423" s="607" t="s">
        <v>4141</v>
      </c>
    </row>
    <row r="424" spans="1:8" ht="13.5" thickBot="1">
      <c r="A424" s="641"/>
      <c r="B424" s="642"/>
      <c r="C424" s="642"/>
      <c r="D424" s="643"/>
      <c r="E424" s="644" t="s">
        <v>4153</v>
      </c>
      <c r="F424" s="645"/>
      <c r="G424" s="646"/>
      <c r="H424" s="647">
        <v>22514.63</v>
      </c>
    </row>
    <row r="425" spans="1:8" ht="13.5" thickBot="1">
      <c r="A425" s="648" t="s">
        <v>4154</v>
      </c>
      <c r="B425" s="649"/>
      <c r="C425" s="649"/>
      <c r="D425" s="649"/>
      <c r="E425" s="650"/>
      <c r="F425" s="651">
        <v>23821.34</v>
      </c>
      <c r="G425" s="652"/>
      <c r="H425" s="653"/>
    </row>
    <row r="426" spans="1:8" ht="15">
      <c r="A426" s="579"/>
      <c r="B426" s="579"/>
      <c r="C426" s="579"/>
      <c r="D426" s="579"/>
      <c r="E426" s="579"/>
      <c r="F426" s="579"/>
      <c r="G426" s="579"/>
      <c r="H426" s="579"/>
    </row>
    <row r="427" spans="1:8" ht="15.75" thickBot="1">
      <c r="A427" s="654"/>
      <c r="B427" s="654"/>
      <c r="C427" s="654"/>
      <c r="D427" s="654"/>
      <c r="E427" s="654"/>
      <c r="F427" s="654"/>
      <c r="G427" s="654"/>
      <c r="H427" s="654"/>
    </row>
    <row r="428" spans="1:8" ht="26.25" thickBot="1">
      <c r="A428" s="573" t="s">
        <v>4129</v>
      </c>
      <c r="B428" s="581"/>
      <c r="C428" s="581"/>
      <c r="D428" s="582" t="s">
        <v>59</v>
      </c>
      <c r="E428" s="583" t="s">
        <v>4130</v>
      </c>
      <c r="F428" s="584" t="s">
        <v>28</v>
      </c>
      <c r="G428" s="585" t="s">
        <v>0</v>
      </c>
      <c r="H428" s="586" t="s">
        <v>4192</v>
      </c>
    </row>
    <row r="429" spans="1:8" ht="15.75" customHeight="1" thickBot="1">
      <c r="A429" s="587"/>
      <c r="B429" s="587"/>
      <c r="C429" s="587"/>
      <c r="D429" s="587"/>
      <c r="E429" s="587"/>
      <c r="F429" s="587"/>
      <c r="G429" s="587"/>
      <c r="H429" s="587"/>
    </row>
    <row r="430" spans="1:8">
      <c r="A430" s="588" t="s">
        <v>1297</v>
      </c>
      <c r="B430" s="589"/>
      <c r="C430" s="590"/>
      <c r="D430" s="591"/>
      <c r="E430" s="590"/>
      <c r="F430" s="590"/>
      <c r="G430" s="592"/>
      <c r="H430" s="593"/>
    </row>
    <row r="431" spans="1:8">
      <c r="A431" s="594" t="s">
        <v>4064</v>
      </c>
      <c r="B431" s="595"/>
      <c r="C431" s="595"/>
      <c r="D431" s="596"/>
      <c r="E431" s="597" t="s">
        <v>4130</v>
      </c>
      <c r="F431" s="598" t="s">
        <v>4132</v>
      </c>
      <c r="G431" s="599" t="s">
        <v>4133</v>
      </c>
      <c r="H431" s="600" t="s">
        <v>4134</v>
      </c>
    </row>
    <row r="432" spans="1:8">
      <c r="A432" s="601"/>
      <c r="B432" s="602"/>
      <c r="C432" s="602"/>
      <c r="D432" s="603"/>
      <c r="E432" s="604" t="s">
        <v>4141</v>
      </c>
      <c r="F432" s="605"/>
      <c r="G432" s="606" t="s">
        <v>4141</v>
      </c>
      <c r="H432" s="607" t="s">
        <v>4141</v>
      </c>
    </row>
    <row r="433" spans="1:8">
      <c r="A433" s="601"/>
      <c r="B433" s="602"/>
      <c r="C433" s="602"/>
      <c r="D433" s="603"/>
      <c r="E433" s="604" t="s">
        <v>4141</v>
      </c>
      <c r="F433" s="605"/>
      <c r="G433" s="606" t="s">
        <v>4141</v>
      </c>
      <c r="H433" s="607" t="s">
        <v>4141</v>
      </c>
    </row>
    <row r="434" spans="1:8">
      <c r="A434" s="608"/>
      <c r="B434" s="609"/>
      <c r="C434" s="609"/>
      <c r="D434" s="610"/>
      <c r="E434" s="611" t="s">
        <v>4142</v>
      </c>
      <c r="F434" s="611"/>
      <c r="G434" s="611"/>
      <c r="H434" s="612">
        <v>0</v>
      </c>
    </row>
    <row r="435" spans="1:8">
      <c r="A435" s="613" t="s">
        <v>4143</v>
      </c>
      <c r="B435" s="614"/>
      <c r="C435" s="615"/>
      <c r="D435" s="616"/>
      <c r="E435" s="615"/>
      <c r="F435" s="615"/>
      <c r="G435" s="617"/>
      <c r="H435" s="618"/>
    </row>
    <row r="436" spans="1:8">
      <c r="A436" s="594" t="s">
        <v>4064</v>
      </c>
      <c r="B436" s="595"/>
      <c r="C436" s="595"/>
      <c r="D436" s="596"/>
      <c r="E436" s="597" t="s">
        <v>4130</v>
      </c>
      <c r="F436" s="598" t="s">
        <v>4144</v>
      </c>
      <c r="G436" s="599" t="s">
        <v>4133</v>
      </c>
      <c r="H436" s="600" t="s">
        <v>4134</v>
      </c>
    </row>
    <row r="437" spans="1:8">
      <c r="A437" s="601" t="s">
        <v>4145</v>
      </c>
      <c r="B437" s="602"/>
      <c r="C437" s="602"/>
      <c r="D437" s="603"/>
      <c r="E437" s="604" t="s">
        <v>4146</v>
      </c>
      <c r="F437" s="619">
        <v>0.5</v>
      </c>
      <c r="G437" s="606">
        <v>1587.2183463750353</v>
      </c>
      <c r="H437" s="607">
        <v>793.61</v>
      </c>
    </row>
    <row r="438" spans="1:8">
      <c r="A438" s="601" t="s">
        <v>4180</v>
      </c>
      <c r="B438" s="602"/>
      <c r="C438" s="602"/>
      <c r="D438" s="603"/>
      <c r="E438" s="604" t="s">
        <v>4146</v>
      </c>
      <c r="F438" s="619">
        <v>0.5</v>
      </c>
      <c r="G438" s="606">
        <v>104.75641086075238</v>
      </c>
      <c r="H438" s="607">
        <v>52.38</v>
      </c>
    </row>
    <row r="439" spans="1:8">
      <c r="A439" s="601" t="s">
        <v>4181</v>
      </c>
      <c r="B439" s="602"/>
      <c r="C439" s="602"/>
      <c r="D439" s="603"/>
      <c r="E439" s="604" t="s">
        <v>4146</v>
      </c>
      <c r="F439" s="619">
        <v>0.5</v>
      </c>
      <c r="G439" s="606">
        <v>2041.4757928961851</v>
      </c>
      <c r="H439" s="607">
        <v>1020.74</v>
      </c>
    </row>
    <row r="440" spans="1:8">
      <c r="A440" s="620"/>
      <c r="B440" s="621"/>
      <c r="C440" s="621"/>
      <c r="D440" s="622"/>
      <c r="E440" s="623" t="s">
        <v>4147</v>
      </c>
      <c r="F440" s="624"/>
      <c r="G440" s="625"/>
      <c r="H440" s="612">
        <v>1866.73</v>
      </c>
    </row>
    <row r="441" spans="1:8">
      <c r="A441" s="626" t="s">
        <v>4148</v>
      </c>
      <c r="B441" s="627"/>
      <c r="C441" s="628"/>
      <c r="D441" s="629"/>
      <c r="E441" s="628"/>
      <c r="F441" s="628"/>
      <c r="G441" s="630"/>
      <c r="H441" s="631"/>
    </row>
    <row r="442" spans="1:8">
      <c r="A442" s="594" t="s">
        <v>4064</v>
      </c>
      <c r="B442" s="595"/>
      <c r="C442" s="595"/>
      <c r="D442" s="596"/>
      <c r="E442" s="597" t="s">
        <v>4130</v>
      </c>
      <c r="F442" s="598" t="s">
        <v>4132</v>
      </c>
      <c r="G442" s="599" t="s">
        <v>4133</v>
      </c>
      <c r="H442" s="600" t="s">
        <v>4134</v>
      </c>
    </row>
    <row r="443" spans="1:8">
      <c r="A443" s="601"/>
      <c r="B443" s="602"/>
      <c r="C443" s="602"/>
      <c r="D443" s="603"/>
      <c r="E443" s="604" t="s">
        <v>4141</v>
      </c>
      <c r="F443" s="655"/>
      <c r="G443" s="606" t="s">
        <v>4141</v>
      </c>
      <c r="H443" s="607" t="s">
        <v>4141</v>
      </c>
    </row>
    <row r="444" spans="1:8">
      <c r="A444" s="601"/>
      <c r="B444" s="602"/>
      <c r="C444" s="602"/>
      <c r="D444" s="603"/>
      <c r="E444" s="604" t="s">
        <v>4141</v>
      </c>
      <c r="F444" s="655"/>
      <c r="G444" s="606" t="s">
        <v>4141</v>
      </c>
      <c r="H444" s="607" t="s">
        <v>4141</v>
      </c>
    </row>
    <row r="445" spans="1:8">
      <c r="A445" s="601"/>
      <c r="B445" s="602"/>
      <c r="C445" s="602"/>
      <c r="D445" s="603"/>
      <c r="E445" s="623" t="s">
        <v>4150</v>
      </c>
      <c r="F445" s="624"/>
      <c r="G445" s="625"/>
      <c r="H445" s="612">
        <v>0</v>
      </c>
    </row>
    <row r="446" spans="1:8">
      <c r="A446" s="634" t="s">
        <v>4151</v>
      </c>
      <c r="B446" s="635"/>
      <c r="C446" s="636"/>
      <c r="D446" s="637"/>
      <c r="E446" s="636"/>
      <c r="F446" s="636"/>
      <c r="G446" s="638"/>
      <c r="H446" s="639"/>
    </row>
    <row r="447" spans="1:8">
      <c r="A447" s="594" t="s">
        <v>4064</v>
      </c>
      <c r="B447" s="595"/>
      <c r="C447" s="595"/>
      <c r="D447" s="596"/>
      <c r="E447" s="597" t="s">
        <v>4130</v>
      </c>
      <c r="F447" s="598" t="s">
        <v>4144</v>
      </c>
      <c r="G447" s="599" t="s">
        <v>4133</v>
      </c>
      <c r="H447" s="600" t="s">
        <v>4134</v>
      </c>
    </row>
    <row r="448" spans="1:8">
      <c r="A448" s="601" t="s">
        <v>4152</v>
      </c>
      <c r="B448" s="602"/>
      <c r="C448" s="602"/>
      <c r="D448" s="603"/>
      <c r="E448" s="604" t="s">
        <v>4146</v>
      </c>
      <c r="F448" s="640">
        <v>0.5</v>
      </c>
      <c r="G448" s="606">
        <v>64327.520156250001</v>
      </c>
      <c r="H448" s="607">
        <v>32163.759999999998</v>
      </c>
    </row>
    <row r="449" spans="1:8">
      <c r="A449" s="601"/>
      <c r="B449" s="602"/>
      <c r="C449" s="602"/>
      <c r="D449" s="603"/>
      <c r="E449" s="604" t="s">
        <v>4141</v>
      </c>
      <c r="F449" s="605"/>
      <c r="G449" s="606" t="s">
        <v>4141</v>
      </c>
      <c r="H449" s="607" t="s">
        <v>4141</v>
      </c>
    </row>
    <row r="450" spans="1:8" ht="13.5" thickBot="1">
      <c r="A450" s="641"/>
      <c r="B450" s="642"/>
      <c r="C450" s="642"/>
      <c r="D450" s="643"/>
      <c r="E450" s="644" t="s">
        <v>4153</v>
      </c>
      <c r="F450" s="645"/>
      <c r="G450" s="646"/>
      <c r="H450" s="647">
        <v>32163.759999999998</v>
      </c>
    </row>
    <row r="451" spans="1:8" ht="13.5" thickBot="1">
      <c r="A451" s="648" t="s">
        <v>4154</v>
      </c>
      <c r="B451" s="649"/>
      <c r="C451" s="649"/>
      <c r="D451" s="649"/>
      <c r="E451" s="650"/>
      <c r="F451" s="651">
        <v>34030.49</v>
      </c>
      <c r="G451" s="652"/>
      <c r="H451" s="653"/>
    </row>
    <row r="452" spans="1:8" ht="15">
      <c r="A452" s="579"/>
      <c r="B452" s="579"/>
      <c r="C452" s="579"/>
      <c r="D452" s="579"/>
      <c r="E452" s="579"/>
      <c r="F452" s="579"/>
      <c r="G452" s="579"/>
      <c r="H452" s="579"/>
    </row>
    <row r="453" spans="1:8" ht="15.75" thickBot="1">
      <c r="A453" s="654"/>
      <c r="B453" s="654"/>
      <c r="C453" s="654"/>
      <c r="D453" s="654"/>
      <c r="E453" s="654"/>
      <c r="F453" s="654"/>
      <c r="G453" s="654"/>
      <c r="H453" s="654"/>
    </row>
    <row r="454" spans="1:8" ht="26.25" thickBot="1">
      <c r="A454" s="573" t="s">
        <v>4129</v>
      </c>
      <c r="B454" s="581"/>
      <c r="C454" s="581"/>
      <c r="D454" s="582" t="s">
        <v>61</v>
      </c>
      <c r="E454" s="583" t="s">
        <v>4130</v>
      </c>
      <c r="F454" s="584" t="s">
        <v>28</v>
      </c>
      <c r="G454" s="585" t="s">
        <v>0</v>
      </c>
      <c r="H454" s="586" t="s">
        <v>4193</v>
      </c>
    </row>
    <row r="455" spans="1:8" ht="15.75" customHeight="1" thickBot="1">
      <c r="A455" s="587"/>
      <c r="B455" s="587"/>
      <c r="C455" s="587"/>
      <c r="D455" s="587"/>
      <c r="E455" s="587"/>
      <c r="F455" s="587"/>
      <c r="G455" s="587"/>
      <c r="H455" s="587"/>
    </row>
    <row r="456" spans="1:8">
      <c r="A456" s="588" t="s">
        <v>1297</v>
      </c>
      <c r="B456" s="589"/>
      <c r="C456" s="590"/>
      <c r="D456" s="591"/>
      <c r="E456" s="590"/>
      <c r="F456" s="590"/>
      <c r="G456" s="592"/>
      <c r="H456" s="593"/>
    </row>
    <row r="457" spans="1:8">
      <c r="A457" s="594" t="s">
        <v>4064</v>
      </c>
      <c r="B457" s="595"/>
      <c r="C457" s="595"/>
      <c r="D457" s="596"/>
      <c r="E457" s="597" t="s">
        <v>4130</v>
      </c>
      <c r="F457" s="598" t="s">
        <v>4132</v>
      </c>
      <c r="G457" s="599" t="s">
        <v>4133</v>
      </c>
      <c r="H457" s="600" t="s">
        <v>4134</v>
      </c>
    </row>
    <row r="458" spans="1:8">
      <c r="A458" s="601"/>
      <c r="B458" s="602"/>
      <c r="C458" s="602"/>
      <c r="D458" s="603"/>
      <c r="E458" s="604" t="s">
        <v>4141</v>
      </c>
      <c r="F458" s="605"/>
      <c r="G458" s="606" t="s">
        <v>4141</v>
      </c>
      <c r="H458" s="607" t="s">
        <v>4141</v>
      </c>
    </row>
    <row r="459" spans="1:8">
      <c r="A459" s="601"/>
      <c r="B459" s="602"/>
      <c r="C459" s="602"/>
      <c r="D459" s="603"/>
      <c r="E459" s="604" t="s">
        <v>4141</v>
      </c>
      <c r="F459" s="605"/>
      <c r="G459" s="606" t="s">
        <v>4141</v>
      </c>
      <c r="H459" s="607" t="s">
        <v>4141</v>
      </c>
    </row>
    <row r="460" spans="1:8">
      <c r="A460" s="608"/>
      <c r="B460" s="609"/>
      <c r="C460" s="609"/>
      <c r="D460" s="610"/>
      <c r="E460" s="611" t="s">
        <v>4142</v>
      </c>
      <c r="F460" s="611"/>
      <c r="G460" s="611"/>
      <c r="H460" s="612">
        <v>0</v>
      </c>
    </row>
    <row r="461" spans="1:8">
      <c r="A461" s="613" t="s">
        <v>4143</v>
      </c>
      <c r="B461" s="614"/>
      <c r="C461" s="615"/>
      <c r="D461" s="616"/>
      <c r="E461" s="615"/>
      <c r="F461" s="615"/>
      <c r="G461" s="617"/>
      <c r="H461" s="618"/>
    </row>
    <row r="462" spans="1:8">
      <c r="A462" s="594" t="s">
        <v>4064</v>
      </c>
      <c r="B462" s="595"/>
      <c r="C462" s="595"/>
      <c r="D462" s="596"/>
      <c r="E462" s="597" t="s">
        <v>4130</v>
      </c>
      <c r="F462" s="598" t="s">
        <v>4144</v>
      </c>
      <c r="G462" s="599" t="s">
        <v>4133</v>
      </c>
      <c r="H462" s="600" t="s">
        <v>4134</v>
      </c>
    </row>
    <row r="463" spans="1:8">
      <c r="A463" s="601" t="s">
        <v>4145</v>
      </c>
      <c r="B463" s="602"/>
      <c r="C463" s="602"/>
      <c r="D463" s="603"/>
      <c r="E463" s="604" t="s">
        <v>4146</v>
      </c>
      <c r="F463" s="619">
        <v>0.35</v>
      </c>
      <c r="G463" s="606">
        <v>1587.2183463750353</v>
      </c>
      <c r="H463" s="607">
        <v>555.53</v>
      </c>
    </row>
    <row r="464" spans="1:8">
      <c r="A464" s="601" t="s">
        <v>4180</v>
      </c>
      <c r="B464" s="602"/>
      <c r="C464" s="602"/>
      <c r="D464" s="603"/>
      <c r="E464" s="604" t="s">
        <v>4146</v>
      </c>
      <c r="F464" s="619">
        <v>0.35</v>
      </c>
      <c r="G464" s="606">
        <v>104.75641086075238</v>
      </c>
      <c r="H464" s="607">
        <v>36.659999999999997</v>
      </c>
    </row>
    <row r="465" spans="1:8">
      <c r="A465" s="601" t="s">
        <v>4181</v>
      </c>
      <c r="B465" s="602"/>
      <c r="C465" s="602"/>
      <c r="D465" s="603"/>
      <c r="E465" s="604" t="s">
        <v>4146</v>
      </c>
      <c r="F465" s="619">
        <v>0.35</v>
      </c>
      <c r="G465" s="606">
        <v>2041.4757928961851</v>
      </c>
      <c r="H465" s="607">
        <v>714.52</v>
      </c>
    </row>
    <row r="466" spans="1:8">
      <c r="A466" s="620"/>
      <c r="B466" s="621"/>
      <c r="C466" s="621"/>
      <c r="D466" s="622"/>
      <c r="E466" s="623" t="s">
        <v>4147</v>
      </c>
      <c r="F466" s="624"/>
      <c r="G466" s="625"/>
      <c r="H466" s="612">
        <v>1306.71</v>
      </c>
    </row>
    <row r="467" spans="1:8">
      <c r="A467" s="626" t="s">
        <v>4148</v>
      </c>
      <c r="B467" s="627"/>
      <c r="C467" s="628"/>
      <c r="D467" s="629"/>
      <c r="E467" s="628"/>
      <c r="F467" s="628"/>
      <c r="G467" s="630"/>
      <c r="H467" s="631"/>
    </row>
    <row r="468" spans="1:8">
      <c r="A468" s="594" t="s">
        <v>4064</v>
      </c>
      <c r="B468" s="595"/>
      <c r="C468" s="595"/>
      <c r="D468" s="596"/>
      <c r="E468" s="597" t="s">
        <v>4130</v>
      </c>
      <c r="F468" s="598" t="s">
        <v>4132</v>
      </c>
      <c r="G468" s="599" t="s">
        <v>4133</v>
      </c>
      <c r="H468" s="600" t="s">
        <v>4134</v>
      </c>
    </row>
    <row r="469" spans="1:8">
      <c r="A469" s="601"/>
      <c r="B469" s="602"/>
      <c r="C469" s="602"/>
      <c r="D469" s="603"/>
      <c r="E469" s="604" t="s">
        <v>4141</v>
      </c>
      <c r="F469" s="655"/>
      <c r="G469" s="606" t="s">
        <v>4141</v>
      </c>
      <c r="H469" s="607" t="s">
        <v>4141</v>
      </c>
    </row>
    <row r="470" spans="1:8">
      <c r="A470" s="601"/>
      <c r="B470" s="602"/>
      <c r="C470" s="602"/>
      <c r="D470" s="603"/>
      <c r="E470" s="604" t="s">
        <v>4141</v>
      </c>
      <c r="F470" s="655"/>
      <c r="G470" s="606" t="s">
        <v>4141</v>
      </c>
      <c r="H470" s="607" t="s">
        <v>4141</v>
      </c>
    </row>
    <row r="471" spans="1:8">
      <c r="A471" s="601"/>
      <c r="B471" s="602"/>
      <c r="C471" s="602"/>
      <c r="D471" s="603"/>
      <c r="E471" s="623" t="s">
        <v>4150</v>
      </c>
      <c r="F471" s="624"/>
      <c r="G471" s="625"/>
      <c r="H471" s="612">
        <v>0</v>
      </c>
    </row>
    <row r="472" spans="1:8">
      <c r="A472" s="634" t="s">
        <v>4151</v>
      </c>
      <c r="B472" s="635"/>
      <c r="C472" s="636"/>
      <c r="D472" s="637"/>
      <c r="E472" s="636"/>
      <c r="F472" s="636"/>
      <c r="G472" s="638"/>
      <c r="H472" s="639"/>
    </row>
    <row r="473" spans="1:8">
      <c r="A473" s="594" t="s">
        <v>4064</v>
      </c>
      <c r="B473" s="595"/>
      <c r="C473" s="595"/>
      <c r="D473" s="596"/>
      <c r="E473" s="597" t="s">
        <v>4130</v>
      </c>
      <c r="F473" s="598" t="s">
        <v>4144</v>
      </c>
      <c r="G473" s="599" t="s">
        <v>4133</v>
      </c>
      <c r="H473" s="600" t="s">
        <v>4134</v>
      </c>
    </row>
    <row r="474" spans="1:8">
      <c r="A474" s="601" t="s">
        <v>4152</v>
      </c>
      <c r="B474" s="602"/>
      <c r="C474" s="602"/>
      <c r="D474" s="603"/>
      <c r="E474" s="604" t="s">
        <v>4146</v>
      </c>
      <c r="F474" s="640">
        <v>0.35</v>
      </c>
      <c r="G474" s="606">
        <v>64327.520156250001</v>
      </c>
      <c r="H474" s="607">
        <v>22514.63</v>
      </c>
    </row>
    <row r="475" spans="1:8">
      <c r="A475" s="601"/>
      <c r="B475" s="602"/>
      <c r="C475" s="602"/>
      <c r="D475" s="603"/>
      <c r="E475" s="604" t="s">
        <v>4141</v>
      </c>
      <c r="F475" s="605"/>
      <c r="G475" s="606" t="s">
        <v>4141</v>
      </c>
      <c r="H475" s="607" t="s">
        <v>4141</v>
      </c>
    </row>
    <row r="476" spans="1:8" ht="13.5" thickBot="1">
      <c r="A476" s="641"/>
      <c r="B476" s="642"/>
      <c r="C476" s="642"/>
      <c r="D476" s="643"/>
      <c r="E476" s="644" t="s">
        <v>4153</v>
      </c>
      <c r="F476" s="645"/>
      <c r="G476" s="646"/>
      <c r="H476" s="647">
        <v>22514.63</v>
      </c>
    </row>
    <row r="477" spans="1:8" ht="13.5" thickBot="1">
      <c r="A477" s="648" t="s">
        <v>4154</v>
      </c>
      <c r="B477" s="649"/>
      <c r="C477" s="649"/>
      <c r="D477" s="649"/>
      <c r="E477" s="650"/>
      <c r="F477" s="651">
        <v>23821.34</v>
      </c>
      <c r="G477" s="652"/>
      <c r="H477" s="653"/>
    </row>
    <row r="478" spans="1:8" ht="15">
      <c r="A478" s="579"/>
      <c r="B478" s="579"/>
      <c r="C478" s="579"/>
      <c r="D478" s="579"/>
      <c r="E478" s="579"/>
      <c r="F478" s="579"/>
      <c r="G478" s="579"/>
      <c r="H478" s="579"/>
    </row>
    <row r="479" spans="1:8" ht="15.75" thickBot="1">
      <c r="A479" s="654"/>
      <c r="B479" s="654"/>
      <c r="C479" s="654"/>
      <c r="D479" s="654"/>
      <c r="E479" s="654"/>
      <c r="F479" s="654"/>
      <c r="G479" s="654"/>
      <c r="H479" s="654"/>
    </row>
    <row r="480" spans="1:8" ht="26.25" thickBot="1">
      <c r="A480" s="573" t="s">
        <v>4129</v>
      </c>
      <c r="B480" s="581"/>
      <c r="C480" s="581"/>
      <c r="D480" s="582" t="s">
        <v>63</v>
      </c>
      <c r="E480" s="583" t="s">
        <v>4130</v>
      </c>
      <c r="F480" s="584" t="s">
        <v>28</v>
      </c>
      <c r="G480" s="585" t="s">
        <v>0</v>
      </c>
      <c r="H480" s="586" t="s">
        <v>4194</v>
      </c>
    </row>
    <row r="481" spans="1:8" ht="15.75" customHeight="1" thickBot="1">
      <c r="A481" s="587"/>
      <c r="B481" s="587"/>
      <c r="C481" s="587"/>
      <c r="D481" s="587"/>
      <c r="E481" s="587"/>
      <c r="F481" s="587"/>
      <c r="G481" s="587"/>
      <c r="H481" s="587"/>
    </row>
    <row r="482" spans="1:8">
      <c r="A482" s="588" t="s">
        <v>1297</v>
      </c>
      <c r="B482" s="589"/>
      <c r="C482" s="590"/>
      <c r="D482" s="591"/>
      <c r="E482" s="590"/>
      <c r="F482" s="590"/>
      <c r="G482" s="592"/>
      <c r="H482" s="593"/>
    </row>
    <row r="483" spans="1:8">
      <c r="A483" s="594" t="s">
        <v>4064</v>
      </c>
      <c r="B483" s="595"/>
      <c r="C483" s="595"/>
      <c r="D483" s="596"/>
      <c r="E483" s="597" t="s">
        <v>4130</v>
      </c>
      <c r="F483" s="598" t="s">
        <v>4132</v>
      </c>
      <c r="G483" s="599" t="s">
        <v>4133</v>
      </c>
      <c r="H483" s="600" t="s">
        <v>4134</v>
      </c>
    </row>
    <row r="484" spans="1:8">
      <c r="A484" s="601"/>
      <c r="B484" s="602"/>
      <c r="C484" s="602"/>
      <c r="D484" s="603"/>
      <c r="E484" s="604" t="s">
        <v>4141</v>
      </c>
      <c r="F484" s="605"/>
      <c r="G484" s="606" t="s">
        <v>4141</v>
      </c>
      <c r="H484" s="607" t="s">
        <v>4141</v>
      </c>
    </row>
    <row r="485" spans="1:8">
      <c r="A485" s="601"/>
      <c r="B485" s="602"/>
      <c r="C485" s="602"/>
      <c r="D485" s="603"/>
      <c r="E485" s="604" t="s">
        <v>4141</v>
      </c>
      <c r="F485" s="605"/>
      <c r="G485" s="606" t="s">
        <v>4141</v>
      </c>
      <c r="H485" s="607" t="s">
        <v>4141</v>
      </c>
    </row>
    <row r="486" spans="1:8">
      <c r="A486" s="608"/>
      <c r="B486" s="609"/>
      <c r="C486" s="609"/>
      <c r="D486" s="610"/>
      <c r="E486" s="611" t="s">
        <v>4142</v>
      </c>
      <c r="F486" s="611"/>
      <c r="G486" s="611"/>
      <c r="H486" s="612">
        <v>0</v>
      </c>
    </row>
    <row r="487" spans="1:8">
      <c r="A487" s="613" t="s">
        <v>4143</v>
      </c>
      <c r="B487" s="614"/>
      <c r="C487" s="615"/>
      <c r="D487" s="616"/>
      <c r="E487" s="615"/>
      <c r="F487" s="615"/>
      <c r="G487" s="617"/>
      <c r="H487" s="618"/>
    </row>
    <row r="488" spans="1:8">
      <c r="A488" s="594" t="s">
        <v>4064</v>
      </c>
      <c r="B488" s="595"/>
      <c r="C488" s="595"/>
      <c r="D488" s="596"/>
      <c r="E488" s="597" t="s">
        <v>4130</v>
      </c>
      <c r="F488" s="598" t="s">
        <v>4144</v>
      </c>
      <c r="G488" s="599" t="s">
        <v>4133</v>
      </c>
      <c r="H488" s="600" t="s">
        <v>4134</v>
      </c>
    </row>
    <row r="489" spans="1:8">
      <c r="A489" s="601" t="s">
        <v>4145</v>
      </c>
      <c r="B489" s="602"/>
      <c r="C489" s="602"/>
      <c r="D489" s="603"/>
      <c r="E489" s="604" t="s">
        <v>4146</v>
      </c>
      <c r="F489" s="619">
        <v>0.35</v>
      </c>
      <c r="G489" s="606">
        <v>1587.2183463750353</v>
      </c>
      <c r="H489" s="607">
        <v>555.53</v>
      </c>
    </row>
    <row r="490" spans="1:8">
      <c r="A490" s="601" t="s">
        <v>4180</v>
      </c>
      <c r="B490" s="602"/>
      <c r="C490" s="602"/>
      <c r="D490" s="603"/>
      <c r="E490" s="604" t="s">
        <v>4146</v>
      </c>
      <c r="F490" s="619">
        <v>0.35</v>
      </c>
      <c r="G490" s="606">
        <v>104.75641086075238</v>
      </c>
      <c r="H490" s="607">
        <v>36.659999999999997</v>
      </c>
    </row>
    <row r="491" spans="1:8">
      <c r="A491" s="601" t="s">
        <v>4181</v>
      </c>
      <c r="B491" s="602"/>
      <c r="C491" s="602"/>
      <c r="D491" s="603"/>
      <c r="E491" s="604" t="s">
        <v>4146</v>
      </c>
      <c r="F491" s="619">
        <v>0.35</v>
      </c>
      <c r="G491" s="606">
        <v>2041.4757928961851</v>
      </c>
      <c r="H491" s="607">
        <v>714.52</v>
      </c>
    </row>
    <row r="492" spans="1:8">
      <c r="A492" s="620"/>
      <c r="B492" s="621"/>
      <c r="C492" s="621"/>
      <c r="D492" s="622"/>
      <c r="E492" s="623" t="s">
        <v>4147</v>
      </c>
      <c r="F492" s="624"/>
      <c r="G492" s="625"/>
      <c r="H492" s="612">
        <v>1306.71</v>
      </c>
    </row>
    <row r="493" spans="1:8">
      <c r="A493" s="626" t="s">
        <v>4148</v>
      </c>
      <c r="B493" s="627"/>
      <c r="C493" s="628"/>
      <c r="D493" s="629"/>
      <c r="E493" s="628"/>
      <c r="F493" s="628"/>
      <c r="G493" s="630"/>
      <c r="H493" s="631"/>
    </row>
    <row r="494" spans="1:8">
      <c r="A494" s="594" t="s">
        <v>4064</v>
      </c>
      <c r="B494" s="595"/>
      <c r="C494" s="595"/>
      <c r="D494" s="596"/>
      <c r="E494" s="597" t="s">
        <v>4130</v>
      </c>
      <c r="F494" s="598" t="s">
        <v>4132</v>
      </c>
      <c r="G494" s="599" t="s">
        <v>4133</v>
      </c>
      <c r="H494" s="600" t="s">
        <v>4134</v>
      </c>
    </row>
    <row r="495" spans="1:8">
      <c r="A495" s="601"/>
      <c r="B495" s="602"/>
      <c r="C495" s="602"/>
      <c r="D495" s="603"/>
      <c r="E495" s="604" t="s">
        <v>4141</v>
      </c>
      <c r="F495" s="655"/>
      <c r="G495" s="606" t="s">
        <v>4141</v>
      </c>
      <c r="H495" s="607" t="s">
        <v>4141</v>
      </c>
    </row>
    <row r="496" spans="1:8">
      <c r="A496" s="601"/>
      <c r="B496" s="602"/>
      <c r="C496" s="602"/>
      <c r="D496" s="603"/>
      <c r="E496" s="604" t="s">
        <v>4141</v>
      </c>
      <c r="F496" s="655"/>
      <c r="G496" s="606" t="s">
        <v>4141</v>
      </c>
      <c r="H496" s="607" t="s">
        <v>4141</v>
      </c>
    </row>
    <row r="497" spans="1:8">
      <c r="A497" s="601"/>
      <c r="B497" s="602"/>
      <c r="C497" s="602"/>
      <c r="D497" s="603"/>
      <c r="E497" s="623" t="s">
        <v>4150</v>
      </c>
      <c r="F497" s="624"/>
      <c r="G497" s="625"/>
      <c r="H497" s="612">
        <v>0</v>
      </c>
    </row>
    <row r="498" spans="1:8">
      <c r="A498" s="634" t="s">
        <v>4151</v>
      </c>
      <c r="B498" s="635"/>
      <c r="C498" s="636"/>
      <c r="D498" s="637"/>
      <c r="E498" s="636"/>
      <c r="F498" s="636"/>
      <c r="G498" s="638"/>
      <c r="H498" s="639"/>
    </row>
    <row r="499" spans="1:8">
      <c r="A499" s="594" t="s">
        <v>4064</v>
      </c>
      <c r="B499" s="595"/>
      <c r="C499" s="595"/>
      <c r="D499" s="596"/>
      <c r="E499" s="597" t="s">
        <v>4130</v>
      </c>
      <c r="F499" s="598" t="s">
        <v>4144</v>
      </c>
      <c r="G499" s="599" t="s">
        <v>4133</v>
      </c>
      <c r="H499" s="600" t="s">
        <v>4134</v>
      </c>
    </row>
    <row r="500" spans="1:8">
      <c r="A500" s="601" t="s">
        <v>4195</v>
      </c>
      <c r="B500" s="602"/>
      <c r="C500" s="602"/>
      <c r="D500" s="603"/>
      <c r="E500" s="604" t="s">
        <v>4146</v>
      </c>
      <c r="F500" s="640">
        <v>0.35</v>
      </c>
      <c r="G500" s="606">
        <v>45029.264109374999</v>
      </c>
      <c r="H500" s="607">
        <v>15760.24</v>
      </c>
    </row>
    <row r="501" spans="1:8">
      <c r="A501" s="601"/>
      <c r="B501" s="602"/>
      <c r="C501" s="602"/>
      <c r="D501" s="603"/>
      <c r="E501" s="604" t="s">
        <v>4141</v>
      </c>
      <c r="F501" s="605"/>
      <c r="G501" s="606" t="s">
        <v>4141</v>
      </c>
      <c r="H501" s="607" t="s">
        <v>4141</v>
      </c>
    </row>
    <row r="502" spans="1:8" ht="13.5" thickBot="1">
      <c r="A502" s="641"/>
      <c r="B502" s="642"/>
      <c r="C502" s="642"/>
      <c r="D502" s="643"/>
      <c r="E502" s="644" t="s">
        <v>4153</v>
      </c>
      <c r="F502" s="645"/>
      <c r="G502" s="646"/>
      <c r="H502" s="647">
        <v>15760.24</v>
      </c>
    </row>
    <row r="503" spans="1:8" ht="13.5" thickBot="1">
      <c r="A503" s="648" t="s">
        <v>4154</v>
      </c>
      <c r="B503" s="649"/>
      <c r="C503" s="649"/>
      <c r="D503" s="649"/>
      <c r="E503" s="650"/>
      <c r="F503" s="651">
        <v>17066.95</v>
      </c>
      <c r="G503" s="652"/>
      <c r="H503" s="653"/>
    </row>
    <row r="504" spans="1:8" ht="15">
      <c r="A504" s="579"/>
      <c r="B504" s="579"/>
      <c r="C504" s="579"/>
      <c r="D504" s="579"/>
      <c r="E504" s="579"/>
      <c r="F504" s="579"/>
      <c r="G504" s="579"/>
      <c r="H504" s="579"/>
    </row>
    <row r="505" spans="1:8" ht="15.75" thickBot="1">
      <c r="A505" s="654"/>
      <c r="B505" s="654"/>
      <c r="C505" s="654"/>
      <c r="D505" s="654"/>
      <c r="E505" s="654"/>
      <c r="F505" s="654"/>
      <c r="G505" s="654"/>
      <c r="H505" s="654"/>
    </row>
    <row r="506" spans="1:8" ht="26.25" thickBot="1">
      <c r="A506" s="573" t="s">
        <v>4129</v>
      </c>
      <c r="B506" s="581"/>
      <c r="C506" s="581"/>
      <c r="D506" s="582" t="s">
        <v>65</v>
      </c>
      <c r="E506" s="583" t="s">
        <v>4130</v>
      </c>
      <c r="F506" s="584" t="s">
        <v>28</v>
      </c>
      <c r="G506" s="585" t="s">
        <v>0</v>
      </c>
      <c r="H506" s="586" t="s">
        <v>4196</v>
      </c>
    </row>
    <row r="507" spans="1:8" ht="15.75" customHeight="1" thickBot="1">
      <c r="A507" s="587"/>
      <c r="B507" s="587"/>
      <c r="C507" s="587"/>
      <c r="D507" s="587"/>
      <c r="E507" s="587"/>
      <c r="F507" s="587"/>
      <c r="G507" s="587"/>
      <c r="H507" s="587"/>
    </row>
    <row r="508" spans="1:8">
      <c r="A508" s="588" t="s">
        <v>1297</v>
      </c>
      <c r="B508" s="589"/>
      <c r="C508" s="590"/>
      <c r="D508" s="591"/>
      <c r="E508" s="590"/>
      <c r="F508" s="590"/>
      <c r="G508" s="592"/>
      <c r="H508" s="593"/>
    </row>
    <row r="509" spans="1:8">
      <c r="A509" s="594" t="s">
        <v>4064</v>
      </c>
      <c r="B509" s="595"/>
      <c r="C509" s="595"/>
      <c r="D509" s="596"/>
      <c r="E509" s="597" t="s">
        <v>4130</v>
      </c>
      <c r="F509" s="598" t="s">
        <v>4132</v>
      </c>
      <c r="G509" s="599" t="s">
        <v>4133</v>
      </c>
      <c r="H509" s="600" t="s">
        <v>4134</v>
      </c>
    </row>
    <row r="510" spans="1:8">
      <c r="A510" s="601"/>
      <c r="B510" s="602"/>
      <c r="C510" s="602"/>
      <c r="D510" s="603"/>
      <c r="E510" s="604" t="s">
        <v>4141</v>
      </c>
      <c r="F510" s="605"/>
      <c r="G510" s="606" t="s">
        <v>4141</v>
      </c>
      <c r="H510" s="607" t="s">
        <v>4141</v>
      </c>
    </row>
    <row r="511" spans="1:8">
      <c r="A511" s="601"/>
      <c r="B511" s="602"/>
      <c r="C511" s="602"/>
      <c r="D511" s="603"/>
      <c r="E511" s="604" t="s">
        <v>4141</v>
      </c>
      <c r="F511" s="605"/>
      <c r="G511" s="606" t="s">
        <v>4141</v>
      </c>
      <c r="H511" s="607" t="s">
        <v>4141</v>
      </c>
    </row>
    <row r="512" spans="1:8">
      <c r="A512" s="608"/>
      <c r="B512" s="609"/>
      <c r="C512" s="609"/>
      <c r="D512" s="610"/>
      <c r="E512" s="611" t="s">
        <v>4142</v>
      </c>
      <c r="F512" s="611"/>
      <c r="G512" s="611"/>
      <c r="H512" s="612">
        <v>0</v>
      </c>
    </row>
    <row r="513" spans="1:8">
      <c r="A513" s="613" t="s">
        <v>4143</v>
      </c>
      <c r="B513" s="614"/>
      <c r="C513" s="615"/>
      <c r="D513" s="616"/>
      <c r="E513" s="615"/>
      <c r="F513" s="615"/>
      <c r="G513" s="617"/>
      <c r="H513" s="618"/>
    </row>
    <row r="514" spans="1:8">
      <c r="A514" s="594" t="s">
        <v>4064</v>
      </c>
      <c r="B514" s="595"/>
      <c r="C514" s="595"/>
      <c r="D514" s="596"/>
      <c r="E514" s="597" t="s">
        <v>4130</v>
      </c>
      <c r="F514" s="598" t="s">
        <v>4144</v>
      </c>
      <c r="G514" s="599" t="s">
        <v>4133</v>
      </c>
      <c r="H514" s="600" t="s">
        <v>4134</v>
      </c>
    </row>
    <row r="515" spans="1:8">
      <c r="A515" s="601" t="s">
        <v>4145</v>
      </c>
      <c r="B515" s="602"/>
      <c r="C515" s="602"/>
      <c r="D515" s="603"/>
      <c r="E515" s="604" t="s">
        <v>4146</v>
      </c>
      <c r="F515" s="619">
        <v>0.3</v>
      </c>
      <c r="G515" s="606">
        <v>1587.2183463750353</v>
      </c>
      <c r="H515" s="607">
        <v>476.17</v>
      </c>
    </row>
    <row r="516" spans="1:8">
      <c r="A516" s="601" t="s">
        <v>4180</v>
      </c>
      <c r="B516" s="602"/>
      <c r="C516" s="602"/>
      <c r="D516" s="603"/>
      <c r="E516" s="604" t="s">
        <v>4146</v>
      </c>
      <c r="F516" s="619">
        <v>0.3</v>
      </c>
      <c r="G516" s="606">
        <v>104.75641086075238</v>
      </c>
      <c r="H516" s="607">
        <v>31.43</v>
      </c>
    </row>
    <row r="517" spans="1:8">
      <c r="A517" s="601" t="s">
        <v>4181</v>
      </c>
      <c r="B517" s="602"/>
      <c r="C517" s="602"/>
      <c r="D517" s="603"/>
      <c r="E517" s="604" t="s">
        <v>4146</v>
      </c>
      <c r="F517" s="619">
        <v>0.3</v>
      </c>
      <c r="G517" s="606">
        <v>2041.4757928961851</v>
      </c>
      <c r="H517" s="607">
        <v>612.44000000000005</v>
      </c>
    </row>
    <row r="518" spans="1:8">
      <c r="A518" s="620"/>
      <c r="B518" s="621"/>
      <c r="C518" s="621"/>
      <c r="D518" s="622"/>
      <c r="E518" s="623" t="s">
        <v>4147</v>
      </c>
      <c r="F518" s="624"/>
      <c r="G518" s="625"/>
      <c r="H518" s="612">
        <v>1120.04</v>
      </c>
    </row>
    <row r="519" spans="1:8">
      <c r="A519" s="626" t="s">
        <v>4148</v>
      </c>
      <c r="B519" s="627"/>
      <c r="C519" s="628"/>
      <c r="D519" s="629"/>
      <c r="E519" s="628"/>
      <c r="F519" s="628"/>
      <c r="G519" s="630"/>
      <c r="H519" s="631"/>
    </row>
    <row r="520" spans="1:8">
      <c r="A520" s="594" t="s">
        <v>4064</v>
      </c>
      <c r="B520" s="595"/>
      <c r="C520" s="595"/>
      <c r="D520" s="596"/>
      <c r="E520" s="597" t="s">
        <v>4130</v>
      </c>
      <c r="F520" s="598" t="s">
        <v>4132</v>
      </c>
      <c r="G520" s="599" t="s">
        <v>4133</v>
      </c>
      <c r="H520" s="600" t="s">
        <v>4134</v>
      </c>
    </row>
    <row r="521" spans="1:8">
      <c r="A521" s="601"/>
      <c r="B521" s="602"/>
      <c r="C521" s="602"/>
      <c r="D521" s="603"/>
      <c r="E521" s="604" t="s">
        <v>4141</v>
      </c>
      <c r="F521" s="655"/>
      <c r="G521" s="606" t="s">
        <v>4141</v>
      </c>
      <c r="H521" s="607" t="s">
        <v>4141</v>
      </c>
    </row>
    <row r="522" spans="1:8">
      <c r="A522" s="601"/>
      <c r="B522" s="602"/>
      <c r="C522" s="602"/>
      <c r="D522" s="603"/>
      <c r="E522" s="604" t="s">
        <v>4141</v>
      </c>
      <c r="F522" s="655"/>
      <c r="G522" s="606" t="s">
        <v>4141</v>
      </c>
      <c r="H522" s="607" t="s">
        <v>4141</v>
      </c>
    </row>
    <row r="523" spans="1:8">
      <c r="A523" s="601"/>
      <c r="B523" s="602"/>
      <c r="C523" s="602"/>
      <c r="D523" s="603"/>
      <c r="E523" s="623" t="s">
        <v>4150</v>
      </c>
      <c r="F523" s="624"/>
      <c r="G523" s="625"/>
      <c r="H523" s="612">
        <v>0</v>
      </c>
    </row>
    <row r="524" spans="1:8">
      <c r="A524" s="634" t="s">
        <v>4151</v>
      </c>
      <c r="B524" s="635"/>
      <c r="C524" s="636"/>
      <c r="D524" s="637"/>
      <c r="E524" s="636"/>
      <c r="F524" s="636"/>
      <c r="G524" s="638"/>
      <c r="H524" s="639"/>
    </row>
    <row r="525" spans="1:8">
      <c r="A525" s="594" t="s">
        <v>4064</v>
      </c>
      <c r="B525" s="595"/>
      <c r="C525" s="595"/>
      <c r="D525" s="596"/>
      <c r="E525" s="597" t="s">
        <v>4130</v>
      </c>
      <c r="F525" s="598" t="s">
        <v>4144</v>
      </c>
      <c r="G525" s="599" t="s">
        <v>4133</v>
      </c>
      <c r="H525" s="600" t="s">
        <v>4134</v>
      </c>
    </row>
    <row r="526" spans="1:8">
      <c r="A526" s="601" t="s">
        <v>4195</v>
      </c>
      <c r="B526" s="602"/>
      <c r="C526" s="602"/>
      <c r="D526" s="603"/>
      <c r="E526" s="604" t="s">
        <v>4146</v>
      </c>
      <c r="F526" s="640">
        <v>0.3</v>
      </c>
      <c r="G526" s="606">
        <v>45029.264109374999</v>
      </c>
      <c r="H526" s="607">
        <v>13508.78</v>
      </c>
    </row>
    <row r="527" spans="1:8">
      <c r="A527" s="601"/>
      <c r="B527" s="602"/>
      <c r="C527" s="602"/>
      <c r="D527" s="603"/>
      <c r="E527" s="604" t="s">
        <v>4141</v>
      </c>
      <c r="F527" s="605"/>
      <c r="G527" s="606" t="s">
        <v>4141</v>
      </c>
      <c r="H527" s="607" t="s">
        <v>4141</v>
      </c>
    </row>
    <row r="528" spans="1:8" ht="13.5" thickBot="1">
      <c r="A528" s="641"/>
      <c r="B528" s="642"/>
      <c r="C528" s="642"/>
      <c r="D528" s="643"/>
      <c r="E528" s="644" t="s">
        <v>4153</v>
      </c>
      <c r="F528" s="645"/>
      <c r="G528" s="646"/>
      <c r="H528" s="647">
        <v>13508.78</v>
      </c>
    </row>
    <row r="529" spans="1:8" ht="13.5" thickBot="1">
      <c r="A529" s="648" t="s">
        <v>4154</v>
      </c>
      <c r="B529" s="649"/>
      <c r="C529" s="649"/>
      <c r="D529" s="649"/>
      <c r="E529" s="650"/>
      <c r="F529" s="651">
        <v>14628.82</v>
      </c>
      <c r="G529" s="652"/>
      <c r="H529" s="653"/>
    </row>
    <row r="530" spans="1:8" ht="15">
      <c r="A530" s="579"/>
      <c r="B530" s="579"/>
      <c r="C530" s="579"/>
      <c r="D530" s="579"/>
      <c r="E530" s="579"/>
      <c r="F530" s="579"/>
      <c r="G530" s="579"/>
      <c r="H530" s="579"/>
    </row>
    <row r="531" spans="1:8" ht="15.75" thickBot="1">
      <c r="A531" s="654"/>
      <c r="B531" s="654"/>
      <c r="C531" s="654"/>
      <c r="D531" s="654"/>
      <c r="E531" s="654"/>
      <c r="F531" s="654"/>
      <c r="G531" s="654"/>
      <c r="H531" s="654"/>
    </row>
    <row r="532" spans="1:8" ht="26.25" thickBot="1">
      <c r="A532" s="573" t="s">
        <v>4129</v>
      </c>
      <c r="B532" s="581"/>
      <c r="C532" s="581"/>
      <c r="D532" s="582" t="s">
        <v>67</v>
      </c>
      <c r="E532" s="583" t="s">
        <v>4130</v>
      </c>
      <c r="F532" s="584" t="s">
        <v>2</v>
      </c>
      <c r="G532" s="585" t="s">
        <v>0</v>
      </c>
      <c r="H532" s="586" t="s">
        <v>4197</v>
      </c>
    </row>
    <row r="533" spans="1:8" ht="15.75" customHeight="1" thickBot="1">
      <c r="A533" s="587"/>
      <c r="B533" s="587"/>
      <c r="C533" s="587"/>
      <c r="D533" s="587"/>
      <c r="E533" s="587"/>
      <c r="F533" s="587"/>
      <c r="G533" s="587"/>
      <c r="H533" s="587"/>
    </row>
    <row r="534" spans="1:8">
      <c r="A534" s="588" t="s">
        <v>1297</v>
      </c>
      <c r="B534" s="589"/>
      <c r="C534" s="590"/>
      <c r="D534" s="591"/>
      <c r="E534" s="590"/>
      <c r="F534" s="590"/>
      <c r="G534" s="592"/>
      <c r="H534" s="593"/>
    </row>
    <row r="535" spans="1:8">
      <c r="A535" s="594" t="s">
        <v>4064</v>
      </c>
      <c r="B535" s="595"/>
      <c r="C535" s="595"/>
      <c r="D535" s="596"/>
      <c r="E535" s="597" t="s">
        <v>4130</v>
      </c>
      <c r="F535" s="598" t="s">
        <v>4132</v>
      </c>
      <c r="G535" s="599" t="s">
        <v>4133</v>
      </c>
      <c r="H535" s="600" t="s">
        <v>4134</v>
      </c>
    </row>
    <row r="536" spans="1:8">
      <c r="A536" s="601"/>
      <c r="B536" s="602"/>
      <c r="C536" s="602"/>
      <c r="D536" s="603"/>
      <c r="E536" s="604" t="s">
        <v>4141</v>
      </c>
      <c r="F536" s="605"/>
      <c r="G536" s="606" t="s">
        <v>4141</v>
      </c>
      <c r="H536" s="607" t="s">
        <v>4141</v>
      </c>
    </row>
    <row r="537" spans="1:8">
      <c r="A537" s="601"/>
      <c r="B537" s="602"/>
      <c r="C537" s="602"/>
      <c r="D537" s="603"/>
      <c r="E537" s="604" t="s">
        <v>4141</v>
      </c>
      <c r="F537" s="605"/>
      <c r="G537" s="606" t="s">
        <v>4141</v>
      </c>
      <c r="H537" s="607" t="s">
        <v>4141</v>
      </c>
    </row>
    <row r="538" spans="1:8">
      <c r="A538" s="608"/>
      <c r="B538" s="609"/>
      <c r="C538" s="609"/>
      <c r="D538" s="610"/>
      <c r="E538" s="611" t="s">
        <v>4142</v>
      </c>
      <c r="F538" s="611"/>
      <c r="G538" s="611"/>
      <c r="H538" s="612">
        <v>0</v>
      </c>
    </row>
    <row r="539" spans="1:8">
      <c r="A539" s="613" t="s">
        <v>4143</v>
      </c>
      <c r="B539" s="614"/>
      <c r="C539" s="615"/>
      <c r="D539" s="616"/>
      <c r="E539" s="615"/>
      <c r="F539" s="615"/>
      <c r="G539" s="617"/>
      <c r="H539" s="618"/>
    </row>
    <row r="540" spans="1:8">
      <c r="A540" s="594" t="s">
        <v>4064</v>
      </c>
      <c r="B540" s="595"/>
      <c r="C540" s="595"/>
      <c r="D540" s="596"/>
      <c r="E540" s="597" t="s">
        <v>4130</v>
      </c>
      <c r="F540" s="598" t="s">
        <v>4144</v>
      </c>
      <c r="G540" s="599" t="s">
        <v>4133</v>
      </c>
      <c r="H540" s="600" t="s">
        <v>4134</v>
      </c>
    </row>
    <row r="541" spans="1:8">
      <c r="A541" s="601" t="s">
        <v>4145</v>
      </c>
      <c r="B541" s="602"/>
      <c r="C541" s="602"/>
      <c r="D541" s="603"/>
      <c r="E541" s="604" t="s">
        <v>4146</v>
      </c>
      <c r="F541" s="619">
        <v>0.2</v>
      </c>
      <c r="G541" s="606">
        <v>1587.2183463750353</v>
      </c>
      <c r="H541" s="607">
        <v>317.44</v>
      </c>
    </row>
    <row r="542" spans="1:8">
      <c r="A542" s="601" t="s">
        <v>4180</v>
      </c>
      <c r="B542" s="602"/>
      <c r="C542" s="602"/>
      <c r="D542" s="603"/>
      <c r="E542" s="604" t="s">
        <v>4146</v>
      </c>
      <c r="F542" s="619">
        <v>0.2</v>
      </c>
      <c r="G542" s="606">
        <v>104.75641086075238</v>
      </c>
      <c r="H542" s="607">
        <v>20.95</v>
      </c>
    </row>
    <row r="543" spans="1:8">
      <c r="A543" s="601" t="s">
        <v>4181</v>
      </c>
      <c r="B543" s="602"/>
      <c r="C543" s="602"/>
      <c r="D543" s="603"/>
      <c r="E543" s="604" t="s">
        <v>4146</v>
      </c>
      <c r="F543" s="619">
        <v>0.2</v>
      </c>
      <c r="G543" s="606">
        <v>2041.4757928961851</v>
      </c>
      <c r="H543" s="607">
        <v>408.3</v>
      </c>
    </row>
    <row r="544" spans="1:8">
      <c r="A544" s="620"/>
      <c r="B544" s="621"/>
      <c r="C544" s="621"/>
      <c r="D544" s="622"/>
      <c r="E544" s="623" t="s">
        <v>4147</v>
      </c>
      <c r="F544" s="624"/>
      <c r="G544" s="625"/>
      <c r="H544" s="612">
        <v>746.69</v>
      </c>
    </row>
    <row r="545" spans="1:8">
      <c r="A545" s="626" t="s">
        <v>4148</v>
      </c>
      <c r="B545" s="627"/>
      <c r="C545" s="628"/>
      <c r="D545" s="629"/>
      <c r="E545" s="628"/>
      <c r="F545" s="628"/>
      <c r="G545" s="630"/>
      <c r="H545" s="631"/>
    </row>
    <row r="546" spans="1:8">
      <c r="A546" s="594" t="s">
        <v>4064</v>
      </c>
      <c r="B546" s="595"/>
      <c r="C546" s="595"/>
      <c r="D546" s="596"/>
      <c r="E546" s="597" t="s">
        <v>4130</v>
      </c>
      <c r="F546" s="598" t="s">
        <v>4132</v>
      </c>
      <c r="G546" s="599" t="s">
        <v>4133</v>
      </c>
      <c r="H546" s="600" t="s">
        <v>4134</v>
      </c>
    </row>
    <row r="547" spans="1:8">
      <c r="A547" s="601"/>
      <c r="B547" s="602"/>
      <c r="C547" s="602"/>
      <c r="D547" s="603"/>
      <c r="E547" s="604" t="s">
        <v>4141</v>
      </c>
      <c r="F547" s="655"/>
      <c r="G547" s="606" t="s">
        <v>4141</v>
      </c>
      <c r="H547" s="607" t="s">
        <v>4141</v>
      </c>
    </row>
    <row r="548" spans="1:8">
      <c r="A548" s="601"/>
      <c r="B548" s="602"/>
      <c r="C548" s="602"/>
      <c r="D548" s="603"/>
      <c r="E548" s="604" t="s">
        <v>4141</v>
      </c>
      <c r="F548" s="655"/>
      <c r="G548" s="606" t="s">
        <v>4141</v>
      </c>
      <c r="H548" s="607" t="s">
        <v>4141</v>
      </c>
    </row>
    <row r="549" spans="1:8">
      <c r="A549" s="601"/>
      <c r="B549" s="602"/>
      <c r="C549" s="602"/>
      <c r="D549" s="603"/>
      <c r="E549" s="623" t="s">
        <v>4150</v>
      </c>
      <c r="F549" s="624"/>
      <c r="G549" s="625"/>
      <c r="H549" s="612">
        <v>0</v>
      </c>
    </row>
    <row r="550" spans="1:8">
      <c r="A550" s="634" t="s">
        <v>4151</v>
      </c>
      <c r="B550" s="635"/>
      <c r="C550" s="636"/>
      <c r="D550" s="637"/>
      <c r="E550" s="636"/>
      <c r="F550" s="636"/>
      <c r="G550" s="638"/>
      <c r="H550" s="639"/>
    </row>
    <row r="551" spans="1:8">
      <c r="A551" s="594" t="s">
        <v>4064</v>
      </c>
      <c r="B551" s="595"/>
      <c r="C551" s="595"/>
      <c r="D551" s="596"/>
      <c r="E551" s="597" t="s">
        <v>4130</v>
      </c>
      <c r="F551" s="598" t="s">
        <v>4144</v>
      </c>
      <c r="G551" s="599" t="s">
        <v>4133</v>
      </c>
      <c r="H551" s="600" t="s">
        <v>4134</v>
      </c>
    </row>
    <row r="552" spans="1:8">
      <c r="A552" s="601" t="s">
        <v>4198</v>
      </c>
      <c r="B552" s="602"/>
      <c r="C552" s="602"/>
      <c r="D552" s="603"/>
      <c r="E552" s="604" t="s">
        <v>4146</v>
      </c>
      <c r="F552" s="640">
        <v>0.2</v>
      </c>
      <c r="G552" s="606">
        <v>25731.008062500001</v>
      </c>
      <c r="H552" s="607">
        <v>5146.2</v>
      </c>
    </row>
    <row r="553" spans="1:8">
      <c r="A553" s="601"/>
      <c r="B553" s="602"/>
      <c r="C553" s="602"/>
      <c r="D553" s="603"/>
      <c r="E553" s="604" t="s">
        <v>4141</v>
      </c>
      <c r="F553" s="605"/>
      <c r="G553" s="606" t="s">
        <v>4141</v>
      </c>
      <c r="H553" s="607" t="s">
        <v>4141</v>
      </c>
    </row>
    <row r="554" spans="1:8" ht="13.5" thickBot="1">
      <c r="A554" s="641"/>
      <c r="B554" s="642"/>
      <c r="C554" s="642"/>
      <c r="D554" s="643"/>
      <c r="E554" s="644" t="s">
        <v>4153</v>
      </c>
      <c r="F554" s="645"/>
      <c r="G554" s="646"/>
      <c r="H554" s="647">
        <v>5146.2</v>
      </c>
    </row>
    <row r="555" spans="1:8" ht="13.5" thickBot="1">
      <c r="A555" s="648" t="s">
        <v>4154</v>
      </c>
      <c r="B555" s="649"/>
      <c r="C555" s="649"/>
      <c r="D555" s="649"/>
      <c r="E555" s="650"/>
      <c r="F555" s="651">
        <v>5892.89</v>
      </c>
      <c r="G555" s="652"/>
      <c r="H555" s="653"/>
    </row>
    <row r="556" spans="1:8" ht="15">
      <c r="A556" s="579"/>
      <c r="B556" s="579"/>
      <c r="C556" s="579"/>
      <c r="D556" s="579"/>
      <c r="E556" s="579"/>
      <c r="F556" s="579"/>
      <c r="G556" s="579"/>
      <c r="H556" s="579"/>
    </row>
    <row r="557" spans="1:8" ht="15.75" thickBot="1">
      <c r="A557" s="654"/>
      <c r="B557" s="654"/>
      <c r="C557" s="654"/>
      <c r="D557" s="654"/>
      <c r="E557" s="654"/>
      <c r="F557" s="654"/>
      <c r="G557" s="654"/>
      <c r="H557" s="654"/>
    </row>
    <row r="558" spans="1:8" ht="13.5" thickBot="1">
      <c r="A558" s="573" t="s">
        <v>4129</v>
      </c>
      <c r="B558" s="581"/>
      <c r="C558" s="581"/>
      <c r="D558" s="582" t="s">
        <v>69</v>
      </c>
      <c r="E558" s="583" t="s">
        <v>4130</v>
      </c>
      <c r="F558" s="584" t="s">
        <v>2</v>
      </c>
      <c r="G558" s="585" t="s">
        <v>0</v>
      </c>
      <c r="H558" s="586" t="s">
        <v>4199</v>
      </c>
    </row>
    <row r="559" spans="1:8" ht="15.75" customHeight="1" thickBot="1">
      <c r="A559" s="587"/>
      <c r="B559" s="587"/>
      <c r="C559" s="587"/>
      <c r="D559" s="587"/>
      <c r="E559" s="587"/>
      <c r="F559" s="587"/>
      <c r="G559" s="587"/>
      <c r="H559" s="587"/>
    </row>
    <row r="560" spans="1:8">
      <c r="A560" s="588" t="s">
        <v>1297</v>
      </c>
      <c r="B560" s="589"/>
      <c r="C560" s="590"/>
      <c r="D560" s="591"/>
      <c r="E560" s="590"/>
      <c r="F560" s="590"/>
      <c r="G560" s="592"/>
      <c r="H560" s="593"/>
    </row>
    <row r="561" spans="1:8">
      <c r="A561" s="594" t="s">
        <v>4064</v>
      </c>
      <c r="B561" s="595"/>
      <c r="C561" s="595"/>
      <c r="D561" s="596"/>
      <c r="E561" s="597" t="s">
        <v>4130</v>
      </c>
      <c r="F561" s="598" t="s">
        <v>4132</v>
      </c>
      <c r="G561" s="599" t="s">
        <v>4133</v>
      </c>
      <c r="H561" s="600" t="s">
        <v>4134</v>
      </c>
    </row>
    <row r="562" spans="1:8">
      <c r="A562" s="601"/>
      <c r="B562" s="602"/>
      <c r="C562" s="602"/>
      <c r="D562" s="603"/>
      <c r="E562" s="604" t="s">
        <v>4141</v>
      </c>
      <c r="F562" s="605"/>
      <c r="G562" s="606" t="s">
        <v>4141</v>
      </c>
      <c r="H562" s="607" t="s">
        <v>4141</v>
      </c>
    </row>
    <row r="563" spans="1:8">
      <c r="A563" s="601"/>
      <c r="B563" s="602"/>
      <c r="C563" s="602"/>
      <c r="D563" s="603"/>
      <c r="E563" s="604" t="s">
        <v>4141</v>
      </c>
      <c r="F563" s="605"/>
      <c r="G563" s="606" t="s">
        <v>4141</v>
      </c>
      <c r="H563" s="607" t="s">
        <v>4141</v>
      </c>
    </row>
    <row r="564" spans="1:8">
      <c r="A564" s="608"/>
      <c r="B564" s="609"/>
      <c r="C564" s="609"/>
      <c r="D564" s="610"/>
      <c r="E564" s="611" t="s">
        <v>4142</v>
      </c>
      <c r="F564" s="611"/>
      <c r="G564" s="611"/>
      <c r="H564" s="612">
        <v>0</v>
      </c>
    </row>
    <row r="565" spans="1:8">
      <c r="A565" s="613" t="s">
        <v>4143</v>
      </c>
      <c r="B565" s="614"/>
      <c r="C565" s="615"/>
      <c r="D565" s="616"/>
      <c r="E565" s="615"/>
      <c r="F565" s="615"/>
      <c r="G565" s="617"/>
      <c r="H565" s="618"/>
    </row>
    <row r="566" spans="1:8">
      <c r="A566" s="594" t="s">
        <v>4064</v>
      </c>
      <c r="B566" s="595"/>
      <c r="C566" s="595"/>
      <c r="D566" s="596"/>
      <c r="E566" s="597" t="s">
        <v>4130</v>
      </c>
      <c r="F566" s="598" t="s">
        <v>4144</v>
      </c>
      <c r="G566" s="599" t="s">
        <v>4133</v>
      </c>
      <c r="H566" s="600" t="s">
        <v>4134</v>
      </c>
    </row>
    <row r="567" spans="1:8">
      <c r="A567" s="601" t="s">
        <v>4145</v>
      </c>
      <c r="B567" s="602"/>
      <c r="C567" s="602"/>
      <c r="D567" s="603"/>
      <c r="E567" s="604" t="s">
        <v>4146</v>
      </c>
      <c r="F567" s="619">
        <v>0.5</v>
      </c>
      <c r="G567" s="606">
        <v>1587.2183463750353</v>
      </c>
      <c r="H567" s="607">
        <v>793.61</v>
      </c>
    </row>
    <row r="568" spans="1:8">
      <c r="A568" s="601"/>
      <c r="B568" s="602"/>
      <c r="C568" s="602"/>
      <c r="D568" s="603"/>
      <c r="E568" s="604" t="s">
        <v>4141</v>
      </c>
      <c r="F568" s="619" t="s">
        <v>4141</v>
      </c>
      <c r="G568" s="606" t="s">
        <v>4141</v>
      </c>
      <c r="H568" s="607" t="s">
        <v>4141</v>
      </c>
    </row>
    <row r="569" spans="1:8">
      <c r="A569" s="601"/>
      <c r="B569" s="602"/>
      <c r="C569" s="602"/>
      <c r="D569" s="603"/>
      <c r="E569" s="604" t="s">
        <v>4141</v>
      </c>
      <c r="F569" s="619" t="s">
        <v>4141</v>
      </c>
      <c r="G569" s="606" t="s">
        <v>4141</v>
      </c>
      <c r="H569" s="607" t="s">
        <v>4141</v>
      </c>
    </row>
    <row r="570" spans="1:8">
      <c r="A570" s="620"/>
      <c r="B570" s="621"/>
      <c r="C570" s="621"/>
      <c r="D570" s="622"/>
      <c r="E570" s="623" t="s">
        <v>4147</v>
      </c>
      <c r="F570" s="624"/>
      <c r="G570" s="625"/>
      <c r="H570" s="612">
        <v>793.61</v>
      </c>
    </row>
    <row r="571" spans="1:8">
      <c r="A571" s="626" t="s">
        <v>4148</v>
      </c>
      <c r="B571" s="627"/>
      <c r="C571" s="628"/>
      <c r="D571" s="629"/>
      <c r="E571" s="628"/>
      <c r="F571" s="628"/>
      <c r="G571" s="630"/>
      <c r="H571" s="631"/>
    </row>
    <row r="572" spans="1:8">
      <c r="A572" s="594" t="s">
        <v>4064</v>
      </c>
      <c r="B572" s="595"/>
      <c r="C572" s="595"/>
      <c r="D572" s="596"/>
      <c r="E572" s="597" t="s">
        <v>4130</v>
      </c>
      <c r="F572" s="598" t="s">
        <v>4132</v>
      </c>
      <c r="G572" s="599" t="s">
        <v>4133</v>
      </c>
      <c r="H572" s="600" t="s">
        <v>4134</v>
      </c>
    </row>
    <row r="573" spans="1:8">
      <c r="A573" s="601"/>
      <c r="B573" s="602"/>
      <c r="C573" s="602"/>
      <c r="D573" s="603"/>
      <c r="E573" s="604" t="s">
        <v>4141</v>
      </c>
      <c r="F573" s="632"/>
      <c r="G573" s="606" t="s">
        <v>4141</v>
      </c>
      <c r="H573" s="607" t="s">
        <v>4141</v>
      </c>
    </row>
    <row r="574" spans="1:8">
      <c r="A574" s="601"/>
      <c r="B574" s="602"/>
      <c r="C574" s="602"/>
      <c r="D574" s="603"/>
      <c r="E574" s="604" t="s">
        <v>4141</v>
      </c>
      <c r="F574" s="655"/>
      <c r="G574" s="606" t="s">
        <v>4141</v>
      </c>
      <c r="H574" s="607" t="s">
        <v>4141</v>
      </c>
    </row>
    <row r="575" spans="1:8">
      <c r="A575" s="601"/>
      <c r="B575" s="602"/>
      <c r="C575" s="602"/>
      <c r="D575" s="603"/>
      <c r="E575" s="623" t="s">
        <v>4150</v>
      </c>
      <c r="F575" s="624"/>
      <c r="G575" s="625"/>
      <c r="H575" s="612">
        <v>0</v>
      </c>
    </row>
    <row r="576" spans="1:8">
      <c r="A576" s="634" t="s">
        <v>4151</v>
      </c>
      <c r="B576" s="635"/>
      <c r="C576" s="636"/>
      <c r="D576" s="637"/>
      <c r="E576" s="636"/>
      <c r="F576" s="636"/>
      <c r="G576" s="638"/>
      <c r="H576" s="639"/>
    </row>
    <row r="577" spans="1:8">
      <c r="A577" s="594" t="s">
        <v>4064</v>
      </c>
      <c r="B577" s="595"/>
      <c r="C577" s="595"/>
      <c r="D577" s="596"/>
      <c r="E577" s="597" t="s">
        <v>4130</v>
      </c>
      <c r="F577" s="598" t="s">
        <v>4144</v>
      </c>
      <c r="G577" s="599" t="s">
        <v>4133</v>
      </c>
      <c r="H577" s="600" t="s">
        <v>4134</v>
      </c>
    </row>
    <row r="578" spans="1:8">
      <c r="A578" s="601" t="s">
        <v>4152</v>
      </c>
      <c r="B578" s="602"/>
      <c r="C578" s="602"/>
      <c r="D578" s="603"/>
      <c r="E578" s="604" t="s">
        <v>4146</v>
      </c>
      <c r="F578" s="640">
        <v>0.5</v>
      </c>
      <c r="G578" s="606">
        <v>64327.520156250001</v>
      </c>
      <c r="H578" s="607">
        <v>32163.759999999998</v>
      </c>
    </row>
    <row r="579" spans="1:8">
      <c r="A579" s="601"/>
      <c r="B579" s="602"/>
      <c r="C579" s="602"/>
      <c r="D579" s="603"/>
      <c r="E579" s="604" t="s">
        <v>4141</v>
      </c>
      <c r="F579" s="605"/>
      <c r="G579" s="606" t="s">
        <v>4141</v>
      </c>
      <c r="H579" s="607" t="s">
        <v>4141</v>
      </c>
    </row>
    <row r="580" spans="1:8" ht="13.5" thickBot="1">
      <c r="A580" s="641"/>
      <c r="B580" s="642"/>
      <c r="C580" s="642"/>
      <c r="D580" s="643"/>
      <c r="E580" s="644" t="s">
        <v>4153</v>
      </c>
      <c r="F580" s="645"/>
      <c r="G580" s="646"/>
      <c r="H580" s="647">
        <v>32163.759999999998</v>
      </c>
    </row>
    <row r="581" spans="1:8" ht="13.5" thickBot="1">
      <c r="A581" s="648" t="s">
        <v>4154</v>
      </c>
      <c r="B581" s="649"/>
      <c r="C581" s="649"/>
      <c r="D581" s="649"/>
      <c r="E581" s="650"/>
      <c r="F581" s="651">
        <v>32957.370000000003</v>
      </c>
      <c r="G581" s="652"/>
      <c r="H581" s="653"/>
    </row>
    <row r="582" spans="1:8" ht="15">
      <c r="A582" s="579"/>
      <c r="B582" s="579"/>
      <c r="C582" s="579"/>
      <c r="D582" s="579"/>
      <c r="E582" s="579"/>
      <c r="F582" s="579"/>
      <c r="G582" s="579"/>
      <c r="H582" s="579"/>
    </row>
    <row r="583" spans="1:8" ht="15.75" thickBot="1">
      <c r="A583" s="654"/>
      <c r="B583" s="654"/>
      <c r="C583" s="654"/>
      <c r="D583" s="654"/>
      <c r="E583" s="654"/>
      <c r="F583" s="654"/>
      <c r="G583" s="654"/>
      <c r="H583" s="654"/>
    </row>
    <row r="584" spans="1:8" ht="13.5" thickBot="1">
      <c r="A584" s="573" t="s">
        <v>4129</v>
      </c>
      <c r="B584" s="581"/>
      <c r="C584" s="581"/>
      <c r="D584" s="582" t="s">
        <v>71</v>
      </c>
      <c r="E584" s="583" t="s">
        <v>4130</v>
      </c>
      <c r="F584" s="584" t="s">
        <v>28</v>
      </c>
      <c r="G584" s="585" t="s">
        <v>0</v>
      </c>
      <c r="H584" s="586" t="s">
        <v>4200</v>
      </c>
    </row>
    <row r="585" spans="1:8" ht="15.75" customHeight="1" thickBot="1">
      <c r="A585" s="587"/>
      <c r="B585" s="587"/>
      <c r="C585" s="587"/>
      <c r="D585" s="587"/>
      <c r="E585" s="587"/>
      <c r="F585" s="587"/>
      <c r="G585" s="587"/>
      <c r="H585" s="587"/>
    </row>
    <row r="586" spans="1:8">
      <c r="A586" s="588" t="s">
        <v>1297</v>
      </c>
      <c r="B586" s="589"/>
      <c r="C586" s="590"/>
      <c r="D586" s="591"/>
      <c r="E586" s="590"/>
      <c r="F586" s="590"/>
      <c r="G586" s="592"/>
      <c r="H586" s="593"/>
    </row>
    <row r="587" spans="1:8">
      <c r="A587" s="594" t="s">
        <v>4064</v>
      </c>
      <c r="B587" s="595"/>
      <c r="C587" s="595"/>
      <c r="D587" s="596"/>
      <c r="E587" s="597" t="s">
        <v>4130</v>
      </c>
      <c r="F587" s="598" t="s">
        <v>4132</v>
      </c>
      <c r="G587" s="599" t="s">
        <v>4133</v>
      </c>
      <c r="H587" s="600" t="s">
        <v>4134</v>
      </c>
    </row>
    <row r="588" spans="1:8">
      <c r="A588" s="601"/>
      <c r="B588" s="602"/>
      <c r="C588" s="602"/>
      <c r="D588" s="603"/>
      <c r="E588" s="604" t="s">
        <v>4141</v>
      </c>
      <c r="F588" s="605"/>
      <c r="G588" s="606" t="s">
        <v>4141</v>
      </c>
      <c r="H588" s="607" t="s">
        <v>4141</v>
      </c>
    </row>
    <row r="589" spans="1:8">
      <c r="A589" s="601"/>
      <c r="B589" s="602"/>
      <c r="C589" s="602"/>
      <c r="D589" s="603"/>
      <c r="E589" s="604" t="s">
        <v>4141</v>
      </c>
      <c r="F589" s="605"/>
      <c r="G589" s="606" t="s">
        <v>4141</v>
      </c>
      <c r="H589" s="607" t="s">
        <v>4141</v>
      </c>
    </row>
    <row r="590" spans="1:8">
      <c r="A590" s="608"/>
      <c r="B590" s="609"/>
      <c r="C590" s="609"/>
      <c r="D590" s="610"/>
      <c r="E590" s="611" t="s">
        <v>4142</v>
      </c>
      <c r="F590" s="611"/>
      <c r="G590" s="611"/>
      <c r="H590" s="612">
        <v>0</v>
      </c>
    </row>
    <row r="591" spans="1:8">
      <c r="A591" s="613" t="s">
        <v>4143</v>
      </c>
      <c r="B591" s="614"/>
      <c r="C591" s="615"/>
      <c r="D591" s="616"/>
      <c r="E591" s="615"/>
      <c r="F591" s="615"/>
      <c r="G591" s="617"/>
      <c r="H591" s="618"/>
    </row>
    <row r="592" spans="1:8">
      <c r="A592" s="594" t="s">
        <v>4064</v>
      </c>
      <c r="B592" s="595"/>
      <c r="C592" s="595"/>
      <c r="D592" s="596"/>
      <c r="E592" s="597" t="s">
        <v>4130</v>
      </c>
      <c r="F592" s="598" t="s">
        <v>4144</v>
      </c>
      <c r="G592" s="599" t="s">
        <v>4133</v>
      </c>
      <c r="H592" s="600" t="s">
        <v>4134</v>
      </c>
    </row>
    <row r="593" spans="1:8">
      <c r="A593" s="601" t="s">
        <v>4145</v>
      </c>
      <c r="B593" s="602"/>
      <c r="C593" s="602"/>
      <c r="D593" s="603"/>
      <c r="E593" s="604" t="s">
        <v>4146</v>
      </c>
      <c r="F593" s="619">
        <v>0.15</v>
      </c>
      <c r="G593" s="606">
        <v>1587.2183463750353</v>
      </c>
      <c r="H593" s="607">
        <v>238.08</v>
      </c>
    </row>
    <row r="594" spans="1:8">
      <c r="A594" s="601" t="s">
        <v>4180</v>
      </c>
      <c r="B594" s="602"/>
      <c r="C594" s="602"/>
      <c r="D594" s="603"/>
      <c r="E594" s="604" t="s">
        <v>4146</v>
      </c>
      <c r="F594" s="619">
        <v>0.15</v>
      </c>
      <c r="G594" s="606">
        <v>104.75641086075238</v>
      </c>
      <c r="H594" s="607">
        <v>15.71</v>
      </c>
    </row>
    <row r="595" spans="1:8">
      <c r="A595" s="601" t="s">
        <v>4181</v>
      </c>
      <c r="B595" s="602"/>
      <c r="C595" s="602"/>
      <c r="D595" s="603"/>
      <c r="E595" s="604" t="s">
        <v>4146</v>
      </c>
      <c r="F595" s="619">
        <v>0.15</v>
      </c>
      <c r="G595" s="606">
        <v>2041.4757928961851</v>
      </c>
      <c r="H595" s="607">
        <v>306.22000000000003</v>
      </c>
    </row>
    <row r="596" spans="1:8">
      <c r="A596" s="620"/>
      <c r="B596" s="621"/>
      <c r="C596" s="621"/>
      <c r="D596" s="622"/>
      <c r="E596" s="623" t="s">
        <v>4147</v>
      </c>
      <c r="F596" s="624"/>
      <c r="G596" s="625"/>
      <c r="H596" s="612">
        <v>560.01</v>
      </c>
    </row>
    <row r="597" spans="1:8">
      <c r="A597" s="626" t="s">
        <v>4148</v>
      </c>
      <c r="B597" s="627"/>
      <c r="C597" s="628"/>
      <c r="D597" s="629"/>
      <c r="E597" s="628"/>
      <c r="F597" s="628"/>
      <c r="G597" s="630"/>
      <c r="H597" s="631"/>
    </row>
    <row r="598" spans="1:8">
      <c r="A598" s="594" t="s">
        <v>4064</v>
      </c>
      <c r="B598" s="595"/>
      <c r="C598" s="595"/>
      <c r="D598" s="596"/>
      <c r="E598" s="597" t="s">
        <v>4130</v>
      </c>
      <c r="F598" s="598" t="s">
        <v>4132</v>
      </c>
      <c r="G598" s="599" t="s">
        <v>4133</v>
      </c>
      <c r="H598" s="600" t="s">
        <v>4134</v>
      </c>
    </row>
    <row r="599" spans="1:8">
      <c r="A599" s="601"/>
      <c r="B599" s="602"/>
      <c r="C599" s="602"/>
      <c r="D599" s="603"/>
      <c r="E599" s="604" t="s">
        <v>4141</v>
      </c>
      <c r="F599" s="655"/>
      <c r="G599" s="606" t="s">
        <v>4141</v>
      </c>
      <c r="H599" s="607" t="s">
        <v>4141</v>
      </c>
    </row>
    <row r="600" spans="1:8">
      <c r="A600" s="601"/>
      <c r="B600" s="602"/>
      <c r="C600" s="602"/>
      <c r="D600" s="603"/>
      <c r="E600" s="604" t="s">
        <v>4141</v>
      </c>
      <c r="F600" s="655"/>
      <c r="G600" s="606" t="s">
        <v>4141</v>
      </c>
      <c r="H600" s="607" t="s">
        <v>4141</v>
      </c>
    </row>
    <row r="601" spans="1:8">
      <c r="A601" s="601"/>
      <c r="B601" s="602"/>
      <c r="C601" s="602"/>
      <c r="D601" s="603"/>
      <c r="E601" s="623" t="s">
        <v>4150</v>
      </c>
      <c r="F601" s="624"/>
      <c r="G601" s="625"/>
      <c r="H601" s="612">
        <v>0</v>
      </c>
    </row>
    <row r="602" spans="1:8">
      <c r="A602" s="634" t="s">
        <v>4151</v>
      </c>
      <c r="B602" s="635"/>
      <c r="C602" s="636"/>
      <c r="D602" s="637"/>
      <c r="E602" s="636"/>
      <c r="F602" s="636"/>
      <c r="G602" s="638"/>
      <c r="H602" s="639"/>
    </row>
    <row r="603" spans="1:8">
      <c r="A603" s="594" t="s">
        <v>4064</v>
      </c>
      <c r="B603" s="595"/>
      <c r="C603" s="595"/>
      <c r="D603" s="596"/>
      <c r="E603" s="597" t="s">
        <v>4130</v>
      </c>
      <c r="F603" s="598" t="s">
        <v>4144</v>
      </c>
      <c r="G603" s="599" t="s">
        <v>4133</v>
      </c>
      <c r="H603" s="600" t="s">
        <v>4134</v>
      </c>
    </row>
    <row r="604" spans="1:8">
      <c r="A604" s="601" t="s">
        <v>4152</v>
      </c>
      <c r="B604" s="602"/>
      <c r="C604" s="602"/>
      <c r="D604" s="603"/>
      <c r="E604" s="604" t="s">
        <v>4146</v>
      </c>
      <c r="F604" s="640">
        <v>0.15</v>
      </c>
      <c r="G604" s="606">
        <v>64327.520156250001</v>
      </c>
      <c r="H604" s="607">
        <v>9649.1299999999992</v>
      </c>
    </row>
    <row r="605" spans="1:8">
      <c r="A605" s="601"/>
      <c r="B605" s="602"/>
      <c r="C605" s="602"/>
      <c r="D605" s="603"/>
      <c r="E605" s="604" t="s">
        <v>4141</v>
      </c>
      <c r="F605" s="605"/>
      <c r="G605" s="606" t="s">
        <v>4141</v>
      </c>
      <c r="H605" s="607" t="s">
        <v>4141</v>
      </c>
    </row>
    <row r="606" spans="1:8" ht="13.5" thickBot="1">
      <c r="A606" s="641"/>
      <c r="B606" s="642"/>
      <c r="C606" s="642"/>
      <c r="D606" s="643"/>
      <c r="E606" s="644" t="s">
        <v>4153</v>
      </c>
      <c r="F606" s="645"/>
      <c r="G606" s="646"/>
      <c r="H606" s="647">
        <v>9649.1299999999992</v>
      </c>
    </row>
    <row r="607" spans="1:8" ht="13.5" thickBot="1">
      <c r="A607" s="648" t="s">
        <v>4154</v>
      </c>
      <c r="B607" s="649"/>
      <c r="C607" s="649"/>
      <c r="D607" s="649"/>
      <c r="E607" s="650"/>
      <c r="F607" s="651">
        <v>10209.14</v>
      </c>
      <c r="G607" s="652"/>
      <c r="H607" s="653"/>
    </row>
    <row r="608" spans="1:8" ht="15">
      <c r="A608" s="579"/>
      <c r="B608" s="579"/>
      <c r="C608" s="579"/>
      <c r="D608" s="579"/>
      <c r="E608" s="579"/>
      <c r="F608" s="579"/>
      <c r="G608" s="579"/>
      <c r="H608" s="579"/>
    </row>
    <row r="609" spans="1:8" ht="15.75" thickBot="1">
      <c r="A609" s="654"/>
      <c r="B609" s="654"/>
      <c r="C609" s="654"/>
      <c r="D609" s="654"/>
      <c r="E609" s="654"/>
      <c r="F609" s="654"/>
      <c r="G609" s="654"/>
      <c r="H609" s="654"/>
    </row>
    <row r="610" spans="1:8" ht="13.5" thickBot="1">
      <c r="A610" s="573" t="s">
        <v>4129</v>
      </c>
      <c r="B610" s="581"/>
      <c r="C610" s="581"/>
      <c r="D610" s="582" t="s">
        <v>73</v>
      </c>
      <c r="E610" s="583" t="s">
        <v>4130</v>
      </c>
      <c r="F610" s="584" t="s">
        <v>28</v>
      </c>
      <c r="G610" s="585" t="s">
        <v>0</v>
      </c>
      <c r="H610" s="586" t="s">
        <v>4201</v>
      </c>
    </row>
    <row r="611" spans="1:8" ht="15.75" customHeight="1" thickBot="1">
      <c r="A611" s="587"/>
      <c r="B611" s="587"/>
      <c r="C611" s="587"/>
      <c r="D611" s="587"/>
      <c r="E611" s="587"/>
      <c r="F611" s="587"/>
      <c r="G611" s="587"/>
      <c r="H611" s="587"/>
    </row>
    <row r="612" spans="1:8">
      <c r="A612" s="588" t="s">
        <v>1297</v>
      </c>
      <c r="B612" s="589"/>
      <c r="C612" s="590"/>
      <c r="D612" s="591"/>
      <c r="E612" s="590"/>
      <c r="F612" s="590"/>
      <c r="G612" s="592"/>
      <c r="H612" s="593"/>
    </row>
    <row r="613" spans="1:8">
      <c r="A613" s="594" t="s">
        <v>4064</v>
      </c>
      <c r="B613" s="595"/>
      <c r="C613" s="595"/>
      <c r="D613" s="596"/>
      <c r="E613" s="597" t="s">
        <v>4130</v>
      </c>
      <c r="F613" s="598" t="s">
        <v>4132</v>
      </c>
      <c r="G613" s="599" t="s">
        <v>4133</v>
      </c>
      <c r="H613" s="600" t="s">
        <v>4134</v>
      </c>
    </row>
    <row r="614" spans="1:8">
      <c r="A614" s="601"/>
      <c r="B614" s="602"/>
      <c r="C614" s="602"/>
      <c r="D614" s="603"/>
      <c r="E614" s="604" t="s">
        <v>4141</v>
      </c>
      <c r="F614" s="605"/>
      <c r="G614" s="606" t="s">
        <v>4141</v>
      </c>
      <c r="H614" s="607" t="s">
        <v>4141</v>
      </c>
    </row>
    <row r="615" spans="1:8">
      <c r="A615" s="601"/>
      <c r="B615" s="602"/>
      <c r="C615" s="602"/>
      <c r="D615" s="603"/>
      <c r="E615" s="604" t="s">
        <v>4141</v>
      </c>
      <c r="F615" s="605"/>
      <c r="G615" s="606" t="s">
        <v>4141</v>
      </c>
      <c r="H615" s="607" t="s">
        <v>4141</v>
      </c>
    </row>
    <row r="616" spans="1:8">
      <c r="A616" s="608"/>
      <c r="B616" s="609"/>
      <c r="C616" s="609"/>
      <c r="D616" s="610"/>
      <c r="E616" s="611" t="s">
        <v>4142</v>
      </c>
      <c r="F616" s="611"/>
      <c r="G616" s="611"/>
      <c r="H616" s="612">
        <v>0</v>
      </c>
    </row>
    <row r="617" spans="1:8">
      <c r="A617" s="613" t="s">
        <v>4143</v>
      </c>
      <c r="B617" s="614"/>
      <c r="C617" s="615"/>
      <c r="D617" s="616"/>
      <c r="E617" s="615"/>
      <c r="F617" s="615"/>
      <c r="G617" s="617"/>
      <c r="H617" s="618"/>
    </row>
    <row r="618" spans="1:8">
      <c r="A618" s="594" t="s">
        <v>4064</v>
      </c>
      <c r="B618" s="595"/>
      <c r="C618" s="595"/>
      <c r="D618" s="596"/>
      <c r="E618" s="597" t="s">
        <v>4130</v>
      </c>
      <c r="F618" s="598" t="s">
        <v>4144</v>
      </c>
      <c r="G618" s="599" t="s">
        <v>4133</v>
      </c>
      <c r="H618" s="600" t="s">
        <v>4134</v>
      </c>
    </row>
    <row r="619" spans="1:8">
      <c r="A619" s="601" t="s">
        <v>4145</v>
      </c>
      <c r="B619" s="602"/>
      <c r="C619" s="602"/>
      <c r="D619" s="603"/>
      <c r="E619" s="604" t="s">
        <v>4146</v>
      </c>
      <c r="F619" s="619">
        <v>0.15</v>
      </c>
      <c r="G619" s="606">
        <v>1587.2183463750353</v>
      </c>
      <c r="H619" s="607">
        <v>238.08</v>
      </c>
    </row>
    <row r="620" spans="1:8">
      <c r="A620" s="601"/>
      <c r="B620" s="602"/>
      <c r="C620" s="602"/>
      <c r="D620" s="603"/>
      <c r="E620" s="604" t="s">
        <v>4141</v>
      </c>
      <c r="F620" s="619" t="s">
        <v>4141</v>
      </c>
      <c r="G620" s="606" t="s">
        <v>4141</v>
      </c>
      <c r="H620" s="607" t="s">
        <v>4141</v>
      </c>
    </row>
    <row r="621" spans="1:8">
      <c r="A621" s="601"/>
      <c r="B621" s="602"/>
      <c r="C621" s="602"/>
      <c r="D621" s="603"/>
      <c r="E621" s="604" t="s">
        <v>4141</v>
      </c>
      <c r="F621" s="619" t="s">
        <v>4141</v>
      </c>
      <c r="G621" s="606" t="s">
        <v>4141</v>
      </c>
      <c r="H621" s="607" t="s">
        <v>4141</v>
      </c>
    </row>
    <row r="622" spans="1:8">
      <c r="A622" s="620"/>
      <c r="B622" s="621"/>
      <c r="C622" s="621"/>
      <c r="D622" s="622"/>
      <c r="E622" s="623" t="s">
        <v>4147</v>
      </c>
      <c r="F622" s="624"/>
      <c r="G622" s="625"/>
      <c r="H622" s="612">
        <v>238.08</v>
      </c>
    </row>
    <row r="623" spans="1:8">
      <c r="A623" s="626" t="s">
        <v>4148</v>
      </c>
      <c r="B623" s="627"/>
      <c r="C623" s="628"/>
      <c r="D623" s="629"/>
      <c r="E623" s="628"/>
      <c r="F623" s="628"/>
      <c r="G623" s="630"/>
      <c r="H623" s="631"/>
    </row>
    <row r="624" spans="1:8">
      <c r="A624" s="594" t="s">
        <v>4064</v>
      </c>
      <c r="B624" s="595"/>
      <c r="C624" s="595"/>
      <c r="D624" s="596"/>
      <c r="E624" s="597" t="s">
        <v>4130</v>
      </c>
      <c r="F624" s="598" t="s">
        <v>4132</v>
      </c>
      <c r="G624" s="599" t="s">
        <v>4133</v>
      </c>
      <c r="H624" s="600" t="s">
        <v>4134</v>
      </c>
    </row>
    <row r="625" spans="1:8">
      <c r="A625" s="601"/>
      <c r="B625" s="602"/>
      <c r="C625" s="602"/>
      <c r="D625" s="603"/>
      <c r="E625" s="604" t="s">
        <v>4141</v>
      </c>
      <c r="F625" s="655"/>
      <c r="G625" s="606" t="s">
        <v>4141</v>
      </c>
      <c r="H625" s="607" t="s">
        <v>4141</v>
      </c>
    </row>
    <row r="626" spans="1:8">
      <c r="A626" s="601"/>
      <c r="B626" s="602"/>
      <c r="C626" s="602"/>
      <c r="D626" s="603"/>
      <c r="E626" s="604" t="s">
        <v>4141</v>
      </c>
      <c r="F626" s="655"/>
      <c r="G626" s="606" t="s">
        <v>4141</v>
      </c>
      <c r="H626" s="607" t="s">
        <v>4141</v>
      </c>
    </row>
    <row r="627" spans="1:8">
      <c r="A627" s="601"/>
      <c r="B627" s="602"/>
      <c r="C627" s="602"/>
      <c r="D627" s="603"/>
      <c r="E627" s="623" t="s">
        <v>4150</v>
      </c>
      <c r="F627" s="624"/>
      <c r="G627" s="625"/>
      <c r="H627" s="612">
        <v>0</v>
      </c>
    </row>
    <row r="628" spans="1:8">
      <c r="A628" s="634" t="s">
        <v>4151</v>
      </c>
      <c r="B628" s="635"/>
      <c r="C628" s="636"/>
      <c r="D628" s="637"/>
      <c r="E628" s="636"/>
      <c r="F628" s="636"/>
      <c r="G628" s="638"/>
      <c r="H628" s="639"/>
    </row>
    <row r="629" spans="1:8">
      <c r="A629" s="594" t="s">
        <v>4064</v>
      </c>
      <c r="B629" s="595"/>
      <c r="C629" s="595"/>
      <c r="D629" s="596"/>
      <c r="E629" s="597" t="s">
        <v>4130</v>
      </c>
      <c r="F629" s="598" t="s">
        <v>4144</v>
      </c>
      <c r="G629" s="599" t="s">
        <v>4133</v>
      </c>
      <c r="H629" s="600" t="s">
        <v>4134</v>
      </c>
    </row>
    <row r="630" spans="1:8">
      <c r="A630" s="601" t="s">
        <v>4189</v>
      </c>
      <c r="B630" s="602"/>
      <c r="C630" s="602"/>
      <c r="D630" s="603"/>
      <c r="E630" s="604" t="s">
        <v>4146</v>
      </c>
      <c r="F630" s="640">
        <v>0.15</v>
      </c>
      <c r="G630" s="606">
        <v>45029.264109374999</v>
      </c>
      <c r="H630" s="607">
        <v>6754.39</v>
      </c>
    </row>
    <row r="631" spans="1:8">
      <c r="A631" s="601"/>
      <c r="B631" s="602"/>
      <c r="C631" s="602"/>
      <c r="D631" s="603"/>
      <c r="E631" s="604" t="s">
        <v>4141</v>
      </c>
      <c r="F631" s="605"/>
      <c r="G631" s="606" t="s">
        <v>4141</v>
      </c>
      <c r="H631" s="607" t="s">
        <v>4141</v>
      </c>
    </row>
    <row r="632" spans="1:8" ht="13.5" thickBot="1">
      <c r="A632" s="641"/>
      <c r="B632" s="642"/>
      <c r="C632" s="642"/>
      <c r="D632" s="643"/>
      <c r="E632" s="644" t="s">
        <v>4153</v>
      </c>
      <c r="F632" s="645"/>
      <c r="G632" s="646"/>
      <c r="H632" s="647">
        <v>6754.39</v>
      </c>
    </row>
    <row r="633" spans="1:8" ht="13.5" thickBot="1">
      <c r="A633" s="648" t="s">
        <v>4154</v>
      </c>
      <c r="B633" s="649"/>
      <c r="C633" s="649"/>
      <c r="D633" s="649"/>
      <c r="E633" s="650"/>
      <c r="F633" s="651">
        <v>6992.47</v>
      </c>
      <c r="G633" s="652"/>
      <c r="H633" s="653"/>
    </row>
    <row r="634" spans="1:8" ht="15">
      <c r="A634" s="579"/>
      <c r="B634" s="579"/>
      <c r="C634" s="579"/>
      <c r="D634" s="579"/>
      <c r="E634" s="579"/>
      <c r="F634" s="579"/>
      <c r="G634" s="579"/>
      <c r="H634" s="579"/>
    </row>
    <row r="635" spans="1:8" ht="15.75" thickBot="1">
      <c r="A635" s="654"/>
      <c r="B635" s="654"/>
      <c r="C635" s="654"/>
      <c r="D635" s="654"/>
      <c r="E635" s="654"/>
      <c r="F635" s="654"/>
      <c r="G635" s="654"/>
      <c r="H635" s="654"/>
    </row>
    <row r="636" spans="1:8" ht="26.25" thickBot="1">
      <c r="A636" s="573" t="s">
        <v>4129</v>
      </c>
      <c r="B636" s="581"/>
      <c r="C636" s="581"/>
      <c r="D636" s="582" t="s">
        <v>75</v>
      </c>
      <c r="E636" s="583" t="s">
        <v>4130</v>
      </c>
      <c r="F636" s="584" t="s">
        <v>28</v>
      </c>
      <c r="G636" s="585" t="s">
        <v>0</v>
      </c>
      <c r="H636" s="586" t="s">
        <v>4202</v>
      </c>
    </row>
    <row r="637" spans="1:8" ht="15.75" customHeight="1" thickBot="1">
      <c r="A637" s="587"/>
      <c r="B637" s="587"/>
      <c r="C637" s="587"/>
      <c r="D637" s="587"/>
      <c r="E637" s="587"/>
      <c r="F637" s="587"/>
      <c r="G637" s="587"/>
      <c r="H637" s="587"/>
    </row>
    <row r="638" spans="1:8">
      <c r="A638" s="588" t="s">
        <v>1297</v>
      </c>
      <c r="B638" s="589"/>
      <c r="C638" s="590"/>
      <c r="D638" s="591"/>
      <c r="E638" s="590"/>
      <c r="F638" s="590"/>
      <c r="G638" s="592"/>
      <c r="H638" s="593"/>
    </row>
    <row r="639" spans="1:8">
      <c r="A639" s="594" t="s">
        <v>4064</v>
      </c>
      <c r="B639" s="595"/>
      <c r="C639" s="595"/>
      <c r="D639" s="596"/>
      <c r="E639" s="597" t="s">
        <v>4130</v>
      </c>
      <c r="F639" s="598" t="s">
        <v>4132</v>
      </c>
      <c r="G639" s="599" t="s">
        <v>4133</v>
      </c>
      <c r="H639" s="600" t="s">
        <v>4134</v>
      </c>
    </row>
    <row r="640" spans="1:8">
      <c r="A640" s="601"/>
      <c r="B640" s="602"/>
      <c r="C640" s="602"/>
      <c r="D640" s="603"/>
      <c r="E640" s="604" t="s">
        <v>4141</v>
      </c>
      <c r="F640" s="605"/>
      <c r="G640" s="606" t="s">
        <v>4141</v>
      </c>
      <c r="H640" s="607" t="s">
        <v>4141</v>
      </c>
    </row>
    <row r="641" spans="1:8">
      <c r="A641" s="601"/>
      <c r="B641" s="602"/>
      <c r="C641" s="602"/>
      <c r="D641" s="603"/>
      <c r="E641" s="604" t="s">
        <v>4141</v>
      </c>
      <c r="F641" s="605"/>
      <c r="G641" s="606" t="s">
        <v>4141</v>
      </c>
      <c r="H641" s="607" t="s">
        <v>4141</v>
      </c>
    </row>
    <row r="642" spans="1:8">
      <c r="A642" s="608"/>
      <c r="B642" s="609"/>
      <c r="C642" s="609"/>
      <c r="D642" s="610"/>
      <c r="E642" s="611" t="s">
        <v>4142</v>
      </c>
      <c r="F642" s="611"/>
      <c r="G642" s="611"/>
      <c r="H642" s="612">
        <v>0</v>
      </c>
    </row>
    <row r="643" spans="1:8">
      <c r="A643" s="613" t="s">
        <v>4143</v>
      </c>
      <c r="B643" s="614"/>
      <c r="C643" s="615"/>
      <c r="D643" s="616"/>
      <c r="E643" s="615"/>
      <c r="F643" s="615"/>
      <c r="G643" s="617"/>
      <c r="H643" s="618"/>
    </row>
    <row r="644" spans="1:8">
      <c r="A644" s="594" t="s">
        <v>4064</v>
      </c>
      <c r="B644" s="595"/>
      <c r="C644" s="595"/>
      <c r="D644" s="596"/>
      <c r="E644" s="597" t="s">
        <v>4130</v>
      </c>
      <c r="F644" s="598" t="s">
        <v>4144</v>
      </c>
      <c r="G644" s="599" t="s">
        <v>4133</v>
      </c>
      <c r="H644" s="600" t="s">
        <v>4134</v>
      </c>
    </row>
    <row r="645" spans="1:8">
      <c r="A645" s="601" t="s">
        <v>4145</v>
      </c>
      <c r="B645" s="602"/>
      <c r="C645" s="602"/>
      <c r="D645" s="603"/>
      <c r="E645" s="604" t="s">
        <v>4146</v>
      </c>
      <c r="F645" s="619">
        <v>0.2</v>
      </c>
      <c r="G645" s="606">
        <v>1587.2183463750353</v>
      </c>
      <c r="H645" s="607">
        <v>317.44</v>
      </c>
    </row>
    <row r="646" spans="1:8">
      <c r="A646" s="601" t="s">
        <v>4180</v>
      </c>
      <c r="B646" s="602"/>
      <c r="C646" s="602"/>
      <c r="D646" s="603"/>
      <c r="E646" s="604" t="s">
        <v>4146</v>
      </c>
      <c r="F646" s="619">
        <v>0.2</v>
      </c>
      <c r="G646" s="606">
        <v>104.75641086075238</v>
      </c>
      <c r="H646" s="607">
        <v>20.95</v>
      </c>
    </row>
    <row r="647" spans="1:8">
      <c r="A647" s="601" t="s">
        <v>4181</v>
      </c>
      <c r="B647" s="602"/>
      <c r="C647" s="602"/>
      <c r="D647" s="603"/>
      <c r="E647" s="604" t="s">
        <v>4146</v>
      </c>
      <c r="F647" s="619">
        <v>0.2</v>
      </c>
      <c r="G647" s="606">
        <v>2041.4757928961851</v>
      </c>
      <c r="H647" s="607">
        <v>408.3</v>
      </c>
    </row>
    <row r="648" spans="1:8">
      <c r="A648" s="620"/>
      <c r="B648" s="621"/>
      <c r="C648" s="621"/>
      <c r="D648" s="622"/>
      <c r="E648" s="623" t="s">
        <v>4147</v>
      </c>
      <c r="F648" s="624"/>
      <c r="G648" s="625"/>
      <c r="H648" s="612">
        <v>746.69</v>
      </c>
    </row>
    <row r="649" spans="1:8">
      <c r="A649" s="626" t="s">
        <v>4148</v>
      </c>
      <c r="B649" s="627"/>
      <c r="C649" s="628"/>
      <c r="D649" s="629"/>
      <c r="E649" s="628"/>
      <c r="F649" s="628"/>
      <c r="G649" s="630"/>
      <c r="H649" s="631"/>
    </row>
    <row r="650" spans="1:8">
      <c r="A650" s="594" t="s">
        <v>4064</v>
      </c>
      <c r="B650" s="595"/>
      <c r="C650" s="595"/>
      <c r="D650" s="596"/>
      <c r="E650" s="597" t="s">
        <v>4130</v>
      </c>
      <c r="F650" s="598" t="s">
        <v>4132</v>
      </c>
      <c r="G650" s="599" t="s">
        <v>4133</v>
      </c>
      <c r="H650" s="600" t="s">
        <v>4134</v>
      </c>
    </row>
    <row r="651" spans="1:8">
      <c r="A651" s="601"/>
      <c r="B651" s="602"/>
      <c r="C651" s="602"/>
      <c r="D651" s="603"/>
      <c r="E651" s="604" t="s">
        <v>4141</v>
      </c>
      <c r="F651" s="655"/>
      <c r="G651" s="606" t="s">
        <v>4141</v>
      </c>
      <c r="H651" s="607" t="s">
        <v>4141</v>
      </c>
    </row>
    <row r="652" spans="1:8">
      <c r="A652" s="601"/>
      <c r="B652" s="602"/>
      <c r="C652" s="602"/>
      <c r="D652" s="603"/>
      <c r="E652" s="604" t="s">
        <v>4141</v>
      </c>
      <c r="F652" s="655"/>
      <c r="G652" s="606" t="s">
        <v>4141</v>
      </c>
      <c r="H652" s="607" t="s">
        <v>4141</v>
      </c>
    </row>
    <row r="653" spans="1:8">
      <c r="A653" s="601"/>
      <c r="B653" s="602"/>
      <c r="C653" s="602"/>
      <c r="D653" s="603"/>
      <c r="E653" s="623" t="s">
        <v>4150</v>
      </c>
      <c r="F653" s="624"/>
      <c r="G653" s="625"/>
      <c r="H653" s="612">
        <v>0</v>
      </c>
    </row>
    <row r="654" spans="1:8">
      <c r="A654" s="634" t="s">
        <v>4151</v>
      </c>
      <c r="B654" s="635"/>
      <c r="C654" s="636"/>
      <c r="D654" s="637"/>
      <c r="E654" s="636"/>
      <c r="F654" s="636"/>
      <c r="G654" s="638"/>
      <c r="H654" s="639"/>
    </row>
    <row r="655" spans="1:8">
      <c r="A655" s="594" t="s">
        <v>4064</v>
      </c>
      <c r="B655" s="595"/>
      <c r="C655" s="595"/>
      <c r="D655" s="596"/>
      <c r="E655" s="597" t="s">
        <v>4130</v>
      </c>
      <c r="F655" s="598" t="s">
        <v>4144</v>
      </c>
      <c r="G655" s="599" t="s">
        <v>4133</v>
      </c>
      <c r="H655" s="600" t="s">
        <v>4134</v>
      </c>
    </row>
    <row r="656" spans="1:8">
      <c r="A656" s="601" t="s">
        <v>4152</v>
      </c>
      <c r="B656" s="602"/>
      <c r="C656" s="602"/>
      <c r="D656" s="603"/>
      <c r="E656" s="604" t="s">
        <v>4146</v>
      </c>
      <c r="F656" s="640">
        <v>0.2</v>
      </c>
      <c r="G656" s="606">
        <v>64327.520156250001</v>
      </c>
      <c r="H656" s="607">
        <v>12865.5</v>
      </c>
    </row>
    <row r="657" spans="1:8">
      <c r="A657" s="601"/>
      <c r="B657" s="602"/>
      <c r="C657" s="602"/>
      <c r="D657" s="603"/>
      <c r="E657" s="604" t="s">
        <v>4141</v>
      </c>
      <c r="F657" s="605"/>
      <c r="G657" s="606" t="s">
        <v>4141</v>
      </c>
      <c r="H657" s="607" t="s">
        <v>4141</v>
      </c>
    </row>
    <row r="658" spans="1:8" ht="13.5" thickBot="1">
      <c r="A658" s="641"/>
      <c r="B658" s="642"/>
      <c r="C658" s="642"/>
      <c r="D658" s="643"/>
      <c r="E658" s="644" t="s">
        <v>4153</v>
      </c>
      <c r="F658" s="645"/>
      <c r="G658" s="646"/>
      <c r="H658" s="647">
        <v>12865.5</v>
      </c>
    </row>
    <row r="659" spans="1:8" ht="13.5" thickBot="1">
      <c r="A659" s="648" t="s">
        <v>4154</v>
      </c>
      <c r="B659" s="649"/>
      <c r="C659" s="649"/>
      <c r="D659" s="649"/>
      <c r="E659" s="650"/>
      <c r="F659" s="651">
        <v>13612.19</v>
      </c>
      <c r="G659" s="652"/>
      <c r="H659" s="653"/>
    </row>
    <row r="660" spans="1:8" ht="15">
      <c r="A660" s="579"/>
      <c r="B660" s="579"/>
      <c r="C660" s="579"/>
      <c r="D660" s="579"/>
      <c r="E660" s="579"/>
      <c r="F660" s="579"/>
      <c r="G660" s="579"/>
      <c r="H660" s="579"/>
    </row>
    <row r="661" spans="1:8" ht="15.75" thickBot="1">
      <c r="A661" s="654"/>
      <c r="B661" s="654"/>
      <c r="C661" s="654"/>
      <c r="D661" s="654"/>
      <c r="E661" s="654"/>
      <c r="F661" s="654"/>
      <c r="G661" s="654"/>
      <c r="H661" s="654"/>
    </row>
    <row r="662" spans="1:8" ht="13.5" thickBot="1">
      <c r="A662" s="573" t="s">
        <v>4129</v>
      </c>
      <c r="B662" s="581"/>
      <c r="C662" s="581"/>
      <c r="D662" s="582" t="s">
        <v>77</v>
      </c>
      <c r="E662" s="583" t="s">
        <v>4130</v>
      </c>
      <c r="F662" s="584" t="s">
        <v>28</v>
      </c>
      <c r="G662" s="585" t="s">
        <v>0</v>
      </c>
      <c r="H662" s="586" t="s">
        <v>4203</v>
      </c>
    </row>
    <row r="663" spans="1:8" ht="15.75" customHeight="1" thickBot="1">
      <c r="A663" s="587"/>
      <c r="B663" s="587"/>
      <c r="C663" s="587"/>
      <c r="D663" s="587"/>
      <c r="E663" s="587"/>
      <c r="F663" s="587"/>
      <c r="G663" s="587"/>
      <c r="H663" s="587"/>
    </row>
    <row r="664" spans="1:8">
      <c r="A664" s="588" t="s">
        <v>1297</v>
      </c>
      <c r="B664" s="589"/>
      <c r="C664" s="590"/>
      <c r="D664" s="591"/>
      <c r="E664" s="590"/>
      <c r="F664" s="590"/>
      <c r="G664" s="592"/>
      <c r="H664" s="593"/>
    </row>
    <row r="665" spans="1:8">
      <c r="A665" s="594" t="s">
        <v>4064</v>
      </c>
      <c r="B665" s="595"/>
      <c r="C665" s="595"/>
      <c r="D665" s="596"/>
      <c r="E665" s="597" t="s">
        <v>4130</v>
      </c>
      <c r="F665" s="598" t="s">
        <v>4132</v>
      </c>
      <c r="G665" s="599" t="s">
        <v>4133</v>
      </c>
      <c r="H665" s="600" t="s">
        <v>4134</v>
      </c>
    </row>
    <row r="666" spans="1:8">
      <c r="A666" s="601"/>
      <c r="B666" s="602"/>
      <c r="C666" s="602"/>
      <c r="D666" s="603"/>
      <c r="E666" s="604" t="s">
        <v>4141</v>
      </c>
      <c r="F666" s="605"/>
      <c r="G666" s="606" t="s">
        <v>4141</v>
      </c>
      <c r="H666" s="607" t="s">
        <v>4141</v>
      </c>
    </row>
    <row r="667" spans="1:8">
      <c r="A667" s="601"/>
      <c r="B667" s="602"/>
      <c r="C667" s="602"/>
      <c r="D667" s="603"/>
      <c r="E667" s="604" t="s">
        <v>4141</v>
      </c>
      <c r="F667" s="605"/>
      <c r="G667" s="606" t="s">
        <v>4141</v>
      </c>
      <c r="H667" s="607" t="s">
        <v>4141</v>
      </c>
    </row>
    <row r="668" spans="1:8">
      <c r="A668" s="608"/>
      <c r="B668" s="609"/>
      <c r="C668" s="609"/>
      <c r="D668" s="610"/>
      <c r="E668" s="611" t="s">
        <v>4142</v>
      </c>
      <c r="F668" s="611"/>
      <c r="G668" s="611"/>
      <c r="H668" s="612">
        <v>0</v>
      </c>
    </row>
    <row r="669" spans="1:8">
      <c r="A669" s="613" t="s">
        <v>4143</v>
      </c>
      <c r="B669" s="614"/>
      <c r="C669" s="615"/>
      <c r="D669" s="616"/>
      <c r="E669" s="615"/>
      <c r="F669" s="615"/>
      <c r="G669" s="617"/>
      <c r="H669" s="618"/>
    </row>
    <row r="670" spans="1:8">
      <c r="A670" s="594" t="s">
        <v>4064</v>
      </c>
      <c r="B670" s="595"/>
      <c r="C670" s="595"/>
      <c r="D670" s="596"/>
      <c r="E670" s="597" t="s">
        <v>4130</v>
      </c>
      <c r="F670" s="598" t="s">
        <v>4144</v>
      </c>
      <c r="G670" s="599" t="s">
        <v>4133</v>
      </c>
      <c r="H670" s="600" t="s">
        <v>4134</v>
      </c>
    </row>
    <row r="671" spans="1:8">
      <c r="A671" s="601" t="s">
        <v>4145</v>
      </c>
      <c r="B671" s="602"/>
      <c r="C671" s="602"/>
      <c r="D671" s="603"/>
      <c r="E671" s="604" t="s">
        <v>4146</v>
      </c>
      <c r="F671" s="619">
        <v>0.25</v>
      </c>
      <c r="G671" s="606">
        <v>1587.2183463750353</v>
      </c>
      <c r="H671" s="607">
        <v>396.8</v>
      </c>
    </row>
    <row r="672" spans="1:8">
      <c r="A672" s="601" t="s">
        <v>4180</v>
      </c>
      <c r="B672" s="602"/>
      <c r="C672" s="602"/>
      <c r="D672" s="603"/>
      <c r="E672" s="604" t="s">
        <v>4146</v>
      </c>
      <c r="F672" s="619">
        <v>0.25</v>
      </c>
      <c r="G672" s="606">
        <v>104.75641086075238</v>
      </c>
      <c r="H672" s="607">
        <v>26.19</v>
      </c>
    </row>
    <row r="673" spans="1:8">
      <c r="A673" s="601" t="s">
        <v>4181</v>
      </c>
      <c r="B673" s="602"/>
      <c r="C673" s="602"/>
      <c r="D673" s="603"/>
      <c r="E673" s="604" t="s">
        <v>4146</v>
      </c>
      <c r="F673" s="619">
        <v>0.25</v>
      </c>
      <c r="G673" s="606">
        <v>2041.4757928961851</v>
      </c>
      <c r="H673" s="607">
        <v>510.37</v>
      </c>
    </row>
    <row r="674" spans="1:8">
      <c r="A674" s="620"/>
      <c r="B674" s="621"/>
      <c r="C674" s="621"/>
      <c r="D674" s="622"/>
      <c r="E674" s="623" t="s">
        <v>4147</v>
      </c>
      <c r="F674" s="624"/>
      <c r="G674" s="625"/>
      <c r="H674" s="612">
        <v>933.36</v>
      </c>
    </row>
    <row r="675" spans="1:8">
      <c r="A675" s="626" t="s">
        <v>4148</v>
      </c>
      <c r="B675" s="627"/>
      <c r="C675" s="628"/>
      <c r="D675" s="629"/>
      <c r="E675" s="628"/>
      <c r="F675" s="628"/>
      <c r="G675" s="630"/>
      <c r="H675" s="631"/>
    </row>
    <row r="676" spans="1:8">
      <c r="A676" s="594" t="s">
        <v>4064</v>
      </c>
      <c r="B676" s="595"/>
      <c r="C676" s="595"/>
      <c r="D676" s="596"/>
      <c r="E676" s="597" t="s">
        <v>4130</v>
      </c>
      <c r="F676" s="598" t="s">
        <v>4132</v>
      </c>
      <c r="G676" s="599" t="s">
        <v>4133</v>
      </c>
      <c r="H676" s="600" t="s">
        <v>4134</v>
      </c>
    </row>
    <row r="677" spans="1:8">
      <c r="A677" s="601"/>
      <c r="B677" s="602"/>
      <c r="C677" s="602"/>
      <c r="D677" s="603"/>
      <c r="E677" s="604" t="s">
        <v>4141</v>
      </c>
      <c r="F677" s="655"/>
      <c r="G677" s="606" t="s">
        <v>4141</v>
      </c>
      <c r="H677" s="607" t="s">
        <v>4141</v>
      </c>
    </row>
    <row r="678" spans="1:8">
      <c r="A678" s="601"/>
      <c r="B678" s="602"/>
      <c r="C678" s="602"/>
      <c r="D678" s="603"/>
      <c r="E678" s="604" t="s">
        <v>4141</v>
      </c>
      <c r="F678" s="655"/>
      <c r="G678" s="606" t="s">
        <v>4141</v>
      </c>
      <c r="H678" s="607" t="s">
        <v>4141</v>
      </c>
    </row>
    <row r="679" spans="1:8">
      <c r="A679" s="601"/>
      <c r="B679" s="602"/>
      <c r="C679" s="602"/>
      <c r="D679" s="603"/>
      <c r="E679" s="623" t="s">
        <v>4150</v>
      </c>
      <c r="F679" s="624"/>
      <c r="G679" s="625"/>
      <c r="H679" s="612">
        <v>0</v>
      </c>
    </row>
    <row r="680" spans="1:8">
      <c r="A680" s="634" t="s">
        <v>4151</v>
      </c>
      <c r="B680" s="635"/>
      <c r="C680" s="636"/>
      <c r="D680" s="637"/>
      <c r="E680" s="636"/>
      <c r="F680" s="636"/>
      <c r="G680" s="638"/>
      <c r="H680" s="639"/>
    </row>
    <row r="681" spans="1:8">
      <c r="A681" s="594" t="s">
        <v>4064</v>
      </c>
      <c r="B681" s="595"/>
      <c r="C681" s="595"/>
      <c r="D681" s="596"/>
      <c r="E681" s="597" t="s">
        <v>4130</v>
      </c>
      <c r="F681" s="598" t="s">
        <v>4144</v>
      </c>
      <c r="G681" s="599" t="s">
        <v>4133</v>
      </c>
      <c r="H681" s="600" t="s">
        <v>4134</v>
      </c>
    </row>
    <row r="682" spans="1:8">
      <c r="A682" s="601" t="s">
        <v>4152</v>
      </c>
      <c r="B682" s="602"/>
      <c r="C682" s="602"/>
      <c r="D682" s="603"/>
      <c r="E682" s="604" t="s">
        <v>4146</v>
      </c>
      <c r="F682" s="640">
        <v>0.25</v>
      </c>
      <c r="G682" s="606">
        <v>64327.520156250001</v>
      </c>
      <c r="H682" s="607">
        <v>16081.88</v>
      </c>
    </row>
    <row r="683" spans="1:8">
      <c r="A683" s="601"/>
      <c r="B683" s="602"/>
      <c r="C683" s="602"/>
      <c r="D683" s="603"/>
      <c r="E683" s="604" t="s">
        <v>4141</v>
      </c>
      <c r="F683" s="605"/>
      <c r="G683" s="606" t="s">
        <v>4141</v>
      </c>
      <c r="H683" s="607" t="s">
        <v>4141</v>
      </c>
    </row>
    <row r="684" spans="1:8" ht="13.5" thickBot="1">
      <c r="A684" s="641"/>
      <c r="B684" s="642"/>
      <c r="C684" s="642"/>
      <c r="D684" s="643"/>
      <c r="E684" s="644" t="s">
        <v>4153</v>
      </c>
      <c r="F684" s="645"/>
      <c r="G684" s="646"/>
      <c r="H684" s="647">
        <v>16081.88</v>
      </c>
    </row>
    <row r="685" spans="1:8" ht="13.5" thickBot="1">
      <c r="A685" s="648" t="s">
        <v>4154</v>
      </c>
      <c r="B685" s="649"/>
      <c r="C685" s="649"/>
      <c r="D685" s="649"/>
      <c r="E685" s="650"/>
      <c r="F685" s="651">
        <v>17015.240000000002</v>
      </c>
      <c r="G685" s="652"/>
      <c r="H685" s="653"/>
    </row>
    <row r="686" spans="1:8" ht="15">
      <c r="A686" s="579"/>
      <c r="B686" s="579"/>
      <c r="C686" s="579"/>
      <c r="D686" s="579"/>
      <c r="E686" s="579"/>
      <c r="F686" s="579"/>
      <c r="G686" s="579"/>
      <c r="H686" s="579"/>
    </row>
    <row r="687" spans="1:8" ht="15.75" thickBot="1">
      <c r="A687" s="654"/>
      <c r="B687" s="654"/>
      <c r="C687" s="654"/>
      <c r="D687" s="654"/>
      <c r="E687" s="654"/>
      <c r="F687" s="654"/>
      <c r="G687" s="654"/>
      <c r="H687" s="654"/>
    </row>
    <row r="688" spans="1:8" ht="13.5" thickBot="1">
      <c r="A688" s="573" t="s">
        <v>4129</v>
      </c>
      <c r="B688" s="581"/>
      <c r="C688" s="581"/>
      <c r="D688" s="582" t="s">
        <v>79</v>
      </c>
      <c r="E688" s="583" t="s">
        <v>4130</v>
      </c>
      <c r="F688" s="584" t="s">
        <v>2</v>
      </c>
      <c r="G688" s="585" t="s">
        <v>0</v>
      </c>
      <c r="H688" s="586" t="s">
        <v>4204</v>
      </c>
    </row>
    <row r="689" spans="1:8" ht="15.75" customHeight="1" thickBot="1">
      <c r="A689" s="587"/>
      <c r="B689" s="587"/>
      <c r="C689" s="587"/>
      <c r="D689" s="587"/>
      <c r="E689" s="587"/>
      <c r="F689" s="587"/>
      <c r="G689" s="587"/>
      <c r="H689" s="587"/>
    </row>
    <row r="690" spans="1:8">
      <c r="A690" s="588" t="s">
        <v>1297</v>
      </c>
      <c r="B690" s="589"/>
      <c r="C690" s="590"/>
      <c r="D690" s="591"/>
      <c r="E690" s="590"/>
      <c r="F690" s="590"/>
      <c r="G690" s="592"/>
      <c r="H690" s="593"/>
    </row>
    <row r="691" spans="1:8">
      <c r="A691" s="594" t="s">
        <v>4064</v>
      </c>
      <c r="B691" s="595"/>
      <c r="C691" s="595"/>
      <c r="D691" s="596"/>
      <c r="E691" s="597" t="s">
        <v>4130</v>
      </c>
      <c r="F691" s="598" t="s">
        <v>4132</v>
      </c>
      <c r="G691" s="599" t="s">
        <v>4133</v>
      </c>
      <c r="H691" s="600" t="s">
        <v>4134</v>
      </c>
    </row>
    <row r="692" spans="1:8">
      <c r="A692" s="601"/>
      <c r="B692" s="602"/>
      <c r="C692" s="602"/>
      <c r="D692" s="603"/>
      <c r="E692" s="604" t="s">
        <v>4141</v>
      </c>
      <c r="F692" s="605"/>
      <c r="G692" s="606" t="s">
        <v>4141</v>
      </c>
      <c r="H692" s="607" t="s">
        <v>4141</v>
      </c>
    </row>
    <row r="693" spans="1:8">
      <c r="A693" s="601"/>
      <c r="B693" s="602"/>
      <c r="C693" s="602"/>
      <c r="D693" s="603"/>
      <c r="E693" s="604" t="s">
        <v>4141</v>
      </c>
      <c r="F693" s="605"/>
      <c r="G693" s="606" t="s">
        <v>4141</v>
      </c>
      <c r="H693" s="607" t="s">
        <v>4141</v>
      </c>
    </row>
    <row r="694" spans="1:8">
      <c r="A694" s="608"/>
      <c r="B694" s="609"/>
      <c r="C694" s="609"/>
      <c r="D694" s="610"/>
      <c r="E694" s="611" t="s">
        <v>4142</v>
      </c>
      <c r="F694" s="611"/>
      <c r="G694" s="611"/>
      <c r="H694" s="612">
        <v>0</v>
      </c>
    </row>
    <row r="695" spans="1:8">
      <c r="A695" s="613" t="s">
        <v>4143</v>
      </c>
      <c r="B695" s="614"/>
      <c r="C695" s="615"/>
      <c r="D695" s="616"/>
      <c r="E695" s="615"/>
      <c r="F695" s="615"/>
      <c r="G695" s="617"/>
      <c r="H695" s="618"/>
    </row>
    <row r="696" spans="1:8">
      <c r="A696" s="594" t="s">
        <v>4064</v>
      </c>
      <c r="B696" s="595"/>
      <c r="C696" s="595"/>
      <c r="D696" s="596"/>
      <c r="E696" s="597" t="s">
        <v>4130</v>
      </c>
      <c r="F696" s="598" t="s">
        <v>4144</v>
      </c>
      <c r="G696" s="599" t="s">
        <v>4133</v>
      </c>
      <c r="H696" s="600" t="s">
        <v>4134</v>
      </c>
    </row>
    <row r="697" spans="1:8">
      <c r="A697" s="601" t="s">
        <v>4145</v>
      </c>
      <c r="B697" s="602"/>
      <c r="C697" s="602"/>
      <c r="D697" s="603"/>
      <c r="E697" s="604" t="s">
        <v>4146</v>
      </c>
      <c r="F697" s="619">
        <v>0.8</v>
      </c>
      <c r="G697" s="606">
        <v>1587.2183463750353</v>
      </c>
      <c r="H697" s="607">
        <v>1269.77</v>
      </c>
    </row>
    <row r="698" spans="1:8">
      <c r="A698" s="601"/>
      <c r="B698" s="602"/>
      <c r="C698" s="602"/>
      <c r="D698" s="603"/>
      <c r="E698" s="604" t="s">
        <v>4141</v>
      </c>
      <c r="F698" s="619" t="s">
        <v>4141</v>
      </c>
      <c r="G698" s="606" t="s">
        <v>4141</v>
      </c>
      <c r="H698" s="607" t="s">
        <v>4141</v>
      </c>
    </row>
    <row r="699" spans="1:8">
      <c r="A699" s="601"/>
      <c r="B699" s="602"/>
      <c r="C699" s="602"/>
      <c r="D699" s="603"/>
      <c r="E699" s="604" t="s">
        <v>4141</v>
      </c>
      <c r="F699" s="619" t="s">
        <v>4141</v>
      </c>
      <c r="G699" s="606" t="s">
        <v>4141</v>
      </c>
      <c r="H699" s="607" t="s">
        <v>4141</v>
      </c>
    </row>
    <row r="700" spans="1:8">
      <c r="A700" s="620"/>
      <c r="B700" s="621"/>
      <c r="C700" s="621"/>
      <c r="D700" s="622"/>
      <c r="E700" s="623" t="s">
        <v>4147</v>
      </c>
      <c r="F700" s="624"/>
      <c r="G700" s="625"/>
      <c r="H700" s="612">
        <v>1269.77</v>
      </c>
    </row>
    <row r="701" spans="1:8">
      <c r="A701" s="626" t="s">
        <v>4148</v>
      </c>
      <c r="B701" s="627"/>
      <c r="C701" s="628"/>
      <c r="D701" s="629"/>
      <c r="E701" s="628"/>
      <c r="F701" s="628"/>
      <c r="G701" s="630"/>
      <c r="H701" s="631"/>
    </row>
    <row r="702" spans="1:8">
      <c r="A702" s="594" t="s">
        <v>4064</v>
      </c>
      <c r="B702" s="595"/>
      <c r="C702" s="595"/>
      <c r="D702" s="596"/>
      <c r="E702" s="597" t="s">
        <v>4130</v>
      </c>
      <c r="F702" s="598" t="s">
        <v>4132</v>
      </c>
      <c r="G702" s="599" t="s">
        <v>4133</v>
      </c>
      <c r="H702" s="600" t="s">
        <v>4134</v>
      </c>
    </row>
    <row r="703" spans="1:8">
      <c r="A703" s="601"/>
      <c r="B703" s="602"/>
      <c r="C703" s="602"/>
      <c r="D703" s="603"/>
      <c r="E703" s="604" t="s">
        <v>4141</v>
      </c>
      <c r="F703" s="632"/>
      <c r="G703" s="606" t="s">
        <v>4141</v>
      </c>
      <c r="H703" s="607" t="s">
        <v>4141</v>
      </c>
    </row>
    <row r="704" spans="1:8">
      <c r="A704" s="601"/>
      <c r="B704" s="602"/>
      <c r="C704" s="602"/>
      <c r="D704" s="603"/>
      <c r="E704" s="604" t="s">
        <v>4141</v>
      </c>
      <c r="F704" s="633"/>
      <c r="G704" s="606" t="s">
        <v>4141</v>
      </c>
      <c r="H704" s="607" t="s">
        <v>4141</v>
      </c>
    </row>
    <row r="705" spans="1:8">
      <c r="A705" s="601"/>
      <c r="B705" s="602"/>
      <c r="C705" s="602"/>
      <c r="D705" s="603"/>
      <c r="E705" s="623" t="s">
        <v>4150</v>
      </c>
      <c r="F705" s="624"/>
      <c r="G705" s="625"/>
      <c r="H705" s="612">
        <v>0</v>
      </c>
    </row>
    <row r="706" spans="1:8">
      <c r="A706" s="634" t="s">
        <v>4151</v>
      </c>
      <c r="B706" s="635"/>
      <c r="C706" s="636"/>
      <c r="D706" s="637"/>
      <c r="E706" s="636"/>
      <c r="F706" s="636"/>
      <c r="G706" s="638"/>
      <c r="H706" s="639"/>
    </row>
    <row r="707" spans="1:8">
      <c r="A707" s="594" t="s">
        <v>4064</v>
      </c>
      <c r="B707" s="595"/>
      <c r="C707" s="595"/>
      <c r="D707" s="596"/>
      <c r="E707" s="597" t="s">
        <v>4130</v>
      </c>
      <c r="F707" s="598" t="s">
        <v>4144</v>
      </c>
      <c r="G707" s="599" t="s">
        <v>4133</v>
      </c>
      <c r="H707" s="600" t="s">
        <v>4134</v>
      </c>
    </row>
    <row r="708" spans="1:8">
      <c r="A708" s="601" t="s">
        <v>4152</v>
      </c>
      <c r="B708" s="602"/>
      <c r="C708" s="602"/>
      <c r="D708" s="603"/>
      <c r="E708" s="604" t="s">
        <v>4146</v>
      </c>
      <c r="F708" s="640">
        <v>0.8</v>
      </c>
      <c r="G708" s="606">
        <v>64327.520156250001</v>
      </c>
      <c r="H708" s="607">
        <v>51462.02</v>
      </c>
    </row>
    <row r="709" spans="1:8">
      <c r="A709" s="601"/>
      <c r="B709" s="602"/>
      <c r="C709" s="602"/>
      <c r="D709" s="603"/>
      <c r="E709" s="604" t="s">
        <v>4141</v>
      </c>
      <c r="F709" s="605"/>
      <c r="G709" s="606" t="s">
        <v>4141</v>
      </c>
      <c r="H709" s="607" t="s">
        <v>4141</v>
      </c>
    </row>
    <row r="710" spans="1:8" ht="13.5" thickBot="1">
      <c r="A710" s="641"/>
      <c r="B710" s="642"/>
      <c r="C710" s="642"/>
      <c r="D710" s="643"/>
      <c r="E710" s="644" t="s">
        <v>4153</v>
      </c>
      <c r="F710" s="645"/>
      <c r="G710" s="646"/>
      <c r="H710" s="647">
        <v>51462.02</v>
      </c>
    </row>
    <row r="711" spans="1:8" ht="13.5" thickBot="1">
      <c r="A711" s="648" t="s">
        <v>4154</v>
      </c>
      <c r="B711" s="649"/>
      <c r="C711" s="649"/>
      <c r="D711" s="649"/>
      <c r="E711" s="650"/>
      <c r="F711" s="651">
        <v>52731.79</v>
      </c>
      <c r="G711" s="652"/>
      <c r="H711" s="653"/>
    </row>
    <row r="712" spans="1:8" ht="15">
      <c r="A712" s="579"/>
      <c r="B712" s="579"/>
      <c r="C712" s="579"/>
      <c r="D712" s="579"/>
      <c r="E712" s="579"/>
      <c r="F712" s="579"/>
      <c r="G712" s="579"/>
      <c r="H712" s="579"/>
    </row>
    <row r="713" spans="1:8" ht="15.75" thickBot="1">
      <c r="A713" s="654"/>
      <c r="B713" s="654"/>
      <c r="C713" s="654"/>
      <c r="D713" s="654"/>
      <c r="E713" s="654"/>
      <c r="F713" s="654"/>
      <c r="G713" s="654"/>
      <c r="H713" s="654"/>
    </row>
    <row r="714" spans="1:8" ht="13.5" thickBot="1">
      <c r="A714" s="573" t="s">
        <v>4129</v>
      </c>
      <c r="B714" s="581"/>
      <c r="C714" s="581"/>
      <c r="D714" s="582" t="s">
        <v>81</v>
      </c>
      <c r="E714" s="583" t="s">
        <v>4130</v>
      </c>
      <c r="F714" s="584" t="s">
        <v>2</v>
      </c>
      <c r="G714" s="585" t="s">
        <v>0</v>
      </c>
      <c r="H714" s="586" t="s">
        <v>4205</v>
      </c>
    </row>
    <row r="715" spans="1:8" ht="15.75" customHeight="1" thickBot="1">
      <c r="A715" s="587"/>
      <c r="B715" s="587"/>
      <c r="C715" s="587"/>
      <c r="D715" s="587"/>
      <c r="E715" s="587"/>
      <c r="F715" s="587"/>
      <c r="G715" s="587"/>
      <c r="H715" s="587"/>
    </row>
    <row r="716" spans="1:8">
      <c r="A716" s="588" t="s">
        <v>1297</v>
      </c>
      <c r="B716" s="589"/>
      <c r="C716" s="590"/>
      <c r="D716" s="591"/>
      <c r="E716" s="590"/>
      <c r="F716" s="590"/>
      <c r="G716" s="592"/>
      <c r="H716" s="593"/>
    </row>
    <row r="717" spans="1:8">
      <c r="A717" s="594" t="s">
        <v>4064</v>
      </c>
      <c r="B717" s="595"/>
      <c r="C717" s="595"/>
      <c r="D717" s="596"/>
      <c r="E717" s="597" t="s">
        <v>4130</v>
      </c>
      <c r="F717" s="598" t="s">
        <v>4132</v>
      </c>
      <c r="G717" s="599" t="s">
        <v>4133</v>
      </c>
      <c r="H717" s="600" t="s">
        <v>4134</v>
      </c>
    </row>
    <row r="718" spans="1:8">
      <c r="A718" s="601"/>
      <c r="B718" s="602"/>
      <c r="C718" s="602"/>
      <c r="D718" s="603"/>
      <c r="E718" s="604" t="s">
        <v>4141</v>
      </c>
      <c r="F718" s="605"/>
      <c r="G718" s="606" t="s">
        <v>4141</v>
      </c>
      <c r="H718" s="607" t="s">
        <v>4141</v>
      </c>
    </row>
    <row r="719" spans="1:8">
      <c r="A719" s="601"/>
      <c r="B719" s="602"/>
      <c r="C719" s="602"/>
      <c r="D719" s="603"/>
      <c r="E719" s="604" t="s">
        <v>4141</v>
      </c>
      <c r="F719" s="605"/>
      <c r="G719" s="606" t="s">
        <v>4141</v>
      </c>
      <c r="H719" s="607" t="s">
        <v>4141</v>
      </c>
    </row>
    <row r="720" spans="1:8">
      <c r="A720" s="608"/>
      <c r="B720" s="609"/>
      <c r="C720" s="609"/>
      <c r="D720" s="610"/>
      <c r="E720" s="611" t="s">
        <v>4142</v>
      </c>
      <c r="F720" s="611"/>
      <c r="G720" s="611"/>
      <c r="H720" s="612">
        <v>0</v>
      </c>
    </row>
    <row r="721" spans="1:8">
      <c r="A721" s="613" t="s">
        <v>4143</v>
      </c>
      <c r="B721" s="614"/>
      <c r="C721" s="615"/>
      <c r="D721" s="616"/>
      <c r="E721" s="615"/>
      <c r="F721" s="615"/>
      <c r="G721" s="617"/>
      <c r="H721" s="618"/>
    </row>
    <row r="722" spans="1:8">
      <c r="A722" s="594" t="s">
        <v>4064</v>
      </c>
      <c r="B722" s="595"/>
      <c r="C722" s="595"/>
      <c r="D722" s="596"/>
      <c r="E722" s="597" t="s">
        <v>4130</v>
      </c>
      <c r="F722" s="598" t="s">
        <v>4144</v>
      </c>
      <c r="G722" s="599" t="s">
        <v>4133</v>
      </c>
      <c r="H722" s="600" t="s">
        <v>4134</v>
      </c>
    </row>
    <row r="723" spans="1:8">
      <c r="A723" s="601" t="s">
        <v>4145</v>
      </c>
      <c r="B723" s="602"/>
      <c r="C723" s="602"/>
      <c r="D723" s="603"/>
      <c r="E723" s="604" t="s">
        <v>4146</v>
      </c>
      <c r="F723" s="619">
        <v>0.35</v>
      </c>
      <c r="G723" s="606">
        <v>1587.2183463750353</v>
      </c>
      <c r="H723" s="607">
        <v>555.53</v>
      </c>
    </row>
    <row r="724" spans="1:8">
      <c r="A724" s="601"/>
      <c r="B724" s="602"/>
      <c r="C724" s="602"/>
      <c r="D724" s="603"/>
      <c r="E724" s="604" t="s">
        <v>4141</v>
      </c>
      <c r="F724" s="619" t="s">
        <v>4141</v>
      </c>
      <c r="G724" s="606" t="s">
        <v>4141</v>
      </c>
      <c r="H724" s="607" t="s">
        <v>4141</v>
      </c>
    </row>
    <row r="725" spans="1:8">
      <c r="A725" s="601"/>
      <c r="B725" s="602"/>
      <c r="C725" s="602"/>
      <c r="D725" s="603"/>
      <c r="E725" s="604" t="s">
        <v>4141</v>
      </c>
      <c r="F725" s="619" t="s">
        <v>4141</v>
      </c>
      <c r="G725" s="606" t="s">
        <v>4141</v>
      </c>
      <c r="H725" s="607" t="s">
        <v>4141</v>
      </c>
    </row>
    <row r="726" spans="1:8">
      <c r="A726" s="620"/>
      <c r="B726" s="621"/>
      <c r="C726" s="621"/>
      <c r="D726" s="622"/>
      <c r="E726" s="623" t="s">
        <v>4147</v>
      </c>
      <c r="F726" s="624"/>
      <c r="G726" s="625"/>
      <c r="H726" s="612">
        <v>555.53</v>
      </c>
    </row>
    <row r="727" spans="1:8">
      <c r="A727" s="626" t="s">
        <v>4148</v>
      </c>
      <c r="B727" s="627"/>
      <c r="C727" s="628"/>
      <c r="D727" s="629"/>
      <c r="E727" s="628"/>
      <c r="F727" s="628"/>
      <c r="G727" s="630"/>
      <c r="H727" s="631"/>
    </row>
    <row r="728" spans="1:8">
      <c r="A728" s="594" t="s">
        <v>4064</v>
      </c>
      <c r="B728" s="595"/>
      <c r="C728" s="595"/>
      <c r="D728" s="596"/>
      <c r="E728" s="597" t="s">
        <v>4130</v>
      </c>
      <c r="F728" s="598" t="s">
        <v>4132</v>
      </c>
      <c r="G728" s="599" t="s">
        <v>4133</v>
      </c>
      <c r="H728" s="600" t="s">
        <v>4134</v>
      </c>
    </row>
    <row r="729" spans="1:8">
      <c r="A729" s="601"/>
      <c r="B729" s="602"/>
      <c r="C729" s="602"/>
      <c r="D729" s="603"/>
      <c r="E729" s="604" t="s">
        <v>4141</v>
      </c>
      <c r="F729" s="655"/>
      <c r="G729" s="606" t="s">
        <v>4141</v>
      </c>
      <c r="H729" s="607" t="s">
        <v>4141</v>
      </c>
    </row>
    <row r="730" spans="1:8">
      <c r="A730" s="601"/>
      <c r="B730" s="602"/>
      <c r="C730" s="602"/>
      <c r="D730" s="603"/>
      <c r="E730" s="604" t="s">
        <v>4141</v>
      </c>
      <c r="F730" s="655"/>
      <c r="G730" s="606" t="s">
        <v>4141</v>
      </c>
      <c r="H730" s="607" t="s">
        <v>4141</v>
      </c>
    </row>
    <row r="731" spans="1:8">
      <c r="A731" s="601"/>
      <c r="B731" s="602"/>
      <c r="C731" s="602"/>
      <c r="D731" s="603"/>
      <c r="E731" s="623" t="s">
        <v>4150</v>
      </c>
      <c r="F731" s="624"/>
      <c r="G731" s="625"/>
      <c r="H731" s="612">
        <v>0</v>
      </c>
    </row>
    <row r="732" spans="1:8">
      <c r="A732" s="634" t="s">
        <v>4151</v>
      </c>
      <c r="B732" s="635"/>
      <c r="C732" s="636"/>
      <c r="D732" s="637"/>
      <c r="E732" s="636"/>
      <c r="F732" s="636"/>
      <c r="G732" s="638"/>
      <c r="H732" s="639"/>
    </row>
    <row r="733" spans="1:8">
      <c r="A733" s="594" t="s">
        <v>4064</v>
      </c>
      <c r="B733" s="595"/>
      <c r="C733" s="595"/>
      <c r="D733" s="596"/>
      <c r="E733" s="597" t="s">
        <v>4130</v>
      </c>
      <c r="F733" s="598" t="s">
        <v>4144</v>
      </c>
      <c r="G733" s="599" t="s">
        <v>4133</v>
      </c>
      <c r="H733" s="600" t="s">
        <v>4134</v>
      </c>
    </row>
    <row r="734" spans="1:8">
      <c r="A734" s="601" t="s">
        <v>4195</v>
      </c>
      <c r="B734" s="602"/>
      <c r="C734" s="602"/>
      <c r="D734" s="603"/>
      <c r="E734" s="604" t="s">
        <v>4146</v>
      </c>
      <c r="F734" s="640">
        <v>0.35</v>
      </c>
      <c r="G734" s="606">
        <v>45029.264109374999</v>
      </c>
      <c r="H734" s="607">
        <v>15760.24</v>
      </c>
    </row>
    <row r="735" spans="1:8">
      <c r="A735" s="601"/>
      <c r="B735" s="602"/>
      <c r="C735" s="602"/>
      <c r="D735" s="603"/>
      <c r="E735" s="604" t="s">
        <v>4141</v>
      </c>
      <c r="F735" s="605"/>
      <c r="G735" s="606" t="s">
        <v>4141</v>
      </c>
      <c r="H735" s="607" t="s">
        <v>4141</v>
      </c>
    </row>
    <row r="736" spans="1:8" ht="13.5" thickBot="1">
      <c r="A736" s="641"/>
      <c r="B736" s="642"/>
      <c r="C736" s="642"/>
      <c r="D736" s="643"/>
      <c r="E736" s="644" t="s">
        <v>4153</v>
      </c>
      <c r="F736" s="645"/>
      <c r="G736" s="646"/>
      <c r="H736" s="647">
        <v>15760.24</v>
      </c>
    </row>
    <row r="737" spans="1:8" ht="13.5" thickBot="1">
      <c r="A737" s="648" t="s">
        <v>4154</v>
      </c>
      <c r="B737" s="649"/>
      <c r="C737" s="649"/>
      <c r="D737" s="649"/>
      <c r="E737" s="650"/>
      <c r="F737" s="651">
        <v>16315.77</v>
      </c>
      <c r="G737" s="652"/>
      <c r="H737" s="653"/>
    </row>
    <row r="738" spans="1:8" ht="15">
      <c r="A738" s="579"/>
      <c r="B738" s="579"/>
      <c r="C738" s="579"/>
      <c r="D738" s="579"/>
      <c r="E738" s="579"/>
      <c r="F738" s="579"/>
      <c r="G738" s="579"/>
      <c r="H738" s="579"/>
    </row>
    <row r="739" spans="1:8" ht="15.75" thickBot="1">
      <c r="A739" s="587"/>
      <c r="B739" s="587"/>
      <c r="C739" s="587"/>
      <c r="D739" s="587"/>
      <c r="E739" s="587"/>
      <c r="F739" s="587"/>
      <c r="G739" s="587"/>
      <c r="H739" s="587"/>
    </row>
    <row r="740" spans="1:8" ht="13.5" thickBot="1">
      <c r="A740" s="658" t="s">
        <v>4129</v>
      </c>
      <c r="B740" s="574"/>
      <c r="C740" s="659"/>
      <c r="D740" s="582" t="s">
        <v>83</v>
      </c>
      <c r="E740" s="583" t="s">
        <v>4130</v>
      </c>
      <c r="F740" s="584" t="s">
        <v>2</v>
      </c>
      <c r="G740" s="585" t="s">
        <v>0</v>
      </c>
      <c r="H740" s="586" t="s">
        <v>4206</v>
      </c>
    </row>
    <row r="741" spans="1:8" ht="15.75" customHeight="1" thickBot="1">
      <c r="A741" s="580"/>
      <c r="B741" s="580"/>
      <c r="C741" s="580"/>
      <c r="D741" s="580"/>
      <c r="E741" s="580"/>
      <c r="F741" s="580"/>
      <c r="G741" s="580"/>
      <c r="H741" s="580"/>
    </row>
    <row r="742" spans="1:8">
      <c r="A742" s="588" t="s">
        <v>1297</v>
      </c>
      <c r="B742" s="589"/>
      <c r="C742" s="590"/>
      <c r="D742" s="591"/>
      <c r="E742" s="590"/>
      <c r="F742" s="590"/>
      <c r="G742" s="592"/>
      <c r="H742" s="593"/>
    </row>
    <row r="743" spans="1:8">
      <c r="A743" s="594" t="s">
        <v>4064</v>
      </c>
      <c r="B743" s="595"/>
      <c r="C743" s="595"/>
      <c r="D743" s="596"/>
      <c r="E743" s="597" t="s">
        <v>4130</v>
      </c>
      <c r="F743" s="598" t="s">
        <v>4132</v>
      </c>
      <c r="G743" s="599" t="s">
        <v>4133</v>
      </c>
      <c r="H743" s="600" t="s">
        <v>4134</v>
      </c>
    </row>
    <row r="744" spans="1:8">
      <c r="A744" s="601"/>
      <c r="B744" s="602"/>
      <c r="C744" s="602"/>
      <c r="D744" s="603"/>
      <c r="E744" s="604" t="s">
        <v>4141</v>
      </c>
      <c r="F744" s="605"/>
      <c r="G744" s="606" t="s">
        <v>4141</v>
      </c>
      <c r="H744" s="607" t="s">
        <v>4141</v>
      </c>
    </row>
    <row r="745" spans="1:8">
      <c r="A745" s="601"/>
      <c r="B745" s="602"/>
      <c r="C745" s="602"/>
      <c r="D745" s="603"/>
      <c r="E745" s="604" t="s">
        <v>4141</v>
      </c>
      <c r="F745" s="605"/>
      <c r="G745" s="606" t="s">
        <v>4141</v>
      </c>
      <c r="H745" s="607" t="s">
        <v>4141</v>
      </c>
    </row>
    <row r="746" spans="1:8">
      <c r="A746" s="608"/>
      <c r="B746" s="609"/>
      <c r="C746" s="609"/>
      <c r="D746" s="610"/>
      <c r="E746" s="623" t="s">
        <v>4142</v>
      </c>
      <c r="F746" s="624"/>
      <c r="G746" s="625"/>
      <c r="H746" s="612">
        <v>0</v>
      </c>
    </row>
    <row r="747" spans="1:8">
      <c r="A747" s="613" t="s">
        <v>4143</v>
      </c>
      <c r="B747" s="614"/>
      <c r="C747" s="615"/>
      <c r="D747" s="616"/>
      <c r="E747" s="615"/>
      <c r="F747" s="615"/>
      <c r="G747" s="617"/>
      <c r="H747" s="618"/>
    </row>
    <row r="748" spans="1:8">
      <c r="A748" s="594" t="s">
        <v>4064</v>
      </c>
      <c r="B748" s="595"/>
      <c r="C748" s="595"/>
      <c r="D748" s="596"/>
      <c r="E748" s="597" t="s">
        <v>4130</v>
      </c>
      <c r="F748" s="598" t="s">
        <v>4144</v>
      </c>
      <c r="G748" s="599" t="s">
        <v>4133</v>
      </c>
      <c r="H748" s="600" t="s">
        <v>4134</v>
      </c>
    </row>
    <row r="749" spans="1:8">
      <c r="A749" s="601" t="s">
        <v>4145</v>
      </c>
      <c r="B749" s="602"/>
      <c r="C749" s="602"/>
      <c r="D749" s="603"/>
      <c r="E749" s="604" t="s">
        <v>4146</v>
      </c>
      <c r="F749" s="619">
        <v>0.8</v>
      </c>
      <c r="G749" s="606">
        <v>1587.2183463750353</v>
      </c>
      <c r="H749" s="607">
        <v>1269.77</v>
      </c>
    </row>
    <row r="750" spans="1:8">
      <c r="A750" s="601" t="s">
        <v>4180</v>
      </c>
      <c r="B750" s="602"/>
      <c r="C750" s="602"/>
      <c r="D750" s="603"/>
      <c r="E750" s="604" t="s">
        <v>4146</v>
      </c>
      <c r="F750" s="619">
        <v>0.8</v>
      </c>
      <c r="G750" s="606">
        <v>104.75641086075238</v>
      </c>
      <c r="H750" s="607">
        <v>83.81</v>
      </c>
    </row>
    <row r="751" spans="1:8">
      <c r="A751" s="601" t="s">
        <v>4181</v>
      </c>
      <c r="B751" s="602"/>
      <c r="C751" s="602"/>
      <c r="D751" s="603"/>
      <c r="E751" s="604" t="s">
        <v>4146</v>
      </c>
      <c r="F751" s="619">
        <v>0.8</v>
      </c>
      <c r="G751" s="606">
        <v>2041.4757928961851</v>
      </c>
      <c r="H751" s="607">
        <v>1633.18</v>
      </c>
    </row>
    <row r="752" spans="1:8">
      <c r="A752" s="620"/>
      <c r="B752" s="621"/>
      <c r="C752" s="621"/>
      <c r="D752" s="622"/>
      <c r="E752" s="623" t="s">
        <v>4147</v>
      </c>
      <c r="F752" s="624"/>
      <c r="G752" s="625"/>
      <c r="H752" s="612">
        <v>2986.76</v>
      </c>
    </row>
    <row r="753" spans="1:8">
      <c r="A753" s="626" t="s">
        <v>4148</v>
      </c>
      <c r="B753" s="627"/>
      <c r="C753" s="628"/>
      <c r="D753" s="629"/>
      <c r="E753" s="628"/>
      <c r="F753" s="628"/>
      <c r="G753" s="630"/>
      <c r="H753" s="631"/>
    </row>
    <row r="754" spans="1:8">
      <c r="A754" s="594" t="s">
        <v>4064</v>
      </c>
      <c r="B754" s="595"/>
      <c r="C754" s="595"/>
      <c r="D754" s="596"/>
      <c r="E754" s="597" t="s">
        <v>4130</v>
      </c>
      <c r="F754" s="598" t="s">
        <v>4132</v>
      </c>
      <c r="G754" s="599" t="s">
        <v>4133</v>
      </c>
      <c r="H754" s="600" t="s">
        <v>4134</v>
      </c>
    </row>
    <row r="755" spans="1:8">
      <c r="A755" s="601"/>
      <c r="B755" s="602"/>
      <c r="C755" s="602"/>
      <c r="D755" s="603"/>
      <c r="E755" s="604" t="s">
        <v>4141</v>
      </c>
      <c r="F755" s="655"/>
      <c r="G755" s="606" t="s">
        <v>4141</v>
      </c>
      <c r="H755" s="607" t="s">
        <v>4141</v>
      </c>
    </row>
    <row r="756" spans="1:8">
      <c r="A756" s="601"/>
      <c r="B756" s="602"/>
      <c r="C756" s="602"/>
      <c r="D756" s="603"/>
      <c r="E756" s="604" t="s">
        <v>4141</v>
      </c>
      <c r="F756" s="655"/>
      <c r="G756" s="606" t="s">
        <v>4141</v>
      </c>
      <c r="H756" s="607" t="s">
        <v>4141</v>
      </c>
    </row>
    <row r="757" spans="1:8">
      <c r="A757" s="601"/>
      <c r="B757" s="602"/>
      <c r="C757" s="602"/>
      <c r="D757" s="603"/>
      <c r="E757" s="623" t="s">
        <v>4150</v>
      </c>
      <c r="F757" s="624"/>
      <c r="G757" s="625"/>
      <c r="H757" s="612">
        <v>0</v>
      </c>
    </row>
    <row r="758" spans="1:8">
      <c r="A758" s="634" t="s">
        <v>4151</v>
      </c>
      <c r="B758" s="635"/>
      <c r="C758" s="636"/>
      <c r="D758" s="637"/>
      <c r="E758" s="636"/>
      <c r="F758" s="636"/>
      <c r="G758" s="638"/>
      <c r="H758" s="639"/>
    </row>
    <row r="759" spans="1:8">
      <c r="A759" s="594" t="s">
        <v>4064</v>
      </c>
      <c r="B759" s="595"/>
      <c r="C759" s="595"/>
      <c r="D759" s="596"/>
      <c r="E759" s="597" t="s">
        <v>4130</v>
      </c>
      <c r="F759" s="598" t="s">
        <v>4144</v>
      </c>
      <c r="G759" s="599" t="s">
        <v>4133</v>
      </c>
      <c r="H759" s="600" t="s">
        <v>4134</v>
      </c>
    </row>
    <row r="760" spans="1:8">
      <c r="A760" s="601" t="s">
        <v>4152</v>
      </c>
      <c r="B760" s="602"/>
      <c r="C760" s="602"/>
      <c r="D760" s="603"/>
      <c r="E760" s="604" t="s">
        <v>4146</v>
      </c>
      <c r="F760" s="640">
        <v>0.8</v>
      </c>
      <c r="G760" s="606">
        <v>64327.520156250001</v>
      </c>
      <c r="H760" s="607">
        <v>51462.02</v>
      </c>
    </row>
    <row r="761" spans="1:8">
      <c r="A761" s="601"/>
      <c r="B761" s="602"/>
      <c r="C761" s="602"/>
      <c r="D761" s="603"/>
      <c r="E761" s="604" t="s">
        <v>4141</v>
      </c>
      <c r="F761" s="605"/>
      <c r="G761" s="606" t="s">
        <v>4141</v>
      </c>
      <c r="H761" s="607" t="s">
        <v>4141</v>
      </c>
    </row>
    <row r="762" spans="1:8" ht="13.5" thickBot="1">
      <c r="A762" s="641"/>
      <c r="B762" s="642"/>
      <c r="C762" s="642"/>
      <c r="D762" s="643"/>
      <c r="E762" s="644" t="s">
        <v>4153</v>
      </c>
      <c r="F762" s="645"/>
      <c r="G762" s="646"/>
      <c r="H762" s="647">
        <v>51462.02</v>
      </c>
    </row>
    <row r="763" spans="1:8" ht="13.5" thickBot="1">
      <c r="A763" s="648" t="s">
        <v>4154</v>
      </c>
      <c r="B763" s="649"/>
      <c r="C763" s="649"/>
      <c r="D763" s="649"/>
      <c r="E763" s="650"/>
      <c r="F763" s="651">
        <v>54448.78</v>
      </c>
      <c r="G763" s="660"/>
      <c r="H763" s="661"/>
    </row>
    <row r="764" spans="1:8" ht="15">
      <c r="A764" s="579"/>
      <c r="B764" s="579"/>
      <c r="C764" s="579"/>
      <c r="D764" s="579"/>
      <c r="E764" s="579"/>
      <c r="F764" s="579"/>
      <c r="G764" s="579"/>
      <c r="H764" s="579"/>
    </row>
    <row r="765" spans="1:8" ht="15.75" thickBot="1">
      <c r="A765" s="654"/>
      <c r="B765" s="654"/>
      <c r="C765" s="654"/>
      <c r="D765" s="654"/>
      <c r="E765" s="654"/>
      <c r="F765" s="654"/>
      <c r="G765" s="654"/>
      <c r="H765" s="654"/>
    </row>
    <row r="766" spans="1:8" ht="26.25" thickBot="1">
      <c r="A766" s="573" t="s">
        <v>4129</v>
      </c>
      <c r="B766" s="581"/>
      <c r="C766" s="581"/>
      <c r="D766" s="582" t="s">
        <v>85</v>
      </c>
      <c r="E766" s="583" t="s">
        <v>4130</v>
      </c>
      <c r="F766" s="584" t="s">
        <v>2</v>
      </c>
      <c r="G766" s="585" t="s">
        <v>0</v>
      </c>
      <c r="H766" s="586" t="s">
        <v>4207</v>
      </c>
    </row>
    <row r="767" spans="1:8" ht="15.75" customHeight="1" thickBot="1">
      <c r="A767" s="587"/>
      <c r="B767" s="587"/>
      <c r="C767" s="587"/>
      <c r="D767" s="587"/>
      <c r="E767" s="587"/>
      <c r="F767" s="587"/>
      <c r="G767" s="587"/>
      <c r="H767" s="587"/>
    </row>
    <row r="768" spans="1:8">
      <c r="A768" s="588" t="s">
        <v>1297</v>
      </c>
      <c r="B768" s="589"/>
      <c r="C768" s="590"/>
      <c r="D768" s="591"/>
      <c r="E768" s="590"/>
      <c r="F768" s="590"/>
      <c r="G768" s="592"/>
      <c r="H768" s="593"/>
    </row>
    <row r="769" spans="1:8">
      <c r="A769" s="594" t="s">
        <v>4064</v>
      </c>
      <c r="B769" s="595"/>
      <c r="C769" s="595"/>
      <c r="D769" s="596"/>
      <c r="E769" s="597" t="s">
        <v>4130</v>
      </c>
      <c r="F769" s="598" t="s">
        <v>4132</v>
      </c>
      <c r="G769" s="599" t="s">
        <v>4133</v>
      </c>
      <c r="H769" s="600" t="s">
        <v>4134</v>
      </c>
    </row>
    <row r="770" spans="1:8">
      <c r="A770" s="601"/>
      <c r="B770" s="602"/>
      <c r="C770" s="602"/>
      <c r="D770" s="603"/>
      <c r="E770" s="604" t="s">
        <v>4141</v>
      </c>
      <c r="F770" s="605"/>
      <c r="G770" s="606" t="s">
        <v>4141</v>
      </c>
      <c r="H770" s="607" t="s">
        <v>4141</v>
      </c>
    </row>
    <row r="771" spans="1:8">
      <c r="A771" s="601"/>
      <c r="B771" s="602"/>
      <c r="C771" s="602"/>
      <c r="D771" s="603"/>
      <c r="E771" s="604" t="s">
        <v>4141</v>
      </c>
      <c r="F771" s="605"/>
      <c r="G771" s="606" t="s">
        <v>4141</v>
      </c>
      <c r="H771" s="607" t="s">
        <v>4141</v>
      </c>
    </row>
    <row r="772" spans="1:8">
      <c r="A772" s="608"/>
      <c r="B772" s="609"/>
      <c r="C772" s="609"/>
      <c r="D772" s="610"/>
      <c r="E772" s="611" t="s">
        <v>4142</v>
      </c>
      <c r="F772" s="611"/>
      <c r="G772" s="611"/>
      <c r="H772" s="612">
        <v>0</v>
      </c>
    </row>
    <row r="773" spans="1:8">
      <c r="A773" s="613" t="s">
        <v>4143</v>
      </c>
      <c r="B773" s="614"/>
      <c r="C773" s="615"/>
      <c r="D773" s="616"/>
      <c r="E773" s="615"/>
      <c r="F773" s="615"/>
      <c r="G773" s="617"/>
      <c r="H773" s="618"/>
    </row>
    <row r="774" spans="1:8">
      <c r="A774" s="594" t="s">
        <v>4064</v>
      </c>
      <c r="B774" s="595"/>
      <c r="C774" s="595"/>
      <c r="D774" s="596"/>
      <c r="E774" s="597" t="s">
        <v>4130</v>
      </c>
      <c r="F774" s="598" t="s">
        <v>4144</v>
      </c>
      <c r="G774" s="599" t="s">
        <v>4133</v>
      </c>
      <c r="H774" s="600" t="s">
        <v>4134</v>
      </c>
    </row>
    <row r="775" spans="1:8">
      <c r="A775" s="601" t="s">
        <v>4145</v>
      </c>
      <c r="B775" s="602"/>
      <c r="C775" s="602"/>
      <c r="D775" s="603"/>
      <c r="E775" s="604" t="s">
        <v>4146</v>
      </c>
      <c r="F775" s="619">
        <v>0.55000000000000004</v>
      </c>
      <c r="G775" s="606">
        <v>1587.2183463750353</v>
      </c>
      <c r="H775" s="607">
        <v>872.97</v>
      </c>
    </row>
    <row r="776" spans="1:8">
      <c r="A776" s="601"/>
      <c r="B776" s="602"/>
      <c r="C776" s="602"/>
      <c r="D776" s="603"/>
      <c r="E776" s="604" t="s">
        <v>4141</v>
      </c>
      <c r="F776" s="619" t="s">
        <v>4141</v>
      </c>
      <c r="G776" s="606" t="s">
        <v>4141</v>
      </c>
      <c r="H776" s="607" t="s">
        <v>4141</v>
      </c>
    </row>
    <row r="777" spans="1:8">
      <c r="A777" s="601"/>
      <c r="B777" s="602"/>
      <c r="C777" s="602"/>
      <c r="D777" s="603"/>
      <c r="E777" s="604" t="s">
        <v>4141</v>
      </c>
      <c r="F777" s="619" t="s">
        <v>4141</v>
      </c>
      <c r="G777" s="606" t="s">
        <v>4141</v>
      </c>
      <c r="H777" s="607" t="s">
        <v>4141</v>
      </c>
    </row>
    <row r="778" spans="1:8">
      <c r="A778" s="620"/>
      <c r="B778" s="621"/>
      <c r="C778" s="621"/>
      <c r="D778" s="622"/>
      <c r="E778" s="623" t="s">
        <v>4147</v>
      </c>
      <c r="F778" s="624"/>
      <c r="G778" s="625"/>
      <c r="H778" s="612">
        <v>872.97</v>
      </c>
    </row>
    <row r="779" spans="1:8">
      <c r="A779" s="626" t="s">
        <v>4148</v>
      </c>
      <c r="B779" s="627"/>
      <c r="C779" s="628"/>
      <c r="D779" s="629"/>
      <c r="E779" s="628"/>
      <c r="F779" s="628"/>
      <c r="G779" s="630"/>
      <c r="H779" s="631"/>
    </row>
    <row r="780" spans="1:8">
      <c r="A780" s="594" t="s">
        <v>4064</v>
      </c>
      <c r="B780" s="595"/>
      <c r="C780" s="595"/>
      <c r="D780" s="596"/>
      <c r="E780" s="597" t="s">
        <v>4130</v>
      </c>
      <c r="F780" s="598" t="s">
        <v>4132</v>
      </c>
      <c r="G780" s="599" t="s">
        <v>4133</v>
      </c>
      <c r="H780" s="600" t="s">
        <v>4134</v>
      </c>
    </row>
    <row r="781" spans="1:8">
      <c r="A781" s="601"/>
      <c r="B781" s="602"/>
      <c r="C781" s="602"/>
      <c r="D781" s="603"/>
      <c r="E781" s="604" t="s">
        <v>4141</v>
      </c>
      <c r="F781" s="632"/>
      <c r="G781" s="606" t="s">
        <v>4141</v>
      </c>
      <c r="H781" s="607" t="s">
        <v>4141</v>
      </c>
    </row>
    <row r="782" spans="1:8">
      <c r="A782" s="601"/>
      <c r="B782" s="602"/>
      <c r="C782" s="602"/>
      <c r="D782" s="603"/>
      <c r="E782" s="604" t="s">
        <v>4141</v>
      </c>
      <c r="F782" s="655"/>
      <c r="G782" s="606" t="s">
        <v>4141</v>
      </c>
      <c r="H782" s="607" t="s">
        <v>4141</v>
      </c>
    </row>
    <row r="783" spans="1:8">
      <c r="A783" s="601"/>
      <c r="B783" s="602"/>
      <c r="C783" s="602"/>
      <c r="D783" s="603"/>
      <c r="E783" s="623" t="s">
        <v>4150</v>
      </c>
      <c r="F783" s="624"/>
      <c r="G783" s="625"/>
      <c r="H783" s="612">
        <v>0</v>
      </c>
    </row>
    <row r="784" spans="1:8">
      <c r="A784" s="634" t="s">
        <v>4151</v>
      </c>
      <c r="B784" s="635"/>
      <c r="C784" s="636"/>
      <c r="D784" s="637"/>
      <c r="E784" s="636"/>
      <c r="F784" s="636"/>
      <c r="G784" s="638"/>
      <c r="H784" s="639"/>
    </row>
    <row r="785" spans="1:8">
      <c r="A785" s="594" t="s">
        <v>4064</v>
      </c>
      <c r="B785" s="595"/>
      <c r="C785" s="595"/>
      <c r="D785" s="596"/>
      <c r="E785" s="597" t="s">
        <v>4130</v>
      </c>
      <c r="F785" s="598" t="s">
        <v>4144</v>
      </c>
      <c r="G785" s="599" t="s">
        <v>4133</v>
      </c>
      <c r="H785" s="600" t="s">
        <v>4134</v>
      </c>
    </row>
    <row r="786" spans="1:8">
      <c r="A786" s="601" t="s">
        <v>4189</v>
      </c>
      <c r="B786" s="602"/>
      <c r="C786" s="602"/>
      <c r="D786" s="603"/>
      <c r="E786" s="604" t="s">
        <v>4146</v>
      </c>
      <c r="F786" s="640">
        <v>0.55000000000000004</v>
      </c>
      <c r="G786" s="606">
        <v>45029.264109374999</v>
      </c>
      <c r="H786" s="607">
        <v>24766.1</v>
      </c>
    </row>
    <row r="787" spans="1:8">
      <c r="A787" s="601"/>
      <c r="B787" s="602"/>
      <c r="C787" s="602"/>
      <c r="D787" s="603"/>
      <c r="E787" s="604" t="s">
        <v>4141</v>
      </c>
      <c r="F787" s="605"/>
      <c r="G787" s="606" t="s">
        <v>4141</v>
      </c>
      <c r="H787" s="607" t="s">
        <v>4141</v>
      </c>
    </row>
    <row r="788" spans="1:8" ht="13.5" thickBot="1">
      <c r="A788" s="641"/>
      <c r="B788" s="642"/>
      <c r="C788" s="642"/>
      <c r="D788" s="643"/>
      <c r="E788" s="644" t="s">
        <v>4153</v>
      </c>
      <c r="F788" s="645"/>
      <c r="G788" s="646"/>
      <c r="H788" s="647">
        <v>24766.1</v>
      </c>
    </row>
    <row r="789" spans="1:8" ht="13.5" thickBot="1">
      <c r="A789" s="648" t="s">
        <v>4154</v>
      </c>
      <c r="B789" s="649"/>
      <c r="C789" s="649"/>
      <c r="D789" s="649"/>
      <c r="E789" s="650"/>
      <c r="F789" s="651">
        <v>25639.07</v>
      </c>
      <c r="G789" s="652"/>
      <c r="H789" s="653"/>
    </row>
    <row r="790" spans="1:8" ht="15">
      <c r="A790" s="579"/>
      <c r="B790" s="579"/>
      <c r="C790" s="579"/>
      <c r="D790" s="579"/>
      <c r="E790" s="579"/>
      <c r="F790" s="579"/>
      <c r="G790" s="579"/>
      <c r="H790" s="579"/>
    </row>
    <row r="791" spans="1:8" ht="15.75" thickBot="1">
      <c r="A791" s="654"/>
      <c r="B791" s="654"/>
      <c r="C791" s="654"/>
      <c r="D791" s="654"/>
      <c r="E791" s="654"/>
      <c r="F791" s="654"/>
      <c r="G791" s="654"/>
      <c r="H791" s="654"/>
    </row>
    <row r="792" spans="1:8" ht="26.25" thickBot="1">
      <c r="A792" s="573" t="s">
        <v>4129</v>
      </c>
      <c r="B792" s="581"/>
      <c r="C792" s="581"/>
      <c r="D792" s="582" t="s">
        <v>87</v>
      </c>
      <c r="E792" s="583" t="s">
        <v>4130</v>
      </c>
      <c r="F792" s="584" t="s">
        <v>28</v>
      </c>
      <c r="G792" s="585" t="s">
        <v>0</v>
      </c>
      <c r="H792" s="586" t="s">
        <v>4208</v>
      </c>
    </row>
    <row r="793" spans="1:8" ht="15.75" customHeight="1" thickBot="1">
      <c r="A793" s="587"/>
      <c r="B793" s="587"/>
      <c r="C793" s="587"/>
      <c r="D793" s="587"/>
      <c r="E793" s="587"/>
      <c r="F793" s="587"/>
      <c r="G793" s="587"/>
      <c r="H793" s="587"/>
    </row>
    <row r="794" spans="1:8">
      <c r="A794" s="588" t="s">
        <v>1297</v>
      </c>
      <c r="B794" s="589"/>
      <c r="C794" s="590"/>
      <c r="D794" s="591"/>
      <c r="E794" s="590"/>
      <c r="F794" s="590"/>
      <c r="G794" s="592"/>
      <c r="H794" s="593"/>
    </row>
    <row r="795" spans="1:8">
      <c r="A795" s="594" t="s">
        <v>4064</v>
      </c>
      <c r="B795" s="595"/>
      <c r="C795" s="595"/>
      <c r="D795" s="596"/>
      <c r="E795" s="597" t="s">
        <v>4130</v>
      </c>
      <c r="F795" s="598" t="s">
        <v>4132</v>
      </c>
      <c r="G795" s="599" t="s">
        <v>4133</v>
      </c>
      <c r="H795" s="600" t="s">
        <v>4134</v>
      </c>
    </row>
    <row r="796" spans="1:8">
      <c r="A796" s="601"/>
      <c r="B796" s="602"/>
      <c r="C796" s="602"/>
      <c r="D796" s="603"/>
      <c r="E796" s="604" t="s">
        <v>4141</v>
      </c>
      <c r="F796" s="605"/>
      <c r="G796" s="606" t="s">
        <v>4141</v>
      </c>
      <c r="H796" s="607" t="s">
        <v>4141</v>
      </c>
    </row>
    <row r="797" spans="1:8">
      <c r="A797" s="601"/>
      <c r="B797" s="602"/>
      <c r="C797" s="602"/>
      <c r="D797" s="603"/>
      <c r="E797" s="604" t="s">
        <v>4141</v>
      </c>
      <c r="F797" s="605"/>
      <c r="G797" s="606" t="s">
        <v>4141</v>
      </c>
      <c r="H797" s="607" t="s">
        <v>4141</v>
      </c>
    </row>
    <row r="798" spans="1:8">
      <c r="A798" s="608"/>
      <c r="B798" s="609"/>
      <c r="C798" s="609"/>
      <c r="D798" s="610"/>
      <c r="E798" s="611" t="s">
        <v>4142</v>
      </c>
      <c r="F798" s="611"/>
      <c r="G798" s="611"/>
      <c r="H798" s="612">
        <v>0</v>
      </c>
    </row>
    <row r="799" spans="1:8">
      <c r="A799" s="613" t="s">
        <v>4143</v>
      </c>
      <c r="B799" s="614"/>
      <c r="C799" s="615"/>
      <c r="D799" s="616"/>
      <c r="E799" s="615"/>
      <c r="F799" s="615"/>
      <c r="G799" s="617"/>
      <c r="H799" s="618"/>
    </row>
    <row r="800" spans="1:8">
      <c r="A800" s="594" t="s">
        <v>4064</v>
      </c>
      <c r="B800" s="595"/>
      <c r="C800" s="595"/>
      <c r="D800" s="596"/>
      <c r="E800" s="597" t="s">
        <v>4130</v>
      </c>
      <c r="F800" s="598" t="s">
        <v>4144</v>
      </c>
      <c r="G800" s="599" t="s">
        <v>4133</v>
      </c>
      <c r="H800" s="600" t="s">
        <v>4134</v>
      </c>
    </row>
    <row r="801" spans="1:8">
      <c r="A801" s="601" t="s">
        <v>4145</v>
      </c>
      <c r="B801" s="602"/>
      <c r="C801" s="602"/>
      <c r="D801" s="603"/>
      <c r="E801" s="604" t="s">
        <v>4146</v>
      </c>
      <c r="F801" s="619">
        <v>0.45</v>
      </c>
      <c r="G801" s="606">
        <v>1587.2183463750353</v>
      </c>
      <c r="H801" s="607">
        <v>714.25</v>
      </c>
    </row>
    <row r="802" spans="1:8">
      <c r="A802" s="601" t="s">
        <v>4180</v>
      </c>
      <c r="B802" s="602"/>
      <c r="C802" s="602"/>
      <c r="D802" s="603"/>
      <c r="E802" s="604" t="s">
        <v>4146</v>
      </c>
      <c r="F802" s="619">
        <v>0.45</v>
      </c>
      <c r="G802" s="606">
        <v>104.75641086075238</v>
      </c>
      <c r="H802" s="607">
        <v>47.14</v>
      </c>
    </row>
    <row r="803" spans="1:8">
      <c r="A803" s="601" t="s">
        <v>4181</v>
      </c>
      <c r="B803" s="602"/>
      <c r="C803" s="602"/>
      <c r="D803" s="603"/>
      <c r="E803" s="604" t="s">
        <v>4146</v>
      </c>
      <c r="F803" s="619">
        <v>0.45</v>
      </c>
      <c r="G803" s="606">
        <v>2041.4757928961851</v>
      </c>
      <c r="H803" s="607">
        <v>918.66</v>
      </c>
    </row>
    <row r="804" spans="1:8">
      <c r="A804" s="620"/>
      <c r="B804" s="621"/>
      <c r="C804" s="621"/>
      <c r="D804" s="622"/>
      <c r="E804" s="623" t="s">
        <v>4147</v>
      </c>
      <c r="F804" s="624"/>
      <c r="G804" s="625"/>
      <c r="H804" s="612">
        <v>1680.05</v>
      </c>
    </row>
    <row r="805" spans="1:8">
      <c r="A805" s="626" t="s">
        <v>4148</v>
      </c>
      <c r="B805" s="627"/>
      <c r="C805" s="628"/>
      <c r="D805" s="629"/>
      <c r="E805" s="628"/>
      <c r="F805" s="628"/>
      <c r="G805" s="630"/>
      <c r="H805" s="631"/>
    </row>
    <row r="806" spans="1:8">
      <c r="A806" s="594" t="s">
        <v>4064</v>
      </c>
      <c r="B806" s="595"/>
      <c r="C806" s="595"/>
      <c r="D806" s="596"/>
      <c r="E806" s="597" t="s">
        <v>4130</v>
      </c>
      <c r="F806" s="598" t="s">
        <v>4132</v>
      </c>
      <c r="G806" s="599" t="s">
        <v>4133</v>
      </c>
      <c r="H806" s="600" t="s">
        <v>4134</v>
      </c>
    </row>
    <row r="807" spans="1:8">
      <c r="A807" s="601"/>
      <c r="B807" s="602"/>
      <c r="C807" s="602"/>
      <c r="D807" s="603"/>
      <c r="E807" s="604" t="s">
        <v>4141</v>
      </c>
      <c r="F807" s="655"/>
      <c r="G807" s="606" t="s">
        <v>4141</v>
      </c>
      <c r="H807" s="607" t="s">
        <v>4141</v>
      </c>
    </row>
    <row r="808" spans="1:8">
      <c r="A808" s="601"/>
      <c r="B808" s="602"/>
      <c r="C808" s="602"/>
      <c r="D808" s="603"/>
      <c r="E808" s="604" t="s">
        <v>4141</v>
      </c>
      <c r="F808" s="655"/>
      <c r="G808" s="606" t="s">
        <v>4141</v>
      </c>
      <c r="H808" s="607" t="s">
        <v>4141</v>
      </c>
    </row>
    <row r="809" spans="1:8">
      <c r="A809" s="601"/>
      <c r="B809" s="602"/>
      <c r="C809" s="602"/>
      <c r="D809" s="603"/>
      <c r="E809" s="623" t="s">
        <v>4150</v>
      </c>
      <c r="F809" s="624"/>
      <c r="G809" s="625"/>
      <c r="H809" s="612">
        <v>0</v>
      </c>
    </row>
    <row r="810" spans="1:8">
      <c r="A810" s="634" t="s">
        <v>4151</v>
      </c>
      <c r="B810" s="635"/>
      <c r="C810" s="636"/>
      <c r="D810" s="637"/>
      <c r="E810" s="636"/>
      <c r="F810" s="636"/>
      <c r="G810" s="638"/>
      <c r="H810" s="639"/>
    </row>
    <row r="811" spans="1:8">
      <c r="A811" s="594" t="s">
        <v>4064</v>
      </c>
      <c r="B811" s="595"/>
      <c r="C811" s="595"/>
      <c r="D811" s="596"/>
      <c r="E811" s="597" t="s">
        <v>4130</v>
      </c>
      <c r="F811" s="598" t="s">
        <v>4144</v>
      </c>
      <c r="G811" s="599" t="s">
        <v>4133</v>
      </c>
      <c r="H811" s="600" t="s">
        <v>4134</v>
      </c>
    </row>
    <row r="812" spans="1:8">
      <c r="A812" s="601" t="s">
        <v>4152</v>
      </c>
      <c r="B812" s="602"/>
      <c r="C812" s="602"/>
      <c r="D812" s="603"/>
      <c r="E812" s="604" t="s">
        <v>4146</v>
      </c>
      <c r="F812" s="640">
        <v>0.45</v>
      </c>
      <c r="G812" s="606">
        <v>64327.520156250001</v>
      </c>
      <c r="H812" s="607">
        <v>28947.38</v>
      </c>
    </row>
    <row r="813" spans="1:8">
      <c r="A813" s="601"/>
      <c r="B813" s="602"/>
      <c r="C813" s="602"/>
      <c r="D813" s="603"/>
      <c r="E813" s="604" t="s">
        <v>4141</v>
      </c>
      <c r="F813" s="605"/>
      <c r="G813" s="606" t="s">
        <v>4141</v>
      </c>
      <c r="H813" s="607" t="s">
        <v>4141</v>
      </c>
    </row>
    <row r="814" spans="1:8" ht="13.5" thickBot="1">
      <c r="A814" s="641"/>
      <c r="B814" s="642"/>
      <c r="C814" s="642"/>
      <c r="D814" s="643"/>
      <c r="E814" s="644" t="s">
        <v>4153</v>
      </c>
      <c r="F814" s="645"/>
      <c r="G814" s="646"/>
      <c r="H814" s="647">
        <v>28947.38</v>
      </c>
    </row>
    <row r="815" spans="1:8" ht="13.5" thickBot="1">
      <c r="A815" s="648" t="s">
        <v>4154</v>
      </c>
      <c r="B815" s="649"/>
      <c r="C815" s="649"/>
      <c r="D815" s="649"/>
      <c r="E815" s="650"/>
      <c r="F815" s="651">
        <v>30627.43</v>
      </c>
      <c r="G815" s="652"/>
      <c r="H815" s="653"/>
    </row>
    <row r="816" spans="1:8" ht="15">
      <c r="A816" s="579"/>
      <c r="B816" s="579"/>
      <c r="C816" s="579"/>
      <c r="D816" s="579"/>
      <c r="E816" s="579"/>
      <c r="F816" s="579"/>
      <c r="G816" s="579"/>
      <c r="H816" s="579"/>
    </row>
    <row r="817" spans="1:8" ht="15.75" thickBot="1">
      <c r="A817" s="654"/>
      <c r="B817" s="654"/>
      <c r="C817" s="654"/>
      <c r="D817" s="654"/>
      <c r="E817" s="654"/>
      <c r="F817" s="654"/>
      <c r="G817" s="654"/>
      <c r="H817" s="654"/>
    </row>
    <row r="818" spans="1:8" ht="13.5" thickBot="1">
      <c r="A818" s="573" t="s">
        <v>4129</v>
      </c>
      <c r="B818" s="581"/>
      <c r="C818" s="581"/>
      <c r="D818" s="582" t="s">
        <v>89</v>
      </c>
      <c r="E818" s="583" t="s">
        <v>4130</v>
      </c>
      <c r="F818" s="584" t="s">
        <v>2</v>
      </c>
      <c r="G818" s="585" t="s">
        <v>0</v>
      </c>
      <c r="H818" s="586" t="s">
        <v>4209</v>
      </c>
    </row>
    <row r="819" spans="1:8" ht="15.75" customHeight="1" thickBot="1">
      <c r="A819" s="587"/>
      <c r="B819" s="587"/>
      <c r="C819" s="587"/>
      <c r="D819" s="587"/>
      <c r="E819" s="587"/>
      <c r="F819" s="587"/>
      <c r="G819" s="587"/>
      <c r="H819" s="587"/>
    </row>
    <row r="820" spans="1:8">
      <c r="A820" s="588" t="s">
        <v>1297</v>
      </c>
      <c r="B820" s="589"/>
      <c r="C820" s="590"/>
      <c r="D820" s="591"/>
      <c r="E820" s="590"/>
      <c r="F820" s="590"/>
      <c r="G820" s="592"/>
      <c r="H820" s="593"/>
    </row>
    <row r="821" spans="1:8">
      <c r="A821" s="594" t="s">
        <v>4064</v>
      </c>
      <c r="B821" s="595"/>
      <c r="C821" s="595"/>
      <c r="D821" s="596"/>
      <c r="E821" s="597" t="s">
        <v>4130</v>
      </c>
      <c r="F821" s="598" t="s">
        <v>4132</v>
      </c>
      <c r="G821" s="599" t="s">
        <v>4133</v>
      </c>
      <c r="H821" s="600" t="s">
        <v>4134</v>
      </c>
    </row>
    <row r="822" spans="1:8">
      <c r="A822" s="601"/>
      <c r="B822" s="602"/>
      <c r="C822" s="602"/>
      <c r="D822" s="603"/>
      <c r="E822" s="604" t="s">
        <v>4141</v>
      </c>
      <c r="F822" s="605"/>
      <c r="G822" s="606" t="s">
        <v>4141</v>
      </c>
      <c r="H822" s="607" t="s">
        <v>4141</v>
      </c>
    </row>
    <row r="823" spans="1:8">
      <c r="A823" s="601"/>
      <c r="B823" s="602"/>
      <c r="C823" s="602"/>
      <c r="D823" s="603"/>
      <c r="E823" s="604" t="s">
        <v>4141</v>
      </c>
      <c r="F823" s="605"/>
      <c r="G823" s="606" t="s">
        <v>4141</v>
      </c>
      <c r="H823" s="607" t="s">
        <v>4141</v>
      </c>
    </row>
    <row r="824" spans="1:8">
      <c r="A824" s="608"/>
      <c r="B824" s="609"/>
      <c r="C824" s="609"/>
      <c r="D824" s="610"/>
      <c r="E824" s="611" t="s">
        <v>4142</v>
      </c>
      <c r="F824" s="611"/>
      <c r="G824" s="611"/>
      <c r="H824" s="612">
        <v>0</v>
      </c>
    </row>
    <row r="825" spans="1:8">
      <c r="A825" s="613" t="s">
        <v>4143</v>
      </c>
      <c r="B825" s="614"/>
      <c r="C825" s="615"/>
      <c r="D825" s="616"/>
      <c r="E825" s="615"/>
      <c r="F825" s="615"/>
      <c r="G825" s="617"/>
      <c r="H825" s="618"/>
    </row>
    <row r="826" spans="1:8">
      <c r="A826" s="594" t="s">
        <v>4064</v>
      </c>
      <c r="B826" s="595"/>
      <c r="C826" s="595"/>
      <c r="D826" s="596"/>
      <c r="E826" s="597" t="s">
        <v>4130</v>
      </c>
      <c r="F826" s="598" t="s">
        <v>4144</v>
      </c>
      <c r="G826" s="599" t="s">
        <v>4133</v>
      </c>
      <c r="H826" s="600" t="s">
        <v>4134</v>
      </c>
    </row>
    <row r="827" spans="1:8">
      <c r="A827" s="601" t="s">
        <v>4145</v>
      </c>
      <c r="B827" s="602"/>
      <c r="C827" s="602"/>
      <c r="D827" s="603"/>
      <c r="E827" s="604" t="s">
        <v>4146</v>
      </c>
      <c r="F827" s="619">
        <v>0.42</v>
      </c>
      <c r="G827" s="606">
        <v>1587.2183463750353</v>
      </c>
      <c r="H827" s="607">
        <v>666.63</v>
      </c>
    </row>
    <row r="828" spans="1:8">
      <c r="A828" s="601" t="s">
        <v>4210</v>
      </c>
      <c r="B828" s="602"/>
      <c r="C828" s="602"/>
      <c r="D828" s="603"/>
      <c r="E828" s="604" t="s">
        <v>4146</v>
      </c>
      <c r="F828" s="619">
        <v>0.42</v>
      </c>
      <c r="G828" s="606">
        <v>5587.0085792401242</v>
      </c>
      <c r="H828" s="607">
        <v>2346.54</v>
      </c>
    </row>
    <row r="829" spans="1:8">
      <c r="A829" s="601"/>
      <c r="B829" s="602"/>
      <c r="C829" s="602"/>
      <c r="D829" s="603"/>
      <c r="E829" s="604" t="s">
        <v>4141</v>
      </c>
      <c r="F829" s="619" t="s">
        <v>4141</v>
      </c>
      <c r="G829" s="606" t="s">
        <v>4141</v>
      </c>
      <c r="H829" s="607" t="s">
        <v>4141</v>
      </c>
    </row>
    <row r="830" spans="1:8">
      <c r="A830" s="620"/>
      <c r="B830" s="621"/>
      <c r="C830" s="621"/>
      <c r="D830" s="622"/>
      <c r="E830" s="623" t="s">
        <v>4147</v>
      </c>
      <c r="F830" s="624"/>
      <c r="G830" s="625"/>
      <c r="H830" s="612">
        <v>3013.17</v>
      </c>
    </row>
    <row r="831" spans="1:8">
      <c r="A831" s="626" t="s">
        <v>4148</v>
      </c>
      <c r="B831" s="627"/>
      <c r="C831" s="628"/>
      <c r="D831" s="629"/>
      <c r="E831" s="628"/>
      <c r="F831" s="628"/>
      <c r="G831" s="630"/>
      <c r="H831" s="631"/>
    </row>
    <row r="832" spans="1:8">
      <c r="A832" s="594" t="s">
        <v>4064</v>
      </c>
      <c r="B832" s="595"/>
      <c r="C832" s="595"/>
      <c r="D832" s="596"/>
      <c r="E832" s="597" t="s">
        <v>4130</v>
      </c>
      <c r="F832" s="598" t="s">
        <v>4132</v>
      </c>
      <c r="G832" s="599" t="s">
        <v>4133</v>
      </c>
      <c r="H832" s="600" t="s">
        <v>4134</v>
      </c>
    </row>
    <row r="833" spans="1:8">
      <c r="A833" s="601"/>
      <c r="B833" s="602"/>
      <c r="C833" s="602"/>
      <c r="D833" s="603"/>
      <c r="E833" s="604" t="s">
        <v>4141</v>
      </c>
      <c r="F833" s="655"/>
      <c r="G833" s="606" t="s">
        <v>4141</v>
      </c>
      <c r="H833" s="607" t="s">
        <v>4141</v>
      </c>
    </row>
    <row r="834" spans="1:8">
      <c r="A834" s="601"/>
      <c r="B834" s="602"/>
      <c r="C834" s="602"/>
      <c r="D834" s="603"/>
      <c r="E834" s="604" t="s">
        <v>4141</v>
      </c>
      <c r="F834" s="655"/>
      <c r="G834" s="606" t="s">
        <v>4141</v>
      </c>
      <c r="H834" s="607" t="s">
        <v>4141</v>
      </c>
    </row>
    <row r="835" spans="1:8">
      <c r="A835" s="601"/>
      <c r="B835" s="602"/>
      <c r="C835" s="602"/>
      <c r="D835" s="603"/>
      <c r="E835" s="623" t="s">
        <v>4150</v>
      </c>
      <c r="F835" s="624"/>
      <c r="G835" s="625"/>
      <c r="H835" s="612">
        <v>0</v>
      </c>
    </row>
    <row r="836" spans="1:8">
      <c r="A836" s="634" t="s">
        <v>4151</v>
      </c>
      <c r="B836" s="635"/>
      <c r="C836" s="636"/>
      <c r="D836" s="637"/>
      <c r="E836" s="636"/>
      <c r="F836" s="636"/>
      <c r="G836" s="638"/>
      <c r="H836" s="639"/>
    </row>
    <row r="837" spans="1:8">
      <c r="A837" s="594" t="s">
        <v>4064</v>
      </c>
      <c r="B837" s="595"/>
      <c r="C837" s="595"/>
      <c r="D837" s="596"/>
      <c r="E837" s="597" t="s">
        <v>4130</v>
      </c>
      <c r="F837" s="598" t="s">
        <v>4144</v>
      </c>
      <c r="G837" s="599" t="s">
        <v>4133</v>
      </c>
      <c r="H837" s="600" t="s">
        <v>4134</v>
      </c>
    </row>
    <row r="838" spans="1:8">
      <c r="A838" s="601" t="s">
        <v>4189</v>
      </c>
      <c r="B838" s="602"/>
      <c r="C838" s="602"/>
      <c r="D838" s="603"/>
      <c r="E838" s="604" t="s">
        <v>4146</v>
      </c>
      <c r="F838" s="640">
        <v>0.42</v>
      </c>
      <c r="G838" s="606">
        <v>45029.264109374999</v>
      </c>
      <c r="H838" s="607">
        <v>18912.29</v>
      </c>
    </row>
    <row r="839" spans="1:8">
      <c r="A839" s="601"/>
      <c r="B839" s="602"/>
      <c r="C839" s="602"/>
      <c r="D839" s="603"/>
      <c r="E839" s="604" t="s">
        <v>4141</v>
      </c>
      <c r="F839" s="605"/>
      <c r="G839" s="606" t="s">
        <v>4141</v>
      </c>
      <c r="H839" s="607" t="s">
        <v>4141</v>
      </c>
    </row>
    <row r="840" spans="1:8" ht="13.5" thickBot="1">
      <c r="A840" s="641"/>
      <c r="B840" s="642"/>
      <c r="C840" s="642"/>
      <c r="D840" s="643"/>
      <c r="E840" s="644" t="s">
        <v>4153</v>
      </c>
      <c r="F840" s="645"/>
      <c r="G840" s="646"/>
      <c r="H840" s="647">
        <v>18912.29</v>
      </c>
    </row>
    <row r="841" spans="1:8" ht="13.5" thickBot="1">
      <c r="A841" s="648" t="s">
        <v>4154</v>
      </c>
      <c r="B841" s="649"/>
      <c r="C841" s="649"/>
      <c r="D841" s="649"/>
      <c r="E841" s="650"/>
      <c r="F841" s="651">
        <v>21925.46</v>
      </c>
      <c r="G841" s="652"/>
      <c r="H841" s="653"/>
    </row>
    <row r="842" spans="1:8" ht="15">
      <c r="A842" s="579"/>
      <c r="B842" s="579"/>
      <c r="C842" s="579"/>
      <c r="D842" s="579"/>
      <c r="E842" s="579"/>
      <c r="F842" s="579"/>
      <c r="G842" s="579"/>
      <c r="H842" s="579"/>
    </row>
    <row r="843" spans="1:8" ht="15.75" thickBot="1">
      <c r="A843" s="654"/>
      <c r="B843" s="654"/>
      <c r="C843" s="654"/>
      <c r="D843" s="654"/>
      <c r="E843" s="654"/>
      <c r="F843" s="654"/>
      <c r="G843" s="654"/>
      <c r="H843" s="654"/>
    </row>
    <row r="844" spans="1:8" ht="26.25" thickBot="1">
      <c r="A844" s="573" t="s">
        <v>4129</v>
      </c>
      <c r="B844" s="581"/>
      <c r="C844" s="581"/>
      <c r="D844" s="582" t="s">
        <v>91</v>
      </c>
      <c r="E844" s="583" t="s">
        <v>4130</v>
      </c>
      <c r="F844" s="584" t="s">
        <v>25</v>
      </c>
      <c r="G844" s="585" t="s">
        <v>0</v>
      </c>
      <c r="H844" s="586" t="s">
        <v>4211</v>
      </c>
    </row>
    <row r="845" spans="1:8" ht="15.75" customHeight="1" thickBot="1">
      <c r="A845" s="587"/>
      <c r="B845" s="587"/>
      <c r="C845" s="587"/>
      <c r="D845" s="587"/>
      <c r="E845" s="587"/>
      <c r="F845" s="587"/>
      <c r="G845" s="587"/>
      <c r="H845" s="587"/>
    </row>
    <row r="846" spans="1:8">
      <c r="A846" s="588" t="s">
        <v>1297</v>
      </c>
      <c r="B846" s="589"/>
      <c r="C846" s="590"/>
      <c r="D846" s="591"/>
      <c r="E846" s="590"/>
      <c r="F846" s="590"/>
      <c r="G846" s="592"/>
      <c r="H846" s="593"/>
    </row>
    <row r="847" spans="1:8">
      <c r="A847" s="594" t="s">
        <v>4064</v>
      </c>
      <c r="B847" s="595"/>
      <c r="C847" s="595"/>
      <c r="D847" s="596"/>
      <c r="E847" s="597" t="s">
        <v>4130</v>
      </c>
      <c r="F847" s="598" t="s">
        <v>4132</v>
      </c>
      <c r="G847" s="599" t="s">
        <v>4133</v>
      </c>
      <c r="H847" s="600" t="s">
        <v>4134</v>
      </c>
    </row>
    <row r="848" spans="1:8">
      <c r="A848" s="601"/>
      <c r="B848" s="602"/>
      <c r="C848" s="602"/>
      <c r="D848" s="603"/>
      <c r="E848" s="604" t="s">
        <v>4141</v>
      </c>
      <c r="F848" s="605"/>
      <c r="G848" s="606" t="s">
        <v>4141</v>
      </c>
      <c r="H848" s="607" t="s">
        <v>4141</v>
      </c>
    </row>
    <row r="849" spans="1:8">
      <c r="A849" s="601"/>
      <c r="B849" s="602"/>
      <c r="C849" s="602"/>
      <c r="D849" s="603"/>
      <c r="E849" s="604" t="s">
        <v>4141</v>
      </c>
      <c r="F849" s="605"/>
      <c r="G849" s="606" t="s">
        <v>4141</v>
      </c>
      <c r="H849" s="607" t="s">
        <v>4141</v>
      </c>
    </row>
    <row r="850" spans="1:8">
      <c r="A850" s="608"/>
      <c r="B850" s="609"/>
      <c r="C850" s="609"/>
      <c r="D850" s="610"/>
      <c r="E850" s="611" t="s">
        <v>4142</v>
      </c>
      <c r="F850" s="611"/>
      <c r="G850" s="611"/>
      <c r="H850" s="612">
        <v>0</v>
      </c>
    </row>
    <row r="851" spans="1:8">
      <c r="A851" s="613" t="s">
        <v>4143</v>
      </c>
      <c r="B851" s="614"/>
      <c r="C851" s="615"/>
      <c r="D851" s="616"/>
      <c r="E851" s="615"/>
      <c r="F851" s="615"/>
      <c r="G851" s="617"/>
      <c r="H851" s="618"/>
    </row>
    <row r="852" spans="1:8">
      <c r="A852" s="594" t="s">
        <v>4064</v>
      </c>
      <c r="B852" s="595"/>
      <c r="C852" s="595"/>
      <c r="D852" s="596"/>
      <c r="E852" s="597" t="s">
        <v>4130</v>
      </c>
      <c r="F852" s="598" t="s">
        <v>4144</v>
      </c>
      <c r="G852" s="599" t="s">
        <v>4133</v>
      </c>
      <c r="H852" s="600" t="s">
        <v>4134</v>
      </c>
    </row>
    <row r="853" spans="1:8">
      <c r="A853" s="601" t="s">
        <v>4145</v>
      </c>
      <c r="B853" s="602"/>
      <c r="C853" s="602"/>
      <c r="D853" s="603"/>
      <c r="E853" s="604" t="s">
        <v>4146</v>
      </c>
      <c r="F853" s="619">
        <v>0.8</v>
      </c>
      <c r="G853" s="606">
        <v>1587.2183463750353</v>
      </c>
      <c r="H853" s="607">
        <v>1269.77</v>
      </c>
    </row>
    <row r="854" spans="1:8">
      <c r="A854" s="601" t="s">
        <v>4180</v>
      </c>
      <c r="B854" s="602"/>
      <c r="C854" s="602"/>
      <c r="D854" s="603"/>
      <c r="E854" s="604" t="s">
        <v>4146</v>
      </c>
      <c r="F854" s="619">
        <v>0.8</v>
      </c>
      <c r="G854" s="606">
        <v>104.75641086075238</v>
      </c>
      <c r="H854" s="607">
        <v>83.81</v>
      </c>
    </row>
    <row r="855" spans="1:8">
      <c r="A855" s="601" t="s">
        <v>4181</v>
      </c>
      <c r="B855" s="602"/>
      <c r="C855" s="602"/>
      <c r="D855" s="603"/>
      <c r="E855" s="604" t="s">
        <v>4146</v>
      </c>
      <c r="F855" s="619">
        <v>0.8</v>
      </c>
      <c r="G855" s="606">
        <v>2041.4757928961851</v>
      </c>
      <c r="H855" s="607">
        <v>1633.18</v>
      </c>
    </row>
    <row r="856" spans="1:8">
      <c r="A856" s="620"/>
      <c r="B856" s="621"/>
      <c r="C856" s="621"/>
      <c r="D856" s="622"/>
      <c r="E856" s="623" t="s">
        <v>4147</v>
      </c>
      <c r="F856" s="624"/>
      <c r="G856" s="625"/>
      <c r="H856" s="612">
        <v>2986.76</v>
      </c>
    </row>
    <row r="857" spans="1:8">
      <c r="A857" s="626" t="s">
        <v>4148</v>
      </c>
      <c r="B857" s="627"/>
      <c r="C857" s="628"/>
      <c r="D857" s="629"/>
      <c r="E857" s="628"/>
      <c r="F857" s="628"/>
      <c r="G857" s="630"/>
      <c r="H857" s="631"/>
    </row>
    <row r="858" spans="1:8">
      <c r="A858" s="594" t="s">
        <v>4064</v>
      </c>
      <c r="B858" s="595"/>
      <c r="C858" s="595"/>
      <c r="D858" s="596"/>
      <c r="E858" s="597" t="s">
        <v>4130</v>
      </c>
      <c r="F858" s="598" t="s">
        <v>4132</v>
      </c>
      <c r="G858" s="599" t="s">
        <v>4133</v>
      </c>
      <c r="H858" s="600" t="s">
        <v>4134</v>
      </c>
    </row>
    <row r="859" spans="1:8">
      <c r="A859" s="601"/>
      <c r="B859" s="602"/>
      <c r="C859" s="602"/>
      <c r="D859" s="603"/>
      <c r="E859" s="604" t="s">
        <v>4141</v>
      </c>
      <c r="F859" s="655"/>
      <c r="G859" s="606" t="s">
        <v>4141</v>
      </c>
      <c r="H859" s="607" t="s">
        <v>4141</v>
      </c>
    </row>
    <row r="860" spans="1:8">
      <c r="A860" s="601"/>
      <c r="B860" s="602"/>
      <c r="C860" s="602"/>
      <c r="D860" s="603"/>
      <c r="E860" s="604" t="s">
        <v>4141</v>
      </c>
      <c r="F860" s="655"/>
      <c r="G860" s="606" t="s">
        <v>4141</v>
      </c>
      <c r="H860" s="607" t="s">
        <v>4141</v>
      </c>
    </row>
    <row r="861" spans="1:8">
      <c r="A861" s="601"/>
      <c r="B861" s="602"/>
      <c r="C861" s="602"/>
      <c r="D861" s="603"/>
      <c r="E861" s="623" t="s">
        <v>4150</v>
      </c>
      <c r="F861" s="624"/>
      <c r="G861" s="625"/>
      <c r="H861" s="612">
        <v>0</v>
      </c>
    </row>
    <row r="862" spans="1:8">
      <c r="A862" s="634" t="s">
        <v>4151</v>
      </c>
      <c r="B862" s="635"/>
      <c r="C862" s="636"/>
      <c r="D862" s="637"/>
      <c r="E862" s="636"/>
      <c r="F862" s="636"/>
      <c r="G862" s="638"/>
      <c r="H862" s="639"/>
    </row>
    <row r="863" spans="1:8">
      <c r="A863" s="594" t="s">
        <v>4064</v>
      </c>
      <c r="B863" s="595"/>
      <c r="C863" s="595"/>
      <c r="D863" s="596"/>
      <c r="E863" s="597" t="s">
        <v>4130</v>
      </c>
      <c r="F863" s="598" t="s">
        <v>4144</v>
      </c>
      <c r="G863" s="599" t="s">
        <v>4133</v>
      </c>
      <c r="H863" s="600" t="s">
        <v>4134</v>
      </c>
    </row>
    <row r="864" spans="1:8">
      <c r="A864" s="601" t="s">
        <v>4198</v>
      </c>
      <c r="B864" s="602"/>
      <c r="C864" s="602"/>
      <c r="D864" s="603"/>
      <c r="E864" s="604" t="s">
        <v>4146</v>
      </c>
      <c r="F864" s="640">
        <v>0.8</v>
      </c>
      <c r="G864" s="606">
        <v>25731.008062500001</v>
      </c>
      <c r="H864" s="607">
        <v>20584.810000000001</v>
      </c>
    </row>
    <row r="865" spans="1:8">
      <c r="A865" s="601"/>
      <c r="B865" s="602"/>
      <c r="C865" s="602"/>
      <c r="D865" s="603"/>
      <c r="E865" s="604" t="s">
        <v>4141</v>
      </c>
      <c r="F865" s="605"/>
      <c r="G865" s="606" t="s">
        <v>4141</v>
      </c>
      <c r="H865" s="607" t="s">
        <v>4141</v>
      </c>
    </row>
    <row r="866" spans="1:8" ht="13.5" thickBot="1">
      <c r="A866" s="641"/>
      <c r="B866" s="642"/>
      <c r="C866" s="642"/>
      <c r="D866" s="643"/>
      <c r="E866" s="644" t="s">
        <v>4153</v>
      </c>
      <c r="F866" s="645"/>
      <c r="G866" s="646"/>
      <c r="H866" s="647">
        <v>20584.810000000001</v>
      </c>
    </row>
    <row r="867" spans="1:8" ht="13.5" thickBot="1">
      <c r="A867" s="648" t="s">
        <v>4154</v>
      </c>
      <c r="B867" s="649"/>
      <c r="C867" s="649"/>
      <c r="D867" s="649"/>
      <c r="E867" s="650"/>
      <c r="F867" s="651">
        <v>23571.57</v>
      </c>
      <c r="G867" s="652"/>
      <c r="H867" s="653"/>
    </row>
    <row r="868" spans="1:8" ht="15">
      <c r="A868" s="579"/>
      <c r="B868" s="579"/>
      <c r="C868" s="579"/>
      <c r="D868" s="579"/>
      <c r="E868" s="579"/>
      <c r="F868" s="579"/>
      <c r="G868" s="579"/>
      <c r="H868" s="579"/>
    </row>
    <row r="869" spans="1:8" ht="15.75" thickBot="1">
      <c r="A869" s="654"/>
      <c r="B869" s="654"/>
      <c r="C869" s="654"/>
      <c r="D869" s="654"/>
      <c r="E869" s="654"/>
      <c r="F869" s="654"/>
      <c r="G869" s="654"/>
      <c r="H869" s="654"/>
    </row>
    <row r="870" spans="1:8" ht="13.5" thickBot="1">
      <c r="A870" s="573" t="s">
        <v>4129</v>
      </c>
      <c r="B870" s="581"/>
      <c r="C870" s="581"/>
      <c r="D870" s="582" t="s">
        <v>93</v>
      </c>
      <c r="E870" s="583" t="s">
        <v>4130</v>
      </c>
      <c r="F870" s="584" t="s">
        <v>28</v>
      </c>
      <c r="G870" s="585" t="s">
        <v>0</v>
      </c>
      <c r="H870" s="586" t="s">
        <v>4212</v>
      </c>
    </row>
    <row r="871" spans="1:8" ht="15.75" customHeight="1" thickBot="1">
      <c r="A871" s="587"/>
      <c r="B871" s="587"/>
      <c r="C871" s="587"/>
      <c r="D871" s="587"/>
      <c r="E871" s="587"/>
      <c r="F871" s="587"/>
      <c r="G871" s="587"/>
      <c r="H871" s="587"/>
    </row>
    <row r="872" spans="1:8">
      <c r="A872" s="588" t="s">
        <v>1297</v>
      </c>
      <c r="B872" s="589"/>
      <c r="C872" s="590"/>
      <c r="D872" s="591"/>
      <c r="E872" s="590"/>
      <c r="F872" s="590"/>
      <c r="G872" s="592"/>
      <c r="H872" s="593"/>
    </row>
    <row r="873" spans="1:8">
      <c r="A873" s="594" t="s">
        <v>4064</v>
      </c>
      <c r="B873" s="595"/>
      <c r="C873" s="595"/>
      <c r="D873" s="596"/>
      <c r="E873" s="597" t="s">
        <v>4130</v>
      </c>
      <c r="F873" s="598" t="s">
        <v>4132</v>
      </c>
      <c r="G873" s="599" t="s">
        <v>4133</v>
      </c>
      <c r="H873" s="600" t="s">
        <v>4134</v>
      </c>
    </row>
    <row r="874" spans="1:8">
      <c r="A874" s="601"/>
      <c r="B874" s="602"/>
      <c r="C874" s="602"/>
      <c r="D874" s="603"/>
      <c r="E874" s="604" t="s">
        <v>4141</v>
      </c>
      <c r="F874" s="605"/>
      <c r="G874" s="606" t="s">
        <v>4141</v>
      </c>
      <c r="H874" s="607" t="s">
        <v>4141</v>
      </c>
    </row>
    <row r="875" spans="1:8">
      <c r="A875" s="601"/>
      <c r="B875" s="602"/>
      <c r="C875" s="602"/>
      <c r="D875" s="603"/>
      <c r="E875" s="604" t="s">
        <v>4141</v>
      </c>
      <c r="F875" s="605"/>
      <c r="G875" s="606" t="s">
        <v>4141</v>
      </c>
      <c r="H875" s="607" t="s">
        <v>4141</v>
      </c>
    </row>
    <row r="876" spans="1:8">
      <c r="A876" s="608"/>
      <c r="B876" s="609"/>
      <c r="C876" s="609"/>
      <c r="D876" s="610"/>
      <c r="E876" s="611" t="s">
        <v>4142</v>
      </c>
      <c r="F876" s="611"/>
      <c r="G876" s="611"/>
      <c r="H876" s="612">
        <v>0</v>
      </c>
    </row>
    <row r="877" spans="1:8">
      <c r="A877" s="613" t="s">
        <v>4143</v>
      </c>
      <c r="B877" s="614"/>
      <c r="C877" s="615"/>
      <c r="D877" s="616"/>
      <c r="E877" s="615"/>
      <c r="F877" s="615"/>
      <c r="G877" s="617"/>
      <c r="H877" s="618"/>
    </row>
    <row r="878" spans="1:8">
      <c r="A878" s="594" t="s">
        <v>4064</v>
      </c>
      <c r="B878" s="595"/>
      <c r="C878" s="595"/>
      <c r="D878" s="596"/>
      <c r="E878" s="597" t="s">
        <v>4130</v>
      </c>
      <c r="F878" s="598" t="s">
        <v>4144</v>
      </c>
      <c r="G878" s="599" t="s">
        <v>4133</v>
      </c>
      <c r="H878" s="600" t="s">
        <v>4134</v>
      </c>
    </row>
    <row r="879" spans="1:8">
      <c r="A879" s="601" t="s">
        <v>4145</v>
      </c>
      <c r="B879" s="602"/>
      <c r="C879" s="602"/>
      <c r="D879" s="603"/>
      <c r="E879" s="604" t="s">
        <v>4146</v>
      </c>
      <c r="F879" s="619">
        <v>0.3</v>
      </c>
      <c r="G879" s="606">
        <v>1587.2183463750353</v>
      </c>
      <c r="H879" s="607">
        <v>476.17</v>
      </c>
    </row>
    <row r="880" spans="1:8">
      <c r="A880" s="601" t="s">
        <v>4210</v>
      </c>
      <c r="B880" s="602"/>
      <c r="C880" s="602"/>
      <c r="D880" s="603"/>
      <c r="E880" s="604" t="s">
        <v>4146</v>
      </c>
      <c r="F880" s="619">
        <v>0.3</v>
      </c>
      <c r="G880" s="606">
        <v>5587.0085792401242</v>
      </c>
      <c r="H880" s="607">
        <v>1676.1</v>
      </c>
    </row>
    <row r="881" spans="1:8">
      <c r="A881" s="601"/>
      <c r="B881" s="602"/>
      <c r="C881" s="602"/>
      <c r="D881" s="603"/>
      <c r="E881" s="604" t="s">
        <v>4141</v>
      </c>
      <c r="F881" s="619" t="s">
        <v>4141</v>
      </c>
      <c r="G881" s="606" t="s">
        <v>4141</v>
      </c>
      <c r="H881" s="607" t="s">
        <v>4141</v>
      </c>
    </row>
    <row r="882" spans="1:8">
      <c r="A882" s="620"/>
      <c r="B882" s="621"/>
      <c r="C882" s="621"/>
      <c r="D882" s="622"/>
      <c r="E882" s="623" t="s">
        <v>4147</v>
      </c>
      <c r="F882" s="624"/>
      <c r="G882" s="625"/>
      <c r="H882" s="612">
        <v>2152.27</v>
      </c>
    </row>
    <row r="883" spans="1:8">
      <c r="A883" s="626" t="s">
        <v>4148</v>
      </c>
      <c r="B883" s="627"/>
      <c r="C883" s="628"/>
      <c r="D883" s="629"/>
      <c r="E883" s="628"/>
      <c r="F883" s="628"/>
      <c r="G883" s="630"/>
      <c r="H883" s="631"/>
    </row>
    <row r="884" spans="1:8">
      <c r="A884" s="594" t="s">
        <v>4064</v>
      </c>
      <c r="B884" s="595"/>
      <c r="C884" s="595"/>
      <c r="D884" s="596"/>
      <c r="E884" s="597" t="s">
        <v>4130</v>
      </c>
      <c r="F884" s="598" t="s">
        <v>4132</v>
      </c>
      <c r="G884" s="599" t="s">
        <v>4133</v>
      </c>
      <c r="H884" s="600" t="s">
        <v>4134</v>
      </c>
    </row>
    <row r="885" spans="1:8">
      <c r="A885" s="601"/>
      <c r="B885" s="602"/>
      <c r="C885" s="602"/>
      <c r="D885" s="603"/>
      <c r="E885" s="604" t="s">
        <v>4141</v>
      </c>
      <c r="F885" s="655"/>
      <c r="G885" s="606" t="s">
        <v>4141</v>
      </c>
      <c r="H885" s="607" t="s">
        <v>4141</v>
      </c>
    </row>
    <row r="886" spans="1:8">
      <c r="A886" s="601"/>
      <c r="B886" s="602"/>
      <c r="C886" s="602"/>
      <c r="D886" s="603"/>
      <c r="E886" s="604" t="s">
        <v>4141</v>
      </c>
      <c r="F886" s="655"/>
      <c r="G886" s="606" t="s">
        <v>4141</v>
      </c>
      <c r="H886" s="607" t="s">
        <v>4141</v>
      </c>
    </row>
    <row r="887" spans="1:8">
      <c r="A887" s="601"/>
      <c r="B887" s="602"/>
      <c r="C887" s="602"/>
      <c r="D887" s="603"/>
      <c r="E887" s="623" t="s">
        <v>4150</v>
      </c>
      <c r="F887" s="624"/>
      <c r="G887" s="625"/>
      <c r="H887" s="612">
        <v>0</v>
      </c>
    </row>
    <row r="888" spans="1:8">
      <c r="A888" s="634" t="s">
        <v>4151</v>
      </c>
      <c r="B888" s="635"/>
      <c r="C888" s="636"/>
      <c r="D888" s="637"/>
      <c r="E888" s="636"/>
      <c r="F888" s="636"/>
      <c r="G888" s="638"/>
      <c r="H888" s="639"/>
    </row>
    <row r="889" spans="1:8">
      <c r="A889" s="594" t="s">
        <v>4064</v>
      </c>
      <c r="B889" s="595"/>
      <c r="C889" s="595"/>
      <c r="D889" s="596"/>
      <c r="E889" s="597" t="s">
        <v>4130</v>
      </c>
      <c r="F889" s="598" t="s">
        <v>4144</v>
      </c>
      <c r="G889" s="599" t="s">
        <v>4133</v>
      </c>
      <c r="H889" s="600" t="s">
        <v>4134</v>
      </c>
    </row>
    <row r="890" spans="1:8">
      <c r="A890" s="601" t="s">
        <v>4152</v>
      </c>
      <c r="B890" s="602"/>
      <c r="C890" s="602"/>
      <c r="D890" s="603"/>
      <c r="E890" s="604" t="s">
        <v>4146</v>
      </c>
      <c r="F890" s="640">
        <v>0.3</v>
      </c>
      <c r="G890" s="606">
        <v>64327.520156250001</v>
      </c>
      <c r="H890" s="607">
        <v>19298.259999999998</v>
      </c>
    </row>
    <row r="891" spans="1:8">
      <c r="A891" s="601"/>
      <c r="B891" s="602"/>
      <c r="C891" s="602"/>
      <c r="D891" s="603"/>
      <c r="E891" s="604" t="s">
        <v>4141</v>
      </c>
      <c r="F891" s="605"/>
      <c r="G891" s="606" t="s">
        <v>4141</v>
      </c>
      <c r="H891" s="607" t="s">
        <v>4141</v>
      </c>
    </row>
    <row r="892" spans="1:8" ht="13.5" thickBot="1">
      <c r="A892" s="641"/>
      <c r="B892" s="642"/>
      <c r="C892" s="642"/>
      <c r="D892" s="643"/>
      <c r="E892" s="644" t="s">
        <v>4153</v>
      </c>
      <c r="F892" s="645"/>
      <c r="G892" s="646"/>
      <c r="H892" s="647">
        <v>19298.259999999998</v>
      </c>
    </row>
    <row r="893" spans="1:8" ht="13.5" thickBot="1">
      <c r="A893" s="648" t="s">
        <v>4154</v>
      </c>
      <c r="B893" s="649"/>
      <c r="C893" s="649"/>
      <c r="D893" s="649"/>
      <c r="E893" s="650"/>
      <c r="F893" s="651">
        <v>21450.53</v>
      </c>
      <c r="G893" s="652"/>
      <c r="H893" s="653"/>
    </row>
    <row r="894" spans="1:8" ht="15">
      <c r="A894" s="579"/>
      <c r="B894" s="579"/>
      <c r="C894" s="579"/>
      <c r="D894" s="579"/>
      <c r="E894" s="579"/>
      <c r="F894" s="579"/>
      <c r="G894" s="579"/>
      <c r="H894" s="579"/>
    </row>
    <row r="895" spans="1:8" ht="15.75" thickBot="1">
      <c r="A895" s="587"/>
      <c r="B895" s="587"/>
      <c r="C895" s="587"/>
      <c r="D895" s="587"/>
      <c r="E895" s="587"/>
      <c r="F895" s="587"/>
      <c r="G895" s="587"/>
      <c r="H895" s="587"/>
    </row>
    <row r="896" spans="1:8" ht="26.25" thickBot="1">
      <c r="A896" s="658" t="s">
        <v>4129</v>
      </c>
      <c r="B896" s="574"/>
      <c r="C896" s="659"/>
      <c r="D896" s="582" t="s">
        <v>95</v>
      </c>
      <c r="E896" s="583" t="s">
        <v>4130</v>
      </c>
      <c r="F896" s="584" t="s">
        <v>2</v>
      </c>
      <c r="G896" s="585" t="s">
        <v>0</v>
      </c>
      <c r="H896" s="586" t="s">
        <v>4213</v>
      </c>
    </row>
    <row r="897" spans="1:8" ht="15.75" customHeight="1" thickBot="1">
      <c r="A897" s="580"/>
      <c r="B897" s="580"/>
      <c r="C897" s="580"/>
      <c r="D897" s="580"/>
      <c r="E897" s="580"/>
      <c r="F897" s="580"/>
      <c r="G897" s="580"/>
      <c r="H897" s="580"/>
    </row>
    <row r="898" spans="1:8">
      <c r="A898" s="588" t="s">
        <v>1297</v>
      </c>
      <c r="B898" s="589"/>
      <c r="C898" s="590"/>
      <c r="D898" s="591"/>
      <c r="E898" s="590"/>
      <c r="F898" s="590"/>
      <c r="G898" s="592"/>
      <c r="H898" s="593"/>
    </row>
    <row r="899" spans="1:8">
      <c r="A899" s="594" t="s">
        <v>4064</v>
      </c>
      <c r="B899" s="595"/>
      <c r="C899" s="595"/>
      <c r="D899" s="596"/>
      <c r="E899" s="597" t="s">
        <v>4130</v>
      </c>
      <c r="F899" s="598" t="s">
        <v>4132</v>
      </c>
      <c r="G899" s="599" t="s">
        <v>4133</v>
      </c>
      <c r="H899" s="600" t="s">
        <v>4134</v>
      </c>
    </row>
    <row r="900" spans="1:8">
      <c r="A900" s="601"/>
      <c r="B900" s="602"/>
      <c r="C900" s="602"/>
      <c r="D900" s="603"/>
      <c r="E900" s="604" t="s">
        <v>4141</v>
      </c>
      <c r="F900" s="605"/>
      <c r="G900" s="606" t="s">
        <v>4141</v>
      </c>
      <c r="H900" s="607" t="s">
        <v>4141</v>
      </c>
    </row>
    <row r="901" spans="1:8">
      <c r="A901" s="601"/>
      <c r="B901" s="602"/>
      <c r="C901" s="602"/>
      <c r="D901" s="603"/>
      <c r="E901" s="604" t="s">
        <v>4141</v>
      </c>
      <c r="F901" s="605"/>
      <c r="G901" s="606" t="s">
        <v>4141</v>
      </c>
      <c r="H901" s="607" t="s">
        <v>4141</v>
      </c>
    </row>
    <row r="902" spans="1:8">
      <c r="A902" s="608"/>
      <c r="B902" s="609"/>
      <c r="C902" s="609"/>
      <c r="D902" s="610"/>
      <c r="E902" s="623" t="s">
        <v>4142</v>
      </c>
      <c r="F902" s="624"/>
      <c r="G902" s="625"/>
      <c r="H902" s="612">
        <v>0</v>
      </c>
    </row>
    <row r="903" spans="1:8">
      <c r="A903" s="613" t="s">
        <v>4143</v>
      </c>
      <c r="B903" s="614"/>
      <c r="C903" s="615"/>
      <c r="D903" s="616"/>
      <c r="E903" s="615"/>
      <c r="F903" s="615"/>
      <c r="G903" s="617"/>
      <c r="H903" s="618"/>
    </row>
    <row r="904" spans="1:8">
      <c r="A904" s="594" t="s">
        <v>4064</v>
      </c>
      <c r="B904" s="595"/>
      <c r="C904" s="595"/>
      <c r="D904" s="596"/>
      <c r="E904" s="597" t="s">
        <v>4130</v>
      </c>
      <c r="F904" s="598" t="s">
        <v>4144</v>
      </c>
      <c r="G904" s="599" t="s">
        <v>4133</v>
      </c>
      <c r="H904" s="600" t="s">
        <v>4134</v>
      </c>
    </row>
    <row r="905" spans="1:8">
      <c r="A905" s="601" t="s">
        <v>4145</v>
      </c>
      <c r="B905" s="602"/>
      <c r="C905" s="602"/>
      <c r="D905" s="603"/>
      <c r="E905" s="604" t="s">
        <v>4146</v>
      </c>
      <c r="F905" s="619">
        <v>0.2</v>
      </c>
      <c r="G905" s="606">
        <v>1587.2183463750353</v>
      </c>
      <c r="H905" s="607">
        <v>317.44</v>
      </c>
    </row>
    <row r="906" spans="1:8">
      <c r="A906" s="601" t="s">
        <v>4180</v>
      </c>
      <c r="B906" s="602"/>
      <c r="C906" s="602"/>
      <c r="D906" s="603"/>
      <c r="E906" s="604" t="s">
        <v>4146</v>
      </c>
      <c r="F906" s="619">
        <v>0.2</v>
      </c>
      <c r="G906" s="606">
        <v>104.75641086075238</v>
      </c>
      <c r="H906" s="607">
        <v>20.95</v>
      </c>
    </row>
    <row r="907" spans="1:8">
      <c r="A907" s="601" t="s">
        <v>4181</v>
      </c>
      <c r="B907" s="602"/>
      <c r="C907" s="602"/>
      <c r="D907" s="603"/>
      <c r="E907" s="604" t="s">
        <v>4146</v>
      </c>
      <c r="F907" s="619">
        <v>0.2</v>
      </c>
      <c r="G907" s="606">
        <v>2041.4757928961851</v>
      </c>
      <c r="H907" s="607">
        <v>408.3</v>
      </c>
    </row>
    <row r="908" spans="1:8">
      <c r="A908" s="620"/>
      <c r="B908" s="621"/>
      <c r="C908" s="621"/>
      <c r="D908" s="622"/>
      <c r="E908" s="623" t="s">
        <v>4147</v>
      </c>
      <c r="F908" s="624"/>
      <c r="G908" s="625"/>
      <c r="H908" s="612">
        <v>746.69</v>
      </c>
    </row>
    <row r="909" spans="1:8">
      <c r="A909" s="626" t="s">
        <v>4148</v>
      </c>
      <c r="B909" s="627"/>
      <c r="C909" s="628"/>
      <c r="D909" s="629"/>
      <c r="E909" s="628"/>
      <c r="F909" s="628"/>
      <c r="G909" s="630"/>
      <c r="H909" s="631"/>
    </row>
    <row r="910" spans="1:8">
      <c r="A910" s="594" t="s">
        <v>4064</v>
      </c>
      <c r="B910" s="595"/>
      <c r="C910" s="595"/>
      <c r="D910" s="596"/>
      <c r="E910" s="597" t="s">
        <v>4130</v>
      </c>
      <c r="F910" s="598" t="s">
        <v>4132</v>
      </c>
      <c r="G910" s="599" t="s">
        <v>4133</v>
      </c>
      <c r="H910" s="600" t="s">
        <v>4134</v>
      </c>
    </row>
    <row r="911" spans="1:8">
      <c r="A911" s="601"/>
      <c r="B911" s="602"/>
      <c r="C911" s="602"/>
      <c r="D911" s="603"/>
      <c r="E911" s="604" t="s">
        <v>4141</v>
      </c>
      <c r="F911" s="655"/>
      <c r="G911" s="606" t="s">
        <v>4141</v>
      </c>
      <c r="H911" s="607" t="s">
        <v>4141</v>
      </c>
    </row>
    <row r="912" spans="1:8">
      <c r="A912" s="601"/>
      <c r="B912" s="602"/>
      <c r="C912" s="602"/>
      <c r="D912" s="603"/>
      <c r="E912" s="604" t="s">
        <v>4141</v>
      </c>
      <c r="F912" s="655"/>
      <c r="G912" s="606" t="s">
        <v>4141</v>
      </c>
      <c r="H912" s="607" t="s">
        <v>4141</v>
      </c>
    </row>
    <row r="913" spans="1:8">
      <c r="A913" s="601"/>
      <c r="B913" s="602"/>
      <c r="C913" s="602"/>
      <c r="D913" s="603"/>
      <c r="E913" s="623" t="s">
        <v>4150</v>
      </c>
      <c r="F913" s="624"/>
      <c r="G913" s="625"/>
      <c r="H913" s="612">
        <v>0</v>
      </c>
    </row>
    <row r="914" spans="1:8">
      <c r="A914" s="634" t="s">
        <v>4151</v>
      </c>
      <c r="B914" s="635"/>
      <c r="C914" s="636"/>
      <c r="D914" s="637"/>
      <c r="E914" s="636"/>
      <c r="F914" s="636"/>
      <c r="G914" s="638"/>
      <c r="H914" s="639"/>
    </row>
    <row r="915" spans="1:8">
      <c r="A915" s="594" t="s">
        <v>4064</v>
      </c>
      <c r="B915" s="595"/>
      <c r="C915" s="595"/>
      <c r="D915" s="596"/>
      <c r="E915" s="597" t="s">
        <v>4130</v>
      </c>
      <c r="F915" s="598" t="s">
        <v>4144</v>
      </c>
      <c r="G915" s="599" t="s">
        <v>4133</v>
      </c>
      <c r="H915" s="600" t="s">
        <v>4134</v>
      </c>
    </row>
    <row r="916" spans="1:8">
      <c r="A916" s="601" t="s">
        <v>4152</v>
      </c>
      <c r="B916" s="602"/>
      <c r="C916" s="602"/>
      <c r="D916" s="603"/>
      <c r="E916" s="604" t="s">
        <v>4146</v>
      </c>
      <c r="F916" s="640">
        <v>0.2</v>
      </c>
      <c r="G916" s="606">
        <v>64327.520156250001</v>
      </c>
      <c r="H916" s="607">
        <v>12865.5</v>
      </c>
    </row>
    <row r="917" spans="1:8">
      <c r="A917" s="601"/>
      <c r="B917" s="602"/>
      <c r="C917" s="602"/>
      <c r="D917" s="603"/>
      <c r="E917" s="604" t="s">
        <v>4141</v>
      </c>
      <c r="F917" s="605"/>
      <c r="G917" s="606" t="s">
        <v>4141</v>
      </c>
      <c r="H917" s="607" t="s">
        <v>4141</v>
      </c>
    </row>
    <row r="918" spans="1:8" ht="13.5" thickBot="1">
      <c r="A918" s="641"/>
      <c r="B918" s="642"/>
      <c r="C918" s="642"/>
      <c r="D918" s="643"/>
      <c r="E918" s="644" t="s">
        <v>4153</v>
      </c>
      <c r="F918" s="645"/>
      <c r="G918" s="646"/>
      <c r="H918" s="647">
        <v>12865.5</v>
      </c>
    </row>
    <row r="919" spans="1:8" ht="13.5" thickBot="1">
      <c r="A919" s="648" t="s">
        <v>4154</v>
      </c>
      <c r="B919" s="649"/>
      <c r="C919" s="649"/>
      <c r="D919" s="649"/>
      <c r="E919" s="650"/>
      <c r="F919" s="651">
        <v>13612.19</v>
      </c>
      <c r="G919" s="660"/>
      <c r="H919" s="661"/>
    </row>
    <row r="920" spans="1:8" ht="15">
      <c r="A920" s="579"/>
      <c r="B920" s="579"/>
      <c r="C920" s="579"/>
      <c r="D920" s="579"/>
      <c r="E920" s="579"/>
      <c r="F920" s="579"/>
      <c r="G920" s="579"/>
      <c r="H920" s="579"/>
    </row>
    <row r="921" spans="1:8" ht="15.75" thickBot="1">
      <c r="A921" s="587"/>
      <c r="B921" s="587"/>
      <c r="C921" s="587"/>
      <c r="D921" s="587"/>
      <c r="E921" s="587"/>
      <c r="F921" s="587"/>
      <c r="G921" s="587"/>
      <c r="H921" s="587"/>
    </row>
    <row r="922" spans="1:8" ht="13.5" thickBot="1">
      <c r="A922" s="658" t="s">
        <v>4129</v>
      </c>
      <c r="B922" s="574"/>
      <c r="C922" s="659"/>
      <c r="D922" s="582" t="s">
        <v>97</v>
      </c>
      <c r="E922" s="583" t="s">
        <v>4130</v>
      </c>
      <c r="F922" s="584" t="s">
        <v>28</v>
      </c>
      <c r="G922" s="585" t="s">
        <v>0</v>
      </c>
      <c r="H922" s="586" t="s">
        <v>4214</v>
      </c>
    </row>
    <row r="923" spans="1:8" ht="15.75" customHeight="1" thickBot="1">
      <c r="A923" s="580"/>
      <c r="B923" s="580"/>
      <c r="C923" s="580"/>
      <c r="D923" s="580"/>
      <c r="E923" s="580"/>
      <c r="F923" s="580"/>
      <c r="G923" s="580"/>
      <c r="H923" s="580"/>
    </row>
    <row r="924" spans="1:8">
      <c r="A924" s="588" t="s">
        <v>1297</v>
      </c>
      <c r="B924" s="589"/>
      <c r="C924" s="590"/>
      <c r="D924" s="591"/>
      <c r="E924" s="590"/>
      <c r="F924" s="590"/>
      <c r="G924" s="592"/>
      <c r="H924" s="593"/>
    </row>
    <row r="925" spans="1:8">
      <c r="A925" s="594" t="s">
        <v>4064</v>
      </c>
      <c r="B925" s="595"/>
      <c r="C925" s="595"/>
      <c r="D925" s="596"/>
      <c r="E925" s="597" t="s">
        <v>4130</v>
      </c>
      <c r="F925" s="598" t="s">
        <v>4132</v>
      </c>
      <c r="G925" s="599" t="s">
        <v>4133</v>
      </c>
      <c r="H925" s="600" t="s">
        <v>4134</v>
      </c>
    </row>
    <row r="926" spans="1:8">
      <c r="A926" s="601"/>
      <c r="B926" s="602"/>
      <c r="C926" s="602"/>
      <c r="D926" s="603"/>
      <c r="E926" s="604" t="s">
        <v>4141</v>
      </c>
      <c r="F926" s="605"/>
      <c r="G926" s="606" t="s">
        <v>4141</v>
      </c>
      <c r="H926" s="607" t="s">
        <v>4141</v>
      </c>
    </row>
    <row r="927" spans="1:8">
      <c r="A927" s="601"/>
      <c r="B927" s="602"/>
      <c r="C927" s="602"/>
      <c r="D927" s="603"/>
      <c r="E927" s="604" t="s">
        <v>4141</v>
      </c>
      <c r="F927" s="605"/>
      <c r="G927" s="606" t="s">
        <v>4141</v>
      </c>
      <c r="H927" s="607" t="s">
        <v>4141</v>
      </c>
    </row>
    <row r="928" spans="1:8">
      <c r="A928" s="608"/>
      <c r="B928" s="609"/>
      <c r="C928" s="609"/>
      <c r="D928" s="610"/>
      <c r="E928" s="623" t="s">
        <v>4142</v>
      </c>
      <c r="F928" s="624"/>
      <c r="G928" s="625"/>
      <c r="H928" s="612">
        <v>0</v>
      </c>
    </row>
    <row r="929" spans="1:8">
      <c r="A929" s="613" t="s">
        <v>4143</v>
      </c>
      <c r="B929" s="614"/>
      <c r="C929" s="615"/>
      <c r="D929" s="616"/>
      <c r="E929" s="615"/>
      <c r="F929" s="615"/>
      <c r="G929" s="617"/>
      <c r="H929" s="618"/>
    </row>
    <row r="930" spans="1:8">
      <c r="A930" s="594" t="s">
        <v>4064</v>
      </c>
      <c r="B930" s="595"/>
      <c r="C930" s="595"/>
      <c r="D930" s="596"/>
      <c r="E930" s="597" t="s">
        <v>4130</v>
      </c>
      <c r="F930" s="598" t="s">
        <v>4144</v>
      </c>
      <c r="G930" s="599" t="s">
        <v>4133</v>
      </c>
      <c r="H930" s="600" t="s">
        <v>4134</v>
      </c>
    </row>
    <row r="931" spans="1:8">
      <c r="A931" s="601" t="s">
        <v>4145</v>
      </c>
      <c r="B931" s="602"/>
      <c r="C931" s="602"/>
      <c r="D931" s="603"/>
      <c r="E931" s="604" t="s">
        <v>4146</v>
      </c>
      <c r="F931" s="619">
        <v>0.67</v>
      </c>
      <c r="G931" s="606">
        <v>1587.2183463750353</v>
      </c>
      <c r="H931" s="607">
        <v>1063.44</v>
      </c>
    </row>
    <row r="932" spans="1:8">
      <c r="A932" s="601"/>
      <c r="B932" s="602"/>
      <c r="C932" s="602"/>
      <c r="D932" s="603"/>
      <c r="E932" s="604" t="s">
        <v>4141</v>
      </c>
      <c r="F932" s="619" t="s">
        <v>4141</v>
      </c>
      <c r="G932" s="606" t="s">
        <v>4141</v>
      </c>
      <c r="H932" s="607" t="s">
        <v>4141</v>
      </c>
    </row>
    <row r="933" spans="1:8">
      <c r="A933" s="601"/>
      <c r="B933" s="602"/>
      <c r="C933" s="602"/>
      <c r="D933" s="603"/>
      <c r="E933" s="604" t="s">
        <v>4141</v>
      </c>
      <c r="F933" s="619" t="s">
        <v>4141</v>
      </c>
      <c r="G933" s="606" t="s">
        <v>4141</v>
      </c>
      <c r="H933" s="607" t="s">
        <v>4141</v>
      </c>
    </row>
    <row r="934" spans="1:8">
      <c r="A934" s="620"/>
      <c r="B934" s="621"/>
      <c r="C934" s="621"/>
      <c r="D934" s="622"/>
      <c r="E934" s="623" t="s">
        <v>4147</v>
      </c>
      <c r="F934" s="624"/>
      <c r="G934" s="625"/>
      <c r="H934" s="612">
        <v>1063.44</v>
      </c>
    </row>
    <row r="935" spans="1:8">
      <c r="A935" s="626" t="s">
        <v>4148</v>
      </c>
      <c r="B935" s="627"/>
      <c r="C935" s="628"/>
      <c r="D935" s="629"/>
      <c r="E935" s="628"/>
      <c r="F935" s="628"/>
      <c r="G935" s="630"/>
      <c r="H935" s="631"/>
    </row>
    <row r="936" spans="1:8">
      <c r="A936" s="594" t="s">
        <v>4064</v>
      </c>
      <c r="B936" s="595"/>
      <c r="C936" s="595"/>
      <c r="D936" s="596"/>
      <c r="E936" s="597" t="s">
        <v>4130</v>
      </c>
      <c r="F936" s="598" t="s">
        <v>4132</v>
      </c>
      <c r="G936" s="599" t="s">
        <v>4133</v>
      </c>
      <c r="H936" s="600" t="s">
        <v>4134</v>
      </c>
    </row>
    <row r="937" spans="1:8">
      <c r="A937" s="601"/>
      <c r="B937" s="602"/>
      <c r="C937" s="602"/>
      <c r="D937" s="603"/>
      <c r="E937" s="604" t="s">
        <v>4141</v>
      </c>
      <c r="F937" s="655"/>
      <c r="G937" s="606" t="s">
        <v>4141</v>
      </c>
      <c r="H937" s="607" t="s">
        <v>4141</v>
      </c>
    </row>
    <row r="938" spans="1:8">
      <c r="A938" s="601"/>
      <c r="B938" s="602"/>
      <c r="C938" s="602"/>
      <c r="D938" s="603"/>
      <c r="E938" s="604" t="s">
        <v>4141</v>
      </c>
      <c r="F938" s="655"/>
      <c r="G938" s="606" t="s">
        <v>4141</v>
      </c>
      <c r="H938" s="607" t="s">
        <v>4141</v>
      </c>
    </row>
    <row r="939" spans="1:8">
      <c r="A939" s="601"/>
      <c r="B939" s="602"/>
      <c r="C939" s="602"/>
      <c r="D939" s="603"/>
      <c r="E939" s="623" t="s">
        <v>4150</v>
      </c>
      <c r="F939" s="624"/>
      <c r="G939" s="625"/>
      <c r="H939" s="612">
        <v>0</v>
      </c>
    </row>
    <row r="940" spans="1:8">
      <c r="A940" s="634" t="s">
        <v>4151</v>
      </c>
      <c r="B940" s="635"/>
      <c r="C940" s="636"/>
      <c r="D940" s="637"/>
      <c r="E940" s="636"/>
      <c r="F940" s="636"/>
      <c r="G940" s="638"/>
      <c r="H940" s="639"/>
    </row>
    <row r="941" spans="1:8">
      <c r="A941" s="594" t="s">
        <v>4064</v>
      </c>
      <c r="B941" s="595"/>
      <c r="C941" s="595"/>
      <c r="D941" s="596"/>
      <c r="E941" s="597" t="s">
        <v>4130</v>
      </c>
      <c r="F941" s="598" t="s">
        <v>4144</v>
      </c>
      <c r="G941" s="599" t="s">
        <v>4133</v>
      </c>
      <c r="H941" s="600" t="s">
        <v>4134</v>
      </c>
    </row>
    <row r="942" spans="1:8">
      <c r="A942" s="601" t="s">
        <v>4170</v>
      </c>
      <c r="B942" s="602"/>
      <c r="C942" s="602"/>
      <c r="D942" s="603"/>
      <c r="E942" s="604" t="s">
        <v>4146</v>
      </c>
      <c r="F942" s="640">
        <v>0.67</v>
      </c>
      <c r="G942" s="606">
        <v>19298.256046874998</v>
      </c>
      <c r="H942" s="607">
        <v>12929.83</v>
      </c>
    </row>
    <row r="943" spans="1:8">
      <c r="A943" s="601"/>
      <c r="B943" s="602"/>
      <c r="C943" s="602"/>
      <c r="D943" s="603"/>
      <c r="E943" s="604" t="s">
        <v>4141</v>
      </c>
      <c r="F943" s="605"/>
      <c r="G943" s="606" t="s">
        <v>4141</v>
      </c>
      <c r="H943" s="607" t="s">
        <v>4141</v>
      </c>
    </row>
    <row r="944" spans="1:8" ht="13.5" thickBot="1">
      <c r="A944" s="641"/>
      <c r="B944" s="642"/>
      <c r="C944" s="642"/>
      <c r="D944" s="643"/>
      <c r="E944" s="644" t="s">
        <v>4153</v>
      </c>
      <c r="F944" s="645"/>
      <c r="G944" s="646"/>
      <c r="H944" s="647">
        <v>12929.83</v>
      </c>
    </row>
    <row r="945" spans="1:8" ht="13.5" thickBot="1">
      <c r="A945" s="648" t="s">
        <v>4154</v>
      </c>
      <c r="B945" s="649"/>
      <c r="C945" s="649"/>
      <c r="D945" s="649"/>
      <c r="E945" s="650"/>
      <c r="F945" s="651">
        <v>13993.27</v>
      </c>
      <c r="G945" s="660"/>
      <c r="H945" s="661"/>
    </row>
    <row r="946" spans="1:8" ht="15">
      <c r="A946" s="579"/>
      <c r="B946" s="579"/>
      <c r="C946" s="579"/>
      <c r="D946" s="579"/>
      <c r="E946" s="579"/>
      <c r="F946" s="579"/>
      <c r="G946" s="579"/>
      <c r="H946" s="579"/>
    </row>
    <row r="947" spans="1:8" ht="15.75" thickBot="1">
      <c r="A947" s="587"/>
      <c r="B947" s="587"/>
      <c r="C947" s="587"/>
      <c r="D947" s="587"/>
      <c r="E947" s="587"/>
      <c r="F947" s="587"/>
      <c r="G947" s="587"/>
      <c r="H947" s="587"/>
    </row>
    <row r="948" spans="1:8" ht="39" thickBot="1">
      <c r="A948" s="658" t="s">
        <v>4129</v>
      </c>
      <c r="B948" s="574"/>
      <c r="C948" s="659"/>
      <c r="D948" s="662" t="s">
        <v>99</v>
      </c>
      <c r="E948" s="583" t="s">
        <v>4130</v>
      </c>
      <c r="F948" s="584" t="s">
        <v>2</v>
      </c>
      <c r="G948" s="585" t="s">
        <v>0</v>
      </c>
      <c r="H948" s="586" t="s">
        <v>4215</v>
      </c>
    </row>
    <row r="949" spans="1:8" ht="15.75" customHeight="1" thickBot="1">
      <c r="A949" s="580"/>
      <c r="B949" s="580"/>
      <c r="C949" s="580"/>
      <c r="D949" s="580"/>
      <c r="E949" s="580"/>
      <c r="F949" s="580"/>
      <c r="G949" s="580"/>
      <c r="H949" s="580"/>
    </row>
    <row r="950" spans="1:8">
      <c r="A950" s="588" t="s">
        <v>1297</v>
      </c>
      <c r="B950" s="589"/>
      <c r="C950" s="590"/>
      <c r="D950" s="591"/>
      <c r="E950" s="590"/>
      <c r="F950" s="590"/>
      <c r="G950" s="592"/>
      <c r="H950" s="593"/>
    </row>
    <row r="951" spans="1:8">
      <c r="A951" s="594" t="s">
        <v>4064</v>
      </c>
      <c r="B951" s="595"/>
      <c r="C951" s="595"/>
      <c r="D951" s="596"/>
      <c r="E951" s="597" t="s">
        <v>4130</v>
      </c>
      <c r="F951" s="598" t="s">
        <v>4132</v>
      </c>
      <c r="G951" s="599" t="s">
        <v>4133</v>
      </c>
      <c r="H951" s="600" t="s">
        <v>4134</v>
      </c>
    </row>
    <row r="952" spans="1:8">
      <c r="A952" s="601"/>
      <c r="B952" s="602"/>
      <c r="C952" s="602"/>
      <c r="D952" s="603"/>
      <c r="E952" s="604" t="s">
        <v>4141</v>
      </c>
      <c r="F952" s="605"/>
      <c r="G952" s="606" t="s">
        <v>4141</v>
      </c>
      <c r="H952" s="607" t="s">
        <v>4141</v>
      </c>
    </row>
    <row r="953" spans="1:8">
      <c r="A953" s="601"/>
      <c r="B953" s="602"/>
      <c r="C953" s="602"/>
      <c r="D953" s="603"/>
      <c r="E953" s="604" t="s">
        <v>4141</v>
      </c>
      <c r="F953" s="605"/>
      <c r="G953" s="606" t="s">
        <v>4141</v>
      </c>
      <c r="H953" s="607" t="s">
        <v>4141</v>
      </c>
    </row>
    <row r="954" spans="1:8">
      <c r="A954" s="608"/>
      <c r="B954" s="609"/>
      <c r="C954" s="609"/>
      <c r="D954" s="610"/>
      <c r="E954" s="623" t="s">
        <v>4142</v>
      </c>
      <c r="F954" s="624"/>
      <c r="G954" s="625"/>
      <c r="H954" s="612">
        <v>0</v>
      </c>
    </row>
    <row r="955" spans="1:8">
      <c r="A955" s="613" t="s">
        <v>4143</v>
      </c>
      <c r="B955" s="614"/>
      <c r="C955" s="615"/>
      <c r="D955" s="616"/>
      <c r="E955" s="615"/>
      <c r="F955" s="615"/>
      <c r="G955" s="617"/>
      <c r="H955" s="618"/>
    </row>
    <row r="956" spans="1:8">
      <c r="A956" s="594" t="s">
        <v>4064</v>
      </c>
      <c r="B956" s="595"/>
      <c r="C956" s="595"/>
      <c r="D956" s="596"/>
      <c r="E956" s="597" t="s">
        <v>4130</v>
      </c>
      <c r="F956" s="598" t="s">
        <v>4144</v>
      </c>
      <c r="G956" s="599" t="s">
        <v>4133</v>
      </c>
      <c r="H956" s="600" t="s">
        <v>4134</v>
      </c>
    </row>
    <row r="957" spans="1:8">
      <c r="A957" s="601" t="s">
        <v>4145</v>
      </c>
      <c r="B957" s="602"/>
      <c r="C957" s="602"/>
      <c r="D957" s="603"/>
      <c r="E957" s="604" t="s">
        <v>4146</v>
      </c>
      <c r="F957" s="619">
        <v>0.4</v>
      </c>
      <c r="G957" s="606">
        <v>1587.2183463750353</v>
      </c>
      <c r="H957" s="607">
        <v>634.89</v>
      </c>
    </row>
    <row r="958" spans="1:8">
      <c r="A958" s="601" t="s">
        <v>4216</v>
      </c>
      <c r="B958" s="602"/>
      <c r="C958" s="602"/>
      <c r="D958" s="603"/>
      <c r="E958" s="604" t="s">
        <v>4146</v>
      </c>
      <c r="F958" s="619">
        <v>0.4</v>
      </c>
      <c r="G958" s="606">
        <v>5587.0085792401242</v>
      </c>
      <c r="H958" s="607">
        <v>2234.8000000000002</v>
      </c>
    </row>
    <row r="959" spans="1:8">
      <c r="A959" s="601"/>
      <c r="B959" s="602"/>
      <c r="C959" s="602"/>
      <c r="D959" s="603"/>
      <c r="E959" s="604" t="s">
        <v>4141</v>
      </c>
      <c r="F959" s="619" t="s">
        <v>4141</v>
      </c>
      <c r="G959" s="606" t="s">
        <v>4141</v>
      </c>
      <c r="H959" s="607" t="s">
        <v>4141</v>
      </c>
    </row>
    <row r="960" spans="1:8">
      <c r="A960" s="620"/>
      <c r="B960" s="621"/>
      <c r="C960" s="621"/>
      <c r="D960" s="622"/>
      <c r="E960" s="623" t="s">
        <v>4147</v>
      </c>
      <c r="F960" s="624"/>
      <c r="G960" s="625"/>
      <c r="H960" s="612">
        <v>2869.69</v>
      </c>
    </row>
    <row r="961" spans="1:8">
      <c r="A961" s="626" t="s">
        <v>4148</v>
      </c>
      <c r="B961" s="627"/>
      <c r="C961" s="628"/>
      <c r="D961" s="629"/>
      <c r="E961" s="628"/>
      <c r="F961" s="628"/>
      <c r="G961" s="630"/>
      <c r="H961" s="631"/>
    </row>
    <row r="962" spans="1:8">
      <c r="A962" s="594" t="s">
        <v>4064</v>
      </c>
      <c r="B962" s="595"/>
      <c r="C962" s="595"/>
      <c r="D962" s="596"/>
      <c r="E962" s="597" t="s">
        <v>4130</v>
      </c>
      <c r="F962" s="598" t="s">
        <v>4132</v>
      </c>
      <c r="G962" s="599" t="s">
        <v>4133</v>
      </c>
      <c r="H962" s="600" t="s">
        <v>4134</v>
      </c>
    </row>
    <row r="963" spans="1:8">
      <c r="A963" s="601"/>
      <c r="B963" s="602"/>
      <c r="C963" s="602"/>
      <c r="D963" s="603"/>
      <c r="E963" s="604" t="s">
        <v>4141</v>
      </c>
      <c r="F963" s="655"/>
      <c r="G963" s="606" t="s">
        <v>4141</v>
      </c>
      <c r="H963" s="607" t="s">
        <v>4141</v>
      </c>
    </row>
    <row r="964" spans="1:8">
      <c r="A964" s="601"/>
      <c r="B964" s="602"/>
      <c r="C964" s="602"/>
      <c r="D964" s="603"/>
      <c r="E964" s="604" t="s">
        <v>4141</v>
      </c>
      <c r="F964" s="655"/>
      <c r="G964" s="606" t="s">
        <v>4141</v>
      </c>
      <c r="H964" s="607" t="s">
        <v>4141</v>
      </c>
    </row>
    <row r="965" spans="1:8">
      <c r="A965" s="601"/>
      <c r="B965" s="602"/>
      <c r="C965" s="602"/>
      <c r="D965" s="603"/>
      <c r="E965" s="623" t="s">
        <v>4150</v>
      </c>
      <c r="F965" s="624"/>
      <c r="G965" s="625"/>
      <c r="H965" s="612">
        <v>0</v>
      </c>
    </row>
    <row r="966" spans="1:8">
      <c r="A966" s="634" t="s">
        <v>4151</v>
      </c>
      <c r="B966" s="635"/>
      <c r="C966" s="636"/>
      <c r="D966" s="637"/>
      <c r="E966" s="636"/>
      <c r="F966" s="636"/>
      <c r="G966" s="638"/>
      <c r="H966" s="639"/>
    </row>
    <row r="967" spans="1:8">
      <c r="A967" s="594" t="s">
        <v>4064</v>
      </c>
      <c r="B967" s="595"/>
      <c r="C967" s="595"/>
      <c r="D967" s="596"/>
      <c r="E967" s="597" t="s">
        <v>4130</v>
      </c>
      <c r="F967" s="598" t="s">
        <v>4144</v>
      </c>
      <c r="G967" s="599" t="s">
        <v>4133</v>
      </c>
      <c r="H967" s="600" t="s">
        <v>4134</v>
      </c>
    </row>
    <row r="968" spans="1:8">
      <c r="A968" s="601" t="s">
        <v>4189</v>
      </c>
      <c r="B968" s="602"/>
      <c r="C968" s="602"/>
      <c r="D968" s="603"/>
      <c r="E968" s="604" t="s">
        <v>4146</v>
      </c>
      <c r="F968" s="640">
        <v>0.4</v>
      </c>
      <c r="G968" s="606">
        <v>45029.264109374999</v>
      </c>
      <c r="H968" s="607">
        <v>18011.71</v>
      </c>
    </row>
    <row r="969" spans="1:8">
      <c r="A969" s="601"/>
      <c r="B969" s="602"/>
      <c r="C969" s="602"/>
      <c r="D969" s="603"/>
      <c r="E969" s="604" t="s">
        <v>4141</v>
      </c>
      <c r="F969" s="605"/>
      <c r="G969" s="606" t="s">
        <v>4141</v>
      </c>
      <c r="H969" s="607" t="s">
        <v>4141</v>
      </c>
    </row>
    <row r="970" spans="1:8" ht="13.5" thickBot="1">
      <c r="A970" s="641"/>
      <c r="B970" s="642"/>
      <c r="C970" s="642"/>
      <c r="D970" s="643"/>
      <c r="E970" s="644" t="s">
        <v>4153</v>
      </c>
      <c r="F970" s="645"/>
      <c r="G970" s="646"/>
      <c r="H970" s="647">
        <v>18011.71</v>
      </c>
    </row>
    <row r="971" spans="1:8" ht="13.5" thickBot="1">
      <c r="A971" s="648" t="s">
        <v>4154</v>
      </c>
      <c r="B971" s="649"/>
      <c r="C971" s="649"/>
      <c r="D971" s="649"/>
      <c r="E971" s="650"/>
      <c r="F971" s="651">
        <v>20881.400000000001</v>
      </c>
      <c r="G971" s="660"/>
      <c r="H971" s="661"/>
    </row>
    <row r="972" spans="1:8" ht="15">
      <c r="A972" s="579"/>
      <c r="B972" s="579"/>
      <c r="C972" s="579"/>
      <c r="D972" s="579"/>
      <c r="E972" s="579"/>
      <c r="F972" s="579"/>
      <c r="G972" s="579"/>
      <c r="H972" s="579"/>
    </row>
    <row r="973" spans="1:8" ht="15.75" thickBot="1">
      <c r="A973" s="587"/>
      <c r="B973" s="587"/>
      <c r="C973" s="587"/>
      <c r="D973" s="587"/>
      <c r="E973" s="587"/>
      <c r="F973" s="587"/>
      <c r="G973" s="587"/>
      <c r="H973" s="587"/>
    </row>
    <row r="974" spans="1:8" ht="26.25" thickBot="1">
      <c r="A974" s="658" t="s">
        <v>4129</v>
      </c>
      <c r="B974" s="574"/>
      <c r="C974" s="659"/>
      <c r="D974" s="662" t="s">
        <v>101</v>
      </c>
      <c r="E974" s="583" t="s">
        <v>4130</v>
      </c>
      <c r="F974" s="584" t="s">
        <v>25</v>
      </c>
      <c r="G974" s="585" t="s">
        <v>0</v>
      </c>
      <c r="H974" s="586" t="s">
        <v>4217</v>
      </c>
    </row>
    <row r="975" spans="1:8" ht="15.75" customHeight="1" thickBot="1">
      <c r="A975" s="580"/>
      <c r="B975" s="580"/>
      <c r="C975" s="580"/>
      <c r="D975" s="580"/>
      <c r="E975" s="580"/>
      <c r="F975" s="580"/>
      <c r="G975" s="580"/>
      <c r="H975" s="580"/>
    </row>
    <row r="976" spans="1:8">
      <c r="A976" s="588" t="s">
        <v>1297</v>
      </c>
      <c r="B976" s="589"/>
      <c r="C976" s="590"/>
      <c r="D976" s="591"/>
      <c r="E976" s="590"/>
      <c r="F976" s="590"/>
      <c r="G976" s="592"/>
      <c r="H976" s="593"/>
    </row>
    <row r="977" spans="1:8">
      <c r="A977" s="594" t="s">
        <v>4064</v>
      </c>
      <c r="B977" s="595"/>
      <c r="C977" s="595"/>
      <c r="D977" s="596"/>
      <c r="E977" s="597" t="s">
        <v>4130</v>
      </c>
      <c r="F977" s="598" t="s">
        <v>4132</v>
      </c>
      <c r="G977" s="599" t="s">
        <v>4133</v>
      </c>
      <c r="H977" s="600" t="s">
        <v>4134</v>
      </c>
    </row>
    <row r="978" spans="1:8">
      <c r="A978" s="601"/>
      <c r="B978" s="602"/>
      <c r="C978" s="602"/>
      <c r="D978" s="603"/>
      <c r="E978" s="604" t="s">
        <v>4141</v>
      </c>
      <c r="F978" s="605"/>
      <c r="G978" s="606" t="s">
        <v>4141</v>
      </c>
      <c r="H978" s="607" t="s">
        <v>4141</v>
      </c>
    </row>
    <row r="979" spans="1:8">
      <c r="A979" s="601"/>
      <c r="B979" s="602"/>
      <c r="C979" s="602"/>
      <c r="D979" s="603"/>
      <c r="E979" s="604" t="s">
        <v>4141</v>
      </c>
      <c r="F979" s="605"/>
      <c r="G979" s="606" t="s">
        <v>4141</v>
      </c>
      <c r="H979" s="607" t="s">
        <v>4141</v>
      </c>
    </row>
    <row r="980" spans="1:8">
      <c r="A980" s="608"/>
      <c r="B980" s="609"/>
      <c r="C980" s="609"/>
      <c r="D980" s="610"/>
      <c r="E980" s="623" t="s">
        <v>4142</v>
      </c>
      <c r="F980" s="624"/>
      <c r="G980" s="625"/>
      <c r="H980" s="612">
        <v>0</v>
      </c>
    </row>
    <row r="981" spans="1:8">
      <c r="A981" s="613" t="s">
        <v>4143</v>
      </c>
      <c r="B981" s="614"/>
      <c r="C981" s="615"/>
      <c r="D981" s="616"/>
      <c r="E981" s="615"/>
      <c r="F981" s="615"/>
      <c r="G981" s="617"/>
      <c r="H981" s="618"/>
    </row>
    <row r="982" spans="1:8">
      <c r="A982" s="594" t="s">
        <v>4064</v>
      </c>
      <c r="B982" s="595"/>
      <c r="C982" s="595"/>
      <c r="D982" s="596"/>
      <c r="E982" s="597" t="s">
        <v>4130</v>
      </c>
      <c r="F982" s="598" t="s">
        <v>4144</v>
      </c>
      <c r="G982" s="599" t="s">
        <v>4133</v>
      </c>
      <c r="H982" s="600" t="s">
        <v>4134</v>
      </c>
    </row>
    <row r="983" spans="1:8">
      <c r="A983" s="601" t="s">
        <v>4145</v>
      </c>
      <c r="B983" s="602"/>
      <c r="C983" s="602"/>
      <c r="D983" s="603"/>
      <c r="E983" s="604" t="s">
        <v>4146</v>
      </c>
      <c r="F983" s="619">
        <v>0.05</v>
      </c>
      <c r="G983" s="606">
        <v>1587.2183463750353</v>
      </c>
      <c r="H983" s="607">
        <v>79.36</v>
      </c>
    </row>
    <row r="984" spans="1:8">
      <c r="A984" s="601"/>
      <c r="B984" s="602"/>
      <c r="C984" s="602"/>
      <c r="D984" s="603"/>
      <c r="E984" s="604" t="s">
        <v>4141</v>
      </c>
      <c r="F984" s="619" t="s">
        <v>4141</v>
      </c>
      <c r="G984" s="606" t="s">
        <v>4141</v>
      </c>
      <c r="H984" s="607" t="s">
        <v>4141</v>
      </c>
    </row>
    <row r="985" spans="1:8">
      <c r="A985" s="601"/>
      <c r="B985" s="602"/>
      <c r="C985" s="602"/>
      <c r="D985" s="603"/>
      <c r="E985" s="604" t="s">
        <v>4141</v>
      </c>
      <c r="F985" s="619" t="s">
        <v>4141</v>
      </c>
      <c r="G985" s="606" t="s">
        <v>4141</v>
      </c>
      <c r="H985" s="607" t="s">
        <v>4141</v>
      </c>
    </row>
    <row r="986" spans="1:8">
      <c r="A986" s="620"/>
      <c r="B986" s="621"/>
      <c r="C986" s="621"/>
      <c r="D986" s="622"/>
      <c r="E986" s="623" t="s">
        <v>4147</v>
      </c>
      <c r="F986" s="624"/>
      <c r="G986" s="625"/>
      <c r="H986" s="612">
        <v>79.36</v>
      </c>
    </row>
    <row r="987" spans="1:8">
      <c r="A987" s="626" t="s">
        <v>4148</v>
      </c>
      <c r="B987" s="627"/>
      <c r="C987" s="628"/>
      <c r="D987" s="629"/>
      <c r="E987" s="628"/>
      <c r="F987" s="628"/>
      <c r="G987" s="630"/>
      <c r="H987" s="631"/>
    </row>
    <row r="988" spans="1:8">
      <c r="A988" s="594" t="s">
        <v>4064</v>
      </c>
      <c r="B988" s="595"/>
      <c r="C988" s="595"/>
      <c r="D988" s="596"/>
      <c r="E988" s="597" t="s">
        <v>4130</v>
      </c>
      <c r="F988" s="598" t="s">
        <v>4132</v>
      </c>
      <c r="G988" s="599" t="s">
        <v>4133</v>
      </c>
      <c r="H988" s="600" t="s">
        <v>4134</v>
      </c>
    </row>
    <row r="989" spans="1:8">
      <c r="A989" s="601"/>
      <c r="B989" s="602"/>
      <c r="C989" s="602"/>
      <c r="D989" s="603"/>
      <c r="E989" s="604" t="s">
        <v>4141</v>
      </c>
      <c r="F989" s="655"/>
      <c r="G989" s="606" t="s">
        <v>4141</v>
      </c>
      <c r="H989" s="607" t="s">
        <v>4141</v>
      </c>
    </row>
    <row r="990" spans="1:8">
      <c r="A990" s="601"/>
      <c r="B990" s="602"/>
      <c r="C990" s="602"/>
      <c r="D990" s="603"/>
      <c r="E990" s="604" t="s">
        <v>4141</v>
      </c>
      <c r="F990" s="655"/>
      <c r="G990" s="606" t="s">
        <v>4141</v>
      </c>
      <c r="H990" s="607" t="s">
        <v>4141</v>
      </c>
    </row>
    <row r="991" spans="1:8">
      <c r="A991" s="601"/>
      <c r="B991" s="602"/>
      <c r="C991" s="602"/>
      <c r="D991" s="603"/>
      <c r="E991" s="623" t="s">
        <v>4150</v>
      </c>
      <c r="F991" s="624"/>
      <c r="G991" s="625"/>
      <c r="H991" s="612">
        <v>0</v>
      </c>
    </row>
    <row r="992" spans="1:8">
      <c r="A992" s="634" t="s">
        <v>4151</v>
      </c>
      <c r="B992" s="635"/>
      <c r="C992" s="636"/>
      <c r="D992" s="637"/>
      <c r="E992" s="636"/>
      <c r="F992" s="636"/>
      <c r="G992" s="638"/>
      <c r="H992" s="639"/>
    </row>
    <row r="993" spans="1:8">
      <c r="A993" s="594" t="s">
        <v>4064</v>
      </c>
      <c r="B993" s="595"/>
      <c r="C993" s="595"/>
      <c r="D993" s="596"/>
      <c r="E993" s="597" t="s">
        <v>4130</v>
      </c>
      <c r="F993" s="598" t="s">
        <v>4144</v>
      </c>
      <c r="G993" s="599" t="s">
        <v>4133</v>
      </c>
      <c r="H993" s="600" t="s">
        <v>4134</v>
      </c>
    </row>
    <row r="994" spans="1:8">
      <c r="A994" s="601" t="s">
        <v>4189</v>
      </c>
      <c r="B994" s="602"/>
      <c r="C994" s="602"/>
      <c r="D994" s="603"/>
      <c r="E994" s="604" t="s">
        <v>4146</v>
      </c>
      <c r="F994" s="640">
        <v>0.05</v>
      </c>
      <c r="G994" s="606">
        <v>45029.264109374999</v>
      </c>
      <c r="H994" s="607">
        <v>2251.46</v>
      </c>
    </row>
    <row r="995" spans="1:8">
      <c r="A995" s="601"/>
      <c r="B995" s="602"/>
      <c r="C995" s="602"/>
      <c r="D995" s="603"/>
      <c r="E995" s="604" t="s">
        <v>4141</v>
      </c>
      <c r="F995" s="605"/>
      <c r="G995" s="606" t="s">
        <v>4141</v>
      </c>
      <c r="H995" s="607" t="s">
        <v>4141</v>
      </c>
    </row>
    <row r="996" spans="1:8" ht="13.5" thickBot="1">
      <c r="A996" s="641"/>
      <c r="B996" s="642"/>
      <c r="C996" s="642"/>
      <c r="D996" s="643"/>
      <c r="E996" s="644" t="s">
        <v>4153</v>
      </c>
      <c r="F996" s="645"/>
      <c r="G996" s="646"/>
      <c r="H996" s="647">
        <v>2251.46</v>
      </c>
    </row>
    <row r="997" spans="1:8" ht="13.5" thickBot="1">
      <c r="A997" s="648" t="s">
        <v>4154</v>
      </c>
      <c r="B997" s="649"/>
      <c r="C997" s="649"/>
      <c r="D997" s="649"/>
      <c r="E997" s="650"/>
      <c r="F997" s="651">
        <v>2330.8200000000002</v>
      </c>
      <c r="G997" s="660"/>
      <c r="H997" s="661"/>
    </row>
    <row r="998" spans="1:8" ht="15">
      <c r="A998" s="579"/>
      <c r="B998" s="579"/>
      <c r="C998" s="579"/>
      <c r="D998" s="579"/>
      <c r="E998" s="579"/>
      <c r="F998" s="579"/>
      <c r="G998" s="579"/>
      <c r="H998" s="579"/>
    </row>
    <row r="999" spans="1:8" ht="15.75" thickBot="1">
      <c r="A999" s="587"/>
      <c r="B999" s="587"/>
      <c r="C999" s="587"/>
      <c r="D999" s="587"/>
      <c r="E999" s="587"/>
      <c r="F999" s="587"/>
      <c r="G999" s="587"/>
      <c r="H999" s="587"/>
    </row>
    <row r="1000" spans="1:8" ht="26.25" thickBot="1">
      <c r="A1000" s="658" t="s">
        <v>4129</v>
      </c>
      <c r="B1000" s="574"/>
      <c r="C1000" s="659"/>
      <c r="D1000" s="662" t="s">
        <v>103</v>
      </c>
      <c r="E1000" s="583" t="s">
        <v>4130</v>
      </c>
      <c r="F1000" s="584" t="s">
        <v>25</v>
      </c>
      <c r="G1000" s="585" t="s">
        <v>0</v>
      </c>
      <c r="H1000" s="586" t="s">
        <v>4218</v>
      </c>
    </row>
    <row r="1001" spans="1:8" ht="15.75" customHeight="1" thickBot="1">
      <c r="A1001" s="580"/>
      <c r="B1001" s="580"/>
      <c r="C1001" s="580"/>
      <c r="D1001" s="580"/>
      <c r="E1001" s="580"/>
      <c r="F1001" s="580"/>
      <c r="G1001" s="580"/>
      <c r="H1001" s="580"/>
    </row>
    <row r="1002" spans="1:8">
      <c r="A1002" s="588" t="s">
        <v>1297</v>
      </c>
      <c r="B1002" s="589"/>
      <c r="C1002" s="590"/>
      <c r="D1002" s="591"/>
      <c r="E1002" s="590"/>
      <c r="F1002" s="590"/>
      <c r="G1002" s="592"/>
      <c r="H1002" s="593"/>
    </row>
    <row r="1003" spans="1:8">
      <c r="A1003" s="594" t="s">
        <v>4064</v>
      </c>
      <c r="B1003" s="595"/>
      <c r="C1003" s="595"/>
      <c r="D1003" s="596"/>
      <c r="E1003" s="597" t="s">
        <v>4130</v>
      </c>
      <c r="F1003" s="598" t="s">
        <v>4132</v>
      </c>
      <c r="G1003" s="599" t="s">
        <v>4133</v>
      </c>
      <c r="H1003" s="600" t="s">
        <v>4134</v>
      </c>
    </row>
    <row r="1004" spans="1:8">
      <c r="A1004" s="601"/>
      <c r="B1004" s="602"/>
      <c r="C1004" s="602"/>
      <c r="D1004" s="603"/>
      <c r="E1004" s="604" t="s">
        <v>4141</v>
      </c>
      <c r="F1004" s="605"/>
      <c r="G1004" s="606" t="s">
        <v>4141</v>
      </c>
      <c r="H1004" s="607" t="s">
        <v>4141</v>
      </c>
    </row>
    <row r="1005" spans="1:8">
      <c r="A1005" s="601"/>
      <c r="B1005" s="602"/>
      <c r="C1005" s="602"/>
      <c r="D1005" s="603"/>
      <c r="E1005" s="604" t="s">
        <v>4141</v>
      </c>
      <c r="F1005" s="605"/>
      <c r="G1005" s="606" t="s">
        <v>4141</v>
      </c>
      <c r="H1005" s="607" t="s">
        <v>4141</v>
      </c>
    </row>
    <row r="1006" spans="1:8">
      <c r="A1006" s="608"/>
      <c r="B1006" s="609"/>
      <c r="C1006" s="609"/>
      <c r="D1006" s="610"/>
      <c r="E1006" s="623" t="s">
        <v>4142</v>
      </c>
      <c r="F1006" s="624"/>
      <c r="G1006" s="625"/>
      <c r="H1006" s="612">
        <v>0</v>
      </c>
    </row>
    <row r="1007" spans="1:8">
      <c r="A1007" s="613" t="s">
        <v>4143</v>
      </c>
      <c r="B1007" s="614"/>
      <c r="C1007" s="615"/>
      <c r="D1007" s="616"/>
      <c r="E1007" s="615"/>
      <c r="F1007" s="615"/>
      <c r="G1007" s="617"/>
      <c r="H1007" s="618"/>
    </row>
    <row r="1008" spans="1:8">
      <c r="A1008" s="594" t="s">
        <v>4064</v>
      </c>
      <c r="B1008" s="595"/>
      <c r="C1008" s="595"/>
      <c r="D1008" s="596"/>
      <c r="E1008" s="597" t="s">
        <v>4130</v>
      </c>
      <c r="F1008" s="598" t="s">
        <v>4144</v>
      </c>
      <c r="G1008" s="599" t="s">
        <v>4133</v>
      </c>
      <c r="H1008" s="600" t="s">
        <v>4134</v>
      </c>
    </row>
    <row r="1009" spans="1:8">
      <c r="A1009" s="601" t="s">
        <v>4145</v>
      </c>
      <c r="B1009" s="602"/>
      <c r="C1009" s="602"/>
      <c r="D1009" s="603"/>
      <c r="E1009" s="604" t="s">
        <v>4146</v>
      </c>
      <c r="F1009" s="619">
        <v>0.14000000000000001</v>
      </c>
      <c r="G1009" s="606">
        <v>1587.2183463750353</v>
      </c>
      <c r="H1009" s="607">
        <v>222.21</v>
      </c>
    </row>
    <row r="1010" spans="1:8" ht="15" customHeight="1">
      <c r="A1010" s="601" t="s">
        <v>4216</v>
      </c>
      <c r="B1010" s="602"/>
      <c r="C1010" s="602"/>
      <c r="D1010" s="603"/>
      <c r="E1010" s="604" t="s">
        <v>4146</v>
      </c>
      <c r="F1010" s="619">
        <v>0.14000000000000001</v>
      </c>
      <c r="G1010" s="606">
        <v>5587.0085792401242</v>
      </c>
      <c r="H1010" s="607">
        <v>782.18</v>
      </c>
    </row>
    <row r="1011" spans="1:8">
      <c r="A1011" s="601" t="s">
        <v>4219</v>
      </c>
      <c r="B1011" s="602"/>
      <c r="C1011" s="602"/>
      <c r="D1011" s="603"/>
      <c r="E1011" s="604" t="s">
        <v>4146</v>
      </c>
      <c r="F1011" s="619">
        <v>7.0000000000000007E-2</v>
      </c>
      <c r="G1011" s="606">
        <v>31426.923258225703</v>
      </c>
      <c r="H1011" s="607">
        <v>2199.88</v>
      </c>
    </row>
    <row r="1012" spans="1:8">
      <c r="A1012" s="601" t="s">
        <v>4220</v>
      </c>
      <c r="B1012" s="602"/>
      <c r="C1012" s="602"/>
      <c r="D1012" s="603"/>
      <c r="E1012" s="604" t="s">
        <v>4146</v>
      </c>
      <c r="F1012" s="619">
        <v>7.0000000000000007E-2</v>
      </c>
      <c r="G1012" s="606">
        <v>31426.923258225703</v>
      </c>
      <c r="H1012" s="607">
        <v>2199.88</v>
      </c>
    </row>
    <row r="1013" spans="1:8">
      <c r="A1013" s="620"/>
      <c r="B1013" s="621"/>
      <c r="C1013" s="621"/>
      <c r="D1013" s="622"/>
      <c r="E1013" s="623" t="s">
        <v>4147</v>
      </c>
      <c r="F1013" s="624"/>
      <c r="G1013" s="625"/>
      <c r="H1013" s="612">
        <v>5404.15</v>
      </c>
    </row>
    <row r="1014" spans="1:8">
      <c r="A1014" s="626" t="s">
        <v>4148</v>
      </c>
      <c r="B1014" s="627"/>
      <c r="C1014" s="628"/>
      <c r="D1014" s="629"/>
      <c r="E1014" s="628"/>
      <c r="F1014" s="628"/>
      <c r="G1014" s="630"/>
      <c r="H1014" s="631"/>
    </row>
    <row r="1015" spans="1:8">
      <c r="A1015" s="594" t="s">
        <v>4064</v>
      </c>
      <c r="B1015" s="595"/>
      <c r="C1015" s="595"/>
      <c r="D1015" s="596"/>
      <c r="E1015" s="597" t="s">
        <v>4130</v>
      </c>
      <c r="F1015" s="598" t="s">
        <v>4132</v>
      </c>
      <c r="G1015" s="599" t="s">
        <v>4133</v>
      </c>
      <c r="H1015" s="600" t="s">
        <v>4134</v>
      </c>
    </row>
    <row r="1016" spans="1:8">
      <c r="A1016" s="601"/>
      <c r="B1016" s="602"/>
      <c r="C1016" s="602"/>
      <c r="D1016" s="603"/>
      <c r="E1016" s="604" t="s">
        <v>4141</v>
      </c>
      <c r="F1016" s="655"/>
      <c r="G1016" s="606" t="s">
        <v>4141</v>
      </c>
      <c r="H1016" s="607" t="s">
        <v>4141</v>
      </c>
    </row>
    <row r="1017" spans="1:8">
      <c r="A1017" s="601"/>
      <c r="B1017" s="602"/>
      <c r="C1017" s="602"/>
      <c r="D1017" s="603"/>
      <c r="E1017" s="604" t="s">
        <v>4141</v>
      </c>
      <c r="F1017" s="655"/>
      <c r="G1017" s="606" t="s">
        <v>4141</v>
      </c>
      <c r="H1017" s="607" t="s">
        <v>4141</v>
      </c>
    </row>
    <row r="1018" spans="1:8">
      <c r="A1018" s="601"/>
      <c r="B1018" s="602"/>
      <c r="C1018" s="602"/>
      <c r="D1018" s="603"/>
      <c r="E1018" s="623" t="s">
        <v>4150</v>
      </c>
      <c r="F1018" s="624"/>
      <c r="G1018" s="625"/>
      <c r="H1018" s="612">
        <v>0</v>
      </c>
    </row>
    <row r="1019" spans="1:8">
      <c r="A1019" s="634" t="s">
        <v>4151</v>
      </c>
      <c r="B1019" s="635"/>
      <c r="C1019" s="636"/>
      <c r="D1019" s="637"/>
      <c r="E1019" s="636"/>
      <c r="F1019" s="636"/>
      <c r="G1019" s="638"/>
      <c r="H1019" s="639"/>
    </row>
    <row r="1020" spans="1:8">
      <c r="A1020" s="594" t="s">
        <v>4064</v>
      </c>
      <c r="B1020" s="595"/>
      <c r="C1020" s="595"/>
      <c r="D1020" s="596"/>
      <c r="E1020" s="597" t="s">
        <v>4130</v>
      </c>
      <c r="F1020" s="598" t="s">
        <v>4144</v>
      </c>
      <c r="G1020" s="599" t="s">
        <v>4133</v>
      </c>
      <c r="H1020" s="600" t="s">
        <v>4134</v>
      </c>
    </row>
    <row r="1021" spans="1:8">
      <c r="A1021" s="601" t="s">
        <v>4170</v>
      </c>
      <c r="B1021" s="602"/>
      <c r="C1021" s="602"/>
      <c r="D1021" s="603"/>
      <c r="E1021" s="604" t="s">
        <v>4146</v>
      </c>
      <c r="F1021" s="640">
        <v>0.14000000000000001</v>
      </c>
      <c r="G1021" s="606">
        <v>19298.256046874998</v>
      </c>
      <c r="H1021" s="607">
        <v>2701.76</v>
      </c>
    </row>
    <row r="1022" spans="1:8">
      <c r="A1022" s="601"/>
      <c r="B1022" s="602"/>
      <c r="C1022" s="602"/>
      <c r="D1022" s="603"/>
      <c r="E1022" s="604" t="s">
        <v>4141</v>
      </c>
      <c r="F1022" s="605"/>
      <c r="G1022" s="606" t="s">
        <v>4141</v>
      </c>
      <c r="H1022" s="607" t="s">
        <v>4141</v>
      </c>
    </row>
    <row r="1023" spans="1:8" ht="13.5" thickBot="1">
      <c r="A1023" s="641"/>
      <c r="B1023" s="642"/>
      <c r="C1023" s="642"/>
      <c r="D1023" s="643"/>
      <c r="E1023" s="644" t="s">
        <v>4153</v>
      </c>
      <c r="F1023" s="645"/>
      <c r="G1023" s="646"/>
      <c r="H1023" s="647">
        <v>2701.76</v>
      </c>
    </row>
    <row r="1024" spans="1:8" ht="13.5" thickBot="1">
      <c r="A1024" s="648" t="s">
        <v>4154</v>
      </c>
      <c r="B1024" s="649"/>
      <c r="C1024" s="649"/>
      <c r="D1024" s="649"/>
      <c r="E1024" s="650"/>
      <c r="F1024" s="651">
        <v>8105.91</v>
      </c>
      <c r="G1024" s="660"/>
      <c r="H1024" s="661"/>
    </row>
    <row r="1025" spans="1:8" ht="15">
      <c r="A1025" s="579"/>
      <c r="B1025" s="579"/>
      <c r="C1025" s="579"/>
      <c r="D1025" s="579"/>
      <c r="E1025" s="579"/>
      <c r="F1025" s="579"/>
      <c r="G1025" s="579"/>
      <c r="H1025" s="579"/>
    </row>
    <row r="1026" spans="1:8" ht="15.75" thickBot="1">
      <c r="A1026" s="587"/>
      <c r="B1026" s="587"/>
      <c r="C1026" s="587"/>
      <c r="D1026" s="587"/>
      <c r="E1026" s="587"/>
      <c r="F1026" s="587"/>
      <c r="G1026" s="587"/>
      <c r="H1026" s="587"/>
    </row>
    <row r="1027" spans="1:8" ht="26.25" thickBot="1">
      <c r="A1027" s="658" t="s">
        <v>4129</v>
      </c>
      <c r="B1027" s="574"/>
      <c r="C1027" s="659"/>
      <c r="D1027" s="582" t="s">
        <v>105</v>
      </c>
      <c r="E1027" s="583" t="s">
        <v>4130</v>
      </c>
      <c r="F1027" s="584" t="s">
        <v>25</v>
      </c>
      <c r="G1027" s="585" t="s">
        <v>0</v>
      </c>
      <c r="H1027" s="586" t="s">
        <v>4221</v>
      </c>
    </row>
    <row r="1028" spans="1:8" ht="15.75" customHeight="1" thickBot="1">
      <c r="A1028" s="580"/>
      <c r="B1028" s="580"/>
      <c r="C1028" s="580"/>
      <c r="D1028" s="580"/>
      <c r="E1028" s="580"/>
      <c r="F1028" s="580"/>
      <c r="G1028" s="580"/>
      <c r="H1028" s="580"/>
    </row>
    <row r="1029" spans="1:8">
      <c r="A1029" s="588" t="s">
        <v>1297</v>
      </c>
      <c r="B1029" s="589"/>
      <c r="C1029" s="590"/>
      <c r="D1029" s="591"/>
      <c r="E1029" s="590"/>
      <c r="F1029" s="590"/>
      <c r="G1029" s="592"/>
      <c r="H1029" s="593"/>
    </row>
    <row r="1030" spans="1:8">
      <c r="A1030" s="594" t="s">
        <v>4064</v>
      </c>
      <c r="B1030" s="595"/>
      <c r="C1030" s="595"/>
      <c r="D1030" s="596"/>
      <c r="E1030" s="597" t="s">
        <v>4130</v>
      </c>
      <c r="F1030" s="598" t="s">
        <v>4132</v>
      </c>
      <c r="G1030" s="599" t="s">
        <v>4133</v>
      </c>
      <c r="H1030" s="600" t="s">
        <v>4134</v>
      </c>
    </row>
    <row r="1031" spans="1:8">
      <c r="A1031" s="601"/>
      <c r="B1031" s="602"/>
      <c r="C1031" s="602"/>
      <c r="D1031" s="603"/>
      <c r="E1031" s="604" t="s">
        <v>4141</v>
      </c>
      <c r="F1031" s="605"/>
      <c r="G1031" s="606" t="s">
        <v>4141</v>
      </c>
      <c r="H1031" s="607" t="s">
        <v>4141</v>
      </c>
    </row>
    <row r="1032" spans="1:8">
      <c r="A1032" s="601"/>
      <c r="B1032" s="602"/>
      <c r="C1032" s="602"/>
      <c r="D1032" s="603"/>
      <c r="E1032" s="604" t="s">
        <v>4141</v>
      </c>
      <c r="F1032" s="605"/>
      <c r="G1032" s="606" t="s">
        <v>4141</v>
      </c>
      <c r="H1032" s="607" t="s">
        <v>4141</v>
      </c>
    </row>
    <row r="1033" spans="1:8">
      <c r="A1033" s="608"/>
      <c r="B1033" s="609"/>
      <c r="C1033" s="609"/>
      <c r="D1033" s="610"/>
      <c r="E1033" s="623" t="s">
        <v>4142</v>
      </c>
      <c r="F1033" s="624"/>
      <c r="G1033" s="625"/>
      <c r="H1033" s="612">
        <v>0</v>
      </c>
    </row>
    <row r="1034" spans="1:8">
      <c r="A1034" s="613" t="s">
        <v>4143</v>
      </c>
      <c r="B1034" s="614"/>
      <c r="C1034" s="615"/>
      <c r="D1034" s="616"/>
      <c r="E1034" s="615"/>
      <c r="F1034" s="615"/>
      <c r="G1034" s="617"/>
      <c r="H1034" s="618"/>
    </row>
    <row r="1035" spans="1:8">
      <c r="A1035" s="594" t="s">
        <v>4064</v>
      </c>
      <c r="B1035" s="595"/>
      <c r="C1035" s="595"/>
      <c r="D1035" s="596"/>
      <c r="E1035" s="597" t="s">
        <v>4130</v>
      </c>
      <c r="F1035" s="598" t="s">
        <v>4144</v>
      </c>
      <c r="G1035" s="599" t="s">
        <v>4133</v>
      </c>
      <c r="H1035" s="600" t="s">
        <v>4134</v>
      </c>
    </row>
    <row r="1036" spans="1:8">
      <c r="A1036" s="601" t="s">
        <v>4145</v>
      </c>
      <c r="B1036" s="602"/>
      <c r="C1036" s="602"/>
      <c r="D1036" s="603"/>
      <c r="E1036" s="604" t="s">
        <v>4146</v>
      </c>
      <c r="F1036" s="619">
        <v>0.25</v>
      </c>
      <c r="G1036" s="606">
        <v>1587.2183463750353</v>
      </c>
      <c r="H1036" s="607">
        <v>396.8</v>
      </c>
    </row>
    <row r="1037" spans="1:8">
      <c r="A1037" s="601" t="s">
        <v>4180</v>
      </c>
      <c r="B1037" s="602"/>
      <c r="C1037" s="602"/>
      <c r="D1037" s="603"/>
      <c r="E1037" s="604" t="s">
        <v>4146</v>
      </c>
      <c r="F1037" s="619">
        <v>0.25</v>
      </c>
      <c r="G1037" s="606">
        <v>104.75641086075238</v>
      </c>
      <c r="H1037" s="607">
        <v>26.19</v>
      </c>
    </row>
    <row r="1038" spans="1:8">
      <c r="A1038" s="601" t="s">
        <v>4181</v>
      </c>
      <c r="B1038" s="602"/>
      <c r="C1038" s="602"/>
      <c r="D1038" s="603"/>
      <c r="E1038" s="604" t="s">
        <v>4146</v>
      </c>
      <c r="F1038" s="619">
        <v>0.25</v>
      </c>
      <c r="G1038" s="606">
        <v>2041.4757928961851</v>
      </c>
      <c r="H1038" s="607">
        <v>510.37</v>
      </c>
    </row>
    <row r="1039" spans="1:8">
      <c r="A1039" s="620"/>
      <c r="B1039" s="621"/>
      <c r="C1039" s="621"/>
      <c r="D1039" s="622"/>
      <c r="E1039" s="623" t="s">
        <v>4147</v>
      </c>
      <c r="F1039" s="624"/>
      <c r="G1039" s="625"/>
      <c r="H1039" s="612">
        <v>933.36</v>
      </c>
    </row>
    <row r="1040" spans="1:8">
      <c r="A1040" s="626" t="s">
        <v>4148</v>
      </c>
      <c r="B1040" s="627"/>
      <c r="C1040" s="628"/>
      <c r="D1040" s="629"/>
      <c r="E1040" s="628"/>
      <c r="F1040" s="628"/>
      <c r="G1040" s="630"/>
      <c r="H1040" s="631"/>
    </row>
    <row r="1041" spans="1:8">
      <c r="A1041" s="594" t="s">
        <v>4064</v>
      </c>
      <c r="B1041" s="595"/>
      <c r="C1041" s="595"/>
      <c r="D1041" s="596"/>
      <c r="E1041" s="597" t="s">
        <v>4130</v>
      </c>
      <c r="F1041" s="598" t="s">
        <v>4132</v>
      </c>
      <c r="G1041" s="599" t="s">
        <v>4133</v>
      </c>
      <c r="H1041" s="600" t="s">
        <v>4134</v>
      </c>
    </row>
    <row r="1042" spans="1:8">
      <c r="A1042" s="601"/>
      <c r="B1042" s="602"/>
      <c r="C1042" s="602"/>
      <c r="D1042" s="603"/>
      <c r="E1042" s="604" t="s">
        <v>4141</v>
      </c>
      <c r="F1042" s="655"/>
      <c r="G1042" s="606" t="s">
        <v>4141</v>
      </c>
      <c r="H1042" s="607" t="s">
        <v>4141</v>
      </c>
    </row>
    <row r="1043" spans="1:8">
      <c r="A1043" s="601"/>
      <c r="B1043" s="602"/>
      <c r="C1043" s="602"/>
      <c r="D1043" s="603"/>
      <c r="E1043" s="604" t="s">
        <v>4141</v>
      </c>
      <c r="F1043" s="655"/>
      <c r="G1043" s="606" t="s">
        <v>4141</v>
      </c>
      <c r="H1043" s="607" t="s">
        <v>4141</v>
      </c>
    </row>
    <row r="1044" spans="1:8">
      <c r="A1044" s="601"/>
      <c r="B1044" s="602"/>
      <c r="C1044" s="602"/>
      <c r="D1044" s="603"/>
      <c r="E1044" s="623" t="s">
        <v>4150</v>
      </c>
      <c r="F1044" s="624"/>
      <c r="G1044" s="625"/>
      <c r="H1044" s="612">
        <v>0</v>
      </c>
    </row>
    <row r="1045" spans="1:8">
      <c r="A1045" s="634" t="s">
        <v>4151</v>
      </c>
      <c r="B1045" s="635"/>
      <c r="C1045" s="636"/>
      <c r="D1045" s="637"/>
      <c r="E1045" s="636"/>
      <c r="F1045" s="636"/>
      <c r="G1045" s="638"/>
      <c r="H1045" s="639"/>
    </row>
    <row r="1046" spans="1:8">
      <c r="A1046" s="594" t="s">
        <v>4064</v>
      </c>
      <c r="B1046" s="595"/>
      <c r="C1046" s="595"/>
      <c r="D1046" s="596"/>
      <c r="E1046" s="597" t="s">
        <v>4130</v>
      </c>
      <c r="F1046" s="598" t="s">
        <v>4144</v>
      </c>
      <c r="G1046" s="599" t="s">
        <v>4133</v>
      </c>
      <c r="H1046" s="600" t="s">
        <v>4134</v>
      </c>
    </row>
    <row r="1047" spans="1:8">
      <c r="A1047" s="601" t="s">
        <v>4152</v>
      </c>
      <c r="B1047" s="602"/>
      <c r="C1047" s="602"/>
      <c r="D1047" s="603"/>
      <c r="E1047" s="604" t="s">
        <v>4146</v>
      </c>
      <c r="F1047" s="640">
        <v>0.25</v>
      </c>
      <c r="G1047" s="606">
        <v>64327.520156250001</v>
      </c>
      <c r="H1047" s="607">
        <v>16081.88</v>
      </c>
    </row>
    <row r="1048" spans="1:8">
      <c r="A1048" s="601"/>
      <c r="B1048" s="602"/>
      <c r="C1048" s="602"/>
      <c r="D1048" s="603"/>
      <c r="E1048" s="604" t="s">
        <v>4141</v>
      </c>
      <c r="F1048" s="605"/>
      <c r="G1048" s="606" t="s">
        <v>4141</v>
      </c>
      <c r="H1048" s="607" t="s">
        <v>4141</v>
      </c>
    </row>
    <row r="1049" spans="1:8" ht="13.5" thickBot="1">
      <c r="A1049" s="641"/>
      <c r="B1049" s="642"/>
      <c r="C1049" s="642"/>
      <c r="D1049" s="643"/>
      <c r="E1049" s="644" t="s">
        <v>4153</v>
      </c>
      <c r="F1049" s="645"/>
      <c r="G1049" s="646"/>
      <c r="H1049" s="647">
        <v>16081.88</v>
      </c>
    </row>
    <row r="1050" spans="1:8" ht="13.5" thickBot="1">
      <c r="A1050" s="648" t="s">
        <v>4154</v>
      </c>
      <c r="B1050" s="649"/>
      <c r="C1050" s="649"/>
      <c r="D1050" s="649"/>
      <c r="E1050" s="650"/>
      <c r="F1050" s="651">
        <v>17015.240000000002</v>
      </c>
      <c r="G1050" s="660"/>
      <c r="H1050" s="661"/>
    </row>
    <row r="1051" spans="1:8" ht="15">
      <c r="A1051" s="579"/>
      <c r="B1051" s="579"/>
      <c r="C1051" s="579"/>
      <c r="D1051" s="579"/>
      <c r="E1051" s="579"/>
      <c r="F1051" s="579"/>
      <c r="G1051" s="579"/>
      <c r="H1051" s="579"/>
    </row>
    <row r="1052" spans="1:8" ht="15.75" thickBot="1">
      <c r="A1052" s="587"/>
      <c r="B1052" s="587"/>
      <c r="C1052" s="587"/>
      <c r="D1052" s="587"/>
      <c r="E1052" s="587"/>
      <c r="F1052" s="587"/>
      <c r="G1052" s="587"/>
      <c r="H1052" s="587"/>
    </row>
    <row r="1053" spans="1:8" ht="26.25" thickBot="1">
      <c r="A1053" s="658" t="s">
        <v>4129</v>
      </c>
      <c r="B1053" s="574"/>
      <c r="C1053" s="659"/>
      <c r="D1053" s="662" t="s">
        <v>107</v>
      </c>
      <c r="E1053" s="583" t="s">
        <v>4130</v>
      </c>
      <c r="F1053" s="584" t="s">
        <v>25</v>
      </c>
      <c r="G1053" s="585" t="s">
        <v>0</v>
      </c>
      <c r="H1053" s="586" t="s">
        <v>4222</v>
      </c>
    </row>
    <row r="1054" spans="1:8" ht="15.75" customHeight="1" thickBot="1">
      <c r="A1054" s="580"/>
      <c r="B1054" s="580"/>
      <c r="C1054" s="580"/>
      <c r="D1054" s="580"/>
      <c r="E1054" s="580"/>
      <c r="F1054" s="580"/>
      <c r="G1054" s="580"/>
      <c r="H1054" s="580"/>
    </row>
    <row r="1055" spans="1:8">
      <c r="A1055" s="588" t="s">
        <v>1297</v>
      </c>
      <c r="B1055" s="589"/>
      <c r="C1055" s="590"/>
      <c r="D1055" s="591"/>
      <c r="E1055" s="590"/>
      <c r="F1055" s="590"/>
      <c r="G1055" s="592"/>
      <c r="H1055" s="593"/>
    </row>
    <row r="1056" spans="1:8">
      <c r="A1056" s="594" t="s">
        <v>4064</v>
      </c>
      <c r="B1056" s="595"/>
      <c r="C1056" s="595"/>
      <c r="D1056" s="596"/>
      <c r="E1056" s="597" t="s">
        <v>4130</v>
      </c>
      <c r="F1056" s="598" t="s">
        <v>4132</v>
      </c>
      <c r="G1056" s="599" t="s">
        <v>4133</v>
      </c>
      <c r="H1056" s="600" t="s">
        <v>4134</v>
      </c>
    </row>
    <row r="1057" spans="1:8">
      <c r="A1057" s="601"/>
      <c r="B1057" s="602"/>
      <c r="C1057" s="602"/>
      <c r="D1057" s="603"/>
      <c r="E1057" s="604" t="s">
        <v>4141</v>
      </c>
      <c r="F1057" s="605"/>
      <c r="G1057" s="606" t="s">
        <v>4141</v>
      </c>
      <c r="H1057" s="607" t="s">
        <v>4141</v>
      </c>
    </row>
    <row r="1058" spans="1:8">
      <c r="A1058" s="601"/>
      <c r="B1058" s="602"/>
      <c r="C1058" s="602"/>
      <c r="D1058" s="603"/>
      <c r="E1058" s="604" t="s">
        <v>4141</v>
      </c>
      <c r="F1058" s="605"/>
      <c r="G1058" s="606" t="s">
        <v>4141</v>
      </c>
      <c r="H1058" s="607" t="s">
        <v>4141</v>
      </c>
    </row>
    <row r="1059" spans="1:8">
      <c r="A1059" s="608"/>
      <c r="B1059" s="609"/>
      <c r="C1059" s="609"/>
      <c r="D1059" s="610"/>
      <c r="E1059" s="623" t="s">
        <v>4142</v>
      </c>
      <c r="F1059" s="624"/>
      <c r="G1059" s="625"/>
      <c r="H1059" s="612">
        <v>0</v>
      </c>
    </row>
    <row r="1060" spans="1:8">
      <c r="A1060" s="613" t="s">
        <v>4143</v>
      </c>
      <c r="B1060" s="614"/>
      <c r="C1060" s="615"/>
      <c r="D1060" s="616"/>
      <c r="E1060" s="615"/>
      <c r="F1060" s="615"/>
      <c r="G1060" s="617"/>
      <c r="H1060" s="618"/>
    </row>
    <row r="1061" spans="1:8">
      <c r="A1061" s="594" t="s">
        <v>4064</v>
      </c>
      <c r="B1061" s="595"/>
      <c r="C1061" s="595"/>
      <c r="D1061" s="596"/>
      <c r="E1061" s="597" t="s">
        <v>4130</v>
      </c>
      <c r="F1061" s="598" t="s">
        <v>4144</v>
      </c>
      <c r="G1061" s="599" t="s">
        <v>4133</v>
      </c>
      <c r="H1061" s="600" t="s">
        <v>4134</v>
      </c>
    </row>
    <row r="1062" spans="1:8">
      <c r="A1062" s="601" t="s">
        <v>4145</v>
      </c>
      <c r="B1062" s="602"/>
      <c r="C1062" s="602"/>
      <c r="D1062" s="603"/>
      <c r="E1062" s="604" t="s">
        <v>4146</v>
      </c>
      <c r="F1062" s="619">
        <v>0.25</v>
      </c>
      <c r="G1062" s="606">
        <v>1587.2183463750353</v>
      </c>
      <c r="H1062" s="607">
        <v>396.8</v>
      </c>
    </row>
    <row r="1063" spans="1:8">
      <c r="A1063" s="601" t="s">
        <v>4223</v>
      </c>
      <c r="B1063" s="602"/>
      <c r="C1063" s="602"/>
      <c r="D1063" s="603"/>
      <c r="E1063" s="604" t="s">
        <v>4146</v>
      </c>
      <c r="F1063" s="619">
        <v>0.25</v>
      </c>
      <c r="G1063" s="606">
        <v>11523.205194682756</v>
      </c>
      <c r="H1063" s="607">
        <v>2880.8</v>
      </c>
    </row>
    <row r="1064" spans="1:8">
      <c r="A1064" s="601"/>
      <c r="B1064" s="602"/>
      <c r="C1064" s="602"/>
      <c r="D1064" s="603"/>
      <c r="E1064" s="604" t="s">
        <v>4141</v>
      </c>
      <c r="F1064" s="619" t="s">
        <v>4141</v>
      </c>
      <c r="G1064" s="606" t="s">
        <v>4141</v>
      </c>
      <c r="H1064" s="607" t="s">
        <v>4141</v>
      </c>
    </row>
    <row r="1065" spans="1:8">
      <c r="A1065" s="620"/>
      <c r="B1065" s="621"/>
      <c r="C1065" s="621"/>
      <c r="D1065" s="622"/>
      <c r="E1065" s="623" t="s">
        <v>4147</v>
      </c>
      <c r="F1065" s="624"/>
      <c r="G1065" s="625"/>
      <c r="H1065" s="612">
        <v>3277.6</v>
      </c>
    </row>
    <row r="1066" spans="1:8">
      <c r="A1066" s="626" t="s">
        <v>4148</v>
      </c>
      <c r="B1066" s="627"/>
      <c r="C1066" s="628"/>
      <c r="D1066" s="629"/>
      <c r="E1066" s="628"/>
      <c r="F1066" s="628"/>
      <c r="G1066" s="630"/>
      <c r="H1066" s="631"/>
    </row>
    <row r="1067" spans="1:8">
      <c r="A1067" s="594" t="s">
        <v>4064</v>
      </c>
      <c r="B1067" s="595"/>
      <c r="C1067" s="595"/>
      <c r="D1067" s="596"/>
      <c r="E1067" s="597" t="s">
        <v>4130</v>
      </c>
      <c r="F1067" s="598" t="s">
        <v>4132</v>
      </c>
      <c r="G1067" s="599" t="s">
        <v>4133</v>
      </c>
      <c r="H1067" s="600" t="s">
        <v>4134</v>
      </c>
    </row>
    <row r="1068" spans="1:8">
      <c r="A1068" s="601"/>
      <c r="B1068" s="602"/>
      <c r="C1068" s="602"/>
      <c r="D1068" s="603"/>
      <c r="E1068" s="604" t="s">
        <v>4141</v>
      </c>
      <c r="F1068" s="655"/>
      <c r="G1068" s="606" t="s">
        <v>4141</v>
      </c>
      <c r="H1068" s="607" t="s">
        <v>4141</v>
      </c>
    </row>
    <row r="1069" spans="1:8">
      <c r="A1069" s="601"/>
      <c r="B1069" s="602"/>
      <c r="C1069" s="602"/>
      <c r="D1069" s="603"/>
      <c r="E1069" s="604" t="s">
        <v>4141</v>
      </c>
      <c r="F1069" s="655"/>
      <c r="G1069" s="606" t="s">
        <v>4141</v>
      </c>
      <c r="H1069" s="607" t="s">
        <v>4141</v>
      </c>
    </row>
    <row r="1070" spans="1:8">
      <c r="A1070" s="601"/>
      <c r="B1070" s="602"/>
      <c r="C1070" s="602"/>
      <c r="D1070" s="603"/>
      <c r="E1070" s="623" t="s">
        <v>4150</v>
      </c>
      <c r="F1070" s="624"/>
      <c r="G1070" s="625"/>
      <c r="H1070" s="612">
        <v>0</v>
      </c>
    </row>
    <row r="1071" spans="1:8">
      <c r="A1071" s="634" t="s">
        <v>4151</v>
      </c>
      <c r="B1071" s="635"/>
      <c r="C1071" s="636"/>
      <c r="D1071" s="637"/>
      <c r="E1071" s="636"/>
      <c r="F1071" s="636"/>
      <c r="G1071" s="638"/>
      <c r="H1071" s="639"/>
    </row>
    <row r="1072" spans="1:8">
      <c r="A1072" s="594" t="s">
        <v>4064</v>
      </c>
      <c r="B1072" s="595"/>
      <c r="C1072" s="595"/>
      <c r="D1072" s="596"/>
      <c r="E1072" s="597" t="s">
        <v>4130</v>
      </c>
      <c r="F1072" s="598" t="s">
        <v>4144</v>
      </c>
      <c r="G1072" s="599" t="s">
        <v>4133</v>
      </c>
      <c r="H1072" s="600" t="s">
        <v>4134</v>
      </c>
    </row>
    <row r="1073" spans="1:8">
      <c r="A1073" s="601" t="s">
        <v>4189</v>
      </c>
      <c r="B1073" s="602"/>
      <c r="C1073" s="602"/>
      <c r="D1073" s="603"/>
      <c r="E1073" s="604" t="s">
        <v>4146</v>
      </c>
      <c r="F1073" s="640">
        <v>0.25</v>
      </c>
      <c r="G1073" s="606">
        <v>45029.264109374999</v>
      </c>
      <c r="H1073" s="607">
        <v>11257.32</v>
      </c>
    </row>
    <row r="1074" spans="1:8">
      <c r="A1074" s="601"/>
      <c r="B1074" s="602"/>
      <c r="C1074" s="602"/>
      <c r="D1074" s="603"/>
      <c r="E1074" s="604" t="s">
        <v>4141</v>
      </c>
      <c r="F1074" s="605"/>
      <c r="G1074" s="606" t="s">
        <v>4141</v>
      </c>
      <c r="H1074" s="607" t="s">
        <v>4141</v>
      </c>
    </row>
    <row r="1075" spans="1:8" ht="13.5" thickBot="1">
      <c r="A1075" s="641"/>
      <c r="B1075" s="642"/>
      <c r="C1075" s="642"/>
      <c r="D1075" s="643"/>
      <c r="E1075" s="644" t="s">
        <v>4153</v>
      </c>
      <c r="F1075" s="645"/>
      <c r="G1075" s="646"/>
      <c r="H1075" s="647">
        <v>11257.32</v>
      </c>
    </row>
    <row r="1076" spans="1:8" ht="13.5" thickBot="1">
      <c r="A1076" s="648" t="s">
        <v>4154</v>
      </c>
      <c r="B1076" s="649"/>
      <c r="C1076" s="649"/>
      <c r="D1076" s="649"/>
      <c r="E1076" s="650"/>
      <c r="F1076" s="651">
        <v>14534.92</v>
      </c>
      <c r="G1076" s="660"/>
      <c r="H1076" s="661"/>
    </row>
    <row r="1077" spans="1:8" ht="15">
      <c r="A1077" s="579"/>
      <c r="B1077" s="579"/>
      <c r="C1077" s="579"/>
      <c r="D1077" s="579"/>
      <c r="E1077" s="579"/>
      <c r="F1077" s="579"/>
      <c r="G1077" s="579"/>
      <c r="H1077" s="579"/>
    </row>
    <row r="1078" spans="1:8" ht="15.75" thickBot="1">
      <c r="A1078" s="654"/>
      <c r="B1078" s="654"/>
      <c r="C1078" s="654"/>
      <c r="D1078" s="654"/>
      <c r="E1078" s="654"/>
      <c r="F1078" s="654"/>
      <c r="G1078" s="654"/>
      <c r="H1078" s="654"/>
    </row>
    <row r="1079" spans="1:8" ht="39" thickBot="1">
      <c r="A1079" s="573" t="s">
        <v>4129</v>
      </c>
      <c r="B1079" s="581"/>
      <c r="C1079" s="581"/>
      <c r="D1079" s="582" t="s">
        <v>110</v>
      </c>
      <c r="E1079" s="583" t="s">
        <v>4130</v>
      </c>
      <c r="F1079" s="584" t="s">
        <v>28</v>
      </c>
      <c r="G1079" s="585" t="s">
        <v>0</v>
      </c>
      <c r="H1079" s="586" t="s">
        <v>4224</v>
      </c>
    </row>
    <row r="1080" spans="1:8" ht="15.75" customHeight="1" thickBot="1">
      <c r="A1080" s="587"/>
      <c r="B1080" s="587"/>
      <c r="C1080" s="587"/>
      <c r="D1080" s="587"/>
      <c r="E1080" s="587"/>
      <c r="F1080" s="587"/>
      <c r="G1080" s="587"/>
      <c r="H1080" s="587"/>
    </row>
    <row r="1081" spans="1:8">
      <c r="A1081" s="588" t="s">
        <v>1297</v>
      </c>
      <c r="B1081" s="589"/>
      <c r="C1081" s="590"/>
      <c r="D1081" s="591"/>
      <c r="E1081" s="590"/>
      <c r="F1081" s="590"/>
      <c r="G1081" s="592"/>
      <c r="H1081" s="593"/>
    </row>
    <row r="1082" spans="1:8">
      <c r="A1082" s="594" t="s">
        <v>4064</v>
      </c>
      <c r="B1082" s="595"/>
      <c r="C1082" s="595"/>
      <c r="D1082" s="596"/>
      <c r="E1082" s="597" t="s">
        <v>4130</v>
      </c>
      <c r="F1082" s="598" t="s">
        <v>4132</v>
      </c>
      <c r="G1082" s="599" t="s">
        <v>4133</v>
      </c>
      <c r="H1082" s="600" t="s">
        <v>4134</v>
      </c>
    </row>
    <row r="1083" spans="1:8" ht="13.5">
      <c r="A1083" s="663" t="s">
        <v>4225</v>
      </c>
      <c r="B1083" s="664"/>
      <c r="C1083" s="664"/>
      <c r="D1083" s="665"/>
      <c r="E1083" s="604" t="s">
        <v>4138</v>
      </c>
      <c r="F1083" s="605">
        <v>0.3</v>
      </c>
      <c r="G1083" s="606">
        <v>4739</v>
      </c>
      <c r="H1083" s="607">
        <v>1421.7</v>
      </c>
    </row>
    <row r="1084" spans="1:8" ht="13.5">
      <c r="A1084" s="663" t="s">
        <v>4226</v>
      </c>
      <c r="B1084" s="664"/>
      <c r="C1084" s="664"/>
      <c r="D1084" s="665"/>
      <c r="E1084" s="604" t="s">
        <v>4138</v>
      </c>
      <c r="F1084" s="605">
        <v>0.3</v>
      </c>
      <c r="G1084" s="606">
        <v>398</v>
      </c>
      <c r="H1084" s="607">
        <v>119.4</v>
      </c>
    </row>
    <row r="1085" spans="1:8" ht="27" customHeight="1">
      <c r="A1085" s="666" t="s">
        <v>4227</v>
      </c>
      <c r="B1085" s="667"/>
      <c r="C1085" s="667"/>
      <c r="D1085" s="668"/>
      <c r="E1085" s="604" t="s">
        <v>4228</v>
      </c>
      <c r="F1085" s="605">
        <v>0.05</v>
      </c>
      <c r="G1085" s="606">
        <v>118545</v>
      </c>
      <c r="H1085" s="607">
        <v>5927.25</v>
      </c>
    </row>
    <row r="1086" spans="1:8">
      <c r="A1086" s="608"/>
      <c r="B1086" s="609"/>
      <c r="C1086" s="609"/>
      <c r="D1086" s="610"/>
      <c r="E1086" s="611" t="s">
        <v>4142</v>
      </c>
      <c r="F1086" s="611"/>
      <c r="G1086" s="611"/>
      <c r="H1086" s="612">
        <v>7468.35</v>
      </c>
    </row>
    <row r="1087" spans="1:8">
      <c r="A1087" s="613" t="s">
        <v>4143</v>
      </c>
      <c r="B1087" s="614"/>
      <c r="C1087" s="615"/>
      <c r="D1087" s="616"/>
      <c r="E1087" s="615"/>
      <c r="F1087" s="615"/>
      <c r="G1087" s="617"/>
      <c r="H1087" s="618"/>
    </row>
    <row r="1088" spans="1:8">
      <c r="A1088" s="594" t="s">
        <v>4064</v>
      </c>
      <c r="B1088" s="595"/>
      <c r="C1088" s="595"/>
      <c r="D1088" s="596"/>
      <c r="E1088" s="597" t="s">
        <v>4130</v>
      </c>
      <c r="F1088" s="598" t="s">
        <v>4144</v>
      </c>
      <c r="G1088" s="599" t="s">
        <v>4133</v>
      </c>
      <c r="H1088" s="600" t="s">
        <v>4134</v>
      </c>
    </row>
    <row r="1089" spans="1:8">
      <c r="A1089" s="601" t="s">
        <v>4145</v>
      </c>
      <c r="B1089" s="602"/>
      <c r="C1089" s="602"/>
      <c r="D1089" s="603"/>
      <c r="E1089" s="604" t="s">
        <v>4146</v>
      </c>
      <c r="F1089" s="619">
        <v>0.15</v>
      </c>
      <c r="G1089" s="606">
        <v>1587.2183463750353</v>
      </c>
      <c r="H1089" s="607">
        <v>238.08</v>
      </c>
    </row>
    <row r="1090" spans="1:8">
      <c r="A1090" s="601" t="s">
        <v>4180</v>
      </c>
      <c r="B1090" s="602"/>
      <c r="C1090" s="602"/>
      <c r="D1090" s="603"/>
      <c r="E1090" s="604" t="s">
        <v>4146</v>
      </c>
      <c r="F1090" s="619">
        <v>0.15</v>
      </c>
      <c r="G1090" s="606">
        <v>104.75641086075238</v>
      </c>
      <c r="H1090" s="607">
        <v>15.71</v>
      </c>
    </row>
    <row r="1091" spans="1:8">
      <c r="A1091" s="601" t="s">
        <v>4181</v>
      </c>
      <c r="B1091" s="602"/>
      <c r="C1091" s="602"/>
      <c r="D1091" s="603"/>
      <c r="E1091" s="604" t="s">
        <v>4146</v>
      </c>
      <c r="F1091" s="619">
        <v>0.15</v>
      </c>
      <c r="G1091" s="606">
        <v>2041.4757928961851</v>
      </c>
      <c r="H1091" s="607">
        <v>306.22000000000003</v>
      </c>
    </row>
    <row r="1092" spans="1:8">
      <c r="A1092" s="620"/>
      <c r="B1092" s="621"/>
      <c r="C1092" s="621"/>
      <c r="D1092" s="622"/>
      <c r="E1092" s="623" t="s">
        <v>4147</v>
      </c>
      <c r="F1092" s="624"/>
      <c r="G1092" s="625"/>
      <c r="H1092" s="612">
        <v>560.01</v>
      </c>
    </row>
    <row r="1093" spans="1:8">
      <c r="A1093" s="626" t="s">
        <v>4148</v>
      </c>
      <c r="B1093" s="627"/>
      <c r="C1093" s="628"/>
      <c r="D1093" s="629"/>
      <c r="E1093" s="628"/>
      <c r="F1093" s="628"/>
      <c r="G1093" s="630"/>
      <c r="H1093" s="631"/>
    </row>
    <row r="1094" spans="1:8">
      <c r="A1094" s="594" t="s">
        <v>4064</v>
      </c>
      <c r="B1094" s="595"/>
      <c r="C1094" s="595"/>
      <c r="D1094" s="596"/>
      <c r="E1094" s="597" t="s">
        <v>4130</v>
      </c>
      <c r="F1094" s="598" t="s">
        <v>4132</v>
      </c>
      <c r="G1094" s="599" t="s">
        <v>4133</v>
      </c>
      <c r="H1094" s="600" t="s">
        <v>4134</v>
      </c>
    </row>
    <row r="1095" spans="1:8">
      <c r="A1095" s="601" t="s">
        <v>4149</v>
      </c>
      <c r="B1095" s="602"/>
      <c r="C1095" s="602"/>
      <c r="D1095" s="603"/>
      <c r="E1095" s="604" t="s">
        <v>4140</v>
      </c>
      <c r="F1095" s="632">
        <v>0.02</v>
      </c>
      <c r="G1095" s="606">
        <v>64783.484999999993</v>
      </c>
      <c r="H1095" s="607">
        <v>1295.67</v>
      </c>
    </row>
    <row r="1096" spans="1:8">
      <c r="A1096" s="601"/>
      <c r="B1096" s="602"/>
      <c r="C1096" s="602"/>
      <c r="D1096" s="603"/>
      <c r="E1096" s="604" t="s">
        <v>4141</v>
      </c>
      <c r="F1096" s="655"/>
      <c r="G1096" s="606" t="s">
        <v>4141</v>
      </c>
      <c r="H1096" s="607" t="s">
        <v>4141</v>
      </c>
    </row>
    <row r="1097" spans="1:8">
      <c r="A1097" s="601"/>
      <c r="B1097" s="602"/>
      <c r="C1097" s="602"/>
      <c r="D1097" s="603"/>
      <c r="E1097" s="623" t="s">
        <v>4150</v>
      </c>
      <c r="F1097" s="624"/>
      <c r="G1097" s="625"/>
      <c r="H1097" s="612">
        <v>1295.67</v>
      </c>
    </row>
    <row r="1098" spans="1:8">
      <c r="A1098" s="634" t="s">
        <v>4151</v>
      </c>
      <c r="B1098" s="635"/>
      <c r="C1098" s="636"/>
      <c r="D1098" s="637"/>
      <c r="E1098" s="636"/>
      <c r="F1098" s="636"/>
      <c r="G1098" s="638"/>
      <c r="H1098" s="639"/>
    </row>
    <row r="1099" spans="1:8">
      <c r="A1099" s="594" t="s">
        <v>4064</v>
      </c>
      <c r="B1099" s="595"/>
      <c r="C1099" s="595"/>
      <c r="D1099" s="596"/>
      <c r="E1099" s="597" t="s">
        <v>4130</v>
      </c>
      <c r="F1099" s="598" t="s">
        <v>4144</v>
      </c>
      <c r="G1099" s="599" t="s">
        <v>4133</v>
      </c>
      <c r="H1099" s="600" t="s">
        <v>4134</v>
      </c>
    </row>
    <row r="1100" spans="1:8">
      <c r="A1100" s="601" t="s">
        <v>4152</v>
      </c>
      <c r="B1100" s="602"/>
      <c r="C1100" s="602"/>
      <c r="D1100" s="603"/>
      <c r="E1100" s="604" t="s">
        <v>4146</v>
      </c>
      <c r="F1100" s="640">
        <v>0.15</v>
      </c>
      <c r="G1100" s="606">
        <v>64327.520156250001</v>
      </c>
      <c r="H1100" s="607">
        <v>9649.1299999999992</v>
      </c>
    </row>
    <row r="1101" spans="1:8">
      <c r="A1101" s="601"/>
      <c r="B1101" s="602"/>
      <c r="C1101" s="602"/>
      <c r="D1101" s="603"/>
      <c r="E1101" s="604" t="s">
        <v>4141</v>
      </c>
      <c r="F1101" s="605"/>
      <c r="G1101" s="606" t="s">
        <v>4141</v>
      </c>
      <c r="H1101" s="607" t="s">
        <v>4141</v>
      </c>
    </row>
    <row r="1102" spans="1:8" ht="13.5" thickBot="1">
      <c r="A1102" s="641"/>
      <c r="B1102" s="642"/>
      <c r="C1102" s="642"/>
      <c r="D1102" s="643"/>
      <c r="E1102" s="644" t="s">
        <v>4153</v>
      </c>
      <c r="F1102" s="645"/>
      <c r="G1102" s="646"/>
      <c r="H1102" s="647">
        <v>9649.1299999999992</v>
      </c>
    </row>
    <row r="1103" spans="1:8" ht="13.5" thickBot="1">
      <c r="A1103" s="648" t="s">
        <v>4154</v>
      </c>
      <c r="B1103" s="649"/>
      <c r="C1103" s="649"/>
      <c r="D1103" s="649"/>
      <c r="E1103" s="650"/>
      <c r="F1103" s="651">
        <v>18973.16</v>
      </c>
      <c r="G1103" s="652"/>
      <c r="H1103" s="653"/>
    </row>
    <row r="1104" spans="1:8" ht="15">
      <c r="A1104" s="579"/>
      <c r="B1104" s="579"/>
      <c r="C1104" s="579"/>
      <c r="D1104" s="579"/>
      <c r="E1104" s="579"/>
      <c r="F1104" s="579"/>
      <c r="G1104" s="579"/>
      <c r="H1104" s="579"/>
    </row>
    <row r="1105" spans="1:8" ht="15.75" thickBot="1">
      <c r="A1105" s="654"/>
      <c r="B1105" s="654"/>
      <c r="C1105" s="654"/>
      <c r="D1105" s="654"/>
      <c r="E1105" s="654"/>
      <c r="F1105" s="654"/>
      <c r="G1105" s="654"/>
      <c r="H1105" s="654"/>
    </row>
    <row r="1106" spans="1:8" ht="26.25" thickBot="1">
      <c r="A1106" s="573" t="s">
        <v>4129</v>
      </c>
      <c r="B1106" s="581"/>
      <c r="C1106" s="581"/>
      <c r="D1106" s="582" t="s">
        <v>4229</v>
      </c>
      <c r="E1106" s="583" t="s">
        <v>4130</v>
      </c>
      <c r="F1106" s="584" t="s">
        <v>25</v>
      </c>
      <c r="G1106" s="585" t="s">
        <v>0</v>
      </c>
      <c r="H1106" s="586" t="s">
        <v>4230</v>
      </c>
    </row>
    <row r="1107" spans="1:8" ht="15.75" customHeight="1" thickBot="1">
      <c r="A1107" s="587"/>
      <c r="B1107" s="587"/>
      <c r="C1107" s="587"/>
      <c r="D1107" s="587"/>
      <c r="E1107" s="587"/>
      <c r="F1107" s="587"/>
      <c r="G1107" s="587"/>
      <c r="H1107" s="587"/>
    </row>
    <row r="1108" spans="1:8">
      <c r="A1108" s="588" t="s">
        <v>1297</v>
      </c>
      <c r="B1108" s="589"/>
      <c r="C1108" s="590"/>
      <c r="D1108" s="591"/>
      <c r="E1108" s="590"/>
      <c r="F1108" s="590"/>
      <c r="G1108" s="592"/>
      <c r="H1108" s="593"/>
    </row>
    <row r="1109" spans="1:8">
      <c r="A1109" s="594" t="s">
        <v>4064</v>
      </c>
      <c r="B1109" s="595"/>
      <c r="C1109" s="595"/>
      <c r="D1109" s="596"/>
      <c r="E1109" s="597" t="s">
        <v>4130</v>
      </c>
      <c r="F1109" s="598" t="s">
        <v>4132</v>
      </c>
      <c r="G1109" s="599" t="s">
        <v>4133</v>
      </c>
      <c r="H1109" s="600" t="s">
        <v>4134</v>
      </c>
    </row>
    <row r="1110" spans="1:8" ht="13.5">
      <c r="A1110" s="663" t="s">
        <v>4231</v>
      </c>
      <c r="B1110" s="664"/>
      <c r="C1110" s="664"/>
      <c r="D1110" s="665"/>
      <c r="E1110" s="604" t="s">
        <v>4138</v>
      </c>
      <c r="F1110" s="605">
        <v>1.06</v>
      </c>
      <c r="G1110" s="606">
        <v>42191</v>
      </c>
      <c r="H1110" s="607">
        <v>44722.46</v>
      </c>
    </row>
    <row r="1111" spans="1:8" ht="13.5">
      <c r="A1111" s="663" t="s">
        <v>4232</v>
      </c>
      <c r="B1111" s="664"/>
      <c r="C1111" s="664"/>
      <c r="D1111" s="665"/>
      <c r="E1111" s="604" t="s">
        <v>4138</v>
      </c>
      <c r="F1111" s="605">
        <v>2</v>
      </c>
      <c r="G1111" s="606">
        <v>518</v>
      </c>
      <c r="H1111" s="607">
        <v>1036</v>
      </c>
    </row>
    <row r="1112" spans="1:8">
      <c r="A1112" s="608"/>
      <c r="B1112" s="609"/>
      <c r="C1112" s="609"/>
      <c r="D1112" s="610"/>
      <c r="E1112" s="611" t="s">
        <v>4142</v>
      </c>
      <c r="F1112" s="611"/>
      <c r="G1112" s="611"/>
      <c r="H1112" s="612">
        <v>45758.46</v>
      </c>
    </row>
    <row r="1113" spans="1:8">
      <c r="A1113" s="613" t="s">
        <v>4143</v>
      </c>
      <c r="B1113" s="614"/>
      <c r="C1113" s="615"/>
      <c r="D1113" s="616"/>
      <c r="E1113" s="615"/>
      <c r="F1113" s="615"/>
      <c r="G1113" s="617"/>
      <c r="H1113" s="618"/>
    </row>
    <row r="1114" spans="1:8">
      <c r="A1114" s="594" t="s">
        <v>4064</v>
      </c>
      <c r="B1114" s="595"/>
      <c r="C1114" s="595"/>
      <c r="D1114" s="596"/>
      <c r="E1114" s="597" t="s">
        <v>4130</v>
      </c>
      <c r="F1114" s="598" t="s">
        <v>4144</v>
      </c>
      <c r="G1114" s="599" t="s">
        <v>4133</v>
      </c>
      <c r="H1114" s="600" t="s">
        <v>4134</v>
      </c>
    </row>
    <row r="1115" spans="1:8">
      <c r="A1115" s="601" t="s">
        <v>4145</v>
      </c>
      <c r="B1115" s="602"/>
      <c r="C1115" s="602"/>
      <c r="D1115" s="603"/>
      <c r="E1115" s="604" t="s">
        <v>4146</v>
      </c>
      <c r="F1115" s="619">
        <v>0.5</v>
      </c>
      <c r="G1115" s="606">
        <v>1587.2183463750353</v>
      </c>
      <c r="H1115" s="607">
        <v>793.61</v>
      </c>
    </row>
    <row r="1116" spans="1:8">
      <c r="A1116" s="601" t="s">
        <v>4180</v>
      </c>
      <c r="B1116" s="602"/>
      <c r="C1116" s="602"/>
      <c r="D1116" s="603"/>
      <c r="E1116" s="604" t="s">
        <v>4146</v>
      </c>
      <c r="F1116" s="619">
        <v>0.5</v>
      </c>
      <c r="G1116" s="606">
        <v>104.75641086075238</v>
      </c>
      <c r="H1116" s="607">
        <v>52.38</v>
      </c>
    </row>
    <row r="1117" spans="1:8">
      <c r="A1117" s="601" t="s">
        <v>4181</v>
      </c>
      <c r="B1117" s="602"/>
      <c r="C1117" s="602"/>
      <c r="D1117" s="603"/>
      <c r="E1117" s="604" t="s">
        <v>4146</v>
      </c>
      <c r="F1117" s="619">
        <v>0.5</v>
      </c>
      <c r="G1117" s="606">
        <v>2041.4757928961851</v>
      </c>
      <c r="H1117" s="607">
        <v>1020.74</v>
      </c>
    </row>
    <row r="1118" spans="1:8">
      <c r="A1118" s="620"/>
      <c r="B1118" s="621"/>
      <c r="C1118" s="621"/>
      <c r="D1118" s="622"/>
      <c r="E1118" s="623" t="s">
        <v>4147</v>
      </c>
      <c r="F1118" s="624"/>
      <c r="G1118" s="625"/>
      <c r="H1118" s="612">
        <v>1866.73</v>
      </c>
    </row>
    <row r="1119" spans="1:8">
      <c r="A1119" s="626" t="s">
        <v>4148</v>
      </c>
      <c r="B1119" s="627"/>
      <c r="C1119" s="628"/>
      <c r="D1119" s="629"/>
      <c r="E1119" s="628"/>
      <c r="F1119" s="628"/>
      <c r="G1119" s="630"/>
      <c r="H1119" s="631"/>
    </row>
    <row r="1120" spans="1:8">
      <c r="A1120" s="594" t="s">
        <v>4064</v>
      </c>
      <c r="B1120" s="595"/>
      <c r="C1120" s="595"/>
      <c r="D1120" s="596"/>
      <c r="E1120" s="597" t="s">
        <v>4130</v>
      </c>
      <c r="F1120" s="598" t="s">
        <v>4132</v>
      </c>
      <c r="G1120" s="599" t="s">
        <v>4133</v>
      </c>
      <c r="H1120" s="600" t="s">
        <v>4134</v>
      </c>
    </row>
    <row r="1121" spans="1:8">
      <c r="A1121" s="601" t="s">
        <v>4149</v>
      </c>
      <c r="B1121" s="602"/>
      <c r="C1121" s="602"/>
      <c r="D1121" s="603"/>
      <c r="E1121" s="604" t="s">
        <v>4140</v>
      </c>
      <c r="F1121" s="632">
        <v>0.03</v>
      </c>
      <c r="G1121" s="606">
        <v>64783.484999999993</v>
      </c>
      <c r="H1121" s="607">
        <v>1943.5</v>
      </c>
    </row>
    <row r="1122" spans="1:8">
      <c r="A1122" s="601"/>
      <c r="B1122" s="602"/>
      <c r="C1122" s="602"/>
      <c r="D1122" s="603"/>
      <c r="E1122" s="623" t="s">
        <v>4150</v>
      </c>
      <c r="F1122" s="624"/>
      <c r="G1122" s="625"/>
      <c r="H1122" s="612">
        <v>1943.5</v>
      </c>
    </row>
    <row r="1123" spans="1:8">
      <c r="A1123" s="634" t="s">
        <v>4151</v>
      </c>
      <c r="B1123" s="635"/>
      <c r="C1123" s="636"/>
      <c r="D1123" s="637"/>
      <c r="E1123" s="636"/>
      <c r="F1123" s="636"/>
      <c r="G1123" s="638"/>
      <c r="H1123" s="639"/>
    </row>
    <row r="1124" spans="1:8">
      <c r="A1124" s="594" t="s">
        <v>4064</v>
      </c>
      <c r="B1124" s="595"/>
      <c r="C1124" s="595"/>
      <c r="D1124" s="596"/>
      <c r="E1124" s="597" t="s">
        <v>4130</v>
      </c>
      <c r="F1124" s="598" t="s">
        <v>4144</v>
      </c>
      <c r="G1124" s="599" t="s">
        <v>4133</v>
      </c>
      <c r="H1124" s="600" t="s">
        <v>4134</v>
      </c>
    </row>
    <row r="1125" spans="1:8">
      <c r="A1125" s="601" t="s">
        <v>4152</v>
      </c>
      <c r="B1125" s="602"/>
      <c r="C1125" s="602"/>
      <c r="D1125" s="603"/>
      <c r="E1125" s="604" t="s">
        <v>4146</v>
      </c>
      <c r="F1125" s="640">
        <v>0.5</v>
      </c>
      <c r="G1125" s="606">
        <v>64327.520156250001</v>
      </c>
      <c r="H1125" s="607">
        <v>32163.759999999998</v>
      </c>
    </row>
    <row r="1126" spans="1:8" ht="13.5" thickBot="1">
      <c r="A1126" s="641"/>
      <c r="B1126" s="642"/>
      <c r="C1126" s="642"/>
      <c r="D1126" s="643"/>
      <c r="E1126" s="644" t="s">
        <v>4153</v>
      </c>
      <c r="F1126" s="645"/>
      <c r="G1126" s="646"/>
      <c r="H1126" s="647">
        <v>32163.759999999998</v>
      </c>
    </row>
    <row r="1127" spans="1:8" ht="13.5" thickBot="1">
      <c r="A1127" s="648" t="s">
        <v>4154</v>
      </c>
      <c r="B1127" s="649"/>
      <c r="C1127" s="649"/>
      <c r="D1127" s="649"/>
      <c r="E1127" s="650"/>
      <c r="F1127" s="651">
        <v>81732.45</v>
      </c>
      <c r="G1127" s="652"/>
      <c r="H1127" s="653"/>
    </row>
    <row r="1128" spans="1:8" ht="15">
      <c r="A1128" s="579"/>
      <c r="B1128" s="579"/>
      <c r="C1128" s="579"/>
      <c r="D1128" s="579"/>
      <c r="E1128" s="579"/>
      <c r="F1128" s="579"/>
      <c r="G1128" s="579"/>
      <c r="H1128" s="579"/>
    </row>
    <row r="1129" spans="1:8" ht="15.75" thickBot="1">
      <c r="A1129" s="654"/>
      <c r="B1129" s="654"/>
      <c r="C1129" s="654"/>
      <c r="D1129" s="654"/>
      <c r="E1129" s="654"/>
      <c r="F1129" s="654"/>
      <c r="G1129" s="654"/>
      <c r="H1129" s="654"/>
    </row>
    <row r="1130" spans="1:8" ht="26.25" thickBot="1">
      <c r="A1130" s="573" t="s">
        <v>4129</v>
      </c>
      <c r="B1130" s="581"/>
      <c r="C1130" s="581"/>
      <c r="D1130" s="582" t="s">
        <v>4233</v>
      </c>
      <c r="E1130" s="583" t="s">
        <v>4130</v>
      </c>
      <c r="F1130" s="584" t="s">
        <v>25</v>
      </c>
      <c r="G1130" s="585" t="s">
        <v>0</v>
      </c>
      <c r="H1130" s="586" t="s">
        <v>4234</v>
      </c>
    </row>
    <row r="1131" spans="1:8" ht="15.75" customHeight="1" thickBot="1">
      <c r="A1131" s="587"/>
      <c r="B1131" s="587"/>
      <c r="C1131" s="587"/>
      <c r="D1131" s="587"/>
      <c r="E1131" s="587"/>
      <c r="F1131" s="587"/>
      <c r="G1131" s="587"/>
      <c r="H1131" s="587"/>
    </row>
    <row r="1132" spans="1:8">
      <c r="A1132" s="588" t="s">
        <v>1297</v>
      </c>
      <c r="B1132" s="589"/>
      <c r="C1132" s="590"/>
      <c r="D1132" s="591"/>
      <c r="E1132" s="590"/>
      <c r="F1132" s="590"/>
      <c r="G1132" s="592"/>
      <c r="H1132" s="593"/>
    </row>
    <row r="1133" spans="1:8">
      <c r="A1133" s="594" t="s">
        <v>4064</v>
      </c>
      <c r="B1133" s="595"/>
      <c r="C1133" s="595"/>
      <c r="D1133" s="596"/>
      <c r="E1133" s="597" t="s">
        <v>4130</v>
      </c>
      <c r="F1133" s="598" t="s">
        <v>4132</v>
      </c>
      <c r="G1133" s="599" t="s">
        <v>4133</v>
      </c>
      <c r="H1133" s="600" t="s">
        <v>4134</v>
      </c>
    </row>
    <row r="1134" spans="1:8" ht="13.5">
      <c r="A1134" s="663" t="s">
        <v>4235</v>
      </c>
      <c r="B1134" s="664"/>
      <c r="C1134" s="664"/>
      <c r="D1134" s="665"/>
      <c r="E1134" s="604" t="s">
        <v>4138</v>
      </c>
      <c r="F1134" s="605">
        <v>1.06</v>
      </c>
      <c r="G1134" s="606">
        <v>50433</v>
      </c>
      <c r="H1134" s="607">
        <v>53458.98</v>
      </c>
    </row>
    <row r="1135" spans="1:8" ht="13.5">
      <c r="A1135" s="663" t="s">
        <v>4232</v>
      </c>
      <c r="B1135" s="664"/>
      <c r="C1135" s="664"/>
      <c r="D1135" s="665"/>
      <c r="E1135" s="604" t="s">
        <v>4138</v>
      </c>
      <c r="F1135" s="605">
        <v>2</v>
      </c>
      <c r="G1135" s="606">
        <v>518</v>
      </c>
      <c r="H1135" s="607">
        <v>1036</v>
      </c>
    </row>
    <row r="1136" spans="1:8">
      <c r="A1136" s="608"/>
      <c r="B1136" s="609"/>
      <c r="C1136" s="609"/>
      <c r="D1136" s="610"/>
      <c r="E1136" s="611" t="s">
        <v>4142</v>
      </c>
      <c r="F1136" s="611"/>
      <c r="G1136" s="611"/>
      <c r="H1136" s="612">
        <v>54494.98</v>
      </c>
    </row>
    <row r="1137" spans="1:8">
      <c r="A1137" s="613" t="s">
        <v>4143</v>
      </c>
      <c r="B1137" s="614"/>
      <c r="C1137" s="615"/>
      <c r="D1137" s="616"/>
      <c r="E1137" s="615"/>
      <c r="F1137" s="615"/>
      <c r="G1137" s="617"/>
      <c r="H1137" s="618"/>
    </row>
    <row r="1138" spans="1:8">
      <c r="A1138" s="594" t="s">
        <v>4064</v>
      </c>
      <c r="B1138" s="595"/>
      <c r="C1138" s="595"/>
      <c r="D1138" s="596"/>
      <c r="E1138" s="597" t="s">
        <v>4130</v>
      </c>
      <c r="F1138" s="598" t="s">
        <v>4144</v>
      </c>
      <c r="G1138" s="599" t="s">
        <v>4133</v>
      </c>
      <c r="H1138" s="600" t="s">
        <v>4134</v>
      </c>
    </row>
    <row r="1139" spans="1:8">
      <c r="A1139" s="601" t="s">
        <v>4145</v>
      </c>
      <c r="B1139" s="602"/>
      <c r="C1139" s="602"/>
      <c r="D1139" s="603"/>
      <c r="E1139" s="604" t="s">
        <v>4146</v>
      </c>
      <c r="F1139" s="619">
        <v>0.5</v>
      </c>
      <c r="G1139" s="606">
        <v>1587.2183463750353</v>
      </c>
      <c r="H1139" s="607">
        <v>793.61</v>
      </c>
    </row>
    <row r="1140" spans="1:8">
      <c r="A1140" s="601" t="s">
        <v>4180</v>
      </c>
      <c r="B1140" s="602"/>
      <c r="C1140" s="602"/>
      <c r="D1140" s="603"/>
      <c r="E1140" s="604" t="s">
        <v>4146</v>
      </c>
      <c r="F1140" s="619">
        <v>0.5</v>
      </c>
      <c r="G1140" s="606">
        <v>104.75641086075238</v>
      </c>
      <c r="H1140" s="607">
        <v>52.38</v>
      </c>
    </row>
    <row r="1141" spans="1:8">
      <c r="A1141" s="601" t="s">
        <v>4181</v>
      </c>
      <c r="B1141" s="602"/>
      <c r="C1141" s="602"/>
      <c r="D1141" s="603"/>
      <c r="E1141" s="604" t="s">
        <v>4146</v>
      </c>
      <c r="F1141" s="619">
        <v>0.5</v>
      </c>
      <c r="G1141" s="606">
        <v>2041.4757928961851</v>
      </c>
      <c r="H1141" s="607">
        <v>1020.74</v>
      </c>
    </row>
    <row r="1142" spans="1:8">
      <c r="A1142" s="620"/>
      <c r="B1142" s="621"/>
      <c r="C1142" s="621"/>
      <c r="D1142" s="622"/>
      <c r="E1142" s="623" t="s">
        <v>4147</v>
      </c>
      <c r="F1142" s="624"/>
      <c r="G1142" s="625"/>
      <c r="H1142" s="612">
        <v>1866.73</v>
      </c>
    </row>
    <row r="1143" spans="1:8">
      <c r="A1143" s="626" t="s">
        <v>4148</v>
      </c>
      <c r="B1143" s="627"/>
      <c r="C1143" s="628"/>
      <c r="D1143" s="629"/>
      <c r="E1143" s="628"/>
      <c r="F1143" s="628"/>
      <c r="G1143" s="630"/>
      <c r="H1143" s="631"/>
    </row>
    <row r="1144" spans="1:8">
      <c r="A1144" s="594" t="s">
        <v>4064</v>
      </c>
      <c r="B1144" s="595"/>
      <c r="C1144" s="595"/>
      <c r="D1144" s="596"/>
      <c r="E1144" s="597" t="s">
        <v>4130</v>
      </c>
      <c r="F1144" s="598" t="s">
        <v>4132</v>
      </c>
      <c r="G1144" s="599" t="s">
        <v>4133</v>
      </c>
      <c r="H1144" s="600" t="s">
        <v>4134</v>
      </c>
    </row>
    <row r="1145" spans="1:8">
      <c r="A1145" s="601" t="s">
        <v>4149</v>
      </c>
      <c r="B1145" s="602"/>
      <c r="C1145" s="602"/>
      <c r="D1145" s="603"/>
      <c r="E1145" s="604" t="s">
        <v>4140</v>
      </c>
      <c r="F1145" s="632">
        <v>0.03</v>
      </c>
      <c r="G1145" s="606">
        <v>64783.484999999993</v>
      </c>
      <c r="H1145" s="607">
        <v>1943.5</v>
      </c>
    </row>
    <row r="1146" spans="1:8">
      <c r="A1146" s="601"/>
      <c r="B1146" s="602"/>
      <c r="C1146" s="602"/>
      <c r="D1146" s="603"/>
      <c r="E1146" s="623" t="s">
        <v>4150</v>
      </c>
      <c r="F1146" s="624"/>
      <c r="G1146" s="625"/>
      <c r="H1146" s="612">
        <v>1943.5</v>
      </c>
    </row>
    <row r="1147" spans="1:8">
      <c r="A1147" s="634" t="s">
        <v>4151</v>
      </c>
      <c r="B1147" s="635"/>
      <c r="C1147" s="636"/>
      <c r="D1147" s="637"/>
      <c r="E1147" s="636"/>
      <c r="F1147" s="636"/>
      <c r="G1147" s="638"/>
      <c r="H1147" s="639"/>
    </row>
    <row r="1148" spans="1:8">
      <c r="A1148" s="594" t="s">
        <v>4064</v>
      </c>
      <c r="B1148" s="595"/>
      <c r="C1148" s="595"/>
      <c r="D1148" s="596"/>
      <c r="E1148" s="597" t="s">
        <v>4130</v>
      </c>
      <c r="F1148" s="598" t="s">
        <v>4144</v>
      </c>
      <c r="G1148" s="599" t="s">
        <v>4133</v>
      </c>
      <c r="H1148" s="600" t="s">
        <v>4134</v>
      </c>
    </row>
    <row r="1149" spans="1:8">
      <c r="A1149" s="601" t="s">
        <v>4152</v>
      </c>
      <c r="B1149" s="602"/>
      <c r="C1149" s="602"/>
      <c r="D1149" s="603"/>
      <c r="E1149" s="604" t="s">
        <v>4146</v>
      </c>
      <c r="F1149" s="640">
        <v>0.5</v>
      </c>
      <c r="G1149" s="606">
        <v>64327.520156250001</v>
      </c>
      <c r="H1149" s="607">
        <v>32163.759999999998</v>
      </c>
    </row>
    <row r="1150" spans="1:8" ht="13.5" thickBot="1">
      <c r="A1150" s="641"/>
      <c r="B1150" s="642"/>
      <c r="C1150" s="642"/>
      <c r="D1150" s="643"/>
      <c r="E1150" s="644" t="s">
        <v>4153</v>
      </c>
      <c r="F1150" s="645"/>
      <c r="G1150" s="646"/>
      <c r="H1150" s="647">
        <v>32163.759999999998</v>
      </c>
    </row>
    <row r="1151" spans="1:8" ht="13.5" thickBot="1">
      <c r="A1151" s="648" t="s">
        <v>4154</v>
      </c>
      <c r="B1151" s="649"/>
      <c r="C1151" s="649"/>
      <c r="D1151" s="649"/>
      <c r="E1151" s="650"/>
      <c r="F1151" s="651">
        <v>90468.97</v>
      </c>
      <c r="G1151" s="652"/>
      <c r="H1151" s="653"/>
    </row>
    <row r="1152" spans="1:8" ht="15">
      <c r="A1152" s="579"/>
      <c r="B1152" s="579"/>
      <c r="C1152" s="579"/>
      <c r="D1152" s="579"/>
      <c r="E1152" s="579"/>
      <c r="F1152" s="579"/>
      <c r="G1152" s="579"/>
      <c r="H1152" s="579"/>
    </row>
    <row r="1153" spans="1:8" ht="15.75" thickBot="1">
      <c r="A1153" s="654"/>
      <c r="B1153" s="654"/>
      <c r="C1153" s="654"/>
      <c r="D1153" s="654"/>
      <c r="E1153" s="654"/>
      <c r="F1153" s="654"/>
      <c r="G1153" s="654"/>
      <c r="H1153" s="654"/>
    </row>
    <row r="1154" spans="1:8" ht="26.25" thickBot="1">
      <c r="A1154" s="573" t="s">
        <v>4129</v>
      </c>
      <c r="B1154" s="581"/>
      <c r="C1154" s="581"/>
      <c r="D1154" s="582" t="s">
        <v>116</v>
      </c>
      <c r="E1154" s="583" t="s">
        <v>4130</v>
      </c>
      <c r="F1154" s="584" t="s">
        <v>25</v>
      </c>
      <c r="G1154" s="585" t="s">
        <v>0</v>
      </c>
      <c r="H1154" s="586" t="s">
        <v>4236</v>
      </c>
    </row>
    <row r="1155" spans="1:8" ht="15.75" customHeight="1" thickBot="1">
      <c r="A1155" s="587"/>
      <c r="B1155" s="587"/>
      <c r="C1155" s="587"/>
      <c r="D1155" s="587"/>
      <c r="E1155" s="587"/>
      <c r="F1155" s="587"/>
      <c r="G1155" s="587"/>
      <c r="H1155" s="587"/>
    </row>
    <row r="1156" spans="1:8">
      <c r="A1156" s="588" t="s">
        <v>1297</v>
      </c>
      <c r="B1156" s="589"/>
      <c r="C1156" s="590"/>
      <c r="D1156" s="591"/>
      <c r="E1156" s="590"/>
      <c r="F1156" s="590"/>
      <c r="G1156" s="592"/>
      <c r="H1156" s="593"/>
    </row>
    <row r="1157" spans="1:8">
      <c r="A1157" s="594" t="s">
        <v>4064</v>
      </c>
      <c r="B1157" s="595"/>
      <c r="C1157" s="595"/>
      <c r="D1157" s="596"/>
      <c r="E1157" s="597" t="s">
        <v>4130</v>
      </c>
      <c r="F1157" s="598" t="s">
        <v>4132</v>
      </c>
      <c r="G1157" s="599" t="s">
        <v>4133</v>
      </c>
      <c r="H1157" s="600" t="s">
        <v>4134</v>
      </c>
    </row>
    <row r="1158" spans="1:8" ht="13.5">
      <c r="A1158" s="663" t="s">
        <v>4237</v>
      </c>
      <c r="B1158" s="664"/>
      <c r="C1158" s="664"/>
      <c r="D1158" s="665"/>
      <c r="E1158" s="604" t="s">
        <v>4138</v>
      </c>
      <c r="F1158" s="605">
        <v>0.19</v>
      </c>
      <c r="G1158" s="606">
        <v>293895</v>
      </c>
      <c r="H1158" s="607">
        <v>55840.05</v>
      </c>
    </row>
    <row r="1159" spans="1:8" ht="13.5">
      <c r="A1159" s="666" t="s">
        <v>4238</v>
      </c>
      <c r="B1159" s="667"/>
      <c r="C1159" s="667"/>
      <c r="D1159" s="668"/>
      <c r="E1159" s="604" t="s">
        <v>4138</v>
      </c>
      <c r="F1159" s="605">
        <v>0.26</v>
      </c>
      <c r="G1159" s="606">
        <v>14699</v>
      </c>
      <c r="H1159" s="607">
        <v>3821.74</v>
      </c>
    </row>
    <row r="1160" spans="1:8" ht="13.5">
      <c r="A1160" s="663"/>
      <c r="B1160" s="664"/>
      <c r="C1160" s="664"/>
      <c r="D1160" s="665"/>
      <c r="E1160" s="604" t="s">
        <v>4141</v>
      </c>
      <c r="F1160" s="605"/>
      <c r="G1160" s="606" t="s">
        <v>4141</v>
      </c>
      <c r="H1160" s="607" t="s">
        <v>4141</v>
      </c>
    </row>
    <row r="1161" spans="1:8">
      <c r="A1161" s="608"/>
      <c r="B1161" s="609"/>
      <c r="C1161" s="609"/>
      <c r="D1161" s="610"/>
      <c r="E1161" s="611" t="s">
        <v>4142</v>
      </c>
      <c r="F1161" s="611"/>
      <c r="G1161" s="611"/>
      <c r="H1161" s="612">
        <v>59661.79</v>
      </c>
    </row>
    <row r="1162" spans="1:8">
      <c r="A1162" s="613" t="s">
        <v>4143</v>
      </c>
      <c r="B1162" s="614"/>
      <c r="C1162" s="615"/>
      <c r="D1162" s="616"/>
      <c r="E1162" s="615"/>
      <c r="F1162" s="615"/>
      <c r="G1162" s="617"/>
      <c r="H1162" s="618"/>
    </row>
    <row r="1163" spans="1:8">
      <c r="A1163" s="594" t="s">
        <v>4064</v>
      </c>
      <c r="B1163" s="595"/>
      <c r="C1163" s="595"/>
      <c r="D1163" s="596"/>
      <c r="E1163" s="597" t="s">
        <v>4130</v>
      </c>
      <c r="F1163" s="598" t="s">
        <v>4144</v>
      </c>
      <c r="G1163" s="599" t="s">
        <v>4133</v>
      </c>
      <c r="H1163" s="600" t="s">
        <v>4134</v>
      </c>
    </row>
    <row r="1164" spans="1:8">
      <c r="A1164" s="601" t="s">
        <v>4145</v>
      </c>
      <c r="B1164" s="602"/>
      <c r="C1164" s="602"/>
      <c r="D1164" s="603"/>
      <c r="E1164" s="604" t="s">
        <v>4146</v>
      </c>
      <c r="F1164" s="619">
        <v>0.2</v>
      </c>
      <c r="G1164" s="606">
        <v>1587.2183463750353</v>
      </c>
      <c r="H1164" s="607">
        <v>317.44</v>
      </c>
    </row>
    <row r="1165" spans="1:8">
      <c r="A1165" s="601" t="s">
        <v>4180</v>
      </c>
      <c r="B1165" s="602"/>
      <c r="C1165" s="602"/>
      <c r="D1165" s="603"/>
      <c r="E1165" s="604" t="s">
        <v>4146</v>
      </c>
      <c r="F1165" s="619">
        <v>0.2</v>
      </c>
      <c r="G1165" s="606">
        <v>104.75641086075238</v>
      </c>
      <c r="H1165" s="607">
        <v>20.95</v>
      </c>
    </row>
    <row r="1166" spans="1:8">
      <c r="A1166" s="601" t="s">
        <v>4181</v>
      </c>
      <c r="B1166" s="602"/>
      <c r="C1166" s="602"/>
      <c r="D1166" s="603"/>
      <c r="E1166" s="604" t="s">
        <v>4146</v>
      </c>
      <c r="F1166" s="619">
        <v>0.2</v>
      </c>
      <c r="G1166" s="606">
        <v>2041.4757928961851</v>
      </c>
      <c r="H1166" s="607">
        <v>408.3</v>
      </c>
    </row>
    <row r="1167" spans="1:8">
      <c r="A1167" s="620"/>
      <c r="B1167" s="621"/>
      <c r="C1167" s="621"/>
      <c r="D1167" s="622"/>
      <c r="E1167" s="623" t="s">
        <v>4147</v>
      </c>
      <c r="F1167" s="624"/>
      <c r="G1167" s="625"/>
      <c r="H1167" s="612">
        <v>746.69</v>
      </c>
    </row>
    <row r="1168" spans="1:8">
      <c r="A1168" s="626" t="s">
        <v>4148</v>
      </c>
      <c r="B1168" s="627"/>
      <c r="C1168" s="628"/>
      <c r="D1168" s="629"/>
      <c r="E1168" s="628"/>
      <c r="F1168" s="628"/>
      <c r="G1168" s="630"/>
      <c r="H1168" s="631"/>
    </row>
    <row r="1169" spans="1:8">
      <c r="A1169" s="594" t="s">
        <v>4064</v>
      </c>
      <c r="B1169" s="595"/>
      <c r="C1169" s="595"/>
      <c r="D1169" s="596"/>
      <c r="E1169" s="597" t="s">
        <v>4130</v>
      </c>
      <c r="F1169" s="598" t="s">
        <v>4132</v>
      </c>
      <c r="G1169" s="599" t="s">
        <v>4133</v>
      </c>
      <c r="H1169" s="600" t="s">
        <v>4134</v>
      </c>
    </row>
    <row r="1170" spans="1:8">
      <c r="A1170" s="601" t="s">
        <v>4149</v>
      </c>
      <c r="B1170" s="602"/>
      <c r="C1170" s="602"/>
      <c r="D1170" s="603"/>
      <c r="E1170" s="604" t="s">
        <v>4140</v>
      </c>
      <c r="F1170" s="632">
        <v>0.05</v>
      </c>
      <c r="G1170" s="606">
        <v>64783.484999999993</v>
      </c>
      <c r="H1170" s="607">
        <v>3239.17</v>
      </c>
    </row>
    <row r="1171" spans="1:8">
      <c r="A1171" s="601"/>
      <c r="B1171" s="602"/>
      <c r="C1171" s="602"/>
      <c r="D1171" s="603"/>
      <c r="E1171" s="623" t="s">
        <v>4150</v>
      </c>
      <c r="F1171" s="624"/>
      <c r="G1171" s="625"/>
      <c r="H1171" s="612">
        <v>3239.17</v>
      </c>
    </row>
    <row r="1172" spans="1:8">
      <c r="A1172" s="634" t="s">
        <v>4151</v>
      </c>
      <c r="B1172" s="635"/>
      <c r="C1172" s="636"/>
      <c r="D1172" s="637"/>
      <c r="E1172" s="636"/>
      <c r="F1172" s="636"/>
      <c r="G1172" s="638"/>
      <c r="H1172" s="639"/>
    </row>
    <row r="1173" spans="1:8">
      <c r="A1173" s="594" t="s">
        <v>4064</v>
      </c>
      <c r="B1173" s="595"/>
      <c r="C1173" s="595"/>
      <c r="D1173" s="596"/>
      <c r="E1173" s="597" t="s">
        <v>4130</v>
      </c>
      <c r="F1173" s="598" t="s">
        <v>4144</v>
      </c>
      <c r="G1173" s="599" t="s">
        <v>4133</v>
      </c>
      <c r="H1173" s="600" t="s">
        <v>4134</v>
      </c>
    </row>
    <row r="1174" spans="1:8">
      <c r="A1174" s="601" t="s">
        <v>4152</v>
      </c>
      <c r="B1174" s="602"/>
      <c r="C1174" s="602"/>
      <c r="D1174" s="603"/>
      <c r="E1174" s="604" t="s">
        <v>4146</v>
      </c>
      <c r="F1174" s="640">
        <v>0.2</v>
      </c>
      <c r="G1174" s="606">
        <v>64327.520156250001</v>
      </c>
      <c r="H1174" s="607">
        <v>12865.5</v>
      </c>
    </row>
    <row r="1175" spans="1:8" ht="13.5" thickBot="1">
      <c r="A1175" s="641"/>
      <c r="B1175" s="642"/>
      <c r="C1175" s="642"/>
      <c r="D1175" s="643"/>
      <c r="E1175" s="644" t="s">
        <v>4153</v>
      </c>
      <c r="F1175" s="645"/>
      <c r="G1175" s="646"/>
      <c r="H1175" s="647">
        <v>12865.5</v>
      </c>
    </row>
    <row r="1176" spans="1:8" ht="13.5" thickBot="1">
      <c r="A1176" s="648" t="s">
        <v>4154</v>
      </c>
      <c r="B1176" s="649"/>
      <c r="C1176" s="649"/>
      <c r="D1176" s="649"/>
      <c r="E1176" s="650"/>
      <c r="F1176" s="651">
        <v>76513.149999999994</v>
      </c>
      <c r="G1176" s="652"/>
      <c r="H1176" s="653"/>
    </row>
    <row r="1177" spans="1:8" ht="15">
      <c r="A1177" s="579"/>
      <c r="B1177" s="579"/>
      <c r="C1177" s="579"/>
      <c r="D1177" s="579"/>
      <c r="E1177" s="579"/>
      <c r="F1177" s="579"/>
      <c r="G1177" s="579"/>
      <c r="H1177" s="579"/>
    </row>
    <row r="1178" spans="1:8" ht="15.75" thickBot="1">
      <c r="A1178" s="654"/>
      <c r="B1178" s="654"/>
      <c r="C1178" s="654"/>
      <c r="D1178" s="654"/>
      <c r="E1178" s="654"/>
      <c r="F1178" s="654"/>
      <c r="G1178" s="654"/>
      <c r="H1178" s="654"/>
    </row>
    <row r="1179" spans="1:8" ht="39" thickBot="1">
      <c r="A1179" s="573" t="s">
        <v>4129</v>
      </c>
      <c r="B1179" s="581"/>
      <c r="C1179" s="581"/>
      <c r="D1179" s="582" t="s">
        <v>118</v>
      </c>
      <c r="E1179" s="583" t="s">
        <v>4130</v>
      </c>
      <c r="F1179" s="584" t="s">
        <v>28</v>
      </c>
      <c r="G1179" s="585" t="s">
        <v>0</v>
      </c>
      <c r="H1179" s="586" t="s">
        <v>4239</v>
      </c>
    </row>
    <row r="1180" spans="1:8" ht="15.75" customHeight="1" thickBot="1">
      <c r="A1180" s="587"/>
      <c r="B1180" s="587"/>
      <c r="C1180" s="587"/>
      <c r="D1180" s="587"/>
      <c r="E1180" s="587"/>
      <c r="F1180" s="587"/>
      <c r="G1180" s="587"/>
      <c r="H1180" s="587"/>
    </row>
    <row r="1181" spans="1:8">
      <c r="A1181" s="588" t="s">
        <v>1297</v>
      </c>
      <c r="B1181" s="589"/>
      <c r="C1181" s="590"/>
      <c r="D1181" s="591"/>
      <c r="E1181" s="590"/>
      <c r="F1181" s="590"/>
      <c r="G1181" s="592"/>
      <c r="H1181" s="593"/>
    </row>
    <row r="1182" spans="1:8">
      <c r="A1182" s="594" t="s">
        <v>4064</v>
      </c>
      <c r="B1182" s="595"/>
      <c r="C1182" s="595"/>
      <c r="D1182" s="596"/>
      <c r="E1182" s="597" t="s">
        <v>4130</v>
      </c>
      <c r="F1182" s="598" t="s">
        <v>4132</v>
      </c>
      <c r="G1182" s="599" t="s">
        <v>4133</v>
      </c>
      <c r="H1182" s="600" t="s">
        <v>4134</v>
      </c>
    </row>
    <row r="1183" spans="1:8" ht="33" customHeight="1">
      <c r="A1183" s="666" t="s">
        <v>4240</v>
      </c>
      <c r="B1183" s="667"/>
      <c r="C1183" s="667"/>
      <c r="D1183" s="668"/>
      <c r="E1183" s="604" t="s">
        <v>4164</v>
      </c>
      <c r="F1183" s="669">
        <v>1</v>
      </c>
      <c r="G1183" s="606">
        <v>224231</v>
      </c>
      <c r="H1183" s="607">
        <v>224231</v>
      </c>
    </row>
    <row r="1184" spans="1:8" ht="13.5">
      <c r="A1184" s="666" t="s">
        <v>4241</v>
      </c>
      <c r="B1184" s="667"/>
      <c r="C1184" s="667"/>
      <c r="D1184" s="668"/>
      <c r="E1184" s="604" t="s">
        <v>4138</v>
      </c>
      <c r="F1184" s="670">
        <v>9</v>
      </c>
      <c r="G1184" s="606">
        <v>290</v>
      </c>
      <c r="H1184" s="607">
        <v>2610</v>
      </c>
    </row>
    <row r="1185" spans="1:8" ht="13.5">
      <c r="A1185" s="663"/>
      <c r="B1185" s="664"/>
      <c r="C1185" s="664"/>
      <c r="D1185" s="665"/>
      <c r="E1185" s="604" t="s">
        <v>4141</v>
      </c>
      <c r="F1185" s="605"/>
      <c r="G1185" s="606" t="s">
        <v>4141</v>
      </c>
      <c r="H1185" s="607" t="s">
        <v>4141</v>
      </c>
    </row>
    <row r="1186" spans="1:8">
      <c r="A1186" s="608"/>
      <c r="B1186" s="609"/>
      <c r="C1186" s="609"/>
      <c r="D1186" s="610"/>
      <c r="E1186" s="611" t="s">
        <v>4142</v>
      </c>
      <c r="F1186" s="611"/>
      <c r="G1186" s="611"/>
      <c r="H1186" s="612">
        <v>226841</v>
      </c>
    </row>
    <row r="1187" spans="1:8">
      <c r="A1187" s="613" t="s">
        <v>4143</v>
      </c>
      <c r="B1187" s="614"/>
      <c r="C1187" s="615"/>
      <c r="D1187" s="616"/>
      <c r="E1187" s="615"/>
      <c r="F1187" s="615"/>
      <c r="G1187" s="617"/>
      <c r="H1187" s="618"/>
    </row>
    <row r="1188" spans="1:8">
      <c r="A1188" s="594" t="s">
        <v>4064</v>
      </c>
      <c r="B1188" s="595"/>
      <c r="C1188" s="595"/>
      <c r="D1188" s="596"/>
      <c r="E1188" s="597" t="s">
        <v>4130</v>
      </c>
      <c r="F1188" s="598" t="s">
        <v>4144</v>
      </c>
      <c r="G1188" s="599" t="s">
        <v>4133</v>
      </c>
      <c r="H1188" s="600" t="s">
        <v>4134</v>
      </c>
    </row>
    <row r="1189" spans="1:8">
      <c r="A1189" s="601" t="s">
        <v>4145</v>
      </c>
      <c r="B1189" s="602"/>
      <c r="C1189" s="602"/>
      <c r="D1189" s="603"/>
      <c r="E1189" s="604" t="s">
        <v>4146</v>
      </c>
      <c r="F1189" s="619">
        <v>0.4</v>
      </c>
      <c r="G1189" s="606">
        <v>1587.2183463750353</v>
      </c>
      <c r="H1189" s="607">
        <v>634.89</v>
      </c>
    </row>
    <row r="1190" spans="1:8">
      <c r="A1190" s="601" t="s">
        <v>4180</v>
      </c>
      <c r="B1190" s="602"/>
      <c r="C1190" s="602"/>
      <c r="D1190" s="603"/>
      <c r="E1190" s="604" t="s">
        <v>4146</v>
      </c>
      <c r="F1190" s="619">
        <v>0.4</v>
      </c>
      <c r="G1190" s="606">
        <v>104.75641086075238</v>
      </c>
      <c r="H1190" s="607">
        <v>41.9</v>
      </c>
    </row>
    <row r="1191" spans="1:8">
      <c r="A1191" s="601" t="s">
        <v>4181</v>
      </c>
      <c r="B1191" s="602"/>
      <c r="C1191" s="602"/>
      <c r="D1191" s="603"/>
      <c r="E1191" s="604" t="s">
        <v>4146</v>
      </c>
      <c r="F1191" s="619">
        <v>0.4</v>
      </c>
      <c r="G1191" s="606">
        <v>2041.4757928961851</v>
      </c>
      <c r="H1191" s="607">
        <v>816.59</v>
      </c>
    </row>
    <row r="1192" spans="1:8">
      <c r="A1192" s="620"/>
      <c r="B1192" s="621"/>
      <c r="C1192" s="621"/>
      <c r="D1192" s="622"/>
      <c r="E1192" s="623" t="s">
        <v>4147</v>
      </c>
      <c r="F1192" s="624"/>
      <c r="G1192" s="625"/>
      <c r="H1192" s="612">
        <v>1493.38</v>
      </c>
    </row>
    <row r="1193" spans="1:8">
      <c r="A1193" s="626" t="s">
        <v>4148</v>
      </c>
      <c r="B1193" s="627"/>
      <c r="C1193" s="628"/>
      <c r="D1193" s="629"/>
      <c r="E1193" s="628"/>
      <c r="F1193" s="628"/>
      <c r="G1193" s="630"/>
      <c r="H1193" s="631"/>
    </row>
    <row r="1194" spans="1:8">
      <c r="A1194" s="594" t="s">
        <v>4064</v>
      </c>
      <c r="B1194" s="595"/>
      <c r="C1194" s="595"/>
      <c r="D1194" s="596"/>
      <c r="E1194" s="597" t="s">
        <v>4130</v>
      </c>
      <c r="F1194" s="598" t="s">
        <v>4132</v>
      </c>
      <c r="G1194" s="599" t="s">
        <v>4133</v>
      </c>
      <c r="H1194" s="600" t="s">
        <v>4134</v>
      </c>
    </row>
    <row r="1195" spans="1:8">
      <c r="A1195" s="601" t="s">
        <v>4149</v>
      </c>
      <c r="B1195" s="602"/>
      <c r="C1195" s="602"/>
      <c r="D1195" s="603"/>
      <c r="E1195" s="604" t="s">
        <v>4140</v>
      </c>
      <c r="F1195" s="632">
        <v>0.25</v>
      </c>
      <c r="G1195" s="606">
        <v>64783.484999999993</v>
      </c>
      <c r="H1195" s="607">
        <v>16195.87</v>
      </c>
    </row>
    <row r="1196" spans="1:8">
      <c r="A1196" s="601"/>
      <c r="B1196" s="602"/>
      <c r="C1196" s="602"/>
      <c r="D1196" s="603"/>
      <c r="E1196" s="623" t="s">
        <v>4150</v>
      </c>
      <c r="F1196" s="624"/>
      <c r="G1196" s="625"/>
      <c r="H1196" s="612">
        <v>16195.87</v>
      </c>
    </row>
    <row r="1197" spans="1:8">
      <c r="A1197" s="634" t="s">
        <v>4151</v>
      </c>
      <c r="B1197" s="635"/>
      <c r="C1197" s="636"/>
      <c r="D1197" s="637"/>
      <c r="E1197" s="636"/>
      <c r="F1197" s="636"/>
      <c r="G1197" s="638"/>
      <c r="H1197" s="639"/>
    </row>
    <row r="1198" spans="1:8">
      <c r="A1198" s="594" t="s">
        <v>4064</v>
      </c>
      <c r="B1198" s="595"/>
      <c r="C1198" s="595"/>
      <c r="D1198" s="596"/>
      <c r="E1198" s="597" t="s">
        <v>4130</v>
      </c>
      <c r="F1198" s="598" t="s">
        <v>4144</v>
      </c>
      <c r="G1198" s="599" t="s">
        <v>4133</v>
      </c>
      <c r="H1198" s="600" t="s">
        <v>4134</v>
      </c>
    </row>
    <row r="1199" spans="1:8">
      <c r="A1199" s="601" t="s">
        <v>4152</v>
      </c>
      <c r="B1199" s="602"/>
      <c r="C1199" s="602"/>
      <c r="D1199" s="603"/>
      <c r="E1199" s="604" t="s">
        <v>4146</v>
      </c>
      <c r="F1199" s="640">
        <v>0.4</v>
      </c>
      <c r="G1199" s="606">
        <v>64327.520156250001</v>
      </c>
      <c r="H1199" s="607">
        <v>25731.01</v>
      </c>
    </row>
    <row r="1200" spans="1:8" ht="13.5" thickBot="1">
      <c r="A1200" s="641"/>
      <c r="B1200" s="642"/>
      <c r="C1200" s="642"/>
      <c r="D1200" s="643"/>
      <c r="E1200" s="644" t="s">
        <v>4153</v>
      </c>
      <c r="F1200" s="645"/>
      <c r="G1200" s="646"/>
      <c r="H1200" s="647">
        <v>25731.01</v>
      </c>
    </row>
    <row r="1201" spans="1:8" ht="13.5" thickBot="1">
      <c r="A1201" s="648" t="s">
        <v>4154</v>
      </c>
      <c r="B1201" s="649"/>
      <c r="C1201" s="649"/>
      <c r="D1201" s="649"/>
      <c r="E1201" s="650"/>
      <c r="F1201" s="651">
        <v>270261.26</v>
      </c>
      <c r="G1201" s="652"/>
      <c r="H1201" s="653"/>
    </row>
    <row r="1202" spans="1:8" ht="15">
      <c r="A1202" s="579"/>
      <c r="B1202" s="579"/>
      <c r="C1202" s="579"/>
      <c r="D1202" s="579"/>
      <c r="E1202" s="579"/>
      <c r="F1202" s="579"/>
      <c r="G1202" s="579"/>
      <c r="H1202" s="579"/>
    </row>
    <row r="1203" spans="1:8" ht="15.75" thickBot="1">
      <c r="A1203" s="654"/>
      <c r="B1203" s="654"/>
      <c r="C1203" s="654"/>
      <c r="D1203" s="654"/>
      <c r="E1203" s="654"/>
      <c r="F1203" s="654"/>
      <c r="G1203" s="654"/>
      <c r="H1203" s="654"/>
    </row>
    <row r="1204" spans="1:8" ht="39" thickBot="1">
      <c r="A1204" s="573" t="s">
        <v>4129</v>
      </c>
      <c r="B1204" s="581"/>
      <c r="C1204" s="581"/>
      <c r="D1204" s="582" t="s">
        <v>120</v>
      </c>
      <c r="E1204" s="583" t="s">
        <v>4130</v>
      </c>
      <c r="F1204" s="584" t="s">
        <v>28</v>
      </c>
      <c r="G1204" s="585" t="s">
        <v>0</v>
      </c>
      <c r="H1204" s="586" t="s">
        <v>4242</v>
      </c>
    </row>
    <row r="1205" spans="1:8" ht="15.75" customHeight="1" thickBot="1">
      <c r="A1205" s="587"/>
      <c r="B1205" s="587"/>
      <c r="C1205" s="587"/>
      <c r="D1205" s="587"/>
      <c r="E1205" s="587"/>
      <c r="F1205" s="587"/>
      <c r="G1205" s="587"/>
      <c r="H1205" s="587"/>
    </row>
    <row r="1206" spans="1:8">
      <c r="A1206" s="588" t="s">
        <v>1297</v>
      </c>
      <c r="B1206" s="589"/>
      <c r="C1206" s="590"/>
      <c r="D1206" s="591"/>
      <c r="E1206" s="590"/>
      <c r="F1206" s="590"/>
      <c r="G1206" s="592"/>
      <c r="H1206" s="593"/>
    </row>
    <row r="1207" spans="1:8">
      <c r="A1207" s="594" t="s">
        <v>4064</v>
      </c>
      <c r="B1207" s="595"/>
      <c r="C1207" s="595"/>
      <c r="D1207" s="596"/>
      <c r="E1207" s="597" t="s">
        <v>4130</v>
      </c>
      <c r="F1207" s="598" t="s">
        <v>4132</v>
      </c>
      <c r="G1207" s="599" t="s">
        <v>4133</v>
      </c>
      <c r="H1207" s="600" t="s">
        <v>4134</v>
      </c>
    </row>
    <row r="1208" spans="1:8" ht="13.5">
      <c r="A1208" s="663" t="s">
        <v>4243</v>
      </c>
      <c r="B1208" s="664"/>
      <c r="C1208" s="664"/>
      <c r="D1208" s="665"/>
      <c r="E1208" s="604" t="s">
        <v>4164</v>
      </c>
      <c r="F1208" s="670">
        <v>1.04</v>
      </c>
      <c r="G1208" s="606">
        <v>46506</v>
      </c>
      <c r="H1208" s="607">
        <v>48366.239999999998</v>
      </c>
    </row>
    <row r="1209" spans="1:8" ht="13.5">
      <c r="A1209" s="666" t="s">
        <v>4241</v>
      </c>
      <c r="B1209" s="667"/>
      <c r="C1209" s="667"/>
      <c r="D1209" s="668"/>
      <c r="E1209" s="604" t="s">
        <v>4138</v>
      </c>
      <c r="F1209" s="670">
        <v>3</v>
      </c>
      <c r="G1209" s="606">
        <v>290</v>
      </c>
      <c r="H1209" s="607">
        <v>870</v>
      </c>
    </row>
    <row r="1210" spans="1:8" ht="13.5">
      <c r="A1210" s="663"/>
      <c r="B1210" s="664"/>
      <c r="C1210" s="664"/>
      <c r="D1210" s="665"/>
      <c r="E1210" s="604" t="s">
        <v>4141</v>
      </c>
      <c r="F1210" s="605"/>
      <c r="G1210" s="606" t="s">
        <v>4141</v>
      </c>
      <c r="H1210" s="607" t="s">
        <v>4141</v>
      </c>
    </row>
    <row r="1211" spans="1:8">
      <c r="A1211" s="608"/>
      <c r="B1211" s="609"/>
      <c r="C1211" s="609"/>
      <c r="D1211" s="610"/>
      <c r="E1211" s="611" t="s">
        <v>4142</v>
      </c>
      <c r="F1211" s="611"/>
      <c r="G1211" s="611"/>
      <c r="H1211" s="612">
        <v>49236.24</v>
      </c>
    </row>
    <row r="1212" spans="1:8">
      <c r="A1212" s="613" t="s">
        <v>4143</v>
      </c>
      <c r="B1212" s="614"/>
      <c r="C1212" s="615"/>
      <c r="D1212" s="616"/>
      <c r="E1212" s="615"/>
      <c r="F1212" s="615"/>
      <c r="G1212" s="617"/>
      <c r="H1212" s="618"/>
    </row>
    <row r="1213" spans="1:8">
      <c r="A1213" s="594" t="s">
        <v>4064</v>
      </c>
      <c r="B1213" s="595"/>
      <c r="C1213" s="595"/>
      <c r="D1213" s="596"/>
      <c r="E1213" s="597" t="s">
        <v>4130</v>
      </c>
      <c r="F1213" s="598" t="s">
        <v>4144</v>
      </c>
      <c r="G1213" s="599" t="s">
        <v>4133</v>
      </c>
      <c r="H1213" s="600" t="s">
        <v>4134</v>
      </c>
    </row>
    <row r="1214" spans="1:8">
      <c r="A1214" s="601" t="s">
        <v>4145</v>
      </c>
      <c r="B1214" s="602"/>
      <c r="C1214" s="602"/>
      <c r="D1214" s="603"/>
      <c r="E1214" s="604" t="s">
        <v>4146</v>
      </c>
      <c r="F1214" s="619">
        <v>0.3</v>
      </c>
      <c r="G1214" s="606">
        <v>1587.2183463750353</v>
      </c>
      <c r="H1214" s="607">
        <v>476.17</v>
      </c>
    </row>
    <row r="1215" spans="1:8">
      <c r="A1215" s="601" t="s">
        <v>4180</v>
      </c>
      <c r="B1215" s="602"/>
      <c r="C1215" s="602"/>
      <c r="D1215" s="603"/>
      <c r="E1215" s="604" t="s">
        <v>4146</v>
      </c>
      <c r="F1215" s="619">
        <v>0.3</v>
      </c>
      <c r="G1215" s="606">
        <v>104.75641086075238</v>
      </c>
      <c r="H1215" s="607">
        <v>31.43</v>
      </c>
    </row>
    <row r="1216" spans="1:8">
      <c r="A1216" s="601" t="s">
        <v>4181</v>
      </c>
      <c r="B1216" s="602"/>
      <c r="C1216" s="602"/>
      <c r="D1216" s="603"/>
      <c r="E1216" s="604" t="s">
        <v>4146</v>
      </c>
      <c r="F1216" s="619">
        <v>0.3</v>
      </c>
      <c r="G1216" s="606">
        <v>2041.4757928961851</v>
      </c>
      <c r="H1216" s="607">
        <v>612.44000000000005</v>
      </c>
    </row>
    <row r="1217" spans="1:8">
      <c r="A1217" s="620"/>
      <c r="B1217" s="621"/>
      <c r="C1217" s="621"/>
      <c r="D1217" s="622"/>
      <c r="E1217" s="623" t="s">
        <v>4147</v>
      </c>
      <c r="F1217" s="624"/>
      <c r="G1217" s="625"/>
      <c r="H1217" s="612">
        <v>1120.04</v>
      </c>
    </row>
    <row r="1218" spans="1:8">
      <c r="A1218" s="626" t="s">
        <v>4148</v>
      </c>
      <c r="B1218" s="627"/>
      <c r="C1218" s="628"/>
      <c r="D1218" s="629"/>
      <c r="E1218" s="628"/>
      <c r="F1218" s="628"/>
      <c r="G1218" s="630"/>
      <c r="H1218" s="631"/>
    </row>
    <row r="1219" spans="1:8">
      <c r="A1219" s="594" t="s">
        <v>4064</v>
      </c>
      <c r="B1219" s="595"/>
      <c r="C1219" s="595"/>
      <c r="D1219" s="596"/>
      <c r="E1219" s="597" t="s">
        <v>4130</v>
      </c>
      <c r="F1219" s="598" t="s">
        <v>4132</v>
      </c>
      <c r="G1219" s="599" t="s">
        <v>4133</v>
      </c>
      <c r="H1219" s="600" t="s">
        <v>4134</v>
      </c>
    </row>
    <row r="1220" spans="1:8">
      <c r="A1220" s="601" t="s">
        <v>4149</v>
      </c>
      <c r="B1220" s="602"/>
      <c r="C1220" s="602"/>
      <c r="D1220" s="603"/>
      <c r="E1220" s="604" t="s">
        <v>4140</v>
      </c>
      <c r="F1220" s="632">
        <v>0.2</v>
      </c>
      <c r="G1220" s="606">
        <v>64783.484999999993</v>
      </c>
      <c r="H1220" s="607">
        <v>12956.7</v>
      </c>
    </row>
    <row r="1221" spans="1:8">
      <c r="A1221" s="601"/>
      <c r="B1221" s="602"/>
      <c r="C1221" s="602"/>
      <c r="D1221" s="603"/>
      <c r="E1221" s="623" t="s">
        <v>4150</v>
      </c>
      <c r="F1221" s="624"/>
      <c r="G1221" s="625"/>
      <c r="H1221" s="612">
        <v>12956.7</v>
      </c>
    </row>
    <row r="1222" spans="1:8">
      <c r="A1222" s="634" t="s">
        <v>4151</v>
      </c>
      <c r="B1222" s="635"/>
      <c r="C1222" s="636"/>
      <c r="D1222" s="637"/>
      <c r="E1222" s="636"/>
      <c r="F1222" s="636"/>
      <c r="G1222" s="638"/>
      <c r="H1222" s="639"/>
    </row>
    <row r="1223" spans="1:8">
      <c r="A1223" s="594" t="s">
        <v>4064</v>
      </c>
      <c r="B1223" s="595"/>
      <c r="C1223" s="595"/>
      <c r="D1223" s="596"/>
      <c r="E1223" s="597" t="s">
        <v>4130</v>
      </c>
      <c r="F1223" s="598" t="s">
        <v>4144</v>
      </c>
      <c r="G1223" s="599" t="s">
        <v>4133</v>
      </c>
      <c r="H1223" s="600" t="s">
        <v>4134</v>
      </c>
    </row>
    <row r="1224" spans="1:8">
      <c r="A1224" s="601" t="s">
        <v>4152</v>
      </c>
      <c r="B1224" s="602"/>
      <c r="C1224" s="602"/>
      <c r="D1224" s="603"/>
      <c r="E1224" s="604" t="s">
        <v>4146</v>
      </c>
      <c r="F1224" s="640">
        <v>0.3</v>
      </c>
      <c r="G1224" s="606">
        <v>64327.520156250001</v>
      </c>
      <c r="H1224" s="607">
        <v>19298.259999999998</v>
      </c>
    </row>
    <row r="1225" spans="1:8" ht="13.5" thickBot="1">
      <c r="A1225" s="641"/>
      <c r="B1225" s="642"/>
      <c r="C1225" s="642"/>
      <c r="D1225" s="643"/>
      <c r="E1225" s="644" t="s">
        <v>4153</v>
      </c>
      <c r="F1225" s="645"/>
      <c r="G1225" s="646"/>
      <c r="H1225" s="647">
        <v>19298.259999999998</v>
      </c>
    </row>
    <row r="1226" spans="1:8" ht="13.5" thickBot="1">
      <c r="A1226" s="648" t="s">
        <v>4154</v>
      </c>
      <c r="B1226" s="649"/>
      <c r="C1226" s="649"/>
      <c r="D1226" s="649"/>
      <c r="E1226" s="650"/>
      <c r="F1226" s="651">
        <v>82611.240000000005</v>
      </c>
      <c r="G1226" s="652"/>
      <c r="H1226" s="653"/>
    </row>
    <row r="1227" spans="1:8" ht="15">
      <c r="A1227" s="579"/>
      <c r="B1227" s="579"/>
      <c r="C1227" s="579"/>
      <c r="D1227" s="579"/>
      <c r="E1227" s="579"/>
      <c r="F1227" s="579"/>
      <c r="G1227" s="579"/>
      <c r="H1227" s="579"/>
    </row>
    <row r="1228" spans="1:8" ht="15.75" thickBot="1">
      <c r="A1228" s="654"/>
      <c r="B1228" s="654"/>
      <c r="C1228" s="654"/>
      <c r="D1228" s="654"/>
      <c r="E1228" s="654"/>
      <c r="F1228" s="654"/>
      <c r="G1228" s="654"/>
      <c r="H1228" s="654"/>
    </row>
    <row r="1229" spans="1:8" ht="26.25" thickBot="1">
      <c r="A1229" s="573" t="s">
        <v>4129</v>
      </c>
      <c r="B1229" s="581"/>
      <c r="C1229" s="581"/>
      <c r="D1229" s="582" t="s">
        <v>122</v>
      </c>
      <c r="E1229" s="583" t="s">
        <v>4130</v>
      </c>
      <c r="F1229" s="584" t="s">
        <v>28</v>
      </c>
      <c r="G1229" s="585" t="s">
        <v>0</v>
      </c>
      <c r="H1229" s="586" t="s">
        <v>4244</v>
      </c>
    </row>
    <row r="1230" spans="1:8" ht="15.75" customHeight="1" thickBot="1">
      <c r="A1230" s="587"/>
      <c r="B1230" s="587"/>
      <c r="C1230" s="587"/>
      <c r="D1230" s="587"/>
      <c r="E1230" s="587"/>
      <c r="F1230" s="587"/>
      <c r="G1230" s="587"/>
      <c r="H1230" s="587"/>
    </row>
    <row r="1231" spans="1:8">
      <c r="A1231" s="588" t="s">
        <v>1297</v>
      </c>
      <c r="B1231" s="589"/>
      <c r="C1231" s="590"/>
      <c r="D1231" s="591"/>
      <c r="E1231" s="590"/>
      <c r="F1231" s="590"/>
      <c r="G1231" s="592"/>
      <c r="H1231" s="593"/>
    </row>
    <row r="1232" spans="1:8">
      <c r="A1232" s="594" t="s">
        <v>4064</v>
      </c>
      <c r="B1232" s="595"/>
      <c r="C1232" s="595"/>
      <c r="D1232" s="596"/>
      <c r="E1232" s="597" t="s">
        <v>4130</v>
      </c>
      <c r="F1232" s="598" t="s">
        <v>4132</v>
      </c>
      <c r="G1232" s="599" t="s">
        <v>4133</v>
      </c>
      <c r="H1232" s="600" t="s">
        <v>4134</v>
      </c>
    </row>
    <row r="1233" spans="1:8" ht="13.5">
      <c r="A1233" s="663" t="s">
        <v>4245</v>
      </c>
      <c r="B1233" s="664"/>
      <c r="C1233" s="664"/>
      <c r="D1233" s="665"/>
      <c r="E1233" s="604" t="s">
        <v>4164</v>
      </c>
      <c r="F1233" s="670">
        <v>1.04</v>
      </c>
      <c r="G1233" s="606">
        <v>41399</v>
      </c>
      <c r="H1233" s="607">
        <v>43054.96</v>
      </c>
    </row>
    <row r="1234" spans="1:8" ht="13.5">
      <c r="A1234" s="666" t="s">
        <v>4241</v>
      </c>
      <c r="B1234" s="667"/>
      <c r="C1234" s="667"/>
      <c r="D1234" s="668"/>
      <c r="E1234" s="604" t="s">
        <v>4138</v>
      </c>
      <c r="F1234" s="670">
        <v>3</v>
      </c>
      <c r="G1234" s="606">
        <v>290</v>
      </c>
      <c r="H1234" s="607">
        <v>870</v>
      </c>
    </row>
    <row r="1235" spans="1:8" ht="13.5">
      <c r="A1235" s="663"/>
      <c r="B1235" s="664"/>
      <c r="C1235" s="664"/>
      <c r="D1235" s="665"/>
      <c r="E1235" s="604" t="s">
        <v>4141</v>
      </c>
      <c r="F1235" s="605"/>
      <c r="G1235" s="606" t="s">
        <v>4141</v>
      </c>
      <c r="H1235" s="607" t="s">
        <v>4141</v>
      </c>
    </row>
    <row r="1236" spans="1:8">
      <c r="A1236" s="608"/>
      <c r="B1236" s="609"/>
      <c r="C1236" s="609"/>
      <c r="D1236" s="610"/>
      <c r="E1236" s="611" t="s">
        <v>4142</v>
      </c>
      <c r="F1236" s="611"/>
      <c r="G1236" s="611"/>
      <c r="H1236" s="612">
        <v>43924.959999999999</v>
      </c>
    </row>
    <row r="1237" spans="1:8">
      <c r="A1237" s="613" t="s">
        <v>4143</v>
      </c>
      <c r="B1237" s="614"/>
      <c r="C1237" s="615"/>
      <c r="D1237" s="616"/>
      <c r="E1237" s="615"/>
      <c r="F1237" s="615"/>
      <c r="G1237" s="617"/>
      <c r="H1237" s="618"/>
    </row>
    <row r="1238" spans="1:8">
      <c r="A1238" s="594" t="s">
        <v>4064</v>
      </c>
      <c r="B1238" s="595"/>
      <c r="C1238" s="595"/>
      <c r="D1238" s="596"/>
      <c r="E1238" s="597" t="s">
        <v>4130</v>
      </c>
      <c r="F1238" s="598" t="s">
        <v>4144</v>
      </c>
      <c r="G1238" s="599" t="s">
        <v>4133</v>
      </c>
      <c r="H1238" s="600" t="s">
        <v>4134</v>
      </c>
    </row>
    <row r="1239" spans="1:8">
      <c r="A1239" s="601" t="s">
        <v>4145</v>
      </c>
      <c r="B1239" s="602"/>
      <c r="C1239" s="602"/>
      <c r="D1239" s="603"/>
      <c r="E1239" s="604" t="s">
        <v>4146</v>
      </c>
      <c r="F1239" s="619">
        <v>0.3</v>
      </c>
      <c r="G1239" s="606">
        <v>1587.2183463750353</v>
      </c>
      <c r="H1239" s="607">
        <v>476.17</v>
      </c>
    </row>
    <row r="1240" spans="1:8">
      <c r="A1240" s="601" t="s">
        <v>4180</v>
      </c>
      <c r="B1240" s="602"/>
      <c r="C1240" s="602"/>
      <c r="D1240" s="603"/>
      <c r="E1240" s="604" t="s">
        <v>4146</v>
      </c>
      <c r="F1240" s="619">
        <v>0.3</v>
      </c>
      <c r="G1240" s="606">
        <v>104.75641086075238</v>
      </c>
      <c r="H1240" s="607">
        <v>31.43</v>
      </c>
    </row>
    <row r="1241" spans="1:8">
      <c r="A1241" s="601" t="s">
        <v>4181</v>
      </c>
      <c r="B1241" s="602"/>
      <c r="C1241" s="602"/>
      <c r="D1241" s="603"/>
      <c r="E1241" s="604" t="s">
        <v>4146</v>
      </c>
      <c r="F1241" s="619">
        <v>0.3</v>
      </c>
      <c r="G1241" s="606">
        <v>2041.4757928961851</v>
      </c>
      <c r="H1241" s="607">
        <v>612.44000000000005</v>
      </c>
    </row>
    <row r="1242" spans="1:8">
      <c r="A1242" s="620"/>
      <c r="B1242" s="621"/>
      <c r="C1242" s="621"/>
      <c r="D1242" s="622"/>
      <c r="E1242" s="623" t="s">
        <v>4147</v>
      </c>
      <c r="F1242" s="624"/>
      <c r="G1242" s="625"/>
      <c r="H1242" s="612">
        <v>1120.04</v>
      </c>
    </row>
    <row r="1243" spans="1:8">
      <c r="A1243" s="626" t="s">
        <v>4148</v>
      </c>
      <c r="B1243" s="627"/>
      <c r="C1243" s="628"/>
      <c r="D1243" s="629"/>
      <c r="E1243" s="628"/>
      <c r="F1243" s="628"/>
      <c r="G1243" s="630"/>
      <c r="H1243" s="631"/>
    </row>
    <row r="1244" spans="1:8">
      <c r="A1244" s="594" t="s">
        <v>4064</v>
      </c>
      <c r="B1244" s="595"/>
      <c r="C1244" s="595"/>
      <c r="D1244" s="596"/>
      <c r="E1244" s="597" t="s">
        <v>4130</v>
      </c>
      <c r="F1244" s="598" t="s">
        <v>4132</v>
      </c>
      <c r="G1244" s="599" t="s">
        <v>4133</v>
      </c>
      <c r="H1244" s="600" t="s">
        <v>4134</v>
      </c>
    </row>
    <row r="1245" spans="1:8">
      <c r="A1245" s="601" t="s">
        <v>4149</v>
      </c>
      <c r="B1245" s="602"/>
      <c r="C1245" s="602"/>
      <c r="D1245" s="603"/>
      <c r="E1245" s="604" t="s">
        <v>4140</v>
      </c>
      <c r="F1245" s="632">
        <v>0.2</v>
      </c>
      <c r="G1245" s="606">
        <v>64783.484999999993</v>
      </c>
      <c r="H1245" s="607">
        <v>12956.7</v>
      </c>
    </row>
    <row r="1246" spans="1:8">
      <c r="A1246" s="601"/>
      <c r="B1246" s="602"/>
      <c r="C1246" s="602"/>
      <c r="D1246" s="603"/>
      <c r="E1246" s="623" t="s">
        <v>4150</v>
      </c>
      <c r="F1246" s="624"/>
      <c r="G1246" s="625"/>
      <c r="H1246" s="612">
        <v>12956.7</v>
      </c>
    </row>
    <row r="1247" spans="1:8">
      <c r="A1247" s="634" t="s">
        <v>4151</v>
      </c>
      <c r="B1247" s="635"/>
      <c r="C1247" s="636"/>
      <c r="D1247" s="637"/>
      <c r="E1247" s="636"/>
      <c r="F1247" s="636"/>
      <c r="G1247" s="638"/>
      <c r="H1247" s="639"/>
    </row>
    <row r="1248" spans="1:8">
      <c r="A1248" s="594" t="s">
        <v>4064</v>
      </c>
      <c r="B1248" s="595"/>
      <c r="C1248" s="595"/>
      <c r="D1248" s="596"/>
      <c r="E1248" s="597" t="s">
        <v>4130</v>
      </c>
      <c r="F1248" s="598" t="s">
        <v>4144</v>
      </c>
      <c r="G1248" s="599" t="s">
        <v>4133</v>
      </c>
      <c r="H1248" s="600" t="s">
        <v>4134</v>
      </c>
    </row>
    <row r="1249" spans="1:8">
      <c r="A1249" s="601" t="s">
        <v>4152</v>
      </c>
      <c r="B1249" s="602"/>
      <c r="C1249" s="602"/>
      <c r="D1249" s="603"/>
      <c r="E1249" s="604" t="s">
        <v>4146</v>
      </c>
      <c r="F1249" s="640">
        <v>0.3</v>
      </c>
      <c r="G1249" s="606">
        <v>64327.520156250001</v>
      </c>
      <c r="H1249" s="607">
        <v>19298.259999999998</v>
      </c>
    </row>
    <row r="1250" spans="1:8" ht="13.5" thickBot="1">
      <c r="A1250" s="641"/>
      <c r="B1250" s="642"/>
      <c r="C1250" s="642"/>
      <c r="D1250" s="643"/>
      <c r="E1250" s="644" t="s">
        <v>4153</v>
      </c>
      <c r="F1250" s="645"/>
      <c r="G1250" s="646"/>
      <c r="H1250" s="647">
        <v>19298.259999999998</v>
      </c>
    </row>
    <row r="1251" spans="1:8" ht="13.5" thickBot="1">
      <c r="A1251" s="648" t="s">
        <v>4154</v>
      </c>
      <c r="B1251" s="649"/>
      <c r="C1251" s="649"/>
      <c r="D1251" s="649"/>
      <c r="E1251" s="650"/>
      <c r="F1251" s="651">
        <v>77299.960000000006</v>
      </c>
      <c r="G1251" s="652"/>
      <c r="H1251" s="653"/>
    </row>
    <row r="1252" spans="1:8" ht="15">
      <c r="A1252" s="579"/>
      <c r="B1252" s="579"/>
      <c r="C1252" s="579"/>
      <c r="D1252" s="579"/>
      <c r="E1252" s="579"/>
      <c r="F1252" s="579"/>
      <c r="G1252" s="579"/>
      <c r="H1252" s="579"/>
    </row>
    <row r="1253" spans="1:8" ht="15.75" thickBot="1">
      <c r="A1253" s="654"/>
      <c r="B1253" s="654"/>
      <c r="C1253" s="654"/>
      <c r="D1253" s="654"/>
      <c r="E1253" s="654"/>
      <c r="F1253" s="654"/>
      <c r="G1253" s="654"/>
      <c r="H1253" s="654"/>
    </row>
    <row r="1254" spans="1:8" ht="26.25" thickBot="1">
      <c r="A1254" s="573" t="s">
        <v>4129</v>
      </c>
      <c r="B1254" s="581"/>
      <c r="C1254" s="581"/>
      <c r="D1254" s="582" t="s">
        <v>124</v>
      </c>
      <c r="E1254" s="583" t="s">
        <v>4130</v>
      </c>
      <c r="F1254" s="584" t="s">
        <v>25</v>
      </c>
      <c r="G1254" s="585" t="s">
        <v>0</v>
      </c>
      <c r="H1254" s="586" t="s">
        <v>4246</v>
      </c>
    </row>
    <row r="1255" spans="1:8" ht="15.75" customHeight="1" thickBot="1">
      <c r="A1255" s="587"/>
      <c r="B1255" s="587"/>
      <c r="C1255" s="587"/>
      <c r="D1255" s="587"/>
      <c r="E1255" s="587"/>
      <c r="F1255" s="587"/>
      <c r="G1255" s="587"/>
      <c r="H1255" s="587"/>
    </row>
    <row r="1256" spans="1:8">
      <c r="A1256" s="588" t="s">
        <v>1297</v>
      </c>
      <c r="B1256" s="589"/>
      <c r="C1256" s="590"/>
      <c r="D1256" s="591"/>
      <c r="E1256" s="590"/>
      <c r="F1256" s="590"/>
      <c r="G1256" s="592"/>
      <c r="H1256" s="593"/>
    </row>
    <row r="1257" spans="1:8">
      <c r="A1257" s="594" t="s">
        <v>4064</v>
      </c>
      <c r="B1257" s="595"/>
      <c r="C1257" s="595"/>
      <c r="D1257" s="596"/>
      <c r="E1257" s="597" t="s">
        <v>4130</v>
      </c>
      <c r="F1257" s="598" t="s">
        <v>4132</v>
      </c>
      <c r="G1257" s="599" t="s">
        <v>4133</v>
      </c>
      <c r="H1257" s="600" t="s">
        <v>4134</v>
      </c>
    </row>
    <row r="1258" spans="1:8" ht="13.5">
      <c r="A1258" s="663" t="s">
        <v>4247</v>
      </c>
      <c r="B1258" s="664"/>
      <c r="C1258" s="664"/>
      <c r="D1258" s="665"/>
      <c r="E1258" s="604" t="s">
        <v>4136</v>
      </c>
      <c r="F1258" s="670">
        <v>1.05</v>
      </c>
      <c r="G1258" s="606">
        <v>42420</v>
      </c>
      <c r="H1258" s="607">
        <v>44541</v>
      </c>
    </row>
    <row r="1259" spans="1:8" ht="13.5">
      <c r="A1259" s="666" t="s">
        <v>4241</v>
      </c>
      <c r="B1259" s="667"/>
      <c r="C1259" s="667"/>
      <c r="D1259" s="668"/>
      <c r="E1259" s="604" t="s">
        <v>4138</v>
      </c>
      <c r="F1259" s="670">
        <v>2</v>
      </c>
      <c r="G1259" s="606">
        <v>290</v>
      </c>
      <c r="H1259" s="607">
        <v>580</v>
      </c>
    </row>
    <row r="1260" spans="1:8" ht="13.5">
      <c r="A1260" s="663"/>
      <c r="B1260" s="664"/>
      <c r="C1260" s="664"/>
      <c r="D1260" s="665"/>
      <c r="E1260" s="604" t="s">
        <v>4141</v>
      </c>
      <c r="F1260" s="605"/>
      <c r="G1260" s="606" t="s">
        <v>4141</v>
      </c>
      <c r="H1260" s="607" t="s">
        <v>4141</v>
      </c>
    </row>
    <row r="1261" spans="1:8">
      <c r="A1261" s="608"/>
      <c r="B1261" s="609"/>
      <c r="C1261" s="609"/>
      <c r="D1261" s="610"/>
      <c r="E1261" s="611" t="s">
        <v>4142</v>
      </c>
      <c r="F1261" s="611"/>
      <c r="G1261" s="611"/>
      <c r="H1261" s="612">
        <v>45121</v>
      </c>
    </row>
    <row r="1262" spans="1:8">
      <c r="A1262" s="613" t="s">
        <v>4143</v>
      </c>
      <c r="B1262" s="614"/>
      <c r="C1262" s="615"/>
      <c r="D1262" s="616"/>
      <c r="E1262" s="615"/>
      <c r="F1262" s="615"/>
      <c r="G1262" s="617"/>
      <c r="H1262" s="618"/>
    </row>
    <row r="1263" spans="1:8">
      <c r="A1263" s="594" t="s">
        <v>4064</v>
      </c>
      <c r="B1263" s="595"/>
      <c r="C1263" s="595"/>
      <c r="D1263" s="596"/>
      <c r="E1263" s="597" t="s">
        <v>4130</v>
      </c>
      <c r="F1263" s="598" t="s">
        <v>4144</v>
      </c>
      <c r="G1263" s="599" t="s">
        <v>4133</v>
      </c>
      <c r="H1263" s="600" t="s">
        <v>4134</v>
      </c>
    </row>
    <row r="1264" spans="1:8">
      <c r="A1264" s="601" t="s">
        <v>4145</v>
      </c>
      <c r="B1264" s="602"/>
      <c r="C1264" s="602"/>
      <c r="D1264" s="603"/>
      <c r="E1264" s="604" t="s">
        <v>4146</v>
      </c>
      <c r="F1264" s="619">
        <v>0.25</v>
      </c>
      <c r="G1264" s="606">
        <v>1587.2183463750353</v>
      </c>
      <c r="H1264" s="607">
        <v>396.8</v>
      </c>
    </row>
    <row r="1265" spans="1:8">
      <c r="A1265" s="601" t="s">
        <v>4180</v>
      </c>
      <c r="B1265" s="602"/>
      <c r="C1265" s="602"/>
      <c r="D1265" s="603"/>
      <c r="E1265" s="604" t="s">
        <v>4146</v>
      </c>
      <c r="F1265" s="619">
        <v>0.25</v>
      </c>
      <c r="G1265" s="606">
        <v>104.75641086075238</v>
      </c>
      <c r="H1265" s="607">
        <v>26.19</v>
      </c>
    </row>
    <row r="1266" spans="1:8">
      <c r="A1266" s="601" t="s">
        <v>4181</v>
      </c>
      <c r="B1266" s="602"/>
      <c r="C1266" s="602"/>
      <c r="D1266" s="603"/>
      <c r="E1266" s="604" t="s">
        <v>4146</v>
      </c>
      <c r="F1266" s="619">
        <v>0.25</v>
      </c>
      <c r="G1266" s="606">
        <v>2041.4757928961851</v>
      </c>
      <c r="H1266" s="607">
        <v>510.37</v>
      </c>
    </row>
    <row r="1267" spans="1:8">
      <c r="A1267" s="620"/>
      <c r="B1267" s="621"/>
      <c r="C1267" s="621"/>
      <c r="D1267" s="622"/>
      <c r="E1267" s="623" t="s">
        <v>4147</v>
      </c>
      <c r="F1267" s="624"/>
      <c r="G1267" s="625"/>
      <c r="H1267" s="612">
        <v>933.36</v>
      </c>
    </row>
    <row r="1268" spans="1:8">
      <c r="A1268" s="626" t="s">
        <v>4148</v>
      </c>
      <c r="B1268" s="627"/>
      <c r="C1268" s="628"/>
      <c r="D1268" s="629"/>
      <c r="E1268" s="628"/>
      <c r="F1268" s="628"/>
      <c r="G1268" s="630"/>
      <c r="H1268" s="631"/>
    </row>
    <row r="1269" spans="1:8">
      <c r="A1269" s="594" t="s">
        <v>4064</v>
      </c>
      <c r="B1269" s="595"/>
      <c r="C1269" s="595"/>
      <c r="D1269" s="596"/>
      <c r="E1269" s="597" t="s">
        <v>4130</v>
      </c>
      <c r="F1269" s="598" t="s">
        <v>4132</v>
      </c>
      <c r="G1269" s="599" t="s">
        <v>4133</v>
      </c>
      <c r="H1269" s="600" t="s">
        <v>4134</v>
      </c>
    </row>
    <row r="1270" spans="1:8">
      <c r="A1270" s="601" t="s">
        <v>4149</v>
      </c>
      <c r="B1270" s="602"/>
      <c r="C1270" s="602"/>
      <c r="D1270" s="603"/>
      <c r="E1270" s="604" t="s">
        <v>4140</v>
      </c>
      <c r="F1270" s="632">
        <v>0.05</v>
      </c>
      <c r="G1270" s="606">
        <v>64783.484999999993</v>
      </c>
      <c r="H1270" s="607">
        <v>3239.17</v>
      </c>
    </row>
    <row r="1271" spans="1:8">
      <c r="A1271" s="601"/>
      <c r="B1271" s="602"/>
      <c r="C1271" s="602"/>
      <c r="D1271" s="603"/>
      <c r="E1271" s="623" t="s">
        <v>4150</v>
      </c>
      <c r="F1271" s="624"/>
      <c r="G1271" s="625"/>
      <c r="H1271" s="612">
        <v>3239.17</v>
      </c>
    </row>
    <row r="1272" spans="1:8">
      <c r="A1272" s="634" t="s">
        <v>4151</v>
      </c>
      <c r="B1272" s="635"/>
      <c r="C1272" s="636"/>
      <c r="D1272" s="637"/>
      <c r="E1272" s="636"/>
      <c r="F1272" s="636"/>
      <c r="G1272" s="638"/>
      <c r="H1272" s="639"/>
    </row>
    <row r="1273" spans="1:8">
      <c r="A1273" s="594" t="s">
        <v>4064</v>
      </c>
      <c r="B1273" s="595"/>
      <c r="C1273" s="595"/>
      <c r="D1273" s="596"/>
      <c r="E1273" s="597" t="s">
        <v>4130</v>
      </c>
      <c r="F1273" s="598" t="s">
        <v>4144</v>
      </c>
      <c r="G1273" s="599" t="s">
        <v>4133</v>
      </c>
      <c r="H1273" s="600" t="s">
        <v>4134</v>
      </c>
    </row>
    <row r="1274" spans="1:8">
      <c r="A1274" s="601" t="s">
        <v>4152</v>
      </c>
      <c r="B1274" s="602"/>
      <c r="C1274" s="602"/>
      <c r="D1274" s="603"/>
      <c r="E1274" s="604" t="s">
        <v>4146</v>
      </c>
      <c r="F1274" s="640">
        <v>0.25</v>
      </c>
      <c r="G1274" s="606">
        <v>64327.520156250001</v>
      </c>
      <c r="H1274" s="607">
        <v>16081.88</v>
      </c>
    </row>
    <row r="1275" spans="1:8" ht="13.5" thickBot="1">
      <c r="A1275" s="641"/>
      <c r="B1275" s="642"/>
      <c r="C1275" s="642"/>
      <c r="D1275" s="643"/>
      <c r="E1275" s="644" t="s">
        <v>4153</v>
      </c>
      <c r="F1275" s="645"/>
      <c r="G1275" s="646"/>
      <c r="H1275" s="647">
        <v>16081.88</v>
      </c>
    </row>
    <row r="1276" spans="1:8" ht="13.5" thickBot="1">
      <c r="A1276" s="648" t="s">
        <v>4154</v>
      </c>
      <c r="B1276" s="649"/>
      <c r="C1276" s="649"/>
      <c r="D1276" s="649"/>
      <c r="E1276" s="650"/>
      <c r="F1276" s="651">
        <v>65375.41</v>
      </c>
      <c r="G1276" s="652"/>
      <c r="H1276" s="653"/>
    </row>
    <row r="1277" spans="1:8" ht="15">
      <c r="A1277" s="579"/>
      <c r="B1277" s="579"/>
      <c r="C1277" s="579"/>
      <c r="D1277" s="579"/>
      <c r="E1277" s="579"/>
      <c r="F1277" s="579"/>
      <c r="G1277" s="579"/>
      <c r="H1277" s="579"/>
    </row>
    <row r="1278" spans="1:8" ht="15.75" thickBot="1">
      <c r="A1278" s="654"/>
      <c r="B1278" s="654"/>
      <c r="C1278" s="654"/>
      <c r="D1278" s="654"/>
      <c r="E1278" s="654"/>
      <c r="F1278" s="654"/>
      <c r="G1278" s="654"/>
      <c r="H1278" s="654"/>
    </row>
    <row r="1279" spans="1:8" ht="26.25" thickBot="1">
      <c r="A1279" s="573" t="s">
        <v>4129</v>
      </c>
      <c r="B1279" s="581"/>
      <c r="C1279" s="581"/>
      <c r="D1279" s="582" t="s">
        <v>126</v>
      </c>
      <c r="E1279" s="583" t="s">
        <v>4130</v>
      </c>
      <c r="F1279" s="584" t="s">
        <v>25</v>
      </c>
      <c r="G1279" s="585" t="s">
        <v>0</v>
      </c>
      <c r="H1279" s="586" t="s">
        <v>4248</v>
      </c>
    </row>
    <row r="1280" spans="1:8" ht="15.75" customHeight="1" thickBot="1">
      <c r="A1280" s="587"/>
      <c r="B1280" s="587"/>
      <c r="C1280" s="587"/>
      <c r="D1280" s="587"/>
      <c r="E1280" s="587"/>
      <c r="F1280" s="587"/>
      <c r="G1280" s="587"/>
      <c r="H1280" s="587"/>
    </row>
    <row r="1281" spans="1:8">
      <c r="A1281" s="588" t="s">
        <v>1297</v>
      </c>
      <c r="B1281" s="589"/>
      <c r="C1281" s="590"/>
      <c r="D1281" s="591"/>
      <c r="E1281" s="590"/>
      <c r="F1281" s="590"/>
      <c r="G1281" s="592"/>
      <c r="H1281" s="593"/>
    </row>
    <row r="1282" spans="1:8">
      <c r="A1282" s="594" t="s">
        <v>4064</v>
      </c>
      <c r="B1282" s="595"/>
      <c r="C1282" s="595"/>
      <c r="D1282" s="596"/>
      <c r="E1282" s="597" t="s">
        <v>4130</v>
      </c>
      <c r="F1282" s="598" t="s">
        <v>4132</v>
      </c>
      <c r="G1282" s="599" t="s">
        <v>4133</v>
      </c>
      <c r="H1282" s="600" t="s">
        <v>4134</v>
      </c>
    </row>
    <row r="1283" spans="1:8" ht="13.5">
      <c r="A1283" s="663" t="s">
        <v>4249</v>
      </c>
      <c r="B1283" s="664"/>
      <c r="C1283" s="664"/>
      <c r="D1283" s="665"/>
      <c r="E1283" s="604" t="s">
        <v>4136</v>
      </c>
      <c r="F1283" s="670">
        <v>1.05</v>
      </c>
      <c r="G1283" s="606">
        <v>25200</v>
      </c>
      <c r="H1283" s="607">
        <v>26460</v>
      </c>
    </row>
    <row r="1284" spans="1:8" ht="13.5">
      <c r="A1284" s="666" t="s">
        <v>4241</v>
      </c>
      <c r="B1284" s="667"/>
      <c r="C1284" s="667"/>
      <c r="D1284" s="668"/>
      <c r="E1284" s="604" t="s">
        <v>4138</v>
      </c>
      <c r="F1284" s="670">
        <v>2</v>
      </c>
      <c r="G1284" s="606">
        <v>290</v>
      </c>
      <c r="H1284" s="607">
        <v>580</v>
      </c>
    </row>
    <row r="1285" spans="1:8" ht="13.5">
      <c r="A1285" s="663"/>
      <c r="B1285" s="664"/>
      <c r="C1285" s="664"/>
      <c r="D1285" s="665"/>
      <c r="E1285" s="604" t="s">
        <v>4141</v>
      </c>
      <c r="F1285" s="605"/>
      <c r="G1285" s="606" t="s">
        <v>4141</v>
      </c>
      <c r="H1285" s="607" t="s">
        <v>4141</v>
      </c>
    </row>
    <row r="1286" spans="1:8">
      <c r="A1286" s="608"/>
      <c r="B1286" s="609"/>
      <c r="C1286" s="609"/>
      <c r="D1286" s="610"/>
      <c r="E1286" s="611" t="s">
        <v>4142</v>
      </c>
      <c r="F1286" s="611"/>
      <c r="G1286" s="611"/>
      <c r="H1286" s="612">
        <v>27040</v>
      </c>
    </row>
    <row r="1287" spans="1:8">
      <c r="A1287" s="613" t="s">
        <v>4143</v>
      </c>
      <c r="B1287" s="614"/>
      <c r="C1287" s="615"/>
      <c r="D1287" s="616"/>
      <c r="E1287" s="615"/>
      <c r="F1287" s="615"/>
      <c r="G1287" s="617"/>
      <c r="H1287" s="618"/>
    </row>
    <row r="1288" spans="1:8">
      <c r="A1288" s="594" t="s">
        <v>4064</v>
      </c>
      <c r="B1288" s="595"/>
      <c r="C1288" s="595"/>
      <c r="D1288" s="596"/>
      <c r="E1288" s="597" t="s">
        <v>4130</v>
      </c>
      <c r="F1288" s="598" t="s">
        <v>4144</v>
      </c>
      <c r="G1288" s="599" t="s">
        <v>4133</v>
      </c>
      <c r="H1288" s="600" t="s">
        <v>4134</v>
      </c>
    </row>
    <row r="1289" spans="1:8">
      <c r="A1289" s="601" t="s">
        <v>4145</v>
      </c>
      <c r="B1289" s="602"/>
      <c r="C1289" s="602"/>
      <c r="D1289" s="603"/>
      <c r="E1289" s="604" t="s">
        <v>4146</v>
      </c>
      <c r="F1289" s="619">
        <v>0.25</v>
      </c>
      <c r="G1289" s="606">
        <v>1587.2183463750353</v>
      </c>
      <c r="H1289" s="607">
        <v>396.8</v>
      </c>
    </row>
    <row r="1290" spans="1:8">
      <c r="A1290" s="601" t="s">
        <v>4180</v>
      </c>
      <c r="B1290" s="602"/>
      <c r="C1290" s="602"/>
      <c r="D1290" s="603"/>
      <c r="E1290" s="604" t="s">
        <v>4146</v>
      </c>
      <c r="F1290" s="619">
        <v>0.25</v>
      </c>
      <c r="G1290" s="606">
        <v>104.75641086075238</v>
      </c>
      <c r="H1290" s="607">
        <v>26.19</v>
      </c>
    </row>
    <row r="1291" spans="1:8">
      <c r="A1291" s="601" t="s">
        <v>4181</v>
      </c>
      <c r="B1291" s="602"/>
      <c r="C1291" s="602"/>
      <c r="D1291" s="603"/>
      <c r="E1291" s="604" t="s">
        <v>4146</v>
      </c>
      <c r="F1291" s="619">
        <v>0.25</v>
      </c>
      <c r="G1291" s="606">
        <v>2041.4757928961851</v>
      </c>
      <c r="H1291" s="607">
        <v>510.37</v>
      </c>
    </row>
    <row r="1292" spans="1:8">
      <c r="A1292" s="620"/>
      <c r="B1292" s="621"/>
      <c r="C1292" s="621"/>
      <c r="D1292" s="622"/>
      <c r="E1292" s="623" t="s">
        <v>4147</v>
      </c>
      <c r="F1292" s="624"/>
      <c r="G1292" s="625"/>
      <c r="H1292" s="612">
        <v>933.36</v>
      </c>
    </row>
    <row r="1293" spans="1:8">
      <c r="A1293" s="626" t="s">
        <v>4148</v>
      </c>
      <c r="B1293" s="627"/>
      <c r="C1293" s="628"/>
      <c r="D1293" s="629"/>
      <c r="E1293" s="628"/>
      <c r="F1293" s="628"/>
      <c r="G1293" s="630"/>
      <c r="H1293" s="631"/>
    </row>
    <row r="1294" spans="1:8">
      <c r="A1294" s="594" t="s">
        <v>4064</v>
      </c>
      <c r="B1294" s="595"/>
      <c r="C1294" s="595"/>
      <c r="D1294" s="596"/>
      <c r="E1294" s="597" t="s">
        <v>4130</v>
      </c>
      <c r="F1294" s="598" t="s">
        <v>4132</v>
      </c>
      <c r="G1294" s="599" t="s">
        <v>4133</v>
      </c>
      <c r="H1294" s="600" t="s">
        <v>4134</v>
      </c>
    </row>
    <row r="1295" spans="1:8">
      <c r="A1295" s="601" t="s">
        <v>4149</v>
      </c>
      <c r="B1295" s="602"/>
      <c r="C1295" s="602"/>
      <c r="D1295" s="603"/>
      <c r="E1295" s="604" t="s">
        <v>4140</v>
      </c>
      <c r="F1295" s="632">
        <v>0.05</v>
      </c>
      <c r="G1295" s="606">
        <v>64783.484999999993</v>
      </c>
      <c r="H1295" s="607">
        <v>3239.17</v>
      </c>
    </row>
    <row r="1296" spans="1:8">
      <c r="A1296" s="601"/>
      <c r="B1296" s="602"/>
      <c r="C1296" s="602"/>
      <c r="D1296" s="603"/>
      <c r="E1296" s="623" t="s">
        <v>4150</v>
      </c>
      <c r="F1296" s="624"/>
      <c r="G1296" s="625"/>
      <c r="H1296" s="612">
        <v>3239.17</v>
      </c>
    </row>
    <row r="1297" spans="1:8">
      <c r="A1297" s="634" t="s">
        <v>4151</v>
      </c>
      <c r="B1297" s="635"/>
      <c r="C1297" s="636"/>
      <c r="D1297" s="637"/>
      <c r="E1297" s="636"/>
      <c r="F1297" s="636"/>
      <c r="G1297" s="638"/>
      <c r="H1297" s="639"/>
    </row>
    <row r="1298" spans="1:8">
      <c r="A1298" s="594" t="s">
        <v>4064</v>
      </c>
      <c r="B1298" s="595"/>
      <c r="C1298" s="595"/>
      <c r="D1298" s="596"/>
      <c r="E1298" s="597" t="s">
        <v>4130</v>
      </c>
      <c r="F1298" s="598" t="s">
        <v>4144</v>
      </c>
      <c r="G1298" s="599" t="s">
        <v>4133</v>
      </c>
      <c r="H1298" s="600" t="s">
        <v>4134</v>
      </c>
    </row>
    <row r="1299" spans="1:8">
      <c r="A1299" s="601" t="s">
        <v>4152</v>
      </c>
      <c r="B1299" s="602"/>
      <c r="C1299" s="602"/>
      <c r="D1299" s="603"/>
      <c r="E1299" s="604" t="s">
        <v>4146</v>
      </c>
      <c r="F1299" s="640">
        <v>0.25</v>
      </c>
      <c r="G1299" s="606">
        <v>64327.520156250001</v>
      </c>
      <c r="H1299" s="607">
        <v>16081.88</v>
      </c>
    </row>
    <row r="1300" spans="1:8" ht="13.5" thickBot="1">
      <c r="A1300" s="641"/>
      <c r="B1300" s="642"/>
      <c r="C1300" s="642"/>
      <c r="D1300" s="643"/>
      <c r="E1300" s="644" t="s">
        <v>4153</v>
      </c>
      <c r="F1300" s="645"/>
      <c r="G1300" s="646"/>
      <c r="H1300" s="647">
        <v>16081.88</v>
      </c>
    </row>
    <row r="1301" spans="1:8" ht="13.5" thickBot="1">
      <c r="A1301" s="648" t="s">
        <v>4154</v>
      </c>
      <c r="B1301" s="649"/>
      <c r="C1301" s="649"/>
      <c r="D1301" s="649"/>
      <c r="E1301" s="650"/>
      <c r="F1301" s="651">
        <v>47294.41</v>
      </c>
      <c r="G1301" s="652"/>
      <c r="H1301" s="653"/>
    </row>
    <row r="1302" spans="1:8" ht="15">
      <c r="A1302" s="579"/>
      <c r="B1302" s="579"/>
      <c r="C1302" s="579"/>
      <c r="D1302" s="579"/>
      <c r="E1302" s="579"/>
      <c r="F1302" s="579"/>
      <c r="G1302" s="579"/>
      <c r="H1302" s="579"/>
    </row>
    <row r="1303" spans="1:8" ht="15.75" thickBot="1">
      <c r="A1303" s="654"/>
      <c r="B1303" s="654"/>
      <c r="C1303" s="654"/>
      <c r="D1303" s="654"/>
      <c r="E1303" s="654"/>
      <c r="F1303" s="654"/>
      <c r="G1303" s="654"/>
      <c r="H1303" s="654"/>
    </row>
    <row r="1304" spans="1:8" ht="39" thickBot="1">
      <c r="A1304" s="573" t="s">
        <v>4129</v>
      </c>
      <c r="B1304" s="581"/>
      <c r="C1304" s="581"/>
      <c r="D1304" s="582" t="s">
        <v>128</v>
      </c>
      <c r="E1304" s="583" t="s">
        <v>4130</v>
      </c>
      <c r="F1304" s="584" t="s">
        <v>28</v>
      </c>
      <c r="G1304" s="585" t="s">
        <v>0</v>
      </c>
      <c r="H1304" s="586" t="s">
        <v>4250</v>
      </c>
    </row>
    <row r="1305" spans="1:8" ht="15.75" customHeight="1" thickBot="1">
      <c r="A1305" s="587"/>
      <c r="B1305" s="587"/>
      <c r="C1305" s="587"/>
      <c r="D1305" s="587"/>
      <c r="E1305" s="587"/>
      <c r="F1305" s="587"/>
      <c r="G1305" s="587"/>
      <c r="H1305" s="587"/>
    </row>
    <row r="1306" spans="1:8">
      <c r="A1306" s="588" t="s">
        <v>1297</v>
      </c>
      <c r="B1306" s="589"/>
      <c r="C1306" s="590"/>
      <c r="D1306" s="591"/>
      <c r="E1306" s="590"/>
      <c r="F1306" s="590"/>
      <c r="G1306" s="592"/>
      <c r="H1306" s="593"/>
    </row>
    <row r="1307" spans="1:8">
      <c r="A1307" s="594" t="s">
        <v>4064</v>
      </c>
      <c r="B1307" s="595"/>
      <c r="C1307" s="595"/>
      <c r="D1307" s="596"/>
      <c r="E1307" s="597" t="s">
        <v>4130</v>
      </c>
      <c r="F1307" s="598" t="s">
        <v>4132</v>
      </c>
      <c r="G1307" s="599" t="s">
        <v>4133</v>
      </c>
      <c r="H1307" s="600" t="s">
        <v>4134</v>
      </c>
    </row>
    <row r="1308" spans="1:8" ht="13.5">
      <c r="A1308" s="663" t="s">
        <v>4251</v>
      </c>
      <c r="B1308" s="664"/>
      <c r="C1308" s="664"/>
      <c r="D1308" s="665"/>
      <c r="E1308" s="604" t="s">
        <v>4164</v>
      </c>
      <c r="F1308" s="670">
        <v>1.05</v>
      </c>
      <c r="G1308" s="606">
        <v>54011</v>
      </c>
      <c r="H1308" s="607">
        <v>56711.55</v>
      </c>
    </row>
    <row r="1309" spans="1:8" ht="13.5">
      <c r="A1309" s="666" t="s">
        <v>4241</v>
      </c>
      <c r="B1309" s="667"/>
      <c r="C1309" s="667"/>
      <c r="D1309" s="668"/>
      <c r="E1309" s="604" t="s">
        <v>4138</v>
      </c>
      <c r="F1309" s="670">
        <v>2.12</v>
      </c>
      <c r="G1309" s="606">
        <v>290</v>
      </c>
      <c r="H1309" s="607">
        <v>614.79999999999995</v>
      </c>
    </row>
    <row r="1310" spans="1:8" ht="13.5">
      <c r="A1310" s="663"/>
      <c r="B1310" s="664"/>
      <c r="C1310" s="664"/>
      <c r="D1310" s="665"/>
      <c r="E1310" s="604" t="s">
        <v>4141</v>
      </c>
      <c r="F1310" s="605"/>
      <c r="G1310" s="606" t="s">
        <v>4141</v>
      </c>
      <c r="H1310" s="607" t="s">
        <v>4141</v>
      </c>
    </row>
    <row r="1311" spans="1:8">
      <c r="A1311" s="608"/>
      <c r="B1311" s="609"/>
      <c r="C1311" s="609"/>
      <c r="D1311" s="610"/>
      <c r="E1311" s="611" t="s">
        <v>4142</v>
      </c>
      <c r="F1311" s="611"/>
      <c r="G1311" s="611"/>
      <c r="H1311" s="612">
        <v>57326.35</v>
      </c>
    </row>
    <row r="1312" spans="1:8">
      <c r="A1312" s="613" t="s">
        <v>4143</v>
      </c>
      <c r="B1312" s="614"/>
      <c r="C1312" s="615"/>
      <c r="D1312" s="616"/>
      <c r="E1312" s="615"/>
      <c r="F1312" s="615"/>
      <c r="G1312" s="617"/>
      <c r="H1312" s="618"/>
    </row>
    <row r="1313" spans="1:8">
      <c r="A1313" s="594" t="s">
        <v>4064</v>
      </c>
      <c r="B1313" s="595"/>
      <c r="C1313" s="595"/>
      <c r="D1313" s="596"/>
      <c r="E1313" s="597" t="s">
        <v>4130</v>
      </c>
      <c r="F1313" s="598" t="s">
        <v>4144</v>
      </c>
      <c r="G1313" s="599" t="s">
        <v>4133</v>
      </c>
      <c r="H1313" s="600" t="s">
        <v>4134</v>
      </c>
    </row>
    <row r="1314" spans="1:8">
      <c r="A1314" s="601" t="s">
        <v>4145</v>
      </c>
      <c r="B1314" s="602"/>
      <c r="C1314" s="602"/>
      <c r="D1314" s="603"/>
      <c r="E1314" s="604" t="s">
        <v>4146</v>
      </c>
      <c r="F1314" s="619">
        <v>0.25</v>
      </c>
      <c r="G1314" s="606">
        <v>1587.2183463750353</v>
      </c>
      <c r="H1314" s="607">
        <v>396.8</v>
      </c>
    </row>
    <row r="1315" spans="1:8">
      <c r="A1315" s="601" t="s">
        <v>4180</v>
      </c>
      <c r="B1315" s="602"/>
      <c r="C1315" s="602"/>
      <c r="D1315" s="603"/>
      <c r="E1315" s="604" t="s">
        <v>4146</v>
      </c>
      <c r="F1315" s="619">
        <v>0.25</v>
      </c>
      <c r="G1315" s="606">
        <v>104.75641086075238</v>
      </c>
      <c r="H1315" s="607">
        <v>26.19</v>
      </c>
    </row>
    <row r="1316" spans="1:8">
      <c r="A1316" s="601" t="s">
        <v>4181</v>
      </c>
      <c r="B1316" s="602"/>
      <c r="C1316" s="602"/>
      <c r="D1316" s="603"/>
      <c r="E1316" s="604" t="s">
        <v>4146</v>
      </c>
      <c r="F1316" s="619">
        <v>0.25</v>
      </c>
      <c r="G1316" s="606">
        <v>2041.4757928961851</v>
      </c>
      <c r="H1316" s="607">
        <v>510.37</v>
      </c>
    </row>
    <row r="1317" spans="1:8">
      <c r="A1317" s="620"/>
      <c r="B1317" s="621"/>
      <c r="C1317" s="621"/>
      <c r="D1317" s="622"/>
      <c r="E1317" s="623" t="s">
        <v>4147</v>
      </c>
      <c r="F1317" s="624"/>
      <c r="G1317" s="625"/>
      <c r="H1317" s="612">
        <v>933.36</v>
      </c>
    </row>
    <row r="1318" spans="1:8">
      <c r="A1318" s="626" t="s">
        <v>4148</v>
      </c>
      <c r="B1318" s="627"/>
      <c r="C1318" s="628"/>
      <c r="D1318" s="629"/>
      <c r="E1318" s="628"/>
      <c r="F1318" s="628"/>
      <c r="G1318" s="630"/>
      <c r="H1318" s="631"/>
    </row>
    <row r="1319" spans="1:8">
      <c r="A1319" s="594" t="s">
        <v>4064</v>
      </c>
      <c r="B1319" s="595"/>
      <c r="C1319" s="595"/>
      <c r="D1319" s="596"/>
      <c r="E1319" s="597" t="s">
        <v>4130</v>
      </c>
      <c r="F1319" s="598" t="s">
        <v>4132</v>
      </c>
      <c r="G1319" s="599" t="s">
        <v>4133</v>
      </c>
      <c r="H1319" s="600" t="s">
        <v>4134</v>
      </c>
    </row>
    <row r="1320" spans="1:8">
      <c r="A1320" s="601" t="s">
        <v>4149</v>
      </c>
      <c r="B1320" s="602"/>
      <c r="C1320" s="602"/>
      <c r="D1320" s="603"/>
      <c r="E1320" s="604" t="s">
        <v>4140</v>
      </c>
      <c r="F1320" s="632">
        <v>7.0000000000000007E-2</v>
      </c>
      <c r="G1320" s="606">
        <v>64783.484999999993</v>
      </c>
      <c r="H1320" s="607">
        <v>4534.84</v>
      </c>
    </row>
    <row r="1321" spans="1:8">
      <c r="A1321" s="601"/>
      <c r="B1321" s="602"/>
      <c r="C1321" s="602"/>
      <c r="D1321" s="603"/>
      <c r="E1321" s="623" t="s">
        <v>4150</v>
      </c>
      <c r="F1321" s="624"/>
      <c r="G1321" s="625"/>
      <c r="H1321" s="612">
        <v>4534.84</v>
      </c>
    </row>
    <row r="1322" spans="1:8">
      <c r="A1322" s="634" t="s">
        <v>4151</v>
      </c>
      <c r="B1322" s="635"/>
      <c r="C1322" s="636"/>
      <c r="D1322" s="637"/>
      <c r="E1322" s="636"/>
      <c r="F1322" s="636"/>
      <c r="G1322" s="638"/>
      <c r="H1322" s="639"/>
    </row>
    <row r="1323" spans="1:8">
      <c r="A1323" s="594" t="s">
        <v>4064</v>
      </c>
      <c r="B1323" s="595"/>
      <c r="C1323" s="595"/>
      <c r="D1323" s="596"/>
      <c r="E1323" s="597" t="s">
        <v>4130</v>
      </c>
      <c r="F1323" s="598" t="s">
        <v>4144</v>
      </c>
      <c r="G1323" s="599" t="s">
        <v>4133</v>
      </c>
      <c r="H1323" s="600" t="s">
        <v>4134</v>
      </c>
    </row>
    <row r="1324" spans="1:8">
      <c r="A1324" s="601" t="s">
        <v>4152</v>
      </c>
      <c r="B1324" s="602"/>
      <c r="C1324" s="602"/>
      <c r="D1324" s="603"/>
      <c r="E1324" s="604" t="s">
        <v>4146</v>
      </c>
      <c r="F1324" s="640">
        <v>0.25</v>
      </c>
      <c r="G1324" s="606">
        <v>64327.520156250001</v>
      </c>
      <c r="H1324" s="607">
        <v>16081.88</v>
      </c>
    </row>
    <row r="1325" spans="1:8" ht="13.5" thickBot="1">
      <c r="A1325" s="641"/>
      <c r="B1325" s="642"/>
      <c r="C1325" s="642"/>
      <c r="D1325" s="643"/>
      <c r="E1325" s="644" t="s">
        <v>4153</v>
      </c>
      <c r="F1325" s="645"/>
      <c r="G1325" s="646"/>
      <c r="H1325" s="647">
        <v>16081.88</v>
      </c>
    </row>
    <row r="1326" spans="1:8" ht="13.5" thickBot="1">
      <c r="A1326" s="648" t="s">
        <v>4154</v>
      </c>
      <c r="B1326" s="649"/>
      <c r="C1326" s="649"/>
      <c r="D1326" s="649"/>
      <c r="E1326" s="650"/>
      <c r="F1326" s="651">
        <v>78876.429999999993</v>
      </c>
      <c r="G1326" s="652"/>
      <c r="H1326" s="653"/>
    </row>
    <row r="1327" spans="1:8" ht="15">
      <c r="A1327" s="579"/>
      <c r="B1327" s="579"/>
      <c r="C1327" s="579"/>
      <c r="D1327" s="579"/>
      <c r="E1327" s="579"/>
      <c r="F1327" s="579"/>
      <c r="G1327" s="579"/>
      <c r="H1327" s="579"/>
    </row>
    <row r="1328" spans="1:8" ht="15.75" thickBot="1">
      <c r="A1328" s="654"/>
      <c r="B1328" s="654"/>
      <c r="C1328" s="654"/>
      <c r="D1328" s="654"/>
      <c r="E1328" s="654"/>
      <c r="F1328" s="654"/>
      <c r="G1328" s="654"/>
      <c r="H1328" s="654"/>
    </row>
    <row r="1329" spans="1:8" ht="26.25" thickBot="1">
      <c r="A1329" s="573" t="s">
        <v>4129</v>
      </c>
      <c r="B1329" s="581"/>
      <c r="C1329" s="581"/>
      <c r="D1329" s="582" t="s">
        <v>130</v>
      </c>
      <c r="E1329" s="583" t="s">
        <v>4130</v>
      </c>
      <c r="F1329" s="584" t="s">
        <v>28</v>
      </c>
      <c r="G1329" s="585" t="s">
        <v>0</v>
      </c>
      <c r="H1329" s="586" t="s">
        <v>4252</v>
      </c>
    </row>
    <row r="1330" spans="1:8" ht="15.75" customHeight="1" thickBot="1">
      <c r="A1330" s="587"/>
      <c r="B1330" s="587"/>
      <c r="C1330" s="587"/>
      <c r="D1330" s="587"/>
      <c r="E1330" s="587"/>
      <c r="F1330" s="587"/>
      <c r="G1330" s="587"/>
      <c r="H1330" s="587"/>
    </row>
    <row r="1331" spans="1:8">
      <c r="A1331" s="588" t="s">
        <v>1297</v>
      </c>
      <c r="B1331" s="589"/>
      <c r="C1331" s="590"/>
      <c r="D1331" s="591"/>
      <c r="E1331" s="590"/>
      <c r="F1331" s="590"/>
      <c r="G1331" s="592"/>
      <c r="H1331" s="593"/>
    </row>
    <row r="1332" spans="1:8">
      <c r="A1332" s="594" t="s">
        <v>4064</v>
      </c>
      <c r="B1332" s="595"/>
      <c r="C1332" s="595"/>
      <c r="D1332" s="596"/>
      <c r="E1332" s="597" t="s">
        <v>4130</v>
      </c>
      <c r="F1332" s="598" t="s">
        <v>4132</v>
      </c>
      <c r="G1332" s="599" t="s">
        <v>4133</v>
      </c>
      <c r="H1332" s="600" t="s">
        <v>4134</v>
      </c>
    </row>
    <row r="1333" spans="1:8" ht="13.5">
      <c r="A1333" s="663" t="s">
        <v>4253</v>
      </c>
      <c r="B1333" s="664"/>
      <c r="C1333" s="664"/>
      <c r="D1333" s="665"/>
      <c r="E1333" s="604" t="s">
        <v>4164</v>
      </c>
      <c r="F1333" s="670">
        <v>1</v>
      </c>
      <c r="G1333" s="606">
        <v>172784</v>
      </c>
      <c r="H1333" s="607">
        <v>172784</v>
      </c>
    </row>
    <row r="1334" spans="1:8" ht="13.5">
      <c r="A1334" s="666" t="s">
        <v>4241</v>
      </c>
      <c r="B1334" s="667"/>
      <c r="C1334" s="667"/>
      <c r="D1334" s="668"/>
      <c r="E1334" s="604" t="s">
        <v>4138</v>
      </c>
      <c r="F1334" s="670">
        <v>2.12</v>
      </c>
      <c r="G1334" s="606">
        <v>290</v>
      </c>
      <c r="H1334" s="607">
        <v>614.79999999999995</v>
      </c>
    </row>
    <row r="1335" spans="1:8" ht="13.5">
      <c r="A1335" s="663"/>
      <c r="B1335" s="664"/>
      <c r="C1335" s="664"/>
      <c r="D1335" s="665"/>
      <c r="E1335" s="604" t="s">
        <v>4141</v>
      </c>
      <c r="F1335" s="605"/>
      <c r="G1335" s="606" t="s">
        <v>4141</v>
      </c>
      <c r="H1335" s="607" t="s">
        <v>4141</v>
      </c>
    </row>
    <row r="1336" spans="1:8">
      <c r="A1336" s="608"/>
      <c r="B1336" s="609"/>
      <c r="C1336" s="609"/>
      <c r="D1336" s="610"/>
      <c r="E1336" s="611" t="s">
        <v>4142</v>
      </c>
      <c r="F1336" s="611"/>
      <c r="G1336" s="611"/>
      <c r="H1336" s="612">
        <v>173398.8</v>
      </c>
    </row>
    <row r="1337" spans="1:8">
      <c r="A1337" s="613" t="s">
        <v>4143</v>
      </c>
      <c r="B1337" s="614"/>
      <c r="C1337" s="615"/>
      <c r="D1337" s="616"/>
      <c r="E1337" s="615"/>
      <c r="F1337" s="615"/>
      <c r="G1337" s="617"/>
      <c r="H1337" s="618"/>
    </row>
    <row r="1338" spans="1:8">
      <c r="A1338" s="594" t="s">
        <v>4064</v>
      </c>
      <c r="B1338" s="595"/>
      <c r="C1338" s="595"/>
      <c r="D1338" s="596"/>
      <c r="E1338" s="597" t="s">
        <v>4130</v>
      </c>
      <c r="F1338" s="598" t="s">
        <v>4144</v>
      </c>
      <c r="G1338" s="599" t="s">
        <v>4133</v>
      </c>
      <c r="H1338" s="600" t="s">
        <v>4134</v>
      </c>
    </row>
    <row r="1339" spans="1:8">
      <c r="A1339" s="601" t="s">
        <v>4145</v>
      </c>
      <c r="B1339" s="602"/>
      <c r="C1339" s="602"/>
      <c r="D1339" s="603"/>
      <c r="E1339" s="604" t="s">
        <v>4146</v>
      </c>
      <c r="F1339" s="619">
        <v>0.2</v>
      </c>
      <c r="G1339" s="606">
        <v>1587.2183463750353</v>
      </c>
      <c r="H1339" s="607">
        <v>317.44</v>
      </c>
    </row>
    <row r="1340" spans="1:8">
      <c r="A1340" s="601" t="s">
        <v>4180</v>
      </c>
      <c r="B1340" s="602"/>
      <c r="C1340" s="602"/>
      <c r="D1340" s="603"/>
      <c r="E1340" s="604" t="s">
        <v>4146</v>
      </c>
      <c r="F1340" s="619">
        <v>0.2</v>
      </c>
      <c r="G1340" s="606">
        <v>104.75641086075238</v>
      </c>
      <c r="H1340" s="607">
        <v>20.95</v>
      </c>
    </row>
    <row r="1341" spans="1:8">
      <c r="A1341" s="601" t="s">
        <v>4181</v>
      </c>
      <c r="B1341" s="602"/>
      <c r="C1341" s="602"/>
      <c r="D1341" s="603"/>
      <c r="E1341" s="604" t="s">
        <v>4146</v>
      </c>
      <c r="F1341" s="619">
        <v>0.2</v>
      </c>
      <c r="G1341" s="606">
        <v>2041.4757928961851</v>
      </c>
      <c r="H1341" s="607">
        <v>408.3</v>
      </c>
    </row>
    <row r="1342" spans="1:8">
      <c r="A1342" s="620"/>
      <c r="B1342" s="621"/>
      <c r="C1342" s="621"/>
      <c r="D1342" s="622"/>
      <c r="E1342" s="623" t="s">
        <v>4147</v>
      </c>
      <c r="F1342" s="624"/>
      <c r="G1342" s="625"/>
      <c r="H1342" s="612">
        <v>746.69</v>
      </c>
    </row>
    <row r="1343" spans="1:8">
      <c r="A1343" s="626" t="s">
        <v>4148</v>
      </c>
      <c r="B1343" s="627"/>
      <c r="C1343" s="628"/>
      <c r="D1343" s="629"/>
      <c r="E1343" s="628"/>
      <c r="F1343" s="628"/>
      <c r="G1343" s="630"/>
      <c r="H1343" s="631"/>
    </row>
    <row r="1344" spans="1:8">
      <c r="A1344" s="594" t="s">
        <v>4064</v>
      </c>
      <c r="B1344" s="595"/>
      <c r="C1344" s="595"/>
      <c r="D1344" s="596"/>
      <c r="E1344" s="597" t="s">
        <v>4130</v>
      </c>
      <c r="F1344" s="598" t="s">
        <v>4132</v>
      </c>
      <c r="G1344" s="599" t="s">
        <v>4133</v>
      </c>
      <c r="H1344" s="600" t="s">
        <v>4134</v>
      </c>
    </row>
    <row r="1345" spans="1:8">
      <c r="A1345" s="601" t="s">
        <v>4149</v>
      </c>
      <c r="B1345" s="602"/>
      <c r="C1345" s="602"/>
      <c r="D1345" s="603"/>
      <c r="E1345" s="604" t="s">
        <v>4140</v>
      </c>
      <c r="F1345" s="632">
        <v>0.05</v>
      </c>
      <c r="G1345" s="606">
        <v>64783.484999999993</v>
      </c>
      <c r="H1345" s="607">
        <v>3239.17</v>
      </c>
    </row>
    <row r="1346" spans="1:8">
      <c r="A1346" s="601"/>
      <c r="B1346" s="602"/>
      <c r="C1346" s="602"/>
      <c r="D1346" s="603"/>
      <c r="E1346" s="623" t="s">
        <v>4150</v>
      </c>
      <c r="F1346" s="624"/>
      <c r="G1346" s="625"/>
      <c r="H1346" s="612">
        <v>3239.17</v>
      </c>
    </row>
    <row r="1347" spans="1:8">
      <c r="A1347" s="634" t="s">
        <v>4151</v>
      </c>
      <c r="B1347" s="635"/>
      <c r="C1347" s="636"/>
      <c r="D1347" s="637"/>
      <c r="E1347" s="636"/>
      <c r="F1347" s="636"/>
      <c r="G1347" s="638"/>
      <c r="H1347" s="639"/>
    </row>
    <row r="1348" spans="1:8">
      <c r="A1348" s="594" t="s">
        <v>4064</v>
      </c>
      <c r="B1348" s="595"/>
      <c r="C1348" s="595"/>
      <c r="D1348" s="596"/>
      <c r="E1348" s="597" t="s">
        <v>4130</v>
      </c>
      <c r="F1348" s="598" t="s">
        <v>4144</v>
      </c>
      <c r="G1348" s="599" t="s">
        <v>4133</v>
      </c>
      <c r="H1348" s="600" t="s">
        <v>4134</v>
      </c>
    </row>
    <row r="1349" spans="1:8">
      <c r="A1349" s="601" t="s">
        <v>4152</v>
      </c>
      <c r="B1349" s="602"/>
      <c r="C1349" s="602"/>
      <c r="D1349" s="603"/>
      <c r="E1349" s="604" t="s">
        <v>4146</v>
      </c>
      <c r="F1349" s="640">
        <v>0.2</v>
      </c>
      <c r="G1349" s="606">
        <v>64327.520156250001</v>
      </c>
      <c r="H1349" s="607">
        <v>12865.5</v>
      </c>
    </row>
    <row r="1350" spans="1:8" ht="13.5" thickBot="1">
      <c r="A1350" s="641"/>
      <c r="B1350" s="642"/>
      <c r="C1350" s="642"/>
      <c r="D1350" s="643"/>
      <c r="E1350" s="644" t="s">
        <v>4153</v>
      </c>
      <c r="F1350" s="645"/>
      <c r="G1350" s="646"/>
      <c r="H1350" s="647">
        <v>12865.5</v>
      </c>
    </row>
    <row r="1351" spans="1:8" ht="13.5" thickBot="1">
      <c r="A1351" s="648" t="s">
        <v>4154</v>
      </c>
      <c r="B1351" s="649"/>
      <c r="C1351" s="649"/>
      <c r="D1351" s="649"/>
      <c r="E1351" s="650"/>
      <c r="F1351" s="651">
        <v>190250.16</v>
      </c>
      <c r="G1351" s="652"/>
      <c r="H1351" s="653"/>
    </row>
    <row r="1352" spans="1:8" ht="15">
      <c r="A1352" s="579"/>
      <c r="B1352" s="579"/>
      <c r="C1352" s="579"/>
      <c r="D1352" s="579"/>
      <c r="E1352" s="579"/>
      <c r="F1352" s="579"/>
      <c r="G1352" s="579"/>
      <c r="H1352" s="579"/>
    </row>
    <row r="1353" spans="1:8" ht="15.75" thickBot="1">
      <c r="A1353" s="654"/>
      <c r="B1353" s="654"/>
      <c r="C1353" s="654"/>
      <c r="D1353" s="654"/>
      <c r="E1353" s="654"/>
      <c r="F1353" s="654"/>
      <c r="G1353" s="654"/>
      <c r="H1353" s="654"/>
    </row>
    <row r="1354" spans="1:8" ht="13.5" thickBot="1">
      <c r="A1354" s="573" t="s">
        <v>4129</v>
      </c>
      <c r="B1354" s="581"/>
      <c r="C1354" s="581"/>
      <c r="D1354" s="582" t="s">
        <v>132</v>
      </c>
      <c r="E1354" s="583" t="s">
        <v>4130</v>
      </c>
      <c r="F1354" s="584" t="s">
        <v>28</v>
      </c>
      <c r="G1354" s="585" t="s">
        <v>0</v>
      </c>
      <c r="H1354" s="586" t="s">
        <v>4254</v>
      </c>
    </row>
    <row r="1355" spans="1:8" ht="15.75" customHeight="1" thickBot="1">
      <c r="A1355" s="587"/>
      <c r="B1355" s="587"/>
      <c r="C1355" s="587"/>
      <c r="D1355" s="587"/>
      <c r="E1355" s="587"/>
      <c r="F1355" s="587"/>
      <c r="G1355" s="587"/>
      <c r="H1355" s="587"/>
    </row>
    <row r="1356" spans="1:8">
      <c r="A1356" s="588" t="s">
        <v>1297</v>
      </c>
      <c r="B1356" s="589"/>
      <c r="C1356" s="590"/>
      <c r="D1356" s="591"/>
      <c r="E1356" s="590"/>
      <c r="F1356" s="590"/>
      <c r="G1356" s="592"/>
      <c r="H1356" s="593"/>
    </row>
    <row r="1357" spans="1:8">
      <c r="A1357" s="594" t="s">
        <v>4064</v>
      </c>
      <c r="B1357" s="595"/>
      <c r="C1357" s="595"/>
      <c r="D1357" s="596"/>
      <c r="E1357" s="597" t="s">
        <v>4130</v>
      </c>
      <c r="F1357" s="598" t="s">
        <v>4132</v>
      </c>
      <c r="G1357" s="599" t="s">
        <v>4133</v>
      </c>
      <c r="H1357" s="600" t="s">
        <v>4134</v>
      </c>
    </row>
    <row r="1358" spans="1:8" ht="13.5">
      <c r="A1358" s="663" t="s">
        <v>4255</v>
      </c>
      <c r="B1358" s="664"/>
      <c r="C1358" s="664"/>
      <c r="D1358" s="665"/>
      <c r="E1358" s="604" t="s">
        <v>4164</v>
      </c>
      <c r="F1358" s="670">
        <v>1.05</v>
      </c>
      <c r="G1358" s="606">
        <v>36221</v>
      </c>
      <c r="H1358" s="607">
        <v>38032.050000000003</v>
      </c>
    </row>
    <row r="1359" spans="1:8">
      <c r="A1359" s="601" t="s">
        <v>4162</v>
      </c>
      <c r="B1359" s="602"/>
      <c r="C1359" s="602"/>
      <c r="D1359" s="603"/>
      <c r="E1359" s="604" t="s">
        <v>4140</v>
      </c>
      <c r="F1359" s="605">
        <v>0.01</v>
      </c>
      <c r="G1359" s="606">
        <v>473270</v>
      </c>
      <c r="H1359" s="607">
        <v>4732.7</v>
      </c>
    </row>
    <row r="1360" spans="1:8">
      <c r="A1360" s="601" t="s">
        <v>4256</v>
      </c>
      <c r="B1360" s="602"/>
      <c r="C1360" s="602"/>
      <c r="D1360" s="603"/>
      <c r="E1360" s="604" t="s">
        <v>4138</v>
      </c>
      <c r="F1360" s="605">
        <v>12</v>
      </c>
      <c r="G1360" s="606">
        <v>1995</v>
      </c>
      <c r="H1360" s="607">
        <v>23940</v>
      </c>
    </row>
    <row r="1361" spans="1:8">
      <c r="A1361" s="608"/>
      <c r="B1361" s="609"/>
      <c r="C1361" s="609"/>
      <c r="D1361" s="610"/>
      <c r="E1361" s="611" t="s">
        <v>4142</v>
      </c>
      <c r="F1361" s="611"/>
      <c r="G1361" s="611"/>
      <c r="H1361" s="612">
        <v>66704.75</v>
      </c>
    </row>
    <row r="1362" spans="1:8">
      <c r="A1362" s="613" t="s">
        <v>4143</v>
      </c>
      <c r="B1362" s="614"/>
      <c r="C1362" s="615"/>
      <c r="D1362" s="616"/>
      <c r="E1362" s="615"/>
      <c r="F1362" s="615"/>
      <c r="G1362" s="617"/>
      <c r="H1362" s="618"/>
    </row>
    <row r="1363" spans="1:8">
      <c r="A1363" s="594" t="s">
        <v>4064</v>
      </c>
      <c r="B1363" s="595"/>
      <c r="C1363" s="595"/>
      <c r="D1363" s="596"/>
      <c r="E1363" s="597" t="s">
        <v>4130</v>
      </c>
      <c r="F1363" s="598" t="s">
        <v>4144</v>
      </c>
      <c r="G1363" s="599" t="s">
        <v>4133</v>
      </c>
      <c r="H1363" s="600" t="s">
        <v>4134</v>
      </c>
    </row>
    <row r="1364" spans="1:8">
      <c r="A1364" s="601" t="s">
        <v>4145</v>
      </c>
      <c r="B1364" s="602"/>
      <c r="C1364" s="602"/>
      <c r="D1364" s="603"/>
      <c r="E1364" s="604" t="s">
        <v>4146</v>
      </c>
      <c r="F1364" s="619">
        <v>0.25</v>
      </c>
      <c r="G1364" s="606">
        <v>1587.2183463750353</v>
      </c>
      <c r="H1364" s="607">
        <v>396.8</v>
      </c>
    </row>
    <row r="1365" spans="1:8">
      <c r="A1365" s="601" t="s">
        <v>4180</v>
      </c>
      <c r="B1365" s="602"/>
      <c r="C1365" s="602"/>
      <c r="D1365" s="603"/>
      <c r="E1365" s="604" t="s">
        <v>4146</v>
      </c>
      <c r="F1365" s="619">
        <v>0.25</v>
      </c>
      <c r="G1365" s="606">
        <v>104.75641086075238</v>
      </c>
      <c r="H1365" s="607">
        <v>26.19</v>
      </c>
    </row>
    <row r="1366" spans="1:8">
      <c r="A1366" s="601" t="s">
        <v>4181</v>
      </c>
      <c r="B1366" s="602"/>
      <c r="C1366" s="602"/>
      <c r="D1366" s="603"/>
      <c r="E1366" s="604" t="s">
        <v>4146</v>
      </c>
      <c r="F1366" s="619">
        <v>0.25</v>
      </c>
      <c r="G1366" s="606">
        <v>2041.4757928961851</v>
      </c>
      <c r="H1366" s="607">
        <v>510.37</v>
      </c>
    </row>
    <row r="1367" spans="1:8">
      <c r="A1367" s="620"/>
      <c r="B1367" s="621"/>
      <c r="C1367" s="621"/>
      <c r="D1367" s="622"/>
      <c r="E1367" s="623" t="s">
        <v>4147</v>
      </c>
      <c r="F1367" s="624"/>
      <c r="G1367" s="625"/>
      <c r="H1367" s="612">
        <v>933.36</v>
      </c>
    </row>
    <row r="1368" spans="1:8">
      <c r="A1368" s="626" t="s">
        <v>4148</v>
      </c>
      <c r="B1368" s="627"/>
      <c r="C1368" s="628"/>
      <c r="D1368" s="629"/>
      <c r="E1368" s="628"/>
      <c r="F1368" s="628"/>
      <c r="G1368" s="630"/>
      <c r="H1368" s="631"/>
    </row>
    <row r="1369" spans="1:8">
      <c r="A1369" s="594" t="s">
        <v>4064</v>
      </c>
      <c r="B1369" s="595"/>
      <c r="C1369" s="595"/>
      <c r="D1369" s="596"/>
      <c r="E1369" s="597" t="s">
        <v>4130</v>
      </c>
      <c r="F1369" s="598" t="s">
        <v>4132</v>
      </c>
      <c r="G1369" s="599" t="s">
        <v>4133</v>
      </c>
      <c r="H1369" s="600" t="s">
        <v>4134</v>
      </c>
    </row>
    <row r="1370" spans="1:8">
      <c r="A1370" s="601" t="s">
        <v>4149</v>
      </c>
      <c r="B1370" s="602"/>
      <c r="C1370" s="602"/>
      <c r="D1370" s="603"/>
      <c r="E1370" s="604" t="s">
        <v>4140</v>
      </c>
      <c r="F1370" s="632">
        <v>0.05</v>
      </c>
      <c r="G1370" s="606">
        <v>64783.484999999993</v>
      </c>
      <c r="H1370" s="607">
        <v>3239.17</v>
      </c>
    </row>
    <row r="1371" spans="1:8">
      <c r="A1371" s="601"/>
      <c r="B1371" s="602"/>
      <c r="C1371" s="602"/>
      <c r="D1371" s="603"/>
      <c r="E1371" s="623" t="s">
        <v>4150</v>
      </c>
      <c r="F1371" s="624"/>
      <c r="G1371" s="625"/>
      <c r="H1371" s="612">
        <v>3239.17</v>
      </c>
    </row>
    <row r="1372" spans="1:8">
      <c r="A1372" s="634" t="s">
        <v>4151</v>
      </c>
      <c r="B1372" s="635"/>
      <c r="C1372" s="636"/>
      <c r="D1372" s="637"/>
      <c r="E1372" s="636"/>
      <c r="F1372" s="636"/>
      <c r="G1372" s="638"/>
      <c r="H1372" s="639"/>
    </row>
    <row r="1373" spans="1:8">
      <c r="A1373" s="594" t="s">
        <v>4064</v>
      </c>
      <c r="B1373" s="595"/>
      <c r="C1373" s="595"/>
      <c r="D1373" s="596"/>
      <c r="E1373" s="597" t="s">
        <v>4130</v>
      </c>
      <c r="F1373" s="598" t="s">
        <v>4144</v>
      </c>
      <c r="G1373" s="599" t="s">
        <v>4133</v>
      </c>
      <c r="H1373" s="600" t="s">
        <v>4134</v>
      </c>
    </row>
    <row r="1374" spans="1:8">
      <c r="A1374" s="601" t="s">
        <v>4152</v>
      </c>
      <c r="B1374" s="602"/>
      <c r="C1374" s="602"/>
      <c r="D1374" s="603"/>
      <c r="E1374" s="604" t="s">
        <v>4146</v>
      </c>
      <c r="F1374" s="640">
        <v>0.25</v>
      </c>
      <c r="G1374" s="606">
        <v>64327.520156250001</v>
      </c>
      <c r="H1374" s="607">
        <v>16081.88</v>
      </c>
    </row>
    <row r="1375" spans="1:8" ht="13.5" thickBot="1">
      <c r="A1375" s="641"/>
      <c r="B1375" s="642"/>
      <c r="C1375" s="642"/>
      <c r="D1375" s="643"/>
      <c r="E1375" s="644" t="s">
        <v>4153</v>
      </c>
      <c r="F1375" s="645"/>
      <c r="G1375" s="646"/>
      <c r="H1375" s="647">
        <v>16081.88</v>
      </c>
    </row>
    <row r="1376" spans="1:8" ht="13.5" thickBot="1">
      <c r="A1376" s="648" t="s">
        <v>4154</v>
      </c>
      <c r="B1376" s="649"/>
      <c r="C1376" s="649"/>
      <c r="D1376" s="649"/>
      <c r="E1376" s="650"/>
      <c r="F1376" s="651">
        <v>86959.16</v>
      </c>
      <c r="G1376" s="652"/>
      <c r="H1376" s="653"/>
    </row>
    <row r="1377" spans="1:8" ht="15">
      <c r="A1377" s="579"/>
      <c r="B1377" s="579"/>
      <c r="C1377" s="579"/>
      <c r="D1377" s="579"/>
      <c r="E1377" s="579"/>
      <c r="F1377" s="579"/>
      <c r="G1377" s="579"/>
      <c r="H1377" s="579"/>
    </row>
    <row r="1378" spans="1:8" ht="15.75" thickBot="1">
      <c r="A1378" s="654"/>
      <c r="B1378" s="654"/>
      <c r="C1378" s="654"/>
      <c r="D1378" s="654"/>
      <c r="E1378" s="654"/>
      <c r="F1378" s="654"/>
      <c r="G1378" s="654"/>
      <c r="H1378" s="654"/>
    </row>
    <row r="1379" spans="1:8" ht="26.25" thickBot="1">
      <c r="A1379" s="573" t="s">
        <v>4129</v>
      </c>
      <c r="B1379" s="581"/>
      <c r="C1379" s="581"/>
      <c r="D1379" s="582" t="s">
        <v>134</v>
      </c>
      <c r="E1379" s="583" t="s">
        <v>4130</v>
      </c>
      <c r="F1379" s="584" t="s">
        <v>25</v>
      </c>
      <c r="G1379" s="585" t="s">
        <v>0</v>
      </c>
      <c r="H1379" s="586" t="s">
        <v>4257</v>
      </c>
    </row>
    <row r="1380" spans="1:8" ht="15.75" customHeight="1" thickBot="1">
      <c r="A1380" s="587"/>
      <c r="B1380" s="587"/>
      <c r="C1380" s="587"/>
      <c r="D1380" s="587"/>
      <c r="E1380" s="587"/>
      <c r="F1380" s="587"/>
      <c r="G1380" s="587"/>
      <c r="H1380" s="587"/>
    </row>
    <row r="1381" spans="1:8">
      <c r="A1381" s="588" t="s">
        <v>1297</v>
      </c>
      <c r="B1381" s="589"/>
      <c r="C1381" s="590"/>
      <c r="D1381" s="591"/>
      <c r="E1381" s="590"/>
      <c r="F1381" s="590"/>
      <c r="G1381" s="592"/>
      <c r="H1381" s="593"/>
    </row>
    <row r="1382" spans="1:8">
      <c r="A1382" s="594" t="s">
        <v>4064</v>
      </c>
      <c r="B1382" s="595"/>
      <c r="C1382" s="595"/>
      <c r="D1382" s="596"/>
      <c r="E1382" s="597" t="s">
        <v>4130</v>
      </c>
      <c r="F1382" s="598" t="s">
        <v>4132</v>
      </c>
      <c r="G1382" s="599" t="s">
        <v>4133</v>
      </c>
      <c r="H1382" s="600" t="s">
        <v>4134</v>
      </c>
    </row>
    <row r="1383" spans="1:8" ht="13.5">
      <c r="A1383" s="663" t="s">
        <v>4258</v>
      </c>
      <c r="B1383" s="664"/>
      <c r="C1383" s="664"/>
      <c r="D1383" s="665"/>
      <c r="E1383" s="604" t="s">
        <v>4138</v>
      </c>
      <c r="F1383" s="605">
        <v>2</v>
      </c>
      <c r="G1383" s="606">
        <v>42191</v>
      </c>
      <c r="H1383" s="607">
        <v>84382</v>
      </c>
    </row>
    <row r="1384" spans="1:8" ht="13.5">
      <c r="A1384" s="663" t="s">
        <v>4259</v>
      </c>
      <c r="B1384" s="664"/>
      <c r="C1384" s="664"/>
      <c r="D1384" s="665"/>
      <c r="E1384" s="604" t="s">
        <v>4138</v>
      </c>
      <c r="F1384" s="605">
        <v>4</v>
      </c>
      <c r="G1384" s="606">
        <v>449</v>
      </c>
      <c r="H1384" s="607">
        <v>1796</v>
      </c>
    </row>
    <row r="1385" spans="1:8">
      <c r="A1385" s="608"/>
      <c r="B1385" s="609"/>
      <c r="C1385" s="609"/>
      <c r="D1385" s="610"/>
      <c r="E1385" s="611" t="s">
        <v>4142</v>
      </c>
      <c r="F1385" s="611"/>
      <c r="G1385" s="611"/>
      <c r="H1385" s="612">
        <v>86178</v>
      </c>
    </row>
    <row r="1386" spans="1:8">
      <c r="A1386" s="613" t="s">
        <v>4143</v>
      </c>
      <c r="B1386" s="614"/>
      <c r="C1386" s="615"/>
      <c r="D1386" s="616"/>
      <c r="E1386" s="615"/>
      <c r="F1386" s="615"/>
      <c r="G1386" s="617"/>
      <c r="H1386" s="618"/>
    </row>
    <row r="1387" spans="1:8">
      <c r="A1387" s="594" t="s">
        <v>4064</v>
      </c>
      <c r="B1387" s="595"/>
      <c r="C1387" s="595"/>
      <c r="D1387" s="596"/>
      <c r="E1387" s="597" t="s">
        <v>4130</v>
      </c>
      <c r="F1387" s="598" t="s">
        <v>4144</v>
      </c>
      <c r="G1387" s="599" t="s">
        <v>4133</v>
      </c>
      <c r="H1387" s="600" t="s">
        <v>4134</v>
      </c>
    </row>
    <row r="1388" spans="1:8">
      <c r="A1388" s="601" t="s">
        <v>4145</v>
      </c>
      <c r="B1388" s="602"/>
      <c r="C1388" s="602"/>
      <c r="D1388" s="603"/>
      <c r="E1388" s="604" t="s">
        <v>4146</v>
      </c>
      <c r="F1388" s="619">
        <v>0.5</v>
      </c>
      <c r="G1388" s="606">
        <v>1587.2183463750353</v>
      </c>
      <c r="H1388" s="607">
        <v>793.61</v>
      </c>
    </row>
    <row r="1389" spans="1:8">
      <c r="A1389" s="601" t="s">
        <v>4180</v>
      </c>
      <c r="B1389" s="602"/>
      <c r="C1389" s="602"/>
      <c r="D1389" s="603"/>
      <c r="E1389" s="604" t="s">
        <v>4146</v>
      </c>
      <c r="F1389" s="619">
        <v>0.5</v>
      </c>
      <c r="G1389" s="606">
        <v>104.75641086075238</v>
      </c>
      <c r="H1389" s="607">
        <v>52.38</v>
      </c>
    </row>
    <row r="1390" spans="1:8">
      <c r="A1390" s="601" t="s">
        <v>4181</v>
      </c>
      <c r="B1390" s="602"/>
      <c r="C1390" s="602"/>
      <c r="D1390" s="603"/>
      <c r="E1390" s="604" t="s">
        <v>4146</v>
      </c>
      <c r="F1390" s="619">
        <v>0.5</v>
      </c>
      <c r="G1390" s="606">
        <v>2041.4757928961851</v>
      </c>
      <c r="H1390" s="607">
        <v>1020.74</v>
      </c>
    </row>
    <row r="1391" spans="1:8">
      <c r="A1391" s="620"/>
      <c r="B1391" s="621"/>
      <c r="C1391" s="621"/>
      <c r="D1391" s="622"/>
      <c r="E1391" s="623" t="s">
        <v>4147</v>
      </c>
      <c r="F1391" s="624"/>
      <c r="G1391" s="625"/>
      <c r="H1391" s="612">
        <v>1866.73</v>
      </c>
    </row>
    <row r="1392" spans="1:8">
      <c r="A1392" s="626" t="s">
        <v>4148</v>
      </c>
      <c r="B1392" s="627"/>
      <c r="C1392" s="628"/>
      <c r="D1392" s="629"/>
      <c r="E1392" s="628"/>
      <c r="F1392" s="628"/>
      <c r="G1392" s="630"/>
      <c r="H1392" s="631"/>
    </row>
    <row r="1393" spans="1:8">
      <c r="A1393" s="594" t="s">
        <v>4064</v>
      </c>
      <c r="B1393" s="595"/>
      <c r="C1393" s="595"/>
      <c r="D1393" s="596"/>
      <c r="E1393" s="597" t="s">
        <v>4130</v>
      </c>
      <c r="F1393" s="598" t="s">
        <v>4132</v>
      </c>
      <c r="G1393" s="599" t="s">
        <v>4133</v>
      </c>
      <c r="H1393" s="600" t="s">
        <v>4134</v>
      </c>
    </row>
    <row r="1394" spans="1:8">
      <c r="A1394" s="601" t="s">
        <v>4149</v>
      </c>
      <c r="B1394" s="602"/>
      <c r="C1394" s="602"/>
      <c r="D1394" s="603"/>
      <c r="E1394" s="604" t="s">
        <v>4140</v>
      </c>
      <c r="F1394" s="632">
        <v>0.03</v>
      </c>
      <c r="G1394" s="606">
        <v>64783.484999999993</v>
      </c>
      <c r="H1394" s="607">
        <v>1943.5</v>
      </c>
    </row>
    <row r="1395" spans="1:8">
      <c r="A1395" s="601"/>
      <c r="B1395" s="602"/>
      <c r="C1395" s="602"/>
      <c r="D1395" s="603"/>
      <c r="E1395" s="623" t="s">
        <v>4150</v>
      </c>
      <c r="F1395" s="624"/>
      <c r="G1395" s="625"/>
      <c r="H1395" s="612">
        <v>1943.5</v>
      </c>
    </row>
    <row r="1396" spans="1:8">
      <c r="A1396" s="634" t="s">
        <v>4151</v>
      </c>
      <c r="B1396" s="635"/>
      <c r="C1396" s="636"/>
      <c r="D1396" s="637"/>
      <c r="E1396" s="636"/>
      <c r="F1396" s="636"/>
      <c r="G1396" s="638"/>
      <c r="H1396" s="639"/>
    </row>
    <row r="1397" spans="1:8">
      <c r="A1397" s="594" t="s">
        <v>4064</v>
      </c>
      <c r="B1397" s="595"/>
      <c r="C1397" s="595"/>
      <c r="D1397" s="596"/>
      <c r="E1397" s="597" t="s">
        <v>4130</v>
      </c>
      <c r="F1397" s="598" t="s">
        <v>4144</v>
      </c>
      <c r="G1397" s="599" t="s">
        <v>4133</v>
      </c>
      <c r="H1397" s="600" t="s">
        <v>4134</v>
      </c>
    </row>
    <row r="1398" spans="1:8">
      <c r="A1398" s="601" t="s">
        <v>4152</v>
      </c>
      <c r="B1398" s="602"/>
      <c r="C1398" s="602"/>
      <c r="D1398" s="603"/>
      <c r="E1398" s="604" t="s">
        <v>4146</v>
      </c>
      <c r="F1398" s="640">
        <v>0.5</v>
      </c>
      <c r="G1398" s="606">
        <v>64327.520156250001</v>
      </c>
      <c r="H1398" s="607">
        <v>32163.759999999998</v>
      </c>
    </row>
    <row r="1399" spans="1:8" ht="13.5" thickBot="1">
      <c r="A1399" s="641"/>
      <c r="B1399" s="642"/>
      <c r="C1399" s="642"/>
      <c r="D1399" s="643"/>
      <c r="E1399" s="644" t="s">
        <v>4153</v>
      </c>
      <c r="F1399" s="645"/>
      <c r="G1399" s="646"/>
      <c r="H1399" s="647">
        <v>32163.759999999998</v>
      </c>
    </row>
    <row r="1400" spans="1:8" ht="13.5" thickBot="1">
      <c r="A1400" s="648" t="s">
        <v>4154</v>
      </c>
      <c r="B1400" s="649"/>
      <c r="C1400" s="649"/>
      <c r="D1400" s="649"/>
      <c r="E1400" s="650"/>
      <c r="F1400" s="651">
        <v>122151.99</v>
      </c>
      <c r="G1400" s="652"/>
      <c r="H1400" s="653"/>
    </row>
    <row r="1401" spans="1:8" ht="15">
      <c r="A1401" s="579"/>
      <c r="B1401" s="579"/>
      <c r="C1401" s="579"/>
      <c r="D1401" s="579"/>
      <c r="E1401" s="579"/>
      <c r="F1401" s="579"/>
      <c r="G1401" s="579"/>
      <c r="H1401" s="579"/>
    </row>
    <row r="1402" spans="1:8" ht="15.75" thickBot="1">
      <c r="A1402" s="654"/>
      <c r="B1402" s="654"/>
      <c r="C1402" s="654"/>
      <c r="D1402" s="654"/>
      <c r="E1402" s="654"/>
      <c r="F1402" s="654"/>
      <c r="G1402" s="654"/>
      <c r="H1402" s="654"/>
    </row>
    <row r="1403" spans="1:8" ht="26.25" thickBot="1">
      <c r="A1403" s="573" t="s">
        <v>4129</v>
      </c>
      <c r="B1403" s="581"/>
      <c r="C1403" s="581"/>
      <c r="D1403" s="582" t="s">
        <v>136</v>
      </c>
      <c r="E1403" s="583" t="s">
        <v>4130</v>
      </c>
      <c r="F1403" s="584" t="s">
        <v>28</v>
      </c>
      <c r="G1403" s="585" t="s">
        <v>0</v>
      </c>
      <c r="H1403" s="586" t="s">
        <v>4260</v>
      </c>
    </row>
    <row r="1404" spans="1:8" ht="15.75" customHeight="1" thickBot="1">
      <c r="A1404" s="587"/>
      <c r="B1404" s="587"/>
      <c r="C1404" s="587"/>
      <c r="D1404" s="587"/>
      <c r="E1404" s="587"/>
      <c r="F1404" s="587"/>
      <c r="G1404" s="587"/>
      <c r="H1404" s="587"/>
    </row>
    <row r="1405" spans="1:8">
      <c r="A1405" s="588" t="s">
        <v>1297</v>
      </c>
      <c r="B1405" s="589"/>
      <c r="C1405" s="590"/>
      <c r="D1405" s="591"/>
      <c r="E1405" s="590"/>
      <c r="F1405" s="590"/>
      <c r="G1405" s="592"/>
      <c r="H1405" s="593"/>
    </row>
    <row r="1406" spans="1:8">
      <c r="A1406" s="594" t="s">
        <v>4064</v>
      </c>
      <c r="B1406" s="595"/>
      <c r="C1406" s="595"/>
      <c r="D1406" s="596"/>
      <c r="E1406" s="597" t="s">
        <v>4130</v>
      </c>
      <c r="F1406" s="598" t="s">
        <v>4132</v>
      </c>
      <c r="G1406" s="599" t="s">
        <v>4133</v>
      </c>
      <c r="H1406" s="600" t="s">
        <v>4134</v>
      </c>
    </row>
    <row r="1407" spans="1:8" ht="13.5">
      <c r="A1407" s="663" t="s">
        <v>4261</v>
      </c>
      <c r="B1407" s="664"/>
      <c r="C1407" s="664"/>
      <c r="D1407" s="665"/>
      <c r="E1407" s="604" t="s">
        <v>4138</v>
      </c>
      <c r="F1407" s="670">
        <v>0.74</v>
      </c>
      <c r="G1407" s="606">
        <v>110145</v>
      </c>
      <c r="H1407" s="607">
        <v>81507.3</v>
      </c>
    </row>
    <row r="1408" spans="1:8" ht="13.5">
      <c r="A1408" s="663" t="s">
        <v>4256</v>
      </c>
      <c r="B1408" s="664"/>
      <c r="C1408" s="664"/>
      <c r="D1408" s="665"/>
      <c r="E1408" s="604" t="s">
        <v>4138</v>
      </c>
      <c r="F1408" s="670">
        <v>1.3</v>
      </c>
      <c r="G1408" s="606">
        <v>1995</v>
      </c>
      <c r="H1408" s="607">
        <v>2593.5</v>
      </c>
    </row>
    <row r="1409" spans="1:8" ht="13.5">
      <c r="A1409" s="663" t="s">
        <v>4226</v>
      </c>
      <c r="B1409" s="664"/>
      <c r="C1409" s="664"/>
      <c r="D1409" s="665"/>
      <c r="E1409" s="604" t="s">
        <v>4138</v>
      </c>
      <c r="F1409" s="670">
        <v>1</v>
      </c>
      <c r="G1409" s="606">
        <v>398</v>
      </c>
      <c r="H1409" s="607">
        <v>398</v>
      </c>
    </row>
    <row r="1410" spans="1:8" ht="13.5">
      <c r="A1410" s="666" t="s">
        <v>4262</v>
      </c>
      <c r="B1410" s="667"/>
      <c r="C1410" s="667"/>
      <c r="D1410" s="668"/>
      <c r="E1410" s="604" t="s">
        <v>4263</v>
      </c>
      <c r="F1410" s="670">
        <v>0.12</v>
      </c>
      <c r="G1410" s="606">
        <v>9386</v>
      </c>
      <c r="H1410" s="607">
        <v>1126.32</v>
      </c>
    </row>
    <row r="1411" spans="1:8">
      <c r="A1411" s="608"/>
      <c r="B1411" s="609"/>
      <c r="C1411" s="609"/>
      <c r="D1411" s="610"/>
      <c r="E1411" s="611" t="s">
        <v>4142</v>
      </c>
      <c r="F1411" s="611"/>
      <c r="G1411" s="611"/>
      <c r="H1411" s="612">
        <v>85625.12</v>
      </c>
    </row>
    <row r="1412" spans="1:8">
      <c r="A1412" s="613" t="s">
        <v>4143</v>
      </c>
      <c r="B1412" s="614"/>
      <c r="C1412" s="615"/>
      <c r="D1412" s="616"/>
      <c r="E1412" s="615"/>
      <c r="F1412" s="615"/>
      <c r="G1412" s="617"/>
      <c r="H1412" s="618"/>
    </row>
    <row r="1413" spans="1:8">
      <c r="A1413" s="594" t="s">
        <v>4064</v>
      </c>
      <c r="B1413" s="595"/>
      <c r="C1413" s="595"/>
      <c r="D1413" s="596"/>
      <c r="E1413" s="597" t="s">
        <v>4130</v>
      </c>
      <c r="F1413" s="598" t="s">
        <v>4144</v>
      </c>
      <c r="G1413" s="599" t="s">
        <v>4133</v>
      </c>
      <c r="H1413" s="600" t="s">
        <v>4134</v>
      </c>
    </row>
    <row r="1414" spans="1:8">
      <c r="A1414" s="601" t="s">
        <v>4145</v>
      </c>
      <c r="B1414" s="602"/>
      <c r="C1414" s="602"/>
      <c r="D1414" s="603"/>
      <c r="E1414" s="604" t="s">
        <v>4146</v>
      </c>
      <c r="F1414" s="619">
        <v>0.4</v>
      </c>
      <c r="G1414" s="606">
        <v>1587.2183463750353</v>
      </c>
      <c r="H1414" s="607">
        <v>634.89</v>
      </c>
    </row>
    <row r="1415" spans="1:8">
      <c r="A1415" s="601" t="s">
        <v>4180</v>
      </c>
      <c r="B1415" s="602"/>
      <c r="C1415" s="602"/>
      <c r="D1415" s="603"/>
      <c r="E1415" s="604" t="s">
        <v>4146</v>
      </c>
      <c r="F1415" s="619">
        <v>0.4</v>
      </c>
      <c r="G1415" s="606">
        <v>104.75641086075238</v>
      </c>
      <c r="H1415" s="607">
        <v>41.9</v>
      </c>
    </row>
    <row r="1416" spans="1:8">
      <c r="A1416" s="601" t="s">
        <v>4181</v>
      </c>
      <c r="B1416" s="602"/>
      <c r="C1416" s="602"/>
      <c r="D1416" s="603"/>
      <c r="E1416" s="604" t="s">
        <v>4146</v>
      </c>
      <c r="F1416" s="619">
        <v>0.4</v>
      </c>
      <c r="G1416" s="606">
        <v>2041.4757928961851</v>
      </c>
      <c r="H1416" s="607">
        <v>816.59</v>
      </c>
    </row>
    <row r="1417" spans="1:8">
      <c r="A1417" s="620"/>
      <c r="B1417" s="621"/>
      <c r="C1417" s="621"/>
      <c r="D1417" s="622"/>
      <c r="E1417" s="623" t="s">
        <v>4147</v>
      </c>
      <c r="F1417" s="624"/>
      <c r="G1417" s="625"/>
      <c r="H1417" s="612">
        <v>1493.38</v>
      </c>
    </row>
    <row r="1418" spans="1:8">
      <c r="A1418" s="626" t="s">
        <v>4148</v>
      </c>
      <c r="B1418" s="627"/>
      <c r="C1418" s="628"/>
      <c r="D1418" s="629"/>
      <c r="E1418" s="628"/>
      <c r="F1418" s="628"/>
      <c r="G1418" s="630"/>
      <c r="H1418" s="631"/>
    </row>
    <row r="1419" spans="1:8">
      <c r="A1419" s="594" t="s">
        <v>4064</v>
      </c>
      <c r="B1419" s="595"/>
      <c r="C1419" s="595"/>
      <c r="D1419" s="596"/>
      <c r="E1419" s="597" t="s">
        <v>4130</v>
      </c>
      <c r="F1419" s="598" t="s">
        <v>4132</v>
      </c>
      <c r="G1419" s="599" t="s">
        <v>4133</v>
      </c>
      <c r="H1419" s="600" t="s">
        <v>4134</v>
      </c>
    </row>
    <row r="1420" spans="1:8">
      <c r="A1420" s="601" t="s">
        <v>4149</v>
      </c>
      <c r="B1420" s="602"/>
      <c r="C1420" s="602"/>
      <c r="D1420" s="603"/>
      <c r="E1420" s="604" t="s">
        <v>4140</v>
      </c>
      <c r="F1420" s="632">
        <v>0.05</v>
      </c>
      <c r="G1420" s="606">
        <v>64783.484999999993</v>
      </c>
      <c r="H1420" s="607">
        <v>3239.17</v>
      </c>
    </row>
    <row r="1421" spans="1:8">
      <c r="A1421" s="601"/>
      <c r="B1421" s="602"/>
      <c r="C1421" s="602"/>
      <c r="D1421" s="603"/>
      <c r="E1421" s="623" t="s">
        <v>4150</v>
      </c>
      <c r="F1421" s="624"/>
      <c r="G1421" s="625"/>
      <c r="H1421" s="612">
        <v>3239.17</v>
      </c>
    </row>
    <row r="1422" spans="1:8">
      <c r="A1422" s="634" t="s">
        <v>4151</v>
      </c>
      <c r="B1422" s="635"/>
      <c r="C1422" s="636"/>
      <c r="D1422" s="637"/>
      <c r="E1422" s="636"/>
      <c r="F1422" s="636"/>
      <c r="G1422" s="638"/>
      <c r="H1422" s="639"/>
    </row>
    <row r="1423" spans="1:8">
      <c r="A1423" s="594" t="s">
        <v>4064</v>
      </c>
      <c r="B1423" s="595"/>
      <c r="C1423" s="595"/>
      <c r="D1423" s="596"/>
      <c r="E1423" s="597" t="s">
        <v>4130</v>
      </c>
      <c r="F1423" s="598" t="s">
        <v>4144</v>
      </c>
      <c r="G1423" s="599" t="s">
        <v>4133</v>
      </c>
      <c r="H1423" s="600" t="s">
        <v>4134</v>
      </c>
    </row>
    <row r="1424" spans="1:8" ht="13.5">
      <c r="A1424" s="601" t="s">
        <v>4264</v>
      </c>
      <c r="B1424" s="602"/>
      <c r="C1424" s="602"/>
      <c r="D1424" s="603"/>
      <c r="E1424" s="604" t="s">
        <v>4146</v>
      </c>
      <c r="F1424" s="670">
        <v>0.4</v>
      </c>
      <c r="G1424" s="606">
        <v>83625.776203124988</v>
      </c>
      <c r="H1424" s="607">
        <v>33450.31</v>
      </c>
    </row>
    <row r="1425" spans="1:8">
      <c r="A1425" s="601"/>
      <c r="B1425" s="602"/>
      <c r="C1425" s="602"/>
      <c r="D1425" s="603"/>
      <c r="E1425" s="604" t="s">
        <v>4141</v>
      </c>
      <c r="F1425" s="605"/>
      <c r="G1425" s="606" t="s">
        <v>4141</v>
      </c>
      <c r="H1425" s="607" t="s">
        <v>4141</v>
      </c>
    </row>
    <row r="1426" spans="1:8" ht="13.5" thickBot="1">
      <c r="A1426" s="641"/>
      <c r="B1426" s="642"/>
      <c r="C1426" s="642"/>
      <c r="D1426" s="643"/>
      <c r="E1426" s="644" t="s">
        <v>4153</v>
      </c>
      <c r="F1426" s="645"/>
      <c r="G1426" s="646"/>
      <c r="H1426" s="647">
        <v>33450.31</v>
      </c>
    </row>
    <row r="1427" spans="1:8" ht="13.5" thickBot="1">
      <c r="A1427" s="648" t="s">
        <v>4154</v>
      </c>
      <c r="B1427" s="649"/>
      <c r="C1427" s="649"/>
      <c r="D1427" s="649"/>
      <c r="E1427" s="650"/>
      <c r="F1427" s="651">
        <v>123807.98</v>
      </c>
      <c r="G1427" s="652"/>
      <c r="H1427" s="653"/>
    </row>
    <row r="1428" spans="1:8" ht="15">
      <c r="A1428" s="579"/>
      <c r="B1428" s="579"/>
      <c r="C1428" s="579"/>
      <c r="D1428" s="579"/>
      <c r="E1428" s="579"/>
      <c r="F1428" s="579"/>
      <c r="G1428" s="579"/>
      <c r="H1428" s="579"/>
    </row>
    <row r="1429" spans="1:8" ht="15.75" thickBot="1">
      <c r="A1429" s="654"/>
      <c r="B1429" s="654"/>
      <c r="C1429" s="654"/>
      <c r="D1429" s="654"/>
      <c r="E1429" s="654"/>
      <c r="F1429" s="654"/>
      <c r="G1429" s="654"/>
      <c r="H1429" s="654"/>
    </row>
    <row r="1430" spans="1:8" ht="26.25" thickBot="1">
      <c r="A1430" s="573" t="s">
        <v>4129</v>
      </c>
      <c r="B1430" s="581"/>
      <c r="C1430" s="581"/>
      <c r="D1430" s="582" t="s">
        <v>138</v>
      </c>
      <c r="E1430" s="583" t="s">
        <v>4130</v>
      </c>
      <c r="F1430" s="584" t="s">
        <v>28</v>
      </c>
      <c r="G1430" s="585" t="s">
        <v>0</v>
      </c>
      <c r="H1430" s="586" t="s">
        <v>4265</v>
      </c>
    </row>
    <row r="1431" spans="1:8" ht="15.75" customHeight="1" thickBot="1">
      <c r="A1431" s="587"/>
      <c r="B1431" s="587"/>
      <c r="C1431" s="587"/>
      <c r="D1431" s="587"/>
      <c r="E1431" s="587"/>
      <c r="F1431" s="587"/>
      <c r="G1431" s="587"/>
      <c r="H1431" s="587"/>
    </row>
    <row r="1432" spans="1:8">
      <c r="A1432" s="588" t="s">
        <v>1297</v>
      </c>
      <c r="B1432" s="589"/>
      <c r="C1432" s="590"/>
      <c r="D1432" s="591"/>
      <c r="E1432" s="590"/>
      <c r="F1432" s="590"/>
      <c r="G1432" s="592"/>
      <c r="H1432" s="593"/>
    </row>
    <row r="1433" spans="1:8">
      <c r="A1433" s="594" t="s">
        <v>4064</v>
      </c>
      <c r="B1433" s="595"/>
      <c r="C1433" s="595"/>
      <c r="D1433" s="596"/>
      <c r="E1433" s="597" t="s">
        <v>4130</v>
      </c>
      <c r="F1433" s="598" t="s">
        <v>4132</v>
      </c>
      <c r="G1433" s="599" t="s">
        <v>4133</v>
      </c>
      <c r="H1433" s="600" t="s">
        <v>4134</v>
      </c>
    </row>
    <row r="1434" spans="1:8" ht="13.5">
      <c r="A1434" s="663" t="s">
        <v>4266</v>
      </c>
      <c r="B1434" s="664"/>
      <c r="C1434" s="664"/>
      <c r="D1434" s="665"/>
      <c r="E1434" s="604" t="s">
        <v>4138</v>
      </c>
      <c r="F1434" s="670">
        <v>0.39</v>
      </c>
      <c r="G1434" s="606">
        <v>78750</v>
      </c>
      <c r="H1434" s="607">
        <v>30712.5</v>
      </c>
    </row>
    <row r="1435" spans="1:8" ht="13.5">
      <c r="A1435" s="663" t="s">
        <v>4256</v>
      </c>
      <c r="B1435" s="664"/>
      <c r="C1435" s="664"/>
      <c r="D1435" s="665"/>
      <c r="E1435" s="604" t="s">
        <v>4138</v>
      </c>
      <c r="F1435" s="670">
        <v>1</v>
      </c>
      <c r="G1435" s="606">
        <v>1995</v>
      </c>
      <c r="H1435" s="607">
        <v>1995</v>
      </c>
    </row>
    <row r="1436" spans="1:8" ht="13.5">
      <c r="A1436" s="663" t="s">
        <v>4226</v>
      </c>
      <c r="B1436" s="664"/>
      <c r="C1436" s="664"/>
      <c r="D1436" s="665"/>
      <c r="E1436" s="604" t="s">
        <v>4138</v>
      </c>
      <c r="F1436" s="670">
        <v>0.75</v>
      </c>
      <c r="G1436" s="606">
        <v>398</v>
      </c>
      <c r="H1436" s="607">
        <v>298.5</v>
      </c>
    </row>
    <row r="1437" spans="1:8" ht="13.5">
      <c r="A1437" s="666" t="s">
        <v>4262</v>
      </c>
      <c r="B1437" s="667"/>
      <c r="C1437" s="667"/>
      <c r="D1437" s="668"/>
      <c r="E1437" s="604" t="s">
        <v>4263</v>
      </c>
      <c r="F1437" s="670">
        <v>0.1</v>
      </c>
      <c r="G1437" s="606">
        <v>9386</v>
      </c>
      <c r="H1437" s="607">
        <v>938.6</v>
      </c>
    </row>
    <row r="1438" spans="1:8">
      <c r="A1438" s="608"/>
      <c r="B1438" s="609"/>
      <c r="C1438" s="609"/>
      <c r="D1438" s="610"/>
      <c r="E1438" s="611" t="s">
        <v>4142</v>
      </c>
      <c r="F1438" s="611"/>
      <c r="G1438" s="611"/>
      <c r="H1438" s="612">
        <v>33944.6</v>
      </c>
    </row>
    <row r="1439" spans="1:8">
      <c r="A1439" s="613" t="s">
        <v>4143</v>
      </c>
      <c r="B1439" s="614"/>
      <c r="C1439" s="615"/>
      <c r="D1439" s="616"/>
      <c r="E1439" s="615"/>
      <c r="F1439" s="615"/>
      <c r="G1439" s="617"/>
      <c r="H1439" s="618"/>
    </row>
    <row r="1440" spans="1:8">
      <c r="A1440" s="594" t="s">
        <v>4064</v>
      </c>
      <c r="B1440" s="595"/>
      <c r="C1440" s="595"/>
      <c r="D1440" s="596"/>
      <c r="E1440" s="597" t="s">
        <v>4130</v>
      </c>
      <c r="F1440" s="598" t="s">
        <v>4144</v>
      </c>
      <c r="G1440" s="599" t="s">
        <v>4133</v>
      </c>
      <c r="H1440" s="600" t="s">
        <v>4134</v>
      </c>
    </row>
    <row r="1441" spans="1:8">
      <c r="A1441" s="601" t="s">
        <v>4145</v>
      </c>
      <c r="B1441" s="602"/>
      <c r="C1441" s="602"/>
      <c r="D1441" s="603"/>
      <c r="E1441" s="604" t="s">
        <v>4146</v>
      </c>
      <c r="F1441" s="619">
        <v>0.38</v>
      </c>
      <c r="G1441" s="606">
        <v>1587.2183463750353</v>
      </c>
      <c r="H1441" s="607">
        <v>603.14</v>
      </c>
    </row>
    <row r="1442" spans="1:8">
      <c r="A1442" s="601" t="s">
        <v>4180</v>
      </c>
      <c r="B1442" s="602"/>
      <c r="C1442" s="602"/>
      <c r="D1442" s="603"/>
      <c r="E1442" s="604" t="s">
        <v>4146</v>
      </c>
      <c r="F1442" s="619">
        <v>0.38</v>
      </c>
      <c r="G1442" s="606">
        <v>104.75641086075238</v>
      </c>
      <c r="H1442" s="607">
        <v>39.81</v>
      </c>
    </row>
    <row r="1443" spans="1:8">
      <c r="A1443" s="601" t="s">
        <v>4181</v>
      </c>
      <c r="B1443" s="602"/>
      <c r="C1443" s="602"/>
      <c r="D1443" s="603"/>
      <c r="E1443" s="604" t="s">
        <v>4146</v>
      </c>
      <c r="F1443" s="619">
        <v>0.38</v>
      </c>
      <c r="G1443" s="606">
        <v>2041.4757928961851</v>
      </c>
      <c r="H1443" s="607">
        <v>775.76</v>
      </c>
    </row>
    <row r="1444" spans="1:8">
      <c r="A1444" s="620"/>
      <c r="B1444" s="621"/>
      <c r="C1444" s="621"/>
      <c r="D1444" s="622"/>
      <c r="E1444" s="623" t="s">
        <v>4147</v>
      </c>
      <c r="F1444" s="624"/>
      <c r="G1444" s="625"/>
      <c r="H1444" s="612">
        <v>1418.71</v>
      </c>
    </row>
    <row r="1445" spans="1:8">
      <c r="A1445" s="626" t="s">
        <v>4148</v>
      </c>
      <c r="B1445" s="627"/>
      <c r="C1445" s="628"/>
      <c r="D1445" s="629"/>
      <c r="E1445" s="628"/>
      <c r="F1445" s="628"/>
      <c r="G1445" s="630"/>
      <c r="H1445" s="631"/>
    </row>
    <row r="1446" spans="1:8">
      <c r="A1446" s="594" t="s">
        <v>4064</v>
      </c>
      <c r="B1446" s="595"/>
      <c r="C1446" s="595"/>
      <c r="D1446" s="596"/>
      <c r="E1446" s="597" t="s">
        <v>4130</v>
      </c>
      <c r="F1446" s="598" t="s">
        <v>4132</v>
      </c>
      <c r="G1446" s="599" t="s">
        <v>4133</v>
      </c>
      <c r="H1446" s="600" t="s">
        <v>4134</v>
      </c>
    </row>
    <row r="1447" spans="1:8">
      <c r="A1447" s="601" t="s">
        <v>4149</v>
      </c>
      <c r="B1447" s="602"/>
      <c r="C1447" s="602"/>
      <c r="D1447" s="603"/>
      <c r="E1447" s="604" t="s">
        <v>4140</v>
      </c>
      <c r="F1447" s="632">
        <v>0.05</v>
      </c>
      <c r="G1447" s="606">
        <v>64783.484999999993</v>
      </c>
      <c r="H1447" s="607">
        <v>3239.17</v>
      </c>
    </row>
    <row r="1448" spans="1:8">
      <c r="A1448" s="601"/>
      <c r="B1448" s="602"/>
      <c r="C1448" s="602"/>
      <c r="D1448" s="603"/>
      <c r="E1448" s="623" t="s">
        <v>4150</v>
      </c>
      <c r="F1448" s="624"/>
      <c r="G1448" s="625"/>
      <c r="H1448" s="612">
        <v>3239.17</v>
      </c>
    </row>
    <row r="1449" spans="1:8">
      <c r="A1449" s="634" t="s">
        <v>4151</v>
      </c>
      <c r="B1449" s="635"/>
      <c r="C1449" s="636"/>
      <c r="D1449" s="637"/>
      <c r="E1449" s="636"/>
      <c r="F1449" s="636"/>
      <c r="G1449" s="638"/>
      <c r="H1449" s="639"/>
    </row>
    <row r="1450" spans="1:8">
      <c r="A1450" s="594" t="s">
        <v>4064</v>
      </c>
      <c r="B1450" s="595"/>
      <c r="C1450" s="595"/>
      <c r="D1450" s="596"/>
      <c r="E1450" s="597" t="s">
        <v>4130</v>
      </c>
      <c r="F1450" s="598" t="s">
        <v>4144</v>
      </c>
      <c r="G1450" s="599" t="s">
        <v>4133</v>
      </c>
      <c r="H1450" s="600" t="s">
        <v>4134</v>
      </c>
    </row>
    <row r="1451" spans="1:8">
      <c r="A1451" s="601" t="s">
        <v>4264</v>
      </c>
      <c r="B1451" s="602"/>
      <c r="C1451" s="602"/>
      <c r="D1451" s="603"/>
      <c r="E1451" s="604" t="s">
        <v>4146</v>
      </c>
      <c r="F1451" s="640">
        <v>0.38</v>
      </c>
      <c r="G1451" s="606">
        <v>83625.776203124988</v>
      </c>
      <c r="H1451" s="607">
        <v>31777.79</v>
      </c>
    </row>
    <row r="1452" spans="1:8" ht="13.5" thickBot="1">
      <c r="A1452" s="641"/>
      <c r="B1452" s="642"/>
      <c r="C1452" s="642"/>
      <c r="D1452" s="643"/>
      <c r="E1452" s="644" t="s">
        <v>4153</v>
      </c>
      <c r="F1452" s="645"/>
      <c r="G1452" s="646"/>
      <c r="H1452" s="647">
        <v>31777.79</v>
      </c>
    </row>
    <row r="1453" spans="1:8" ht="13.5" thickBot="1">
      <c r="A1453" s="648" t="s">
        <v>4154</v>
      </c>
      <c r="B1453" s="649"/>
      <c r="C1453" s="649"/>
      <c r="D1453" s="649"/>
      <c r="E1453" s="650"/>
      <c r="F1453" s="651">
        <v>70380.27</v>
      </c>
      <c r="G1453" s="652"/>
      <c r="H1453" s="653"/>
    </row>
    <row r="1454" spans="1:8" ht="15">
      <c r="A1454" s="579"/>
      <c r="B1454" s="579"/>
      <c r="C1454" s="579"/>
      <c r="D1454" s="579"/>
      <c r="E1454" s="579"/>
      <c r="F1454" s="579"/>
      <c r="G1454" s="579"/>
      <c r="H1454" s="579"/>
    </row>
    <row r="1455" spans="1:8" ht="15.75" thickBot="1">
      <c r="A1455" s="654"/>
      <c r="B1455" s="654"/>
      <c r="C1455" s="654"/>
      <c r="D1455" s="654"/>
      <c r="E1455" s="654"/>
      <c r="F1455" s="654"/>
      <c r="G1455" s="654"/>
      <c r="H1455" s="654"/>
    </row>
    <row r="1456" spans="1:8" ht="26.25" thickBot="1">
      <c r="A1456" s="573" t="s">
        <v>4129</v>
      </c>
      <c r="B1456" s="581"/>
      <c r="C1456" s="581"/>
      <c r="D1456" s="582" t="s">
        <v>140</v>
      </c>
      <c r="E1456" s="583" t="s">
        <v>4130</v>
      </c>
      <c r="F1456" s="584" t="s">
        <v>28</v>
      </c>
      <c r="G1456" s="585" t="s">
        <v>0</v>
      </c>
      <c r="H1456" s="586" t="s">
        <v>4267</v>
      </c>
    </row>
    <row r="1457" spans="1:8" ht="15.75" customHeight="1" thickBot="1">
      <c r="A1457" s="587"/>
      <c r="B1457" s="587"/>
      <c r="C1457" s="587"/>
      <c r="D1457" s="587"/>
      <c r="E1457" s="587"/>
      <c r="F1457" s="587"/>
      <c r="G1457" s="587"/>
      <c r="H1457" s="587"/>
    </row>
    <row r="1458" spans="1:8">
      <c r="A1458" s="588" t="s">
        <v>1297</v>
      </c>
      <c r="B1458" s="589"/>
      <c r="C1458" s="590"/>
      <c r="D1458" s="591"/>
      <c r="E1458" s="590"/>
      <c r="F1458" s="590"/>
      <c r="G1458" s="592"/>
      <c r="H1458" s="593"/>
    </row>
    <row r="1459" spans="1:8">
      <c r="A1459" s="594" t="s">
        <v>4064</v>
      </c>
      <c r="B1459" s="595"/>
      <c r="C1459" s="595"/>
      <c r="D1459" s="596"/>
      <c r="E1459" s="597" t="s">
        <v>4130</v>
      </c>
      <c r="F1459" s="598" t="s">
        <v>4132</v>
      </c>
      <c r="G1459" s="599" t="s">
        <v>4133</v>
      </c>
      <c r="H1459" s="600" t="s">
        <v>4134</v>
      </c>
    </row>
    <row r="1460" spans="1:8" ht="13.5">
      <c r="A1460" s="663" t="s">
        <v>4268</v>
      </c>
      <c r="B1460" s="664"/>
      <c r="C1460" s="664"/>
      <c r="D1460" s="665"/>
      <c r="E1460" s="604" t="s">
        <v>4138</v>
      </c>
      <c r="F1460" s="670">
        <v>0.51</v>
      </c>
      <c r="G1460" s="606">
        <v>63000</v>
      </c>
      <c r="H1460" s="607">
        <v>32130</v>
      </c>
    </row>
    <row r="1461" spans="1:8" ht="13.5">
      <c r="A1461" s="663" t="s">
        <v>4256</v>
      </c>
      <c r="B1461" s="664"/>
      <c r="C1461" s="664"/>
      <c r="D1461" s="665"/>
      <c r="E1461" s="604" t="s">
        <v>4138</v>
      </c>
      <c r="F1461" s="670">
        <v>1.3</v>
      </c>
      <c r="G1461" s="606">
        <v>1995</v>
      </c>
      <c r="H1461" s="607">
        <v>2593.5</v>
      </c>
    </row>
    <row r="1462" spans="1:8" ht="13.5">
      <c r="A1462" s="663" t="s">
        <v>4226</v>
      </c>
      <c r="B1462" s="664"/>
      <c r="C1462" s="664"/>
      <c r="D1462" s="665"/>
      <c r="E1462" s="604" t="s">
        <v>4138</v>
      </c>
      <c r="F1462" s="670">
        <v>1</v>
      </c>
      <c r="G1462" s="606">
        <v>398</v>
      </c>
      <c r="H1462" s="607">
        <v>398</v>
      </c>
    </row>
    <row r="1463" spans="1:8" ht="13.5">
      <c r="A1463" s="666" t="s">
        <v>4262</v>
      </c>
      <c r="B1463" s="667"/>
      <c r="C1463" s="667"/>
      <c r="D1463" s="668"/>
      <c r="E1463" s="604" t="s">
        <v>4263</v>
      </c>
      <c r="F1463" s="670">
        <v>0.12</v>
      </c>
      <c r="G1463" s="606">
        <v>9386</v>
      </c>
      <c r="H1463" s="607">
        <v>1126.32</v>
      </c>
    </row>
    <row r="1464" spans="1:8">
      <c r="A1464" s="608"/>
      <c r="B1464" s="609"/>
      <c r="C1464" s="609"/>
      <c r="D1464" s="610"/>
      <c r="E1464" s="611" t="s">
        <v>4142</v>
      </c>
      <c r="F1464" s="611"/>
      <c r="G1464" s="611"/>
      <c r="H1464" s="612">
        <v>36247.82</v>
      </c>
    </row>
    <row r="1465" spans="1:8">
      <c r="A1465" s="613" t="s">
        <v>4143</v>
      </c>
      <c r="B1465" s="614"/>
      <c r="C1465" s="615"/>
      <c r="D1465" s="616"/>
      <c r="E1465" s="615"/>
      <c r="F1465" s="615"/>
      <c r="G1465" s="617"/>
      <c r="H1465" s="618"/>
    </row>
    <row r="1466" spans="1:8">
      <c r="A1466" s="594" t="s">
        <v>4064</v>
      </c>
      <c r="B1466" s="595"/>
      <c r="C1466" s="595"/>
      <c r="D1466" s="596"/>
      <c r="E1466" s="597" t="s">
        <v>4130</v>
      </c>
      <c r="F1466" s="598" t="s">
        <v>4144</v>
      </c>
      <c r="G1466" s="599" t="s">
        <v>4133</v>
      </c>
      <c r="H1466" s="600" t="s">
        <v>4134</v>
      </c>
    </row>
    <row r="1467" spans="1:8">
      <c r="A1467" s="601" t="s">
        <v>4145</v>
      </c>
      <c r="B1467" s="602"/>
      <c r="C1467" s="602"/>
      <c r="D1467" s="603"/>
      <c r="E1467" s="604" t="s">
        <v>4146</v>
      </c>
      <c r="F1467" s="619">
        <v>0.4</v>
      </c>
      <c r="G1467" s="606">
        <v>1587.2183463750353</v>
      </c>
      <c r="H1467" s="607">
        <v>634.89</v>
      </c>
    </row>
    <row r="1468" spans="1:8">
      <c r="A1468" s="601" t="s">
        <v>4180</v>
      </c>
      <c r="B1468" s="602"/>
      <c r="C1468" s="602"/>
      <c r="D1468" s="603"/>
      <c r="E1468" s="604" t="s">
        <v>4146</v>
      </c>
      <c r="F1468" s="619">
        <v>0.4</v>
      </c>
      <c r="G1468" s="606">
        <v>104.75641086075238</v>
      </c>
      <c r="H1468" s="607">
        <v>41.9</v>
      </c>
    </row>
    <row r="1469" spans="1:8">
      <c r="A1469" s="601" t="s">
        <v>4181</v>
      </c>
      <c r="B1469" s="602"/>
      <c r="C1469" s="602"/>
      <c r="D1469" s="603"/>
      <c r="E1469" s="604" t="s">
        <v>4146</v>
      </c>
      <c r="F1469" s="619">
        <v>0.4</v>
      </c>
      <c r="G1469" s="606">
        <v>2041.4757928961851</v>
      </c>
      <c r="H1469" s="607">
        <v>816.59</v>
      </c>
    </row>
    <row r="1470" spans="1:8">
      <c r="A1470" s="620"/>
      <c r="B1470" s="621"/>
      <c r="C1470" s="621"/>
      <c r="D1470" s="622"/>
      <c r="E1470" s="623" t="s">
        <v>4147</v>
      </c>
      <c r="F1470" s="624"/>
      <c r="G1470" s="625"/>
      <c r="H1470" s="612">
        <v>1493.38</v>
      </c>
    </row>
    <row r="1471" spans="1:8">
      <c r="A1471" s="626" t="s">
        <v>4148</v>
      </c>
      <c r="B1471" s="627"/>
      <c r="C1471" s="628"/>
      <c r="D1471" s="629"/>
      <c r="E1471" s="628"/>
      <c r="F1471" s="628"/>
      <c r="G1471" s="630"/>
      <c r="H1471" s="631"/>
    </row>
    <row r="1472" spans="1:8">
      <c r="A1472" s="594" t="s">
        <v>4064</v>
      </c>
      <c r="B1472" s="595"/>
      <c r="C1472" s="595"/>
      <c r="D1472" s="596"/>
      <c r="E1472" s="597" t="s">
        <v>4130</v>
      </c>
      <c r="F1472" s="598" t="s">
        <v>4132</v>
      </c>
      <c r="G1472" s="599" t="s">
        <v>4133</v>
      </c>
      <c r="H1472" s="600" t="s">
        <v>4134</v>
      </c>
    </row>
    <row r="1473" spans="1:8">
      <c r="A1473" s="601" t="s">
        <v>4149</v>
      </c>
      <c r="B1473" s="602"/>
      <c r="C1473" s="602"/>
      <c r="D1473" s="603"/>
      <c r="E1473" s="604" t="s">
        <v>4140</v>
      </c>
      <c r="F1473" s="632">
        <v>0.05</v>
      </c>
      <c r="G1473" s="606">
        <v>64783.484999999993</v>
      </c>
      <c r="H1473" s="607">
        <v>3239.17</v>
      </c>
    </row>
    <row r="1474" spans="1:8">
      <c r="A1474" s="601"/>
      <c r="B1474" s="602"/>
      <c r="C1474" s="602"/>
      <c r="D1474" s="603"/>
      <c r="E1474" s="623" t="s">
        <v>4150</v>
      </c>
      <c r="F1474" s="624"/>
      <c r="G1474" s="625"/>
      <c r="H1474" s="612">
        <v>3239.17</v>
      </c>
    </row>
    <row r="1475" spans="1:8">
      <c r="A1475" s="634" t="s">
        <v>4151</v>
      </c>
      <c r="B1475" s="635"/>
      <c r="C1475" s="636"/>
      <c r="D1475" s="637"/>
      <c r="E1475" s="636"/>
      <c r="F1475" s="636"/>
      <c r="G1475" s="638"/>
      <c r="H1475" s="639"/>
    </row>
    <row r="1476" spans="1:8">
      <c r="A1476" s="594" t="s">
        <v>4064</v>
      </c>
      <c r="B1476" s="595"/>
      <c r="C1476" s="595"/>
      <c r="D1476" s="596"/>
      <c r="E1476" s="597" t="s">
        <v>4130</v>
      </c>
      <c r="F1476" s="598" t="s">
        <v>4144</v>
      </c>
      <c r="G1476" s="599" t="s">
        <v>4133</v>
      </c>
      <c r="H1476" s="600" t="s">
        <v>4134</v>
      </c>
    </row>
    <row r="1477" spans="1:8">
      <c r="A1477" s="601" t="s">
        <v>4264</v>
      </c>
      <c r="B1477" s="602"/>
      <c r="C1477" s="602"/>
      <c r="D1477" s="603"/>
      <c r="E1477" s="604" t="s">
        <v>4146</v>
      </c>
      <c r="F1477" s="640">
        <v>0.4</v>
      </c>
      <c r="G1477" s="606">
        <v>83625.776203124988</v>
      </c>
      <c r="H1477" s="607">
        <v>33450.31</v>
      </c>
    </row>
    <row r="1478" spans="1:8" ht="13.5" thickBot="1">
      <c r="A1478" s="641"/>
      <c r="B1478" s="642"/>
      <c r="C1478" s="642"/>
      <c r="D1478" s="643"/>
      <c r="E1478" s="644" t="s">
        <v>4153</v>
      </c>
      <c r="F1478" s="645"/>
      <c r="G1478" s="646"/>
      <c r="H1478" s="647">
        <v>33450.31</v>
      </c>
    </row>
    <row r="1479" spans="1:8" ht="13.5" thickBot="1">
      <c r="A1479" s="648" t="s">
        <v>4154</v>
      </c>
      <c r="B1479" s="649"/>
      <c r="C1479" s="649"/>
      <c r="D1479" s="649"/>
      <c r="E1479" s="650"/>
      <c r="F1479" s="651">
        <v>74430.679999999993</v>
      </c>
      <c r="G1479" s="652"/>
      <c r="H1479" s="653"/>
    </row>
    <row r="1480" spans="1:8" ht="15">
      <c r="A1480" s="579"/>
      <c r="B1480" s="579"/>
      <c r="C1480" s="579"/>
      <c r="D1480" s="579"/>
      <c r="E1480" s="579"/>
      <c r="F1480" s="579"/>
      <c r="G1480" s="579"/>
      <c r="H1480" s="579"/>
    </row>
    <row r="1481" spans="1:8" ht="15.75" thickBot="1">
      <c r="A1481" s="654"/>
      <c r="B1481" s="654"/>
      <c r="C1481" s="654"/>
      <c r="D1481" s="654"/>
      <c r="E1481" s="654"/>
      <c r="F1481" s="654"/>
      <c r="G1481" s="654"/>
      <c r="H1481" s="654"/>
    </row>
    <row r="1482" spans="1:8" ht="26.25" thickBot="1">
      <c r="A1482" s="573" t="s">
        <v>4129</v>
      </c>
      <c r="B1482" s="581"/>
      <c r="C1482" s="581"/>
      <c r="D1482" s="582" t="s">
        <v>142</v>
      </c>
      <c r="E1482" s="583" t="s">
        <v>4130</v>
      </c>
      <c r="F1482" s="584" t="s">
        <v>28</v>
      </c>
      <c r="G1482" s="585" t="s">
        <v>0</v>
      </c>
      <c r="H1482" s="586" t="s">
        <v>4269</v>
      </c>
    </row>
    <row r="1483" spans="1:8" ht="15.75" customHeight="1" thickBot="1">
      <c r="A1483" s="587"/>
      <c r="B1483" s="587"/>
      <c r="C1483" s="587"/>
      <c r="D1483" s="587"/>
      <c r="E1483" s="587"/>
      <c r="F1483" s="587"/>
      <c r="G1483" s="587"/>
      <c r="H1483" s="587"/>
    </row>
    <row r="1484" spans="1:8">
      <c r="A1484" s="588" t="s">
        <v>1297</v>
      </c>
      <c r="B1484" s="589"/>
      <c r="C1484" s="590"/>
      <c r="D1484" s="591"/>
      <c r="E1484" s="590"/>
      <c r="F1484" s="590"/>
      <c r="G1484" s="592"/>
      <c r="H1484" s="593"/>
    </row>
    <row r="1485" spans="1:8">
      <c r="A1485" s="594" t="s">
        <v>4064</v>
      </c>
      <c r="B1485" s="595"/>
      <c r="C1485" s="595"/>
      <c r="D1485" s="596"/>
      <c r="E1485" s="597" t="s">
        <v>4130</v>
      </c>
      <c r="F1485" s="598" t="s">
        <v>4132</v>
      </c>
      <c r="G1485" s="599" t="s">
        <v>4133</v>
      </c>
      <c r="H1485" s="600" t="s">
        <v>4134</v>
      </c>
    </row>
    <row r="1486" spans="1:8" ht="13.5">
      <c r="A1486" s="663" t="s">
        <v>4270</v>
      </c>
      <c r="B1486" s="664"/>
      <c r="C1486" s="664"/>
      <c r="D1486" s="665"/>
      <c r="E1486" s="604" t="s">
        <v>4138</v>
      </c>
      <c r="F1486" s="670">
        <v>0.68</v>
      </c>
      <c r="G1486" s="606">
        <v>47250</v>
      </c>
      <c r="H1486" s="607">
        <v>32130</v>
      </c>
    </row>
    <row r="1487" spans="1:8" ht="13.5">
      <c r="A1487" s="663" t="s">
        <v>4256</v>
      </c>
      <c r="B1487" s="664"/>
      <c r="C1487" s="664"/>
      <c r="D1487" s="665"/>
      <c r="E1487" s="604" t="s">
        <v>4138</v>
      </c>
      <c r="F1487" s="670">
        <v>1.3</v>
      </c>
      <c r="G1487" s="606">
        <v>1995</v>
      </c>
      <c r="H1487" s="607">
        <v>2593.5</v>
      </c>
    </row>
    <row r="1488" spans="1:8" ht="13.5">
      <c r="A1488" s="663" t="s">
        <v>4226</v>
      </c>
      <c r="B1488" s="664"/>
      <c r="C1488" s="664"/>
      <c r="D1488" s="665"/>
      <c r="E1488" s="604" t="s">
        <v>4138</v>
      </c>
      <c r="F1488" s="670">
        <v>1</v>
      </c>
      <c r="G1488" s="606">
        <v>398</v>
      </c>
      <c r="H1488" s="607">
        <v>398</v>
      </c>
    </row>
    <row r="1489" spans="1:8" ht="13.5">
      <c r="A1489" s="666" t="s">
        <v>4262</v>
      </c>
      <c r="B1489" s="667"/>
      <c r="C1489" s="667"/>
      <c r="D1489" s="668"/>
      <c r="E1489" s="604" t="s">
        <v>4263</v>
      </c>
      <c r="F1489" s="670">
        <v>0.12</v>
      </c>
      <c r="G1489" s="606">
        <v>9386</v>
      </c>
      <c r="H1489" s="607">
        <v>1126.32</v>
      </c>
    </row>
    <row r="1490" spans="1:8">
      <c r="A1490" s="608"/>
      <c r="B1490" s="609"/>
      <c r="C1490" s="609"/>
      <c r="D1490" s="610"/>
      <c r="E1490" s="611" t="s">
        <v>4142</v>
      </c>
      <c r="F1490" s="611"/>
      <c r="G1490" s="611"/>
      <c r="H1490" s="612">
        <v>36247.82</v>
      </c>
    </row>
    <row r="1491" spans="1:8">
      <c r="A1491" s="613" t="s">
        <v>4143</v>
      </c>
      <c r="B1491" s="614"/>
      <c r="C1491" s="615"/>
      <c r="D1491" s="616"/>
      <c r="E1491" s="615"/>
      <c r="F1491" s="615"/>
      <c r="G1491" s="617"/>
      <c r="H1491" s="618"/>
    </row>
    <row r="1492" spans="1:8">
      <c r="A1492" s="594" t="s">
        <v>4064</v>
      </c>
      <c r="B1492" s="595"/>
      <c r="C1492" s="595"/>
      <c r="D1492" s="596"/>
      <c r="E1492" s="597" t="s">
        <v>4130</v>
      </c>
      <c r="F1492" s="598" t="s">
        <v>4144</v>
      </c>
      <c r="G1492" s="599" t="s">
        <v>4133</v>
      </c>
      <c r="H1492" s="600" t="s">
        <v>4134</v>
      </c>
    </row>
    <row r="1493" spans="1:8">
      <c r="A1493" s="601" t="s">
        <v>4145</v>
      </c>
      <c r="B1493" s="602"/>
      <c r="C1493" s="602"/>
      <c r="D1493" s="603"/>
      <c r="E1493" s="604" t="s">
        <v>4146</v>
      </c>
      <c r="F1493" s="619">
        <v>0.4</v>
      </c>
      <c r="G1493" s="606">
        <v>1587.2183463750353</v>
      </c>
      <c r="H1493" s="607">
        <v>634.89</v>
      </c>
    </row>
    <row r="1494" spans="1:8">
      <c r="A1494" s="601" t="s">
        <v>4180</v>
      </c>
      <c r="B1494" s="602"/>
      <c r="C1494" s="602"/>
      <c r="D1494" s="603"/>
      <c r="E1494" s="604" t="s">
        <v>4146</v>
      </c>
      <c r="F1494" s="619">
        <v>0.4</v>
      </c>
      <c r="G1494" s="606">
        <v>104.75641086075238</v>
      </c>
      <c r="H1494" s="607">
        <v>41.9</v>
      </c>
    </row>
    <row r="1495" spans="1:8">
      <c r="A1495" s="601" t="s">
        <v>4181</v>
      </c>
      <c r="B1495" s="602"/>
      <c r="C1495" s="602"/>
      <c r="D1495" s="603"/>
      <c r="E1495" s="604" t="s">
        <v>4146</v>
      </c>
      <c r="F1495" s="619">
        <v>0.4</v>
      </c>
      <c r="G1495" s="606">
        <v>2041.4757928961851</v>
      </c>
      <c r="H1495" s="607">
        <v>816.59</v>
      </c>
    </row>
    <row r="1496" spans="1:8">
      <c r="A1496" s="620"/>
      <c r="B1496" s="621"/>
      <c r="C1496" s="621"/>
      <c r="D1496" s="622"/>
      <c r="E1496" s="623" t="s">
        <v>4147</v>
      </c>
      <c r="F1496" s="624"/>
      <c r="G1496" s="625"/>
      <c r="H1496" s="612">
        <v>1493.38</v>
      </c>
    </row>
    <row r="1497" spans="1:8">
      <c r="A1497" s="626" t="s">
        <v>4148</v>
      </c>
      <c r="B1497" s="627"/>
      <c r="C1497" s="628"/>
      <c r="D1497" s="629"/>
      <c r="E1497" s="628"/>
      <c r="F1497" s="628"/>
      <c r="G1497" s="630"/>
      <c r="H1497" s="631"/>
    </row>
    <row r="1498" spans="1:8">
      <c r="A1498" s="594" t="s">
        <v>4064</v>
      </c>
      <c r="B1498" s="595"/>
      <c r="C1498" s="595"/>
      <c r="D1498" s="596"/>
      <c r="E1498" s="597" t="s">
        <v>4130</v>
      </c>
      <c r="F1498" s="598" t="s">
        <v>4132</v>
      </c>
      <c r="G1498" s="599" t="s">
        <v>4133</v>
      </c>
      <c r="H1498" s="600" t="s">
        <v>4134</v>
      </c>
    </row>
    <row r="1499" spans="1:8">
      <c r="A1499" s="601" t="s">
        <v>4149</v>
      </c>
      <c r="B1499" s="602"/>
      <c r="C1499" s="602"/>
      <c r="D1499" s="603"/>
      <c r="E1499" s="604" t="s">
        <v>4140</v>
      </c>
      <c r="F1499" s="632">
        <v>0.05</v>
      </c>
      <c r="G1499" s="606">
        <v>64783.484999999993</v>
      </c>
      <c r="H1499" s="607">
        <v>3239.17</v>
      </c>
    </row>
    <row r="1500" spans="1:8">
      <c r="A1500" s="601"/>
      <c r="B1500" s="602"/>
      <c r="C1500" s="602"/>
      <c r="D1500" s="603"/>
      <c r="E1500" s="623" t="s">
        <v>4150</v>
      </c>
      <c r="F1500" s="624"/>
      <c r="G1500" s="625"/>
      <c r="H1500" s="612">
        <v>3239.17</v>
      </c>
    </row>
    <row r="1501" spans="1:8">
      <c r="A1501" s="634" t="s">
        <v>4151</v>
      </c>
      <c r="B1501" s="635"/>
      <c r="C1501" s="636"/>
      <c r="D1501" s="637"/>
      <c r="E1501" s="636"/>
      <c r="F1501" s="636"/>
      <c r="G1501" s="638"/>
      <c r="H1501" s="639"/>
    </row>
    <row r="1502" spans="1:8">
      <c r="A1502" s="594" t="s">
        <v>4064</v>
      </c>
      <c r="B1502" s="595"/>
      <c r="C1502" s="595"/>
      <c r="D1502" s="596"/>
      <c r="E1502" s="597" t="s">
        <v>4130</v>
      </c>
      <c r="F1502" s="598" t="s">
        <v>4144</v>
      </c>
      <c r="G1502" s="599" t="s">
        <v>4133</v>
      </c>
      <c r="H1502" s="600" t="s">
        <v>4134</v>
      </c>
    </row>
    <row r="1503" spans="1:8">
      <c r="A1503" s="601" t="s">
        <v>4264</v>
      </c>
      <c r="B1503" s="602"/>
      <c r="C1503" s="602"/>
      <c r="D1503" s="603"/>
      <c r="E1503" s="604" t="s">
        <v>4146</v>
      </c>
      <c r="F1503" s="640">
        <v>0.4</v>
      </c>
      <c r="G1503" s="606">
        <v>83625.776203124988</v>
      </c>
      <c r="H1503" s="607">
        <v>33450.31</v>
      </c>
    </row>
    <row r="1504" spans="1:8" ht="13.5" thickBot="1">
      <c r="A1504" s="641"/>
      <c r="B1504" s="642"/>
      <c r="C1504" s="642"/>
      <c r="D1504" s="643"/>
      <c r="E1504" s="644" t="s">
        <v>4153</v>
      </c>
      <c r="F1504" s="645"/>
      <c r="G1504" s="646"/>
      <c r="H1504" s="647">
        <v>33450.31</v>
      </c>
    </row>
    <row r="1505" spans="1:8" ht="13.5" thickBot="1">
      <c r="A1505" s="648" t="s">
        <v>4154</v>
      </c>
      <c r="B1505" s="649"/>
      <c r="C1505" s="649"/>
      <c r="D1505" s="649"/>
      <c r="E1505" s="650"/>
      <c r="F1505" s="651">
        <v>74430.679999999993</v>
      </c>
      <c r="G1505" s="652"/>
      <c r="H1505" s="653"/>
    </row>
    <row r="1506" spans="1:8" ht="15">
      <c r="A1506" s="579"/>
      <c r="B1506" s="579"/>
      <c r="C1506" s="579"/>
      <c r="D1506" s="579"/>
      <c r="E1506" s="579"/>
      <c r="F1506" s="579"/>
      <c r="G1506" s="579"/>
      <c r="H1506" s="579"/>
    </row>
    <row r="1507" spans="1:8" ht="15.75" thickBot="1">
      <c r="A1507" s="654"/>
      <c r="B1507" s="654"/>
      <c r="C1507" s="654"/>
      <c r="D1507" s="654"/>
      <c r="E1507" s="654"/>
      <c r="F1507" s="654"/>
      <c r="G1507" s="654"/>
      <c r="H1507" s="654"/>
    </row>
    <row r="1508" spans="1:8" ht="26.25" thickBot="1">
      <c r="A1508" s="573" t="s">
        <v>4129</v>
      </c>
      <c r="B1508" s="581"/>
      <c r="C1508" s="581"/>
      <c r="D1508" s="582" t="s">
        <v>144</v>
      </c>
      <c r="E1508" s="583" t="s">
        <v>4130</v>
      </c>
      <c r="F1508" s="584" t="s">
        <v>28</v>
      </c>
      <c r="G1508" s="585" t="s">
        <v>0</v>
      </c>
      <c r="H1508" s="586" t="s">
        <v>4271</v>
      </c>
    </row>
    <row r="1509" spans="1:8" ht="15.75" customHeight="1" thickBot="1">
      <c r="A1509" s="587"/>
      <c r="B1509" s="587"/>
      <c r="C1509" s="587"/>
      <c r="D1509" s="587"/>
      <c r="E1509" s="587"/>
      <c r="F1509" s="587"/>
      <c r="G1509" s="587"/>
      <c r="H1509" s="587"/>
    </row>
    <row r="1510" spans="1:8">
      <c r="A1510" s="588" t="s">
        <v>1297</v>
      </c>
      <c r="B1510" s="589"/>
      <c r="C1510" s="590"/>
      <c r="D1510" s="591"/>
      <c r="E1510" s="590"/>
      <c r="F1510" s="590"/>
      <c r="G1510" s="592"/>
      <c r="H1510" s="593"/>
    </row>
    <row r="1511" spans="1:8">
      <c r="A1511" s="594" t="s">
        <v>4064</v>
      </c>
      <c r="B1511" s="595"/>
      <c r="C1511" s="595"/>
      <c r="D1511" s="596"/>
      <c r="E1511" s="597" t="s">
        <v>4130</v>
      </c>
      <c r="F1511" s="598" t="s">
        <v>4132</v>
      </c>
      <c r="G1511" s="599" t="s">
        <v>4133</v>
      </c>
      <c r="H1511" s="600" t="s">
        <v>4134</v>
      </c>
    </row>
    <row r="1512" spans="1:8" ht="13.5">
      <c r="A1512" s="663" t="s">
        <v>4272</v>
      </c>
      <c r="B1512" s="664"/>
      <c r="C1512" s="664"/>
      <c r="D1512" s="665"/>
      <c r="E1512" s="604" t="s">
        <v>4138</v>
      </c>
      <c r="F1512" s="670">
        <v>1.06</v>
      </c>
      <c r="G1512" s="606">
        <v>31051</v>
      </c>
      <c r="H1512" s="607">
        <v>32914.06</v>
      </c>
    </row>
    <row r="1513" spans="1:8" ht="13.5">
      <c r="A1513" s="663" t="s">
        <v>4256</v>
      </c>
      <c r="B1513" s="664"/>
      <c r="C1513" s="664"/>
      <c r="D1513" s="665"/>
      <c r="E1513" s="604" t="s">
        <v>4138</v>
      </c>
      <c r="F1513" s="670">
        <v>1.3</v>
      </c>
      <c r="G1513" s="606">
        <v>1995</v>
      </c>
      <c r="H1513" s="607">
        <v>2593.5</v>
      </c>
    </row>
    <row r="1514" spans="1:8" ht="13.5">
      <c r="A1514" s="663" t="s">
        <v>4226</v>
      </c>
      <c r="B1514" s="664"/>
      <c r="C1514" s="664"/>
      <c r="D1514" s="665"/>
      <c r="E1514" s="604" t="s">
        <v>4138</v>
      </c>
      <c r="F1514" s="670">
        <v>1</v>
      </c>
      <c r="G1514" s="606">
        <v>398</v>
      </c>
      <c r="H1514" s="607">
        <v>398</v>
      </c>
    </row>
    <row r="1515" spans="1:8" ht="13.5">
      <c r="A1515" s="666" t="s">
        <v>4262</v>
      </c>
      <c r="B1515" s="667"/>
      <c r="C1515" s="667"/>
      <c r="D1515" s="668"/>
      <c r="E1515" s="604" t="s">
        <v>4263</v>
      </c>
      <c r="F1515" s="670">
        <v>0.12</v>
      </c>
      <c r="G1515" s="606">
        <v>9386</v>
      </c>
      <c r="H1515" s="607">
        <v>1126.32</v>
      </c>
    </row>
    <row r="1516" spans="1:8">
      <c r="A1516" s="608"/>
      <c r="B1516" s="609"/>
      <c r="C1516" s="609"/>
      <c r="D1516" s="610"/>
      <c r="E1516" s="611" t="s">
        <v>4142</v>
      </c>
      <c r="F1516" s="611"/>
      <c r="G1516" s="611"/>
      <c r="H1516" s="612">
        <v>37031.879999999997</v>
      </c>
    </row>
    <row r="1517" spans="1:8">
      <c r="A1517" s="613" t="s">
        <v>4143</v>
      </c>
      <c r="B1517" s="614"/>
      <c r="C1517" s="615"/>
      <c r="D1517" s="616"/>
      <c r="E1517" s="615"/>
      <c r="F1517" s="615"/>
      <c r="G1517" s="617"/>
      <c r="H1517" s="618"/>
    </row>
    <row r="1518" spans="1:8">
      <c r="A1518" s="594" t="s">
        <v>4064</v>
      </c>
      <c r="B1518" s="595"/>
      <c r="C1518" s="595"/>
      <c r="D1518" s="596"/>
      <c r="E1518" s="597" t="s">
        <v>4130</v>
      </c>
      <c r="F1518" s="598" t="s">
        <v>4144</v>
      </c>
      <c r="G1518" s="599" t="s">
        <v>4133</v>
      </c>
      <c r="H1518" s="600" t="s">
        <v>4134</v>
      </c>
    </row>
    <row r="1519" spans="1:8">
      <c r="A1519" s="601" t="s">
        <v>4145</v>
      </c>
      <c r="B1519" s="602"/>
      <c r="C1519" s="602"/>
      <c r="D1519" s="603"/>
      <c r="E1519" s="604" t="s">
        <v>4146</v>
      </c>
      <c r="F1519" s="619">
        <v>0.4</v>
      </c>
      <c r="G1519" s="606">
        <v>1587.2183463750353</v>
      </c>
      <c r="H1519" s="607">
        <v>634.89</v>
      </c>
    </row>
    <row r="1520" spans="1:8">
      <c r="A1520" s="601" t="s">
        <v>4180</v>
      </c>
      <c r="B1520" s="602"/>
      <c r="C1520" s="602"/>
      <c r="D1520" s="603"/>
      <c r="E1520" s="604" t="s">
        <v>4146</v>
      </c>
      <c r="F1520" s="619">
        <v>0.4</v>
      </c>
      <c r="G1520" s="606">
        <v>104.75641086075238</v>
      </c>
      <c r="H1520" s="607">
        <v>41.9</v>
      </c>
    </row>
    <row r="1521" spans="1:8">
      <c r="A1521" s="601" t="s">
        <v>4181</v>
      </c>
      <c r="B1521" s="602"/>
      <c r="C1521" s="602"/>
      <c r="D1521" s="603"/>
      <c r="E1521" s="604" t="s">
        <v>4146</v>
      </c>
      <c r="F1521" s="619">
        <v>0.4</v>
      </c>
      <c r="G1521" s="606">
        <v>2041.4757928961851</v>
      </c>
      <c r="H1521" s="607">
        <v>816.59</v>
      </c>
    </row>
    <row r="1522" spans="1:8">
      <c r="A1522" s="620"/>
      <c r="B1522" s="621"/>
      <c r="C1522" s="621"/>
      <c r="D1522" s="622"/>
      <c r="E1522" s="623" t="s">
        <v>4147</v>
      </c>
      <c r="F1522" s="624"/>
      <c r="G1522" s="625"/>
      <c r="H1522" s="612">
        <v>1493.38</v>
      </c>
    </row>
    <row r="1523" spans="1:8">
      <c r="A1523" s="626" t="s">
        <v>4148</v>
      </c>
      <c r="B1523" s="627"/>
      <c r="C1523" s="628"/>
      <c r="D1523" s="629"/>
      <c r="E1523" s="628"/>
      <c r="F1523" s="628"/>
      <c r="G1523" s="630"/>
      <c r="H1523" s="631"/>
    </row>
    <row r="1524" spans="1:8">
      <c r="A1524" s="594" t="s">
        <v>4064</v>
      </c>
      <c r="B1524" s="595"/>
      <c r="C1524" s="595"/>
      <c r="D1524" s="596"/>
      <c r="E1524" s="597" t="s">
        <v>4130</v>
      </c>
      <c r="F1524" s="598" t="s">
        <v>4132</v>
      </c>
      <c r="G1524" s="599" t="s">
        <v>4133</v>
      </c>
      <c r="H1524" s="600" t="s">
        <v>4134</v>
      </c>
    </row>
    <row r="1525" spans="1:8">
      <c r="A1525" s="601" t="s">
        <v>4149</v>
      </c>
      <c r="B1525" s="602"/>
      <c r="C1525" s="602"/>
      <c r="D1525" s="603"/>
      <c r="E1525" s="604" t="s">
        <v>4140</v>
      </c>
      <c r="F1525" s="632">
        <v>0.05</v>
      </c>
      <c r="G1525" s="606">
        <v>64783.484999999993</v>
      </c>
      <c r="H1525" s="607">
        <v>3239.17</v>
      </c>
    </row>
    <row r="1526" spans="1:8">
      <c r="A1526" s="601"/>
      <c r="B1526" s="602"/>
      <c r="C1526" s="602"/>
      <c r="D1526" s="603"/>
      <c r="E1526" s="623" t="s">
        <v>4150</v>
      </c>
      <c r="F1526" s="624"/>
      <c r="G1526" s="625"/>
      <c r="H1526" s="612">
        <v>3239.17</v>
      </c>
    </row>
    <row r="1527" spans="1:8">
      <c r="A1527" s="634" t="s">
        <v>4151</v>
      </c>
      <c r="B1527" s="635"/>
      <c r="C1527" s="636"/>
      <c r="D1527" s="637"/>
      <c r="E1527" s="636"/>
      <c r="F1527" s="636"/>
      <c r="G1527" s="638"/>
      <c r="H1527" s="639"/>
    </row>
    <row r="1528" spans="1:8">
      <c r="A1528" s="594" t="s">
        <v>4064</v>
      </c>
      <c r="B1528" s="595"/>
      <c r="C1528" s="595"/>
      <c r="D1528" s="596"/>
      <c r="E1528" s="597" t="s">
        <v>4130</v>
      </c>
      <c r="F1528" s="598" t="s">
        <v>4144</v>
      </c>
      <c r="G1528" s="599" t="s">
        <v>4133</v>
      </c>
      <c r="H1528" s="600" t="s">
        <v>4134</v>
      </c>
    </row>
    <row r="1529" spans="1:8" ht="13.5">
      <c r="A1529" s="601" t="s">
        <v>4264</v>
      </c>
      <c r="B1529" s="602"/>
      <c r="C1529" s="602"/>
      <c r="D1529" s="603"/>
      <c r="E1529" s="604" t="s">
        <v>4146</v>
      </c>
      <c r="F1529" s="670">
        <v>0.4</v>
      </c>
      <c r="G1529" s="606">
        <v>83625.776203124988</v>
      </c>
      <c r="H1529" s="607">
        <v>33450.31</v>
      </c>
    </row>
    <row r="1530" spans="1:8">
      <c r="A1530" s="601"/>
      <c r="B1530" s="602"/>
      <c r="C1530" s="602"/>
      <c r="D1530" s="603"/>
      <c r="E1530" s="604" t="s">
        <v>4141</v>
      </c>
      <c r="F1530" s="605"/>
      <c r="G1530" s="606" t="s">
        <v>4141</v>
      </c>
      <c r="H1530" s="607" t="s">
        <v>4141</v>
      </c>
    </row>
    <row r="1531" spans="1:8" ht="13.5" thickBot="1">
      <c r="A1531" s="641"/>
      <c r="B1531" s="642"/>
      <c r="C1531" s="642"/>
      <c r="D1531" s="643"/>
      <c r="E1531" s="644" t="s">
        <v>4153</v>
      </c>
      <c r="F1531" s="645"/>
      <c r="G1531" s="646"/>
      <c r="H1531" s="647">
        <v>33450.31</v>
      </c>
    </row>
    <row r="1532" spans="1:8" ht="13.5" thickBot="1">
      <c r="A1532" s="648" t="s">
        <v>4154</v>
      </c>
      <c r="B1532" s="649"/>
      <c r="C1532" s="649"/>
      <c r="D1532" s="649"/>
      <c r="E1532" s="650"/>
      <c r="F1532" s="651">
        <v>75214.740000000005</v>
      </c>
      <c r="G1532" s="652"/>
      <c r="H1532" s="653"/>
    </row>
    <row r="1533" spans="1:8" ht="15">
      <c r="A1533" s="579"/>
      <c r="B1533" s="579"/>
      <c r="C1533" s="579"/>
      <c r="D1533" s="579"/>
      <c r="E1533" s="579"/>
      <c r="F1533" s="579"/>
      <c r="G1533" s="579"/>
      <c r="H1533" s="579"/>
    </row>
    <row r="1534" spans="1:8" ht="15.75" thickBot="1">
      <c r="A1534" s="654"/>
      <c r="B1534" s="654"/>
      <c r="C1534" s="654"/>
      <c r="D1534" s="654"/>
      <c r="E1534" s="654"/>
      <c r="F1534" s="654"/>
      <c r="G1534" s="654"/>
      <c r="H1534" s="654"/>
    </row>
    <row r="1535" spans="1:8" ht="26.25" thickBot="1">
      <c r="A1535" s="573" t="s">
        <v>4129</v>
      </c>
      <c r="B1535" s="581"/>
      <c r="C1535" s="581"/>
      <c r="D1535" s="582" t="s">
        <v>146</v>
      </c>
      <c r="E1535" s="583" t="s">
        <v>4130</v>
      </c>
      <c r="F1535" s="584" t="s">
        <v>28</v>
      </c>
      <c r="G1535" s="585" t="s">
        <v>0</v>
      </c>
      <c r="H1535" s="586" t="s">
        <v>4273</v>
      </c>
    </row>
    <row r="1536" spans="1:8" ht="15.75" customHeight="1" thickBot="1">
      <c r="A1536" s="587"/>
      <c r="B1536" s="587"/>
      <c r="C1536" s="587"/>
      <c r="D1536" s="587"/>
      <c r="E1536" s="587"/>
      <c r="F1536" s="587"/>
      <c r="G1536" s="587"/>
      <c r="H1536" s="587"/>
    </row>
    <row r="1537" spans="1:8">
      <c r="A1537" s="588" t="s">
        <v>1297</v>
      </c>
      <c r="B1537" s="589"/>
      <c r="C1537" s="590"/>
      <c r="D1537" s="591"/>
      <c r="E1537" s="590"/>
      <c r="F1537" s="590"/>
      <c r="G1537" s="592"/>
      <c r="H1537" s="593"/>
    </row>
    <row r="1538" spans="1:8">
      <c r="A1538" s="594" t="s">
        <v>4064</v>
      </c>
      <c r="B1538" s="595"/>
      <c r="C1538" s="595"/>
      <c r="D1538" s="596"/>
      <c r="E1538" s="597" t="s">
        <v>4130</v>
      </c>
      <c r="F1538" s="598" t="s">
        <v>4132</v>
      </c>
      <c r="G1538" s="599" t="s">
        <v>4133</v>
      </c>
      <c r="H1538" s="600" t="s">
        <v>4134</v>
      </c>
    </row>
    <row r="1539" spans="1:8" ht="13.5">
      <c r="A1539" s="663" t="s">
        <v>4274</v>
      </c>
      <c r="B1539" s="664"/>
      <c r="C1539" s="664"/>
      <c r="D1539" s="665"/>
      <c r="E1539" s="604" t="s">
        <v>4164</v>
      </c>
      <c r="F1539" s="670">
        <v>1.02</v>
      </c>
      <c r="G1539" s="606">
        <v>40401</v>
      </c>
      <c r="H1539" s="607">
        <v>41209.019999999997</v>
      </c>
    </row>
    <row r="1540" spans="1:8" ht="13.5">
      <c r="A1540" s="671" t="s">
        <v>4275</v>
      </c>
      <c r="B1540" s="672"/>
      <c r="C1540" s="672"/>
      <c r="D1540" s="673"/>
      <c r="E1540" s="604" t="s">
        <v>4136</v>
      </c>
      <c r="F1540" s="670">
        <v>1</v>
      </c>
      <c r="G1540" s="606">
        <v>20755</v>
      </c>
      <c r="H1540" s="607">
        <v>20755</v>
      </c>
    </row>
    <row r="1541" spans="1:8" ht="13.5">
      <c r="A1541" s="671" t="s">
        <v>4276</v>
      </c>
      <c r="B1541" s="672"/>
      <c r="C1541" s="672"/>
      <c r="D1541" s="673"/>
      <c r="E1541" s="604" t="s">
        <v>4136</v>
      </c>
      <c r="F1541" s="670">
        <v>1</v>
      </c>
      <c r="G1541" s="606">
        <v>7592</v>
      </c>
      <c r="H1541" s="607">
        <v>7592</v>
      </c>
    </row>
    <row r="1542" spans="1:8" ht="13.5">
      <c r="A1542" s="671" t="s">
        <v>4277</v>
      </c>
      <c r="B1542" s="672"/>
      <c r="C1542" s="672"/>
      <c r="D1542" s="673"/>
      <c r="E1542" s="604" t="s">
        <v>4136</v>
      </c>
      <c r="F1542" s="670">
        <v>0.5</v>
      </c>
      <c r="G1542" s="606">
        <v>2495</v>
      </c>
      <c r="H1542" s="607">
        <v>1247.5</v>
      </c>
    </row>
    <row r="1543" spans="1:8" ht="13.5">
      <c r="A1543" s="671" t="s">
        <v>4278</v>
      </c>
      <c r="B1543" s="672"/>
      <c r="C1543" s="672"/>
      <c r="D1543" s="673"/>
      <c r="E1543" s="604" t="s">
        <v>4136</v>
      </c>
      <c r="F1543" s="670">
        <v>1</v>
      </c>
      <c r="G1543" s="606">
        <v>2336</v>
      </c>
      <c r="H1543" s="607">
        <v>2336</v>
      </c>
    </row>
    <row r="1544" spans="1:8">
      <c r="A1544" s="608"/>
      <c r="B1544" s="609"/>
      <c r="C1544" s="609"/>
      <c r="D1544" s="610"/>
      <c r="E1544" s="611" t="s">
        <v>4142</v>
      </c>
      <c r="F1544" s="611"/>
      <c r="G1544" s="611"/>
      <c r="H1544" s="612">
        <v>73139.520000000004</v>
      </c>
    </row>
    <row r="1545" spans="1:8">
      <c r="A1545" s="613" t="s">
        <v>4143</v>
      </c>
      <c r="B1545" s="614"/>
      <c r="C1545" s="615"/>
      <c r="D1545" s="616"/>
      <c r="E1545" s="615"/>
      <c r="F1545" s="615"/>
      <c r="G1545" s="617"/>
      <c r="H1545" s="618"/>
    </row>
    <row r="1546" spans="1:8">
      <c r="A1546" s="594" t="s">
        <v>4064</v>
      </c>
      <c r="B1546" s="595"/>
      <c r="C1546" s="595"/>
      <c r="D1546" s="596"/>
      <c r="E1546" s="597" t="s">
        <v>4130</v>
      </c>
      <c r="F1546" s="598" t="s">
        <v>4144</v>
      </c>
      <c r="G1546" s="599" t="s">
        <v>4133</v>
      </c>
      <c r="H1546" s="600" t="s">
        <v>4134</v>
      </c>
    </row>
    <row r="1547" spans="1:8">
      <c r="A1547" s="601" t="s">
        <v>4145</v>
      </c>
      <c r="B1547" s="602"/>
      <c r="C1547" s="602"/>
      <c r="D1547" s="603"/>
      <c r="E1547" s="604" t="s">
        <v>4146</v>
      </c>
      <c r="F1547" s="619">
        <v>0.33</v>
      </c>
      <c r="G1547" s="606">
        <v>1587.2183463750353</v>
      </c>
      <c r="H1547" s="607">
        <v>523.78</v>
      </c>
    </row>
    <row r="1548" spans="1:8">
      <c r="A1548" s="601" t="s">
        <v>4180</v>
      </c>
      <c r="B1548" s="602"/>
      <c r="C1548" s="602"/>
      <c r="D1548" s="603"/>
      <c r="E1548" s="604" t="s">
        <v>4146</v>
      </c>
      <c r="F1548" s="619">
        <v>0.33</v>
      </c>
      <c r="G1548" s="606">
        <v>104.75641086075238</v>
      </c>
      <c r="H1548" s="607">
        <v>34.57</v>
      </c>
    </row>
    <row r="1549" spans="1:8">
      <c r="A1549" s="601" t="s">
        <v>4181</v>
      </c>
      <c r="B1549" s="602"/>
      <c r="C1549" s="602"/>
      <c r="D1549" s="603"/>
      <c r="E1549" s="604" t="s">
        <v>4146</v>
      </c>
      <c r="F1549" s="619">
        <v>0.33</v>
      </c>
      <c r="G1549" s="606">
        <v>2041.4757928961851</v>
      </c>
      <c r="H1549" s="607">
        <v>673.69</v>
      </c>
    </row>
    <row r="1550" spans="1:8">
      <c r="A1550" s="620"/>
      <c r="B1550" s="621"/>
      <c r="C1550" s="621"/>
      <c r="D1550" s="622"/>
      <c r="E1550" s="623" t="s">
        <v>4147</v>
      </c>
      <c r="F1550" s="624"/>
      <c r="G1550" s="625"/>
      <c r="H1550" s="612">
        <v>1232.04</v>
      </c>
    </row>
    <row r="1551" spans="1:8">
      <c r="A1551" s="626" t="s">
        <v>4148</v>
      </c>
      <c r="B1551" s="627"/>
      <c r="C1551" s="628"/>
      <c r="D1551" s="629"/>
      <c r="E1551" s="628"/>
      <c r="F1551" s="628"/>
      <c r="G1551" s="630"/>
      <c r="H1551" s="631"/>
    </row>
    <row r="1552" spans="1:8">
      <c r="A1552" s="594" t="s">
        <v>4064</v>
      </c>
      <c r="B1552" s="595"/>
      <c r="C1552" s="595"/>
      <c r="D1552" s="596"/>
      <c r="E1552" s="597" t="s">
        <v>4130</v>
      </c>
      <c r="F1552" s="598" t="s">
        <v>4132</v>
      </c>
      <c r="G1552" s="599" t="s">
        <v>4133</v>
      </c>
      <c r="H1552" s="600" t="s">
        <v>4134</v>
      </c>
    </row>
    <row r="1553" spans="1:8">
      <c r="A1553" s="601" t="s">
        <v>4149</v>
      </c>
      <c r="B1553" s="602"/>
      <c r="C1553" s="602"/>
      <c r="D1553" s="603"/>
      <c r="E1553" s="604" t="s">
        <v>4140</v>
      </c>
      <c r="F1553" s="632">
        <v>7.0000000000000007E-2</v>
      </c>
      <c r="G1553" s="606">
        <v>64783.484999999993</v>
      </c>
      <c r="H1553" s="607">
        <v>4534.84</v>
      </c>
    </row>
    <row r="1554" spans="1:8">
      <c r="A1554" s="601"/>
      <c r="B1554" s="602"/>
      <c r="C1554" s="602"/>
      <c r="D1554" s="603"/>
      <c r="E1554" s="623" t="s">
        <v>4150</v>
      </c>
      <c r="F1554" s="624"/>
      <c r="G1554" s="625"/>
      <c r="H1554" s="612">
        <v>4534.84</v>
      </c>
    </row>
    <row r="1555" spans="1:8">
      <c r="A1555" s="634" t="s">
        <v>4151</v>
      </c>
      <c r="B1555" s="635"/>
      <c r="C1555" s="636"/>
      <c r="D1555" s="637"/>
      <c r="E1555" s="636"/>
      <c r="F1555" s="636"/>
      <c r="G1555" s="638"/>
      <c r="H1555" s="639"/>
    </row>
    <row r="1556" spans="1:8">
      <c r="A1556" s="594" t="s">
        <v>4064</v>
      </c>
      <c r="B1556" s="595"/>
      <c r="C1556" s="595"/>
      <c r="D1556" s="596"/>
      <c r="E1556" s="597" t="s">
        <v>4130</v>
      </c>
      <c r="F1556" s="598" t="s">
        <v>4144</v>
      </c>
      <c r="G1556" s="599" t="s">
        <v>4133</v>
      </c>
      <c r="H1556" s="600" t="s">
        <v>4134</v>
      </c>
    </row>
    <row r="1557" spans="1:8">
      <c r="A1557" s="601" t="s">
        <v>4264</v>
      </c>
      <c r="B1557" s="602"/>
      <c r="C1557" s="602"/>
      <c r="D1557" s="603"/>
      <c r="E1557" s="604" t="s">
        <v>4146</v>
      </c>
      <c r="F1557" s="640">
        <v>0.33</v>
      </c>
      <c r="G1557" s="606">
        <v>83625.776203124988</v>
      </c>
      <c r="H1557" s="607">
        <v>27596.51</v>
      </c>
    </row>
    <row r="1558" spans="1:8">
      <c r="A1558" s="601"/>
      <c r="B1558" s="602"/>
      <c r="C1558" s="602"/>
      <c r="D1558" s="603"/>
      <c r="E1558" s="604" t="s">
        <v>4141</v>
      </c>
      <c r="F1558" s="605"/>
      <c r="G1558" s="606" t="s">
        <v>4141</v>
      </c>
      <c r="H1558" s="607" t="s">
        <v>4141</v>
      </c>
    </row>
    <row r="1559" spans="1:8" ht="13.5" thickBot="1">
      <c r="A1559" s="641"/>
      <c r="B1559" s="642"/>
      <c r="C1559" s="642"/>
      <c r="D1559" s="643"/>
      <c r="E1559" s="644" t="s">
        <v>4153</v>
      </c>
      <c r="F1559" s="645"/>
      <c r="G1559" s="646"/>
      <c r="H1559" s="647">
        <v>27596.51</v>
      </c>
    </row>
    <row r="1560" spans="1:8" ht="13.5" thickBot="1">
      <c r="A1560" s="648" t="s">
        <v>4154</v>
      </c>
      <c r="B1560" s="649"/>
      <c r="C1560" s="649"/>
      <c r="D1560" s="649"/>
      <c r="E1560" s="650"/>
      <c r="F1560" s="651">
        <v>106502.91</v>
      </c>
      <c r="G1560" s="652"/>
      <c r="H1560" s="653"/>
    </row>
    <row r="1561" spans="1:8" ht="15">
      <c r="A1561" s="579"/>
      <c r="B1561" s="579"/>
      <c r="C1561" s="579"/>
      <c r="D1561" s="579"/>
      <c r="E1561" s="579"/>
      <c r="F1561" s="579"/>
      <c r="G1561" s="579"/>
      <c r="H1561" s="579"/>
    </row>
    <row r="1562" spans="1:8" ht="15.75" thickBot="1">
      <c r="A1562" s="654"/>
      <c r="B1562" s="654"/>
      <c r="C1562" s="654"/>
      <c r="D1562" s="654"/>
      <c r="E1562" s="654"/>
      <c r="F1562" s="654"/>
      <c r="G1562" s="654"/>
      <c r="H1562" s="654"/>
    </row>
    <row r="1563" spans="1:8" ht="26.25" thickBot="1">
      <c r="A1563" s="573" t="s">
        <v>4129</v>
      </c>
      <c r="B1563" s="581"/>
      <c r="C1563" s="581"/>
      <c r="D1563" s="582" t="s">
        <v>148</v>
      </c>
      <c r="E1563" s="583" t="s">
        <v>4130</v>
      </c>
      <c r="F1563" s="584" t="s">
        <v>28</v>
      </c>
      <c r="G1563" s="585" t="s">
        <v>0</v>
      </c>
      <c r="H1563" s="586" t="s">
        <v>4279</v>
      </c>
    </row>
    <row r="1564" spans="1:8" ht="15.75" customHeight="1" thickBot="1">
      <c r="A1564" s="587"/>
      <c r="B1564" s="587"/>
      <c r="C1564" s="587"/>
      <c r="D1564" s="587"/>
      <c r="E1564" s="587"/>
      <c r="F1564" s="587"/>
      <c r="G1564" s="587"/>
      <c r="H1564" s="587"/>
    </row>
    <row r="1565" spans="1:8">
      <c r="A1565" s="588" t="s">
        <v>1297</v>
      </c>
      <c r="B1565" s="589"/>
      <c r="C1565" s="590"/>
      <c r="D1565" s="591"/>
      <c r="E1565" s="590"/>
      <c r="F1565" s="590"/>
      <c r="G1565" s="592"/>
      <c r="H1565" s="593"/>
    </row>
    <row r="1566" spans="1:8">
      <c r="A1566" s="594" t="s">
        <v>4064</v>
      </c>
      <c r="B1566" s="595"/>
      <c r="C1566" s="595"/>
      <c r="D1566" s="596"/>
      <c r="E1566" s="597" t="s">
        <v>4130</v>
      </c>
      <c r="F1566" s="598" t="s">
        <v>4132</v>
      </c>
      <c r="G1566" s="599" t="s">
        <v>4133</v>
      </c>
      <c r="H1566" s="600" t="s">
        <v>4134</v>
      </c>
    </row>
    <row r="1567" spans="1:8" ht="13.5">
      <c r="A1567" s="663" t="s">
        <v>4280</v>
      </c>
      <c r="B1567" s="664"/>
      <c r="C1567" s="664"/>
      <c r="D1567" s="665"/>
      <c r="E1567" s="604" t="s">
        <v>4164</v>
      </c>
      <c r="F1567" s="670">
        <v>1</v>
      </c>
      <c r="G1567" s="606">
        <v>38047</v>
      </c>
      <c r="H1567" s="607">
        <v>38047</v>
      </c>
    </row>
    <row r="1568" spans="1:8" ht="13.5">
      <c r="A1568" s="671" t="s">
        <v>4275</v>
      </c>
      <c r="B1568" s="672"/>
      <c r="C1568" s="672"/>
      <c r="D1568" s="673"/>
      <c r="E1568" s="604" t="s">
        <v>4136</v>
      </c>
      <c r="F1568" s="670">
        <v>1</v>
      </c>
      <c r="G1568" s="606">
        <v>20755</v>
      </c>
      <c r="H1568" s="607">
        <v>20755</v>
      </c>
    </row>
    <row r="1569" spans="1:8" ht="13.5">
      <c r="A1569" s="671" t="s">
        <v>4276</v>
      </c>
      <c r="B1569" s="672"/>
      <c r="C1569" s="672"/>
      <c r="D1569" s="673"/>
      <c r="E1569" s="604" t="s">
        <v>4136</v>
      </c>
      <c r="F1569" s="670">
        <v>1</v>
      </c>
      <c r="G1569" s="606">
        <v>7592</v>
      </c>
      <c r="H1569" s="607">
        <v>7592</v>
      </c>
    </row>
    <row r="1570" spans="1:8" ht="13.5">
      <c r="A1570" s="671" t="s">
        <v>4277</v>
      </c>
      <c r="B1570" s="672"/>
      <c r="C1570" s="672"/>
      <c r="D1570" s="673"/>
      <c r="E1570" s="604" t="s">
        <v>4136</v>
      </c>
      <c r="F1570" s="670">
        <v>0.5</v>
      </c>
      <c r="G1570" s="606">
        <v>2495</v>
      </c>
      <c r="H1570" s="607">
        <v>1247.5</v>
      </c>
    </row>
    <row r="1571" spans="1:8" ht="13.5">
      <c r="A1571" s="671" t="s">
        <v>4278</v>
      </c>
      <c r="B1571" s="672"/>
      <c r="C1571" s="672"/>
      <c r="D1571" s="673"/>
      <c r="E1571" s="604" t="s">
        <v>4136</v>
      </c>
      <c r="F1571" s="670">
        <v>1</v>
      </c>
      <c r="G1571" s="606">
        <v>2336</v>
      </c>
      <c r="H1571" s="607">
        <v>2336</v>
      </c>
    </row>
    <row r="1572" spans="1:8">
      <c r="A1572" s="608"/>
      <c r="B1572" s="609"/>
      <c r="C1572" s="609"/>
      <c r="D1572" s="610"/>
      <c r="E1572" s="611" t="s">
        <v>4142</v>
      </c>
      <c r="F1572" s="611"/>
      <c r="G1572" s="611"/>
      <c r="H1572" s="612">
        <v>69977.5</v>
      </c>
    </row>
    <row r="1573" spans="1:8">
      <c r="A1573" s="613" t="s">
        <v>4143</v>
      </c>
      <c r="B1573" s="614"/>
      <c r="C1573" s="615"/>
      <c r="D1573" s="616"/>
      <c r="E1573" s="615"/>
      <c r="F1573" s="615"/>
      <c r="G1573" s="617"/>
      <c r="H1573" s="618"/>
    </row>
    <row r="1574" spans="1:8">
      <c r="A1574" s="594" t="s">
        <v>4064</v>
      </c>
      <c r="B1574" s="595"/>
      <c r="C1574" s="595"/>
      <c r="D1574" s="596"/>
      <c r="E1574" s="597" t="s">
        <v>4130</v>
      </c>
      <c r="F1574" s="598" t="s">
        <v>4144</v>
      </c>
      <c r="G1574" s="599" t="s">
        <v>4133</v>
      </c>
      <c r="H1574" s="600" t="s">
        <v>4134</v>
      </c>
    </row>
    <row r="1575" spans="1:8">
      <c r="A1575" s="601" t="s">
        <v>4145</v>
      </c>
      <c r="B1575" s="602"/>
      <c r="C1575" s="602"/>
      <c r="D1575" s="603"/>
      <c r="E1575" s="604" t="s">
        <v>4146</v>
      </c>
      <c r="F1575" s="619">
        <v>0.33</v>
      </c>
      <c r="G1575" s="606">
        <v>1587.2183463750353</v>
      </c>
      <c r="H1575" s="607">
        <v>523.78</v>
      </c>
    </row>
    <row r="1576" spans="1:8">
      <c r="A1576" s="601" t="s">
        <v>4180</v>
      </c>
      <c r="B1576" s="602"/>
      <c r="C1576" s="602"/>
      <c r="D1576" s="603"/>
      <c r="E1576" s="604" t="s">
        <v>4146</v>
      </c>
      <c r="F1576" s="619">
        <v>0.33</v>
      </c>
      <c r="G1576" s="606">
        <v>104.75641086075238</v>
      </c>
      <c r="H1576" s="607">
        <v>34.57</v>
      </c>
    </row>
    <row r="1577" spans="1:8">
      <c r="A1577" s="601" t="s">
        <v>4181</v>
      </c>
      <c r="B1577" s="602"/>
      <c r="C1577" s="602"/>
      <c r="D1577" s="603"/>
      <c r="E1577" s="604" t="s">
        <v>4146</v>
      </c>
      <c r="F1577" s="619">
        <v>0.33</v>
      </c>
      <c r="G1577" s="606">
        <v>2041.4757928961851</v>
      </c>
      <c r="H1577" s="607">
        <v>673.69</v>
      </c>
    </row>
    <row r="1578" spans="1:8">
      <c r="A1578" s="620"/>
      <c r="B1578" s="621"/>
      <c r="C1578" s="621"/>
      <c r="D1578" s="622"/>
      <c r="E1578" s="623" t="s">
        <v>4147</v>
      </c>
      <c r="F1578" s="624"/>
      <c r="G1578" s="625"/>
      <c r="H1578" s="612">
        <v>1232.04</v>
      </c>
    </row>
    <row r="1579" spans="1:8">
      <c r="A1579" s="626" t="s">
        <v>4148</v>
      </c>
      <c r="B1579" s="627"/>
      <c r="C1579" s="628"/>
      <c r="D1579" s="629"/>
      <c r="E1579" s="628"/>
      <c r="F1579" s="628"/>
      <c r="G1579" s="630"/>
      <c r="H1579" s="631"/>
    </row>
    <row r="1580" spans="1:8">
      <c r="A1580" s="594" t="s">
        <v>4064</v>
      </c>
      <c r="B1580" s="595"/>
      <c r="C1580" s="595"/>
      <c r="D1580" s="596"/>
      <c r="E1580" s="597" t="s">
        <v>4130</v>
      </c>
      <c r="F1580" s="598" t="s">
        <v>4132</v>
      </c>
      <c r="G1580" s="599" t="s">
        <v>4133</v>
      </c>
      <c r="H1580" s="600" t="s">
        <v>4134</v>
      </c>
    </row>
    <row r="1581" spans="1:8">
      <c r="A1581" s="601" t="s">
        <v>4149</v>
      </c>
      <c r="B1581" s="602"/>
      <c r="C1581" s="602"/>
      <c r="D1581" s="603"/>
      <c r="E1581" s="604" t="s">
        <v>4140</v>
      </c>
      <c r="F1581" s="632">
        <v>7.0000000000000007E-2</v>
      </c>
      <c r="G1581" s="606">
        <v>64783.484999999993</v>
      </c>
      <c r="H1581" s="607">
        <v>4534.84</v>
      </c>
    </row>
    <row r="1582" spans="1:8">
      <c r="A1582" s="601"/>
      <c r="B1582" s="602"/>
      <c r="C1582" s="602"/>
      <c r="D1582" s="603"/>
      <c r="E1582" s="623" t="s">
        <v>4150</v>
      </c>
      <c r="F1582" s="624"/>
      <c r="G1582" s="625"/>
      <c r="H1582" s="612">
        <v>4534.84</v>
      </c>
    </row>
    <row r="1583" spans="1:8">
      <c r="A1583" s="634" t="s">
        <v>4151</v>
      </c>
      <c r="B1583" s="635"/>
      <c r="C1583" s="636"/>
      <c r="D1583" s="637"/>
      <c r="E1583" s="636"/>
      <c r="F1583" s="636"/>
      <c r="G1583" s="638"/>
      <c r="H1583" s="639"/>
    </row>
    <row r="1584" spans="1:8">
      <c r="A1584" s="594" t="s">
        <v>4064</v>
      </c>
      <c r="B1584" s="595"/>
      <c r="C1584" s="595"/>
      <c r="D1584" s="596"/>
      <c r="E1584" s="597" t="s">
        <v>4130</v>
      </c>
      <c r="F1584" s="598" t="s">
        <v>4144</v>
      </c>
      <c r="G1584" s="599" t="s">
        <v>4133</v>
      </c>
      <c r="H1584" s="600" t="s">
        <v>4134</v>
      </c>
    </row>
    <row r="1585" spans="1:8">
      <c r="A1585" s="601" t="s">
        <v>4264</v>
      </c>
      <c r="B1585" s="602"/>
      <c r="C1585" s="602"/>
      <c r="D1585" s="603"/>
      <c r="E1585" s="604" t="s">
        <v>4146</v>
      </c>
      <c r="F1585" s="640">
        <v>0.33</v>
      </c>
      <c r="G1585" s="606">
        <v>83625.776203124988</v>
      </c>
      <c r="H1585" s="607">
        <v>27596.51</v>
      </c>
    </row>
    <row r="1586" spans="1:8">
      <c r="A1586" s="601"/>
      <c r="B1586" s="602"/>
      <c r="C1586" s="602"/>
      <c r="D1586" s="603"/>
      <c r="E1586" s="604" t="s">
        <v>4141</v>
      </c>
      <c r="F1586" s="605"/>
      <c r="G1586" s="606" t="s">
        <v>4141</v>
      </c>
      <c r="H1586" s="607" t="s">
        <v>4141</v>
      </c>
    </row>
    <row r="1587" spans="1:8" ht="13.5" thickBot="1">
      <c r="A1587" s="641"/>
      <c r="B1587" s="642"/>
      <c r="C1587" s="642"/>
      <c r="D1587" s="643"/>
      <c r="E1587" s="644" t="s">
        <v>4153</v>
      </c>
      <c r="F1587" s="645"/>
      <c r="G1587" s="646"/>
      <c r="H1587" s="647">
        <v>27596.51</v>
      </c>
    </row>
    <row r="1588" spans="1:8" ht="13.5" thickBot="1">
      <c r="A1588" s="648" t="s">
        <v>4154</v>
      </c>
      <c r="B1588" s="649"/>
      <c r="C1588" s="649"/>
      <c r="D1588" s="649"/>
      <c r="E1588" s="650"/>
      <c r="F1588" s="651">
        <v>103340.89</v>
      </c>
      <c r="G1588" s="652"/>
      <c r="H1588" s="653"/>
    </row>
    <row r="1589" spans="1:8" ht="15">
      <c r="A1589" s="579"/>
      <c r="B1589" s="579"/>
      <c r="C1589" s="579"/>
      <c r="D1589" s="579"/>
      <c r="E1589" s="579"/>
      <c r="F1589" s="579"/>
      <c r="G1589" s="579"/>
      <c r="H1589" s="579"/>
    </row>
    <row r="1590" spans="1:8" ht="15.75" thickBot="1">
      <c r="A1590" s="654"/>
      <c r="B1590" s="654"/>
      <c r="C1590" s="654"/>
      <c r="D1590" s="654"/>
      <c r="E1590" s="654"/>
      <c r="F1590" s="654"/>
      <c r="G1590" s="654"/>
      <c r="H1590" s="654"/>
    </row>
    <row r="1591" spans="1:8" ht="39" thickBot="1">
      <c r="A1591" s="573" t="s">
        <v>4129</v>
      </c>
      <c r="B1591" s="581"/>
      <c r="C1591" s="581"/>
      <c r="D1591" s="582" t="s">
        <v>150</v>
      </c>
      <c r="E1591" s="583" t="s">
        <v>4130</v>
      </c>
      <c r="F1591" s="584" t="s">
        <v>28</v>
      </c>
      <c r="G1591" s="585" t="s">
        <v>0</v>
      </c>
      <c r="H1591" s="586" t="s">
        <v>4281</v>
      </c>
    </row>
    <row r="1592" spans="1:8" ht="15.75" customHeight="1" thickBot="1">
      <c r="A1592" s="587"/>
      <c r="B1592" s="587"/>
      <c r="C1592" s="587"/>
      <c r="D1592" s="587"/>
      <c r="E1592" s="587"/>
      <c r="F1592" s="587"/>
      <c r="G1592" s="587"/>
      <c r="H1592" s="587"/>
    </row>
    <row r="1593" spans="1:8">
      <c r="A1593" s="588" t="s">
        <v>1297</v>
      </c>
      <c r="B1593" s="589"/>
      <c r="C1593" s="590"/>
      <c r="D1593" s="591"/>
      <c r="E1593" s="590"/>
      <c r="F1593" s="590"/>
      <c r="G1593" s="592"/>
      <c r="H1593" s="593"/>
    </row>
    <row r="1594" spans="1:8">
      <c r="A1594" s="594" t="s">
        <v>4064</v>
      </c>
      <c r="B1594" s="595"/>
      <c r="C1594" s="595"/>
      <c r="D1594" s="596"/>
      <c r="E1594" s="597" t="s">
        <v>4130</v>
      </c>
      <c r="F1594" s="598" t="s">
        <v>4132</v>
      </c>
      <c r="G1594" s="599" t="s">
        <v>4133</v>
      </c>
      <c r="H1594" s="600" t="s">
        <v>4134</v>
      </c>
    </row>
    <row r="1595" spans="1:8" ht="13.5">
      <c r="A1595" s="663" t="s">
        <v>4282</v>
      </c>
      <c r="B1595" s="664"/>
      <c r="C1595" s="664"/>
      <c r="D1595" s="665"/>
      <c r="E1595" s="604" t="s">
        <v>4164</v>
      </c>
      <c r="F1595" s="670">
        <v>1</v>
      </c>
      <c r="G1595" s="606">
        <v>48300</v>
      </c>
      <c r="H1595" s="607">
        <v>48300</v>
      </c>
    </row>
    <row r="1596" spans="1:8" ht="13.5">
      <c r="A1596" s="666" t="s">
        <v>4241</v>
      </c>
      <c r="B1596" s="667"/>
      <c r="C1596" s="667"/>
      <c r="D1596" s="668"/>
      <c r="E1596" s="604" t="s">
        <v>4138</v>
      </c>
      <c r="F1596" s="670">
        <v>2.12</v>
      </c>
      <c r="G1596" s="606">
        <v>290</v>
      </c>
      <c r="H1596" s="607">
        <v>614.79999999999995</v>
      </c>
    </row>
    <row r="1597" spans="1:8" ht="13.5">
      <c r="A1597" s="663"/>
      <c r="B1597" s="664"/>
      <c r="C1597" s="664"/>
      <c r="D1597" s="665"/>
      <c r="E1597" s="604" t="s">
        <v>4141</v>
      </c>
      <c r="F1597" s="605"/>
      <c r="G1597" s="606" t="s">
        <v>4141</v>
      </c>
      <c r="H1597" s="607" t="s">
        <v>4141</v>
      </c>
    </row>
    <row r="1598" spans="1:8">
      <c r="A1598" s="608"/>
      <c r="B1598" s="609"/>
      <c r="C1598" s="609"/>
      <c r="D1598" s="610"/>
      <c r="E1598" s="611" t="s">
        <v>4142</v>
      </c>
      <c r="F1598" s="611"/>
      <c r="G1598" s="611"/>
      <c r="H1598" s="612">
        <v>48914.8</v>
      </c>
    </row>
    <row r="1599" spans="1:8">
      <c r="A1599" s="613" t="s">
        <v>4143</v>
      </c>
      <c r="B1599" s="614"/>
      <c r="C1599" s="615"/>
      <c r="D1599" s="616"/>
      <c r="E1599" s="615"/>
      <c r="F1599" s="615"/>
      <c r="G1599" s="617"/>
      <c r="H1599" s="618"/>
    </row>
    <row r="1600" spans="1:8">
      <c r="A1600" s="594" t="s">
        <v>4064</v>
      </c>
      <c r="B1600" s="595"/>
      <c r="C1600" s="595"/>
      <c r="D1600" s="596"/>
      <c r="E1600" s="597" t="s">
        <v>4130</v>
      </c>
      <c r="F1600" s="598" t="s">
        <v>4144</v>
      </c>
      <c r="G1600" s="599" t="s">
        <v>4133</v>
      </c>
      <c r="H1600" s="600" t="s">
        <v>4134</v>
      </c>
    </row>
    <row r="1601" spans="1:8">
      <c r="A1601" s="601" t="s">
        <v>4145</v>
      </c>
      <c r="B1601" s="602"/>
      <c r="C1601" s="602"/>
      <c r="D1601" s="603"/>
      <c r="E1601" s="604" t="s">
        <v>4146</v>
      </c>
      <c r="F1601" s="619">
        <v>0.3</v>
      </c>
      <c r="G1601" s="606">
        <v>1587.2183463750353</v>
      </c>
      <c r="H1601" s="607">
        <v>476.17</v>
      </c>
    </row>
    <row r="1602" spans="1:8">
      <c r="A1602" s="601" t="s">
        <v>4180</v>
      </c>
      <c r="B1602" s="602"/>
      <c r="C1602" s="602"/>
      <c r="D1602" s="603"/>
      <c r="E1602" s="604" t="s">
        <v>4146</v>
      </c>
      <c r="F1602" s="619">
        <v>0.3</v>
      </c>
      <c r="G1602" s="606">
        <v>104.75641086075238</v>
      </c>
      <c r="H1602" s="607">
        <v>31.43</v>
      </c>
    </row>
    <row r="1603" spans="1:8">
      <c r="A1603" s="601" t="s">
        <v>4181</v>
      </c>
      <c r="B1603" s="602"/>
      <c r="C1603" s="602"/>
      <c r="D1603" s="603"/>
      <c r="E1603" s="604" t="s">
        <v>4146</v>
      </c>
      <c r="F1603" s="619">
        <v>0.3</v>
      </c>
      <c r="G1603" s="606">
        <v>2041.4757928961851</v>
      </c>
      <c r="H1603" s="607">
        <v>612.44000000000005</v>
      </c>
    </row>
    <row r="1604" spans="1:8">
      <c r="A1604" s="620"/>
      <c r="B1604" s="621"/>
      <c r="C1604" s="621"/>
      <c r="D1604" s="622"/>
      <c r="E1604" s="623" t="s">
        <v>4147</v>
      </c>
      <c r="F1604" s="624"/>
      <c r="G1604" s="625"/>
      <c r="H1604" s="612">
        <v>1120.04</v>
      </c>
    </row>
    <row r="1605" spans="1:8">
      <c r="A1605" s="626" t="s">
        <v>4148</v>
      </c>
      <c r="B1605" s="627"/>
      <c r="C1605" s="628"/>
      <c r="D1605" s="629"/>
      <c r="E1605" s="628"/>
      <c r="F1605" s="628"/>
      <c r="G1605" s="630"/>
      <c r="H1605" s="631"/>
    </row>
    <row r="1606" spans="1:8">
      <c r="A1606" s="594" t="s">
        <v>4064</v>
      </c>
      <c r="B1606" s="595"/>
      <c r="C1606" s="595"/>
      <c r="D1606" s="596"/>
      <c r="E1606" s="597" t="s">
        <v>4130</v>
      </c>
      <c r="F1606" s="598" t="s">
        <v>4132</v>
      </c>
      <c r="G1606" s="599" t="s">
        <v>4133</v>
      </c>
      <c r="H1606" s="600" t="s">
        <v>4134</v>
      </c>
    </row>
    <row r="1607" spans="1:8">
      <c r="A1607" s="601" t="s">
        <v>4149</v>
      </c>
      <c r="B1607" s="602"/>
      <c r="C1607" s="602"/>
      <c r="D1607" s="603"/>
      <c r="E1607" s="604" t="s">
        <v>4140</v>
      </c>
      <c r="F1607" s="632">
        <v>0.1</v>
      </c>
      <c r="G1607" s="606">
        <v>64783.484999999993</v>
      </c>
      <c r="H1607" s="607">
        <v>6478.35</v>
      </c>
    </row>
    <row r="1608" spans="1:8">
      <c r="A1608" s="601"/>
      <c r="B1608" s="602"/>
      <c r="C1608" s="602"/>
      <c r="D1608" s="603"/>
      <c r="E1608" s="623" t="s">
        <v>4150</v>
      </c>
      <c r="F1608" s="624"/>
      <c r="G1608" s="625"/>
      <c r="H1608" s="612">
        <v>6478.35</v>
      </c>
    </row>
    <row r="1609" spans="1:8">
      <c r="A1609" s="634" t="s">
        <v>4151</v>
      </c>
      <c r="B1609" s="635"/>
      <c r="C1609" s="636"/>
      <c r="D1609" s="637"/>
      <c r="E1609" s="636"/>
      <c r="F1609" s="636"/>
      <c r="G1609" s="638"/>
      <c r="H1609" s="639"/>
    </row>
    <row r="1610" spans="1:8">
      <c r="A1610" s="594" t="s">
        <v>4064</v>
      </c>
      <c r="B1610" s="595"/>
      <c r="C1610" s="595"/>
      <c r="D1610" s="596"/>
      <c r="E1610" s="597" t="s">
        <v>4130</v>
      </c>
      <c r="F1610" s="598" t="s">
        <v>4144</v>
      </c>
      <c r="G1610" s="599" t="s">
        <v>4133</v>
      </c>
      <c r="H1610" s="600" t="s">
        <v>4134</v>
      </c>
    </row>
    <row r="1611" spans="1:8">
      <c r="A1611" s="601" t="s">
        <v>4152</v>
      </c>
      <c r="B1611" s="602"/>
      <c r="C1611" s="602"/>
      <c r="D1611" s="603"/>
      <c r="E1611" s="604" t="s">
        <v>4146</v>
      </c>
      <c r="F1611" s="640">
        <v>0.3</v>
      </c>
      <c r="G1611" s="606">
        <v>64327.520156250001</v>
      </c>
      <c r="H1611" s="607">
        <v>19298.259999999998</v>
      </c>
    </row>
    <row r="1612" spans="1:8" ht="13.5" thickBot="1">
      <c r="A1612" s="641"/>
      <c r="B1612" s="642"/>
      <c r="C1612" s="642"/>
      <c r="D1612" s="643"/>
      <c r="E1612" s="644" t="s">
        <v>4153</v>
      </c>
      <c r="F1612" s="645"/>
      <c r="G1612" s="646"/>
      <c r="H1612" s="647">
        <v>19298.259999999998</v>
      </c>
    </row>
    <row r="1613" spans="1:8" ht="13.5" thickBot="1">
      <c r="A1613" s="648" t="s">
        <v>4154</v>
      </c>
      <c r="B1613" s="649"/>
      <c r="C1613" s="649"/>
      <c r="D1613" s="649"/>
      <c r="E1613" s="650"/>
      <c r="F1613" s="651">
        <v>75811.45</v>
      </c>
      <c r="G1613" s="652"/>
      <c r="H1613" s="653"/>
    </row>
    <row r="1614" spans="1:8" ht="15">
      <c r="A1614" s="579"/>
      <c r="B1614" s="579"/>
      <c r="C1614" s="579"/>
      <c r="D1614" s="579"/>
      <c r="E1614" s="579"/>
      <c r="F1614" s="579"/>
      <c r="G1614" s="579"/>
      <c r="H1614" s="579"/>
    </row>
    <row r="1615" spans="1:8" ht="15.75" thickBot="1">
      <c r="A1615" s="654"/>
      <c r="B1615" s="654"/>
      <c r="C1615" s="654"/>
      <c r="D1615" s="654"/>
      <c r="E1615" s="654"/>
      <c r="F1615" s="654"/>
      <c r="G1615" s="654"/>
      <c r="H1615" s="654"/>
    </row>
    <row r="1616" spans="1:8" ht="39" thickBot="1">
      <c r="A1616" s="573" t="s">
        <v>4129</v>
      </c>
      <c r="B1616" s="581"/>
      <c r="C1616" s="581"/>
      <c r="D1616" s="582" t="s">
        <v>4283</v>
      </c>
      <c r="E1616" s="583" t="s">
        <v>4130</v>
      </c>
      <c r="F1616" s="584" t="s">
        <v>28</v>
      </c>
      <c r="G1616" s="585" t="s">
        <v>0</v>
      </c>
      <c r="H1616" s="586" t="s">
        <v>4284</v>
      </c>
    </row>
    <row r="1617" spans="1:8" ht="15.75" customHeight="1" thickBot="1">
      <c r="A1617" s="587"/>
      <c r="B1617" s="587"/>
      <c r="C1617" s="587"/>
      <c r="D1617" s="587"/>
      <c r="E1617" s="587"/>
      <c r="F1617" s="587"/>
      <c r="G1617" s="587"/>
      <c r="H1617" s="587"/>
    </row>
    <row r="1618" spans="1:8">
      <c r="A1618" s="588" t="s">
        <v>1297</v>
      </c>
      <c r="B1618" s="589"/>
      <c r="C1618" s="590"/>
      <c r="D1618" s="591"/>
      <c r="E1618" s="590"/>
      <c r="F1618" s="590"/>
      <c r="G1618" s="592"/>
      <c r="H1618" s="593"/>
    </row>
    <row r="1619" spans="1:8">
      <c r="A1619" s="594" t="s">
        <v>4064</v>
      </c>
      <c r="B1619" s="595"/>
      <c r="C1619" s="595"/>
      <c r="D1619" s="596"/>
      <c r="E1619" s="597" t="s">
        <v>4130</v>
      </c>
      <c r="F1619" s="598" t="s">
        <v>4132</v>
      </c>
      <c r="G1619" s="599" t="s">
        <v>4133</v>
      </c>
      <c r="H1619" s="600" t="s">
        <v>4134</v>
      </c>
    </row>
    <row r="1620" spans="1:8" ht="13.5">
      <c r="A1620" s="663" t="s">
        <v>4285</v>
      </c>
      <c r="B1620" s="664"/>
      <c r="C1620" s="664"/>
      <c r="D1620" s="665"/>
      <c r="E1620" s="604" t="s">
        <v>4164</v>
      </c>
      <c r="F1620" s="670">
        <v>1</v>
      </c>
      <c r="G1620" s="606">
        <v>86252</v>
      </c>
      <c r="H1620" s="607">
        <v>86252</v>
      </c>
    </row>
    <row r="1621" spans="1:8" ht="13.5">
      <c r="A1621" s="666" t="s">
        <v>4241</v>
      </c>
      <c r="B1621" s="667"/>
      <c r="C1621" s="667"/>
      <c r="D1621" s="668"/>
      <c r="E1621" s="604" t="s">
        <v>4138</v>
      </c>
      <c r="F1621" s="670">
        <v>2.12</v>
      </c>
      <c r="G1621" s="606">
        <v>290</v>
      </c>
      <c r="H1621" s="607">
        <v>614.79999999999995</v>
      </c>
    </row>
    <row r="1622" spans="1:8" ht="13.5">
      <c r="A1622" s="663" t="s">
        <v>4286</v>
      </c>
      <c r="B1622" s="664"/>
      <c r="C1622" s="664"/>
      <c r="D1622" s="665"/>
      <c r="E1622" s="604" t="s">
        <v>4136</v>
      </c>
      <c r="F1622" s="605">
        <v>3</v>
      </c>
      <c r="G1622" s="606">
        <v>5119</v>
      </c>
      <c r="H1622" s="607">
        <v>15357</v>
      </c>
    </row>
    <row r="1623" spans="1:8">
      <c r="A1623" s="608"/>
      <c r="B1623" s="609"/>
      <c r="C1623" s="609"/>
      <c r="D1623" s="610"/>
      <c r="E1623" s="611" t="s">
        <v>4142</v>
      </c>
      <c r="F1623" s="611"/>
      <c r="G1623" s="611"/>
      <c r="H1623" s="612">
        <v>102223.8</v>
      </c>
    </row>
    <row r="1624" spans="1:8">
      <c r="A1624" s="613" t="s">
        <v>4143</v>
      </c>
      <c r="B1624" s="614"/>
      <c r="C1624" s="615"/>
      <c r="D1624" s="616"/>
      <c r="E1624" s="615"/>
      <c r="F1624" s="615"/>
      <c r="G1624" s="617"/>
      <c r="H1624" s="618"/>
    </row>
    <row r="1625" spans="1:8">
      <c r="A1625" s="594" t="s">
        <v>4064</v>
      </c>
      <c r="B1625" s="595"/>
      <c r="C1625" s="595"/>
      <c r="D1625" s="596"/>
      <c r="E1625" s="597" t="s">
        <v>4130</v>
      </c>
      <c r="F1625" s="598" t="s">
        <v>4144</v>
      </c>
      <c r="G1625" s="599" t="s">
        <v>4133</v>
      </c>
      <c r="H1625" s="600" t="s">
        <v>4134</v>
      </c>
    </row>
    <row r="1626" spans="1:8">
      <c r="A1626" s="601" t="s">
        <v>4145</v>
      </c>
      <c r="B1626" s="602"/>
      <c r="C1626" s="602"/>
      <c r="D1626" s="603"/>
      <c r="E1626" s="604" t="s">
        <v>4146</v>
      </c>
      <c r="F1626" s="619">
        <v>0.35</v>
      </c>
      <c r="G1626" s="606">
        <v>1587.2183463750353</v>
      </c>
      <c r="H1626" s="607">
        <v>555.53</v>
      </c>
    </row>
    <row r="1627" spans="1:8">
      <c r="A1627" s="601" t="s">
        <v>4180</v>
      </c>
      <c r="B1627" s="602"/>
      <c r="C1627" s="602"/>
      <c r="D1627" s="603"/>
      <c r="E1627" s="604" t="s">
        <v>4146</v>
      </c>
      <c r="F1627" s="619">
        <v>0.35</v>
      </c>
      <c r="G1627" s="606">
        <v>104.75641086075238</v>
      </c>
      <c r="H1627" s="607">
        <v>36.659999999999997</v>
      </c>
    </row>
    <row r="1628" spans="1:8">
      <c r="A1628" s="601" t="s">
        <v>4181</v>
      </c>
      <c r="B1628" s="602"/>
      <c r="C1628" s="602"/>
      <c r="D1628" s="603"/>
      <c r="E1628" s="604" t="s">
        <v>4146</v>
      </c>
      <c r="F1628" s="619">
        <v>0.35</v>
      </c>
      <c r="G1628" s="606">
        <v>2041.4757928961851</v>
      </c>
      <c r="H1628" s="607">
        <v>714.52</v>
      </c>
    </row>
    <row r="1629" spans="1:8">
      <c r="A1629" s="620"/>
      <c r="B1629" s="621"/>
      <c r="C1629" s="621"/>
      <c r="D1629" s="622"/>
      <c r="E1629" s="623" t="s">
        <v>4147</v>
      </c>
      <c r="F1629" s="624"/>
      <c r="G1629" s="625"/>
      <c r="H1629" s="612">
        <v>1306.71</v>
      </c>
    </row>
    <row r="1630" spans="1:8">
      <c r="A1630" s="626" t="s">
        <v>4148</v>
      </c>
      <c r="B1630" s="627"/>
      <c r="C1630" s="628"/>
      <c r="D1630" s="629"/>
      <c r="E1630" s="628"/>
      <c r="F1630" s="628"/>
      <c r="G1630" s="630"/>
      <c r="H1630" s="631"/>
    </row>
    <row r="1631" spans="1:8">
      <c r="A1631" s="594" t="s">
        <v>4064</v>
      </c>
      <c r="B1631" s="595"/>
      <c r="C1631" s="595"/>
      <c r="D1631" s="596"/>
      <c r="E1631" s="597" t="s">
        <v>4130</v>
      </c>
      <c r="F1631" s="598" t="s">
        <v>4132</v>
      </c>
      <c r="G1631" s="599" t="s">
        <v>4133</v>
      </c>
      <c r="H1631" s="600" t="s">
        <v>4134</v>
      </c>
    </row>
    <row r="1632" spans="1:8">
      <c r="A1632" s="601" t="s">
        <v>4149</v>
      </c>
      <c r="B1632" s="602"/>
      <c r="C1632" s="602"/>
      <c r="D1632" s="603"/>
      <c r="E1632" s="604" t="s">
        <v>4140</v>
      </c>
      <c r="F1632" s="632">
        <v>0.1</v>
      </c>
      <c r="G1632" s="606">
        <v>64783.484999999993</v>
      </c>
      <c r="H1632" s="607">
        <v>6478.35</v>
      </c>
    </row>
    <row r="1633" spans="1:8">
      <c r="A1633" s="601"/>
      <c r="B1633" s="602"/>
      <c r="C1633" s="602"/>
      <c r="D1633" s="603"/>
      <c r="E1633" s="623" t="s">
        <v>4150</v>
      </c>
      <c r="F1633" s="624"/>
      <c r="G1633" s="625"/>
      <c r="H1633" s="612">
        <v>6478.35</v>
      </c>
    </row>
    <row r="1634" spans="1:8">
      <c r="A1634" s="634" t="s">
        <v>4151</v>
      </c>
      <c r="B1634" s="635"/>
      <c r="C1634" s="636"/>
      <c r="D1634" s="637"/>
      <c r="E1634" s="636"/>
      <c r="F1634" s="636"/>
      <c r="G1634" s="638"/>
      <c r="H1634" s="639"/>
    </row>
    <row r="1635" spans="1:8">
      <c r="A1635" s="594" t="s">
        <v>4064</v>
      </c>
      <c r="B1635" s="595"/>
      <c r="C1635" s="595"/>
      <c r="D1635" s="596"/>
      <c r="E1635" s="597" t="s">
        <v>4130</v>
      </c>
      <c r="F1635" s="598" t="s">
        <v>4144</v>
      </c>
      <c r="G1635" s="599" t="s">
        <v>4133</v>
      </c>
      <c r="H1635" s="600" t="s">
        <v>4134</v>
      </c>
    </row>
    <row r="1636" spans="1:8">
      <c r="A1636" s="601" t="s">
        <v>4152</v>
      </c>
      <c r="B1636" s="602"/>
      <c r="C1636" s="602"/>
      <c r="D1636" s="603"/>
      <c r="E1636" s="604" t="s">
        <v>4146</v>
      </c>
      <c r="F1636" s="640">
        <v>0.35</v>
      </c>
      <c r="G1636" s="606">
        <v>64327.520156250001</v>
      </c>
      <c r="H1636" s="607">
        <v>22514.63</v>
      </c>
    </row>
    <row r="1637" spans="1:8" ht="13.5" thickBot="1">
      <c r="A1637" s="641"/>
      <c r="B1637" s="642"/>
      <c r="C1637" s="642"/>
      <c r="D1637" s="643"/>
      <c r="E1637" s="644" t="s">
        <v>4153</v>
      </c>
      <c r="F1637" s="645"/>
      <c r="G1637" s="646"/>
      <c r="H1637" s="647">
        <v>22514.63</v>
      </c>
    </row>
    <row r="1638" spans="1:8" ht="13.5" thickBot="1">
      <c r="A1638" s="648" t="s">
        <v>4154</v>
      </c>
      <c r="B1638" s="649"/>
      <c r="C1638" s="649"/>
      <c r="D1638" s="649"/>
      <c r="E1638" s="650"/>
      <c r="F1638" s="651">
        <v>132523.49</v>
      </c>
      <c r="G1638" s="652"/>
      <c r="H1638" s="653"/>
    </row>
    <row r="1639" spans="1:8" ht="15">
      <c r="A1639" s="579"/>
      <c r="B1639" s="579"/>
      <c r="C1639" s="579"/>
      <c r="D1639" s="579"/>
      <c r="E1639" s="579"/>
      <c r="F1639" s="579"/>
      <c r="G1639" s="579"/>
      <c r="H1639" s="579"/>
    </row>
    <row r="1640" spans="1:8" ht="15.75" thickBot="1">
      <c r="A1640" s="654"/>
      <c r="B1640" s="654"/>
      <c r="C1640" s="654"/>
      <c r="D1640" s="654"/>
      <c r="E1640" s="654"/>
      <c r="F1640" s="654"/>
      <c r="G1640" s="654"/>
      <c r="H1640" s="654"/>
    </row>
    <row r="1641" spans="1:8" ht="26.25" thickBot="1">
      <c r="A1641" s="573" t="s">
        <v>4129</v>
      </c>
      <c r="B1641" s="581"/>
      <c r="C1641" s="581"/>
      <c r="D1641" s="582" t="s">
        <v>154</v>
      </c>
      <c r="E1641" s="583" t="s">
        <v>4130</v>
      </c>
      <c r="F1641" s="584" t="s">
        <v>2</v>
      </c>
      <c r="G1641" s="585" t="s">
        <v>0</v>
      </c>
      <c r="H1641" s="586" t="s">
        <v>4287</v>
      </c>
    </row>
    <row r="1642" spans="1:8" ht="15.75" customHeight="1" thickBot="1">
      <c r="A1642" s="587"/>
      <c r="B1642" s="587"/>
      <c r="C1642" s="587"/>
      <c r="D1642" s="587"/>
      <c r="E1642" s="587"/>
      <c r="F1642" s="587"/>
      <c r="G1642" s="587"/>
      <c r="H1642" s="587"/>
    </row>
    <row r="1643" spans="1:8">
      <c r="A1643" s="588" t="s">
        <v>1297</v>
      </c>
      <c r="B1643" s="589"/>
      <c r="C1643" s="590"/>
      <c r="D1643" s="591"/>
      <c r="E1643" s="590"/>
      <c r="F1643" s="590"/>
      <c r="G1643" s="592"/>
      <c r="H1643" s="593"/>
    </row>
    <row r="1644" spans="1:8">
      <c r="A1644" s="594" t="s">
        <v>4064</v>
      </c>
      <c r="B1644" s="595"/>
      <c r="C1644" s="595"/>
      <c r="D1644" s="596"/>
      <c r="E1644" s="597" t="s">
        <v>4130</v>
      </c>
      <c r="F1644" s="598" t="s">
        <v>4132</v>
      </c>
      <c r="G1644" s="599" t="s">
        <v>4133</v>
      </c>
      <c r="H1644" s="600" t="s">
        <v>4134</v>
      </c>
    </row>
    <row r="1645" spans="1:8" ht="13.5">
      <c r="A1645" s="663" t="s">
        <v>4288</v>
      </c>
      <c r="B1645" s="664"/>
      <c r="C1645" s="664"/>
      <c r="D1645" s="665"/>
      <c r="E1645" s="604" t="s">
        <v>4138</v>
      </c>
      <c r="F1645" s="670">
        <v>0.3</v>
      </c>
      <c r="G1645" s="606">
        <v>407</v>
      </c>
      <c r="H1645" s="607">
        <v>122.1</v>
      </c>
    </row>
    <row r="1646" spans="1:8" ht="13.5">
      <c r="A1646" s="663" t="s">
        <v>4289</v>
      </c>
      <c r="B1646" s="664"/>
      <c r="C1646" s="664"/>
      <c r="D1646" s="665"/>
      <c r="E1646" s="604" t="s">
        <v>4138</v>
      </c>
      <c r="F1646" s="670">
        <v>0.65</v>
      </c>
      <c r="G1646" s="606">
        <v>70245</v>
      </c>
      <c r="H1646" s="607">
        <v>45659.25</v>
      </c>
    </row>
    <row r="1647" spans="1:8" ht="13.5">
      <c r="A1647" s="666"/>
      <c r="B1647" s="667"/>
      <c r="C1647" s="667"/>
      <c r="D1647" s="668"/>
      <c r="E1647" s="604" t="s">
        <v>4141</v>
      </c>
      <c r="F1647" s="670"/>
      <c r="G1647" s="606" t="s">
        <v>4141</v>
      </c>
      <c r="H1647" s="607" t="s">
        <v>4141</v>
      </c>
    </row>
    <row r="1648" spans="1:8">
      <c r="A1648" s="608"/>
      <c r="B1648" s="609"/>
      <c r="C1648" s="609"/>
      <c r="D1648" s="610"/>
      <c r="E1648" s="611" t="s">
        <v>4142</v>
      </c>
      <c r="F1648" s="611"/>
      <c r="G1648" s="611"/>
      <c r="H1648" s="612">
        <v>45781.35</v>
      </c>
    </row>
    <row r="1649" spans="1:8">
      <c r="A1649" s="613" t="s">
        <v>4143</v>
      </c>
      <c r="B1649" s="614"/>
      <c r="C1649" s="615"/>
      <c r="D1649" s="616"/>
      <c r="E1649" s="615"/>
      <c r="F1649" s="615"/>
      <c r="G1649" s="617"/>
      <c r="H1649" s="618"/>
    </row>
    <row r="1650" spans="1:8">
      <c r="A1650" s="594" t="s">
        <v>4064</v>
      </c>
      <c r="B1650" s="595"/>
      <c r="C1650" s="595"/>
      <c r="D1650" s="596"/>
      <c r="E1650" s="597" t="s">
        <v>4130</v>
      </c>
      <c r="F1650" s="598" t="s">
        <v>4144</v>
      </c>
      <c r="G1650" s="599" t="s">
        <v>4133</v>
      </c>
      <c r="H1650" s="600" t="s">
        <v>4134</v>
      </c>
    </row>
    <row r="1651" spans="1:8">
      <c r="A1651" s="601" t="s">
        <v>4145</v>
      </c>
      <c r="B1651" s="602"/>
      <c r="C1651" s="602"/>
      <c r="D1651" s="603"/>
      <c r="E1651" s="604" t="s">
        <v>4146</v>
      </c>
      <c r="F1651" s="619">
        <v>0.25</v>
      </c>
      <c r="G1651" s="606">
        <v>1587.2183463750353</v>
      </c>
      <c r="H1651" s="607">
        <v>396.8</v>
      </c>
    </row>
    <row r="1652" spans="1:8">
      <c r="A1652" s="601" t="s">
        <v>4180</v>
      </c>
      <c r="B1652" s="602"/>
      <c r="C1652" s="602"/>
      <c r="D1652" s="603"/>
      <c r="E1652" s="604" t="s">
        <v>4146</v>
      </c>
      <c r="F1652" s="619">
        <v>0.25</v>
      </c>
      <c r="G1652" s="606">
        <v>104.75641086075238</v>
      </c>
      <c r="H1652" s="607">
        <v>26.19</v>
      </c>
    </row>
    <row r="1653" spans="1:8">
      <c r="A1653" s="601" t="s">
        <v>4181</v>
      </c>
      <c r="B1653" s="602"/>
      <c r="C1653" s="602"/>
      <c r="D1653" s="603"/>
      <c r="E1653" s="604" t="s">
        <v>4146</v>
      </c>
      <c r="F1653" s="619">
        <v>0.25</v>
      </c>
      <c r="G1653" s="606">
        <v>2041.4757928961851</v>
      </c>
      <c r="H1653" s="607">
        <v>510.37</v>
      </c>
    </row>
    <row r="1654" spans="1:8">
      <c r="A1654" s="620"/>
      <c r="B1654" s="621"/>
      <c r="C1654" s="621"/>
      <c r="D1654" s="622"/>
      <c r="E1654" s="623" t="s">
        <v>4147</v>
      </c>
      <c r="F1654" s="624"/>
      <c r="G1654" s="625"/>
      <c r="H1654" s="612">
        <v>933.36</v>
      </c>
    </row>
    <row r="1655" spans="1:8">
      <c r="A1655" s="626" t="s">
        <v>4148</v>
      </c>
      <c r="B1655" s="627"/>
      <c r="C1655" s="628"/>
      <c r="D1655" s="629"/>
      <c r="E1655" s="628"/>
      <c r="F1655" s="628"/>
      <c r="G1655" s="630"/>
      <c r="H1655" s="631"/>
    </row>
    <row r="1656" spans="1:8">
      <c r="A1656" s="594" t="s">
        <v>4064</v>
      </c>
      <c r="B1656" s="595"/>
      <c r="C1656" s="595"/>
      <c r="D1656" s="596"/>
      <c r="E1656" s="597" t="s">
        <v>4130</v>
      </c>
      <c r="F1656" s="598" t="s">
        <v>4132</v>
      </c>
      <c r="G1656" s="599" t="s">
        <v>4133</v>
      </c>
      <c r="H1656" s="600" t="s">
        <v>4134</v>
      </c>
    </row>
    <row r="1657" spans="1:8">
      <c r="A1657" s="601" t="s">
        <v>4149</v>
      </c>
      <c r="B1657" s="602"/>
      <c r="C1657" s="602"/>
      <c r="D1657" s="603"/>
      <c r="E1657" s="604" t="s">
        <v>4140</v>
      </c>
      <c r="F1657" s="632">
        <v>0.05</v>
      </c>
      <c r="G1657" s="606">
        <v>64783.484999999993</v>
      </c>
      <c r="H1657" s="607">
        <v>3239.17</v>
      </c>
    </row>
    <row r="1658" spans="1:8">
      <c r="A1658" s="601"/>
      <c r="B1658" s="602"/>
      <c r="C1658" s="602"/>
      <c r="D1658" s="603"/>
      <c r="E1658" s="623" t="s">
        <v>4150</v>
      </c>
      <c r="F1658" s="624"/>
      <c r="G1658" s="625"/>
      <c r="H1658" s="612">
        <v>3239.17</v>
      </c>
    </row>
    <row r="1659" spans="1:8">
      <c r="A1659" s="634" t="s">
        <v>4151</v>
      </c>
      <c r="B1659" s="635"/>
      <c r="C1659" s="636"/>
      <c r="D1659" s="637"/>
      <c r="E1659" s="636"/>
      <c r="F1659" s="636"/>
      <c r="G1659" s="638"/>
      <c r="H1659" s="639"/>
    </row>
    <row r="1660" spans="1:8">
      <c r="A1660" s="594" t="s">
        <v>4064</v>
      </c>
      <c r="B1660" s="595"/>
      <c r="C1660" s="595"/>
      <c r="D1660" s="596"/>
      <c r="E1660" s="597" t="s">
        <v>4130</v>
      </c>
      <c r="F1660" s="598" t="s">
        <v>4144</v>
      </c>
      <c r="G1660" s="599" t="s">
        <v>4133</v>
      </c>
      <c r="H1660" s="600" t="s">
        <v>4134</v>
      </c>
    </row>
    <row r="1661" spans="1:8">
      <c r="A1661" s="601" t="s">
        <v>4152</v>
      </c>
      <c r="B1661" s="602"/>
      <c r="C1661" s="602"/>
      <c r="D1661" s="603"/>
      <c r="E1661" s="604" t="s">
        <v>4146</v>
      </c>
      <c r="F1661" s="640">
        <v>0.25</v>
      </c>
      <c r="G1661" s="606">
        <v>64327.520156250001</v>
      </c>
      <c r="H1661" s="607">
        <v>16081.88</v>
      </c>
    </row>
    <row r="1662" spans="1:8">
      <c r="A1662" s="601"/>
      <c r="B1662" s="602"/>
      <c r="C1662" s="602"/>
      <c r="D1662" s="603"/>
      <c r="E1662" s="604" t="s">
        <v>4141</v>
      </c>
      <c r="F1662" s="605"/>
      <c r="G1662" s="606" t="s">
        <v>4141</v>
      </c>
      <c r="H1662" s="607" t="s">
        <v>4141</v>
      </c>
    </row>
    <row r="1663" spans="1:8" ht="13.5" thickBot="1">
      <c r="A1663" s="641"/>
      <c r="B1663" s="642"/>
      <c r="C1663" s="642"/>
      <c r="D1663" s="643"/>
      <c r="E1663" s="644" t="s">
        <v>4153</v>
      </c>
      <c r="F1663" s="645"/>
      <c r="G1663" s="646"/>
      <c r="H1663" s="647">
        <v>16081.88</v>
      </c>
    </row>
    <row r="1664" spans="1:8" ht="13.5" thickBot="1">
      <c r="A1664" s="648" t="s">
        <v>4154</v>
      </c>
      <c r="B1664" s="649"/>
      <c r="C1664" s="649"/>
      <c r="D1664" s="649"/>
      <c r="E1664" s="650"/>
      <c r="F1664" s="651">
        <v>66035.759999999995</v>
      </c>
      <c r="G1664" s="652"/>
      <c r="H1664" s="653"/>
    </row>
    <row r="1665" spans="1:8" ht="15">
      <c r="A1665" s="579"/>
      <c r="B1665" s="579"/>
      <c r="C1665" s="579"/>
      <c r="D1665" s="579"/>
      <c r="E1665" s="579"/>
      <c r="F1665" s="579"/>
      <c r="G1665" s="579"/>
      <c r="H1665" s="579"/>
    </row>
    <row r="1666" spans="1:8" ht="15.75" thickBot="1">
      <c r="A1666" s="654"/>
      <c r="B1666" s="654"/>
      <c r="C1666" s="654"/>
      <c r="D1666" s="654"/>
      <c r="E1666" s="654"/>
      <c r="F1666" s="654"/>
      <c r="G1666" s="654"/>
      <c r="H1666" s="654"/>
    </row>
    <row r="1667" spans="1:8" ht="13.5" thickBot="1">
      <c r="A1667" s="573" t="s">
        <v>4129</v>
      </c>
      <c r="B1667" s="581"/>
      <c r="C1667" s="581"/>
      <c r="D1667" s="582" t="s">
        <v>156</v>
      </c>
      <c r="E1667" s="583" t="s">
        <v>4130</v>
      </c>
      <c r="F1667" s="584" t="s">
        <v>28</v>
      </c>
      <c r="G1667" s="585" t="s">
        <v>0</v>
      </c>
      <c r="H1667" s="586" t="s">
        <v>4290</v>
      </c>
    </row>
    <row r="1668" spans="1:8" ht="15.75" customHeight="1" thickBot="1">
      <c r="A1668" s="587"/>
      <c r="B1668" s="587"/>
      <c r="C1668" s="587"/>
      <c r="D1668" s="587"/>
      <c r="E1668" s="587"/>
      <c r="F1668" s="587"/>
      <c r="G1668" s="587"/>
      <c r="H1668" s="587"/>
    </row>
    <row r="1669" spans="1:8">
      <c r="A1669" s="588" t="s">
        <v>1297</v>
      </c>
      <c r="B1669" s="589"/>
      <c r="C1669" s="590"/>
      <c r="D1669" s="591"/>
      <c r="E1669" s="590"/>
      <c r="F1669" s="590"/>
      <c r="G1669" s="592"/>
      <c r="H1669" s="593"/>
    </row>
    <row r="1670" spans="1:8">
      <c r="A1670" s="594" t="s">
        <v>4064</v>
      </c>
      <c r="B1670" s="595"/>
      <c r="C1670" s="595"/>
      <c r="D1670" s="596"/>
      <c r="E1670" s="597" t="s">
        <v>4130</v>
      </c>
      <c r="F1670" s="598" t="s">
        <v>4132</v>
      </c>
      <c r="G1670" s="599" t="s">
        <v>4133</v>
      </c>
      <c r="H1670" s="600" t="s">
        <v>4134</v>
      </c>
    </row>
    <row r="1671" spans="1:8" ht="13.5">
      <c r="A1671" s="663" t="s">
        <v>4291</v>
      </c>
      <c r="B1671" s="664"/>
      <c r="C1671" s="664"/>
      <c r="D1671" s="665"/>
      <c r="E1671" s="604" t="s">
        <v>4138</v>
      </c>
      <c r="F1671" s="670">
        <v>1.3</v>
      </c>
      <c r="G1671" s="606">
        <v>1562</v>
      </c>
      <c r="H1671" s="607">
        <v>2030.6</v>
      </c>
    </row>
    <row r="1672" spans="1:8" ht="13.5">
      <c r="A1672" s="663" t="s">
        <v>4292</v>
      </c>
      <c r="B1672" s="664"/>
      <c r="C1672" s="664"/>
      <c r="D1672" s="665"/>
      <c r="E1672" s="604" t="s">
        <v>4138</v>
      </c>
      <c r="F1672" s="670">
        <v>0.71</v>
      </c>
      <c r="G1672" s="606">
        <v>72952</v>
      </c>
      <c r="H1672" s="607">
        <v>51795.92</v>
      </c>
    </row>
    <row r="1673" spans="1:8" ht="13.5">
      <c r="A1673" s="666"/>
      <c r="B1673" s="667"/>
      <c r="C1673" s="667"/>
      <c r="D1673" s="668"/>
      <c r="E1673" s="604" t="s">
        <v>4141</v>
      </c>
      <c r="F1673" s="670"/>
      <c r="G1673" s="606" t="s">
        <v>4141</v>
      </c>
      <c r="H1673" s="607" t="s">
        <v>4141</v>
      </c>
    </row>
    <row r="1674" spans="1:8">
      <c r="A1674" s="608"/>
      <c r="B1674" s="609"/>
      <c r="C1674" s="609"/>
      <c r="D1674" s="610"/>
      <c r="E1674" s="611" t="s">
        <v>4142</v>
      </c>
      <c r="F1674" s="611"/>
      <c r="G1674" s="611"/>
      <c r="H1674" s="612">
        <v>53826.52</v>
      </c>
    </row>
    <row r="1675" spans="1:8">
      <c r="A1675" s="613" t="s">
        <v>4143</v>
      </c>
      <c r="B1675" s="614"/>
      <c r="C1675" s="615"/>
      <c r="D1675" s="616"/>
      <c r="E1675" s="615"/>
      <c r="F1675" s="615"/>
      <c r="G1675" s="617"/>
      <c r="H1675" s="618"/>
    </row>
    <row r="1676" spans="1:8">
      <c r="A1676" s="594" t="s">
        <v>4064</v>
      </c>
      <c r="B1676" s="595"/>
      <c r="C1676" s="595"/>
      <c r="D1676" s="596"/>
      <c r="E1676" s="597" t="s">
        <v>4130</v>
      </c>
      <c r="F1676" s="598" t="s">
        <v>4144</v>
      </c>
      <c r="G1676" s="599" t="s">
        <v>4133</v>
      </c>
      <c r="H1676" s="600" t="s">
        <v>4134</v>
      </c>
    </row>
    <row r="1677" spans="1:8">
      <c r="A1677" s="601" t="s">
        <v>4145</v>
      </c>
      <c r="B1677" s="602"/>
      <c r="C1677" s="602"/>
      <c r="D1677" s="603"/>
      <c r="E1677" s="604" t="s">
        <v>4146</v>
      </c>
      <c r="F1677" s="619">
        <v>0.33</v>
      </c>
      <c r="G1677" s="606">
        <v>1587.2183463750353</v>
      </c>
      <c r="H1677" s="607">
        <v>523.78</v>
      </c>
    </row>
    <row r="1678" spans="1:8">
      <c r="A1678" s="601" t="s">
        <v>4180</v>
      </c>
      <c r="B1678" s="602"/>
      <c r="C1678" s="602"/>
      <c r="D1678" s="603"/>
      <c r="E1678" s="604" t="s">
        <v>4146</v>
      </c>
      <c r="F1678" s="619">
        <v>0.33</v>
      </c>
      <c r="G1678" s="606">
        <v>104.75641086075238</v>
      </c>
      <c r="H1678" s="607">
        <v>34.57</v>
      </c>
    </row>
    <row r="1679" spans="1:8">
      <c r="A1679" s="601" t="s">
        <v>4181</v>
      </c>
      <c r="B1679" s="602"/>
      <c r="C1679" s="602"/>
      <c r="D1679" s="603"/>
      <c r="E1679" s="604" t="s">
        <v>4146</v>
      </c>
      <c r="F1679" s="619">
        <v>0.33</v>
      </c>
      <c r="G1679" s="606">
        <v>2041.4757928961851</v>
      </c>
      <c r="H1679" s="607">
        <v>673.69</v>
      </c>
    </row>
    <row r="1680" spans="1:8">
      <c r="A1680" s="620"/>
      <c r="B1680" s="621"/>
      <c r="C1680" s="621"/>
      <c r="D1680" s="622"/>
      <c r="E1680" s="623" t="s">
        <v>4147</v>
      </c>
      <c r="F1680" s="624"/>
      <c r="G1680" s="625"/>
      <c r="H1680" s="612">
        <v>1232.04</v>
      </c>
    </row>
    <row r="1681" spans="1:8">
      <c r="A1681" s="626" t="s">
        <v>4148</v>
      </c>
      <c r="B1681" s="627"/>
      <c r="C1681" s="628"/>
      <c r="D1681" s="629"/>
      <c r="E1681" s="628"/>
      <c r="F1681" s="628"/>
      <c r="G1681" s="630"/>
      <c r="H1681" s="631"/>
    </row>
    <row r="1682" spans="1:8">
      <c r="A1682" s="594" t="s">
        <v>4064</v>
      </c>
      <c r="B1682" s="595"/>
      <c r="C1682" s="595"/>
      <c r="D1682" s="596"/>
      <c r="E1682" s="597" t="s">
        <v>4130</v>
      </c>
      <c r="F1682" s="598" t="s">
        <v>4132</v>
      </c>
      <c r="G1682" s="599" t="s">
        <v>4133</v>
      </c>
      <c r="H1682" s="600" t="s">
        <v>4134</v>
      </c>
    </row>
    <row r="1683" spans="1:8">
      <c r="A1683" s="601" t="s">
        <v>4149</v>
      </c>
      <c r="B1683" s="602"/>
      <c r="C1683" s="602"/>
      <c r="D1683" s="603"/>
      <c r="E1683" s="604" t="s">
        <v>4140</v>
      </c>
      <c r="F1683" s="632">
        <v>0.05</v>
      </c>
      <c r="G1683" s="606">
        <v>64783.484999999993</v>
      </c>
      <c r="H1683" s="607">
        <v>3239.17</v>
      </c>
    </row>
    <row r="1684" spans="1:8">
      <c r="A1684" s="601"/>
      <c r="B1684" s="602"/>
      <c r="C1684" s="602"/>
      <c r="D1684" s="603"/>
      <c r="E1684" s="623" t="s">
        <v>4150</v>
      </c>
      <c r="F1684" s="624"/>
      <c r="G1684" s="625"/>
      <c r="H1684" s="612">
        <v>3239.17</v>
      </c>
    </row>
    <row r="1685" spans="1:8">
      <c r="A1685" s="634" t="s">
        <v>4151</v>
      </c>
      <c r="B1685" s="635"/>
      <c r="C1685" s="636"/>
      <c r="D1685" s="637"/>
      <c r="E1685" s="636"/>
      <c r="F1685" s="636"/>
      <c r="G1685" s="638"/>
      <c r="H1685" s="639"/>
    </row>
    <row r="1686" spans="1:8">
      <c r="A1686" s="594" t="s">
        <v>4064</v>
      </c>
      <c r="B1686" s="595"/>
      <c r="C1686" s="595"/>
      <c r="D1686" s="596"/>
      <c r="E1686" s="597" t="s">
        <v>4130</v>
      </c>
      <c r="F1686" s="598" t="s">
        <v>4144</v>
      </c>
      <c r="G1686" s="599" t="s">
        <v>4133</v>
      </c>
      <c r="H1686" s="600" t="s">
        <v>4134</v>
      </c>
    </row>
    <row r="1687" spans="1:8">
      <c r="A1687" s="601" t="s">
        <v>4264</v>
      </c>
      <c r="B1687" s="602"/>
      <c r="C1687" s="602"/>
      <c r="D1687" s="603"/>
      <c r="E1687" s="604" t="s">
        <v>4146</v>
      </c>
      <c r="F1687" s="640">
        <v>0.33</v>
      </c>
      <c r="G1687" s="606">
        <v>83625.776203124988</v>
      </c>
      <c r="H1687" s="607">
        <v>27596.51</v>
      </c>
    </row>
    <row r="1688" spans="1:8">
      <c r="A1688" s="601"/>
      <c r="B1688" s="602"/>
      <c r="C1688" s="602"/>
      <c r="D1688" s="603"/>
      <c r="E1688" s="604" t="s">
        <v>4141</v>
      </c>
      <c r="F1688" s="605"/>
      <c r="G1688" s="606" t="s">
        <v>4141</v>
      </c>
      <c r="H1688" s="607" t="s">
        <v>4141</v>
      </c>
    </row>
    <row r="1689" spans="1:8" ht="13.5" thickBot="1">
      <c r="A1689" s="641"/>
      <c r="B1689" s="642"/>
      <c r="C1689" s="642"/>
      <c r="D1689" s="643"/>
      <c r="E1689" s="644" t="s">
        <v>4153</v>
      </c>
      <c r="F1689" s="645"/>
      <c r="G1689" s="646"/>
      <c r="H1689" s="647">
        <v>27596.51</v>
      </c>
    </row>
    <row r="1690" spans="1:8" ht="13.5" thickBot="1">
      <c r="A1690" s="648" t="s">
        <v>4154</v>
      </c>
      <c r="B1690" s="649"/>
      <c r="C1690" s="649"/>
      <c r="D1690" s="649"/>
      <c r="E1690" s="650"/>
      <c r="F1690" s="651">
        <v>85894.24</v>
      </c>
      <c r="G1690" s="652"/>
      <c r="H1690" s="653"/>
    </row>
    <row r="1691" spans="1:8" ht="15">
      <c r="A1691" s="579"/>
      <c r="B1691" s="579"/>
      <c r="C1691" s="579"/>
      <c r="D1691" s="579"/>
      <c r="E1691" s="579"/>
      <c r="F1691" s="579"/>
      <c r="G1691" s="579"/>
      <c r="H1691" s="579"/>
    </row>
    <row r="1692" spans="1:8" ht="15.75" thickBot="1">
      <c r="A1692" s="654"/>
      <c r="B1692" s="654"/>
      <c r="C1692" s="654"/>
      <c r="D1692" s="654"/>
      <c r="E1692" s="654"/>
      <c r="F1692" s="654"/>
      <c r="G1692" s="654"/>
      <c r="H1692" s="654"/>
    </row>
    <row r="1693" spans="1:8" ht="26.25" thickBot="1">
      <c r="A1693" s="573" t="s">
        <v>4129</v>
      </c>
      <c r="B1693" s="581"/>
      <c r="C1693" s="581"/>
      <c r="D1693" s="582" t="s">
        <v>158</v>
      </c>
      <c r="E1693" s="583" t="s">
        <v>4130</v>
      </c>
      <c r="F1693" s="584" t="s">
        <v>28</v>
      </c>
      <c r="G1693" s="585" t="s">
        <v>0</v>
      </c>
      <c r="H1693" s="586" t="s">
        <v>4293</v>
      </c>
    </row>
    <row r="1694" spans="1:8" ht="15.75" customHeight="1" thickBot="1">
      <c r="A1694" s="587"/>
      <c r="B1694" s="587"/>
      <c r="C1694" s="587"/>
      <c r="D1694" s="587"/>
      <c r="E1694" s="587"/>
      <c r="F1694" s="587"/>
      <c r="G1694" s="587"/>
      <c r="H1694" s="587"/>
    </row>
    <row r="1695" spans="1:8">
      <c r="A1695" s="588" t="s">
        <v>1297</v>
      </c>
      <c r="B1695" s="589"/>
      <c r="C1695" s="590"/>
      <c r="D1695" s="591"/>
      <c r="E1695" s="590"/>
      <c r="F1695" s="590"/>
      <c r="G1695" s="592"/>
      <c r="H1695" s="593"/>
    </row>
    <row r="1696" spans="1:8">
      <c r="A1696" s="594" t="s">
        <v>4064</v>
      </c>
      <c r="B1696" s="595"/>
      <c r="C1696" s="595"/>
      <c r="D1696" s="596"/>
      <c r="E1696" s="597" t="s">
        <v>4130</v>
      </c>
      <c r="F1696" s="598" t="s">
        <v>4132</v>
      </c>
      <c r="G1696" s="599" t="s">
        <v>4133</v>
      </c>
      <c r="H1696" s="600" t="s">
        <v>4134</v>
      </c>
    </row>
    <row r="1697" spans="1:8" ht="13.5">
      <c r="A1697" s="663" t="s">
        <v>4291</v>
      </c>
      <c r="B1697" s="664"/>
      <c r="C1697" s="664"/>
      <c r="D1697" s="665"/>
      <c r="E1697" s="604" t="s">
        <v>4138</v>
      </c>
      <c r="F1697" s="670">
        <v>1.3</v>
      </c>
      <c r="G1697" s="606">
        <v>1562</v>
      </c>
      <c r="H1697" s="607">
        <v>2030.6</v>
      </c>
    </row>
    <row r="1698" spans="1:8" ht="13.5">
      <c r="A1698" s="663" t="s">
        <v>4294</v>
      </c>
      <c r="B1698" s="664"/>
      <c r="C1698" s="664"/>
      <c r="D1698" s="665"/>
      <c r="E1698" s="604" t="s">
        <v>4138</v>
      </c>
      <c r="F1698" s="670">
        <v>0.36</v>
      </c>
      <c r="G1698" s="606">
        <v>87780</v>
      </c>
      <c r="H1698" s="607">
        <v>31600.799999999999</v>
      </c>
    </row>
    <row r="1699" spans="1:8" ht="13.5">
      <c r="A1699" s="666"/>
      <c r="B1699" s="667"/>
      <c r="C1699" s="667"/>
      <c r="D1699" s="668"/>
      <c r="E1699" s="604" t="s">
        <v>4141</v>
      </c>
      <c r="F1699" s="670"/>
      <c r="G1699" s="606" t="s">
        <v>4141</v>
      </c>
      <c r="H1699" s="607" t="s">
        <v>4141</v>
      </c>
    </row>
    <row r="1700" spans="1:8">
      <c r="A1700" s="608"/>
      <c r="B1700" s="609"/>
      <c r="C1700" s="609"/>
      <c r="D1700" s="610"/>
      <c r="E1700" s="611" t="s">
        <v>4142</v>
      </c>
      <c r="F1700" s="611"/>
      <c r="G1700" s="611"/>
      <c r="H1700" s="612">
        <v>33631.4</v>
      </c>
    </row>
    <row r="1701" spans="1:8">
      <c r="A1701" s="613" t="s">
        <v>4143</v>
      </c>
      <c r="B1701" s="614"/>
      <c r="C1701" s="615"/>
      <c r="D1701" s="616"/>
      <c r="E1701" s="615"/>
      <c r="F1701" s="615"/>
      <c r="G1701" s="617"/>
      <c r="H1701" s="618"/>
    </row>
    <row r="1702" spans="1:8">
      <c r="A1702" s="594" t="s">
        <v>4064</v>
      </c>
      <c r="B1702" s="595"/>
      <c r="C1702" s="595"/>
      <c r="D1702" s="596"/>
      <c r="E1702" s="597" t="s">
        <v>4130</v>
      </c>
      <c r="F1702" s="598" t="s">
        <v>4144</v>
      </c>
      <c r="G1702" s="599" t="s">
        <v>4133</v>
      </c>
      <c r="H1702" s="600" t="s">
        <v>4134</v>
      </c>
    </row>
    <row r="1703" spans="1:8">
      <c r="A1703" s="601" t="s">
        <v>4145</v>
      </c>
      <c r="B1703" s="602"/>
      <c r="C1703" s="602"/>
      <c r="D1703" s="603"/>
      <c r="E1703" s="604" t="s">
        <v>4146</v>
      </c>
      <c r="F1703" s="619">
        <v>0.33</v>
      </c>
      <c r="G1703" s="606">
        <v>1587.2183463750353</v>
      </c>
      <c r="H1703" s="607">
        <v>523.78</v>
      </c>
    </row>
    <row r="1704" spans="1:8">
      <c r="A1704" s="601" t="s">
        <v>4180</v>
      </c>
      <c r="B1704" s="602"/>
      <c r="C1704" s="602"/>
      <c r="D1704" s="603"/>
      <c r="E1704" s="604" t="s">
        <v>4146</v>
      </c>
      <c r="F1704" s="619">
        <v>0.33</v>
      </c>
      <c r="G1704" s="606">
        <v>104.75641086075238</v>
      </c>
      <c r="H1704" s="607">
        <v>34.57</v>
      </c>
    </row>
    <row r="1705" spans="1:8">
      <c r="A1705" s="601" t="s">
        <v>4181</v>
      </c>
      <c r="B1705" s="602"/>
      <c r="C1705" s="602"/>
      <c r="D1705" s="603"/>
      <c r="E1705" s="604" t="s">
        <v>4146</v>
      </c>
      <c r="F1705" s="619">
        <v>0.33</v>
      </c>
      <c r="G1705" s="606">
        <v>2041.4757928961851</v>
      </c>
      <c r="H1705" s="607">
        <v>673.69</v>
      </c>
    </row>
    <row r="1706" spans="1:8">
      <c r="A1706" s="620"/>
      <c r="B1706" s="621"/>
      <c r="C1706" s="621"/>
      <c r="D1706" s="622"/>
      <c r="E1706" s="623" t="s">
        <v>4147</v>
      </c>
      <c r="F1706" s="624"/>
      <c r="G1706" s="625"/>
      <c r="H1706" s="612">
        <v>1232.04</v>
      </c>
    </row>
    <row r="1707" spans="1:8">
      <c r="A1707" s="626" t="s">
        <v>4148</v>
      </c>
      <c r="B1707" s="627"/>
      <c r="C1707" s="628"/>
      <c r="D1707" s="629"/>
      <c r="E1707" s="628"/>
      <c r="F1707" s="628"/>
      <c r="G1707" s="630"/>
      <c r="H1707" s="631"/>
    </row>
    <row r="1708" spans="1:8">
      <c r="A1708" s="594" t="s">
        <v>4064</v>
      </c>
      <c r="B1708" s="595"/>
      <c r="C1708" s="595"/>
      <c r="D1708" s="596"/>
      <c r="E1708" s="597" t="s">
        <v>4130</v>
      </c>
      <c r="F1708" s="598" t="s">
        <v>4132</v>
      </c>
      <c r="G1708" s="599" t="s">
        <v>4133</v>
      </c>
      <c r="H1708" s="600" t="s">
        <v>4134</v>
      </c>
    </row>
    <row r="1709" spans="1:8">
      <c r="A1709" s="601" t="s">
        <v>4149</v>
      </c>
      <c r="B1709" s="602"/>
      <c r="C1709" s="602"/>
      <c r="D1709" s="603"/>
      <c r="E1709" s="604" t="s">
        <v>4140</v>
      </c>
      <c r="F1709" s="632">
        <v>0.05</v>
      </c>
      <c r="G1709" s="606">
        <v>64783.484999999993</v>
      </c>
      <c r="H1709" s="607">
        <v>3239.17</v>
      </c>
    </row>
    <row r="1710" spans="1:8">
      <c r="A1710" s="601"/>
      <c r="B1710" s="602"/>
      <c r="C1710" s="602"/>
      <c r="D1710" s="603"/>
      <c r="E1710" s="623" t="s">
        <v>4150</v>
      </c>
      <c r="F1710" s="624"/>
      <c r="G1710" s="625"/>
      <c r="H1710" s="612">
        <v>3239.17</v>
      </c>
    </row>
    <row r="1711" spans="1:8">
      <c r="A1711" s="634" t="s">
        <v>4151</v>
      </c>
      <c r="B1711" s="635"/>
      <c r="C1711" s="636"/>
      <c r="D1711" s="637"/>
      <c r="E1711" s="636"/>
      <c r="F1711" s="636"/>
      <c r="G1711" s="638"/>
      <c r="H1711" s="639"/>
    </row>
    <row r="1712" spans="1:8">
      <c r="A1712" s="594" t="s">
        <v>4064</v>
      </c>
      <c r="B1712" s="595"/>
      <c r="C1712" s="595"/>
      <c r="D1712" s="596"/>
      <c r="E1712" s="597" t="s">
        <v>4130</v>
      </c>
      <c r="F1712" s="598" t="s">
        <v>4144</v>
      </c>
      <c r="G1712" s="599" t="s">
        <v>4133</v>
      </c>
      <c r="H1712" s="600" t="s">
        <v>4134</v>
      </c>
    </row>
    <row r="1713" spans="1:8">
      <c r="A1713" s="601" t="s">
        <v>4264</v>
      </c>
      <c r="B1713" s="602"/>
      <c r="C1713" s="602"/>
      <c r="D1713" s="603"/>
      <c r="E1713" s="604" t="s">
        <v>4146</v>
      </c>
      <c r="F1713" s="640">
        <v>0.33</v>
      </c>
      <c r="G1713" s="606">
        <v>83625.776203124988</v>
      </c>
      <c r="H1713" s="607">
        <v>27596.51</v>
      </c>
    </row>
    <row r="1714" spans="1:8">
      <c r="A1714" s="601"/>
      <c r="B1714" s="602"/>
      <c r="C1714" s="602"/>
      <c r="D1714" s="603"/>
      <c r="E1714" s="604" t="s">
        <v>4141</v>
      </c>
      <c r="F1714" s="605"/>
      <c r="G1714" s="606" t="s">
        <v>4141</v>
      </c>
      <c r="H1714" s="607" t="s">
        <v>4141</v>
      </c>
    </row>
    <row r="1715" spans="1:8" ht="13.5" thickBot="1">
      <c r="A1715" s="641"/>
      <c r="B1715" s="642"/>
      <c r="C1715" s="642"/>
      <c r="D1715" s="643"/>
      <c r="E1715" s="644" t="s">
        <v>4153</v>
      </c>
      <c r="F1715" s="645"/>
      <c r="G1715" s="646"/>
      <c r="H1715" s="647">
        <v>27596.51</v>
      </c>
    </row>
    <row r="1716" spans="1:8" ht="13.5" thickBot="1">
      <c r="A1716" s="648" t="s">
        <v>4154</v>
      </c>
      <c r="B1716" s="649"/>
      <c r="C1716" s="649"/>
      <c r="D1716" s="649"/>
      <c r="E1716" s="650"/>
      <c r="F1716" s="651">
        <v>65699.12</v>
      </c>
      <c r="G1716" s="652"/>
      <c r="H1716" s="653"/>
    </row>
    <row r="1717" spans="1:8" ht="15">
      <c r="A1717" s="579"/>
      <c r="B1717" s="579"/>
      <c r="C1717" s="579"/>
      <c r="D1717" s="579"/>
      <c r="E1717" s="579"/>
      <c r="F1717" s="579"/>
      <c r="G1717" s="579"/>
      <c r="H1717" s="579"/>
    </row>
    <row r="1718" spans="1:8" ht="15.75" thickBot="1">
      <c r="A1718" s="654"/>
      <c r="B1718" s="654"/>
      <c r="C1718" s="654"/>
      <c r="D1718" s="654"/>
      <c r="E1718" s="654"/>
      <c r="F1718" s="654"/>
      <c r="G1718" s="654"/>
      <c r="H1718" s="654"/>
    </row>
    <row r="1719" spans="1:8" ht="26.25" thickBot="1">
      <c r="A1719" s="573" t="s">
        <v>4129</v>
      </c>
      <c r="B1719" s="581"/>
      <c r="C1719" s="581"/>
      <c r="D1719" s="582" t="s">
        <v>160</v>
      </c>
      <c r="E1719" s="583" t="s">
        <v>4130</v>
      </c>
      <c r="F1719" s="584" t="s">
        <v>28</v>
      </c>
      <c r="G1719" s="585" t="s">
        <v>0</v>
      </c>
      <c r="H1719" s="586" t="s">
        <v>4295</v>
      </c>
    </row>
    <row r="1720" spans="1:8" ht="15.75" customHeight="1" thickBot="1">
      <c r="A1720" s="587"/>
      <c r="B1720" s="587"/>
      <c r="C1720" s="587"/>
      <c r="D1720" s="587"/>
      <c r="E1720" s="587"/>
      <c r="F1720" s="587"/>
      <c r="G1720" s="587"/>
      <c r="H1720" s="587"/>
    </row>
    <row r="1721" spans="1:8">
      <c r="A1721" s="588" t="s">
        <v>1297</v>
      </c>
      <c r="B1721" s="589"/>
      <c r="C1721" s="590"/>
      <c r="D1721" s="591"/>
      <c r="E1721" s="590"/>
      <c r="F1721" s="590"/>
      <c r="G1721" s="592"/>
      <c r="H1721" s="593"/>
    </row>
    <row r="1722" spans="1:8">
      <c r="A1722" s="594" t="s">
        <v>4064</v>
      </c>
      <c r="B1722" s="595"/>
      <c r="C1722" s="595"/>
      <c r="D1722" s="596"/>
      <c r="E1722" s="597" t="s">
        <v>4130</v>
      </c>
      <c r="F1722" s="598" t="s">
        <v>4132</v>
      </c>
      <c r="G1722" s="599" t="s">
        <v>4133</v>
      </c>
      <c r="H1722" s="600" t="s">
        <v>4134</v>
      </c>
    </row>
    <row r="1723" spans="1:8" ht="13.5">
      <c r="A1723" s="663" t="s">
        <v>4296</v>
      </c>
      <c r="B1723" s="664"/>
      <c r="C1723" s="664"/>
      <c r="D1723" s="665"/>
      <c r="E1723" s="604" t="s">
        <v>4140</v>
      </c>
      <c r="F1723" s="670">
        <v>0.03</v>
      </c>
      <c r="G1723" s="606">
        <v>844353</v>
      </c>
      <c r="H1723" s="607">
        <v>25330.59</v>
      </c>
    </row>
    <row r="1724" spans="1:8" ht="13.5">
      <c r="A1724" s="663"/>
      <c r="B1724" s="664"/>
      <c r="C1724" s="664"/>
      <c r="D1724" s="665"/>
      <c r="E1724" s="604" t="s">
        <v>4141</v>
      </c>
      <c r="F1724" s="670"/>
      <c r="G1724" s="606" t="s">
        <v>4141</v>
      </c>
      <c r="H1724" s="607" t="s">
        <v>4141</v>
      </c>
    </row>
    <row r="1725" spans="1:8" ht="13.5">
      <c r="A1725" s="666"/>
      <c r="B1725" s="667"/>
      <c r="C1725" s="667"/>
      <c r="D1725" s="668"/>
      <c r="E1725" s="604" t="s">
        <v>4141</v>
      </c>
      <c r="F1725" s="670"/>
      <c r="G1725" s="606" t="s">
        <v>4141</v>
      </c>
      <c r="H1725" s="607" t="s">
        <v>4141</v>
      </c>
    </row>
    <row r="1726" spans="1:8">
      <c r="A1726" s="608"/>
      <c r="B1726" s="609"/>
      <c r="C1726" s="609"/>
      <c r="D1726" s="610"/>
      <c r="E1726" s="611" t="s">
        <v>4142</v>
      </c>
      <c r="F1726" s="611"/>
      <c r="G1726" s="611"/>
      <c r="H1726" s="612">
        <v>25330.59</v>
      </c>
    </row>
    <row r="1727" spans="1:8">
      <c r="A1727" s="613" t="s">
        <v>4143</v>
      </c>
      <c r="B1727" s="614"/>
      <c r="C1727" s="615"/>
      <c r="D1727" s="616"/>
      <c r="E1727" s="615"/>
      <c r="F1727" s="615"/>
      <c r="G1727" s="617"/>
      <c r="H1727" s="618"/>
    </row>
    <row r="1728" spans="1:8">
      <c r="A1728" s="594" t="s">
        <v>4064</v>
      </c>
      <c r="B1728" s="595"/>
      <c r="C1728" s="595"/>
      <c r="D1728" s="596"/>
      <c r="E1728" s="597" t="s">
        <v>4130</v>
      </c>
      <c r="F1728" s="598" t="s">
        <v>4144</v>
      </c>
      <c r="G1728" s="599" t="s">
        <v>4133</v>
      </c>
      <c r="H1728" s="600" t="s">
        <v>4134</v>
      </c>
    </row>
    <row r="1729" spans="1:8">
      <c r="A1729" s="601" t="s">
        <v>4145</v>
      </c>
      <c r="B1729" s="602"/>
      <c r="C1729" s="602"/>
      <c r="D1729" s="603"/>
      <c r="E1729" s="604" t="s">
        <v>4146</v>
      </c>
      <c r="F1729" s="619">
        <v>0.5</v>
      </c>
      <c r="G1729" s="606">
        <v>1587.2183463750353</v>
      </c>
      <c r="H1729" s="607">
        <v>793.61</v>
      </c>
    </row>
    <row r="1730" spans="1:8">
      <c r="A1730" s="601" t="s">
        <v>4180</v>
      </c>
      <c r="B1730" s="602"/>
      <c r="C1730" s="602"/>
      <c r="D1730" s="603"/>
      <c r="E1730" s="604" t="s">
        <v>4146</v>
      </c>
      <c r="F1730" s="619">
        <v>0.5</v>
      </c>
      <c r="G1730" s="606">
        <v>104.75641086075238</v>
      </c>
      <c r="H1730" s="607">
        <v>52.38</v>
      </c>
    </row>
    <row r="1731" spans="1:8">
      <c r="A1731" s="601" t="s">
        <v>4181</v>
      </c>
      <c r="B1731" s="602"/>
      <c r="C1731" s="602"/>
      <c r="D1731" s="603"/>
      <c r="E1731" s="604" t="s">
        <v>4146</v>
      </c>
      <c r="F1731" s="619">
        <v>0.5</v>
      </c>
      <c r="G1731" s="606">
        <v>2041.4757928961851</v>
      </c>
      <c r="H1731" s="607">
        <v>1020.74</v>
      </c>
    </row>
    <row r="1732" spans="1:8">
      <c r="A1732" s="620"/>
      <c r="B1732" s="621"/>
      <c r="C1732" s="621"/>
      <c r="D1732" s="622"/>
      <c r="E1732" s="623" t="s">
        <v>4147</v>
      </c>
      <c r="F1732" s="624"/>
      <c r="G1732" s="625"/>
      <c r="H1732" s="612">
        <v>1866.73</v>
      </c>
    </row>
    <row r="1733" spans="1:8">
      <c r="A1733" s="626" t="s">
        <v>4148</v>
      </c>
      <c r="B1733" s="627"/>
      <c r="C1733" s="628"/>
      <c r="D1733" s="629"/>
      <c r="E1733" s="628"/>
      <c r="F1733" s="628"/>
      <c r="G1733" s="630"/>
      <c r="H1733" s="631"/>
    </row>
    <row r="1734" spans="1:8">
      <c r="A1734" s="594" t="s">
        <v>4064</v>
      </c>
      <c r="B1734" s="595"/>
      <c r="C1734" s="595"/>
      <c r="D1734" s="596"/>
      <c r="E1734" s="597" t="s">
        <v>4130</v>
      </c>
      <c r="F1734" s="598" t="s">
        <v>4132</v>
      </c>
      <c r="G1734" s="599" t="s">
        <v>4133</v>
      </c>
      <c r="H1734" s="600" t="s">
        <v>4134</v>
      </c>
    </row>
    <row r="1735" spans="1:8">
      <c r="A1735" s="601" t="s">
        <v>4149</v>
      </c>
      <c r="B1735" s="602"/>
      <c r="C1735" s="602"/>
      <c r="D1735" s="603"/>
      <c r="E1735" s="604" t="s">
        <v>4140</v>
      </c>
      <c r="F1735" s="632">
        <v>6.9400000000000003E-2</v>
      </c>
      <c r="G1735" s="606">
        <v>64783.484999999993</v>
      </c>
      <c r="H1735" s="607">
        <v>4495.97</v>
      </c>
    </row>
    <row r="1736" spans="1:8">
      <c r="A1736" s="601"/>
      <c r="B1736" s="602"/>
      <c r="C1736" s="602"/>
      <c r="D1736" s="603"/>
      <c r="E1736" s="623" t="s">
        <v>4150</v>
      </c>
      <c r="F1736" s="624"/>
      <c r="G1736" s="625"/>
      <c r="H1736" s="612">
        <v>4495.97</v>
      </c>
    </row>
    <row r="1737" spans="1:8">
      <c r="A1737" s="634" t="s">
        <v>4151</v>
      </c>
      <c r="B1737" s="635"/>
      <c r="C1737" s="636"/>
      <c r="D1737" s="637"/>
      <c r="E1737" s="636"/>
      <c r="F1737" s="636"/>
      <c r="G1737" s="638"/>
      <c r="H1737" s="639"/>
    </row>
    <row r="1738" spans="1:8">
      <c r="A1738" s="594" t="s">
        <v>4064</v>
      </c>
      <c r="B1738" s="595"/>
      <c r="C1738" s="595"/>
      <c r="D1738" s="596"/>
      <c r="E1738" s="597" t="s">
        <v>4130</v>
      </c>
      <c r="F1738" s="598" t="s">
        <v>4144</v>
      </c>
      <c r="G1738" s="599" t="s">
        <v>4133</v>
      </c>
      <c r="H1738" s="600" t="s">
        <v>4134</v>
      </c>
    </row>
    <row r="1739" spans="1:8" ht="13.5">
      <c r="A1739" s="601" t="s">
        <v>4264</v>
      </c>
      <c r="B1739" s="602"/>
      <c r="C1739" s="602"/>
      <c r="D1739" s="603"/>
      <c r="E1739" s="604" t="s">
        <v>4146</v>
      </c>
      <c r="F1739" s="670">
        <v>0.5</v>
      </c>
      <c r="G1739" s="606">
        <v>83625.776203124988</v>
      </c>
      <c r="H1739" s="607">
        <v>41812.89</v>
      </c>
    </row>
    <row r="1740" spans="1:8">
      <c r="A1740" s="601"/>
      <c r="B1740" s="602"/>
      <c r="C1740" s="602"/>
      <c r="D1740" s="603"/>
      <c r="E1740" s="604" t="s">
        <v>4141</v>
      </c>
      <c r="F1740" s="605"/>
      <c r="G1740" s="606" t="s">
        <v>4141</v>
      </c>
      <c r="H1740" s="607" t="s">
        <v>4141</v>
      </c>
    </row>
    <row r="1741" spans="1:8" ht="13.5" thickBot="1">
      <c r="A1741" s="641"/>
      <c r="B1741" s="642"/>
      <c r="C1741" s="642"/>
      <c r="D1741" s="643"/>
      <c r="E1741" s="644" t="s">
        <v>4153</v>
      </c>
      <c r="F1741" s="645"/>
      <c r="G1741" s="646"/>
      <c r="H1741" s="647">
        <v>41812.89</v>
      </c>
    </row>
    <row r="1742" spans="1:8" ht="13.5" thickBot="1">
      <c r="A1742" s="648" t="s">
        <v>4154</v>
      </c>
      <c r="B1742" s="649"/>
      <c r="C1742" s="649"/>
      <c r="D1742" s="649"/>
      <c r="E1742" s="650"/>
      <c r="F1742" s="651">
        <v>73506.179999999993</v>
      </c>
      <c r="G1742" s="652"/>
      <c r="H1742" s="653"/>
    </row>
    <row r="1743" spans="1:8" ht="15">
      <c r="A1743" s="579"/>
      <c r="B1743" s="579"/>
      <c r="C1743" s="579"/>
      <c r="D1743" s="579"/>
      <c r="E1743" s="579"/>
      <c r="F1743" s="579"/>
      <c r="G1743" s="579"/>
      <c r="H1743" s="579"/>
    </row>
    <row r="1744" spans="1:8" ht="15.75" thickBot="1">
      <c r="A1744" s="654"/>
      <c r="B1744" s="654"/>
      <c r="C1744" s="654"/>
      <c r="D1744" s="654"/>
      <c r="E1744" s="654"/>
      <c r="F1744" s="654"/>
      <c r="G1744" s="654"/>
      <c r="H1744" s="654"/>
    </row>
    <row r="1745" spans="1:8" ht="26.25" thickBot="1">
      <c r="A1745" s="573" t="s">
        <v>4129</v>
      </c>
      <c r="B1745" s="581"/>
      <c r="C1745" s="581"/>
      <c r="D1745" s="582" t="s">
        <v>162</v>
      </c>
      <c r="E1745" s="583" t="s">
        <v>4130</v>
      </c>
      <c r="F1745" s="584" t="s">
        <v>25</v>
      </c>
      <c r="G1745" s="585" t="s">
        <v>0</v>
      </c>
      <c r="H1745" s="586" t="s">
        <v>4297</v>
      </c>
    </row>
    <row r="1746" spans="1:8" ht="15.75" customHeight="1" thickBot="1">
      <c r="A1746" s="587"/>
      <c r="B1746" s="587"/>
      <c r="C1746" s="587"/>
      <c r="D1746" s="587"/>
      <c r="E1746" s="587"/>
      <c r="F1746" s="587"/>
      <c r="G1746" s="587"/>
      <c r="H1746" s="587"/>
    </row>
    <row r="1747" spans="1:8">
      <c r="A1747" s="588" t="s">
        <v>1297</v>
      </c>
      <c r="B1747" s="589"/>
      <c r="C1747" s="590"/>
      <c r="D1747" s="591"/>
      <c r="E1747" s="590"/>
      <c r="F1747" s="590"/>
      <c r="G1747" s="592"/>
      <c r="H1747" s="593"/>
    </row>
    <row r="1748" spans="1:8">
      <c r="A1748" s="594" t="s">
        <v>4064</v>
      </c>
      <c r="B1748" s="595"/>
      <c r="C1748" s="595"/>
      <c r="D1748" s="596"/>
      <c r="E1748" s="597" t="s">
        <v>4130</v>
      </c>
      <c r="F1748" s="598" t="s">
        <v>4132</v>
      </c>
      <c r="G1748" s="599" t="s">
        <v>4133</v>
      </c>
      <c r="H1748" s="600" t="s">
        <v>4134</v>
      </c>
    </row>
    <row r="1749" spans="1:8">
      <c r="A1749" s="601" t="s">
        <v>4298</v>
      </c>
      <c r="B1749" s="602"/>
      <c r="C1749" s="602"/>
      <c r="D1749" s="603"/>
      <c r="E1749" s="604" t="s">
        <v>4136</v>
      </c>
      <c r="F1749" s="605">
        <v>0.62</v>
      </c>
      <c r="G1749" s="606">
        <v>14994</v>
      </c>
      <c r="H1749" s="607">
        <v>9296.2800000000007</v>
      </c>
    </row>
    <row r="1750" spans="1:8">
      <c r="A1750" s="601" t="s">
        <v>4156</v>
      </c>
      <c r="B1750" s="602"/>
      <c r="C1750" s="602"/>
      <c r="D1750" s="603"/>
      <c r="E1750" s="604" t="s">
        <v>4157</v>
      </c>
      <c r="F1750" s="605">
        <v>0.45</v>
      </c>
      <c r="G1750" s="606">
        <v>7214</v>
      </c>
      <c r="H1750" s="607">
        <v>3246.3</v>
      </c>
    </row>
    <row r="1751" spans="1:8" ht="13.5">
      <c r="A1751" s="666"/>
      <c r="B1751" s="667"/>
      <c r="C1751" s="667"/>
      <c r="D1751" s="668"/>
      <c r="E1751" s="604" t="s">
        <v>4141</v>
      </c>
      <c r="F1751" s="670"/>
      <c r="G1751" s="606" t="s">
        <v>4141</v>
      </c>
      <c r="H1751" s="607" t="s">
        <v>4141</v>
      </c>
    </row>
    <row r="1752" spans="1:8">
      <c r="A1752" s="608"/>
      <c r="B1752" s="609"/>
      <c r="C1752" s="609"/>
      <c r="D1752" s="610"/>
      <c r="E1752" s="611" t="s">
        <v>4142</v>
      </c>
      <c r="F1752" s="611"/>
      <c r="G1752" s="611"/>
      <c r="H1752" s="612">
        <v>12542.58</v>
      </c>
    </row>
    <row r="1753" spans="1:8">
      <c r="A1753" s="613" t="s">
        <v>4143</v>
      </c>
      <c r="B1753" s="614"/>
      <c r="C1753" s="615"/>
      <c r="D1753" s="616"/>
      <c r="E1753" s="615"/>
      <c r="F1753" s="615"/>
      <c r="G1753" s="617"/>
      <c r="H1753" s="618"/>
    </row>
    <row r="1754" spans="1:8">
      <c r="A1754" s="594" t="s">
        <v>4064</v>
      </c>
      <c r="B1754" s="595"/>
      <c r="C1754" s="595"/>
      <c r="D1754" s="596"/>
      <c r="E1754" s="597" t="s">
        <v>4130</v>
      </c>
      <c r="F1754" s="598" t="s">
        <v>4144</v>
      </c>
      <c r="G1754" s="599" t="s">
        <v>4133</v>
      </c>
      <c r="H1754" s="600" t="s">
        <v>4134</v>
      </c>
    </row>
    <row r="1755" spans="1:8">
      <c r="A1755" s="601" t="s">
        <v>4145</v>
      </c>
      <c r="B1755" s="602"/>
      <c r="C1755" s="602"/>
      <c r="D1755" s="603"/>
      <c r="E1755" s="604" t="s">
        <v>4146</v>
      </c>
      <c r="F1755" s="619">
        <v>1.2</v>
      </c>
      <c r="G1755" s="606">
        <v>1587.2183463750353</v>
      </c>
      <c r="H1755" s="607">
        <v>1904.66</v>
      </c>
    </row>
    <row r="1756" spans="1:8">
      <c r="A1756" s="601" t="s">
        <v>4180</v>
      </c>
      <c r="B1756" s="602"/>
      <c r="C1756" s="602"/>
      <c r="D1756" s="603"/>
      <c r="E1756" s="604" t="s">
        <v>4146</v>
      </c>
      <c r="F1756" s="619">
        <v>1.2</v>
      </c>
      <c r="G1756" s="606">
        <v>104.75641086075238</v>
      </c>
      <c r="H1756" s="607">
        <v>125.71</v>
      </c>
    </row>
    <row r="1757" spans="1:8">
      <c r="A1757" s="601" t="s">
        <v>4181</v>
      </c>
      <c r="B1757" s="602"/>
      <c r="C1757" s="602"/>
      <c r="D1757" s="603"/>
      <c r="E1757" s="604" t="s">
        <v>4146</v>
      </c>
      <c r="F1757" s="619">
        <v>1.2</v>
      </c>
      <c r="G1757" s="606">
        <v>2041.4757928961851</v>
      </c>
      <c r="H1757" s="607">
        <v>2449.77</v>
      </c>
    </row>
    <row r="1758" spans="1:8">
      <c r="A1758" s="620"/>
      <c r="B1758" s="621"/>
      <c r="C1758" s="621"/>
      <c r="D1758" s="622"/>
      <c r="E1758" s="623" t="s">
        <v>4147</v>
      </c>
      <c r="F1758" s="624"/>
      <c r="G1758" s="625"/>
      <c r="H1758" s="612">
        <v>4480.1400000000003</v>
      </c>
    </row>
    <row r="1759" spans="1:8">
      <c r="A1759" s="626" t="s">
        <v>4148</v>
      </c>
      <c r="B1759" s="627"/>
      <c r="C1759" s="628"/>
      <c r="D1759" s="629"/>
      <c r="E1759" s="628"/>
      <c r="F1759" s="628"/>
      <c r="G1759" s="630"/>
      <c r="H1759" s="631"/>
    </row>
    <row r="1760" spans="1:8">
      <c r="A1760" s="594" t="s">
        <v>4064</v>
      </c>
      <c r="B1760" s="595"/>
      <c r="C1760" s="595"/>
      <c r="D1760" s="596"/>
      <c r="E1760" s="597" t="s">
        <v>4130</v>
      </c>
      <c r="F1760" s="598" t="s">
        <v>4132</v>
      </c>
      <c r="G1760" s="599" t="s">
        <v>4133</v>
      </c>
      <c r="H1760" s="600" t="s">
        <v>4134</v>
      </c>
    </row>
    <row r="1761" spans="1:8">
      <c r="A1761" s="601" t="s">
        <v>4149</v>
      </c>
      <c r="B1761" s="602"/>
      <c r="C1761" s="602"/>
      <c r="D1761" s="603"/>
      <c r="E1761" s="604" t="s">
        <v>4140</v>
      </c>
      <c r="F1761" s="632">
        <v>0.05</v>
      </c>
      <c r="G1761" s="606">
        <v>64783.484999999993</v>
      </c>
      <c r="H1761" s="607">
        <v>3239.17</v>
      </c>
    </row>
    <row r="1762" spans="1:8">
      <c r="A1762" s="601"/>
      <c r="B1762" s="602"/>
      <c r="C1762" s="602"/>
      <c r="D1762" s="603"/>
      <c r="E1762" s="623" t="s">
        <v>4150</v>
      </c>
      <c r="F1762" s="624"/>
      <c r="G1762" s="625"/>
      <c r="H1762" s="612">
        <v>3239.17</v>
      </c>
    </row>
    <row r="1763" spans="1:8">
      <c r="A1763" s="634" t="s">
        <v>4151</v>
      </c>
      <c r="B1763" s="635"/>
      <c r="C1763" s="636"/>
      <c r="D1763" s="637"/>
      <c r="E1763" s="636"/>
      <c r="F1763" s="636"/>
      <c r="G1763" s="638"/>
      <c r="H1763" s="639"/>
    </row>
    <row r="1764" spans="1:8">
      <c r="A1764" s="594" t="s">
        <v>4064</v>
      </c>
      <c r="B1764" s="595"/>
      <c r="C1764" s="595"/>
      <c r="D1764" s="596"/>
      <c r="E1764" s="597" t="s">
        <v>4130</v>
      </c>
      <c r="F1764" s="598" t="s">
        <v>4144</v>
      </c>
      <c r="G1764" s="599" t="s">
        <v>4133</v>
      </c>
      <c r="H1764" s="600" t="s">
        <v>4134</v>
      </c>
    </row>
    <row r="1765" spans="1:8" ht="13.5">
      <c r="A1765" s="601" t="s">
        <v>4264</v>
      </c>
      <c r="B1765" s="602"/>
      <c r="C1765" s="602"/>
      <c r="D1765" s="603"/>
      <c r="E1765" s="604" t="s">
        <v>4146</v>
      </c>
      <c r="F1765" s="670">
        <v>1.2</v>
      </c>
      <c r="G1765" s="606">
        <v>83625.776203124988</v>
      </c>
      <c r="H1765" s="607">
        <v>100350.93</v>
      </c>
    </row>
    <row r="1766" spans="1:8">
      <c r="A1766" s="601"/>
      <c r="B1766" s="602"/>
      <c r="C1766" s="602"/>
      <c r="D1766" s="603"/>
      <c r="E1766" s="604" t="s">
        <v>4141</v>
      </c>
      <c r="F1766" s="605"/>
      <c r="G1766" s="606" t="s">
        <v>4141</v>
      </c>
      <c r="H1766" s="607" t="s">
        <v>4141</v>
      </c>
    </row>
    <row r="1767" spans="1:8" ht="13.5" thickBot="1">
      <c r="A1767" s="641"/>
      <c r="B1767" s="642"/>
      <c r="C1767" s="642"/>
      <c r="D1767" s="643"/>
      <c r="E1767" s="644" t="s">
        <v>4153</v>
      </c>
      <c r="F1767" s="645"/>
      <c r="G1767" s="646"/>
      <c r="H1767" s="647">
        <v>100350.93</v>
      </c>
    </row>
    <row r="1768" spans="1:8" ht="13.5" thickBot="1">
      <c r="A1768" s="648" t="s">
        <v>4154</v>
      </c>
      <c r="B1768" s="649"/>
      <c r="C1768" s="649"/>
      <c r="D1768" s="649"/>
      <c r="E1768" s="650"/>
      <c r="F1768" s="651">
        <v>120612.82</v>
      </c>
      <c r="G1768" s="652"/>
      <c r="H1768" s="653"/>
    </row>
    <row r="1769" spans="1:8" ht="15">
      <c r="A1769" s="579"/>
      <c r="B1769" s="579"/>
      <c r="C1769" s="579"/>
      <c r="D1769" s="579"/>
      <c r="E1769" s="579"/>
      <c r="F1769" s="579"/>
      <c r="G1769" s="579"/>
      <c r="H1769" s="579"/>
    </row>
    <row r="1770" spans="1:8" ht="15.75" thickBot="1">
      <c r="A1770" s="654"/>
      <c r="B1770" s="654"/>
      <c r="C1770" s="654"/>
      <c r="D1770" s="654"/>
      <c r="E1770" s="654"/>
      <c r="F1770" s="654"/>
      <c r="G1770" s="654"/>
      <c r="H1770" s="654"/>
    </row>
    <row r="1771" spans="1:8" ht="26.25" thickBot="1">
      <c r="A1771" s="573" t="s">
        <v>4129</v>
      </c>
      <c r="B1771" s="581"/>
      <c r="C1771" s="581"/>
      <c r="D1771" s="582" t="s">
        <v>164</v>
      </c>
      <c r="E1771" s="583" t="s">
        <v>4130</v>
      </c>
      <c r="F1771" s="584" t="s">
        <v>25</v>
      </c>
      <c r="G1771" s="585" t="s">
        <v>0</v>
      </c>
      <c r="H1771" s="586" t="s">
        <v>4299</v>
      </c>
    </row>
    <row r="1772" spans="1:8" ht="15.75" customHeight="1" thickBot="1">
      <c r="A1772" s="587"/>
      <c r="B1772" s="587"/>
      <c r="C1772" s="587"/>
      <c r="D1772" s="587"/>
      <c r="E1772" s="587"/>
      <c r="F1772" s="587"/>
      <c r="G1772" s="587"/>
      <c r="H1772" s="587"/>
    </row>
    <row r="1773" spans="1:8">
      <c r="A1773" s="588" t="s">
        <v>1297</v>
      </c>
      <c r="B1773" s="589"/>
      <c r="C1773" s="590"/>
      <c r="D1773" s="591"/>
      <c r="E1773" s="590"/>
      <c r="F1773" s="590"/>
      <c r="G1773" s="592"/>
      <c r="H1773" s="593"/>
    </row>
    <row r="1774" spans="1:8">
      <c r="A1774" s="594" t="s">
        <v>4064</v>
      </c>
      <c r="B1774" s="595"/>
      <c r="C1774" s="595"/>
      <c r="D1774" s="596"/>
      <c r="E1774" s="597" t="s">
        <v>4130</v>
      </c>
      <c r="F1774" s="598" t="s">
        <v>4132</v>
      </c>
      <c r="G1774" s="599" t="s">
        <v>4133</v>
      </c>
      <c r="H1774" s="600" t="s">
        <v>4134</v>
      </c>
    </row>
    <row r="1775" spans="1:8">
      <c r="A1775" s="601" t="s">
        <v>4300</v>
      </c>
      <c r="B1775" s="602"/>
      <c r="C1775" s="602"/>
      <c r="D1775" s="603"/>
      <c r="E1775" s="604" t="s">
        <v>4136</v>
      </c>
      <c r="F1775" s="605">
        <v>0.25</v>
      </c>
      <c r="G1775" s="606">
        <v>28980</v>
      </c>
      <c r="H1775" s="607">
        <v>7245</v>
      </c>
    </row>
    <row r="1776" spans="1:8">
      <c r="A1776" s="601" t="s">
        <v>4156</v>
      </c>
      <c r="B1776" s="602"/>
      <c r="C1776" s="602"/>
      <c r="D1776" s="603"/>
      <c r="E1776" s="604" t="s">
        <v>4157</v>
      </c>
      <c r="F1776" s="605">
        <v>0.2</v>
      </c>
      <c r="G1776" s="606">
        <v>7214</v>
      </c>
      <c r="H1776" s="607">
        <v>1442.8</v>
      </c>
    </row>
    <row r="1777" spans="1:8" ht="13.5">
      <c r="A1777" s="663" t="s">
        <v>4298</v>
      </c>
      <c r="B1777" s="664"/>
      <c r="C1777" s="664"/>
      <c r="D1777" s="665"/>
      <c r="E1777" s="604" t="s">
        <v>4136</v>
      </c>
      <c r="F1777" s="605">
        <v>1</v>
      </c>
      <c r="G1777" s="606">
        <v>14994</v>
      </c>
      <c r="H1777" s="607">
        <v>14994</v>
      </c>
    </row>
    <row r="1778" spans="1:8">
      <c r="A1778" s="608"/>
      <c r="B1778" s="609"/>
      <c r="C1778" s="609"/>
      <c r="D1778" s="610"/>
      <c r="E1778" s="611" t="s">
        <v>4142</v>
      </c>
      <c r="F1778" s="611"/>
      <c r="G1778" s="611"/>
      <c r="H1778" s="612">
        <v>23681.8</v>
      </c>
    </row>
    <row r="1779" spans="1:8">
      <c r="A1779" s="613" t="s">
        <v>4143</v>
      </c>
      <c r="B1779" s="614"/>
      <c r="C1779" s="615"/>
      <c r="D1779" s="616"/>
      <c r="E1779" s="615"/>
      <c r="F1779" s="615"/>
      <c r="G1779" s="617"/>
      <c r="H1779" s="618"/>
    </row>
    <row r="1780" spans="1:8">
      <c r="A1780" s="594" t="s">
        <v>4064</v>
      </c>
      <c r="B1780" s="595"/>
      <c r="C1780" s="595"/>
      <c r="D1780" s="596"/>
      <c r="E1780" s="597" t="s">
        <v>4130</v>
      </c>
      <c r="F1780" s="598" t="s">
        <v>4144</v>
      </c>
      <c r="G1780" s="599" t="s">
        <v>4133</v>
      </c>
      <c r="H1780" s="600" t="s">
        <v>4134</v>
      </c>
    </row>
    <row r="1781" spans="1:8">
      <c r="A1781" s="601" t="s">
        <v>4145</v>
      </c>
      <c r="B1781" s="602"/>
      <c r="C1781" s="602"/>
      <c r="D1781" s="603"/>
      <c r="E1781" s="604" t="s">
        <v>4146</v>
      </c>
      <c r="F1781" s="619">
        <v>0.68</v>
      </c>
      <c r="G1781" s="606">
        <v>1587.2183463750353</v>
      </c>
      <c r="H1781" s="607">
        <v>1079.31</v>
      </c>
    </row>
    <row r="1782" spans="1:8">
      <c r="A1782" s="601" t="s">
        <v>4180</v>
      </c>
      <c r="B1782" s="602"/>
      <c r="C1782" s="602"/>
      <c r="D1782" s="603"/>
      <c r="E1782" s="604" t="s">
        <v>4146</v>
      </c>
      <c r="F1782" s="619">
        <v>0.68</v>
      </c>
      <c r="G1782" s="606">
        <v>104.75641086075238</v>
      </c>
      <c r="H1782" s="607">
        <v>71.23</v>
      </c>
    </row>
    <row r="1783" spans="1:8">
      <c r="A1783" s="601" t="s">
        <v>4181</v>
      </c>
      <c r="B1783" s="602"/>
      <c r="C1783" s="602"/>
      <c r="D1783" s="603"/>
      <c r="E1783" s="604" t="s">
        <v>4146</v>
      </c>
      <c r="F1783" s="619">
        <v>0.68</v>
      </c>
      <c r="G1783" s="606">
        <v>2041.4757928961851</v>
      </c>
      <c r="H1783" s="607">
        <v>1388.2</v>
      </c>
    </row>
    <row r="1784" spans="1:8">
      <c r="A1784" s="620"/>
      <c r="B1784" s="621"/>
      <c r="C1784" s="621"/>
      <c r="D1784" s="622"/>
      <c r="E1784" s="623" t="s">
        <v>4147</v>
      </c>
      <c r="F1784" s="624"/>
      <c r="G1784" s="625"/>
      <c r="H1784" s="612">
        <v>2538.7399999999998</v>
      </c>
    </row>
    <row r="1785" spans="1:8">
      <c r="A1785" s="626" t="s">
        <v>4148</v>
      </c>
      <c r="B1785" s="627"/>
      <c r="C1785" s="628"/>
      <c r="D1785" s="629"/>
      <c r="E1785" s="628"/>
      <c r="F1785" s="628"/>
      <c r="G1785" s="630"/>
      <c r="H1785" s="631"/>
    </row>
    <row r="1786" spans="1:8">
      <c r="A1786" s="594" t="s">
        <v>4064</v>
      </c>
      <c r="B1786" s="595"/>
      <c r="C1786" s="595"/>
      <c r="D1786" s="596"/>
      <c r="E1786" s="597" t="s">
        <v>4130</v>
      </c>
      <c r="F1786" s="598" t="s">
        <v>4132</v>
      </c>
      <c r="G1786" s="599" t="s">
        <v>4133</v>
      </c>
      <c r="H1786" s="600" t="s">
        <v>4134</v>
      </c>
    </row>
    <row r="1787" spans="1:8">
      <c r="A1787" s="601" t="s">
        <v>4149</v>
      </c>
      <c r="B1787" s="602"/>
      <c r="C1787" s="602"/>
      <c r="D1787" s="603"/>
      <c r="E1787" s="604" t="s">
        <v>4140</v>
      </c>
      <c r="F1787" s="632">
        <v>0.1042</v>
      </c>
      <c r="G1787" s="606">
        <v>64783.484999999993</v>
      </c>
      <c r="H1787" s="607">
        <v>6750.44</v>
      </c>
    </row>
    <row r="1788" spans="1:8">
      <c r="A1788" s="601"/>
      <c r="B1788" s="602"/>
      <c r="C1788" s="602"/>
      <c r="D1788" s="603"/>
      <c r="E1788" s="623" t="s">
        <v>4150</v>
      </c>
      <c r="F1788" s="624"/>
      <c r="G1788" s="625"/>
      <c r="H1788" s="612">
        <v>6750.44</v>
      </c>
    </row>
    <row r="1789" spans="1:8">
      <c r="A1789" s="634" t="s">
        <v>4151</v>
      </c>
      <c r="B1789" s="635"/>
      <c r="C1789" s="636"/>
      <c r="D1789" s="637"/>
      <c r="E1789" s="636"/>
      <c r="F1789" s="636"/>
      <c r="G1789" s="638"/>
      <c r="H1789" s="639"/>
    </row>
    <row r="1790" spans="1:8">
      <c r="A1790" s="594" t="s">
        <v>4064</v>
      </c>
      <c r="B1790" s="595"/>
      <c r="C1790" s="595"/>
      <c r="D1790" s="596"/>
      <c r="E1790" s="597" t="s">
        <v>4130</v>
      </c>
      <c r="F1790" s="598" t="s">
        <v>4144</v>
      </c>
      <c r="G1790" s="599" t="s">
        <v>4133</v>
      </c>
      <c r="H1790" s="600" t="s">
        <v>4134</v>
      </c>
    </row>
    <row r="1791" spans="1:8">
      <c r="A1791" s="601" t="s">
        <v>4264</v>
      </c>
      <c r="B1791" s="602"/>
      <c r="C1791" s="602"/>
      <c r="D1791" s="603"/>
      <c r="E1791" s="604" t="s">
        <v>4146</v>
      </c>
      <c r="F1791" s="640">
        <v>0.68</v>
      </c>
      <c r="G1791" s="606">
        <v>83625.776203124988</v>
      </c>
      <c r="H1791" s="607">
        <v>56865.53</v>
      </c>
    </row>
    <row r="1792" spans="1:8">
      <c r="A1792" s="601"/>
      <c r="B1792" s="602"/>
      <c r="C1792" s="602"/>
      <c r="D1792" s="603"/>
      <c r="E1792" s="604" t="s">
        <v>4141</v>
      </c>
      <c r="F1792" s="605"/>
      <c r="G1792" s="606" t="s">
        <v>4141</v>
      </c>
      <c r="H1792" s="607" t="s">
        <v>4141</v>
      </c>
    </row>
    <row r="1793" spans="1:8" ht="13.5" thickBot="1">
      <c r="A1793" s="641"/>
      <c r="B1793" s="642"/>
      <c r="C1793" s="642"/>
      <c r="D1793" s="643"/>
      <c r="E1793" s="644" t="s">
        <v>4153</v>
      </c>
      <c r="F1793" s="645"/>
      <c r="G1793" s="646"/>
      <c r="H1793" s="647">
        <v>56865.53</v>
      </c>
    </row>
    <row r="1794" spans="1:8" ht="13.5" thickBot="1">
      <c r="A1794" s="648" t="s">
        <v>4154</v>
      </c>
      <c r="B1794" s="649"/>
      <c r="C1794" s="649"/>
      <c r="D1794" s="649"/>
      <c r="E1794" s="650"/>
      <c r="F1794" s="651">
        <v>89836.51</v>
      </c>
      <c r="G1794" s="652"/>
      <c r="H1794" s="653"/>
    </row>
    <row r="1795" spans="1:8" ht="15">
      <c r="A1795" s="579"/>
      <c r="B1795" s="579"/>
      <c r="C1795" s="579"/>
      <c r="D1795" s="579"/>
      <c r="E1795" s="579"/>
      <c r="F1795" s="579"/>
      <c r="G1795" s="579"/>
      <c r="H1795" s="579"/>
    </row>
    <row r="1796" spans="1:8" ht="15.75" thickBot="1">
      <c r="A1796" s="654"/>
      <c r="B1796" s="654"/>
      <c r="C1796" s="654"/>
      <c r="D1796" s="654"/>
      <c r="E1796" s="654"/>
      <c r="F1796" s="654"/>
      <c r="G1796" s="654"/>
      <c r="H1796" s="654"/>
    </row>
    <row r="1797" spans="1:8" ht="26.25" thickBot="1">
      <c r="A1797" s="573" t="s">
        <v>4129</v>
      </c>
      <c r="B1797" s="581"/>
      <c r="C1797" s="581"/>
      <c r="D1797" s="582" t="s">
        <v>166</v>
      </c>
      <c r="E1797" s="583" t="s">
        <v>4130</v>
      </c>
      <c r="F1797" s="584" t="s">
        <v>25</v>
      </c>
      <c r="G1797" s="585" t="s">
        <v>0</v>
      </c>
      <c r="H1797" s="586" t="s">
        <v>4301</v>
      </c>
    </row>
    <row r="1798" spans="1:8" ht="15.75" customHeight="1" thickBot="1">
      <c r="A1798" s="587"/>
      <c r="B1798" s="587"/>
      <c r="C1798" s="587"/>
      <c r="D1798" s="587"/>
      <c r="E1798" s="587"/>
      <c r="F1798" s="587"/>
      <c r="G1798" s="587"/>
      <c r="H1798" s="587"/>
    </row>
    <row r="1799" spans="1:8">
      <c r="A1799" s="588" t="s">
        <v>1297</v>
      </c>
      <c r="B1799" s="589"/>
      <c r="C1799" s="590"/>
      <c r="D1799" s="591"/>
      <c r="E1799" s="590"/>
      <c r="F1799" s="590"/>
      <c r="G1799" s="592"/>
      <c r="H1799" s="593"/>
    </row>
    <row r="1800" spans="1:8">
      <c r="A1800" s="594" t="s">
        <v>4064</v>
      </c>
      <c r="B1800" s="595"/>
      <c r="C1800" s="595"/>
      <c r="D1800" s="596"/>
      <c r="E1800" s="597" t="s">
        <v>4130</v>
      </c>
      <c r="F1800" s="598" t="s">
        <v>4132</v>
      </c>
      <c r="G1800" s="599" t="s">
        <v>4133</v>
      </c>
      <c r="H1800" s="600" t="s">
        <v>4134</v>
      </c>
    </row>
    <row r="1801" spans="1:8" ht="13.5">
      <c r="A1801" s="663" t="s">
        <v>4302</v>
      </c>
      <c r="B1801" s="664"/>
      <c r="C1801" s="664"/>
      <c r="D1801" s="665"/>
      <c r="E1801" s="604" t="s">
        <v>4138</v>
      </c>
      <c r="F1801" s="670">
        <v>0.5</v>
      </c>
      <c r="G1801" s="606">
        <v>15848</v>
      </c>
      <c r="H1801" s="607">
        <v>7924</v>
      </c>
    </row>
    <row r="1802" spans="1:8" ht="13.5">
      <c r="A1802" s="663" t="s">
        <v>4303</v>
      </c>
      <c r="B1802" s="664"/>
      <c r="C1802" s="664"/>
      <c r="D1802" s="665"/>
      <c r="E1802" s="604" t="s">
        <v>4136</v>
      </c>
      <c r="F1802" s="670">
        <v>1</v>
      </c>
      <c r="G1802" s="606">
        <v>30115</v>
      </c>
      <c r="H1802" s="607">
        <v>30115</v>
      </c>
    </row>
    <row r="1803" spans="1:8" ht="13.5">
      <c r="A1803" s="663" t="s">
        <v>4304</v>
      </c>
      <c r="B1803" s="664"/>
      <c r="C1803" s="664"/>
      <c r="D1803" s="665"/>
      <c r="E1803" s="604" t="s">
        <v>4263</v>
      </c>
      <c r="F1803" s="670">
        <v>0.3</v>
      </c>
      <c r="G1803" s="606">
        <v>29295</v>
      </c>
      <c r="H1803" s="607">
        <v>8788.5</v>
      </c>
    </row>
    <row r="1804" spans="1:8">
      <c r="A1804" s="608"/>
      <c r="B1804" s="609"/>
      <c r="C1804" s="609"/>
      <c r="D1804" s="610"/>
      <c r="E1804" s="611" t="s">
        <v>4142</v>
      </c>
      <c r="F1804" s="611"/>
      <c r="G1804" s="611"/>
      <c r="H1804" s="612">
        <v>46827.5</v>
      </c>
    </row>
    <row r="1805" spans="1:8">
      <c r="A1805" s="613" t="s">
        <v>4143</v>
      </c>
      <c r="B1805" s="614"/>
      <c r="C1805" s="615"/>
      <c r="D1805" s="616"/>
      <c r="E1805" s="615"/>
      <c r="F1805" s="615"/>
      <c r="G1805" s="617"/>
      <c r="H1805" s="618"/>
    </row>
    <row r="1806" spans="1:8">
      <c r="A1806" s="594" t="s">
        <v>4064</v>
      </c>
      <c r="B1806" s="595"/>
      <c r="C1806" s="595"/>
      <c r="D1806" s="596"/>
      <c r="E1806" s="597" t="s">
        <v>4130</v>
      </c>
      <c r="F1806" s="598" t="s">
        <v>4144</v>
      </c>
      <c r="G1806" s="599" t="s">
        <v>4133</v>
      </c>
      <c r="H1806" s="600" t="s">
        <v>4134</v>
      </c>
    </row>
    <row r="1807" spans="1:8">
      <c r="A1807" s="601" t="s">
        <v>4145</v>
      </c>
      <c r="B1807" s="602"/>
      <c r="C1807" s="602"/>
      <c r="D1807" s="603"/>
      <c r="E1807" s="604" t="s">
        <v>4146</v>
      </c>
      <c r="F1807" s="619">
        <v>0.75</v>
      </c>
      <c r="G1807" s="606">
        <v>1587.2183463750353</v>
      </c>
      <c r="H1807" s="607">
        <v>1190.4100000000001</v>
      </c>
    </row>
    <row r="1808" spans="1:8">
      <c r="A1808" s="601" t="s">
        <v>4305</v>
      </c>
      <c r="B1808" s="602"/>
      <c r="C1808" s="602"/>
      <c r="D1808" s="603"/>
      <c r="E1808" s="604" t="s">
        <v>4146</v>
      </c>
      <c r="F1808" s="619">
        <v>0.75</v>
      </c>
      <c r="G1808" s="606">
        <v>11174.017158480248</v>
      </c>
      <c r="H1808" s="607">
        <v>8380.51</v>
      </c>
    </row>
    <row r="1809" spans="1:8">
      <c r="A1809" s="601" t="s">
        <v>4181</v>
      </c>
      <c r="B1809" s="602"/>
      <c r="C1809" s="602"/>
      <c r="D1809" s="603"/>
      <c r="E1809" s="604" t="s">
        <v>4146</v>
      </c>
      <c r="F1809" s="619">
        <v>0.75</v>
      </c>
      <c r="G1809" s="606">
        <v>2041.4757928961851</v>
      </c>
      <c r="H1809" s="607">
        <v>1531.11</v>
      </c>
    </row>
    <row r="1810" spans="1:8">
      <c r="A1810" s="620"/>
      <c r="B1810" s="621"/>
      <c r="C1810" s="621"/>
      <c r="D1810" s="622"/>
      <c r="E1810" s="623" t="s">
        <v>4147</v>
      </c>
      <c r="F1810" s="624"/>
      <c r="G1810" s="625"/>
      <c r="H1810" s="612">
        <v>11102.03</v>
      </c>
    </row>
    <row r="1811" spans="1:8">
      <c r="A1811" s="626" t="s">
        <v>4148</v>
      </c>
      <c r="B1811" s="627"/>
      <c r="C1811" s="628"/>
      <c r="D1811" s="629"/>
      <c r="E1811" s="628"/>
      <c r="F1811" s="628"/>
      <c r="G1811" s="630"/>
      <c r="H1811" s="631"/>
    </row>
    <row r="1812" spans="1:8">
      <c r="A1812" s="594" t="s">
        <v>4064</v>
      </c>
      <c r="B1812" s="595"/>
      <c r="C1812" s="595"/>
      <c r="D1812" s="596"/>
      <c r="E1812" s="597" t="s">
        <v>4130</v>
      </c>
      <c r="F1812" s="598" t="s">
        <v>4132</v>
      </c>
      <c r="G1812" s="599" t="s">
        <v>4133</v>
      </c>
      <c r="H1812" s="600" t="s">
        <v>4134</v>
      </c>
    </row>
    <row r="1813" spans="1:8">
      <c r="A1813" s="601" t="s">
        <v>4149</v>
      </c>
      <c r="B1813" s="602"/>
      <c r="C1813" s="602"/>
      <c r="D1813" s="603"/>
      <c r="E1813" s="604" t="s">
        <v>4140</v>
      </c>
      <c r="F1813" s="632">
        <v>0.1042</v>
      </c>
      <c r="G1813" s="606">
        <v>64783.484999999993</v>
      </c>
      <c r="H1813" s="607">
        <v>6750.44</v>
      </c>
    </row>
    <row r="1814" spans="1:8">
      <c r="A1814" s="601"/>
      <c r="B1814" s="602"/>
      <c r="C1814" s="602"/>
      <c r="D1814" s="603"/>
      <c r="E1814" s="623" t="s">
        <v>4150</v>
      </c>
      <c r="F1814" s="624"/>
      <c r="G1814" s="625"/>
      <c r="H1814" s="612">
        <v>6750.44</v>
      </c>
    </row>
    <row r="1815" spans="1:8">
      <c r="A1815" s="634" t="s">
        <v>4151</v>
      </c>
      <c r="B1815" s="635"/>
      <c r="C1815" s="636"/>
      <c r="D1815" s="637"/>
      <c r="E1815" s="636"/>
      <c r="F1815" s="636"/>
      <c r="G1815" s="638"/>
      <c r="H1815" s="639"/>
    </row>
    <row r="1816" spans="1:8">
      <c r="A1816" s="594" t="s">
        <v>4064</v>
      </c>
      <c r="B1816" s="595"/>
      <c r="C1816" s="595"/>
      <c r="D1816" s="596"/>
      <c r="E1816" s="597" t="s">
        <v>4130</v>
      </c>
      <c r="F1816" s="598" t="s">
        <v>4144</v>
      </c>
      <c r="G1816" s="599" t="s">
        <v>4133</v>
      </c>
      <c r="H1816" s="600" t="s">
        <v>4134</v>
      </c>
    </row>
    <row r="1817" spans="1:8">
      <c r="A1817" s="601" t="s">
        <v>4264</v>
      </c>
      <c r="B1817" s="602"/>
      <c r="C1817" s="602"/>
      <c r="D1817" s="603"/>
      <c r="E1817" s="604" t="s">
        <v>4146</v>
      </c>
      <c r="F1817" s="640">
        <v>0.75</v>
      </c>
      <c r="G1817" s="606">
        <v>83625.776203124988</v>
      </c>
      <c r="H1817" s="607">
        <v>62719.33</v>
      </c>
    </row>
    <row r="1818" spans="1:8">
      <c r="A1818" s="601"/>
      <c r="B1818" s="602"/>
      <c r="C1818" s="602"/>
      <c r="D1818" s="603"/>
      <c r="E1818" s="604" t="s">
        <v>4141</v>
      </c>
      <c r="F1818" s="605"/>
      <c r="G1818" s="606" t="s">
        <v>4141</v>
      </c>
      <c r="H1818" s="607" t="s">
        <v>4141</v>
      </c>
    </row>
    <row r="1819" spans="1:8" ht="13.5" thickBot="1">
      <c r="A1819" s="641"/>
      <c r="B1819" s="642"/>
      <c r="C1819" s="642"/>
      <c r="D1819" s="643"/>
      <c r="E1819" s="644" t="s">
        <v>4153</v>
      </c>
      <c r="F1819" s="645"/>
      <c r="G1819" s="646"/>
      <c r="H1819" s="647">
        <v>62719.33</v>
      </c>
    </row>
    <row r="1820" spans="1:8" ht="13.5" thickBot="1">
      <c r="A1820" s="648" t="s">
        <v>4154</v>
      </c>
      <c r="B1820" s="649"/>
      <c r="C1820" s="649"/>
      <c r="D1820" s="649"/>
      <c r="E1820" s="650"/>
      <c r="F1820" s="651">
        <v>127399.3</v>
      </c>
      <c r="G1820" s="652"/>
      <c r="H1820" s="653"/>
    </row>
    <row r="1821" spans="1:8" ht="15">
      <c r="A1821" s="579"/>
      <c r="B1821" s="579"/>
      <c r="C1821" s="579"/>
      <c r="D1821" s="579"/>
      <c r="E1821" s="579"/>
      <c r="F1821" s="579"/>
      <c r="G1821" s="579"/>
      <c r="H1821" s="579"/>
    </row>
    <row r="1822" spans="1:8" ht="15.75" thickBot="1">
      <c r="A1822" s="654"/>
      <c r="B1822" s="654"/>
      <c r="C1822" s="654"/>
      <c r="D1822" s="654"/>
      <c r="E1822" s="654"/>
      <c r="F1822" s="654"/>
      <c r="G1822" s="654"/>
      <c r="H1822" s="654"/>
    </row>
    <row r="1823" spans="1:8" ht="26.25" thickBot="1">
      <c r="A1823" s="573" t="s">
        <v>4129</v>
      </c>
      <c r="B1823" s="581"/>
      <c r="C1823" s="581"/>
      <c r="D1823" s="582" t="s">
        <v>168</v>
      </c>
      <c r="E1823" s="583" t="s">
        <v>4130</v>
      </c>
      <c r="F1823" s="584" t="s">
        <v>25</v>
      </c>
      <c r="G1823" s="585" t="s">
        <v>0</v>
      </c>
      <c r="H1823" s="586" t="s">
        <v>4306</v>
      </c>
    </row>
    <row r="1824" spans="1:8" ht="15.75" customHeight="1" thickBot="1">
      <c r="A1824" s="587"/>
      <c r="B1824" s="587"/>
      <c r="C1824" s="587"/>
      <c r="D1824" s="587"/>
      <c r="E1824" s="587"/>
      <c r="F1824" s="587"/>
      <c r="G1824" s="587"/>
      <c r="H1824" s="587"/>
    </row>
    <row r="1825" spans="1:8">
      <c r="A1825" s="588" t="s">
        <v>1297</v>
      </c>
      <c r="B1825" s="589"/>
      <c r="C1825" s="590"/>
      <c r="D1825" s="591"/>
      <c r="E1825" s="590"/>
      <c r="F1825" s="590"/>
      <c r="G1825" s="592"/>
      <c r="H1825" s="593"/>
    </row>
    <row r="1826" spans="1:8">
      <c r="A1826" s="594" t="s">
        <v>4064</v>
      </c>
      <c r="B1826" s="595"/>
      <c r="C1826" s="595"/>
      <c r="D1826" s="596"/>
      <c r="E1826" s="597" t="s">
        <v>4130</v>
      </c>
      <c r="F1826" s="598" t="s">
        <v>4132</v>
      </c>
      <c r="G1826" s="599" t="s">
        <v>4133</v>
      </c>
      <c r="H1826" s="600" t="s">
        <v>4134</v>
      </c>
    </row>
    <row r="1827" spans="1:8" ht="13.5">
      <c r="A1827" s="663" t="s">
        <v>4302</v>
      </c>
      <c r="B1827" s="664"/>
      <c r="C1827" s="664"/>
      <c r="D1827" s="665"/>
      <c r="E1827" s="604" t="s">
        <v>4138</v>
      </c>
      <c r="F1827" s="670">
        <v>0.5</v>
      </c>
      <c r="G1827" s="606">
        <v>15848</v>
      </c>
      <c r="H1827" s="607">
        <v>7924</v>
      </c>
    </row>
    <row r="1828" spans="1:8" ht="13.5">
      <c r="A1828" s="663" t="s">
        <v>4166</v>
      </c>
      <c r="B1828" s="664"/>
      <c r="C1828" s="664"/>
      <c r="D1828" s="665"/>
      <c r="E1828" s="604" t="s">
        <v>4136</v>
      </c>
      <c r="F1828" s="670">
        <v>1</v>
      </c>
      <c r="G1828" s="606">
        <v>37782</v>
      </c>
      <c r="H1828" s="607">
        <v>37782</v>
      </c>
    </row>
    <row r="1829" spans="1:8" ht="13.5">
      <c r="A1829" s="663" t="s">
        <v>4304</v>
      </c>
      <c r="B1829" s="664"/>
      <c r="C1829" s="664"/>
      <c r="D1829" s="665"/>
      <c r="E1829" s="604" t="s">
        <v>4263</v>
      </c>
      <c r="F1829" s="670">
        <v>0.3</v>
      </c>
      <c r="G1829" s="606">
        <v>29295</v>
      </c>
      <c r="H1829" s="607">
        <v>8788.5</v>
      </c>
    </row>
    <row r="1830" spans="1:8">
      <c r="A1830" s="608"/>
      <c r="B1830" s="609"/>
      <c r="C1830" s="609"/>
      <c r="D1830" s="610"/>
      <c r="E1830" s="611" t="s">
        <v>4142</v>
      </c>
      <c r="F1830" s="611"/>
      <c r="G1830" s="611"/>
      <c r="H1830" s="612">
        <v>54494.5</v>
      </c>
    </row>
    <row r="1831" spans="1:8">
      <c r="A1831" s="613" t="s">
        <v>4143</v>
      </c>
      <c r="B1831" s="614"/>
      <c r="C1831" s="615"/>
      <c r="D1831" s="616"/>
      <c r="E1831" s="615"/>
      <c r="F1831" s="615"/>
      <c r="G1831" s="617"/>
      <c r="H1831" s="618"/>
    </row>
    <row r="1832" spans="1:8">
      <c r="A1832" s="594" t="s">
        <v>4064</v>
      </c>
      <c r="B1832" s="595"/>
      <c r="C1832" s="595"/>
      <c r="D1832" s="596"/>
      <c r="E1832" s="597" t="s">
        <v>4130</v>
      </c>
      <c r="F1832" s="598" t="s">
        <v>4144</v>
      </c>
      <c r="G1832" s="599" t="s">
        <v>4133</v>
      </c>
      <c r="H1832" s="600" t="s">
        <v>4134</v>
      </c>
    </row>
    <row r="1833" spans="1:8">
      <c r="A1833" s="601" t="s">
        <v>4145</v>
      </c>
      <c r="B1833" s="602"/>
      <c r="C1833" s="602"/>
      <c r="D1833" s="603"/>
      <c r="E1833" s="604" t="s">
        <v>4146</v>
      </c>
      <c r="F1833" s="619">
        <v>0.75</v>
      </c>
      <c r="G1833" s="606">
        <v>1587.2183463750353</v>
      </c>
      <c r="H1833" s="607">
        <v>1190.4100000000001</v>
      </c>
    </row>
    <row r="1834" spans="1:8">
      <c r="A1834" s="601" t="s">
        <v>4305</v>
      </c>
      <c r="B1834" s="602"/>
      <c r="C1834" s="602"/>
      <c r="D1834" s="603"/>
      <c r="E1834" s="604" t="s">
        <v>4146</v>
      </c>
      <c r="F1834" s="619">
        <v>0.75</v>
      </c>
      <c r="G1834" s="606">
        <v>11174.017158480248</v>
      </c>
      <c r="H1834" s="607">
        <v>8380.51</v>
      </c>
    </row>
    <row r="1835" spans="1:8">
      <c r="A1835" s="601" t="s">
        <v>4181</v>
      </c>
      <c r="B1835" s="602"/>
      <c r="C1835" s="602"/>
      <c r="D1835" s="603"/>
      <c r="E1835" s="604" t="s">
        <v>4146</v>
      </c>
      <c r="F1835" s="619">
        <v>0.75</v>
      </c>
      <c r="G1835" s="606">
        <v>2041.4757928961851</v>
      </c>
      <c r="H1835" s="607">
        <v>1531.11</v>
      </c>
    </row>
    <row r="1836" spans="1:8">
      <c r="A1836" s="620"/>
      <c r="B1836" s="621"/>
      <c r="C1836" s="621"/>
      <c r="D1836" s="622"/>
      <c r="E1836" s="623" t="s">
        <v>4147</v>
      </c>
      <c r="F1836" s="624"/>
      <c r="G1836" s="625"/>
      <c r="H1836" s="612">
        <v>11102.03</v>
      </c>
    </row>
    <row r="1837" spans="1:8">
      <c r="A1837" s="626" t="s">
        <v>4148</v>
      </c>
      <c r="B1837" s="627"/>
      <c r="C1837" s="628"/>
      <c r="D1837" s="629"/>
      <c r="E1837" s="628"/>
      <c r="F1837" s="628"/>
      <c r="G1837" s="630"/>
      <c r="H1837" s="631"/>
    </row>
    <row r="1838" spans="1:8">
      <c r="A1838" s="594" t="s">
        <v>4064</v>
      </c>
      <c r="B1838" s="595"/>
      <c r="C1838" s="595"/>
      <c r="D1838" s="596"/>
      <c r="E1838" s="597" t="s">
        <v>4130</v>
      </c>
      <c r="F1838" s="598" t="s">
        <v>4132</v>
      </c>
      <c r="G1838" s="599" t="s">
        <v>4133</v>
      </c>
      <c r="H1838" s="600" t="s">
        <v>4134</v>
      </c>
    </row>
    <row r="1839" spans="1:8">
      <c r="A1839" s="601" t="s">
        <v>4149</v>
      </c>
      <c r="B1839" s="602"/>
      <c r="C1839" s="602"/>
      <c r="D1839" s="603"/>
      <c r="E1839" s="604" t="s">
        <v>4140</v>
      </c>
      <c r="F1839" s="632">
        <v>0.1042</v>
      </c>
      <c r="G1839" s="606">
        <v>64783.484999999993</v>
      </c>
      <c r="H1839" s="607">
        <v>6750.44</v>
      </c>
    </row>
    <row r="1840" spans="1:8">
      <c r="A1840" s="601"/>
      <c r="B1840" s="602"/>
      <c r="C1840" s="602"/>
      <c r="D1840" s="603"/>
      <c r="E1840" s="623" t="s">
        <v>4150</v>
      </c>
      <c r="F1840" s="624"/>
      <c r="G1840" s="625"/>
      <c r="H1840" s="612">
        <v>6750.44</v>
      </c>
    </row>
    <row r="1841" spans="1:8">
      <c r="A1841" s="634" t="s">
        <v>4151</v>
      </c>
      <c r="B1841" s="635"/>
      <c r="C1841" s="636"/>
      <c r="D1841" s="637"/>
      <c r="E1841" s="636"/>
      <c r="F1841" s="636"/>
      <c r="G1841" s="638"/>
      <c r="H1841" s="639"/>
    </row>
    <row r="1842" spans="1:8">
      <c r="A1842" s="594" t="s">
        <v>4064</v>
      </c>
      <c r="B1842" s="595"/>
      <c r="C1842" s="595"/>
      <c r="D1842" s="596"/>
      <c r="E1842" s="597" t="s">
        <v>4130</v>
      </c>
      <c r="F1842" s="598" t="s">
        <v>4144</v>
      </c>
      <c r="G1842" s="599" t="s">
        <v>4133</v>
      </c>
      <c r="H1842" s="600" t="s">
        <v>4134</v>
      </c>
    </row>
    <row r="1843" spans="1:8">
      <c r="A1843" s="601" t="s">
        <v>4264</v>
      </c>
      <c r="B1843" s="602"/>
      <c r="C1843" s="602"/>
      <c r="D1843" s="603"/>
      <c r="E1843" s="604" t="s">
        <v>4146</v>
      </c>
      <c r="F1843" s="640">
        <v>0.75</v>
      </c>
      <c r="G1843" s="606">
        <v>83625.776203124988</v>
      </c>
      <c r="H1843" s="607">
        <v>62719.33</v>
      </c>
    </row>
    <row r="1844" spans="1:8">
      <c r="A1844" s="601"/>
      <c r="B1844" s="602"/>
      <c r="C1844" s="602"/>
      <c r="D1844" s="603"/>
      <c r="E1844" s="604" t="s">
        <v>4141</v>
      </c>
      <c r="F1844" s="605"/>
      <c r="G1844" s="606" t="s">
        <v>4141</v>
      </c>
      <c r="H1844" s="607" t="s">
        <v>4141</v>
      </c>
    </row>
    <row r="1845" spans="1:8" ht="13.5" thickBot="1">
      <c r="A1845" s="641"/>
      <c r="B1845" s="642"/>
      <c r="C1845" s="642"/>
      <c r="D1845" s="643"/>
      <c r="E1845" s="644" t="s">
        <v>4153</v>
      </c>
      <c r="F1845" s="645"/>
      <c r="G1845" s="646"/>
      <c r="H1845" s="647">
        <v>62719.33</v>
      </c>
    </row>
    <row r="1846" spans="1:8" ht="13.5" thickBot="1">
      <c r="A1846" s="648" t="s">
        <v>4154</v>
      </c>
      <c r="B1846" s="649"/>
      <c r="C1846" s="649"/>
      <c r="D1846" s="649"/>
      <c r="E1846" s="650"/>
      <c r="F1846" s="651">
        <v>135066.29999999999</v>
      </c>
      <c r="G1846" s="652"/>
      <c r="H1846" s="653"/>
    </row>
    <row r="1847" spans="1:8" ht="15">
      <c r="A1847" s="579"/>
      <c r="B1847" s="579"/>
      <c r="C1847" s="579"/>
      <c r="D1847" s="579"/>
      <c r="E1847" s="579"/>
      <c r="F1847" s="579"/>
      <c r="G1847" s="579"/>
      <c r="H1847" s="579"/>
    </row>
    <row r="1848" spans="1:8" ht="15.75" thickBot="1">
      <c r="A1848" s="654"/>
      <c r="B1848" s="654"/>
      <c r="C1848" s="654"/>
      <c r="D1848" s="654"/>
      <c r="E1848" s="654"/>
      <c r="F1848" s="654"/>
      <c r="G1848" s="654"/>
      <c r="H1848" s="654"/>
    </row>
    <row r="1849" spans="1:8" ht="39" thickBot="1">
      <c r="A1849" s="573" t="s">
        <v>4129</v>
      </c>
      <c r="B1849" s="581"/>
      <c r="C1849" s="581"/>
      <c r="D1849" s="582" t="s">
        <v>4307</v>
      </c>
      <c r="E1849" s="583" t="s">
        <v>4130</v>
      </c>
      <c r="F1849" s="584" t="s">
        <v>28</v>
      </c>
      <c r="G1849" s="585" t="s">
        <v>0</v>
      </c>
      <c r="H1849" s="586" t="s">
        <v>4308</v>
      </c>
    </row>
    <row r="1850" spans="1:8" ht="15.75" customHeight="1" thickBot="1">
      <c r="A1850" s="587"/>
      <c r="B1850" s="587"/>
      <c r="C1850" s="587"/>
      <c r="D1850" s="587"/>
      <c r="E1850" s="587"/>
      <c r="F1850" s="587"/>
      <c r="G1850" s="587"/>
      <c r="H1850" s="587"/>
    </row>
    <row r="1851" spans="1:8">
      <c r="A1851" s="588" t="s">
        <v>1297</v>
      </c>
      <c r="B1851" s="589"/>
      <c r="C1851" s="590"/>
      <c r="D1851" s="591"/>
      <c r="E1851" s="590"/>
      <c r="F1851" s="590"/>
      <c r="G1851" s="592"/>
      <c r="H1851" s="593"/>
    </row>
    <row r="1852" spans="1:8">
      <c r="A1852" s="594" t="s">
        <v>4064</v>
      </c>
      <c r="B1852" s="595"/>
      <c r="C1852" s="595"/>
      <c r="D1852" s="596"/>
      <c r="E1852" s="597" t="s">
        <v>4130</v>
      </c>
      <c r="F1852" s="598" t="s">
        <v>4132</v>
      </c>
      <c r="G1852" s="599" t="s">
        <v>4133</v>
      </c>
      <c r="H1852" s="600" t="s">
        <v>4134</v>
      </c>
    </row>
    <row r="1853" spans="1:8">
      <c r="A1853" s="601" t="s">
        <v>4309</v>
      </c>
      <c r="B1853" s="602"/>
      <c r="C1853" s="602"/>
      <c r="D1853" s="603"/>
      <c r="E1853" s="604" t="s">
        <v>4164</v>
      </c>
      <c r="F1853" s="605">
        <v>1</v>
      </c>
      <c r="G1853" s="606">
        <v>51250</v>
      </c>
      <c r="H1853" s="607">
        <v>51250</v>
      </c>
    </row>
    <row r="1854" spans="1:8" ht="13.5">
      <c r="A1854" s="663" t="s">
        <v>4310</v>
      </c>
      <c r="B1854" s="664"/>
      <c r="C1854" s="664"/>
      <c r="D1854" s="665"/>
      <c r="E1854" s="604" t="s">
        <v>4228</v>
      </c>
      <c r="F1854" s="670">
        <v>0.05</v>
      </c>
      <c r="G1854" s="606">
        <v>89145</v>
      </c>
      <c r="H1854" s="607">
        <v>4457.25</v>
      </c>
    </row>
    <row r="1855" spans="1:8">
      <c r="A1855" s="608"/>
      <c r="B1855" s="609"/>
      <c r="C1855" s="609"/>
      <c r="D1855" s="610"/>
      <c r="E1855" s="611" t="s">
        <v>4142</v>
      </c>
      <c r="F1855" s="611"/>
      <c r="G1855" s="611"/>
      <c r="H1855" s="612">
        <v>55707.25</v>
      </c>
    </row>
    <row r="1856" spans="1:8">
      <c r="A1856" s="613" t="s">
        <v>4143</v>
      </c>
      <c r="B1856" s="614"/>
      <c r="C1856" s="615"/>
      <c r="D1856" s="616"/>
      <c r="E1856" s="615"/>
      <c r="F1856" s="615"/>
      <c r="G1856" s="617"/>
      <c r="H1856" s="618"/>
    </row>
    <row r="1857" spans="1:8">
      <c r="A1857" s="594" t="s">
        <v>4064</v>
      </c>
      <c r="B1857" s="595"/>
      <c r="C1857" s="595"/>
      <c r="D1857" s="596"/>
      <c r="E1857" s="597" t="s">
        <v>4130</v>
      </c>
      <c r="F1857" s="598" t="s">
        <v>4144</v>
      </c>
      <c r="G1857" s="599" t="s">
        <v>4133</v>
      </c>
      <c r="H1857" s="600" t="s">
        <v>4134</v>
      </c>
    </row>
    <row r="1858" spans="1:8">
      <c r="A1858" s="601" t="s">
        <v>4145</v>
      </c>
      <c r="B1858" s="602"/>
      <c r="C1858" s="602"/>
      <c r="D1858" s="603"/>
      <c r="E1858" s="604" t="s">
        <v>4146</v>
      </c>
      <c r="F1858" s="619">
        <v>0.15</v>
      </c>
      <c r="G1858" s="606">
        <v>1587.2183463750353</v>
      </c>
      <c r="H1858" s="607">
        <v>238.08</v>
      </c>
    </row>
    <row r="1859" spans="1:8">
      <c r="A1859" s="601" t="s">
        <v>4311</v>
      </c>
      <c r="B1859" s="602"/>
      <c r="C1859" s="602"/>
      <c r="D1859" s="603"/>
      <c r="E1859" s="604" t="s">
        <v>4146</v>
      </c>
      <c r="F1859" s="619">
        <v>0.15</v>
      </c>
      <c r="G1859" s="606">
        <v>8031.3248326576795</v>
      </c>
      <c r="H1859" s="607">
        <v>1204.7</v>
      </c>
    </row>
    <row r="1860" spans="1:8">
      <c r="A1860" s="601"/>
      <c r="B1860" s="602"/>
      <c r="C1860" s="602"/>
      <c r="D1860" s="603"/>
      <c r="E1860" s="604" t="s">
        <v>4141</v>
      </c>
      <c r="F1860" s="619" t="s">
        <v>4141</v>
      </c>
      <c r="G1860" s="606" t="s">
        <v>4141</v>
      </c>
      <c r="H1860" s="607" t="s">
        <v>4141</v>
      </c>
    </row>
    <row r="1861" spans="1:8">
      <c r="A1861" s="601"/>
      <c r="B1861" s="602"/>
      <c r="C1861" s="602"/>
      <c r="D1861" s="603"/>
      <c r="E1861" s="604" t="s">
        <v>4141</v>
      </c>
      <c r="F1861" s="619" t="s">
        <v>4141</v>
      </c>
      <c r="G1861" s="606" t="s">
        <v>4141</v>
      </c>
      <c r="H1861" s="607" t="s">
        <v>4141</v>
      </c>
    </row>
    <row r="1862" spans="1:8">
      <c r="A1862" s="620"/>
      <c r="B1862" s="621"/>
      <c r="C1862" s="621"/>
      <c r="D1862" s="622"/>
      <c r="E1862" s="623" t="s">
        <v>4147</v>
      </c>
      <c r="F1862" s="624"/>
      <c r="G1862" s="625"/>
      <c r="H1862" s="612">
        <v>1442.78</v>
      </c>
    </row>
    <row r="1863" spans="1:8">
      <c r="A1863" s="626" t="s">
        <v>4148</v>
      </c>
      <c r="B1863" s="627"/>
      <c r="C1863" s="628"/>
      <c r="D1863" s="629"/>
      <c r="E1863" s="628"/>
      <c r="F1863" s="628"/>
      <c r="G1863" s="630"/>
      <c r="H1863" s="631"/>
    </row>
    <row r="1864" spans="1:8">
      <c r="A1864" s="594" t="s">
        <v>4064</v>
      </c>
      <c r="B1864" s="595"/>
      <c r="C1864" s="595"/>
      <c r="D1864" s="596"/>
      <c r="E1864" s="597" t="s">
        <v>4130</v>
      </c>
      <c r="F1864" s="598" t="s">
        <v>4132</v>
      </c>
      <c r="G1864" s="599" t="s">
        <v>4133</v>
      </c>
      <c r="H1864" s="600" t="s">
        <v>4134</v>
      </c>
    </row>
    <row r="1865" spans="1:8">
      <c r="A1865" s="601" t="s">
        <v>4149</v>
      </c>
      <c r="B1865" s="602"/>
      <c r="C1865" s="602"/>
      <c r="D1865" s="603"/>
      <c r="E1865" s="604" t="s">
        <v>4140</v>
      </c>
      <c r="F1865" s="632">
        <v>0.05</v>
      </c>
      <c r="G1865" s="606">
        <v>64783.484999999993</v>
      </c>
      <c r="H1865" s="607">
        <v>3239.17</v>
      </c>
    </row>
    <row r="1866" spans="1:8">
      <c r="A1866" s="601"/>
      <c r="B1866" s="602"/>
      <c r="C1866" s="602"/>
      <c r="D1866" s="603"/>
      <c r="E1866" s="623" t="s">
        <v>4150</v>
      </c>
      <c r="F1866" s="624"/>
      <c r="G1866" s="625"/>
      <c r="H1866" s="612">
        <v>3239.17</v>
      </c>
    </row>
    <row r="1867" spans="1:8">
      <c r="A1867" s="634" t="s">
        <v>4151</v>
      </c>
      <c r="B1867" s="635"/>
      <c r="C1867" s="636"/>
      <c r="D1867" s="637"/>
      <c r="E1867" s="636"/>
      <c r="F1867" s="636"/>
      <c r="G1867" s="638"/>
      <c r="H1867" s="639"/>
    </row>
    <row r="1868" spans="1:8">
      <c r="A1868" s="594" t="s">
        <v>4064</v>
      </c>
      <c r="B1868" s="595"/>
      <c r="C1868" s="595"/>
      <c r="D1868" s="596"/>
      <c r="E1868" s="597" t="s">
        <v>4130</v>
      </c>
      <c r="F1868" s="598" t="s">
        <v>4144</v>
      </c>
      <c r="G1868" s="599" t="s">
        <v>4133</v>
      </c>
      <c r="H1868" s="600" t="s">
        <v>4134</v>
      </c>
    </row>
    <row r="1869" spans="1:8">
      <c r="A1869" s="601" t="s">
        <v>4152</v>
      </c>
      <c r="B1869" s="602"/>
      <c r="C1869" s="602"/>
      <c r="D1869" s="603"/>
      <c r="E1869" s="604" t="s">
        <v>4146</v>
      </c>
      <c r="F1869" s="640">
        <v>0.15</v>
      </c>
      <c r="G1869" s="606">
        <v>64327.520156250001</v>
      </c>
      <c r="H1869" s="607">
        <v>9649.1299999999992</v>
      </c>
    </row>
    <row r="1870" spans="1:8">
      <c r="A1870" s="601"/>
      <c r="B1870" s="602"/>
      <c r="C1870" s="602"/>
      <c r="D1870" s="603"/>
      <c r="E1870" s="604" t="s">
        <v>4141</v>
      </c>
      <c r="F1870" s="605"/>
      <c r="G1870" s="606" t="s">
        <v>4141</v>
      </c>
      <c r="H1870" s="607" t="s">
        <v>4141</v>
      </c>
    </row>
    <row r="1871" spans="1:8" ht="13.5" thickBot="1">
      <c r="A1871" s="641"/>
      <c r="B1871" s="642"/>
      <c r="C1871" s="642"/>
      <c r="D1871" s="643"/>
      <c r="E1871" s="644" t="s">
        <v>4153</v>
      </c>
      <c r="F1871" s="645"/>
      <c r="G1871" s="646"/>
      <c r="H1871" s="647">
        <v>9649.1299999999992</v>
      </c>
    </row>
    <row r="1872" spans="1:8" ht="13.5" thickBot="1">
      <c r="A1872" s="648" t="s">
        <v>4154</v>
      </c>
      <c r="B1872" s="649"/>
      <c r="C1872" s="649"/>
      <c r="D1872" s="649"/>
      <c r="E1872" s="650"/>
      <c r="F1872" s="651">
        <v>70038.33</v>
      </c>
      <c r="G1872" s="652"/>
      <c r="H1872" s="653"/>
    </row>
    <row r="1873" spans="1:8" ht="15.75" thickBot="1">
      <c r="A1873" s="579"/>
      <c r="B1873" s="579"/>
      <c r="C1873" s="579"/>
      <c r="D1873" s="579"/>
      <c r="E1873" s="579"/>
      <c r="F1873" s="579"/>
      <c r="G1873" s="579"/>
      <c r="H1873" s="579"/>
    </row>
    <row r="1874" spans="1:8" ht="15.75" thickBot="1">
      <c r="A1874" s="580"/>
      <c r="B1874" s="580"/>
      <c r="C1874" s="580"/>
      <c r="D1874" s="580"/>
      <c r="E1874" s="580"/>
      <c r="F1874" s="580"/>
      <c r="G1874" s="580"/>
      <c r="H1874" s="580"/>
    </row>
    <row r="1875" spans="1:8" ht="39" thickBot="1">
      <c r="A1875" s="573" t="s">
        <v>4129</v>
      </c>
      <c r="B1875" s="581"/>
      <c r="C1875" s="581"/>
      <c r="D1875" s="582" t="s">
        <v>4312</v>
      </c>
      <c r="E1875" s="583" t="s">
        <v>4130</v>
      </c>
      <c r="F1875" s="584" t="s">
        <v>28</v>
      </c>
      <c r="G1875" s="585" t="s">
        <v>0</v>
      </c>
      <c r="H1875" s="586" t="s">
        <v>4313</v>
      </c>
    </row>
    <row r="1876" spans="1:8" ht="15.75" customHeight="1" thickBot="1">
      <c r="A1876" s="580"/>
      <c r="B1876" s="580"/>
      <c r="C1876" s="580"/>
      <c r="D1876" s="580"/>
      <c r="E1876" s="580"/>
      <c r="F1876" s="580"/>
      <c r="G1876" s="580"/>
      <c r="H1876" s="580"/>
    </row>
    <row r="1877" spans="1:8">
      <c r="A1877" s="674" t="s">
        <v>1297</v>
      </c>
      <c r="B1877" s="675"/>
      <c r="C1877" s="675"/>
      <c r="D1877" s="675"/>
      <c r="E1877" s="675"/>
      <c r="F1877" s="675"/>
      <c r="G1877" s="675"/>
      <c r="H1877" s="676"/>
    </row>
    <row r="1878" spans="1:8">
      <c r="A1878" s="594" t="s">
        <v>4064</v>
      </c>
      <c r="B1878" s="595"/>
      <c r="C1878" s="595"/>
      <c r="D1878" s="596"/>
      <c r="E1878" s="597" t="s">
        <v>4130</v>
      </c>
      <c r="F1878" s="598" t="s">
        <v>4132</v>
      </c>
      <c r="G1878" s="599" t="s">
        <v>4133</v>
      </c>
      <c r="H1878" s="600" t="s">
        <v>4134</v>
      </c>
    </row>
    <row r="1879" spans="1:8">
      <c r="A1879" s="601" t="s">
        <v>4314</v>
      </c>
      <c r="B1879" s="602"/>
      <c r="C1879" s="602"/>
      <c r="D1879" s="603"/>
      <c r="E1879" s="604" t="s">
        <v>4164</v>
      </c>
      <c r="F1879" s="605">
        <v>1</v>
      </c>
      <c r="G1879" s="606">
        <v>48833</v>
      </c>
      <c r="H1879" s="607">
        <v>48833</v>
      </c>
    </row>
    <row r="1880" spans="1:8">
      <c r="A1880" s="601" t="s">
        <v>4315</v>
      </c>
      <c r="B1880" s="602"/>
      <c r="C1880" s="602"/>
      <c r="D1880" s="603"/>
      <c r="E1880" s="604" t="s">
        <v>4263</v>
      </c>
      <c r="F1880" s="605">
        <v>0.5</v>
      </c>
      <c r="G1880" s="606">
        <v>8731</v>
      </c>
      <c r="H1880" s="607">
        <v>4365.5</v>
      </c>
    </row>
    <row r="1881" spans="1:8">
      <c r="A1881" s="601" t="s">
        <v>4310</v>
      </c>
      <c r="B1881" s="602"/>
      <c r="C1881" s="602"/>
      <c r="D1881" s="603"/>
      <c r="E1881" s="604" t="s">
        <v>4228</v>
      </c>
      <c r="F1881" s="605">
        <v>0.05</v>
      </c>
      <c r="G1881" s="606">
        <v>89145</v>
      </c>
      <c r="H1881" s="607">
        <v>4457.25</v>
      </c>
    </row>
    <row r="1882" spans="1:8">
      <c r="A1882" s="601"/>
      <c r="B1882" s="602"/>
      <c r="C1882" s="602"/>
      <c r="D1882" s="603"/>
      <c r="E1882" s="623" t="s">
        <v>4142</v>
      </c>
      <c r="F1882" s="624"/>
      <c r="G1882" s="625"/>
      <c r="H1882" s="612">
        <v>57655.75</v>
      </c>
    </row>
    <row r="1883" spans="1:8">
      <c r="A1883" s="677" t="s">
        <v>4143</v>
      </c>
      <c r="B1883" s="678"/>
      <c r="C1883" s="678"/>
      <c r="D1883" s="678"/>
      <c r="E1883" s="678"/>
      <c r="F1883" s="678"/>
      <c r="G1883" s="678"/>
      <c r="H1883" s="679"/>
    </row>
    <row r="1884" spans="1:8">
      <c r="A1884" s="594" t="s">
        <v>4129</v>
      </c>
      <c r="B1884" s="595"/>
      <c r="C1884" s="595"/>
      <c r="D1884" s="596"/>
      <c r="E1884" s="597" t="s">
        <v>4130</v>
      </c>
      <c r="F1884" s="598" t="s">
        <v>4144</v>
      </c>
      <c r="G1884" s="599" t="s">
        <v>4133</v>
      </c>
      <c r="H1884" s="600" t="s">
        <v>4134</v>
      </c>
    </row>
    <row r="1885" spans="1:8">
      <c r="A1885" s="601" t="s">
        <v>4145</v>
      </c>
      <c r="B1885" s="602"/>
      <c r="C1885" s="602"/>
      <c r="D1885" s="603"/>
      <c r="E1885" s="604" t="s">
        <v>4146</v>
      </c>
      <c r="F1885" s="619">
        <v>0.15</v>
      </c>
      <c r="G1885" s="606">
        <v>1587.2183463750353</v>
      </c>
      <c r="H1885" s="607">
        <v>238.08</v>
      </c>
    </row>
    <row r="1886" spans="1:8">
      <c r="A1886" s="601" t="s">
        <v>4311</v>
      </c>
      <c r="B1886" s="602"/>
      <c r="C1886" s="602"/>
      <c r="D1886" s="603"/>
      <c r="E1886" s="604" t="s">
        <v>4146</v>
      </c>
      <c r="F1886" s="619">
        <v>0.15</v>
      </c>
      <c r="G1886" s="606">
        <v>8031.3248326576795</v>
      </c>
      <c r="H1886" s="607">
        <v>1204.7</v>
      </c>
    </row>
    <row r="1887" spans="1:8">
      <c r="A1887" s="601"/>
      <c r="B1887" s="602"/>
      <c r="C1887" s="602"/>
      <c r="D1887" s="603"/>
      <c r="E1887" s="604" t="s">
        <v>4141</v>
      </c>
      <c r="F1887" s="619" t="s">
        <v>4141</v>
      </c>
      <c r="G1887" s="606" t="s">
        <v>4141</v>
      </c>
      <c r="H1887" s="607" t="s">
        <v>4141</v>
      </c>
    </row>
    <row r="1888" spans="1:8">
      <c r="A1888" s="620"/>
      <c r="B1888" s="621"/>
      <c r="C1888" s="621"/>
      <c r="D1888" s="622"/>
      <c r="E1888" s="623" t="s">
        <v>4147</v>
      </c>
      <c r="F1888" s="624"/>
      <c r="G1888" s="625"/>
      <c r="H1888" s="612">
        <v>1442.78</v>
      </c>
    </row>
    <row r="1889" spans="1:8">
      <c r="A1889" s="677" t="s">
        <v>4148</v>
      </c>
      <c r="B1889" s="678"/>
      <c r="C1889" s="678"/>
      <c r="D1889" s="678"/>
      <c r="E1889" s="678"/>
      <c r="F1889" s="678"/>
      <c r="G1889" s="678"/>
      <c r="H1889" s="679"/>
    </row>
    <row r="1890" spans="1:8">
      <c r="A1890" s="594" t="s">
        <v>4064</v>
      </c>
      <c r="B1890" s="595"/>
      <c r="C1890" s="595"/>
      <c r="D1890" s="596"/>
      <c r="E1890" s="597" t="s">
        <v>4130</v>
      </c>
      <c r="F1890" s="598" t="s">
        <v>4132</v>
      </c>
      <c r="G1890" s="599" t="s">
        <v>4133</v>
      </c>
      <c r="H1890" s="600" t="s">
        <v>4134</v>
      </c>
    </row>
    <row r="1891" spans="1:8">
      <c r="A1891" s="601" t="s">
        <v>4149</v>
      </c>
      <c r="B1891" s="602"/>
      <c r="C1891" s="602"/>
      <c r="D1891" s="603"/>
      <c r="E1891" s="604" t="s">
        <v>4140</v>
      </c>
      <c r="F1891" s="632">
        <v>0.05</v>
      </c>
      <c r="G1891" s="606">
        <v>64783.484999999993</v>
      </c>
      <c r="H1891" s="607">
        <v>3239.17</v>
      </c>
    </row>
    <row r="1892" spans="1:8">
      <c r="A1892" s="601"/>
      <c r="B1892" s="602"/>
      <c r="C1892" s="602"/>
      <c r="D1892" s="603"/>
      <c r="E1892" s="623" t="s">
        <v>4150</v>
      </c>
      <c r="F1892" s="624"/>
      <c r="G1892" s="625"/>
      <c r="H1892" s="612">
        <v>3239.17</v>
      </c>
    </row>
    <row r="1893" spans="1:8">
      <c r="A1893" s="677" t="s">
        <v>4151</v>
      </c>
      <c r="B1893" s="678"/>
      <c r="C1893" s="678"/>
      <c r="D1893" s="678"/>
      <c r="E1893" s="678"/>
      <c r="F1893" s="678"/>
      <c r="G1893" s="678"/>
      <c r="H1893" s="679"/>
    </row>
    <row r="1894" spans="1:8">
      <c r="A1894" s="594" t="s">
        <v>4064</v>
      </c>
      <c r="B1894" s="595"/>
      <c r="C1894" s="595"/>
      <c r="D1894" s="596"/>
      <c r="E1894" s="597" t="s">
        <v>4130</v>
      </c>
      <c r="F1894" s="598" t="s">
        <v>4144</v>
      </c>
      <c r="G1894" s="599" t="s">
        <v>4133</v>
      </c>
      <c r="H1894" s="600" t="s">
        <v>4134</v>
      </c>
    </row>
    <row r="1895" spans="1:8">
      <c r="A1895" s="601" t="s">
        <v>4152</v>
      </c>
      <c r="B1895" s="602"/>
      <c r="C1895" s="602"/>
      <c r="D1895" s="603"/>
      <c r="E1895" s="604" t="s">
        <v>4146</v>
      </c>
      <c r="F1895" s="640">
        <v>0.15</v>
      </c>
      <c r="G1895" s="606">
        <v>64327.520156250001</v>
      </c>
      <c r="H1895" s="607">
        <v>9649.1299999999992</v>
      </c>
    </row>
    <row r="1896" spans="1:8">
      <c r="A1896" s="601"/>
      <c r="B1896" s="602"/>
      <c r="C1896" s="602"/>
      <c r="D1896" s="603"/>
      <c r="E1896" s="604" t="s">
        <v>4141</v>
      </c>
      <c r="F1896" s="605"/>
      <c r="G1896" s="606" t="s">
        <v>4141</v>
      </c>
      <c r="H1896" s="607" t="s">
        <v>4141</v>
      </c>
    </row>
    <row r="1897" spans="1:8" ht="13.5" thickBot="1">
      <c r="A1897" s="641"/>
      <c r="B1897" s="642"/>
      <c r="C1897" s="642"/>
      <c r="D1897" s="643"/>
      <c r="E1897" s="644" t="s">
        <v>4153</v>
      </c>
      <c r="F1897" s="645"/>
      <c r="G1897" s="646"/>
      <c r="H1897" s="647">
        <v>9649.1299999999992</v>
      </c>
    </row>
    <row r="1898" spans="1:8" ht="13.5" thickBot="1">
      <c r="A1898" s="648" t="s">
        <v>4154</v>
      </c>
      <c r="B1898" s="649"/>
      <c r="C1898" s="649"/>
      <c r="D1898" s="649"/>
      <c r="E1898" s="650"/>
      <c r="F1898" s="651">
        <v>71986.83</v>
      </c>
      <c r="G1898" s="652"/>
      <c r="H1898" s="653"/>
    </row>
    <row r="1899" spans="1:8" ht="15.75" thickBot="1">
      <c r="A1899" s="579"/>
      <c r="B1899" s="579"/>
      <c r="C1899" s="579"/>
      <c r="D1899" s="579"/>
      <c r="E1899" s="579"/>
      <c r="F1899" s="579"/>
      <c r="G1899" s="579"/>
      <c r="H1899" s="579"/>
    </row>
    <row r="1900" spans="1:8" ht="15.75" thickBot="1">
      <c r="A1900" s="580"/>
      <c r="B1900" s="580"/>
      <c r="C1900" s="580"/>
      <c r="D1900" s="580"/>
      <c r="E1900" s="580"/>
      <c r="F1900" s="580"/>
      <c r="G1900" s="580"/>
      <c r="H1900" s="580"/>
    </row>
    <row r="1901" spans="1:8" ht="39" thickBot="1">
      <c r="A1901" s="573" t="s">
        <v>4129</v>
      </c>
      <c r="B1901" s="581"/>
      <c r="C1901" s="581"/>
      <c r="D1901" s="582" t="s">
        <v>4316</v>
      </c>
      <c r="E1901" s="583" t="s">
        <v>4130</v>
      </c>
      <c r="F1901" s="584" t="s">
        <v>28</v>
      </c>
      <c r="G1901" s="585" t="s">
        <v>0</v>
      </c>
      <c r="H1901" s="586" t="s">
        <v>4317</v>
      </c>
    </row>
    <row r="1902" spans="1:8" ht="15.75" customHeight="1" thickBot="1">
      <c r="A1902" s="580"/>
      <c r="B1902" s="580"/>
      <c r="C1902" s="580"/>
      <c r="D1902" s="580"/>
      <c r="E1902" s="580"/>
      <c r="F1902" s="580"/>
      <c r="G1902" s="580"/>
      <c r="H1902" s="580"/>
    </row>
    <row r="1903" spans="1:8">
      <c r="A1903" s="674" t="s">
        <v>1297</v>
      </c>
      <c r="B1903" s="675"/>
      <c r="C1903" s="675"/>
      <c r="D1903" s="675"/>
      <c r="E1903" s="675"/>
      <c r="F1903" s="675"/>
      <c r="G1903" s="675"/>
      <c r="H1903" s="676"/>
    </row>
    <row r="1904" spans="1:8">
      <c r="A1904" s="594" t="s">
        <v>4064</v>
      </c>
      <c r="B1904" s="595"/>
      <c r="C1904" s="595"/>
      <c r="D1904" s="596"/>
      <c r="E1904" s="597" t="s">
        <v>4130</v>
      </c>
      <c r="F1904" s="598" t="s">
        <v>4132</v>
      </c>
      <c r="G1904" s="599" t="s">
        <v>4133</v>
      </c>
      <c r="H1904" s="600" t="s">
        <v>4134</v>
      </c>
    </row>
    <row r="1905" spans="1:8">
      <c r="A1905" s="601" t="s">
        <v>4318</v>
      </c>
      <c r="B1905" s="602"/>
      <c r="C1905" s="602"/>
      <c r="D1905" s="603"/>
      <c r="E1905" s="604" t="s">
        <v>4164</v>
      </c>
      <c r="F1905" s="605">
        <v>1</v>
      </c>
      <c r="G1905" s="606">
        <v>62704</v>
      </c>
      <c r="H1905" s="607">
        <v>62704</v>
      </c>
    </row>
    <row r="1906" spans="1:8">
      <c r="A1906" s="601" t="s">
        <v>4315</v>
      </c>
      <c r="B1906" s="602"/>
      <c r="C1906" s="602"/>
      <c r="D1906" s="603"/>
      <c r="E1906" s="604" t="s">
        <v>4263</v>
      </c>
      <c r="F1906" s="605">
        <v>0.5</v>
      </c>
      <c r="G1906" s="606">
        <v>8731</v>
      </c>
      <c r="H1906" s="607">
        <v>4365.5</v>
      </c>
    </row>
    <row r="1907" spans="1:8">
      <c r="A1907" s="601" t="s">
        <v>4310</v>
      </c>
      <c r="B1907" s="602"/>
      <c r="C1907" s="602"/>
      <c r="D1907" s="603"/>
      <c r="E1907" s="604" t="s">
        <v>4228</v>
      </c>
      <c r="F1907" s="605">
        <v>0.05</v>
      </c>
      <c r="G1907" s="606">
        <v>89145</v>
      </c>
      <c r="H1907" s="607">
        <v>4457.25</v>
      </c>
    </row>
    <row r="1908" spans="1:8">
      <c r="A1908" s="601"/>
      <c r="B1908" s="602"/>
      <c r="C1908" s="602"/>
      <c r="D1908" s="603"/>
      <c r="E1908" s="623" t="s">
        <v>4142</v>
      </c>
      <c r="F1908" s="624"/>
      <c r="G1908" s="625"/>
      <c r="H1908" s="612">
        <v>71526.75</v>
      </c>
    </row>
    <row r="1909" spans="1:8">
      <c r="A1909" s="677" t="s">
        <v>4143</v>
      </c>
      <c r="B1909" s="678"/>
      <c r="C1909" s="678"/>
      <c r="D1909" s="678"/>
      <c r="E1909" s="678"/>
      <c r="F1909" s="678"/>
      <c r="G1909" s="678"/>
      <c r="H1909" s="679"/>
    </row>
    <row r="1910" spans="1:8">
      <c r="A1910" s="594" t="s">
        <v>4129</v>
      </c>
      <c r="B1910" s="595"/>
      <c r="C1910" s="595"/>
      <c r="D1910" s="596"/>
      <c r="E1910" s="597" t="s">
        <v>4130</v>
      </c>
      <c r="F1910" s="598" t="s">
        <v>4144</v>
      </c>
      <c r="G1910" s="599" t="s">
        <v>4133</v>
      </c>
      <c r="H1910" s="600" t="s">
        <v>4134</v>
      </c>
    </row>
    <row r="1911" spans="1:8">
      <c r="A1911" s="601" t="s">
        <v>4145</v>
      </c>
      <c r="B1911" s="602"/>
      <c r="C1911" s="602"/>
      <c r="D1911" s="603"/>
      <c r="E1911" s="604" t="s">
        <v>4146</v>
      </c>
      <c r="F1911" s="619">
        <v>0.15</v>
      </c>
      <c r="G1911" s="606">
        <v>1587.2183463750353</v>
      </c>
      <c r="H1911" s="607">
        <v>238.08</v>
      </c>
    </row>
    <row r="1912" spans="1:8">
      <c r="A1912" s="601" t="s">
        <v>4311</v>
      </c>
      <c r="B1912" s="602"/>
      <c r="C1912" s="602"/>
      <c r="D1912" s="603"/>
      <c r="E1912" s="604" t="s">
        <v>4146</v>
      </c>
      <c r="F1912" s="619">
        <v>0.15</v>
      </c>
      <c r="G1912" s="606">
        <v>8031.3248326576795</v>
      </c>
      <c r="H1912" s="607">
        <v>1204.7</v>
      </c>
    </row>
    <row r="1913" spans="1:8">
      <c r="A1913" s="601"/>
      <c r="B1913" s="602"/>
      <c r="C1913" s="602"/>
      <c r="D1913" s="603"/>
      <c r="E1913" s="604" t="s">
        <v>4141</v>
      </c>
      <c r="F1913" s="619" t="s">
        <v>4141</v>
      </c>
      <c r="G1913" s="606" t="s">
        <v>4141</v>
      </c>
      <c r="H1913" s="607" t="s">
        <v>4141</v>
      </c>
    </row>
    <row r="1914" spans="1:8">
      <c r="A1914" s="620"/>
      <c r="B1914" s="621"/>
      <c r="C1914" s="621"/>
      <c r="D1914" s="622"/>
      <c r="E1914" s="623" t="s">
        <v>4147</v>
      </c>
      <c r="F1914" s="624"/>
      <c r="G1914" s="625"/>
      <c r="H1914" s="612">
        <v>1442.78</v>
      </c>
    </row>
    <row r="1915" spans="1:8">
      <c r="A1915" s="677" t="s">
        <v>4148</v>
      </c>
      <c r="B1915" s="678"/>
      <c r="C1915" s="678"/>
      <c r="D1915" s="678"/>
      <c r="E1915" s="678"/>
      <c r="F1915" s="678"/>
      <c r="G1915" s="678"/>
      <c r="H1915" s="679"/>
    </row>
    <row r="1916" spans="1:8">
      <c r="A1916" s="594" t="s">
        <v>4064</v>
      </c>
      <c r="B1916" s="595"/>
      <c r="C1916" s="595"/>
      <c r="D1916" s="596"/>
      <c r="E1916" s="597" t="s">
        <v>4130</v>
      </c>
      <c r="F1916" s="598" t="s">
        <v>4132</v>
      </c>
      <c r="G1916" s="599" t="s">
        <v>4133</v>
      </c>
      <c r="H1916" s="600" t="s">
        <v>4134</v>
      </c>
    </row>
    <row r="1917" spans="1:8">
      <c r="A1917" s="601" t="s">
        <v>4149</v>
      </c>
      <c r="B1917" s="602"/>
      <c r="C1917" s="602"/>
      <c r="D1917" s="603"/>
      <c r="E1917" s="604" t="s">
        <v>4140</v>
      </c>
      <c r="F1917" s="632">
        <v>0.05</v>
      </c>
      <c r="G1917" s="606">
        <v>64783.484999999993</v>
      </c>
      <c r="H1917" s="607">
        <v>3239.17</v>
      </c>
    </row>
    <row r="1918" spans="1:8">
      <c r="A1918" s="601"/>
      <c r="B1918" s="602"/>
      <c r="C1918" s="602"/>
      <c r="D1918" s="603"/>
      <c r="E1918" s="623" t="s">
        <v>4150</v>
      </c>
      <c r="F1918" s="624"/>
      <c r="G1918" s="625"/>
      <c r="H1918" s="612">
        <v>3239.17</v>
      </c>
    </row>
    <row r="1919" spans="1:8">
      <c r="A1919" s="677" t="s">
        <v>4151</v>
      </c>
      <c r="B1919" s="678"/>
      <c r="C1919" s="678"/>
      <c r="D1919" s="678"/>
      <c r="E1919" s="678"/>
      <c r="F1919" s="678"/>
      <c r="G1919" s="678"/>
      <c r="H1919" s="679"/>
    </row>
    <row r="1920" spans="1:8">
      <c r="A1920" s="594" t="s">
        <v>4064</v>
      </c>
      <c r="B1920" s="595"/>
      <c r="C1920" s="595"/>
      <c r="D1920" s="596"/>
      <c r="E1920" s="597" t="s">
        <v>4130</v>
      </c>
      <c r="F1920" s="598" t="s">
        <v>4144</v>
      </c>
      <c r="G1920" s="599" t="s">
        <v>4133</v>
      </c>
      <c r="H1920" s="600" t="s">
        <v>4134</v>
      </c>
    </row>
    <row r="1921" spans="1:8">
      <c r="A1921" s="601" t="s">
        <v>4152</v>
      </c>
      <c r="B1921" s="602"/>
      <c r="C1921" s="602"/>
      <c r="D1921" s="603"/>
      <c r="E1921" s="604" t="s">
        <v>4146</v>
      </c>
      <c r="F1921" s="640">
        <v>0.15</v>
      </c>
      <c r="G1921" s="606">
        <v>64327.520156250001</v>
      </c>
      <c r="H1921" s="607">
        <v>9649.1299999999992</v>
      </c>
    </row>
    <row r="1922" spans="1:8">
      <c r="A1922" s="601"/>
      <c r="B1922" s="602"/>
      <c r="C1922" s="602"/>
      <c r="D1922" s="603"/>
      <c r="E1922" s="604" t="s">
        <v>4141</v>
      </c>
      <c r="F1922" s="605"/>
      <c r="G1922" s="606" t="s">
        <v>4141</v>
      </c>
      <c r="H1922" s="607" t="s">
        <v>4141</v>
      </c>
    </row>
    <row r="1923" spans="1:8" ht="13.5" thickBot="1">
      <c r="A1923" s="641"/>
      <c r="B1923" s="642"/>
      <c r="C1923" s="642"/>
      <c r="D1923" s="643"/>
      <c r="E1923" s="644" t="s">
        <v>4153</v>
      </c>
      <c r="F1923" s="645"/>
      <c r="G1923" s="646"/>
      <c r="H1923" s="647">
        <v>9649.1299999999992</v>
      </c>
    </row>
    <row r="1924" spans="1:8" ht="13.5" thickBot="1">
      <c r="A1924" s="648" t="s">
        <v>4154</v>
      </c>
      <c r="B1924" s="649"/>
      <c r="C1924" s="649"/>
      <c r="D1924" s="649"/>
      <c r="E1924" s="650"/>
      <c r="F1924" s="651">
        <v>85857.83</v>
      </c>
      <c r="G1924" s="652"/>
      <c r="H1924" s="653"/>
    </row>
    <row r="1925" spans="1:8" ht="15.75" thickBot="1">
      <c r="A1925" s="579"/>
      <c r="B1925" s="579"/>
      <c r="C1925" s="579"/>
      <c r="D1925" s="579"/>
      <c r="E1925" s="579"/>
      <c r="F1925" s="579"/>
      <c r="G1925" s="579"/>
      <c r="H1925" s="579"/>
    </row>
    <row r="1926" spans="1:8" ht="15.75" thickBot="1">
      <c r="A1926" s="580"/>
      <c r="B1926" s="580"/>
      <c r="C1926" s="580"/>
      <c r="D1926" s="580"/>
      <c r="E1926" s="580"/>
      <c r="F1926" s="580"/>
      <c r="G1926" s="580"/>
      <c r="H1926" s="580"/>
    </row>
    <row r="1927" spans="1:8" ht="64.5" thickBot="1">
      <c r="A1927" s="573" t="s">
        <v>4129</v>
      </c>
      <c r="B1927" s="581"/>
      <c r="C1927" s="581"/>
      <c r="D1927" s="582" t="s">
        <v>4319</v>
      </c>
      <c r="E1927" s="583" t="s">
        <v>4130</v>
      </c>
      <c r="F1927" s="584" t="s">
        <v>28</v>
      </c>
      <c r="G1927" s="585" t="s">
        <v>0</v>
      </c>
      <c r="H1927" s="586" t="s">
        <v>4320</v>
      </c>
    </row>
    <row r="1928" spans="1:8" ht="15.75" customHeight="1" thickBot="1">
      <c r="A1928" s="580"/>
      <c r="B1928" s="580"/>
      <c r="C1928" s="580"/>
      <c r="D1928" s="580"/>
      <c r="E1928" s="580"/>
      <c r="F1928" s="580"/>
      <c r="G1928" s="580"/>
      <c r="H1928" s="580"/>
    </row>
    <row r="1929" spans="1:8">
      <c r="A1929" s="674" t="s">
        <v>1297</v>
      </c>
      <c r="B1929" s="675"/>
      <c r="C1929" s="675"/>
      <c r="D1929" s="675"/>
      <c r="E1929" s="675"/>
      <c r="F1929" s="675"/>
      <c r="G1929" s="675"/>
      <c r="H1929" s="676"/>
    </row>
    <row r="1930" spans="1:8">
      <c r="A1930" s="594" t="s">
        <v>4064</v>
      </c>
      <c r="B1930" s="595"/>
      <c r="C1930" s="595"/>
      <c r="D1930" s="596"/>
      <c r="E1930" s="597" t="s">
        <v>4130</v>
      </c>
      <c r="F1930" s="598" t="s">
        <v>4132</v>
      </c>
      <c r="G1930" s="599" t="s">
        <v>4133</v>
      </c>
      <c r="H1930" s="600" t="s">
        <v>4134</v>
      </c>
    </row>
    <row r="1931" spans="1:8">
      <c r="A1931" s="601" t="s">
        <v>4321</v>
      </c>
      <c r="B1931" s="602"/>
      <c r="C1931" s="602"/>
      <c r="D1931" s="603"/>
      <c r="E1931" s="604" t="s">
        <v>28</v>
      </c>
      <c r="F1931" s="605">
        <v>1</v>
      </c>
      <c r="G1931" s="606">
        <v>62553</v>
      </c>
      <c r="H1931" s="607">
        <v>62553</v>
      </c>
    </row>
    <row r="1932" spans="1:8">
      <c r="A1932" s="601" t="s">
        <v>4315</v>
      </c>
      <c r="B1932" s="602"/>
      <c r="C1932" s="602"/>
      <c r="D1932" s="603"/>
      <c r="E1932" s="604" t="s">
        <v>4263</v>
      </c>
      <c r="F1932" s="605">
        <v>0.5</v>
      </c>
      <c r="G1932" s="606">
        <v>8731</v>
      </c>
      <c r="H1932" s="607">
        <v>4365.5</v>
      </c>
    </row>
    <row r="1933" spans="1:8">
      <c r="A1933" s="601" t="s">
        <v>4310</v>
      </c>
      <c r="B1933" s="602"/>
      <c r="C1933" s="602"/>
      <c r="D1933" s="603"/>
      <c r="E1933" s="604" t="s">
        <v>4228</v>
      </c>
      <c r="F1933" s="605">
        <v>0.05</v>
      </c>
      <c r="G1933" s="606">
        <v>89145</v>
      </c>
      <c r="H1933" s="607">
        <v>4457.25</v>
      </c>
    </row>
    <row r="1934" spans="1:8">
      <c r="A1934" s="601"/>
      <c r="B1934" s="602"/>
      <c r="C1934" s="602"/>
      <c r="D1934" s="603"/>
      <c r="E1934" s="623" t="s">
        <v>4142</v>
      </c>
      <c r="F1934" s="624"/>
      <c r="G1934" s="625"/>
      <c r="H1934" s="612">
        <v>71375.75</v>
      </c>
    </row>
    <row r="1935" spans="1:8">
      <c r="A1935" s="677" t="s">
        <v>4143</v>
      </c>
      <c r="B1935" s="678"/>
      <c r="C1935" s="678"/>
      <c r="D1935" s="678"/>
      <c r="E1935" s="678"/>
      <c r="F1935" s="678"/>
      <c r="G1935" s="678"/>
      <c r="H1935" s="679"/>
    </row>
    <row r="1936" spans="1:8">
      <c r="A1936" s="594" t="s">
        <v>4129</v>
      </c>
      <c r="B1936" s="595"/>
      <c r="C1936" s="595"/>
      <c r="D1936" s="596"/>
      <c r="E1936" s="597" t="s">
        <v>4130</v>
      </c>
      <c r="F1936" s="598" t="s">
        <v>4144</v>
      </c>
      <c r="G1936" s="599" t="s">
        <v>4133</v>
      </c>
      <c r="H1936" s="600" t="s">
        <v>4134</v>
      </c>
    </row>
    <row r="1937" spans="1:8">
      <c r="A1937" s="601" t="s">
        <v>4145</v>
      </c>
      <c r="B1937" s="602"/>
      <c r="C1937" s="602"/>
      <c r="D1937" s="603"/>
      <c r="E1937" s="604" t="s">
        <v>4146</v>
      </c>
      <c r="F1937" s="619">
        <v>0.2</v>
      </c>
      <c r="G1937" s="606">
        <v>1587.2183463750353</v>
      </c>
      <c r="H1937" s="607">
        <v>317.44</v>
      </c>
    </row>
    <row r="1938" spans="1:8">
      <c r="A1938" s="601" t="s">
        <v>4311</v>
      </c>
      <c r="B1938" s="602"/>
      <c r="C1938" s="602"/>
      <c r="D1938" s="603"/>
      <c r="E1938" s="604" t="s">
        <v>4146</v>
      </c>
      <c r="F1938" s="619">
        <v>0.2</v>
      </c>
      <c r="G1938" s="606">
        <v>8031.3248326576795</v>
      </c>
      <c r="H1938" s="607">
        <v>1606.26</v>
      </c>
    </row>
    <row r="1939" spans="1:8">
      <c r="A1939" s="601"/>
      <c r="B1939" s="602"/>
      <c r="C1939" s="602"/>
      <c r="D1939" s="603"/>
      <c r="E1939" s="604" t="s">
        <v>4141</v>
      </c>
      <c r="F1939" s="619" t="s">
        <v>4141</v>
      </c>
      <c r="G1939" s="606" t="s">
        <v>4141</v>
      </c>
      <c r="H1939" s="607" t="s">
        <v>4141</v>
      </c>
    </row>
    <row r="1940" spans="1:8">
      <c r="A1940" s="620"/>
      <c r="B1940" s="621"/>
      <c r="C1940" s="621"/>
      <c r="D1940" s="622"/>
      <c r="E1940" s="623" t="s">
        <v>4147</v>
      </c>
      <c r="F1940" s="624"/>
      <c r="G1940" s="625"/>
      <c r="H1940" s="612">
        <v>1923.7</v>
      </c>
    </row>
    <row r="1941" spans="1:8">
      <c r="A1941" s="677" t="s">
        <v>4148</v>
      </c>
      <c r="B1941" s="678"/>
      <c r="C1941" s="678"/>
      <c r="D1941" s="678"/>
      <c r="E1941" s="678"/>
      <c r="F1941" s="678"/>
      <c r="G1941" s="678"/>
      <c r="H1941" s="679"/>
    </row>
    <row r="1942" spans="1:8">
      <c r="A1942" s="594" t="s">
        <v>4064</v>
      </c>
      <c r="B1942" s="595"/>
      <c r="C1942" s="595"/>
      <c r="D1942" s="596"/>
      <c r="E1942" s="597" t="s">
        <v>4130</v>
      </c>
      <c r="F1942" s="598" t="s">
        <v>4132</v>
      </c>
      <c r="G1942" s="599" t="s">
        <v>4133</v>
      </c>
      <c r="H1942" s="600" t="s">
        <v>4134</v>
      </c>
    </row>
    <row r="1943" spans="1:8">
      <c r="A1943" s="601" t="s">
        <v>4149</v>
      </c>
      <c r="B1943" s="602"/>
      <c r="C1943" s="602"/>
      <c r="D1943" s="603"/>
      <c r="E1943" s="604" t="s">
        <v>4140</v>
      </c>
      <c r="F1943" s="632">
        <v>0.05</v>
      </c>
      <c r="G1943" s="606">
        <v>64783.484999999993</v>
      </c>
      <c r="H1943" s="607">
        <v>3239.17</v>
      </c>
    </row>
    <row r="1944" spans="1:8">
      <c r="A1944" s="601"/>
      <c r="B1944" s="602"/>
      <c r="C1944" s="602"/>
      <c r="D1944" s="603"/>
      <c r="E1944" s="623" t="s">
        <v>4150</v>
      </c>
      <c r="F1944" s="624"/>
      <c r="G1944" s="625"/>
      <c r="H1944" s="612">
        <v>3239.17</v>
      </c>
    </row>
    <row r="1945" spans="1:8">
      <c r="A1945" s="677" t="s">
        <v>4151</v>
      </c>
      <c r="B1945" s="678"/>
      <c r="C1945" s="678"/>
      <c r="D1945" s="678"/>
      <c r="E1945" s="678"/>
      <c r="F1945" s="678"/>
      <c r="G1945" s="678"/>
      <c r="H1945" s="679"/>
    </row>
    <row r="1946" spans="1:8">
      <c r="A1946" s="594" t="s">
        <v>4064</v>
      </c>
      <c r="B1946" s="595"/>
      <c r="C1946" s="595"/>
      <c r="D1946" s="596"/>
      <c r="E1946" s="597" t="s">
        <v>4130</v>
      </c>
      <c r="F1946" s="598" t="s">
        <v>4144</v>
      </c>
      <c r="G1946" s="599" t="s">
        <v>4133</v>
      </c>
      <c r="H1946" s="600" t="s">
        <v>4134</v>
      </c>
    </row>
    <row r="1947" spans="1:8">
      <c r="A1947" s="601" t="s">
        <v>4152</v>
      </c>
      <c r="B1947" s="602"/>
      <c r="C1947" s="602"/>
      <c r="D1947" s="603"/>
      <c r="E1947" s="604" t="s">
        <v>4146</v>
      </c>
      <c r="F1947" s="640">
        <v>0.2</v>
      </c>
      <c r="G1947" s="606">
        <v>64327.520156250001</v>
      </c>
      <c r="H1947" s="607">
        <v>12865.5</v>
      </c>
    </row>
    <row r="1948" spans="1:8">
      <c r="A1948" s="601"/>
      <c r="B1948" s="602"/>
      <c r="C1948" s="602"/>
      <c r="D1948" s="603"/>
      <c r="E1948" s="604" t="s">
        <v>4141</v>
      </c>
      <c r="F1948" s="605"/>
      <c r="G1948" s="606" t="s">
        <v>4141</v>
      </c>
      <c r="H1948" s="607" t="s">
        <v>4141</v>
      </c>
    </row>
    <row r="1949" spans="1:8" ht="13.5" thickBot="1">
      <c r="A1949" s="641"/>
      <c r="B1949" s="642"/>
      <c r="C1949" s="642"/>
      <c r="D1949" s="643"/>
      <c r="E1949" s="644" t="s">
        <v>4153</v>
      </c>
      <c r="F1949" s="645"/>
      <c r="G1949" s="646"/>
      <c r="H1949" s="647">
        <v>12865.5</v>
      </c>
    </row>
    <row r="1950" spans="1:8" ht="13.5" thickBot="1">
      <c r="A1950" s="648" t="s">
        <v>4154</v>
      </c>
      <c r="B1950" s="649"/>
      <c r="C1950" s="649"/>
      <c r="D1950" s="649"/>
      <c r="E1950" s="650"/>
      <c r="F1950" s="651">
        <v>89404.12</v>
      </c>
      <c r="G1950" s="652"/>
      <c r="H1950" s="653"/>
    </row>
    <row r="1951" spans="1:8" ht="15">
      <c r="A1951" s="579"/>
      <c r="B1951" s="579"/>
      <c r="C1951" s="579"/>
      <c r="D1951" s="579"/>
      <c r="E1951" s="579"/>
      <c r="F1951" s="579"/>
      <c r="G1951" s="579"/>
      <c r="H1951" s="579"/>
    </row>
    <row r="1952" spans="1:8" ht="15.75" thickBot="1">
      <c r="A1952" s="654"/>
      <c r="B1952" s="654"/>
      <c r="C1952" s="654"/>
      <c r="D1952" s="654"/>
      <c r="E1952" s="654"/>
      <c r="F1952" s="654"/>
      <c r="G1952" s="654"/>
      <c r="H1952" s="654"/>
    </row>
    <row r="1953" spans="1:8" ht="26.25" thickBot="1">
      <c r="A1953" s="573" t="s">
        <v>4129</v>
      </c>
      <c r="B1953" s="581"/>
      <c r="C1953" s="581"/>
      <c r="D1953" s="582" t="s">
        <v>178</v>
      </c>
      <c r="E1953" s="583" t="s">
        <v>4130</v>
      </c>
      <c r="F1953" s="584" t="s">
        <v>28</v>
      </c>
      <c r="G1953" s="585" t="s">
        <v>0</v>
      </c>
      <c r="H1953" s="586" t="s">
        <v>4322</v>
      </c>
    </row>
    <row r="1954" spans="1:8" ht="15.75" customHeight="1" thickBot="1">
      <c r="A1954" s="587"/>
      <c r="B1954" s="587"/>
      <c r="C1954" s="587"/>
      <c r="D1954" s="587"/>
      <c r="E1954" s="587"/>
      <c r="F1954" s="587"/>
      <c r="G1954" s="587"/>
      <c r="H1954" s="587"/>
    </row>
    <row r="1955" spans="1:8">
      <c r="A1955" s="588" t="s">
        <v>1297</v>
      </c>
      <c r="B1955" s="589"/>
      <c r="C1955" s="590"/>
      <c r="D1955" s="591"/>
      <c r="E1955" s="590"/>
      <c r="F1955" s="590"/>
      <c r="G1955" s="592"/>
      <c r="H1955" s="593"/>
    </row>
    <row r="1956" spans="1:8">
      <c r="A1956" s="594" t="s">
        <v>4064</v>
      </c>
      <c r="B1956" s="595"/>
      <c r="C1956" s="595"/>
      <c r="D1956" s="596"/>
      <c r="E1956" s="597" t="s">
        <v>4130</v>
      </c>
      <c r="F1956" s="598" t="s">
        <v>4132</v>
      </c>
      <c r="G1956" s="599" t="s">
        <v>4133</v>
      </c>
      <c r="H1956" s="600" t="s">
        <v>4134</v>
      </c>
    </row>
    <row r="1957" spans="1:8" ht="13.5">
      <c r="A1957" s="663" t="s">
        <v>4323</v>
      </c>
      <c r="B1957" s="664"/>
      <c r="C1957" s="664"/>
      <c r="D1957" s="665"/>
      <c r="E1957" s="604" t="s">
        <v>4324</v>
      </c>
      <c r="F1957" s="605">
        <v>0.33</v>
      </c>
      <c r="G1957" s="606">
        <v>195344</v>
      </c>
      <c r="H1957" s="607">
        <v>64463.519999999997</v>
      </c>
    </row>
    <row r="1958" spans="1:8">
      <c r="A1958" s="601" t="s">
        <v>4226</v>
      </c>
      <c r="B1958" s="602"/>
      <c r="C1958" s="602"/>
      <c r="D1958" s="603"/>
      <c r="E1958" s="604" t="s">
        <v>4138</v>
      </c>
      <c r="F1958" s="605">
        <v>1</v>
      </c>
      <c r="G1958" s="606">
        <v>398</v>
      </c>
      <c r="H1958" s="607">
        <v>398</v>
      </c>
    </row>
    <row r="1959" spans="1:8" ht="13.5">
      <c r="A1959" s="663"/>
      <c r="B1959" s="664"/>
      <c r="C1959" s="664"/>
      <c r="D1959" s="665"/>
      <c r="E1959" s="604" t="s">
        <v>4141</v>
      </c>
      <c r="F1959" s="670"/>
      <c r="G1959" s="606" t="s">
        <v>4141</v>
      </c>
      <c r="H1959" s="607" t="s">
        <v>4141</v>
      </c>
    </row>
    <row r="1960" spans="1:8">
      <c r="A1960" s="608"/>
      <c r="B1960" s="609"/>
      <c r="C1960" s="609"/>
      <c r="D1960" s="610"/>
      <c r="E1960" s="611" t="s">
        <v>4142</v>
      </c>
      <c r="F1960" s="611"/>
      <c r="G1960" s="611"/>
      <c r="H1960" s="612">
        <v>64861.52</v>
      </c>
    </row>
    <row r="1961" spans="1:8">
      <c r="A1961" s="613" t="s">
        <v>4143</v>
      </c>
      <c r="B1961" s="614"/>
      <c r="C1961" s="615"/>
      <c r="D1961" s="616"/>
      <c r="E1961" s="615"/>
      <c r="F1961" s="615"/>
      <c r="G1961" s="617"/>
      <c r="H1961" s="618"/>
    </row>
    <row r="1962" spans="1:8">
      <c r="A1962" s="594" t="s">
        <v>4064</v>
      </c>
      <c r="B1962" s="595"/>
      <c r="C1962" s="595"/>
      <c r="D1962" s="596"/>
      <c r="E1962" s="597" t="s">
        <v>4130</v>
      </c>
      <c r="F1962" s="598" t="s">
        <v>4144</v>
      </c>
      <c r="G1962" s="599" t="s">
        <v>4133</v>
      </c>
      <c r="H1962" s="600" t="s">
        <v>4134</v>
      </c>
    </row>
    <row r="1963" spans="1:8">
      <c r="A1963" s="601" t="s">
        <v>4145</v>
      </c>
      <c r="B1963" s="602"/>
      <c r="C1963" s="602"/>
      <c r="D1963" s="603"/>
      <c r="E1963" s="604" t="s">
        <v>4146</v>
      </c>
      <c r="F1963" s="619">
        <v>0.1</v>
      </c>
      <c r="G1963" s="606">
        <v>1587.2183463750353</v>
      </c>
      <c r="H1963" s="607">
        <v>158.72</v>
      </c>
    </row>
    <row r="1964" spans="1:8">
      <c r="A1964" s="601" t="s">
        <v>4180</v>
      </c>
      <c r="B1964" s="602"/>
      <c r="C1964" s="602"/>
      <c r="D1964" s="603"/>
      <c r="E1964" s="604" t="s">
        <v>4146</v>
      </c>
      <c r="F1964" s="619">
        <v>0.1</v>
      </c>
      <c r="G1964" s="606">
        <v>104.75641086075238</v>
      </c>
      <c r="H1964" s="607">
        <v>10.48</v>
      </c>
    </row>
    <row r="1965" spans="1:8">
      <c r="A1965" s="601" t="s">
        <v>4181</v>
      </c>
      <c r="B1965" s="602"/>
      <c r="C1965" s="602"/>
      <c r="D1965" s="603"/>
      <c r="E1965" s="604" t="s">
        <v>4146</v>
      </c>
      <c r="F1965" s="619">
        <v>0.1</v>
      </c>
      <c r="G1965" s="606">
        <v>2041.4757928961851</v>
      </c>
      <c r="H1965" s="607">
        <v>204.15</v>
      </c>
    </row>
    <row r="1966" spans="1:8">
      <c r="A1966" s="620"/>
      <c r="B1966" s="621"/>
      <c r="C1966" s="621"/>
      <c r="D1966" s="622"/>
      <c r="E1966" s="623" t="s">
        <v>4147</v>
      </c>
      <c r="F1966" s="624"/>
      <c r="G1966" s="625"/>
      <c r="H1966" s="612">
        <v>373.35</v>
      </c>
    </row>
    <row r="1967" spans="1:8">
      <c r="A1967" s="626" t="s">
        <v>4148</v>
      </c>
      <c r="B1967" s="627"/>
      <c r="C1967" s="628"/>
      <c r="D1967" s="629"/>
      <c r="E1967" s="628"/>
      <c r="F1967" s="628"/>
      <c r="G1967" s="630"/>
      <c r="H1967" s="631"/>
    </row>
    <row r="1968" spans="1:8">
      <c r="A1968" s="594" t="s">
        <v>4064</v>
      </c>
      <c r="B1968" s="595"/>
      <c r="C1968" s="595"/>
      <c r="D1968" s="596"/>
      <c r="E1968" s="597" t="s">
        <v>4130</v>
      </c>
      <c r="F1968" s="598" t="s">
        <v>4132</v>
      </c>
      <c r="G1968" s="599" t="s">
        <v>4133</v>
      </c>
      <c r="H1968" s="600" t="s">
        <v>4134</v>
      </c>
    </row>
    <row r="1969" spans="1:8">
      <c r="A1969" s="601" t="s">
        <v>4149</v>
      </c>
      <c r="B1969" s="602"/>
      <c r="C1969" s="602"/>
      <c r="D1969" s="603"/>
      <c r="E1969" s="604" t="s">
        <v>4140</v>
      </c>
      <c r="F1969" s="632">
        <v>0.05</v>
      </c>
      <c r="G1969" s="606">
        <v>64783.484999999993</v>
      </c>
      <c r="H1969" s="607">
        <v>3239.17</v>
      </c>
    </row>
    <row r="1970" spans="1:8">
      <c r="A1970" s="601"/>
      <c r="B1970" s="602"/>
      <c r="C1970" s="602"/>
      <c r="D1970" s="603"/>
      <c r="E1970" s="623" t="s">
        <v>4150</v>
      </c>
      <c r="F1970" s="624"/>
      <c r="G1970" s="625"/>
      <c r="H1970" s="612">
        <v>3239.17</v>
      </c>
    </row>
    <row r="1971" spans="1:8">
      <c r="A1971" s="634" t="s">
        <v>4151</v>
      </c>
      <c r="B1971" s="635"/>
      <c r="C1971" s="636"/>
      <c r="D1971" s="637"/>
      <c r="E1971" s="636"/>
      <c r="F1971" s="636"/>
      <c r="G1971" s="638"/>
      <c r="H1971" s="639"/>
    </row>
    <row r="1972" spans="1:8">
      <c r="A1972" s="594" t="s">
        <v>4064</v>
      </c>
      <c r="B1972" s="595"/>
      <c r="C1972" s="595"/>
      <c r="D1972" s="596"/>
      <c r="E1972" s="597" t="s">
        <v>4130</v>
      </c>
      <c r="F1972" s="598" t="s">
        <v>4144</v>
      </c>
      <c r="G1972" s="599" t="s">
        <v>4133</v>
      </c>
      <c r="H1972" s="600" t="s">
        <v>4134</v>
      </c>
    </row>
    <row r="1973" spans="1:8">
      <c r="A1973" s="601" t="s">
        <v>4264</v>
      </c>
      <c r="B1973" s="602"/>
      <c r="C1973" s="602"/>
      <c r="D1973" s="603"/>
      <c r="E1973" s="604" t="s">
        <v>4146</v>
      </c>
      <c r="F1973" s="640">
        <v>0.1</v>
      </c>
      <c r="G1973" s="606">
        <v>83625.776203124988</v>
      </c>
      <c r="H1973" s="607">
        <v>8362.58</v>
      </c>
    </row>
    <row r="1974" spans="1:8">
      <c r="A1974" s="601"/>
      <c r="B1974" s="602"/>
      <c r="C1974" s="602"/>
      <c r="D1974" s="603"/>
      <c r="E1974" s="604" t="s">
        <v>4141</v>
      </c>
      <c r="F1974" s="605"/>
      <c r="G1974" s="606" t="s">
        <v>4141</v>
      </c>
      <c r="H1974" s="607" t="s">
        <v>4141</v>
      </c>
    </row>
    <row r="1975" spans="1:8" ht="13.5" thickBot="1">
      <c r="A1975" s="641"/>
      <c r="B1975" s="642"/>
      <c r="C1975" s="642"/>
      <c r="D1975" s="643"/>
      <c r="E1975" s="644" t="s">
        <v>4153</v>
      </c>
      <c r="F1975" s="645"/>
      <c r="G1975" s="646"/>
      <c r="H1975" s="647">
        <v>8362.58</v>
      </c>
    </row>
    <row r="1976" spans="1:8" ht="13.5" thickBot="1">
      <c r="A1976" s="648" t="s">
        <v>4154</v>
      </c>
      <c r="B1976" s="649"/>
      <c r="C1976" s="649"/>
      <c r="D1976" s="649"/>
      <c r="E1976" s="650"/>
      <c r="F1976" s="651">
        <v>76836.62</v>
      </c>
      <c r="G1976" s="652"/>
      <c r="H1976" s="653"/>
    </row>
    <row r="1977" spans="1:8" ht="15">
      <c r="A1977" s="579"/>
      <c r="B1977" s="579"/>
      <c r="C1977" s="579"/>
      <c r="D1977" s="579"/>
      <c r="E1977" s="579"/>
      <c r="F1977" s="579"/>
      <c r="G1977" s="579"/>
      <c r="H1977" s="579"/>
    </row>
    <row r="1978" spans="1:8" ht="15.75" thickBot="1">
      <c r="A1978" s="654"/>
      <c r="B1978" s="654"/>
      <c r="C1978" s="654"/>
      <c r="D1978" s="654"/>
      <c r="E1978" s="654"/>
      <c r="F1978" s="654"/>
      <c r="G1978" s="654"/>
      <c r="H1978" s="654"/>
    </row>
    <row r="1979" spans="1:8" ht="13.5" thickBot="1">
      <c r="A1979" s="573" t="s">
        <v>4129</v>
      </c>
      <c r="B1979" s="581"/>
      <c r="C1979" s="581"/>
      <c r="D1979" s="582" t="s">
        <v>180</v>
      </c>
      <c r="E1979" s="583" t="s">
        <v>4130</v>
      </c>
      <c r="F1979" s="584" t="s">
        <v>25</v>
      </c>
      <c r="G1979" s="585" t="s">
        <v>0</v>
      </c>
      <c r="H1979" s="586" t="s">
        <v>4325</v>
      </c>
    </row>
    <row r="1980" spans="1:8" ht="15.75" customHeight="1" thickBot="1">
      <c r="A1980" s="587"/>
      <c r="B1980" s="587"/>
      <c r="C1980" s="587"/>
      <c r="D1980" s="587"/>
      <c r="E1980" s="587"/>
      <c r="F1980" s="587"/>
      <c r="G1980" s="587"/>
      <c r="H1980" s="587"/>
    </row>
    <row r="1981" spans="1:8">
      <c r="A1981" s="588" t="s">
        <v>1297</v>
      </c>
      <c r="B1981" s="589"/>
      <c r="C1981" s="590"/>
      <c r="D1981" s="591"/>
      <c r="E1981" s="590"/>
      <c r="F1981" s="590"/>
      <c r="G1981" s="592"/>
      <c r="H1981" s="593"/>
    </row>
    <row r="1982" spans="1:8">
      <c r="A1982" s="594" t="s">
        <v>4064</v>
      </c>
      <c r="B1982" s="595"/>
      <c r="C1982" s="595"/>
      <c r="D1982" s="596"/>
      <c r="E1982" s="597" t="s">
        <v>4130</v>
      </c>
      <c r="F1982" s="598" t="s">
        <v>4132</v>
      </c>
      <c r="G1982" s="599" t="s">
        <v>4133</v>
      </c>
      <c r="H1982" s="600" t="s">
        <v>4134</v>
      </c>
    </row>
    <row r="1983" spans="1:8" ht="13.5">
      <c r="A1983" s="663" t="s">
        <v>4326</v>
      </c>
      <c r="B1983" s="664"/>
      <c r="C1983" s="664"/>
      <c r="D1983" s="665"/>
      <c r="E1983" s="604" t="s">
        <v>4136</v>
      </c>
      <c r="F1983" s="605">
        <v>1</v>
      </c>
      <c r="G1983" s="606">
        <v>12025</v>
      </c>
      <c r="H1983" s="607">
        <v>12025</v>
      </c>
    </row>
    <row r="1984" spans="1:8">
      <c r="A1984" s="601"/>
      <c r="B1984" s="602"/>
      <c r="C1984" s="602"/>
      <c r="D1984" s="603"/>
      <c r="E1984" s="604" t="s">
        <v>4141</v>
      </c>
      <c r="F1984" s="605"/>
      <c r="G1984" s="606" t="s">
        <v>4141</v>
      </c>
      <c r="H1984" s="607" t="s">
        <v>4141</v>
      </c>
    </row>
    <row r="1985" spans="1:8">
      <c r="A1985" s="608"/>
      <c r="B1985" s="609"/>
      <c r="C1985" s="609"/>
      <c r="D1985" s="610"/>
      <c r="E1985" s="611" t="s">
        <v>4142</v>
      </c>
      <c r="F1985" s="611"/>
      <c r="G1985" s="611"/>
      <c r="H1985" s="612">
        <v>12025</v>
      </c>
    </row>
    <row r="1986" spans="1:8">
      <c r="A1986" s="613" t="s">
        <v>4143</v>
      </c>
      <c r="B1986" s="614"/>
      <c r="C1986" s="615"/>
      <c r="D1986" s="616"/>
      <c r="E1986" s="615"/>
      <c r="F1986" s="615"/>
      <c r="G1986" s="617"/>
      <c r="H1986" s="618"/>
    </row>
    <row r="1987" spans="1:8">
      <c r="A1987" s="594" t="s">
        <v>4064</v>
      </c>
      <c r="B1987" s="595"/>
      <c r="C1987" s="595"/>
      <c r="D1987" s="596"/>
      <c r="E1987" s="597" t="s">
        <v>4130</v>
      </c>
      <c r="F1987" s="598" t="s">
        <v>4144</v>
      </c>
      <c r="G1987" s="599" t="s">
        <v>4133</v>
      </c>
      <c r="H1987" s="600" t="s">
        <v>4134</v>
      </c>
    </row>
    <row r="1988" spans="1:8">
      <c r="A1988" s="601" t="s">
        <v>4145</v>
      </c>
      <c r="B1988" s="602"/>
      <c r="C1988" s="602"/>
      <c r="D1988" s="603"/>
      <c r="E1988" s="604" t="s">
        <v>4146</v>
      </c>
      <c r="F1988" s="619">
        <v>0.33</v>
      </c>
      <c r="G1988" s="606">
        <v>1587.2183463750353</v>
      </c>
      <c r="H1988" s="607">
        <v>523.78</v>
      </c>
    </row>
    <row r="1989" spans="1:8">
      <c r="A1989" s="601"/>
      <c r="B1989" s="602"/>
      <c r="C1989" s="602"/>
      <c r="D1989" s="603"/>
      <c r="E1989" s="604" t="s">
        <v>4141</v>
      </c>
      <c r="F1989" s="619" t="s">
        <v>4141</v>
      </c>
      <c r="G1989" s="606" t="s">
        <v>4141</v>
      </c>
      <c r="H1989" s="607" t="s">
        <v>4141</v>
      </c>
    </row>
    <row r="1990" spans="1:8">
      <c r="A1990" s="601"/>
      <c r="B1990" s="602"/>
      <c r="C1990" s="602"/>
      <c r="D1990" s="603"/>
      <c r="E1990" s="604" t="s">
        <v>4141</v>
      </c>
      <c r="F1990" s="619" t="s">
        <v>4141</v>
      </c>
      <c r="G1990" s="606" t="s">
        <v>4141</v>
      </c>
      <c r="H1990" s="607" t="s">
        <v>4141</v>
      </c>
    </row>
    <row r="1991" spans="1:8">
      <c r="A1991" s="620"/>
      <c r="B1991" s="621"/>
      <c r="C1991" s="621"/>
      <c r="D1991" s="622"/>
      <c r="E1991" s="623" t="s">
        <v>4147</v>
      </c>
      <c r="F1991" s="624"/>
      <c r="G1991" s="625"/>
      <c r="H1991" s="612">
        <v>523.78</v>
      </c>
    </row>
    <row r="1992" spans="1:8">
      <c r="A1992" s="626" t="s">
        <v>4148</v>
      </c>
      <c r="B1992" s="627"/>
      <c r="C1992" s="628"/>
      <c r="D1992" s="629"/>
      <c r="E1992" s="628"/>
      <c r="F1992" s="628"/>
      <c r="G1992" s="630"/>
      <c r="H1992" s="631"/>
    </row>
    <row r="1993" spans="1:8">
      <c r="A1993" s="594" t="s">
        <v>4064</v>
      </c>
      <c r="B1993" s="595"/>
      <c r="C1993" s="595"/>
      <c r="D1993" s="596"/>
      <c r="E1993" s="597" t="s">
        <v>4130</v>
      </c>
      <c r="F1993" s="598" t="s">
        <v>4132</v>
      </c>
      <c r="G1993" s="599" t="s">
        <v>4133</v>
      </c>
      <c r="H1993" s="600" t="s">
        <v>4134</v>
      </c>
    </row>
    <row r="1994" spans="1:8">
      <c r="A1994" s="601" t="s">
        <v>4149</v>
      </c>
      <c r="B1994" s="602"/>
      <c r="C1994" s="602"/>
      <c r="D1994" s="603"/>
      <c r="E1994" s="604" t="s">
        <v>4140</v>
      </c>
      <c r="F1994" s="632">
        <v>0.01</v>
      </c>
      <c r="G1994" s="606">
        <v>64783.484999999993</v>
      </c>
      <c r="H1994" s="607">
        <v>647.83000000000004</v>
      </c>
    </row>
    <row r="1995" spans="1:8">
      <c r="A1995" s="601"/>
      <c r="B1995" s="602"/>
      <c r="C1995" s="602"/>
      <c r="D1995" s="603"/>
      <c r="E1995" s="623" t="s">
        <v>4150</v>
      </c>
      <c r="F1995" s="624"/>
      <c r="G1995" s="625"/>
      <c r="H1995" s="612">
        <v>647.83000000000004</v>
      </c>
    </row>
    <row r="1996" spans="1:8">
      <c r="A1996" s="634" t="s">
        <v>4151</v>
      </c>
      <c r="B1996" s="635"/>
      <c r="C1996" s="636"/>
      <c r="D1996" s="637"/>
      <c r="E1996" s="636"/>
      <c r="F1996" s="636"/>
      <c r="G1996" s="638"/>
      <c r="H1996" s="639"/>
    </row>
    <row r="1997" spans="1:8">
      <c r="A1997" s="594" t="s">
        <v>4064</v>
      </c>
      <c r="B1997" s="595"/>
      <c r="C1997" s="595"/>
      <c r="D1997" s="596"/>
      <c r="E1997" s="597" t="s">
        <v>4130</v>
      </c>
      <c r="F1997" s="598" t="s">
        <v>4144</v>
      </c>
      <c r="G1997" s="599" t="s">
        <v>4133</v>
      </c>
      <c r="H1997" s="600" t="s">
        <v>4134</v>
      </c>
    </row>
    <row r="1998" spans="1:8">
      <c r="A1998" s="601" t="s">
        <v>4198</v>
      </c>
      <c r="B1998" s="602"/>
      <c r="C1998" s="602"/>
      <c r="D1998" s="603"/>
      <c r="E1998" s="604" t="s">
        <v>4146</v>
      </c>
      <c r="F1998" s="640">
        <v>0.33</v>
      </c>
      <c r="G1998" s="606">
        <v>25731.008062500001</v>
      </c>
      <c r="H1998" s="607">
        <v>8491.23</v>
      </c>
    </row>
    <row r="1999" spans="1:8">
      <c r="A1999" s="601"/>
      <c r="B1999" s="602"/>
      <c r="C1999" s="602"/>
      <c r="D1999" s="603"/>
      <c r="E1999" s="604" t="s">
        <v>4141</v>
      </c>
      <c r="F1999" s="605"/>
      <c r="G1999" s="606" t="s">
        <v>4141</v>
      </c>
      <c r="H1999" s="607" t="s">
        <v>4141</v>
      </c>
    </row>
    <row r="2000" spans="1:8" ht="13.5" thickBot="1">
      <c r="A2000" s="641"/>
      <c r="B2000" s="642"/>
      <c r="C2000" s="642"/>
      <c r="D2000" s="643"/>
      <c r="E2000" s="644" t="s">
        <v>4153</v>
      </c>
      <c r="F2000" s="645"/>
      <c r="G2000" s="646"/>
      <c r="H2000" s="647">
        <v>8491.23</v>
      </c>
    </row>
    <row r="2001" spans="1:8" ht="13.5" thickBot="1">
      <c r="A2001" s="648" t="s">
        <v>4154</v>
      </c>
      <c r="B2001" s="649"/>
      <c r="C2001" s="649"/>
      <c r="D2001" s="649"/>
      <c r="E2001" s="650"/>
      <c r="F2001" s="651">
        <v>21687.84</v>
      </c>
      <c r="G2001" s="652"/>
      <c r="H2001" s="653"/>
    </row>
    <row r="2002" spans="1:8" ht="15">
      <c r="A2002" s="579"/>
      <c r="B2002" s="579"/>
      <c r="C2002" s="579"/>
      <c r="D2002" s="579"/>
      <c r="E2002" s="579"/>
      <c r="F2002" s="579"/>
      <c r="G2002" s="579"/>
      <c r="H2002" s="579"/>
    </row>
    <row r="2003" spans="1:8" ht="15.75" thickBot="1">
      <c r="A2003" s="654"/>
      <c r="B2003" s="654"/>
      <c r="C2003" s="654"/>
      <c r="D2003" s="654"/>
      <c r="E2003" s="654"/>
      <c r="F2003" s="654"/>
      <c r="G2003" s="654"/>
      <c r="H2003" s="654"/>
    </row>
    <row r="2004" spans="1:8" ht="26.25" thickBot="1">
      <c r="A2004" s="573" t="s">
        <v>4129</v>
      </c>
      <c r="B2004" s="581"/>
      <c r="C2004" s="581"/>
      <c r="D2004" s="582" t="s">
        <v>182</v>
      </c>
      <c r="E2004" s="583" t="s">
        <v>4130</v>
      </c>
      <c r="F2004" s="584" t="s">
        <v>28</v>
      </c>
      <c r="G2004" s="585" t="s">
        <v>0</v>
      </c>
      <c r="H2004" s="586" t="s">
        <v>4327</v>
      </c>
    </row>
    <row r="2005" spans="1:8" ht="15.75" customHeight="1" thickBot="1">
      <c r="A2005" s="587"/>
      <c r="B2005" s="587"/>
      <c r="C2005" s="587"/>
      <c r="D2005" s="587"/>
      <c r="E2005" s="587"/>
      <c r="F2005" s="587"/>
      <c r="G2005" s="587"/>
      <c r="H2005" s="587"/>
    </row>
    <row r="2006" spans="1:8">
      <c r="A2006" s="588" t="s">
        <v>1297</v>
      </c>
      <c r="B2006" s="589"/>
      <c r="C2006" s="590"/>
      <c r="D2006" s="591"/>
      <c r="E2006" s="590"/>
      <c r="F2006" s="590"/>
      <c r="G2006" s="592"/>
      <c r="H2006" s="593"/>
    </row>
    <row r="2007" spans="1:8">
      <c r="A2007" s="594" t="s">
        <v>4064</v>
      </c>
      <c r="B2007" s="595"/>
      <c r="C2007" s="595"/>
      <c r="D2007" s="596"/>
      <c r="E2007" s="597" t="s">
        <v>4130</v>
      </c>
      <c r="F2007" s="598" t="s">
        <v>4132</v>
      </c>
      <c r="G2007" s="599" t="s">
        <v>4133</v>
      </c>
      <c r="H2007" s="600" t="s">
        <v>4134</v>
      </c>
    </row>
    <row r="2008" spans="1:8" ht="13.5">
      <c r="A2008" s="663" t="s">
        <v>4328</v>
      </c>
      <c r="B2008" s="664"/>
      <c r="C2008" s="664"/>
      <c r="D2008" s="665"/>
      <c r="E2008" s="604" t="s">
        <v>4164</v>
      </c>
      <c r="F2008" s="670">
        <v>1</v>
      </c>
      <c r="G2008" s="606">
        <v>65100</v>
      </c>
      <c r="H2008" s="607">
        <v>65100</v>
      </c>
    </row>
    <row r="2009" spans="1:8" ht="13.5">
      <c r="A2009" s="663" t="s">
        <v>4329</v>
      </c>
      <c r="B2009" s="664"/>
      <c r="C2009" s="664"/>
      <c r="D2009" s="665"/>
      <c r="E2009" s="604" t="s">
        <v>4228</v>
      </c>
      <c r="F2009" s="670">
        <v>0.04</v>
      </c>
      <c r="G2009" s="606">
        <v>49365</v>
      </c>
      <c r="H2009" s="607">
        <v>1974.6</v>
      </c>
    </row>
    <row r="2010" spans="1:8">
      <c r="A2010" s="608"/>
      <c r="B2010" s="609"/>
      <c r="C2010" s="609"/>
      <c r="D2010" s="610"/>
      <c r="E2010" s="611" t="s">
        <v>4142</v>
      </c>
      <c r="F2010" s="611"/>
      <c r="G2010" s="611"/>
      <c r="H2010" s="612">
        <v>67074.600000000006</v>
      </c>
    </row>
    <row r="2011" spans="1:8">
      <c r="A2011" s="613" t="s">
        <v>4143</v>
      </c>
      <c r="B2011" s="614"/>
      <c r="C2011" s="615"/>
      <c r="D2011" s="616"/>
      <c r="E2011" s="615"/>
      <c r="F2011" s="615"/>
      <c r="G2011" s="617"/>
      <c r="H2011" s="618"/>
    </row>
    <row r="2012" spans="1:8">
      <c r="A2012" s="594" t="s">
        <v>4064</v>
      </c>
      <c r="B2012" s="595"/>
      <c r="C2012" s="595"/>
      <c r="D2012" s="596"/>
      <c r="E2012" s="597" t="s">
        <v>4130</v>
      </c>
      <c r="F2012" s="598" t="s">
        <v>4144</v>
      </c>
      <c r="G2012" s="599" t="s">
        <v>4133</v>
      </c>
      <c r="H2012" s="600" t="s">
        <v>4134</v>
      </c>
    </row>
    <row r="2013" spans="1:8">
      <c r="A2013" s="601" t="s">
        <v>4145</v>
      </c>
      <c r="B2013" s="602"/>
      <c r="C2013" s="602"/>
      <c r="D2013" s="603"/>
      <c r="E2013" s="604" t="s">
        <v>4146</v>
      </c>
      <c r="F2013" s="619">
        <v>0.6</v>
      </c>
      <c r="G2013" s="606">
        <v>1587.2183463750353</v>
      </c>
      <c r="H2013" s="607">
        <v>952.33</v>
      </c>
    </row>
    <row r="2014" spans="1:8">
      <c r="A2014" s="601"/>
      <c r="B2014" s="602"/>
      <c r="C2014" s="602"/>
      <c r="D2014" s="603"/>
      <c r="E2014" s="604" t="s">
        <v>4141</v>
      </c>
      <c r="F2014" s="619" t="s">
        <v>4141</v>
      </c>
      <c r="G2014" s="606" t="s">
        <v>4141</v>
      </c>
      <c r="H2014" s="607" t="s">
        <v>4141</v>
      </c>
    </row>
    <row r="2015" spans="1:8">
      <c r="A2015" s="601"/>
      <c r="B2015" s="602"/>
      <c r="C2015" s="602"/>
      <c r="D2015" s="603"/>
      <c r="E2015" s="604" t="s">
        <v>4141</v>
      </c>
      <c r="F2015" s="619" t="s">
        <v>4141</v>
      </c>
      <c r="G2015" s="606" t="s">
        <v>4141</v>
      </c>
      <c r="H2015" s="607" t="s">
        <v>4141</v>
      </c>
    </row>
    <row r="2016" spans="1:8">
      <c r="A2016" s="620"/>
      <c r="B2016" s="621"/>
      <c r="C2016" s="621"/>
      <c r="D2016" s="622"/>
      <c r="E2016" s="623" t="s">
        <v>4147</v>
      </c>
      <c r="F2016" s="624"/>
      <c r="G2016" s="625"/>
      <c r="H2016" s="612">
        <v>952.33</v>
      </c>
    </row>
    <row r="2017" spans="1:8">
      <c r="A2017" s="626" t="s">
        <v>4148</v>
      </c>
      <c r="B2017" s="627"/>
      <c r="C2017" s="628"/>
      <c r="D2017" s="629"/>
      <c r="E2017" s="628"/>
      <c r="F2017" s="628"/>
      <c r="G2017" s="630"/>
      <c r="H2017" s="631"/>
    </row>
    <row r="2018" spans="1:8">
      <c r="A2018" s="594" t="s">
        <v>4064</v>
      </c>
      <c r="B2018" s="595"/>
      <c r="C2018" s="595"/>
      <c r="D2018" s="596"/>
      <c r="E2018" s="597" t="s">
        <v>4130</v>
      </c>
      <c r="F2018" s="598" t="s">
        <v>4132</v>
      </c>
      <c r="G2018" s="599" t="s">
        <v>4133</v>
      </c>
      <c r="H2018" s="600" t="s">
        <v>4134</v>
      </c>
    </row>
    <row r="2019" spans="1:8">
      <c r="A2019" s="601" t="s">
        <v>4149</v>
      </c>
      <c r="B2019" s="602"/>
      <c r="C2019" s="602"/>
      <c r="D2019" s="603"/>
      <c r="E2019" s="604" t="s">
        <v>4140</v>
      </c>
      <c r="F2019" s="632">
        <v>0.05</v>
      </c>
      <c r="G2019" s="606">
        <v>64783.484999999993</v>
      </c>
      <c r="H2019" s="607">
        <v>3239.17</v>
      </c>
    </row>
    <row r="2020" spans="1:8">
      <c r="A2020" s="601"/>
      <c r="B2020" s="602"/>
      <c r="C2020" s="602"/>
      <c r="D2020" s="603"/>
      <c r="E2020" s="623" t="s">
        <v>4150</v>
      </c>
      <c r="F2020" s="624"/>
      <c r="G2020" s="625"/>
      <c r="H2020" s="612">
        <v>3239.17</v>
      </c>
    </row>
    <row r="2021" spans="1:8">
      <c r="A2021" s="634" t="s">
        <v>4151</v>
      </c>
      <c r="B2021" s="635"/>
      <c r="C2021" s="636"/>
      <c r="D2021" s="637"/>
      <c r="E2021" s="636"/>
      <c r="F2021" s="636"/>
      <c r="G2021" s="638"/>
      <c r="H2021" s="639"/>
    </row>
    <row r="2022" spans="1:8">
      <c r="A2022" s="594" t="s">
        <v>4064</v>
      </c>
      <c r="B2022" s="595"/>
      <c r="C2022" s="595"/>
      <c r="D2022" s="596"/>
      <c r="E2022" s="597" t="s">
        <v>4130</v>
      </c>
      <c r="F2022" s="598" t="s">
        <v>4144</v>
      </c>
      <c r="G2022" s="599" t="s">
        <v>4133</v>
      </c>
      <c r="H2022" s="600" t="s">
        <v>4134</v>
      </c>
    </row>
    <row r="2023" spans="1:8">
      <c r="A2023" s="601" t="s">
        <v>4152</v>
      </c>
      <c r="B2023" s="602"/>
      <c r="C2023" s="602"/>
      <c r="D2023" s="603"/>
      <c r="E2023" s="604" t="s">
        <v>4146</v>
      </c>
      <c r="F2023" s="640">
        <v>0.6</v>
      </c>
      <c r="G2023" s="606">
        <v>64327.520156250001</v>
      </c>
      <c r="H2023" s="607">
        <v>38596.51</v>
      </c>
    </row>
    <row r="2024" spans="1:8">
      <c r="A2024" s="601"/>
      <c r="B2024" s="602"/>
      <c r="C2024" s="602"/>
      <c r="D2024" s="603"/>
      <c r="E2024" s="604" t="s">
        <v>4141</v>
      </c>
      <c r="F2024" s="605"/>
      <c r="G2024" s="606" t="s">
        <v>4141</v>
      </c>
      <c r="H2024" s="607" t="s">
        <v>4141</v>
      </c>
    </row>
    <row r="2025" spans="1:8" ht="13.5" thickBot="1">
      <c r="A2025" s="641"/>
      <c r="B2025" s="642"/>
      <c r="C2025" s="642"/>
      <c r="D2025" s="643"/>
      <c r="E2025" s="644" t="s">
        <v>4153</v>
      </c>
      <c r="F2025" s="645"/>
      <c r="G2025" s="646"/>
      <c r="H2025" s="647">
        <v>38596.51</v>
      </c>
    </row>
    <row r="2026" spans="1:8" ht="13.5" thickBot="1">
      <c r="A2026" s="648" t="s">
        <v>4154</v>
      </c>
      <c r="B2026" s="649"/>
      <c r="C2026" s="649"/>
      <c r="D2026" s="649"/>
      <c r="E2026" s="650"/>
      <c r="F2026" s="651">
        <v>109862.61</v>
      </c>
      <c r="G2026" s="652"/>
      <c r="H2026" s="653"/>
    </row>
    <row r="2027" spans="1:8" ht="15">
      <c r="A2027" s="579"/>
      <c r="B2027" s="579"/>
      <c r="C2027" s="579"/>
      <c r="D2027" s="579"/>
      <c r="E2027" s="579"/>
      <c r="F2027" s="579"/>
      <c r="G2027" s="579"/>
      <c r="H2027" s="579"/>
    </row>
    <row r="2028" spans="1:8" ht="15.75" thickBot="1">
      <c r="A2028" s="654"/>
      <c r="B2028" s="654"/>
      <c r="C2028" s="654"/>
      <c r="D2028" s="654"/>
      <c r="E2028" s="654"/>
      <c r="F2028" s="654"/>
      <c r="G2028" s="654"/>
      <c r="H2028" s="654"/>
    </row>
    <row r="2029" spans="1:8" ht="26.25" thickBot="1">
      <c r="A2029" s="573" t="s">
        <v>4129</v>
      </c>
      <c r="B2029" s="581"/>
      <c r="C2029" s="581"/>
      <c r="D2029" s="582" t="s">
        <v>184</v>
      </c>
      <c r="E2029" s="583" t="s">
        <v>4130</v>
      </c>
      <c r="F2029" s="584" t="s">
        <v>28</v>
      </c>
      <c r="G2029" s="585" t="s">
        <v>0</v>
      </c>
      <c r="H2029" s="586" t="s">
        <v>4330</v>
      </c>
    </row>
    <row r="2030" spans="1:8" ht="15.75" customHeight="1" thickBot="1">
      <c r="A2030" s="587"/>
      <c r="B2030" s="587"/>
      <c r="C2030" s="587"/>
      <c r="D2030" s="587"/>
      <c r="E2030" s="587"/>
      <c r="F2030" s="587"/>
      <c r="G2030" s="587"/>
      <c r="H2030" s="587"/>
    </row>
    <row r="2031" spans="1:8">
      <c r="A2031" s="588" t="s">
        <v>1297</v>
      </c>
      <c r="B2031" s="589"/>
      <c r="C2031" s="590"/>
      <c r="D2031" s="591"/>
      <c r="E2031" s="590"/>
      <c r="F2031" s="590"/>
      <c r="G2031" s="592"/>
      <c r="H2031" s="593"/>
    </row>
    <row r="2032" spans="1:8">
      <c r="A2032" s="594" t="s">
        <v>4064</v>
      </c>
      <c r="B2032" s="595"/>
      <c r="C2032" s="595"/>
      <c r="D2032" s="596"/>
      <c r="E2032" s="597" t="s">
        <v>4130</v>
      </c>
      <c r="F2032" s="598" t="s">
        <v>4132</v>
      </c>
      <c r="G2032" s="599" t="s">
        <v>4133</v>
      </c>
      <c r="H2032" s="600" t="s">
        <v>4134</v>
      </c>
    </row>
    <row r="2033" spans="1:8" ht="13.5">
      <c r="A2033" s="663" t="s">
        <v>4331</v>
      </c>
      <c r="B2033" s="664"/>
      <c r="C2033" s="664"/>
      <c r="D2033" s="665"/>
      <c r="E2033" s="604" t="s">
        <v>4164</v>
      </c>
      <c r="F2033" s="670">
        <v>0.9</v>
      </c>
      <c r="G2033" s="606">
        <v>8996</v>
      </c>
      <c r="H2033" s="607">
        <v>8096.4</v>
      </c>
    </row>
    <row r="2034" spans="1:8" ht="13.5">
      <c r="A2034" s="601" t="s">
        <v>4156</v>
      </c>
      <c r="B2034" s="602"/>
      <c r="C2034" s="602"/>
      <c r="D2034" s="603"/>
      <c r="E2034" s="604" t="s">
        <v>4157</v>
      </c>
      <c r="F2034" s="670">
        <v>0.04</v>
      </c>
      <c r="G2034" s="606">
        <v>7214</v>
      </c>
      <c r="H2034" s="607">
        <v>288.56</v>
      </c>
    </row>
    <row r="2035" spans="1:8" ht="13.5">
      <c r="A2035" s="663" t="s">
        <v>4332</v>
      </c>
      <c r="B2035" s="664"/>
      <c r="C2035" s="664"/>
      <c r="D2035" s="665"/>
      <c r="E2035" s="604" t="s">
        <v>4138</v>
      </c>
      <c r="F2035" s="670">
        <v>0.74</v>
      </c>
      <c r="G2035" s="606">
        <v>18900</v>
      </c>
      <c r="H2035" s="607">
        <v>13986</v>
      </c>
    </row>
    <row r="2036" spans="1:8">
      <c r="A2036" s="608"/>
      <c r="B2036" s="609"/>
      <c r="C2036" s="609"/>
      <c r="D2036" s="610"/>
      <c r="E2036" s="611" t="s">
        <v>4142</v>
      </c>
      <c r="F2036" s="611"/>
      <c r="G2036" s="611"/>
      <c r="H2036" s="612">
        <v>22370.959999999999</v>
      </c>
    </row>
    <row r="2037" spans="1:8">
      <c r="A2037" s="613" t="s">
        <v>4143</v>
      </c>
      <c r="B2037" s="614"/>
      <c r="C2037" s="615"/>
      <c r="D2037" s="616"/>
      <c r="E2037" s="615"/>
      <c r="F2037" s="615"/>
      <c r="G2037" s="617"/>
      <c r="H2037" s="618"/>
    </row>
    <row r="2038" spans="1:8">
      <c r="A2038" s="594" t="s">
        <v>4064</v>
      </c>
      <c r="B2038" s="595"/>
      <c r="C2038" s="595"/>
      <c r="D2038" s="596"/>
      <c r="E2038" s="597" t="s">
        <v>4130</v>
      </c>
      <c r="F2038" s="598" t="s">
        <v>4144</v>
      </c>
      <c r="G2038" s="599" t="s">
        <v>4133</v>
      </c>
      <c r="H2038" s="600" t="s">
        <v>4134</v>
      </c>
    </row>
    <row r="2039" spans="1:8">
      <c r="A2039" s="601" t="s">
        <v>4145</v>
      </c>
      <c r="B2039" s="602"/>
      <c r="C2039" s="602"/>
      <c r="D2039" s="603"/>
      <c r="E2039" s="604" t="s">
        <v>4146</v>
      </c>
      <c r="F2039" s="619">
        <v>0.83</v>
      </c>
      <c r="G2039" s="606">
        <v>1587.2183463750353</v>
      </c>
      <c r="H2039" s="607">
        <v>1317.39</v>
      </c>
    </row>
    <row r="2040" spans="1:8">
      <c r="A2040" s="601" t="s">
        <v>4180</v>
      </c>
      <c r="B2040" s="602"/>
      <c r="C2040" s="602"/>
      <c r="D2040" s="603"/>
      <c r="E2040" s="604" t="s">
        <v>4146</v>
      </c>
      <c r="F2040" s="619">
        <v>0.83</v>
      </c>
      <c r="G2040" s="606">
        <v>104.75641086075238</v>
      </c>
      <c r="H2040" s="607">
        <v>86.95</v>
      </c>
    </row>
    <row r="2041" spans="1:8">
      <c r="A2041" s="601" t="s">
        <v>4181</v>
      </c>
      <c r="B2041" s="602"/>
      <c r="C2041" s="602"/>
      <c r="D2041" s="603"/>
      <c r="E2041" s="604" t="s">
        <v>4146</v>
      </c>
      <c r="F2041" s="619">
        <v>0.83</v>
      </c>
      <c r="G2041" s="606">
        <v>2041.4757928961851</v>
      </c>
      <c r="H2041" s="607">
        <v>1694.42</v>
      </c>
    </row>
    <row r="2042" spans="1:8">
      <c r="A2042" s="620"/>
      <c r="B2042" s="621"/>
      <c r="C2042" s="621"/>
      <c r="D2042" s="622"/>
      <c r="E2042" s="623" t="s">
        <v>4147</v>
      </c>
      <c r="F2042" s="624"/>
      <c r="G2042" s="625"/>
      <c r="H2042" s="612">
        <v>3098.76</v>
      </c>
    </row>
    <row r="2043" spans="1:8">
      <c r="A2043" s="626" t="s">
        <v>4148</v>
      </c>
      <c r="B2043" s="627"/>
      <c r="C2043" s="628"/>
      <c r="D2043" s="629"/>
      <c r="E2043" s="628"/>
      <c r="F2043" s="628"/>
      <c r="G2043" s="630"/>
      <c r="H2043" s="631"/>
    </row>
    <row r="2044" spans="1:8">
      <c r="A2044" s="594" t="s">
        <v>4064</v>
      </c>
      <c r="B2044" s="595"/>
      <c r="C2044" s="595"/>
      <c r="D2044" s="596"/>
      <c r="E2044" s="597" t="s">
        <v>4130</v>
      </c>
      <c r="F2044" s="598" t="s">
        <v>4132</v>
      </c>
      <c r="G2044" s="599" t="s">
        <v>4133</v>
      </c>
      <c r="H2044" s="600" t="s">
        <v>4134</v>
      </c>
    </row>
    <row r="2045" spans="1:8">
      <c r="A2045" s="601" t="s">
        <v>4149</v>
      </c>
      <c r="B2045" s="602"/>
      <c r="C2045" s="602"/>
      <c r="D2045" s="603"/>
      <c r="E2045" s="604" t="s">
        <v>4140</v>
      </c>
      <c r="F2045" s="632">
        <v>0.05</v>
      </c>
      <c r="G2045" s="606">
        <v>64783.484999999993</v>
      </c>
      <c r="H2045" s="607">
        <v>3239.17</v>
      </c>
    </row>
    <row r="2046" spans="1:8">
      <c r="A2046" s="601"/>
      <c r="B2046" s="602"/>
      <c r="C2046" s="602"/>
      <c r="D2046" s="603"/>
      <c r="E2046" s="623" t="s">
        <v>4150</v>
      </c>
      <c r="F2046" s="624"/>
      <c r="G2046" s="625"/>
      <c r="H2046" s="612">
        <v>3239.17</v>
      </c>
    </row>
    <row r="2047" spans="1:8">
      <c r="A2047" s="634" t="s">
        <v>4151</v>
      </c>
      <c r="B2047" s="635"/>
      <c r="C2047" s="636"/>
      <c r="D2047" s="637"/>
      <c r="E2047" s="636"/>
      <c r="F2047" s="636"/>
      <c r="G2047" s="638"/>
      <c r="H2047" s="639"/>
    </row>
    <row r="2048" spans="1:8">
      <c r="A2048" s="594" t="s">
        <v>4064</v>
      </c>
      <c r="B2048" s="595"/>
      <c r="C2048" s="595"/>
      <c r="D2048" s="596"/>
      <c r="E2048" s="597" t="s">
        <v>4130</v>
      </c>
      <c r="F2048" s="598" t="s">
        <v>4144</v>
      </c>
      <c r="G2048" s="599" t="s">
        <v>4133</v>
      </c>
      <c r="H2048" s="600" t="s">
        <v>4134</v>
      </c>
    </row>
    <row r="2049" spans="1:8">
      <c r="A2049" s="601" t="s">
        <v>4152</v>
      </c>
      <c r="B2049" s="602"/>
      <c r="C2049" s="602"/>
      <c r="D2049" s="603"/>
      <c r="E2049" s="604" t="s">
        <v>4146</v>
      </c>
      <c r="F2049" s="640">
        <v>0.83</v>
      </c>
      <c r="G2049" s="606">
        <v>64327.520156250001</v>
      </c>
      <c r="H2049" s="607">
        <v>53391.839999999997</v>
      </c>
    </row>
    <row r="2050" spans="1:8">
      <c r="A2050" s="601"/>
      <c r="B2050" s="602"/>
      <c r="C2050" s="602"/>
      <c r="D2050" s="603"/>
      <c r="E2050" s="604" t="s">
        <v>4141</v>
      </c>
      <c r="F2050" s="605"/>
      <c r="G2050" s="606" t="s">
        <v>4141</v>
      </c>
      <c r="H2050" s="607" t="s">
        <v>4141</v>
      </c>
    </row>
    <row r="2051" spans="1:8" ht="13.5" thickBot="1">
      <c r="A2051" s="641"/>
      <c r="B2051" s="642"/>
      <c r="C2051" s="642"/>
      <c r="D2051" s="643"/>
      <c r="E2051" s="644" t="s">
        <v>4153</v>
      </c>
      <c r="F2051" s="645"/>
      <c r="G2051" s="646"/>
      <c r="H2051" s="647">
        <v>53391.839999999997</v>
      </c>
    </row>
    <row r="2052" spans="1:8" ht="13.5" thickBot="1">
      <c r="A2052" s="648" t="s">
        <v>4154</v>
      </c>
      <c r="B2052" s="649"/>
      <c r="C2052" s="649"/>
      <c r="D2052" s="649"/>
      <c r="E2052" s="650"/>
      <c r="F2052" s="651">
        <v>82100.73</v>
      </c>
      <c r="G2052" s="652"/>
      <c r="H2052" s="653"/>
    </row>
    <row r="2053" spans="1:8" ht="15">
      <c r="A2053" s="579"/>
      <c r="B2053" s="579"/>
      <c r="C2053" s="579"/>
      <c r="D2053" s="579"/>
      <c r="E2053" s="579"/>
      <c r="F2053" s="579"/>
      <c r="G2053" s="579"/>
      <c r="H2053" s="579"/>
    </row>
    <row r="2054" spans="1:8" ht="15.75" thickBot="1">
      <c r="A2054" s="654"/>
      <c r="B2054" s="654"/>
      <c r="C2054" s="654"/>
      <c r="D2054" s="654"/>
      <c r="E2054" s="654"/>
      <c r="F2054" s="654"/>
      <c r="G2054" s="654"/>
      <c r="H2054" s="654"/>
    </row>
    <row r="2055" spans="1:8" ht="26.25" thickBot="1">
      <c r="A2055" s="573" t="s">
        <v>4129</v>
      </c>
      <c r="B2055" s="581"/>
      <c r="C2055" s="581"/>
      <c r="D2055" s="582" t="s">
        <v>186</v>
      </c>
      <c r="E2055" s="583" t="s">
        <v>4130</v>
      </c>
      <c r="F2055" s="584" t="s">
        <v>28</v>
      </c>
      <c r="G2055" s="585" t="s">
        <v>0</v>
      </c>
      <c r="H2055" s="586" t="s">
        <v>4333</v>
      </c>
    </row>
    <row r="2056" spans="1:8" ht="15.75" customHeight="1" thickBot="1">
      <c r="A2056" s="587"/>
      <c r="B2056" s="587"/>
      <c r="C2056" s="587"/>
      <c r="D2056" s="587"/>
      <c r="E2056" s="587"/>
      <c r="F2056" s="587"/>
      <c r="G2056" s="587"/>
      <c r="H2056" s="587"/>
    </row>
    <row r="2057" spans="1:8">
      <c r="A2057" s="588" t="s">
        <v>1297</v>
      </c>
      <c r="B2057" s="589"/>
      <c r="C2057" s="590"/>
      <c r="D2057" s="591"/>
      <c r="E2057" s="590"/>
      <c r="F2057" s="590"/>
      <c r="G2057" s="592"/>
      <c r="H2057" s="593"/>
    </row>
    <row r="2058" spans="1:8">
      <c r="A2058" s="594" t="s">
        <v>4064</v>
      </c>
      <c r="B2058" s="595"/>
      <c r="C2058" s="595"/>
      <c r="D2058" s="596"/>
      <c r="E2058" s="597" t="s">
        <v>4130</v>
      </c>
      <c r="F2058" s="598" t="s">
        <v>4132</v>
      </c>
      <c r="G2058" s="599" t="s">
        <v>4133</v>
      </c>
      <c r="H2058" s="600" t="s">
        <v>4134</v>
      </c>
    </row>
    <row r="2059" spans="1:8" ht="13.5">
      <c r="A2059" s="620" t="s">
        <v>4334</v>
      </c>
      <c r="B2059" s="621"/>
      <c r="C2059" s="621"/>
      <c r="D2059" s="622"/>
      <c r="E2059" s="604" t="s">
        <v>4164</v>
      </c>
      <c r="F2059" s="670">
        <v>1</v>
      </c>
      <c r="G2059" s="606">
        <v>15484</v>
      </c>
      <c r="H2059" s="607">
        <v>15484</v>
      </c>
    </row>
    <row r="2060" spans="1:8" ht="13.5">
      <c r="A2060" s="620" t="s">
        <v>4329</v>
      </c>
      <c r="B2060" s="621"/>
      <c r="C2060" s="621"/>
      <c r="D2060" s="622"/>
      <c r="E2060" s="604" t="s">
        <v>4228</v>
      </c>
      <c r="F2060" s="670">
        <v>0.04</v>
      </c>
      <c r="G2060" s="606">
        <v>49365</v>
      </c>
      <c r="H2060" s="607">
        <v>1974.6</v>
      </c>
    </row>
    <row r="2061" spans="1:8" ht="13.5">
      <c r="A2061" s="620" t="s">
        <v>4335</v>
      </c>
      <c r="B2061" s="621"/>
      <c r="C2061" s="621"/>
      <c r="D2061" s="622"/>
      <c r="E2061" s="604" t="s">
        <v>4138</v>
      </c>
      <c r="F2061" s="670">
        <v>0.5</v>
      </c>
      <c r="G2061" s="606">
        <v>13720</v>
      </c>
      <c r="H2061" s="607">
        <v>6860</v>
      </c>
    </row>
    <row r="2062" spans="1:8" ht="13.5">
      <c r="A2062" s="601" t="s">
        <v>4336</v>
      </c>
      <c r="B2062" s="602"/>
      <c r="C2062" s="602"/>
      <c r="D2062" s="603"/>
      <c r="E2062" s="604" t="s">
        <v>4228</v>
      </c>
      <c r="F2062" s="670">
        <v>0.17</v>
      </c>
      <c r="G2062" s="606">
        <v>23264</v>
      </c>
      <c r="H2062" s="607">
        <v>3954.88</v>
      </c>
    </row>
    <row r="2063" spans="1:8">
      <c r="A2063" s="608"/>
      <c r="B2063" s="609"/>
      <c r="C2063" s="609"/>
      <c r="D2063" s="610"/>
      <c r="E2063" s="611" t="s">
        <v>4142</v>
      </c>
      <c r="F2063" s="611"/>
      <c r="G2063" s="611"/>
      <c r="H2063" s="612">
        <v>28273.48</v>
      </c>
    </row>
    <row r="2064" spans="1:8">
      <c r="A2064" s="613" t="s">
        <v>4143</v>
      </c>
      <c r="B2064" s="614"/>
      <c r="C2064" s="615"/>
      <c r="D2064" s="616"/>
      <c r="E2064" s="615"/>
      <c r="F2064" s="615"/>
      <c r="G2064" s="617"/>
      <c r="H2064" s="618"/>
    </row>
    <row r="2065" spans="1:8">
      <c r="A2065" s="594" t="s">
        <v>4064</v>
      </c>
      <c r="B2065" s="595"/>
      <c r="C2065" s="595"/>
      <c r="D2065" s="596"/>
      <c r="E2065" s="597" t="s">
        <v>4130</v>
      </c>
      <c r="F2065" s="598" t="s">
        <v>4144</v>
      </c>
      <c r="G2065" s="599" t="s">
        <v>4133</v>
      </c>
      <c r="H2065" s="600" t="s">
        <v>4134</v>
      </c>
    </row>
    <row r="2066" spans="1:8">
      <c r="A2066" s="601" t="s">
        <v>4145</v>
      </c>
      <c r="B2066" s="602"/>
      <c r="C2066" s="602"/>
      <c r="D2066" s="603"/>
      <c r="E2066" s="604" t="s">
        <v>4146</v>
      </c>
      <c r="F2066" s="619">
        <v>0.6</v>
      </c>
      <c r="G2066" s="606">
        <v>1587.2183463750353</v>
      </c>
      <c r="H2066" s="607">
        <v>952.33</v>
      </c>
    </row>
    <row r="2067" spans="1:8">
      <c r="A2067" s="601" t="s">
        <v>4180</v>
      </c>
      <c r="B2067" s="602"/>
      <c r="C2067" s="602"/>
      <c r="D2067" s="603"/>
      <c r="E2067" s="604" t="s">
        <v>4146</v>
      </c>
      <c r="F2067" s="619">
        <v>0.6</v>
      </c>
      <c r="G2067" s="606">
        <v>104.75641086075238</v>
      </c>
      <c r="H2067" s="607">
        <v>62.85</v>
      </c>
    </row>
    <row r="2068" spans="1:8">
      <c r="A2068" s="601" t="s">
        <v>4181</v>
      </c>
      <c r="B2068" s="602"/>
      <c r="C2068" s="602"/>
      <c r="D2068" s="603"/>
      <c r="E2068" s="604" t="s">
        <v>4146</v>
      </c>
      <c r="F2068" s="619">
        <v>0.6</v>
      </c>
      <c r="G2068" s="606">
        <v>2041.4757928961851</v>
      </c>
      <c r="H2068" s="607">
        <v>1224.8900000000001</v>
      </c>
    </row>
    <row r="2069" spans="1:8">
      <c r="A2069" s="620"/>
      <c r="B2069" s="621"/>
      <c r="C2069" s="621"/>
      <c r="D2069" s="622"/>
      <c r="E2069" s="623" t="s">
        <v>4147</v>
      </c>
      <c r="F2069" s="624"/>
      <c r="G2069" s="625"/>
      <c r="H2069" s="612">
        <v>2240.0700000000002</v>
      </c>
    </row>
    <row r="2070" spans="1:8">
      <c r="A2070" s="626" t="s">
        <v>4148</v>
      </c>
      <c r="B2070" s="627"/>
      <c r="C2070" s="628"/>
      <c r="D2070" s="629"/>
      <c r="E2070" s="628"/>
      <c r="F2070" s="628"/>
      <c r="G2070" s="630"/>
      <c r="H2070" s="631"/>
    </row>
    <row r="2071" spans="1:8">
      <c r="A2071" s="594" t="s">
        <v>4064</v>
      </c>
      <c r="B2071" s="595"/>
      <c r="C2071" s="595"/>
      <c r="D2071" s="596"/>
      <c r="E2071" s="597" t="s">
        <v>4130</v>
      </c>
      <c r="F2071" s="598" t="s">
        <v>4132</v>
      </c>
      <c r="G2071" s="599" t="s">
        <v>4133</v>
      </c>
      <c r="H2071" s="600" t="s">
        <v>4134</v>
      </c>
    </row>
    <row r="2072" spans="1:8">
      <c r="A2072" s="601" t="s">
        <v>4149</v>
      </c>
      <c r="B2072" s="602"/>
      <c r="C2072" s="602"/>
      <c r="D2072" s="603"/>
      <c r="E2072" s="604" t="s">
        <v>4140</v>
      </c>
      <c r="F2072" s="632">
        <v>0.05</v>
      </c>
      <c r="G2072" s="606">
        <v>64783.484999999993</v>
      </c>
      <c r="H2072" s="607">
        <v>3239.17</v>
      </c>
    </row>
    <row r="2073" spans="1:8">
      <c r="A2073" s="601"/>
      <c r="B2073" s="602"/>
      <c r="C2073" s="602"/>
      <c r="D2073" s="603"/>
      <c r="E2073" s="623" t="s">
        <v>4150</v>
      </c>
      <c r="F2073" s="624"/>
      <c r="G2073" s="625"/>
      <c r="H2073" s="612">
        <v>3239.17</v>
      </c>
    </row>
    <row r="2074" spans="1:8">
      <c r="A2074" s="634" t="s">
        <v>4151</v>
      </c>
      <c r="B2074" s="635"/>
      <c r="C2074" s="636"/>
      <c r="D2074" s="637"/>
      <c r="E2074" s="636"/>
      <c r="F2074" s="636"/>
      <c r="G2074" s="638"/>
      <c r="H2074" s="639"/>
    </row>
    <row r="2075" spans="1:8">
      <c r="A2075" s="594" t="s">
        <v>4064</v>
      </c>
      <c r="B2075" s="595"/>
      <c r="C2075" s="595"/>
      <c r="D2075" s="596"/>
      <c r="E2075" s="597" t="s">
        <v>4130</v>
      </c>
      <c r="F2075" s="598" t="s">
        <v>4144</v>
      </c>
      <c r="G2075" s="599" t="s">
        <v>4133</v>
      </c>
      <c r="H2075" s="600" t="s">
        <v>4134</v>
      </c>
    </row>
    <row r="2076" spans="1:8" ht="13.5">
      <c r="A2076" s="601" t="s">
        <v>4152</v>
      </c>
      <c r="B2076" s="602"/>
      <c r="C2076" s="602"/>
      <c r="D2076" s="603"/>
      <c r="E2076" s="604" t="s">
        <v>4146</v>
      </c>
      <c r="F2076" s="670">
        <v>0.6</v>
      </c>
      <c r="G2076" s="606">
        <v>64327.520156250001</v>
      </c>
      <c r="H2076" s="607">
        <v>38596.51</v>
      </c>
    </row>
    <row r="2077" spans="1:8">
      <c r="A2077" s="601"/>
      <c r="B2077" s="602"/>
      <c r="C2077" s="602"/>
      <c r="D2077" s="603"/>
      <c r="E2077" s="604" t="s">
        <v>4141</v>
      </c>
      <c r="F2077" s="605"/>
      <c r="G2077" s="606" t="s">
        <v>4141</v>
      </c>
      <c r="H2077" s="607" t="s">
        <v>4141</v>
      </c>
    </row>
    <row r="2078" spans="1:8" ht="13.5" thickBot="1">
      <c r="A2078" s="641"/>
      <c r="B2078" s="642"/>
      <c r="C2078" s="642"/>
      <c r="D2078" s="643"/>
      <c r="E2078" s="644" t="s">
        <v>4153</v>
      </c>
      <c r="F2078" s="645"/>
      <c r="G2078" s="646"/>
      <c r="H2078" s="647">
        <v>38596.51</v>
      </c>
    </row>
    <row r="2079" spans="1:8" ht="13.5" thickBot="1">
      <c r="A2079" s="648" t="s">
        <v>4154</v>
      </c>
      <c r="B2079" s="649"/>
      <c r="C2079" s="649"/>
      <c r="D2079" s="649"/>
      <c r="E2079" s="650"/>
      <c r="F2079" s="651">
        <v>72349.23</v>
      </c>
      <c r="G2079" s="652"/>
      <c r="H2079" s="653"/>
    </row>
    <row r="2080" spans="1:8" ht="15">
      <c r="A2080" s="579"/>
      <c r="B2080" s="579"/>
      <c r="C2080" s="579"/>
      <c r="D2080" s="579"/>
      <c r="E2080" s="579"/>
      <c r="F2080" s="579"/>
      <c r="G2080" s="579"/>
      <c r="H2080" s="579"/>
    </row>
    <row r="2081" spans="1:8" ht="15.75" thickBot="1">
      <c r="A2081" s="654"/>
      <c r="B2081" s="654"/>
      <c r="C2081" s="654"/>
      <c r="D2081" s="654"/>
      <c r="E2081" s="654"/>
      <c r="F2081" s="654"/>
      <c r="G2081" s="654"/>
      <c r="H2081" s="654"/>
    </row>
    <row r="2082" spans="1:8" ht="64.5" thickBot="1">
      <c r="A2082" s="573" t="s">
        <v>4129</v>
      </c>
      <c r="B2082" s="581"/>
      <c r="C2082" s="581"/>
      <c r="D2082" s="582" t="s">
        <v>188</v>
      </c>
      <c r="E2082" s="583" t="s">
        <v>4130</v>
      </c>
      <c r="F2082" s="584" t="s">
        <v>28</v>
      </c>
      <c r="G2082" s="585" t="s">
        <v>0</v>
      </c>
      <c r="H2082" s="586" t="s">
        <v>4337</v>
      </c>
    </row>
    <row r="2083" spans="1:8" ht="15.75" customHeight="1" thickBot="1">
      <c r="A2083" s="587"/>
      <c r="B2083" s="587"/>
      <c r="C2083" s="587"/>
      <c r="D2083" s="587"/>
      <c r="E2083" s="587"/>
      <c r="F2083" s="587"/>
      <c r="G2083" s="587"/>
      <c r="H2083" s="587"/>
    </row>
    <row r="2084" spans="1:8">
      <c r="A2084" s="588" t="s">
        <v>1297</v>
      </c>
      <c r="B2084" s="589"/>
      <c r="C2084" s="590"/>
      <c r="D2084" s="591"/>
      <c r="E2084" s="590"/>
      <c r="F2084" s="590"/>
      <c r="G2084" s="592"/>
      <c r="H2084" s="593"/>
    </row>
    <row r="2085" spans="1:8">
      <c r="A2085" s="594" t="s">
        <v>4064</v>
      </c>
      <c r="B2085" s="595"/>
      <c r="C2085" s="595"/>
      <c r="D2085" s="596"/>
      <c r="E2085" s="597" t="s">
        <v>4130</v>
      </c>
      <c r="F2085" s="598" t="s">
        <v>4132</v>
      </c>
      <c r="G2085" s="599" t="s">
        <v>4133</v>
      </c>
      <c r="H2085" s="600" t="s">
        <v>4134</v>
      </c>
    </row>
    <row r="2086" spans="1:8" ht="13.5">
      <c r="A2086" s="666" t="s">
        <v>4338</v>
      </c>
      <c r="B2086" s="667"/>
      <c r="C2086" s="667"/>
      <c r="D2086" s="668"/>
      <c r="E2086" s="604" t="s">
        <v>4138</v>
      </c>
      <c r="F2086" s="670">
        <v>0.5</v>
      </c>
      <c r="G2086" s="606">
        <v>53026</v>
      </c>
      <c r="H2086" s="607">
        <v>26513</v>
      </c>
    </row>
    <row r="2087" spans="1:8" ht="13.5">
      <c r="A2087" s="601"/>
      <c r="B2087" s="602"/>
      <c r="C2087" s="602"/>
      <c r="D2087" s="603"/>
      <c r="E2087" s="604" t="s">
        <v>4141</v>
      </c>
      <c r="F2087" s="670"/>
      <c r="G2087" s="606" t="s">
        <v>4141</v>
      </c>
      <c r="H2087" s="607" t="s">
        <v>4141</v>
      </c>
    </row>
    <row r="2088" spans="1:8">
      <c r="A2088" s="608"/>
      <c r="B2088" s="609"/>
      <c r="C2088" s="609"/>
      <c r="D2088" s="610"/>
      <c r="E2088" s="611" t="s">
        <v>4142</v>
      </c>
      <c r="F2088" s="611"/>
      <c r="G2088" s="611"/>
      <c r="H2088" s="612">
        <v>26513</v>
      </c>
    </row>
    <row r="2089" spans="1:8">
      <c r="A2089" s="613" t="s">
        <v>4143</v>
      </c>
      <c r="B2089" s="614"/>
      <c r="C2089" s="615"/>
      <c r="D2089" s="616"/>
      <c r="E2089" s="615"/>
      <c r="F2089" s="615"/>
      <c r="G2089" s="617"/>
      <c r="H2089" s="618"/>
    </row>
    <row r="2090" spans="1:8">
      <c r="A2090" s="594" t="s">
        <v>4064</v>
      </c>
      <c r="B2090" s="595"/>
      <c r="C2090" s="595"/>
      <c r="D2090" s="596"/>
      <c r="E2090" s="597" t="s">
        <v>4130</v>
      </c>
      <c r="F2090" s="598" t="s">
        <v>4144</v>
      </c>
      <c r="G2090" s="599" t="s">
        <v>4133</v>
      </c>
      <c r="H2090" s="600" t="s">
        <v>4134</v>
      </c>
    </row>
    <row r="2091" spans="1:8">
      <c r="A2091" s="601" t="s">
        <v>4145</v>
      </c>
      <c r="B2091" s="602"/>
      <c r="C2091" s="602"/>
      <c r="D2091" s="603"/>
      <c r="E2091" s="604" t="s">
        <v>4146</v>
      </c>
      <c r="F2091" s="619">
        <v>0.25</v>
      </c>
      <c r="G2091" s="606">
        <v>1587.2183463750353</v>
      </c>
      <c r="H2091" s="607">
        <v>396.8</v>
      </c>
    </row>
    <row r="2092" spans="1:8">
      <c r="A2092" s="601" t="s">
        <v>4180</v>
      </c>
      <c r="B2092" s="602"/>
      <c r="C2092" s="602"/>
      <c r="D2092" s="603"/>
      <c r="E2092" s="604" t="s">
        <v>4146</v>
      </c>
      <c r="F2092" s="619">
        <v>0.25</v>
      </c>
      <c r="G2092" s="606">
        <v>104.75641086075238</v>
      </c>
      <c r="H2092" s="607">
        <v>26.19</v>
      </c>
    </row>
    <row r="2093" spans="1:8">
      <c r="A2093" s="601" t="s">
        <v>4181</v>
      </c>
      <c r="B2093" s="602"/>
      <c r="C2093" s="602"/>
      <c r="D2093" s="603"/>
      <c r="E2093" s="604" t="s">
        <v>4146</v>
      </c>
      <c r="F2093" s="619">
        <v>0.25</v>
      </c>
      <c r="G2093" s="606">
        <v>2041.4757928961851</v>
      </c>
      <c r="H2093" s="607">
        <v>510.37</v>
      </c>
    </row>
    <row r="2094" spans="1:8">
      <c r="A2094" s="620"/>
      <c r="B2094" s="621"/>
      <c r="C2094" s="621"/>
      <c r="D2094" s="622"/>
      <c r="E2094" s="623" t="s">
        <v>4147</v>
      </c>
      <c r="F2094" s="624"/>
      <c r="G2094" s="625"/>
      <c r="H2094" s="612">
        <v>933.36</v>
      </c>
    </row>
    <row r="2095" spans="1:8">
      <c r="A2095" s="626" t="s">
        <v>4148</v>
      </c>
      <c r="B2095" s="627"/>
      <c r="C2095" s="628"/>
      <c r="D2095" s="629"/>
      <c r="E2095" s="628"/>
      <c r="F2095" s="628"/>
      <c r="G2095" s="630"/>
      <c r="H2095" s="631"/>
    </row>
    <row r="2096" spans="1:8">
      <c r="A2096" s="594" t="s">
        <v>4064</v>
      </c>
      <c r="B2096" s="595"/>
      <c r="C2096" s="595"/>
      <c r="D2096" s="596"/>
      <c r="E2096" s="597" t="s">
        <v>4130</v>
      </c>
      <c r="F2096" s="598" t="s">
        <v>4132</v>
      </c>
      <c r="G2096" s="599" t="s">
        <v>4133</v>
      </c>
      <c r="H2096" s="600" t="s">
        <v>4134</v>
      </c>
    </row>
    <row r="2097" spans="1:8">
      <c r="A2097" s="601" t="s">
        <v>4149</v>
      </c>
      <c r="B2097" s="602"/>
      <c r="C2097" s="602"/>
      <c r="D2097" s="603"/>
      <c r="E2097" s="604" t="s">
        <v>4140</v>
      </c>
      <c r="F2097" s="632">
        <v>1.4999999999999999E-2</v>
      </c>
      <c r="G2097" s="606">
        <v>64783.484999999993</v>
      </c>
      <c r="H2097" s="607">
        <v>971.75</v>
      </c>
    </row>
    <row r="2098" spans="1:8">
      <c r="A2098" s="601"/>
      <c r="B2098" s="602"/>
      <c r="C2098" s="602"/>
      <c r="D2098" s="603"/>
      <c r="E2098" s="623" t="s">
        <v>4150</v>
      </c>
      <c r="F2098" s="624"/>
      <c r="G2098" s="625"/>
      <c r="H2098" s="612">
        <v>971.75</v>
      </c>
    </row>
    <row r="2099" spans="1:8">
      <c r="A2099" s="634" t="s">
        <v>4151</v>
      </c>
      <c r="B2099" s="635"/>
      <c r="C2099" s="636"/>
      <c r="D2099" s="637"/>
      <c r="E2099" s="636"/>
      <c r="F2099" s="636"/>
      <c r="G2099" s="638"/>
      <c r="H2099" s="639"/>
    </row>
    <row r="2100" spans="1:8">
      <c r="A2100" s="594" t="s">
        <v>4064</v>
      </c>
      <c r="B2100" s="595"/>
      <c r="C2100" s="595"/>
      <c r="D2100" s="596"/>
      <c r="E2100" s="597" t="s">
        <v>4130</v>
      </c>
      <c r="F2100" s="598" t="s">
        <v>4144</v>
      </c>
      <c r="G2100" s="599" t="s">
        <v>4133</v>
      </c>
      <c r="H2100" s="600" t="s">
        <v>4134</v>
      </c>
    </row>
    <row r="2101" spans="1:8" ht="13.5">
      <c r="A2101" s="601" t="s">
        <v>4195</v>
      </c>
      <c r="B2101" s="602"/>
      <c r="C2101" s="602"/>
      <c r="D2101" s="603"/>
      <c r="E2101" s="604" t="s">
        <v>4146</v>
      </c>
      <c r="F2101" s="670">
        <v>0.25</v>
      </c>
      <c r="G2101" s="606">
        <v>45029.264109374999</v>
      </c>
      <c r="H2101" s="607">
        <v>11257.32</v>
      </c>
    </row>
    <row r="2102" spans="1:8">
      <c r="A2102" s="601"/>
      <c r="B2102" s="602"/>
      <c r="C2102" s="602"/>
      <c r="D2102" s="603"/>
      <c r="E2102" s="604" t="s">
        <v>4141</v>
      </c>
      <c r="F2102" s="605"/>
      <c r="G2102" s="606" t="s">
        <v>4141</v>
      </c>
      <c r="H2102" s="607" t="s">
        <v>4141</v>
      </c>
    </row>
    <row r="2103" spans="1:8" ht="13.5" thickBot="1">
      <c r="A2103" s="641"/>
      <c r="B2103" s="642"/>
      <c r="C2103" s="642"/>
      <c r="D2103" s="643"/>
      <c r="E2103" s="644" t="s">
        <v>4153</v>
      </c>
      <c r="F2103" s="645"/>
      <c r="G2103" s="646"/>
      <c r="H2103" s="647">
        <v>11257.32</v>
      </c>
    </row>
    <row r="2104" spans="1:8" ht="13.5" thickBot="1">
      <c r="A2104" s="648" t="s">
        <v>4154</v>
      </c>
      <c r="B2104" s="649"/>
      <c r="C2104" s="649"/>
      <c r="D2104" s="649"/>
      <c r="E2104" s="650"/>
      <c r="F2104" s="651">
        <v>39675.43</v>
      </c>
      <c r="G2104" s="652"/>
      <c r="H2104" s="653"/>
    </row>
    <row r="2105" spans="1:8" ht="15">
      <c r="A2105" s="579"/>
      <c r="B2105" s="579"/>
      <c r="C2105" s="579"/>
      <c r="D2105" s="579"/>
      <c r="E2105" s="579"/>
      <c r="F2105" s="579"/>
      <c r="G2105" s="579"/>
      <c r="H2105" s="579"/>
    </row>
    <row r="2106" spans="1:8" ht="15.75" thickBot="1">
      <c r="A2106" s="654"/>
      <c r="B2106" s="654"/>
      <c r="C2106" s="654"/>
      <c r="D2106" s="654"/>
      <c r="E2106" s="654"/>
      <c r="F2106" s="654"/>
      <c r="G2106" s="654"/>
      <c r="H2106" s="654"/>
    </row>
    <row r="2107" spans="1:8" ht="26.25" thickBot="1">
      <c r="A2107" s="573" t="s">
        <v>4129</v>
      </c>
      <c r="B2107" s="581"/>
      <c r="C2107" s="581"/>
      <c r="D2107" s="582" t="s">
        <v>190</v>
      </c>
      <c r="E2107" s="583" t="s">
        <v>4130</v>
      </c>
      <c r="F2107" s="584" t="s">
        <v>28</v>
      </c>
      <c r="G2107" s="585" t="s">
        <v>0</v>
      </c>
      <c r="H2107" s="586" t="s">
        <v>4339</v>
      </c>
    </row>
    <row r="2108" spans="1:8" ht="15.75" customHeight="1" thickBot="1">
      <c r="A2108" s="587"/>
      <c r="B2108" s="587"/>
      <c r="C2108" s="587"/>
      <c r="D2108" s="587"/>
      <c r="E2108" s="587"/>
      <c r="F2108" s="587"/>
      <c r="G2108" s="587"/>
      <c r="H2108" s="587"/>
    </row>
    <row r="2109" spans="1:8">
      <c r="A2109" s="588" t="s">
        <v>1297</v>
      </c>
      <c r="B2109" s="589"/>
      <c r="C2109" s="590"/>
      <c r="D2109" s="591"/>
      <c r="E2109" s="590"/>
      <c r="F2109" s="590"/>
      <c r="G2109" s="592"/>
      <c r="H2109" s="593"/>
    </row>
    <row r="2110" spans="1:8">
      <c r="A2110" s="594" t="s">
        <v>4064</v>
      </c>
      <c r="B2110" s="595"/>
      <c r="C2110" s="595"/>
      <c r="D2110" s="596"/>
      <c r="E2110" s="597" t="s">
        <v>4130</v>
      </c>
      <c r="F2110" s="598" t="s">
        <v>4132</v>
      </c>
      <c r="G2110" s="599" t="s">
        <v>4133</v>
      </c>
      <c r="H2110" s="600" t="s">
        <v>4134</v>
      </c>
    </row>
    <row r="2111" spans="1:8" ht="13.5">
      <c r="A2111" s="601" t="s">
        <v>4334</v>
      </c>
      <c r="B2111" s="602"/>
      <c r="C2111" s="602"/>
      <c r="D2111" s="603"/>
      <c r="E2111" s="604" t="s">
        <v>4164</v>
      </c>
      <c r="F2111" s="670">
        <v>1</v>
      </c>
      <c r="G2111" s="606">
        <v>15484</v>
      </c>
      <c r="H2111" s="607">
        <v>15484</v>
      </c>
    </row>
    <row r="2112" spans="1:8" ht="13.5">
      <c r="A2112" s="601" t="s">
        <v>4329</v>
      </c>
      <c r="B2112" s="602"/>
      <c r="C2112" s="602"/>
      <c r="D2112" s="603"/>
      <c r="E2112" s="604" t="s">
        <v>4228</v>
      </c>
      <c r="F2112" s="670">
        <v>0.04</v>
      </c>
      <c r="G2112" s="606">
        <v>49365</v>
      </c>
      <c r="H2112" s="607">
        <v>1974.6</v>
      </c>
    </row>
    <row r="2113" spans="1:8" ht="13.5">
      <c r="A2113" s="601" t="s">
        <v>4335</v>
      </c>
      <c r="B2113" s="602"/>
      <c r="C2113" s="602"/>
      <c r="D2113" s="603"/>
      <c r="E2113" s="604" t="s">
        <v>4138</v>
      </c>
      <c r="F2113" s="670">
        <v>0.5</v>
      </c>
      <c r="G2113" s="606">
        <v>13720</v>
      </c>
      <c r="H2113" s="607">
        <v>6860</v>
      </c>
    </row>
    <row r="2114" spans="1:8" ht="13.5">
      <c r="A2114" s="601" t="s">
        <v>4340</v>
      </c>
      <c r="B2114" s="602"/>
      <c r="C2114" s="602"/>
      <c r="D2114" s="603"/>
      <c r="E2114" s="604" t="s">
        <v>4138</v>
      </c>
      <c r="F2114" s="670">
        <v>0.55000000000000004</v>
      </c>
      <c r="G2114" s="606">
        <v>6470</v>
      </c>
      <c r="H2114" s="607">
        <v>3558.5</v>
      </c>
    </row>
    <row r="2115" spans="1:8" ht="13.5">
      <c r="A2115" s="601" t="s">
        <v>4341</v>
      </c>
      <c r="B2115" s="602"/>
      <c r="C2115" s="602"/>
      <c r="D2115" s="603"/>
      <c r="E2115" s="604" t="s">
        <v>4138</v>
      </c>
      <c r="F2115" s="670">
        <v>0.7</v>
      </c>
      <c r="G2115" s="606">
        <v>8283</v>
      </c>
      <c r="H2115" s="607">
        <v>5798.1</v>
      </c>
    </row>
    <row r="2116" spans="1:8" ht="13.5">
      <c r="A2116" s="601" t="s">
        <v>4342</v>
      </c>
      <c r="B2116" s="602"/>
      <c r="C2116" s="602"/>
      <c r="D2116" s="603"/>
      <c r="E2116" s="604" t="s">
        <v>4138</v>
      </c>
      <c r="F2116" s="670">
        <v>0.61</v>
      </c>
      <c r="G2116" s="606">
        <v>8660</v>
      </c>
      <c r="H2116" s="607">
        <v>5282.6</v>
      </c>
    </row>
    <row r="2117" spans="1:8" ht="13.5">
      <c r="A2117" s="601" t="s">
        <v>4336</v>
      </c>
      <c r="B2117" s="602"/>
      <c r="C2117" s="602"/>
      <c r="D2117" s="603"/>
      <c r="E2117" s="604" t="s">
        <v>4228</v>
      </c>
      <c r="F2117" s="670">
        <v>0.17</v>
      </c>
      <c r="G2117" s="606">
        <v>23264</v>
      </c>
      <c r="H2117" s="607">
        <v>3954.88</v>
      </c>
    </row>
    <row r="2118" spans="1:8">
      <c r="A2118" s="608"/>
      <c r="B2118" s="609"/>
      <c r="C2118" s="609"/>
      <c r="D2118" s="610"/>
      <c r="E2118" s="611" t="s">
        <v>4142</v>
      </c>
      <c r="F2118" s="611"/>
      <c r="G2118" s="611"/>
      <c r="H2118" s="612">
        <v>42912.68</v>
      </c>
    </row>
    <row r="2119" spans="1:8">
      <c r="A2119" s="613" t="s">
        <v>4143</v>
      </c>
      <c r="B2119" s="614"/>
      <c r="C2119" s="615"/>
      <c r="D2119" s="616"/>
      <c r="E2119" s="615"/>
      <c r="F2119" s="615"/>
      <c r="G2119" s="617"/>
      <c r="H2119" s="618"/>
    </row>
    <row r="2120" spans="1:8">
      <c r="A2120" s="594" t="s">
        <v>4064</v>
      </c>
      <c r="B2120" s="595"/>
      <c r="C2120" s="595"/>
      <c r="D2120" s="596"/>
      <c r="E2120" s="597" t="s">
        <v>4130</v>
      </c>
      <c r="F2120" s="598" t="s">
        <v>4144</v>
      </c>
      <c r="G2120" s="599" t="s">
        <v>4133</v>
      </c>
      <c r="H2120" s="600" t="s">
        <v>4134</v>
      </c>
    </row>
    <row r="2121" spans="1:8">
      <c r="A2121" s="601" t="s">
        <v>4145</v>
      </c>
      <c r="B2121" s="602"/>
      <c r="C2121" s="602"/>
      <c r="D2121" s="603"/>
      <c r="E2121" s="604" t="s">
        <v>4146</v>
      </c>
      <c r="F2121" s="619">
        <v>0.7</v>
      </c>
      <c r="G2121" s="606">
        <v>1587.2183463750353</v>
      </c>
      <c r="H2121" s="607">
        <v>1111.05</v>
      </c>
    </row>
    <row r="2122" spans="1:8">
      <c r="A2122" s="601" t="s">
        <v>4180</v>
      </c>
      <c r="B2122" s="602"/>
      <c r="C2122" s="602"/>
      <c r="D2122" s="603"/>
      <c r="E2122" s="604" t="s">
        <v>4146</v>
      </c>
      <c r="F2122" s="619">
        <v>0.7</v>
      </c>
      <c r="G2122" s="606">
        <v>104.75641086075238</v>
      </c>
      <c r="H2122" s="607">
        <v>73.33</v>
      </c>
    </row>
    <row r="2123" spans="1:8">
      <c r="A2123" s="601" t="s">
        <v>4181</v>
      </c>
      <c r="B2123" s="602"/>
      <c r="C2123" s="602"/>
      <c r="D2123" s="603"/>
      <c r="E2123" s="604" t="s">
        <v>4146</v>
      </c>
      <c r="F2123" s="619">
        <v>0.7</v>
      </c>
      <c r="G2123" s="606">
        <v>2041.4757928961851</v>
      </c>
      <c r="H2123" s="607">
        <v>1429.03</v>
      </c>
    </row>
    <row r="2124" spans="1:8">
      <c r="A2124" s="620"/>
      <c r="B2124" s="621"/>
      <c r="C2124" s="621"/>
      <c r="D2124" s="622"/>
      <c r="E2124" s="623" t="s">
        <v>4147</v>
      </c>
      <c r="F2124" s="624"/>
      <c r="G2124" s="625"/>
      <c r="H2124" s="612">
        <v>2613.41</v>
      </c>
    </row>
    <row r="2125" spans="1:8">
      <c r="A2125" s="626" t="s">
        <v>4148</v>
      </c>
      <c r="B2125" s="627"/>
      <c r="C2125" s="628"/>
      <c r="D2125" s="629"/>
      <c r="E2125" s="628"/>
      <c r="F2125" s="628"/>
      <c r="G2125" s="630"/>
      <c r="H2125" s="631"/>
    </row>
    <row r="2126" spans="1:8">
      <c r="A2126" s="594" t="s">
        <v>4064</v>
      </c>
      <c r="B2126" s="595"/>
      <c r="C2126" s="595"/>
      <c r="D2126" s="596"/>
      <c r="E2126" s="597" t="s">
        <v>4130</v>
      </c>
      <c r="F2126" s="598" t="s">
        <v>4132</v>
      </c>
      <c r="G2126" s="599" t="s">
        <v>4133</v>
      </c>
      <c r="H2126" s="600" t="s">
        <v>4134</v>
      </c>
    </row>
    <row r="2127" spans="1:8">
      <c r="A2127" s="601" t="s">
        <v>4149</v>
      </c>
      <c r="B2127" s="602"/>
      <c r="C2127" s="602"/>
      <c r="D2127" s="603"/>
      <c r="E2127" s="604" t="s">
        <v>4140</v>
      </c>
      <c r="F2127" s="632">
        <v>0.05</v>
      </c>
      <c r="G2127" s="606">
        <v>64783.484999999993</v>
      </c>
      <c r="H2127" s="607">
        <v>3239.17</v>
      </c>
    </row>
    <row r="2128" spans="1:8">
      <c r="A2128" s="601"/>
      <c r="B2128" s="602"/>
      <c r="C2128" s="602"/>
      <c r="D2128" s="603"/>
      <c r="E2128" s="623" t="s">
        <v>4150</v>
      </c>
      <c r="F2128" s="624"/>
      <c r="G2128" s="625"/>
      <c r="H2128" s="612">
        <v>3239.17</v>
      </c>
    </row>
    <row r="2129" spans="1:8">
      <c r="A2129" s="634" t="s">
        <v>4151</v>
      </c>
      <c r="B2129" s="635"/>
      <c r="C2129" s="636"/>
      <c r="D2129" s="637"/>
      <c r="E2129" s="636"/>
      <c r="F2129" s="636"/>
      <c r="G2129" s="638"/>
      <c r="H2129" s="639"/>
    </row>
    <row r="2130" spans="1:8">
      <c r="A2130" s="594" t="s">
        <v>4064</v>
      </c>
      <c r="B2130" s="595"/>
      <c r="C2130" s="595"/>
      <c r="D2130" s="596"/>
      <c r="E2130" s="597" t="s">
        <v>4130</v>
      </c>
      <c r="F2130" s="598" t="s">
        <v>4144</v>
      </c>
      <c r="G2130" s="599" t="s">
        <v>4133</v>
      </c>
      <c r="H2130" s="600" t="s">
        <v>4134</v>
      </c>
    </row>
    <row r="2131" spans="1:8" ht="13.5">
      <c r="A2131" s="601" t="s">
        <v>4152</v>
      </c>
      <c r="B2131" s="602"/>
      <c r="C2131" s="602"/>
      <c r="D2131" s="603"/>
      <c r="E2131" s="604" t="s">
        <v>4146</v>
      </c>
      <c r="F2131" s="670">
        <v>0.7</v>
      </c>
      <c r="G2131" s="606">
        <v>64327.520156250001</v>
      </c>
      <c r="H2131" s="607">
        <v>45029.26</v>
      </c>
    </row>
    <row r="2132" spans="1:8">
      <c r="A2132" s="601"/>
      <c r="B2132" s="602"/>
      <c r="C2132" s="602"/>
      <c r="D2132" s="603"/>
      <c r="E2132" s="604" t="s">
        <v>4141</v>
      </c>
      <c r="F2132" s="605"/>
      <c r="G2132" s="606" t="s">
        <v>4141</v>
      </c>
      <c r="H2132" s="607" t="s">
        <v>4141</v>
      </c>
    </row>
    <row r="2133" spans="1:8" ht="13.5" thickBot="1">
      <c r="A2133" s="641"/>
      <c r="B2133" s="642"/>
      <c r="C2133" s="642"/>
      <c r="D2133" s="643"/>
      <c r="E2133" s="644" t="s">
        <v>4153</v>
      </c>
      <c r="F2133" s="645"/>
      <c r="G2133" s="646"/>
      <c r="H2133" s="647">
        <v>45029.26</v>
      </c>
    </row>
    <row r="2134" spans="1:8" ht="13.5" thickBot="1">
      <c r="A2134" s="648" t="s">
        <v>4154</v>
      </c>
      <c r="B2134" s="649"/>
      <c r="C2134" s="649"/>
      <c r="D2134" s="649"/>
      <c r="E2134" s="650"/>
      <c r="F2134" s="651">
        <v>93794.52</v>
      </c>
      <c r="G2134" s="652"/>
      <c r="H2134" s="653"/>
    </row>
    <row r="2135" spans="1:8" ht="15.75" thickBot="1">
      <c r="A2135" s="579"/>
      <c r="B2135" s="579"/>
      <c r="C2135" s="579"/>
      <c r="D2135" s="680"/>
      <c r="E2135" s="579"/>
      <c r="F2135" s="579"/>
      <c r="G2135" s="579"/>
      <c r="H2135" s="579"/>
    </row>
    <row r="2136" spans="1:8" ht="26.25" thickBot="1">
      <c r="A2136" s="573" t="s">
        <v>4129</v>
      </c>
      <c r="B2136" s="581"/>
      <c r="C2136" s="581"/>
      <c r="D2136" s="582" t="s">
        <v>4343</v>
      </c>
      <c r="E2136" s="583" t="s">
        <v>4130</v>
      </c>
      <c r="F2136" s="584" t="s">
        <v>28</v>
      </c>
      <c r="G2136" s="585" t="s">
        <v>0</v>
      </c>
      <c r="H2136" s="586" t="s">
        <v>4344</v>
      </c>
    </row>
    <row r="2137" spans="1:8" ht="15.75" customHeight="1" thickBot="1">
      <c r="A2137" s="587"/>
      <c r="B2137" s="587"/>
      <c r="C2137" s="587"/>
      <c r="D2137" s="587"/>
      <c r="E2137" s="587"/>
      <c r="F2137" s="587"/>
      <c r="G2137" s="587"/>
      <c r="H2137" s="587"/>
    </row>
    <row r="2138" spans="1:8">
      <c r="A2138" s="588" t="s">
        <v>1297</v>
      </c>
      <c r="B2138" s="589"/>
      <c r="C2138" s="590"/>
      <c r="D2138" s="591"/>
      <c r="E2138" s="590"/>
      <c r="F2138" s="590"/>
      <c r="G2138" s="592"/>
      <c r="H2138" s="593"/>
    </row>
    <row r="2139" spans="1:8">
      <c r="A2139" s="594" t="s">
        <v>4064</v>
      </c>
      <c r="B2139" s="595"/>
      <c r="C2139" s="595"/>
      <c r="D2139" s="596"/>
      <c r="E2139" s="597" t="s">
        <v>4130</v>
      </c>
      <c r="F2139" s="598" t="s">
        <v>4132</v>
      </c>
      <c r="G2139" s="599" t="s">
        <v>4133</v>
      </c>
      <c r="H2139" s="600" t="s">
        <v>4134</v>
      </c>
    </row>
    <row r="2140" spans="1:8" ht="13.5">
      <c r="A2140" s="601" t="s">
        <v>4345</v>
      </c>
      <c r="B2140" s="602"/>
      <c r="C2140" s="602"/>
      <c r="D2140" s="603"/>
      <c r="E2140" s="604" t="s">
        <v>4164</v>
      </c>
      <c r="F2140" s="670">
        <v>1</v>
      </c>
      <c r="G2140" s="606">
        <v>71816</v>
      </c>
      <c r="H2140" s="607">
        <v>71816</v>
      </c>
    </row>
    <row r="2141" spans="1:8" ht="13.5">
      <c r="A2141" s="601" t="s">
        <v>4340</v>
      </c>
      <c r="B2141" s="602"/>
      <c r="C2141" s="602"/>
      <c r="D2141" s="603"/>
      <c r="E2141" s="604" t="s">
        <v>4138</v>
      </c>
      <c r="F2141" s="670">
        <v>0.95</v>
      </c>
      <c r="G2141" s="606">
        <v>6470</v>
      </c>
      <c r="H2141" s="607">
        <v>6146.5</v>
      </c>
    </row>
    <row r="2142" spans="1:8" ht="13.5">
      <c r="A2142" s="601" t="s">
        <v>4341</v>
      </c>
      <c r="B2142" s="602"/>
      <c r="C2142" s="602"/>
      <c r="D2142" s="603"/>
      <c r="E2142" s="604" t="s">
        <v>4138</v>
      </c>
      <c r="F2142" s="670">
        <v>0.7</v>
      </c>
      <c r="G2142" s="606">
        <v>8283</v>
      </c>
      <c r="H2142" s="607">
        <v>5798.1</v>
      </c>
    </row>
    <row r="2143" spans="1:8" ht="13.5">
      <c r="A2143" s="601" t="s">
        <v>4342</v>
      </c>
      <c r="B2143" s="602"/>
      <c r="C2143" s="602"/>
      <c r="D2143" s="603"/>
      <c r="E2143" s="604" t="s">
        <v>4138</v>
      </c>
      <c r="F2143" s="670">
        <v>0.5</v>
      </c>
      <c r="G2143" s="606">
        <v>8660</v>
      </c>
      <c r="H2143" s="607">
        <v>4330</v>
      </c>
    </row>
    <row r="2144" spans="1:8" ht="13.5">
      <c r="A2144" s="601" t="s">
        <v>4346</v>
      </c>
      <c r="B2144" s="602"/>
      <c r="C2144" s="602"/>
      <c r="D2144" s="603"/>
      <c r="E2144" s="604" t="s">
        <v>4138</v>
      </c>
      <c r="F2144" s="670">
        <v>6</v>
      </c>
      <c r="G2144" s="606">
        <v>53</v>
      </c>
      <c r="H2144" s="607">
        <v>318</v>
      </c>
    </row>
    <row r="2145" spans="1:8" ht="13.5">
      <c r="A2145" s="601" t="s">
        <v>4347</v>
      </c>
      <c r="B2145" s="602"/>
      <c r="C2145" s="602"/>
      <c r="D2145" s="603"/>
      <c r="E2145" s="604" t="s">
        <v>4157</v>
      </c>
      <c r="F2145" s="670">
        <v>0.06</v>
      </c>
      <c r="G2145" s="606">
        <v>6510</v>
      </c>
      <c r="H2145" s="607">
        <v>390.6</v>
      </c>
    </row>
    <row r="2146" spans="1:8" ht="13.5">
      <c r="A2146" s="601" t="s">
        <v>4348</v>
      </c>
      <c r="B2146" s="602"/>
      <c r="C2146" s="602"/>
      <c r="D2146" s="603"/>
      <c r="E2146" s="604" t="s">
        <v>4136</v>
      </c>
      <c r="F2146" s="670">
        <v>0.5</v>
      </c>
      <c r="G2146" s="606">
        <v>4078</v>
      </c>
      <c r="H2146" s="607">
        <v>2039</v>
      </c>
    </row>
    <row r="2147" spans="1:8">
      <c r="A2147" s="608"/>
      <c r="B2147" s="609"/>
      <c r="C2147" s="609"/>
      <c r="D2147" s="610"/>
      <c r="E2147" s="611" t="s">
        <v>4142</v>
      </c>
      <c r="F2147" s="611"/>
      <c r="G2147" s="611"/>
      <c r="H2147" s="612">
        <v>90838.2</v>
      </c>
    </row>
    <row r="2148" spans="1:8">
      <c r="A2148" s="613" t="s">
        <v>4143</v>
      </c>
      <c r="B2148" s="614"/>
      <c r="C2148" s="615"/>
      <c r="D2148" s="616"/>
      <c r="E2148" s="615"/>
      <c r="F2148" s="615"/>
      <c r="G2148" s="617"/>
      <c r="H2148" s="618"/>
    </row>
    <row r="2149" spans="1:8">
      <c r="A2149" s="594" t="s">
        <v>4064</v>
      </c>
      <c r="B2149" s="595"/>
      <c r="C2149" s="595"/>
      <c r="D2149" s="596"/>
      <c r="E2149" s="597" t="s">
        <v>4130</v>
      </c>
      <c r="F2149" s="598" t="s">
        <v>4144</v>
      </c>
      <c r="G2149" s="599" t="s">
        <v>4133</v>
      </c>
      <c r="H2149" s="600" t="s">
        <v>4134</v>
      </c>
    </row>
    <row r="2150" spans="1:8">
      <c r="A2150" s="601" t="s">
        <v>4145</v>
      </c>
      <c r="B2150" s="602"/>
      <c r="C2150" s="602"/>
      <c r="D2150" s="603"/>
      <c r="E2150" s="604" t="s">
        <v>4146</v>
      </c>
      <c r="F2150" s="619">
        <v>0.5</v>
      </c>
      <c r="G2150" s="606">
        <v>1587.2183463750353</v>
      </c>
      <c r="H2150" s="607">
        <v>793.61</v>
      </c>
    </row>
    <row r="2151" spans="1:8">
      <c r="A2151" s="601" t="s">
        <v>4180</v>
      </c>
      <c r="B2151" s="602"/>
      <c r="C2151" s="602"/>
      <c r="D2151" s="603"/>
      <c r="E2151" s="604" t="s">
        <v>4146</v>
      </c>
      <c r="F2151" s="619">
        <v>0.5</v>
      </c>
      <c r="G2151" s="606">
        <v>104.75641086075238</v>
      </c>
      <c r="H2151" s="607">
        <v>52.38</v>
      </c>
    </row>
    <row r="2152" spans="1:8">
      <c r="A2152" s="601" t="s">
        <v>4181</v>
      </c>
      <c r="B2152" s="602"/>
      <c r="C2152" s="602"/>
      <c r="D2152" s="603"/>
      <c r="E2152" s="604" t="s">
        <v>4146</v>
      </c>
      <c r="F2152" s="619">
        <v>0.5</v>
      </c>
      <c r="G2152" s="606">
        <v>2041.4757928961851</v>
      </c>
      <c r="H2152" s="607">
        <v>1020.74</v>
      </c>
    </row>
    <row r="2153" spans="1:8">
      <c r="A2153" s="620"/>
      <c r="B2153" s="621"/>
      <c r="C2153" s="621"/>
      <c r="D2153" s="622"/>
      <c r="E2153" s="623" t="s">
        <v>4147</v>
      </c>
      <c r="F2153" s="624"/>
      <c r="G2153" s="625"/>
      <c r="H2153" s="612">
        <v>1866.73</v>
      </c>
    </row>
    <row r="2154" spans="1:8">
      <c r="A2154" s="626" t="s">
        <v>4148</v>
      </c>
      <c r="B2154" s="627"/>
      <c r="C2154" s="628"/>
      <c r="D2154" s="629"/>
      <c r="E2154" s="628"/>
      <c r="F2154" s="628"/>
      <c r="G2154" s="630"/>
      <c r="H2154" s="631"/>
    </row>
    <row r="2155" spans="1:8">
      <c r="A2155" s="594" t="s">
        <v>4064</v>
      </c>
      <c r="B2155" s="595"/>
      <c r="C2155" s="595"/>
      <c r="D2155" s="596"/>
      <c r="E2155" s="597" t="s">
        <v>4130</v>
      </c>
      <c r="F2155" s="598" t="s">
        <v>4132</v>
      </c>
      <c r="G2155" s="599" t="s">
        <v>4133</v>
      </c>
      <c r="H2155" s="600" t="s">
        <v>4134</v>
      </c>
    </row>
    <row r="2156" spans="1:8">
      <c r="A2156" s="601" t="s">
        <v>4149</v>
      </c>
      <c r="B2156" s="602"/>
      <c r="C2156" s="602"/>
      <c r="D2156" s="603"/>
      <c r="E2156" s="604" t="s">
        <v>4140</v>
      </c>
      <c r="F2156" s="632">
        <v>0.05</v>
      </c>
      <c r="G2156" s="606">
        <v>64783.484999999993</v>
      </c>
      <c r="H2156" s="607">
        <v>3239.17</v>
      </c>
    </row>
    <row r="2157" spans="1:8">
      <c r="A2157" s="601"/>
      <c r="B2157" s="602"/>
      <c r="C2157" s="602"/>
      <c r="D2157" s="603"/>
      <c r="E2157" s="623" t="s">
        <v>4150</v>
      </c>
      <c r="F2157" s="624"/>
      <c r="G2157" s="625"/>
      <c r="H2157" s="612">
        <v>3239.17</v>
      </c>
    </row>
    <row r="2158" spans="1:8">
      <c r="A2158" s="634" t="s">
        <v>4151</v>
      </c>
      <c r="B2158" s="635"/>
      <c r="C2158" s="636"/>
      <c r="D2158" s="637"/>
      <c r="E2158" s="636"/>
      <c r="F2158" s="636"/>
      <c r="G2158" s="638"/>
      <c r="H2158" s="639"/>
    </row>
    <row r="2159" spans="1:8">
      <c r="A2159" s="594" t="s">
        <v>4064</v>
      </c>
      <c r="B2159" s="595"/>
      <c r="C2159" s="595"/>
      <c r="D2159" s="596"/>
      <c r="E2159" s="597" t="s">
        <v>4130</v>
      </c>
      <c r="F2159" s="598" t="s">
        <v>4144</v>
      </c>
      <c r="G2159" s="599" t="s">
        <v>4133</v>
      </c>
      <c r="H2159" s="600" t="s">
        <v>4134</v>
      </c>
    </row>
    <row r="2160" spans="1:8" ht="13.5">
      <c r="A2160" s="601" t="s">
        <v>4152</v>
      </c>
      <c r="B2160" s="602"/>
      <c r="C2160" s="602"/>
      <c r="D2160" s="603"/>
      <c r="E2160" s="604" t="s">
        <v>4146</v>
      </c>
      <c r="F2160" s="670">
        <v>0.5</v>
      </c>
      <c r="G2160" s="606">
        <v>64327.520156250001</v>
      </c>
      <c r="H2160" s="607">
        <v>32163.759999999998</v>
      </c>
    </row>
    <row r="2161" spans="1:8">
      <c r="A2161" s="601"/>
      <c r="B2161" s="602"/>
      <c r="C2161" s="602"/>
      <c r="D2161" s="603"/>
      <c r="E2161" s="604" t="s">
        <v>4141</v>
      </c>
      <c r="F2161" s="605"/>
      <c r="G2161" s="606" t="s">
        <v>4141</v>
      </c>
      <c r="H2161" s="607" t="s">
        <v>4141</v>
      </c>
    </row>
    <row r="2162" spans="1:8" ht="13.5" thickBot="1">
      <c r="A2162" s="641"/>
      <c r="B2162" s="642"/>
      <c r="C2162" s="642"/>
      <c r="D2162" s="643"/>
      <c r="E2162" s="644" t="s">
        <v>4153</v>
      </c>
      <c r="F2162" s="645"/>
      <c r="G2162" s="646"/>
      <c r="H2162" s="647">
        <v>32163.759999999998</v>
      </c>
    </row>
    <row r="2163" spans="1:8" ht="13.5" thickBot="1">
      <c r="A2163" s="648" t="s">
        <v>4154</v>
      </c>
      <c r="B2163" s="649"/>
      <c r="C2163" s="649"/>
      <c r="D2163" s="649"/>
      <c r="E2163" s="650"/>
      <c r="F2163" s="651">
        <v>128107.86</v>
      </c>
      <c r="G2163" s="660"/>
      <c r="H2163" s="661"/>
    </row>
    <row r="2164" spans="1:8" ht="15">
      <c r="A2164" s="579"/>
      <c r="B2164" s="579"/>
      <c r="C2164" s="579"/>
      <c r="D2164" s="680"/>
      <c r="E2164" s="579"/>
      <c r="F2164" s="579"/>
      <c r="G2164" s="579"/>
      <c r="H2164" s="579"/>
    </row>
    <row r="2165" spans="1:8" ht="15.75" thickBot="1">
      <c r="A2165" s="654"/>
      <c r="B2165" s="654"/>
      <c r="C2165" s="654"/>
      <c r="D2165" s="654"/>
      <c r="E2165" s="654"/>
      <c r="F2165" s="654"/>
      <c r="G2165" s="654"/>
      <c r="H2165" s="654"/>
    </row>
    <row r="2166" spans="1:8" ht="26.25" thickBot="1">
      <c r="A2166" s="573" t="s">
        <v>4129</v>
      </c>
      <c r="B2166" s="581"/>
      <c r="C2166" s="581"/>
      <c r="D2166" s="582" t="s">
        <v>194</v>
      </c>
      <c r="E2166" s="583" t="s">
        <v>4130</v>
      </c>
      <c r="F2166" s="584" t="s">
        <v>28</v>
      </c>
      <c r="G2166" s="585" t="s">
        <v>0</v>
      </c>
      <c r="H2166" s="586" t="s">
        <v>4349</v>
      </c>
    </row>
    <row r="2167" spans="1:8" ht="15.75" customHeight="1" thickBot="1">
      <c r="A2167" s="587"/>
      <c r="B2167" s="587"/>
      <c r="C2167" s="587"/>
      <c r="D2167" s="587"/>
      <c r="E2167" s="587"/>
      <c r="F2167" s="587"/>
      <c r="G2167" s="587"/>
      <c r="H2167" s="587"/>
    </row>
    <row r="2168" spans="1:8">
      <c r="A2168" s="588" t="s">
        <v>1297</v>
      </c>
      <c r="B2168" s="589"/>
      <c r="C2168" s="590"/>
      <c r="D2168" s="591"/>
      <c r="E2168" s="590"/>
      <c r="F2168" s="590"/>
      <c r="G2168" s="592"/>
      <c r="H2168" s="593"/>
    </row>
    <row r="2169" spans="1:8">
      <c r="A2169" s="594" t="s">
        <v>4064</v>
      </c>
      <c r="B2169" s="595"/>
      <c r="C2169" s="595"/>
      <c r="D2169" s="596"/>
      <c r="E2169" s="597" t="s">
        <v>4130</v>
      </c>
      <c r="F2169" s="598" t="s">
        <v>4132</v>
      </c>
      <c r="G2169" s="599" t="s">
        <v>4133</v>
      </c>
      <c r="H2169" s="600" t="s">
        <v>4134</v>
      </c>
    </row>
    <row r="2170" spans="1:8" ht="13.5">
      <c r="A2170" s="601" t="s">
        <v>4350</v>
      </c>
      <c r="B2170" s="602"/>
      <c r="C2170" s="602"/>
      <c r="D2170" s="603"/>
      <c r="E2170" s="604" t="s">
        <v>4138</v>
      </c>
      <c r="F2170" s="670">
        <v>0.75</v>
      </c>
      <c r="G2170" s="606">
        <v>67095</v>
      </c>
      <c r="H2170" s="607">
        <v>50321.25</v>
      </c>
    </row>
    <row r="2171" spans="1:8" ht="13.5">
      <c r="A2171" s="601" t="s">
        <v>4329</v>
      </c>
      <c r="B2171" s="602"/>
      <c r="C2171" s="602"/>
      <c r="D2171" s="603"/>
      <c r="E2171" s="604" t="s">
        <v>4228</v>
      </c>
      <c r="F2171" s="670">
        <v>0.04</v>
      </c>
      <c r="G2171" s="606">
        <v>49365</v>
      </c>
      <c r="H2171" s="607">
        <v>1974.6</v>
      </c>
    </row>
    <row r="2172" spans="1:8" ht="13.5">
      <c r="A2172" s="601" t="s">
        <v>4351</v>
      </c>
      <c r="B2172" s="602"/>
      <c r="C2172" s="602"/>
      <c r="D2172" s="603"/>
      <c r="E2172" s="604" t="s">
        <v>4138</v>
      </c>
      <c r="F2172" s="670">
        <v>0.5</v>
      </c>
      <c r="G2172" s="606">
        <v>10371</v>
      </c>
      <c r="H2172" s="607">
        <v>5185.5</v>
      </c>
    </row>
    <row r="2173" spans="1:8" ht="13.5">
      <c r="A2173" s="601" t="s">
        <v>4352</v>
      </c>
      <c r="B2173" s="602"/>
      <c r="C2173" s="602"/>
      <c r="D2173" s="603"/>
      <c r="E2173" s="604" t="s">
        <v>4138</v>
      </c>
      <c r="F2173" s="670">
        <v>0.5</v>
      </c>
      <c r="G2173" s="606">
        <v>3796</v>
      </c>
      <c r="H2173" s="607">
        <v>1898</v>
      </c>
    </row>
    <row r="2174" spans="1:8" ht="13.5">
      <c r="A2174" s="601" t="s">
        <v>4353</v>
      </c>
      <c r="B2174" s="602"/>
      <c r="C2174" s="602"/>
      <c r="D2174" s="603"/>
      <c r="E2174" s="604" t="s">
        <v>4138</v>
      </c>
      <c r="F2174" s="670">
        <v>0.5</v>
      </c>
      <c r="G2174" s="606">
        <v>8283</v>
      </c>
      <c r="H2174" s="607">
        <v>4141.5</v>
      </c>
    </row>
    <row r="2175" spans="1:8" ht="13.5">
      <c r="A2175" s="601" t="s">
        <v>4354</v>
      </c>
      <c r="B2175" s="602"/>
      <c r="C2175" s="602"/>
      <c r="D2175" s="603"/>
      <c r="E2175" s="604" t="s">
        <v>4138</v>
      </c>
      <c r="F2175" s="670">
        <v>0.5</v>
      </c>
      <c r="G2175" s="606">
        <v>8660</v>
      </c>
      <c r="H2175" s="607">
        <v>4330</v>
      </c>
    </row>
    <row r="2176" spans="1:8" ht="13.5">
      <c r="A2176" s="601"/>
      <c r="B2176" s="602"/>
      <c r="C2176" s="602"/>
      <c r="D2176" s="603"/>
      <c r="E2176" s="604" t="s">
        <v>4141</v>
      </c>
      <c r="F2176" s="670"/>
      <c r="G2176" s="606" t="s">
        <v>4141</v>
      </c>
      <c r="H2176" s="607" t="s">
        <v>4141</v>
      </c>
    </row>
    <row r="2177" spans="1:8">
      <c r="A2177" s="608"/>
      <c r="B2177" s="609"/>
      <c r="C2177" s="609"/>
      <c r="D2177" s="610"/>
      <c r="E2177" s="611" t="s">
        <v>4142</v>
      </c>
      <c r="F2177" s="611"/>
      <c r="G2177" s="611"/>
      <c r="H2177" s="612">
        <v>67850.850000000006</v>
      </c>
    </row>
    <row r="2178" spans="1:8">
      <c r="A2178" s="613" t="s">
        <v>4143</v>
      </c>
      <c r="B2178" s="614"/>
      <c r="C2178" s="615"/>
      <c r="D2178" s="616"/>
      <c r="E2178" s="615"/>
      <c r="F2178" s="615"/>
      <c r="G2178" s="617"/>
      <c r="H2178" s="618"/>
    </row>
    <row r="2179" spans="1:8">
      <c r="A2179" s="594" t="s">
        <v>4064</v>
      </c>
      <c r="B2179" s="595"/>
      <c r="C2179" s="595"/>
      <c r="D2179" s="596"/>
      <c r="E2179" s="597" t="s">
        <v>4130</v>
      </c>
      <c r="F2179" s="598" t="s">
        <v>4144</v>
      </c>
      <c r="G2179" s="599" t="s">
        <v>4133</v>
      </c>
      <c r="H2179" s="600" t="s">
        <v>4134</v>
      </c>
    </row>
    <row r="2180" spans="1:8">
      <c r="A2180" s="601" t="s">
        <v>4145</v>
      </c>
      <c r="B2180" s="602"/>
      <c r="C2180" s="602"/>
      <c r="D2180" s="603"/>
      <c r="E2180" s="604" t="s">
        <v>4146</v>
      </c>
      <c r="F2180" s="619">
        <v>1.25</v>
      </c>
      <c r="G2180" s="606">
        <v>1587.2183463750353</v>
      </c>
      <c r="H2180" s="607">
        <v>1984.02</v>
      </c>
    </row>
    <row r="2181" spans="1:8">
      <c r="A2181" s="601" t="s">
        <v>4305</v>
      </c>
      <c r="B2181" s="602"/>
      <c r="C2181" s="602"/>
      <c r="D2181" s="603"/>
      <c r="E2181" s="604" t="s">
        <v>4146</v>
      </c>
      <c r="F2181" s="619">
        <v>1.25</v>
      </c>
      <c r="G2181" s="606">
        <v>11174.017158480248</v>
      </c>
      <c r="H2181" s="607">
        <v>13967.52</v>
      </c>
    </row>
    <row r="2182" spans="1:8">
      <c r="A2182" s="601" t="s">
        <v>4181</v>
      </c>
      <c r="B2182" s="602"/>
      <c r="C2182" s="602"/>
      <c r="D2182" s="603"/>
      <c r="E2182" s="604" t="s">
        <v>4146</v>
      </c>
      <c r="F2182" s="619">
        <v>1.25</v>
      </c>
      <c r="G2182" s="606">
        <v>2041.4757928961851</v>
      </c>
      <c r="H2182" s="607">
        <v>2551.84</v>
      </c>
    </row>
    <row r="2183" spans="1:8">
      <c r="A2183" s="620"/>
      <c r="B2183" s="621"/>
      <c r="C2183" s="621"/>
      <c r="D2183" s="622"/>
      <c r="E2183" s="623" t="s">
        <v>4147</v>
      </c>
      <c r="F2183" s="624"/>
      <c r="G2183" s="625"/>
      <c r="H2183" s="612">
        <v>18503.38</v>
      </c>
    </row>
    <row r="2184" spans="1:8">
      <c r="A2184" s="626" t="s">
        <v>4148</v>
      </c>
      <c r="B2184" s="627"/>
      <c r="C2184" s="628"/>
      <c r="D2184" s="629"/>
      <c r="E2184" s="628"/>
      <c r="F2184" s="628"/>
      <c r="G2184" s="630"/>
      <c r="H2184" s="631"/>
    </row>
    <row r="2185" spans="1:8">
      <c r="A2185" s="594" t="s">
        <v>4064</v>
      </c>
      <c r="B2185" s="595"/>
      <c r="C2185" s="595"/>
      <c r="D2185" s="596"/>
      <c r="E2185" s="597" t="s">
        <v>4130</v>
      </c>
      <c r="F2185" s="598" t="s">
        <v>4132</v>
      </c>
      <c r="G2185" s="599" t="s">
        <v>4133</v>
      </c>
      <c r="H2185" s="600" t="s">
        <v>4134</v>
      </c>
    </row>
    <row r="2186" spans="1:8">
      <c r="A2186" s="601" t="s">
        <v>4149</v>
      </c>
      <c r="B2186" s="602"/>
      <c r="C2186" s="602"/>
      <c r="D2186" s="603"/>
      <c r="E2186" s="604" t="s">
        <v>4140</v>
      </c>
      <c r="F2186" s="632">
        <v>0.05</v>
      </c>
      <c r="G2186" s="606">
        <v>64783.484999999993</v>
      </c>
      <c r="H2186" s="607">
        <v>3239.17</v>
      </c>
    </row>
    <row r="2187" spans="1:8">
      <c r="A2187" s="601"/>
      <c r="B2187" s="602"/>
      <c r="C2187" s="602"/>
      <c r="D2187" s="603"/>
      <c r="E2187" s="623" t="s">
        <v>4150</v>
      </c>
      <c r="F2187" s="624"/>
      <c r="G2187" s="625"/>
      <c r="H2187" s="612">
        <v>3239.17</v>
      </c>
    </row>
    <row r="2188" spans="1:8">
      <c r="A2188" s="634" t="s">
        <v>4151</v>
      </c>
      <c r="B2188" s="635"/>
      <c r="C2188" s="636"/>
      <c r="D2188" s="637"/>
      <c r="E2188" s="636"/>
      <c r="F2188" s="636"/>
      <c r="G2188" s="638"/>
      <c r="H2188" s="639"/>
    </row>
    <row r="2189" spans="1:8">
      <c r="A2189" s="594" t="s">
        <v>4064</v>
      </c>
      <c r="B2189" s="595"/>
      <c r="C2189" s="595"/>
      <c r="D2189" s="596"/>
      <c r="E2189" s="597" t="s">
        <v>4130</v>
      </c>
      <c r="F2189" s="598" t="s">
        <v>4144</v>
      </c>
      <c r="G2189" s="599" t="s">
        <v>4133</v>
      </c>
      <c r="H2189" s="600" t="s">
        <v>4134</v>
      </c>
    </row>
    <row r="2190" spans="1:8" ht="13.5">
      <c r="A2190" s="601" t="s">
        <v>4152</v>
      </c>
      <c r="B2190" s="602"/>
      <c r="C2190" s="602"/>
      <c r="D2190" s="603"/>
      <c r="E2190" s="604" t="s">
        <v>4146</v>
      </c>
      <c r="F2190" s="670">
        <v>1.25</v>
      </c>
      <c r="G2190" s="606">
        <v>64327.520156250001</v>
      </c>
      <c r="H2190" s="607">
        <v>80409.399999999994</v>
      </c>
    </row>
    <row r="2191" spans="1:8">
      <c r="A2191" s="601"/>
      <c r="B2191" s="602"/>
      <c r="C2191" s="602"/>
      <c r="D2191" s="603"/>
      <c r="E2191" s="604" t="s">
        <v>4141</v>
      </c>
      <c r="F2191" s="605"/>
      <c r="G2191" s="606" t="s">
        <v>4141</v>
      </c>
      <c r="H2191" s="607" t="s">
        <v>4141</v>
      </c>
    </row>
    <row r="2192" spans="1:8" ht="13.5" thickBot="1">
      <c r="A2192" s="641"/>
      <c r="B2192" s="642"/>
      <c r="C2192" s="642"/>
      <c r="D2192" s="643"/>
      <c r="E2192" s="644" t="s">
        <v>4153</v>
      </c>
      <c r="F2192" s="645"/>
      <c r="G2192" s="646"/>
      <c r="H2192" s="647">
        <v>80409.399999999994</v>
      </c>
    </row>
    <row r="2193" spans="1:8" ht="13.5" thickBot="1">
      <c r="A2193" s="648" t="s">
        <v>4154</v>
      </c>
      <c r="B2193" s="649"/>
      <c r="C2193" s="649"/>
      <c r="D2193" s="649"/>
      <c r="E2193" s="650"/>
      <c r="F2193" s="651">
        <v>170002.8</v>
      </c>
      <c r="G2193" s="652"/>
      <c r="H2193" s="653"/>
    </row>
    <row r="2194" spans="1:8" ht="15">
      <c r="A2194" s="579"/>
      <c r="B2194" s="579"/>
      <c r="C2194" s="579"/>
      <c r="D2194" s="579"/>
      <c r="E2194" s="579"/>
      <c r="F2194" s="579"/>
      <c r="G2194" s="579"/>
      <c r="H2194" s="579"/>
    </row>
    <row r="2195" spans="1:8" ht="15.75" thickBot="1">
      <c r="A2195" s="654"/>
      <c r="B2195" s="654"/>
      <c r="C2195" s="654"/>
      <c r="D2195" s="654"/>
      <c r="E2195" s="654"/>
      <c r="F2195" s="654"/>
      <c r="G2195" s="654"/>
      <c r="H2195" s="654"/>
    </row>
    <row r="2196" spans="1:8" ht="39" thickBot="1">
      <c r="A2196" s="573" t="s">
        <v>4129</v>
      </c>
      <c r="B2196" s="581"/>
      <c r="C2196" s="581"/>
      <c r="D2196" s="582" t="s">
        <v>196</v>
      </c>
      <c r="E2196" s="583" t="s">
        <v>4130</v>
      </c>
      <c r="F2196" s="584" t="s">
        <v>28</v>
      </c>
      <c r="G2196" s="585" t="s">
        <v>0</v>
      </c>
      <c r="H2196" s="586" t="s">
        <v>4355</v>
      </c>
    </row>
    <row r="2197" spans="1:8" ht="15.75" customHeight="1" thickBot="1">
      <c r="A2197" s="587"/>
      <c r="B2197" s="587"/>
      <c r="C2197" s="587"/>
      <c r="D2197" s="587"/>
      <c r="E2197" s="587"/>
      <c r="F2197" s="587"/>
      <c r="G2197" s="587"/>
      <c r="H2197" s="587"/>
    </row>
    <row r="2198" spans="1:8">
      <c r="A2198" s="588" t="s">
        <v>1297</v>
      </c>
      <c r="B2198" s="589"/>
      <c r="C2198" s="590"/>
      <c r="D2198" s="591"/>
      <c r="E2198" s="590"/>
      <c r="F2198" s="590"/>
      <c r="G2198" s="592"/>
      <c r="H2198" s="593"/>
    </row>
    <row r="2199" spans="1:8">
      <c r="A2199" s="594" t="s">
        <v>4064</v>
      </c>
      <c r="B2199" s="595"/>
      <c r="C2199" s="595"/>
      <c r="D2199" s="596"/>
      <c r="E2199" s="597" t="s">
        <v>4130</v>
      </c>
      <c r="F2199" s="598" t="s">
        <v>4132</v>
      </c>
      <c r="G2199" s="599" t="s">
        <v>4133</v>
      </c>
      <c r="H2199" s="600" t="s">
        <v>4134</v>
      </c>
    </row>
    <row r="2200" spans="1:8" ht="13.5">
      <c r="A2200" s="663" t="s">
        <v>4356</v>
      </c>
      <c r="B2200" s="664"/>
      <c r="C2200" s="664"/>
      <c r="D2200" s="665"/>
      <c r="E2200" s="604" t="s">
        <v>4164</v>
      </c>
      <c r="F2200" s="670">
        <v>1</v>
      </c>
      <c r="G2200" s="606">
        <v>31504</v>
      </c>
      <c r="H2200" s="607">
        <v>31504</v>
      </c>
    </row>
    <row r="2201" spans="1:8" ht="13.5">
      <c r="A2201" s="601"/>
      <c r="B2201" s="602"/>
      <c r="C2201" s="602"/>
      <c r="D2201" s="603"/>
      <c r="E2201" s="604" t="s">
        <v>4141</v>
      </c>
      <c r="F2201" s="670"/>
      <c r="G2201" s="606" t="s">
        <v>4141</v>
      </c>
      <c r="H2201" s="607" t="s">
        <v>4141</v>
      </c>
    </row>
    <row r="2202" spans="1:8">
      <c r="A2202" s="608"/>
      <c r="B2202" s="609"/>
      <c r="C2202" s="609"/>
      <c r="D2202" s="610"/>
      <c r="E2202" s="611" t="s">
        <v>4142</v>
      </c>
      <c r="F2202" s="611"/>
      <c r="G2202" s="611"/>
      <c r="H2202" s="612">
        <v>31504</v>
      </c>
    </row>
    <row r="2203" spans="1:8">
      <c r="A2203" s="613" t="s">
        <v>4143</v>
      </c>
      <c r="B2203" s="614"/>
      <c r="C2203" s="615"/>
      <c r="D2203" s="616"/>
      <c r="E2203" s="615"/>
      <c r="F2203" s="615"/>
      <c r="G2203" s="617"/>
      <c r="H2203" s="618"/>
    </row>
    <row r="2204" spans="1:8">
      <c r="A2204" s="594" t="s">
        <v>4064</v>
      </c>
      <c r="B2204" s="595"/>
      <c r="C2204" s="595"/>
      <c r="D2204" s="596"/>
      <c r="E2204" s="597" t="s">
        <v>4130</v>
      </c>
      <c r="F2204" s="598" t="s">
        <v>4144</v>
      </c>
      <c r="G2204" s="599" t="s">
        <v>4133</v>
      </c>
      <c r="H2204" s="600" t="s">
        <v>4134</v>
      </c>
    </row>
    <row r="2205" spans="1:8">
      <c r="A2205" s="601" t="s">
        <v>4145</v>
      </c>
      <c r="B2205" s="602"/>
      <c r="C2205" s="602"/>
      <c r="D2205" s="603"/>
      <c r="E2205" s="604" t="s">
        <v>4146</v>
      </c>
      <c r="F2205" s="619">
        <v>0.6</v>
      </c>
      <c r="G2205" s="606">
        <v>1587.2183463750353</v>
      </c>
      <c r="H2205" s="607">
        <v>952.33</v>
      </c>
    </row>
    <row r="2206" spans="1:8">
      <c r="A2206" s="601" t="s">
        <v>4180</v>
      </c>
      <c r="B2206" s="602"/>
      <c r="C2206" s="602"/>
      <c r="D2206" s="603"/>
      <c r="E2206" s="604" t="s">
        <v>4146</v>
      </c>
      <c r="F2206" s="619">
        <v>0.6</v>
      </c>
      <c r="G2206" s="606">
        <v>104.75641086075238</v>
      </c>
      <c r="H2206" s="607">
        <v>62.85</v>
      </c>
    </row>
    <row r="2207" spans="1:8">
      <c r="A2207" s="601" t="s">
        <v>4181</v>
      </c>
      <c r="B2207" s="602"/>
      <c r="C2207" s="602"/>
      <c r="D2207" s="603"/>
      <c r="E2207" s="604" t="s">
        <v>4146</v>
      </c>
      <c r="F2207" s="619">
        <v>0.6</v>
      </c>
      <c r="G2207" s="606">
        <v>2041.4757928961851</v>
      </c>
      <c r="H2207" s="607">
        <v>1224.8900000000001</v>
      </c>
    </row>
    <row r="2208" spans="1:8">
      <c r="A2208" s="620"/>
      <c r="B2208" s="621"/>
      <c r="C2208" s="621"/>
      <c r="D2208" s="622"/>
      <c r="E2208" s="623" t="s">
        <v>4147</v>
      </c>
      <c r="F2208" s="624"/>
      <c r="G2208" s="625"/>
      <c r="H2208" s="612">
        <v>2240.0700000000002</v>
      </c>
    </row>
    <row r="2209" spans="1:8">
      <c r="A2209" s="626" t="s">
        <v>4148</v>
      </c>
      <c r="B2209" s="627"/>
      <c r="C2209" s="628"/>
      <c r="D2209" s="629"/>
      <c r="E2209" s="628"/>
      <c r="F2209" s="628"/>
      <c r="G2209" s="630"/>
      <c r="H2209" s="631"/>
    </row>
    <row r="2210" spans="1:8">
      <c r="A2210" s="594" t="s">
        <v>4064</v>
      </c>
      <c r="B2210" s="595"/>
      <c r="C2210" s="595"/>
      <c r="D2210" s="596"/>
      <c r="E2210" s="597" t="s">
        <v>4130</v>
      </c>
      <c r="F2210" s="598" t="s">
        <v>4132</v>
      </c>
      <c r="G2210" s="599" t="s">
        <v>4133</v>
      </c>
      <c r="H2210" s="600" t="s">
        <v>4134</v>
      </c>
    </row>
    <row r="2211" spans="1:8">
      <c r="A2211" s="601" t="s">
        <v>4149</v>
      </c>
      <c r="B2211" s="602"/>
      <c r="C2211" s="602"/>
      <c r="D2211" s="603"/>
      <c r="E2211" s="604" t="s">
        <v>4140</v>
      </c>
      <c r="F2211" s="632">
        <v>0.05</v>
      </c>
      <c r="G2211" s="606">
        <v>64783.484999999993</v>
      </c>
      <c r="H2211" s="607">
        <v>3239.17</v>
      </c>
    </row>
    <row r="2212" spans="1:8">
      <c r="A2212" s="601"/>
      <c r="B2212" s="602"/>
      <c r="C2212" s="602"/>
      <c r="D2212" s="603"/>
      <c r="E2212" s="623" t="s">
        <v>4150</v>
      </c>
      <c r="F2212" s="624"/>
      <c r="G2212" s="625"/>
      <c r="H2212" s="612">
        <v>3239.17</v>
      </c>
    </row>
    <row r="2213" spans="1:8">
      <c r="A2213" s="634" t="s">
        <v>4151</v>
      </c>
      <c r="B2213" s="635"/>
      <c r="C2213" s="636"/>
      <c r="D2213" s="637"/>
      <c r="E2213" s="636"/>
      <c r="F2213" s="636"/>
      <c r="G2213" s="638"/>
      <c r="H2213" s="639"/>
    </row>
    <row r="2214" spans="1:8">
      <c r="A2214" s="594" t="s">
        <v>4064</v>
      </c>
      <c r="B2214" s="595"/>
      <c r="C2214" s="595"/>
      <c r="D2214" s="596"/>
      <c r="E2214" s="597" t="s">
        <v>4130</v>
      </c>
      <c r="F2214" s="598" t="s">
        <v>4144</v>
      </c>
      <c r="G2214" s="599" t="s">
        <v>4133</v>
      </c>
      <c r="H2214" s="600" t="s">
        <v>4134</v>
      </c>
    </row>
    <row r="2215" spans="1:8" ht="13.5">
      <c r="A2215" s="601" t="s">
        <v>4152</v>
      </c>
      <c r="B2215" s="602"/>
      <c r="C2215" s="602"/>
      <c r="D2215" s="603"/>
      <c r="E2215" s="604" t="s">
        <v>4146</v>
      </c>
      <c r="F2215" s="670">
        <v>0.6</v>
      </c>
      <c r="G2215" s="606">
        <v>64327.520156250001</v>
      </c>
      <c r="H2215" s="607">
        <v>38596.51</v>
      </c>
    </row>
    <row r="2216" spans="1:8">
      <c r="A2216" s="601"/>
      <c r="B2216" s="602"/>
      <c r="C2216" s="602"/>
      <c r="D2216" s="603"/>
      <c r="E2216" s="604" t="s">
        <v>4141</v>
      </c>
      <c r="F2216" s="605"/>
      <c r="G2216" s="606" t="s">
        <v>4141</v>
      </c>
      <c r="H2216" s="607" t="s">
        <v>4141</v>
      </c>
    </row>
    <row r="2217" spans="1:8" ht="13.5" thickBot="1">
      <c r="A2217" s="641"/>
      <c r="B2217" s="642"/>
      <c r="C2217" s="642"/>
      <c r="D2217" s="643"/>
      <c r="E2217" s="644" t="s">
        <v>4153</v>
      </c>
      <c r="F2217" s="645"/>
      <c r="G2217" s="646"/>
      <c r="H2217" s="647">
        <v>38596.51</v>
      </c>
    </row>
    <row r="2218" spans="1:8" ht="13.5" thickBot="1">
      <c r="A2218" s="648" t="s">
        <v>4154</v>
      </c>
      <c r="B2218" s="649"/>
      <c r="C2218" s="649"/>
      <c r="D2218" s="649"/>
      <c r="E2218" s="650"/>
      <c r="F2218" s="651">
        <v>75579.75</v>
      </c>
      <c r="G2218" s="652"/>
      <c r="H2218" s="653"/>
    </row>
    <row r="2219" spans="1:8" ht="15">
      <c r="A2219" s="579"/>
      <c r="B2219" s="579"/>
      <c r="C2219" s="579"/>
      <c r="D2219" s="579"/>
      <c r="E2219" s="579"/>
      <c r="F2219" s="579"/>
      <c r="G2219" s="579"/>
      <c r="H2219" s="579"/>
    </row>
    <row r="2220" spans="1:8" ht="15.75" thickBot="1">
      <c r="A2220" s="654"/>
      <c r="B2220" s="654"/>
      <c r="C2220" s="654"/>
      <c r="D2220" s="654"/>
      <c r="E2220" s="654"/>
      <c r="F2220" s="654"/>
      <c r="G2220" s="654"/>
      <c r="H2220" s="654"/>
    </row>
    <row r="2221" spans="1:8" ht="26.25" thickBot="1">
      <c r="A2221" s="573" t="s">
        <v>4129</v>
      </c>
      <c r="B2221" s="581"/>
      <c r="C2221" s="581"/>
      <c r="D2221" s="582" t="s">
        <v>198</v>
      </c>
      <c r="E2221" s="583" t="s">
        <v>4130</v>
      </c>
      <c r="F2221" s="584" t="s">
        <v>28</v>
      </c>
      <c r="G2221" s="585" t="s">
        <v>0</v>
      </c>
      <c r="H2221" s="586" t="s">
        <v>4357</v>
      </c>
    </row>
    <row r="2222" spans="1:8" ht="15.75" customHeight="1" thickBot="1">
      <c r="A2222" s="587"/>
      <c r="B2222" s="587"/>
      <c r="C2222" s="587"/>
      <c r="D2222" s="587"/>
      <c r="E2222" s="587"/>
      <c r="F2222" s="587"/>
      <c r="G2222" s="587"/>
      <c r="H2222" s="587"/>
    </row>
    <row r="2223" spans="1:8">
      <c r="A2223" s="588" t="s">
        <v>1297</v>
      </c>
      <c r="B2223" s="589"/>
      <c r="C2223" s="590"/>
      <c r="D2223" s="591"/>
      <c r="E2223" s="590"/>
      <c r="F2223" s="590"/>
      <c r="G2223" s="592"/>
      <c r="H2223" s="593"/>
    </row>
    <row r="2224" spans="1:8">
      <c r="A2224" s="594" t="s">
        <v>4064</v>
      </c>
      <c r="B2224" s="595"/>
      <c r="C2224" s="595"/>
      <c r="D2224" s="596"/>
      <c r="E2224" s="597" t="s">
        <v>4130</v>
      </c>
      <c r="F2224" s="598" t="s">
        <v>4132</v>
      </c>
      <c r="G2224" s="599" t="s">
        <v>4133</v>
      </c>
      <c r="H2224" s="600" t="s">
        <v>4134</v>
      </c>
    </row>
    <row r="2225" spans="1:8" ht="13.5">
      <c r="A2225" s="620" t="s">
        <v>4334</v>
      </c>
      <c r="B2225" s="621"/>
      <c r="C2225" s="621"/>
      <c r="D2225" s="622"/>
      <c r="E2225" s="604" t="s">
        <v>4164</v>
      </c>
      <c r="F2225" s="670">
        <v>1</v>
      </c>
      <c r="G2225" s="606">
        <v>15484</v>
      </c>
      <c r="H2225" s="607">
        <v>15484</v>
      </c>
    </row>
    <row r="2226" spans="1:8" ht="13.5">
      <c r="A2226" s="620" t="s">
        <v>4329</v>
      </c>
      <c r="B2226" s="621"/>
      <c r="C2226" s="621"/>
      <c r="D2226" s="622"/>
      <c r="E2226" s="604" t="s">
        <v>4228</v>
      </c>
      <c r="F2226" s="670">
        <v>0.04</v>
      </c>
      <c r="G2226" s="606">
        <v>49365</v>
      </c>
      <c r="H2226" s="607">
        <v>1974.6</v>
      </c>
    </row>
    <row r="2227" spans="1:8" ht="13.5">
      <c r="A2227" s="620" t="s">
        <v>4335</v>
      </c>
      <c r="B2227" s="621"/>
      <c r="C2227" s="621"/>
      <c r="D2227" s="622"/>
      <c r="E2227" s="604" t="s">
        <v>4138</v>
      </c>
      <c r="F2227" s="670">
        <v>0.5</v>
      </c>
      <c r="G2227" s="606">
        <v>13720</v>
      </c>
      <c r="H2227" s="607">
        <v>6860</v>
      </c>
    </row>
    <row r="2228" spans="1:8" ht="13.5">
      <c r="A2228" s="601" t="s">
        <v>4336</v>
      </c>
      <c r="B2228" s="602"/>
      <c r="C2228" s="602"/>
      <c r="D2228" s="603"/>
      <c r="E2228" s="604" t="s">
        <v>4228</v>
      </c>
      <c r="F2228" s="670">
        <v>0.17</v>
      </c>
      <c r="G2228" s="606">
        <v>23264</v>
      </c>
      <c r="H2228" s="607">
        <v>3954.88</v>
      </c>
    </row>
    <row r="2229" spans="1:8">
      <c r="A2229" s="601"/>
      <c r="B2229" s="602"/>
      <c r="C2229" s="602"/>
      <c r="D2229" s="603"/>
      <c r="E2229" s="611" t="s">
        <v>4142</v>
      </c>
      <c r="F2229" s="611"/>
      <c r="G2229" s="611"/>
      <c r="H2229" s="612">
        <v>28273.48</v>
      </c>
    </row>
    <row r="2230" spans="1:8">
      <c r="A2230" s="613" t="s">
        <v>4143</v>
      </c>
      <c r="B2230" s="614"/>
      <c r="C2230" s="615"/>
      <c r="D2230" s="616"/>
      <c r="E2230" s="615"/>
      <c r="F2230" s="615"/>
      <c r="G2230" s="617"/>
      <c r="H2230" s="618"/>
    </row>
    <row r="2231" spans="1:8">
      <c r="A2231" s="594" t="s">
        <v>4064</v>
      </c>
      <c r="B2231" s="595"/>
      <c r="C2231" s="595"/>
      <c r="D2231" s="596"/>
      <c r="E2231" s="597" t="s">
        <v>4130</v>
      </c>
      <c r="F2231" s="598" t="s">
        <v>4144</v>
      </c>
      <c r="G2231" s="599" t="s">
        <v>4133</v>
      </c>
      <c r="H2231" s="600" t="s">
        <v>4134</v>
      </c>
    </row>
    <row r="2232" spans="1:8">
      <c r="A2232" s="601" t="s">
        <v>4145</v>
      </c>
      <c r="B2232" s="602"/>
      <c r="C2232" s="602"/>
      <c r="D2232" s="603"/>
      <c r="E2232" s="604" t="s">
        <v>4146</v>
      </c>
      <c r="F2232" s="619">
        <v>0.4</v>
      </c>
      <c r="G2232" s="606">
        <v>1587.2183463750353</v>
      </c>
      <c r="H2232" s="607">
        <v>634.89</v>
      </c>
    </row>
    <row r="2233" spans="1:8">
      <c r="A2233" s="601" t="s">
        <v>4180</v>
      </c>
      <c r="B2233" s="602"/>
      <c r="C2233" s="602"/>
      <c r="D2233" s="603"/>
      <c r="E2233" s="604" t="s">
        <v>4146</v>
      </c>
      <c r="F2233" s="619">
        <v>0.4</v>
      </c>
      <c r="G2233" s="606">
        <v>104.75641086075238</v>
      </c>
      <c r="H2233" s="607">
        <v>41.9</v>
      </c>
    </row>
    <row r="2234" spans="1:8">
      <c r="A2234" s="601" t="s">
        <v>4181</v>
      </c>
      <c r="B2234" s="602"/>
      <c r="C2234" s="602"/>
      <c r="D2234" s="603"/>
      <c r="E2234" s="604" t="s">
        <v>4146</v>
      </c>
      <c r="F2234" s="619">
        <v>0.4</v>
      </c>
      <c r="G2234" s="606">
        <v>2041.4757928961851</v>
      </c>
      <c r="H2234" s="607">
        <v>816.59</v>
      </c>
    </row>
    <row r="2235" spans="1:8">
      <c r="A2235" s="620"/>
      <c r="B2235" s="621"/>
      <c r="C2235" s="621"/>
      <c r="D2235" s="622"/>
      <c r="E2235" s="623" t="s">
        <v>4147</v>
      </c>
      <c r="F2235" s="624"/>
      <c r="G2235" s="625"/>
      <c r="H2235" s="612">
        <v>1493.38</v>
      </c>
    </row>
    <row r="2236" spans="1:8">
      <c r="A2236" s="626" t="s">
        <v>4148</v>
      </c>
      <c r="B2236" s="627"/>
      <c r="C2236" s="628"/>
      <c r="D2236" s="629"/>
      <c r="E2236" s="628"/>
      <c r="F2236" s="628"/>
      <c r="G2236" s="630"/>
      <c r="H2236" s="631"/>
    </row>
    <row r="2237" spans="1:8">
      <c r="A2237" s="594" t="s">
        <v>4064</v>
      </c>
      <c r="B2237" s="595"/>
      <c r="C2237" s="595"/>
      <c r="D2237" s="596"/>
      <c r="E2237" s="597" t="s">
        <v>4130</v>
      </c>
      <c r="F2237" s="598" t="s">
        <v>4132</v>
      </c>
      <c r="G2237" s="599" t="s">
        <v>4133</v>
      </c>
      <c r="H2237" s="600" t="s">
        <v>4134</v>
      </c>
    </row>
    <row r="2238" spans="1:8">
      <c r="A2238" s="601" t="s">
        <v>4149</v>
      </c>
      <c r="B2238" s="602"/>
      <c r="C2238" s="602"/>
      <c r="D2238" s="603"/>
      <c r="E2238" s="604" t="s">
        <v>4140</v>
      </c>
      <c r="F2238" s="632">
        <v>0.05</v>
      </c>
      <c r="G2238" s="606">
        <v>64783.484999999993</v>
      </c>
      <c r="H2238" s="607">
        <v>3239.17</v>
      </c>
    </row>
    <row r="2239" spans="1:8">
      <c r="A2239" s="601"/>
      <c r="B2239" s="602"/>
      <c r="C2239" s="602"/>
      <c r="D2239" s="603"/>
      <c r="E2239" s="623" t="s">
        <v>4150</v>
      </c>
      <c r="F2239" s="624"/>
      <c r="G2239" s="625"/>
      <c r="H2239" s="612">
        <v>3239.17</v>
      </c>
    </row>
    <row r="2240" spans="1:8">
      <c r="A2240" s="634" t="s">
        <v>4151</v>
      </c>
      <c r="B2240" s="635"/>
      <c r="C2240" s="636"/>
      <c r="D2240" s="637"/>
      <c r="E2240" s="636"/>
      <c r="F2240" s="636"/>
      <c r="G2240" s="638"/>
      <c r="H2240" s="639"/>
    </row>
    <row r="2241" spans="1:8">
      <c r="A2241" s="594" t="s">
        <v>4064</v>
      </c>
      <c r="B2241" s="595"/>
      <c r="C2241" s="595"/>
      <c r="D2241" s="596"/>
      <c r="E2241" s="597" t="s">
        <v>4130</v>
      </c>
      <c r="F2241" s="598" t="s">
        <v>4144</v>
      </c>
      <c r="G2241" s="599" t="s">
        <v>4133</v>
      </c>
      <c r="H2241" s="600" t="s">
        <v>4134</v>
      </c>
    </row>
    <row r="2242" spans="1:8" ht="13.5">
      <c r="A2242" s="601" t="s">
        <v>4152</v>
      </c>
      <c r="B2242" s="602"/>
      <c r="C2242" s="602"/>
      <c r="D2242" s="603"/>
      <c r="E2242" s="604" t="s">
        <v>4146</v>
      </c>
      <c r="F2242" s="670">
        <v>0.4</v>
      </c>
      <c r="G2242" s="606">
        <v>64327.520156250001</v>
      </c>
      <c r="H2242" s="607">
        <v>25731.01</v>
      </c>
    </row>
    <row r="2243" spans="1:8">
      <c r="A2243" s="601"/>
      <c r="B2243" s="602"/>
      <c r="C2243" s="602"/>
      <c r="D2243" s="603"/>
      <c r="E2243" s="604" t="s">
        <v>4141</v>
      </c>
      <c r="F2243" s="605"/>
      <c r="G2243" s="606" t="s">
        <v>4141</v>
      </c>
      <c r="H2243" s="607" t="s">
        <v>4141</v>
      </c>
    </row>
    <row r="2244" spans="1:8" ht="13.5" thickBot="1">
      <c r="A2244" s="641"/>
      <c r="B2244" s="642"/>
      <c r="C2244" s="642"/>
      <c r="D2244" s="643"/>
      <c r="E2244" s="644" t="s">
        <v>4153</v>
      </c>
      <c r="F2244" s="645"/>
      <c r="G2244" s="646"/>
      <c r="H2244" s="647">
        <v>25731.01</v>
      </c>
    </row>
    <row r="2245" spans="1:8" ht="13.5" thickBot="1">
      <c r="A2245" s="648" t="s">
        <v>4154</v>
      </c>
      <c r="B2245" s="649"/>
      <c r="C2245" s="649"/>
      <c r="D2245" s="649"/>
      <c r="E2245" s="650"/>
      <c r="F2245" s="651">
        <v>58737.04</v>
      </c>
      <c r="G2245" s="652"/>
      <c r="H2245" s="653"/>
    </row>
    <row r="2246" spans="1:8" ht="15">
      <c r="A2246" s="579"/>
      <c r="B2246" s="579"/>
      <c r="C2246" s="579"/>
      <c r="D2246" s="579"/>
      <c r="E2246" s="579"/>
      <c r="F2246" s="579"/>
      <c r="G2246" s="579"/>
      <c r="H2246" s="579"/>
    </row>
    <row r="2247" spans="1:8" ht="15.75" thickBot="1">
      <c r="A2247" s="654"/>
      <c r="B2247" s="654"/>
      <c r="C2247" s="654"/>
      <c r="D2247" s="654"/>
      <c r="E2247" s="654"/>
      <c r="F2247" s="654"/>
      <c r="G2247" s="654"/>
      <c r="H2247" s="654"/>
    </row>
    <row r="2248" spans="1:8" ht="26.25" thickBot="1">
      <c r="A2248" s="573" t="s">
        <v>4129</v>
      </c>
      <c r="B2248" s="581"/>
      <c r="C2248" s="581"/>
      <c r="D2248" s="582" t="s">
        <v>200</v>
      </c>
      <c r="E2248" s="583" t="s">
        <v>4130</v>
      </c>
      <c r="F2248" s="584" t="s">
        <v>28</v>
      </c>
      <c r="G2248" s="585" t="s">
        <v>0</v>
      </c>
      <c r="H2248" s="586" t="s">
        <v>4358</v>
      </c>
    </row>
    <row r="2249" spans="1:8" ht="15.75" customHeight="1" thickBot="1">
      <c r="A2249" s="587"/>
      <c r="B2249" s="587"/>
      <c r="C2249" s="587"/>
      <c r="D2249" s="587"/>
      <c r="E2249" s="587"/>
      <c r="F2249" s="587"/>
      <c r="G2249" s="587"/>
      <c r="H2249" s="587"/>
    </row>
    <row r="2250" spans="1:8">
      <c r="A2250" s="588" t="s">
        <v>1297</v>
      </c>
      <c r="B2250" s="589"/>
      <c r="C2250" s="590"/>
      <c r="D2250" s="591"/>
      <c r="E2250" s="590"/>
      <c r="F2250" s="590"/>
      <c r="G2250" s="592"/>
      <c r="H2250" s="593"/>
    </row>
    <row r="2251" spans="1:8">
      <c r="A2251" s="594" t="s">
        <v>4064</v>
      </c>
      <c r="B2251" s="595"/>
      <c r="C2251" s="595"/>
      <c r="D2251" s="596"/>
      <c r="E2251" s="597" t="s">
        <v>4130</v>
      </c>
      <c r="F2251" s="598" t="s">
        <v>4132</v>
      </c>
      <c r="G2251" s="599" t="s">
        <v>4133</v>
      </c>
      <c r="H2251" s="600" t="s">
        <v>4134</v>
      </c>
    </row>
    <row r="2252" spans="1:8" ht="13.5">
      <c r="A2252" s="601" t="s">
        <v>4359</v>
      </c>
      <c r="B2252" s="602"/>
      <c r="C2252" s="602"/>
      <c r="D2252" s="603"/>
      <c r="E2252" s="604" t="s">
        <v>4263</v>
      </c>
      <c r="F2252" s="670">
        <v>0.33</v>
      </c>
      <c r="G2252" s="606">
        <v>61709</v>
      </c>
      <c r="H2252" s="607">
        <v>20363.97</v>
      </c>
    </row>
    <row r="2253" spans="1:8" ht="13.5">
      <c r="A2253" s="601" t="s">
        <v>4156</v>
      </c>
      <c r="B2253" s="602"/>
      <c r="C2253" s="602"/>
      <c r="D2253" s="603"/>
      <c r="E2253" s="604" t="s">
        <v>4157</v>
      </c>
      <c r="F2253" s="670">
        <v>2.06</v>
      </c>
      <c r="G2253" s="606">
        <v>7214</v>
      </c>
      <c r="H2253" s="607">
        <v>14860.84</v>
      </c>
    </row>
    <row r="2254" spans="1:8" ht="13.5">
      <c r="A2254" s="601" t="s">
        <v>4332</v>
      </c>
      <c r="B2254" s="602"/>
      <c r="C2254" s="602"/>
      <c r="D2254" s="603"/>
      <c r="E2254" s="604" t="s">
        <v>4138</v>
      </c>
      <c r="F2254" s="670">
        <v>0.8</v>
      </c>
      <c r="G2254" s="606">
        <v>18900</v>
      </c>
      <c r="H2254" s="607">
        <v>15120</v>
      </c>
    </row>
    <row r="2255" spans="1:8" ht="13.5">
      <c r="A2255" s="601" t="s">
        <v>4360</v>
      </c>
      <c r="B2255" s="602"/>
      <c r="C2255" s="602"/>
      <c r="D2255" s="603"/>
      <c r="E2255" s="604" t="s">
        <v>4138</v>
      </c>
      <c r="F2255" s="670">
        <v>0.34</v>
      </c>
      <c r="G2255" s="606">
        <v>198440</v>
      </c>
      <c r="H2255" s="607">
        <v>67469.600000000006</v>
      </c>
    </row>
    <row r="2256" spans="1:8" ht="13.5">
      <c r="A2256" s="601"/>
      <c r="B2256" s="602"/>
      <c r="C2256" s="602"/>
      <c r="D2256" s="603"/>
      <c r="E2256" s="604" t="s">
        <v>4141</v>
      </c>
      <c r="F2256" s="670"/>
      <c r="G2256" s="606" t="s">
        <v>4141</v>
      </c>
      <c r="H2256" s="607" t="s">
        <v>4141</v>
      </c>
    </row>
    <row r="2257" spans="1:8">
      <c r="A2257" s="601"/>
      <c r="B2257" s="602"/>
      <c r="C2257" s="602"/>
      <c r="D2257" s="603"/>
      <c r="E2257" s="611" t="s">
        <v>4142</v>
      </c>
      <c r="F2257" s="611"/>
      <c r="G2257" s="611"/>
      <c r="H2257" s="612">
        <v>117814.41</v>
      </c>
    </row>
    <row r="2258" spans="1:8">
      <c r="A2258" s="613" t="s">
        <v>4143</v>
      </c>
      <c r="B2258" s="614"/>
      <c r="C2258" s="615"/>
      <c r="D2258" s="616"/>
      <c r="E2258" s="615"/>
      <c r="F2258" s="615"/>
      <c r="G2258" s="617"/>
      <c r="H2258" s="618"/>
    </row>
    <row r="2259" spans="1:8">
      <c r="A2259" s="594" t="s">
        <v>4064</v>
      </c>
      <c r="B2259" s="595"/>
      <c r="C2259" s="595"/>
      <c r="D2259" s="596"/>
      <c r="E2259" s="597" t="s">
        <v>4130</v>
      </c>
      <c r="F2259" s="598" t="s">
        <v>4144</v>
      </c>
      <c r="G2259" s="599" t="s">
        <v>4133</v>
      </c>
      <c r="H2259" s="600" t="s">
        <v>4134</v>
      </c>
    </row>
    <row r="2260" spans="1:8">
      <c r="A2260" s="601" t="s">
        <v>4145</v>
      </c>
      <c r="B2260" s="602"/>
      <c r="C2260" s="602"/>
      <c r="D2260" s="603"/>
      <c r="E2260" s="604" t="s">
        <v>4146</v>
      </c>
      <c r="F2260" s="619">
        <v>0.4</v>
      </c>
      <c r="G2260" s="606">
        <v>1587.2183463750353</v>
      </c>
      <c r="H2260" s="607">
        <v>634.89</v>
      </c>
    </row>
    <row r="2261" spans="1:8">
      <c r="A2261" s="601" t="s">
        <v>4180</v>
      </c>
      <c r="B2261" s="602"/>
      <c r="C2261" s="602"/>
      <c r="D2261" s="603"/>
      <c r="E2261" s="604" t="s">
        <v>4146</v>
      </c>
      <c r="F2261" s="619">
        <v>0.4</v>
      </c>
      <c r="G2261" s="606">
        <v>104.75641086075238</v>
      </c>
      <c r="H2261" s="607">
        <v>41.9</v>
      </c>
    </row>
    <row r="2262" spans="1:8">
      <c r="A2262" s="601" t="s">
        <v>4181</v>
      </c>
      <c r="B2262" s="602"/>
      <c r="C2262" s="602"/>
      <c r="D2262" s="603"/>
      <c r="E2262" s="604" t="s">
        <v>4146</v>
      </c>
      <c r="F2262" s="619">
        <v>0.4</v>
      </c>
      <c r="G2262" s="606">
        <v>2041.4757928961851</v>
      </c>
      <c r="H2262" s="607">
        <v>816.59</v>
      </c>
    </row>
    <row r="2263" spans="1:8">
      <c r="A2263" s="620"/>
      <c r="B2263" s="621"/>
      <c r="C2263" s="621"/>
      <c r="D2263" s="622"/>
      <c r="E2263" s="623" t="s">
        <v>4147</v>
      </c>
      <c r="F2263" s="624"/>
      <c r="G2263" s="625"/>
      <c r="H2263" s="612">
        <v>1493.38</v>
      </c>
    </row>
    <row r="2264" spans="1:8">
      <c r="A2264" s="626" t="s">
        <v>4148</v>
      </c>
      <c r="B2264" s="627"/>
      <c r="C2264" s="628"/>
      <c r="D2264" s="629"/>
      <c r="E2264" s="628"/>
      <c r="F2264" s="628"/>
      <c r="G2264" s="630"/>
      <c r="H2264" s="631"/>
    </row>
    <row r="2265" spans="1:8">
      <c r="A2265" s="594" t="s">
        <v>4064</v>
      </c>
      <c r="B2265" s="595"/>
      <c r="C2265" s="595"/>
      <c r="D2265" s="596"/>
      <c r="E2265" s="597" t="s">
        <v>4130</v>
      </c>
      <c r="F2265" s="598" t="s">
        <v>4132</v>
      </c>
      <c r="G2265" s="599" t="s">
        <v>4133</v>
      </c>
      <c r="H2265" s="600" t="s">
        <v>4134</v>
      </c>
    </row>
    <row r="2266" spans="1:8">
      <c r="A2266" s="601" t="s">
        <v>4149</v>
      </c>
      <c r="B2266" s="602"/>
      <c r="C2266" s="602"/>
      <c r="D2266" s="603"/>
      <c r="E2266" s="604" t="s">
        <v>4140</v>
      </c>
      <c r="F2266" s="632">
        <v>0.05</v>
      </c>
      <c r="G2266" s="606">
        <v>64783.484999999993</v>
      </c>
      <c r="H2266" s="607">
        <v>3239.17</v>
      </c>
    </row>
    <row r="2267" spans="1:8">
      <c r="A2267" s="601"/>
      <c r="B2267" s="602"/>
      <c r="C2267" s="602"/>
      <c r="D2267" s="603"/>
      <c r="E2267" s="623" t="s">
        <v>4150</v>
      </c>
      <c r="F2267" s="624"/>
      <c r="G2267" s="625"/>
      <c r="H2267" s="612">
        <v>3239.17</v>
      </c>
    </row>
    <row r="2268" spans="1:8">
      <c r="A2268" s="634" t="s">
        <v>4151</v>
      </c>
      <c r="B2268" s="635"/>
      <c r="C2268" s="636"/>
      <c r="D2268" s="637"/>
      <c r="E2268" s="636"/>
      <c r="F2268" s="636"/>
      <c r="G2268" s="638"/>
      <c r="H2268" s="639"/>
    </row>
    <row r="2269" spans="1:8">
      <c r="A2269" s="594" t="s">
        <v>4064</v>
      </c>
      <c r="B2269" s="595"/>
      <c r="C2269" s="595"/>
      <c r="D2269" s="596"/>
      <c r="E2269" s="597" t="s">
        <v>4130</v>
      </c>
      <c r="F2269" s="598" t="s">
        <v>4144</v>
      </c>
      <c r="G2269" s="599" t="s">
        <v>4133</v>
      </c>
      <c r="H2269" s="600" t="s">
        <v>4134</v>
      </c>
    </row>
    <row r="2270" spans="1:8" ht="13.5">
      <c r="A2270" s="601" t="s">
        <v>4152</v>
      </c>
      <c r="B2270" s="602"/>
      <c r="C2270" s="602"/>
      <c r="D2270" s="603"/>
      <c r="E2270" s="604" t="s">
        <v>4146</v>
      </c>
      <c r="F2270" s="670">
        <v>0.4</v>
      </c>
      <c r="G2270" s="606">
        <v>64327.520156250001</v>
      </c>
      <c r="H2270" s="607">
        <v>25731.01</v>
      </c>
    </row>
    <row r="2271" spans="1:8">
      <c r="A2271" s="601"/>
      <c r="B2271" s="602"/>
      <c r="C2271" s="602"/>
      <c r="D2271" s="603"/>
      <c r="E2271" s="604" t="s">
        <v>4141</v>
      </c>
      <c r="F2271" s="605"/>
      <c r="G2271" s="606" t="s">
        <v>4141</v>
      </c>
      <c r="H2271" s="607" t="s">
        <v>4141</v>
      </c>
    </row>
    <row r="2272" spans="1:8" ht="13.5" thickBot="1">
      <c r="A2272" s="641"/>
      <c r="B2272" s="642"/>
      <c r="C2272" s="642"/>
      <c r="D2272" s="643"/>
      <c r="E2272" s="644" t="s">
        <v>4153</v>
      </c>
      <c r="F2272" s="645"/>
      <c r="G2272" s="646"/>
      <c r="H2272" s="647">
        <v>25731.01</v>
      </c>
    </row>
    <row r="2273" spans="1:8" ht="13.5" thickBot="1">
      <c r="A2273" s="648" t="s">
        <v>4154</v>
      </c>
      <c r="B2273" s="649"/>
      <c r="C2273" s="649"/>
      <c r="D2273" s="649"/>
      <c r="E2273" s="650"/>
      <c r="F2273" s="651">
        <v>148277.97</v>
      </c>
      <c r="G2273" s="652"/>
      <c r="H2273" s="653"/>
    </row>
    <row r="2274" spans="1:8" ht="15">
      <c r="A2274" s="579"/>
      <c r="B2274" s="579"/>
      <c r="C2274" s="579"/>
      <c r="D2274" s="579"/>
      <c r="E2274" s="579"/>
      <c r="F2274" s="579"/>
      <c r="G2274" s="579"/>
      <c r="H2274" s="579"/>
    </row>
    <row r="2275" spans="1:8" ht="15.75" thickBot="1">
      <c r="A2275" s="654"/>
      <c r="B2275" s="654"/>
      <c r="C2275" s="654"/>
      <c r="D2275" s="654"/>
      <c r="E2275" s="654"/>
      <c r="F2275" s="654"/>
      <c r="G2275" s="654"/>
      <c r="H2275" s="654"/>
    </row>
    <row r="2276" spans="1:8" ht="13.5" thickBot="1">
      <c r="A2276" s="573" t="s">
        <v>4129</v>
      </c>
      <c r="B2276" s="581"/>
      <c r="C2276" s="581"/>
      <c r="D2276" s="582" t="s">
        <v>202</v>
      </c>
      <c r="E2276" s="583" t="s">
        <v>4130</v>
      </c>
      <c r="F2276" s="584" t="s">
        <v>28</v>
      </c>
      <c r="G2276" s="585" t="s">
        <v>0</v>
      </c>
      <c r="H2276" s="586" t="s">
        <v>4361</v>
      </c>
    </row>
    <row r="2277" spans="1:8" ht="15.75" customHeight="1" thickBot="1">
      <c r="A2277" s="587"/>
      <c r="B2277" s="587"/>
      <c r="C2277" s="587"/>
      <c r="D2277" s="587"/>
      <c r="E2277" s="587"/>
      <c r="F2277" s="587"/>
      <c r="G2277" s="587"/>
      <c r="H2277" s="587"/>
    </row>
    <row r="2278" spans="1:8">
      <c r="A2278" s="588" t="s">
        <v>1297</v>
      </c>
      <c r="B2278" s="589"/>
      <c r="C2278" s="590"/>
      <c r="D2278" s="591"/>
      <c r="E2278" s="590"/>
      <c r="F2278" s="590"/>
      <c r="G2278" s="592"/>
      <c r="H2278" s="593"/>
    </row>
    <row r="2279" spans="1:8">
      <c r="A2279" s="594" t="s">
        <v>4064</v>
      </c>
      <c r="B2279" s="595"/>
      <c r="C2279" s="595"/>
      <c r="D2279" s="596"/>
      <c r="E2279" s="597" t="s">
        <v>4130</v>
      </c>
      <c r="F2279" s="598" t="s">
        <v>4132</v>
      </c>
      <c r="G2279" s="599" t="s">
        <v>4133</v>
      </c>
      <c r="H2279" s="600" t="s">
        <v>4134</v>
      </c>
    </row>
    <row r="2280" spans="1:8" ht="13.5">
      <c r="A2280" s="601" t="s">
        <v>4362</v>
      </c>
      <c r="B2280" s="602"/>
      <c r="C2280" s="602"/>
      <c r="D2280" s="603"/>
      <c r="E2280" s="604" t="s">
        <v>4164</v>
      </c>
      <c r="F2280" s="670">
        <v>1</v>
      </c>
      <c r="G2280" s="606">
        <v>78750</v>
      </c>
      <c r="H2280" s="607">
        <v>78750</v>
      </c>
    </row>
    <row r="2281" spans="1:8" ht="13.5">
      <c r="A2281" s="601"/>
      <c r="B2281" s="602"/>
      <c r="C2281" s="602"/>
      <c r="D2281" s="603"/>
      <c r="E2281" s="604" t="s">
        <v>4141</v>
      </c>
      <c r="F2281" s="670"/>
      <c r="G2281" s="606" t="s">
        <v>4141</v>
      </c>
      <c r="H2281" s="607" t="s">
        <v>4141</v>
      </c>
    </row>
    <row r="2282" spans="1:8" ht="13.5">
      <c r="A2282" s="601"/>
      <c r="B2282" s="602"/>
      <c r="C2282" s="602"/>
      <c r="D2282" s="603"/>
      <c r="E2282" s="604" t="s">
        <v>4141</v>
      </c>
      <c r="F2282" s="670"/>
      <c r="G2282" s="606" t="s">
        <v>4141</v>
      </c>
      <c r="H2282" s="607" t="s">
        <v>4141</v>
      </c>
    </row>
    <row r="2283" spans="1:8">
      <c r="A2283" s="601"/>
      <c r="B2283" s="602"/>
      <c r="C2283" s="602"/>
      <c r="D2283" s="603"/>
      <c r="E2283" s="611" t="s">
        <v>4142</v>
      </c>
      <c r="F2283" s="611"/>
      <c r="G2283" s="611"/>
      <c r="H2283" s="612">
        <v>78750</v>
      </c>
    </row>
    <row r="2284" spans="1:8">
      <c r="A2284" s="613" t="s">
        <v>4143</v>
      </c>
      <c r="B2284" s="614"/>
      <c r="C2284" s="615"/>
      <c r="D2284" s="616"/>
      <c r="E2284" s="615"/>
      <c r="F2284" s="615"/>
      <c r="G2284" s="617"/>
      <c r="H2284" s="618"/>
    </row>
    <row r="2285" spans="1:8">
      <c r="A2285" s="594" t="s">
        <v>4064</v>
      </c>
      <c r="B2285" s="595"/>
      <c r="C2285" s="595"/>
      <c r="D2285" s="596"/>
      <c r="E2285" s="597" t="s">
        <v>4130</v>
      </c>
      <c r="F2285" s="598" t="s">
        <v>4144</v>
      </c>
      <c r="G2285" s="599" t="s">
        <v>4133</v>
      </c>
      <c r="H2285" s="600" t="s">
        <v>4134</v>
      </c>
    </row>
    <row r="2286" spans="1:8">
      <c r="A2286" s="601" t="s">
        <v>4145</v>
      </c>
      <c r="B2286" s="602"/>
      <c r="C2286" s="602"/>
      <c r="D2286" s="603"/>
      <c r="E2286" s="604" t="s">
        <v>4146</v>
      </c>
      <c r="F2286" s="619">
        <v>0.25</v>
      </c>
      <c r="G2286" s="606">
        <v>1587.2183463750353</v>
      </c>
      <c r="H2286" s="607">
        <v>396.8</v>
      </c>
    </row>
    <row r="2287" spans="1:8">
      <c r="A2287" s="601" t="s">
        <v>4180</v>
      </c>
      <c r="B2287" s="602"/>
      <c r="C2287" s="602"/>
      <c r="D2287" s="603"/>
      <c r="E2287" s="604" t="s">
        <v>4146</v>
      </c>
      <c r="F2287" s="619">
        <v>0.25</v>
      </c>
      <c r="G2287" s="606">
        <v>104.75641086075238</v>
      </c>
      <c r="H2287" s="607">
        <v>26.19</v>
      </c>
    </row>
    <row r="2288" spans="1:8">
      <c r="A2288" s="601" t="s">
        <v>4181</v>
      </c>
      <c r="B2288" s="602"/>
      <c r="C2288" s="602"/>
      <c r="D2288" s="603"/>
      <c r="E2288" s="604" t="s">
        <v>4146</v>
      </c>
      <c r="F2288" s="619">
        <v>0.25</v>
      </c>
      <c r="G2288" s="606">
        <v>2041.4757928961851</v>
      </c>
      <c r="H2288" s="607">
        <v>510.37</v>
      </c>
    </row>
    <row r="2289" spans="1:8">
      <c r="A2289" s="620"/>
      <c r="B2289" s="621"/>
      <c r="C2289" s="621"/>
      <c r="D2289" s="622"/>
      <c r="E2289" s="623" t="s">
        <v>4147</v>
      </c>
      <c r="F2289" s="624"/>
      <c r="G2289" s="625"/>
      <c r="H2289" s="612">
        <v>933.36</v>
      </c>
    </row>
    <row r="2290" spans="1:8">
      <c r="A2290" s="626" t="s">
        <v>4148</v>
      </c>
      <c r="B2290" s="627"/>
      <c r="C2290" s="628"/>
      <c r="D2290" s="629"/>
      <c r="E2290" s="628"/>
      <c r="F2290" s="628"/>
      <c r="G2290" s="630"/>
      <c r="H2290" s="631"/>
    </row>
    <row r="2291" spans="1:8">
      <c r="A2291" s="594" t="s">
        <v>4064</v>
      </c>
      <c r="B2291" s="595"/>
      <c r="C2291" s="595"/>
      <c r="D2291" s="596"/>
      <c r="E2291" s="597" t="s">
        <v>4130</v>
      </c>
      <c r="F2291" s="598" t="s">
        <v>4132</v>
      </c>
      <c r="G2291" s="599" t="s">
        <v>4133</v>
      </c>
      <c r="H2291" s="600" t="s">
        <v>4134</v>
      </c>
    </row>
    <row r="2292" spans="1:8">
      <c r="A2292" s="601" t="s">
        <v>4149</v>
      </c>
      <c r="B2292" s="602"/>
      <c r="C2292" s="602"/>
      <c r="D2292" s="603"/>
      <c r="E2292" s="604" t="s">
        <v>4140</v>
      </c>
      <c r="F2292" s="632">
        <v>6.9400000000000003E-2</v>
      </c>
      <c r="G2292" s="606">
        <v>64783.484999999993</v>
      </c>
      <c r="H2292" s="607">
        <v>4495.97</v>
      </c>
    </row>
    <row r="2293" spans="1:8">
      <c r="A2293" s="601"/>
      <c r="B2293" s="602"/>
      <c r="C2293" s="602"/>
      <c r="D2293" s="603"/>
      <c r="E2293" s="623" t="s">
        <v>4150</v>
      </c>
      <c r="F2293" s="624"/>
      <c r="G2293" s="625"/>
      <c r="H2293" s="612">
        <v>4495.97</v>
      </c>
    </row>
    <row r="2294" spans="1:8">
      <c r="A2294" s="634" t="s">
        <v>4151</v>
      </c>
      <c r="B2294" s="635"/>
      <c r="C2294" s="636"/>
      <c r="D2294" s="637"/>
      <c r="E2294" s="636"/>
      <c r="F2294" s="636"/>
      <c r="G2294" s="638"/>
      <c r="H2294" s="639"/>
    </row>
    <row r="2295" spans="1:8">
      <c r="A2295" s="594" t="s">
        <v>4064</v>
      </c>
      <c r="B2295" s="595"/>
      <c r="C2295" s="595"/>
      <c r="D2295" s="596"/>
      <c r="E2295" s="597" t="s">
        <v>4130</v>
      </c>
      <c r="F2295" s="598" t="s">
        <v>4144</v>
      </c>
      <c r="G2295" s="599" t="s">
        <v>4133</v>
      </c>
      <c r="H2295" s="600" t="s">
        <v>4134</v>
      </c>
    </row>
    <row r="2296" spans="1:8">
      <c r="A2296" s="601" t="s">
        <v>4152</v>
      </c>
      <c r="B2296" s="602"/>
      <c r="C2296" s="602"/>
      <c r="D2296" s="603"/>
      <c r="E2296" s="604" t="s">
        <v>4146</v>
      </c>
      <c r="F2296" s="640">
        <v>0.25</v>
      </c>
      <c r="G2296" s="606">
        <v>64327.520156250001</v>
      </c>
      <c r="H2296" s="607">
        <v>16081.88</v>
      </c>
    </row>
    <row r="2297" spans="1:8">
      <c r="A2297" s="601"/>
      <c r="B2297" s="602"/>
      <c r="C2297" s="602"/>
      <c r="D2297" s="603"/>
      <c r="E2297" s="604" t="s">
        <v>4141</v>
      </c>
      <c r="F2297" s="605"/>
      <c r="G2297" s="606" t="s">
        <v>4141</v>
      </c>
      <c r="H2297" s="607" t="s">
        <v>4141</v>
      </c>
    </row>
    <row r="2298" spans="1:8" ht="13.5" thickBot="1">
      <c r="A2298" s="641"/>
      <c r="B2298" s="642"/>
      <c r="C2298" s="642"/>
      <c r="D2298" s="643"/>
      <c r="E2298" s="644" t="s">
        <v>4153</v>
      </c>
      <c r="F2298" s="645"/>
      <c r="G2298" s="646"/>
      <c r="H2298" s="647">
        <v>16081.88</v>
      </c>
    </row>
    <row r="2299" spans="1:8" ht="13.5" thickBot="1">
      <c r="A2299" s="648" t="s">
        <v>4154</v>
      </c>
      <c r="B2299" s="649"/>
      <c r="C2299" s="649"/>
      <c r="D2299" s="649"/>
      <c r="E2299" s="650"/>
      <c r="F2299" s="651">
        <v>100261.21</v>
      </c>
      <c r="G2299" s="652"/>
      <c r="H2299" s="653"/>
    </row>
    <row r="2300" spans="1:8" ht="15">
      <c r="A2300" s="579"/>
      <c r="B2300" s="579"/>
      <c r="C2300" s="579"/>
      <c r="D2300" s="579"/>
      <c r="E2300" s="579"/>
      <c r="F2300" s="579"/>
      <c r="G2300" s="579"/>
      <c r="H2300" s="579"/>
    </row>
    <row r="2301" spans="1:8" ht="15.75" thickBot="1">
      <c r="A2301" s="654"/>
      <c r="B2301" s="654"/>
      <c r="C2301" s="654"/>
      <c r="D2301" s="654"/>
      <c r="E2301" s="654"/>
      <c r="F2301" s="654"/>
      <c r="G2301" s="654"/>
      <c r="H2301" s="654"/>
    </row>
    <row r="2302" spans="1:8" ht="26.25" thickBot="1">
      <c r="A2302" s="573" t="s">
        <v>4129</v>
      </c>
      <c r="B2302" s="581"/>
      <c r="C2302" s="581"/>
      <c r="D2302" s="582" t="s">
        <v>204</v>
      </c>
      <c r="E2302" s="583" t="s">
        <v>4130</v>
      </c>
      <c r="F2302" s="584" t="s">
        <v>205</v>
      </c>
      <c r="G2302" s="585" t="s">
        <v>0</v>
      </c>
      <c r="H2302" s="586" t="s">
        <v>4363</v>
      </c>
    </row>
    <row r="2303" spans="1:8" ht="15.75" customHeight="1" thickBot="1">
      <c r="A2303" s="587"/>
      <c r="B2303" s="587"/>
      <c r="C2303" s="587"/>
      <c r="D2303" s="587"/>
      <c r="E2303" s="587"/>
      <c r="F2303" s="587"/>
      <c r="G2303" s="587"/>
      <c r="H2303" s="587"/>
    </row>
    <row r="2304" spans="1:8">
      <c r="A2304" s="588" t="s">
        <v>1297</v>
      </c>
      <c r="B2304" s="589"/>
      <c r="C2304" s="590"/>
      <c r="D2304" s="591"/>
      <c r="E2304" s="590"/>
      <c r="F2304" s="590"/>
      <c r="G2304" s="592"/>
      <c r="H2304" s="593"/>
    </row>
    <row r="2305" spans="1:8">
      <c r="A2305" s="594" t="s">
        <v>4064</v>
      </c>
      <c r="B2305" s="595"/>
      <c r="C2305" s="595"/>
      <c r="D2305" s="596"/>
      <c r="E2305" s="597" t="s">
        <v>4130</v>
      </c>
      <c r="F2305" s="598" t="s">
        <v>4132</v>
      </c>
      <c r="G2305" s="599" t="s">
        <v>4133</v>
      </c>
      <c r="H2305" s="600" t="s">
        <v>4134</v>
      </c>
    </row>
    <row r="2306" spans="1:8" ht="13.5">
      <c r="A2306" s="601" t="s">
        <v>4364</v>
      </c>
      <c r="B2306" s="602"/>
      <c r="C2306" s="602"/>
      <c r="D2306" s="603"/>
      <c r="E2306" s="604" t="s">
        <v>4164</v>
      </c>
      <c r="F2306" s="670">
        <v>1</v>
      </c>
      <c r="G2306" s="606">
        <v>82793</v>
      </c>
      <c r="H2306" s="607">
        <v>82793</v>
      </c>
    </row>
    <row r="2307" spans="1:8" ht="13.5">
      <c r="A2307" s="601"/>
      <c r="B2307" s="602"/>
      <c r="C2307" s="602"/>
      <c r="D2307" s="603"/>
      <c r="E2307" s="604" t="s">
        <v>4141</v>
      </c>
      <c r="F2307" s="670"/>
      <c r="G2307" s="606" t="s">
        <v>4141</v>
      </c>
      <c r="H2307" s="607" t="s">
        <v>4141</v>
      </c>
    </row>
    <row r="2308" spans="1:8" ht="13.5">
      <c r="A2308" s="601"/>
      <c r="B2308" s="602"/>
      <c r="C2308" s="602"/>
      <c r="D2308" s="603"/>
      <c r="E2308" s="604" t="s">
        <v>4141</v>
      </c>
      <c r="F2308" s="670"/>
      <c r="G2308" s="606" t="s">
        <v>4141</v>
      </c>
      <c r="H2308" s="607" t="s">
        <v>4141</v>
      </c>
    </row>
    <row r="2309" spans="1:8">
      <c r="A2309" s="601"/>
      <c r="B2309" s="602"/>
      <c r="C2309" s="602"/>
      <c r="D2309" s="603"/>
      <c r="E2309" s="611" t="s">
        <v>4142</v>
      </c>
      <c r="F2309" s="611"/>
      <c r="G2309" s="611"/>
      <c r="H2309" s="612">
        <v>82793</v>
      </c>
    </row>
    <row r="2310" spans="1:8">
      <c r="A2310" s="613" t="s">
        <v>4143</v>
      </c>
      <c r="B2310" s="614"/>
      <c r="C2310" s="615"/>
      <c r="D2310" s="616"/>
      <c r="E2310" s="615"/>
      <c r="F2310" s="615"/>
      <c r="G2310" s="617"/>
      <c r="H2310" s="618"/>
    </row>
    <row r="2311" spans="1:8">
      <c r="A2311" s="594" t="s">
        <v>4064</v>
      </c>
      <c r="B2311" s="595"/>
      <c r="C2311" s="595"/>
      <c r="D2311" s="596"/>
      <c r="E2311" s="597" t="s">
        <v>4130</v>
      </c>
      <c r="F2311" s="598" t="s">
        <v>4144</v>
      </c>
      <c r="G2311" s="599" t="s">
        <v>4133</v>
      </c>
      <c r="H2311" s="600" t="s">
        <v>4134</v>
      </c>
    </row>
    <row r="2312" spans="1:8">
      <c r="A2312" s="601" t="s">
        <v>4145</v>
      </c>
      <c r="B2312" s="602"/>
      <c r="C2312" s="602"/>
      <c r="D2312" s="603"/>
      <c r="E2312" s="604" t="s">
        <v>4146</v>
      </c>
      <c r="F2312" s="619">
        <v>0.25</v>
      </c>
      <c r="G2312" s="606">
        <v>1587.2183463750353</v>
      </c>
      <c r="H2312" s="607">
        <v>396.8</v>
      </c>
    </row>
    <row r="2313" spans="1:8">
      <c r="A2313" s="601" t="s">
        <v>4180</v>
      </c>
      <c r="B2313" s="602"/>
      <c r="C2313" s="602"/>
      <c r="D2313" s="603"/>
      <c r="E2313" s="604" t="s">
        <v>4146</v>
      </c>
      <c r="F2313" s="619">
        <v>0.25</v>
      </c>
      <c r="G2313" s="606">
        <v>104.75641086075238</v>
      </c>
      <c r="H2313" s="607">
        <v>26.19</v>
      </c>
    </row>
    <row r="2314" spans="1:8">
      <c r="A2314" s="601" t="s">
        <v>4181</v>
      </c>
      <c r="B2314" s="602"/>
      <c r="C2314" s="602"/>
      <c r="D2314" s="603"/>
      <c r="E2314" s="604" t="s">
        <v>4146</v>
      </c>
      <c r="F2314" s="619">
        <v>0.25</v>
      </c>
      <c r="G2314" s="606">
        <v>2041.4757928961851</v>
      </c>
      <c r="H2314" s="607">
        <v>510.37</v>
      </c>
    </row>
    <row r="2315" spans="1:8">
      <c r="A2315" s="620"/>
      <c r="B2315" s="621"/>
      <c r="C2315" s="621"/>
      <c r="D2315" s="622"/>
      <c r="E2315" s="623" t="s">
        <v>4147</v>
      </c>
      <c r="F2315" s="624"/>
      <c r="G2315" s="625"/>
      <c r="H2315" s="612">
        <v>933.36</v>
      </c>
    </row>
    <row r="2316" spans="1:8">
      <c r="A2316" s="626" t="s">
        <v>4148</v>
      </c>
      <c r="B2316" s="627"/>
      <c r="C2316" s="628"/>
      <c r="D2316" s="629"/>
      <c r="E2316" s="628"/>
      <c r="F2316" s="628"/>
      <c r="G2316" s="630"/>
      <c r="H2316" s="631"/>
    </row>
    <row r="2317" spans="1:8">
      <c r="A2317" s="594" t="s">
        <v>4064</v>
      </c>
      <c r="B2317" s="595"/>
      <c r="C2317" s="595"/>
      <c r="D2317" s="596"/>
      <c r="E2317" s="597" t="s">
        <v>4130</v>
      </c>
      <c r="F2317" s="598" t="s">
        <v>4132</v>
      </c>
      <c r="G2317" s="599" t="s">
        <v>4133</v>
      </c>
      <c r="H2317" s="600" t="s">
        <v>4134</v>
      </c>
    </row>
    <row r="2318" spans="1:8">
      <c r="A2318" s="601" t="s">
        <v>4149</v>
      </c>
      <c r="B2318" s="602"/>
      <c r="C2318" s="602"/>
      <c r="D2318" s="603"/>
      <c r="E2318" s="604" t="s">
        <v>4140</v>
      </c>
      <c r="F2318" s="632">
        <v>6.9400000000000003E-2</v>
      </c>
      <c r="G2318" s="606">
        <v>64783.484999999993</v>
      </c>
      <c r="H2318" s="607">
        <v>4495.97</v>
      </c>
    </row>
    <row r="2319" spans="1:8">
      <c r="A2319" s="601"/>
      <c r="B2319" s="602"/>
      <c r="C2319" s="602"/>
      <c r="D2319" s="603"/>
      <c r="E2319" s="623" t="s">
        <v>4150</v>
      </c>
      <c r="F2319" s="624"/>
      <c r="G2319" s="625"/>
      <c r="H2319" s="612">
        <v>4495.97</v>
      </c>
    </row>
    <row r="2320" spans="1:8">
      <c r="A2320" s="634" t="s">
        <v>4151</v>
      </c>
      <c r="B2320" s="635"/>
      <c r="C2320" s="636"/>
      <c r="D2320" s="637"/>
      <c r="E2320" s="636"/>
      <c r="F2320" s="636"/>
      <c r="G2320" s="638"/>
      <c r="H2320" s="639"/>
    </row>
    <row r="2321" spans="1:8">
      <c r="A2321" s="594" t="s">
        <v>4064</v>
      </c>
      <c r="B2321" s="595"/>
      <c r="C2321" s="595"/>
      <c r="D2321" s="596"/>
      <c r="E2321" s="597" t="s">
        <v>4130</v>
      </c>
      <c r="F2321" s="598" t="s">
        <v>4144</v>
      </c>
      <c r="G2321" s="599" t="s">
        <v>4133</v>
      </c>
      <c r="H2321" s="600" t="s">
        <v>4134</v>
      </c>
    </row>
    <row r="2322" spans="1:8">
      <c r="A2322" s="601" t="s">
        <v>4152</v>
      </c>
      <c r="B2322" s="602"/>
      <c r="C2322" s="602"/>
      <c r="D2322" s="603"/>
      <c r="E2322" s="604" t="s">
        <v>4146</v>
      </c>
      <c r="F2322" s="640">
        <v>0.25</v>
      </c>
      <c r="G2322" s="606">
        <v>64327.520156250001</v>
      </c>
      <c r="H2322" s="607">
        <v>16081.88</v>
      </c>
    </row>
    <row r="2323" spans="1:8">
      <c r="A2323" s="601"/>
      <c r="B2323" s="602"/>
      <c r="C2323" s="602"/>
      <c r="D2323" s="603"/>
      <c r="E2323" s="604" t="s">
        <v>4141</v>
      </c>
      <c r="F2323" s="605"/>
      <c r="G2323" s="606" t="s">
        <v>4141</v>
      </c>
      <c r="H2323" s="607" t="s">
        <v>4141</v>
      </c>
    </row>
    <row r="2324" spans="1:8" ht="13.5" thickBot="1">
      <c r="A2324" s="641"/>
      <c r="B2324" s="642"/>
      <c r="C2324" s="642"/>
      <c r="D2324" s="643"/>
      <c r="E2324" s="644" t="s">
        <v>4153</v>
      </c>
      <c r="F2324" s="645"/>
      <c r="G2324" s="646"/>
      <c r="H2324" s="647">
        <v>16081.88</v>
      </c>
    </row>
    <row r="2325" spans="1:8" ht="13.5" thickBot="1">
      <c r="A2325" s="648" t="s">
        <v>4154</v>
      </c>
      <c r="B2325" s="649"/>
      <c r="C2325" s="649"/>
      <c r="D2325" s="649"/>
      <c r="E2325" s="650"/>
      <c r="F2325" s="651">
        <v>104304.21</v>
      </c>
      <c r="G2325" s="652"/>
      <c r="H2325" s="653"/>
    </row>
    <row r="2326" spans="1:8" ht="15">
      <c r="A2326" s="579"/>
      <c r="B2326" s="579"/>
      <c r="C2326" s="579"/>
      <c r="D2326" s="579"/>
      <c r="E2326" s="579"/>
      <c r="F2326" s="579"/>
      <c r="G2326" s="579"/>
      <c r="H2326" s="579"/>
    </row>
    <row r="2327" spans="1:8" ht="15.75" thickBot="1">
      <c r="A2327" s="654"/>
      <c r="B2327" s="654"/>
      <c r="C2327" s="654"/>
      <c r="D2327" s="654"/>
      <c r="E2327" s="654"/>
      <c r="F2327" s="654"/>
      <c r="G2327" s="654"/>
      <c r="H2327" s="654"/>
    </row>
    <row r="2328" spans="1:8" ht="13.5" thickBot="1">
      <c r="A2328" s="573" t="s">
        <v>4129</v>
      </c>
      <c r="B2328" s="581"/>
      <c r="C2328" s="581"/>
      <c r="D2328" s="582" t="s">
        <v>207</v>
      </c>
      <c r="E2328" s="583" t="s">
        <v>4130</v>
      </c>
      <c r="F2328" s="584" t="s">
        <v>25</v>
      </c>
      <c r="G2328" s="585" t="s">
        <v>0</v>
      </c>
      <c r="H2328" s="586" t="s">
        <v>4365</v>
      </c>
    </row>
    <row r="2329" spans="1:8" ht="15.75" customHeight="1" thickBot="1">
      <c r="A2329" s="587"/>
      <c r="B2329" s="587"/>
      <c r="C2329" s="587"/>
      <c r="D2329" s="587"/>
      <c r="E2329" s="587"/>
      <c r="F2329" s="587"/>
      <c r="G2329" s="587"/>
      <c r="H2329" s="587"/>
    </row>
    <row r="2330" spans="1:8">
      <c r="A2330" s="588" t="s">
        <v>1297</v>
      </c>
      <c r="B2330" s="589"/>
      <c r="C2330" s="590"/>
      <c r="D2330" s="591"/>
      <c r="E2330" s="590"/>
      <c r="F2330" s="590"/>
      <c r="G2330" s="592"/>
      <c r="H2330" s="593"/>
    </row>
    <row r="2331" spans="1:8">
      <c r="A2331" s="594" t="s">
        <v>4064</v>
      </c>
      <c r="B2331" s="595"/>
      <c r="C2331" s="595"/>
      <c r="D2331" s="596"/>
      <c r="E2331" s="597" t="s">
        <v>4130</v>
      </c>
      <c r="F2331" s="598" t="s">
        <v>4132</v>
      </c>
      <c r="G2331" s="599" t="s">
        <v>4133</v>
      </c>
      <c r="H2331" s="600" t="s">
        <v>4134</v>
      </c>
    </row>
    <row r="2332" spans="1:8" ht="13.5">
      <c r="A2332" s="601" t="s">
        <v>4366</v>
      </c>
      <c r="B2332" s="602"/>
      <c r="C2332" s="602"/>
      <c r="D2332" s="603"/>
      <c r="E2332" s="604" t="s">
        <v>4136</v>
      </c>
      <c r="F2332" s="670">
        <v>1</v>
      </c>
      <c r="G2332" s="606">
        <v>25874</v>
      </c>
      <c r="H2332" s="607">
        <v>25874</v>
      </c>
    </row>
    <row r="2333" spans="1:8" ht="13.5">
      <c r="A2333" s="601"/>
      <c r="B2333" s="602"/>
      <c r="C2333" s="602"/>
      <c r="D2333" s="603"/>
      <c r="E2333" s="604" t="s">
        <v>4141</v>
      </c>
      <c r="F2333" s="670"/>
      <c r="G2333" s="606" t="s">
        <v>4141</v>
      </c>
      <c r="H2333" s="607" t="s">
        <v>4141</v>
      </c>
    </row>
    <row r="2334" spans="1:8" ht="13.5">
      <c r="A2334" s="601"/>
      <c r="B2334" s="602"/>
      <c r="C2334" s="602"/>
      <c r="D2334" s="603"/>
      <c r="E2334" s="604" t="s">
        <v>4141</v>
      </c>
      <c r="F2334" s="670"/>
      <c r="G2334" s="606" t="s">
        <v>4141</v>
      </c>
      <c r="H2334" s="607" t="s">
        <v>4141</v>
      </c>
    </row>
    <row r="2335" spans="1:8">
      <c r="A2335" s="601"/>
      <c r="B2335" s="602"/>
      <c r="C2335" s="602"/>
      <c r="D2335" s="603"/>
      <c r="E2335" s="611" t="s">
        <v>4142</v>
      </c>
      <c r="F2335" s="611"/>
      <c r="G2335" s="611"/>
      <c r="H2335" s="612">
        <v>25874</v>
      </c>
    </row>
    <row r="2336" spans="1:8">
      <c r="A2336" s="613" t="s">
        <v>4143</v>
      </c>
      <c r="B2336" s="614"/>
      <c r="C2336" s="615"/>
      <c r="D2336" s="616"/>
      <c r="E2336" s="615"/>
      <c r="F2336" s="615"/>
      <c r="G2336" s="617"/>
      <c r="H2336" s="618"/>
    </row>
    <row r="2337" spans="1:8">
      <c r="A2337" s="594" t="s">
        <v>4064</v>
      </c>
      <c r="B2337" s="595"/>
      <c r="C2337" s="595"/>
      <c r="D2337" s="596"/>
      <c r="E2337" s="597" t="s">
        <v>4130</v>
      </c>
      <c r="F2337" s="598" t="s">
        <v>4144</v>
      </c>
      <c r="G2337" s="599" t="s">
        <v>4133</v>
      </c>
      <c r="H2337" s="600" t="s">
        <v>4134</v>
      </c>
    </row>
    <row r="2338" spans="1:8">
      <c r="A2338" s="601" t="s">
        <v>4145</v>
      </c>
      <c r="B2338" s="602"/>
      <c r="C2338" s="602"/>
      <c r="D2338" s="603"/>
      <c r="E2338" s="604" t="s">
        <v>4146</v>
      </c>
      <c r="F2338" s="619">
        <v>0.12</v>
      </c>
      <c r="G2338" s="606">
        <v>1587.2183463750353</v>
      </c>
      <c r="H2338" s="607">
        <v>190.47</v>
      </c>
    </row>
    <row r="2339" spans="1:8">
      <c r="A2339" s="601" t="s">
        <v>4180</v>
      </c>
      <c r="B2339" s="602"/>
      <c r="C2339" s="602"/>
      <c r="D2339" s="603"/>
      <c r="E2339" s="604" t="s">
        <v>4146</v>
      </c>
      <c r="F2339" s="619">
        <v>0.12</v>
      </c>
      <c r="G2339" s="606">
        <v>104.75641086075238</v>
      </c>
      <c r="H2339" s="607">
        <v>12.57</v>
      </c>
    </row>
    <row r="2340" spans="1:8">
      <c r="A2340" s="601" t="s">
        <v>4181</v>
      </c>
      <c r="B2340" s="602"/>
      <c r="C2340" s="602"/>
      <c r="D2340" s="603"/>
      <c r="E2340" s="604" t="s">
        <v>4146</v>
      </c>
      <c r="F2340" s="619">
        <v>0.12</v>
      </c>
      <c r="G2340" s="606">
        <v>2041.4757928961851</v>
      </c>
      <c r="H2340" s="607">
        <v>244.98</v>
      </c>
    </row>
    <row r="2341" spans="1:8">
      <c r="A2341" s="620"/>
      <c r="B2341" s="621"/>
      <c r="C2341" s="621"/>
      <c r="D2341" s="622"/>
      <c r="E2341" s="623" t="s">
        <v>4147</v>
      </c>
      <c r="F2341" s="624"/>
      <c r="G2341" s="625"/>
      <c r="H2341" s="612">
        <v>448.02</v>
      </c>
    </row>
    <row r="2342" spans="1:8">
      <c r="A2342" s="626" t="s">
        <v>4148</v>
      </c>
      <c r="B2342" s="627"/>
      <c r="C2342" s="628"/>
      <c r="D2342" s="629"/>
      <c r="E2342" s="628"/>
      <c r="F2342" s="628"/>
      <c r="G2342" s="630"/>
      <c r="H2342" s="631"/>
    </row>
    <row r="2343" spans="1:8">
      <c r="A2343" s="594" t="s">
        <v>4064</v>
      </c>
      <c r="B2343" s="595"/>
      <c r="C2343" s="595"/>
      <c r="D2343" s="596"/>
      <c r="E2343" s="597" t="s">
        <v>4130</v>
      </c>
      <c r="F2343" s="598" t="s">
        <v>4132</v>
      </c>
      <c r="G2343" s="599" t="s">
        <v>4133</v>
      </c>
      <c r="H2343" s="600" t="s">
        <v>4134</v>
      </c>
    </row>
    <row r="2344" spans="1:8">
      <c r="A2344" s="601" t="s">
        <v>4149</v>
      </c>
      <c r="B2344" s="602"/>
      <c r="C2344" s="602"/>
      <c r="D2344" s="603"/>
      <c r="E2344" s="604" t="s">
        <v>4140</v>
      </c>
      <c r="F2344" s="632">
        <v>0.01</v>
      </c>
      <c r="G2344" s="606">
        <v>64783.484999999993</v>
      </c>
      <c r="H2344" s="607">
        <v>647.83000000000004</v>
      </c>
    </row>
    <row r="2345" spans="1:8">
      <c r="A2345" s="601"/>
      <c r="B2345" s="602"/>
      <c r="C2345" s="602"/>
      <c r="D2345" s="603"/>
      <c r="E2345" s="623" t="s">
        <v>4150</v>
      </c>
      <c r="F2345" s="624"/>
      <c r="G2345" s="625"/>
      <c r="H2345" s="612">
        <v>647.83000000000004</v>
      </c>
    </row>
    <row r="2346" spans="1:8">
      <c r="A2346" s="634" t="s">
        <v>4151</v>
      </c>
      <c r="B2346" s="635"/>
      <c r="C2346" s="636"/>
      <c r="D2346" s="637"/>
      <c r="E2346" s="636"/>
      <c r="F2346" s="636"/>
      <c r="G2346" s="638"/>
      <c r="H2346" s="639"/>
    </row>
    <row r="2347" spans="1:8">
      <c r="A2347" s="594" t="s">
        <v>4064</v>
      </c>
      <c r="B2347" s="595"/>
      <c r="C2347" s="595"/>
      <c r="D2347" s="596"/>
      <c r="E2347" s="597" t="s">
        <v>4130</v>
      </c>
      <c r="F2347" s="598" t="s">
        <v>4144</v>
      </c>
      <c r="G2347" s="599" t="s">
        <v>4133</v>
      </c>
      <c r="H2347" s="600" t="s">
        <v>4134</v>
      </c>
    </row>
    <row r="2348" spans="1:8">
      <c r="A2348" s="601" t="s">
        <v>4152</v>
      </c>
      <c r="B2348" s="602"/>
      <c r="C2348" s="602"/>
      <c r="D2348" s="603"/>
      <c r="E2348" s="604" t="s">
        <v>4146</v>
      </c>
      <c r="F2348" s="640">
        <v>0.12</v>
      </c>
      <c r="G2348" s="606">
        <v>64327.520156250001</v>
      </c>
      <c r="H2348" s="607">
        <v>7719.3</v>
      </c>
    </row>
    <row r="2349" spans="1:8">
      <c r="A2349" s="601"/>
      <c r="B2349" s="602"/>
      <c r="C2349" s="602"/>
      <c r="D2349" s="603"/>
      <c r="E2349" s="604" t="s">
        <v>4141</v>
      </c>
      <c r="F2349" s="605"/>
      <c r="G2349" s="606" t="s">
        <v>4141</v>
      </c>
      <c r="H2349" s="607" t="s">
        <v>4141</v>
      </c>
    </row>
    <row r="2350" spans="1:8" ht="13.5" thickBot="1">
      <c r="A2350" s="641"/>
      <c r="B2350" s="642"/>
      <c r="C2350" s="642"/>
      <c r="D2350" s="643"/>
      <c r="E2350" s="644" t="s">
        <v>4153</v>
      </c>
      <c r="F2350" s="645"/>
      <c r="G2350" s="646"/>
      <c r="H2350" s="647">
        <v>7719.3</v>
      </c>
    </row>
    <row r="2351" spans="1:8" ht="13.5" thickBot="1">
      <c r="A2351" s="648" t="s">
        <v>4154</v>
      </c>
      <c r="B2351" s="649"/>
      <c r="C2351" s="649"/>
      <c r="D2351" s="649"/>
      <c r="E2351" s="650"/>
      <c r="F2351" s="651">
        <v>34689.15</v>
      </c>
      <c r="G2351" s="652"/>
      <c r="H2351" s="653"/>
    </row>
    <row r="2352" spans="1:8" ht="15">
      <c r="A2352" s="579"/>
      <c r="B2352" s="579"/>
      <c r="C2352" s="579"/>
      <c r="D2352" s="579"/>
      <c r="E2352" s="579"/>
      <c r="F2352" s="579"/>
      <c r="G2352" s="579"/>
      <c r="H2352" s="579"/>
    </row>
    <row r="2353" spans="1:8" ht="15.75" thickBot="1">
      <c r="A2353" s="654"/>
      <c r="B2353" s="654"/>
      <c r="C2353" s="654"/>
      <c r="D2353" s="654"/>
      <c r="E2353" s="654"/>
      <c r="F2353" s="654"/>
      <c r="G2353" s="654"/>
      <c r="H2353" s="654"/>
    </row>
    <row r="2354" spans="1:8" ht="26.25" thickBot="1">
      <c r="A2354" s="573" t="s">
        <v>4129</v>
      </c>
      <c r="B2354" s="581"/>
      <c r="C2354" s="581"/>
      <c r="D2354" s="582" t="s">
        <v>209</v>
      </c>
      <c r="E2354" s="583" t="s">
        <v>4130</v>
      </c>
      <c r="F2354" s="584" t="s">
        <v>28</v>
      </c>
      <c r="G2354" s="585" t="s">
        <v>0</v>
      </c>
      <c r="H2354" s="586" t="s">
        <v>4367</v>
      </c>
    </row>
    <row r="2355" spans="1:8" ht="15.75" customHeight="1" thickBot="1">
      <c r="A2355" s="587"/>
      <c r="B2355" s="587"/>
      <c r="C2355" s="587"/>
      <c r="D2355" s="587"/>
      <c r="E2355" s="587"/>
      <c r="F2355" s="587"/>
      <c r="G2355" s="587"/>
      <c r="H2355" s="587"/>
    </row>
    <row r="2356" spans="1:8">
      <c r="A2356" s="588" t="s">
        <v>1297</v>
      </c>
      <c r="B2356" s="589"/>
      <c r="C2356" s="590"/>
      <c r="D2356" s="591"/>
      <c r="E2356" s="590"/>
      <c r="F2356" s="590"/>
      <c r="G2356" s="592"/>
      <c r="H2356" s="593"/>
    </row>
    <row r="2357" spans="1:8">
      <c r="A2357" s="594" t="s">
        <v>4064</v>
      </c>
      <c r="B2357" s="595"/>
      <c r="C2357" s="595"/>
      <c r="D2357" s="596"/>
      <c r="E2357" s="597" t="s">
        <v>4130</v>
      </c>
      <c r="F2357" s="598" t="s">
        <v>4132</v>
      </c>
      <c r="G2357" s="599" t="s">
        <v>4133</v>
      </c>
      <c r="H2357" s="600" t="s">
        <v>4134</v>
      </c>
    </row>
    <row r="2358" spans="1:8">
      <c r="A2358" s="601" t="s">
        <v>4350</v>
      </c>
      <c r="B2358" s="602"/>
      <c r="C2358" s="602"/>
      <c r="D2358" s="603"/>
      <c r="E2358" s="604" t="s">
        <v>4138</v>
      </c>
      <c r="F2358" s="605">
        <v>0.35</v>
      </c>
      <c r="G2358" s="606">
        <v>67095</v>
      </c>
      <c r="H2358" s="607">
        <v>23483.25</v>
      </c>
    </row>
    <row r="2359" spans="1:8">
      <c r="A2359" s="601" t="s">
        <v>4368</v>
      </c>
      <c r="B2359" s="602"/>
      <c r="C2359" s="602"/>
      <c r="D2359" s="603"/>
      <c r="E2359" s="604" t="s">
        <v>4138</v>
      </c>
      <c r="F2359" s="605">
        <v>0.06</v>
      </c>
      <c r="G2359" s="606">
        <v>1995</v>
      </c>
      <c r="H2359" s="607">
        <v>119.7</v>
      </c>
    </row>
    <row r="2360" spans="1:8">
      <c r="A2360" s="601" t="s">
        <v>4369</v>
      </c>
      <c r="B2360" s="602"/>
      <c r="C2360" s="602"/>
      <c r="D2360" s="603"/>
      <c r="E2360" s="604" t="s">
        <v>4138</v>
      </c>
      <c r="F2360" s="605">
        <v>7.0000000000000007E-2</v>
      </c>
      <c r="G2360" s="606">
        <v>63945</v>
      </c>
      <c r="H2360" s="607">
        <v>4476.1499999999996</v>
      </c>
    </row>
    <row r="2361" spans="1:8">
      <c r="A2361" s="601" t="s">
        <v>4370</v>
      </c>
      <c r="B2361" s="602"/>
      <c r="C2361" s="602"/>
      <c r="D2361" s="603"/>
      <c r="E2361" s="604" t="s">
        <v>4138</v>
      </c>
      <c r="F2361" s="605">
        <v>1</v>
      </c>
      <c r="G2361" s="606">
        <v>10204</v>
      </c>
      <c r="H2361" s="607">
        <v>10204</v>
      </c>
    </row>
    <row r="2362" spans="1:8">
      <c r="A2362" s="601" t="s">
        <v>4371</v>
      </c>
      <c r="B2362" s="602"/>
      <c r="C2362" s="602"/>
      <c r="D2362" s="603"/>
      <c r="E2362" s="604" t="s">
        <v>4136</v>
      </c>
      <c r="F2362" s="605">
        <v>1.3</v>
      </c>
      <c r="G2362" s="606">
        <v>5145</v>
      </c>
      <c r="H2362" s="607">
        <v>6688.5</v>
      </c>
    </row>
    <row r="2363" spans="1:8">
      <c r="A2363" s="601" t="s">
        <v>4346</v>
      </c>
      <c r="B2363" s="602"/>
      <c r="C2363" s="602"/>
      <c r="D2363" s="603"/>
      <c r="E2363" s="604" t="s">
        <v>4138</v>
      </c>
      <c r="F2363" s="605">
        <v>7</v>
      </c>
      <c r="G2363" s="606">
        <v>53</v>
      </c>
      <c r="H2363" s="607">
        <v>371</v>
      </c>
    </row>
    <row r="2364" spans="1:8">
      <c r="A2364" s="601" t="s">
        <v>4347</v>
      </c>
      <c r="B2364" s="602"/>
      <c r="C2364" s="602"/>
      <c r="D2364" s="603"/>
      <c r="E2364" s="604" t="s">
        <v>4157</v>
      </c>
      <c r="F2364" s="605">
        <v>0.05</v>
      </c>
      <c r="G2364" s="606">
        <v>6510</v>
      </c>
      <c r="H2364" s="607">
        <v>325.5</v>
      </c>
    </row>
    <row r="2365" spans="1:8">
      <c r="A2365" s="601" t="s">
        <v>4372</v>
      </c>
      <c r="B2365" s="602"/>
      <c r="C2365" s="602"/>
      <c r="D2365" s="603"/>
      <c r="E2365" s="604" t="s">
        <v>4228</v>
      </c>
      <c r="F2365" s="605">
        <v>0.1</v>
      </c>
      <c r="G2365" s="606">
        <v>58120</v>
      </c>
      <c r="H2365" s="607">
        <v>5812</v>
      </c>
    </row>
    <row r="2366" spans="1:8">
      <c r="A2366" s="601" t="s">
        <v>4373</v>
      </c>
      <c r="B2366" s="602"/>
      <c r="C2366" s="602"/>
      <c r="D2366" s="603"/>
      <c r="E2366" s="604" t="s">
        <v>4136</v>
      </c>
      <c r="F2366" s="605">
        <v>1</v>
      </c>
      <c r="G2366" s="606">
        <v>290</v>
      </c>
      <c r="H2366" s="607">
        <v>290</v>
      </c>
    </row>
    <row r="2367" spans="1:8">
      <c r="A2367" s="601"/>
      <c r="B2367" s="602"/>
      <c r="C2367" s="602"/>
      <c r="D2367" s="603"/>
      <c r="E2367" s="611" t="s">
        <v>4142</v>
      </c>
      <c r="F2367" s="611"/>
      <c r="G2367" s="611"/>
      <c r="H2367" s="612">
        <v>51770.1</v>
      </c>
    </row>
    <row r="2368" spans="1:8">
      <c r="A2368" s="613" t="s">
        <v>4143</v>
      </c>
      <c r="B2368" s="614"/>
      <c r="C2368" s="615"/>
      <c r="D2368" s="616"/>
      <c r="E2368" s="615"/>
      <c r="F2368" s="615"/>
      <c r="G2368" s="617"/>
      <c r="H2368" s="618"/>
    </row>
    <row r="2369" spans="1:8">
      <c r="A2369" s="594" t="s">
        <v>4064</v>
      </c>
      <c r="B2369" s="595"/>
      <c r="C2369" s="595"/>
      <c r="D2369" s="596"/>
      <c r="E2369" s="597" t="s">
        <v>4130</v>
      </c>
      <c r="F2369" s="598" t="s">
        <v>4144</v>
      </c>
      <c r="G2369" s="599" t="s">
        <v>4133</v>
      </c>
      <c r="H2369" s="600" t="s">
        <v>4134</v>
      </c>
    </row>
    <row r="2370" spans="1:8">
      <c r="A2370" s="601" t="s">
        <v>4145</v>
      </c>
      <c r="B2370" s="602"/>
      <c r="C2370" s="602"/>
      <c r="D2370" s="603"/>
      <c r="E2370" s="604" t="s">
        <v>4146</v>
      </c>
      <c r="F2370" s="619">
        <v>0.4</v>
      </c>
      <c r="G2370" s="606">
        <v>1587.2183463750353</v>
      </c>
      <c r="H2370" s="607">
        <v>634.89</v>
      </c>
    </row>
    <row r="2371" spans="1:8">
      <c r="A2371" s="601" t="s">
        <v>4180</v>
      </c>
      <c r="B2371" s="602"/>
      <c r="C2371" s="602"/>
      <c r="D2371" s="603"/>
      <c r="E2371" s="604" t="s">
        <v>4146</v>
      </c>
      <c r="F2371" s="619">
        <v>0.4</v>
      </c>
      <c r="G2371" s="606">
        <v>104.75641086075238</v>
      </c>
      <c r="H2371" s="607">
        <v>41.9</v>
      </c>
    </row>
    <row r="2372" spans="1:8">
      <c r="A2372" s="601" t="s">
        <v>4181</v>
      </c>
      <c r="B2372" s="602"/>
      <c r="C2372" s="602"/>
      <c r="D2372" s="603"/>
      <c r="E2372" s="604" t="s">
        <v>4146</v>
      </c>
      <c r="F2372" s="619">
        <v>0.4</v>
      </c>
      <c r="G2372" s="606">
        <v>2041.4757928961851</v>
      </c>
      <c r="H2372" s="607">
        <v>816.59</v>
      </c>
    </row>
    <row r="2373" spans="1:8">
      <c r="A2373" s="620"/>
      <c r="B2373" s="621"/>
      <c r="C2373" s="621"/>
      <c r="D2373" s="622"/>
      <c r="E2373" s="623" t="s">
        <v>4147</v>
      </c>
      <c r="F2373" s="624"/>
      <c r="G2373" s="625"/>
      <c r="H2373" s="612">
        <v>1493.38</v>
      </c>
    </row>
    <row r="2374" spans="1:8">
      <c r="A2374" s="626" t="s">
        <v>4148</v>
      </c>
      <c r="B2374" s="627"/>
      <c r="C2374" s="628"/>
      <c r="D2374" s="629"/>
      <c r="E2374" s="628"/>
      <c r="F2374" s="628"/>
      <c r="G2374" s="630"/>
      <c r="H2374" s="631"/>
    </row>
    <row r="2375" spans="1:8">
      <c r="A2375" s="594" t="s">
        <v>4064</v>
      </c>
      <c r="B2375" s="595"/>
      <c r="C2375" s="595"/>
      <c r="D2375" s="596"/>
      <c r="E2375" s="597" t="s">
        <v>4130</v>
      </c>
      <c r="F2375" s="598" t="s">
        <v>4132</v>
      </c>
      <c r="G2375" s="599" t="s">
        <v>4133</v>
      </c>
      <c r="H2375" s="600" t="s">
        <v>4134</v>
      </c>
    </row>
    <row r="2376" spans="1:8">
      <c r="A2376" s="601" t="s">
        <v>4149</v>
      </c>
      <c r="B2376" s="602"/>
      <c r="C2376" s="602"/>
      <c r="D2376" s="603"/>
      <c r="E2376" s="604" t="s">
        <v>4140</v>
      </c>
      <c r="F2376" s="632">
        <v>0.05</v>
      </c>
      <c r="G2376" s="606">
        <v>64783.484999999993</v>
      </c>
      <c r="H2376" s="607">
        <v>3239.17</v>
      </c>
    </row>
    <row r="2377" spans="1:8">
      <c r="A2377" s="601"/>
      <c r="B2377" s="602"/>
      <c r="C2377" s="602"/>
      <c r="D2377" s="603"/>
      <c r="E2377" s="623" t="s">
        <v>4150</v>
      </c>
      <c r="F2377" s="624"/>
      <c r="G2377" s="625"/>
      <c r="H2377" s="612">
        <v>3239.17</v>
      </c>
    </row>
    <row r="2378" spans="1:8">
      <c r="A2378" s="634" t="s">
        <v>4151</v>
      </c>
      <c r="B2378" s="635"/>
      <c r="C2378" s="636"/>
      <c r="D2378" s="637"/>
      <c r="E2378" s="636"/>
      <c r="F2378" s="636"/>
      <c r="G2378" s="638"/>
      <c r="H2378" s="639"/>
    </row>
    <row r="2379" spans="1:8">
      <c r="A2379" s="594" t="s">
        <v>4064</v>
      </c>
      <c r="B2379" s="595"/>
      <c r="C2379" s="595"/>
      <c r="D2379" s="596"/>
      <c r="E2379" s="597" t="s">
        <v>4130</v>
      </c>
      <c r="F2379" s="598" t="s">
        <v>4144</v>
      </c>
      <c r="G2379" s="599" t="s">
        <v>4133</v>
      </c>
      <c r="H2379" s="600" t="s">
        <v>4134</v>
      </c>
    </row>
    <row r="2380" spans="1:8">
      <c r="A2380" s="601" t="s">
        <v>4374</v>
      </c>
      <c r="B2380" s="602"/>
      <c r="C2380" s="602"/>
      <c r="D2380" s="603"/>
      <c r="E2380" s="604" t="s">
        <v>4146</v>
      </c>
      <c r="F2380" s="640">
        <v>0.4</v>
      </c>
      <c r="G2380" s="606">
        <v>64327.520156250001</v>
      </c>
      <c r="H2380" s="607">
        <v>25731.01</v>
      </c>
    </row>
    <row r="2381" spans="1:8">
      <c r="A2381" s="601"/>
      <c r="B2381" s="602"/>
      <c r="C2381" s="602"/>
      <c r="D2381" s="603"/>
      <c r="E2381" s="604" t="s">
        <v>4141</v>
      </c>
      <c r="F2381" s="605"/>
      <c r="G2381" s="606" t="s">
        <v>4141</v>
      </c>
      <c r="H2381" s="607" t="s">
        <v>4141</v>
      </c>
    </row>
    <row r="2382" spans="1:8" ht="13.5" thickBot="1">
      <c r="A2382" s="641"/>
      <c r="B2382" s="642"/>
      <c r="C2382" s="642"/>
      <c r="D2382" s="643"/>
      <c r="E2382" s="644" t="s">
        <v>4153</v>
      </c>
      <c r="F2382" s="645"/>
      <c r="G2382" s="646"/>
      <c r="H2382" s="647">
        <v>25731.01</v>
      </c>
    </row>
    <row r="2383" spans="1:8" ht="13.5" thickBot="1">
      <c r="A2383" s="648" t="s">
        <v>4154</v>
      </c>
      <c r="B2383" s="649"/>
      <c r="C2383" s="649"/>
      <c r="D2383" s="649"/>
      <c r="E2383" s="650"/>
      <c r="F2383" s="651">
        <v>82233.66</v>
      </c>
      <c r="G2383" s="652"/>
      <c r="H2383" s="653"/>
    </row>
    <row r="2384" spans="1:8" ht="15">
      <c r="A2384" s="579"/>
      <c r="B2384" s="579"/>
      <c r="C2384" s="579"/>
      <c r="D2384" s="579"/>
      <c r="E2384" s="579"/>
      <c r="F2384" s="579"/>
      <c r="G2384" s="579"/>
      <c r="H2384" s="579"/>
    </row>
    <row r="2385" spans="1:8" ht="15.75" thickBot="1">
      <c r="A2385" s="654"/>
      <c r="B2385" s="654"/>
      <c r="C2385" s="654"/>
      <c r="D2385" s="654"/>
      <c r="E2385" s="654"/>
      <c r="F2385" s="654"/>
      <c r="G2385" s="654"/>
      <c r="H2385" s="654"/>
    </row>
    <row r="2386" spans="1:8" ht="26.25" thickBot="1">
      <c r="A2386" s="573" t="s">
        <v>4129</v>
      </c>
      <c r="B2386" s="581"/>
      <c r="C2386" s="581"/>
      <c r="D2386" s="582" t="s">
        <v>211</v>
      </c>
      <c r="E2386" s="583" t="s">
        <v>4130</v>
      </c>
      <c r="F2386" s="584" t="s">
        <v>28</v>
      </c>
      <c r="G2386" s="585" t="s">
        <v>0</v>
      </c>
      <c r="H2386" s="586" t="s">
        <v>4375</v>
      </c>
    </row>
    <row r="2387" spans="1:8" ht="15.75" customHeight="1" thickBot="1">
      <c r="A2387" s="587"/>
      <c r="B2387" s="587"/>
      <c r="C2387" s="587"/>
      <c r="D2387" s="587"/>
      <c r="E2387" s="587"/>
      <c r="F2387" s="587"/>
      <c r="G2387" s="587"/>
      <c r="H2387" s="587"/>
    </row>
    <row r="2388" spans="1:8">
      <c r="A2388" s="588" t="s">
        <v>1297</v>
      </c>
      <c r="B2388" s="589"/>
      <c r="C2388" s="590"/>
      <c r="D2388" s="591"/>
      <c r="E2388" s="590"/>
      <c r="F2388" s="590"/>
      <c r="G2388" s="592"/>
      <c r="H2388" s="593"/>
    </row>
    <row r="2389" spans="1:8">
      <c r="A2389" s="594" t="s">
        <v>4064</v>
      </c>
      <c r="B2389" s="595"/>
      <c r="C2389" s="595"/>
      <c r="D2389" s="596"/>
      <c r="E2389" s="597" t="s">
        <v>4130</v>
      </c>
      <c r="F2389" s="598" t="s">
        <v>4132</v>
      </c>
      <c r="G2389" s="599" t="s">
        <v>4133</v>
      </c>
      <c r="H2389" s="600" t="s">
        <v>4134</v>
      </c>
    </row>
    <row r="2390" spans="1:8">
      <c r="A2390" s="601" t="s">
        <v>4376</v>
      </c>
      <c r="B2390" s="602"/>
      <c r="C2390" s="602"/>
      <c r="D2390" s="603"/>
      <c r="E2390" s="604" t="s">
        <v>4164</v>
      </c>
      <c r="F2390" s="605">
        <v>1.25</v>
      </c>
      <c r="G2390" s="606">
        <v>19536</v>
      </c>
      <c r="H2390" s="607">
        <v>24420</v>
      </c>
    </row>
    <row r="2391" spans="1:8">
      <c r="A2391" s="601" t="s">
        <v>4377</v>
      </c>
      <c r="B2391" s="602"/>
      <c r="C2391" s="602"/>
      <c r="D2391" s="603"/>
      <c r="E2391" s="604" t="s">
        <v>4263</v>
      </c>
      <c r="F2391" s="605">
        <v>0.19</v>
      </c>
      <c r="G2391" s="606">
        <v>11714</v>
      </c>
      <c r="H2391" s="607">
        <v>2225.66</v>
      </c>
    </row>
    <row r="2392" spans="1:8">
      <c r="A2392" s="601" t="s">
        <v>4298</v>
      </c>
      <c r="B2392" s="602"/>
      <c r="C2392" s="602"/>
      <c r="D2392" s="603"/>
      <c r="E2392" s="604" t="s">
        <v>4136</v>
      </c>
      <c r="F2392" s="605">
        <v>2.5</v>
      </c>
      <c r="G2392" s="606">
        <v>14994</v>
      </c>
      <c r="H2392" s="607">
        <v>37485</v>
      </c>
    </row>
    <row r="2393" spans="1:8">
      <c r="A2393" s="601" t="s">
        <v>4378</v>
      </c>
      <c r="B2393" s="602"/>
      <c r="C2393" s="602"/>
      <c r="D2393" s="603"/>
      <c r="E2393" s="604" t="s">
        <v>4263</v>
      </c>
      <c r="F2393" s="605">
        <v>0.05</v>
      </c>
      <c r="G2393" s="606">
        <v>55545</v>
      </c>
      <c r="H2393" s="607">
        <v>2777.25</v>
      </c>
    </row>
    <row r="2394" spans="1:8">
      <c r="A2394" s="601" t="s">
        <v>4379</v>
      </c>
      <c r="B2394" s="602"/>
      <c r="C2394" s="602"/>
      <c r="D2394" s="603"/>
      <c r="E2394" s="604" t="s">
        <v>4157</v>
      </c>
      <c r="F2394" s="605">
        <v>0.05</v>
      </c>
      <c r="G2394" s="606">
        <v>7245</v>
      </c>
      <c r="H2394" s="607">
        <v>362.25</v>
      </c>
    </row>
    <row r="2395" spans="1:8">
      <c r="A2395" s="601" t="s">
        <v>4156</v>
      </c>
      <c r="B2395" s="602"/>
      <c r="C2395" s="602"/>
      <c r="D2395" s="603"/>
      <c r="E2395" s="604" t="s">
        <v>4157</v>
      </c>
      <c r="F2395" s="605">
        <v>0.27</v>
      </c>
      <c r="G2395" s="606">
        <v>7214</v>
      </c>
      <c r="H2395" s="607">
        <v>1947.78</v>
      </c>
    </row>
    <row r="2396" spans="1:8">
      <c r="A2396" s="601"/>
      <c r="B2396" s="602"/>
      <c r="C2396" s="602"/>
      <c r="D2396" s="603"/>
      <c r="E2396" s="611" t="s">
        <v>4142</v>
      </c>
      <c r="F2396" s="611"/>
      <c r="G2396" s="611"/>
      <c r="H2396" s="612">
        <v>69217.94</v>
      </c>
    </row>
    <row r="2397" spans="1:8">
      <c r="A2397" s="613" t="s">
        <v>4143</v>
      </c>
      <c r="B2397" s="614"/>
      <c r="C2397" s="615"/>
      <c r="D2397" s="616"/>
      <c r="E2397" s="615"/>
      <c r="F2397" s="615"/>
      <c r="G2397" s="617"/>
      <c r="H2397" s="618"/>
    </row>
    <row r="2398" spans="1:8">
      <c r="A2398" s="594" t="s">
        <v>4064</v>
      </c>
      <c r="B2398" s="595"/>
      <c r="C2398" s="595"/>
      <c r="D2398" s="596"/>
      <c r="E2398" s="597" t="s">
        <v>4130</v>
      </c>
      <c r="F2398" s="598" t="s">
        <v>4144</v>
      </c>
      <c r="G2398" s="599" t="s">
        <v>4133</v>
      </c>
      <c r="H2398" s="600" t="s">
        <v>4134</v>
      </c>
    </row>
    <row r="2399" spans="1:8">
      <c r="A2399" s="601" t="s">
        <v>4145</v>
      </c>
      <c r="B2399" s="602"/>
      <c r="C2399" s="602"/>
      <c r="D2399" s="603"/>
      <c r="E2399" s="604" t="s">
        <v>4146</v>
      </c>
      <c r="F2399" s="619">
        <v>0.5</v>
      </c>
      <c r="G2399" s="606">
        <v>1587.2183463750353</v>
      </c>
      <c r="H2399" s="607">
        <v>793.61</v>
      </c>
    </row>
    <row r="2400" spans="1:8">
      <c r="A2400" s="601" t="s">
        <v>4180</v>
      </c>
      <c r="B2400" s="602"/>
      <c r="C2400" s="602"/>
      <c r="D2400" s="603"/>
      <c r="E2400" s="604" t="s">
        <v>4146</v>
      </c>
      <c r="F2400" s="619">
        <v>0.5</v>
      </c>
      <c r="G2400" s="606">
        <v>104.75641086075238</v>
      </c>
      <c r="H2400" s="607">
        <v>52.38</v>
      </c>
    </row>
    <row r="2401" spans="1:8">
      <c r="A2401" s="601" t="s">
        <v>4181</v>
      </c>
      <c r="B2401" s="602"/>
      <c r="C2401" s="602"/>
      <c r="D2401" s="603"/>
      <c r="E2401" s="604" t="s">
        <v>4146</v>
      </c>
      <c r="F2401" s="619">
        <v>0.5</v>
      </c>
      <c r="G2401" s="606">
        <v>2041.4757928961851</v>
      </c>
      <c r="H2401" s="607">
        <v>1020.74</v>
      </c>
    </row>
    <row r="2402" spans="1:8">
      <c r="A2402" s="620"/>
      <c r="B2402" s="621"/>
      <c r="C2402" s="621"/>
      <c r="D2402" s="622"/>
      <c r="E2402" s="623" t="s">
        <v>4147</v>
      </c>
      <c r="F2402" s="624"/>
      <c r="G2402" s="625"/>
      <c r="H2402" s="612">
        <v>1866.73</v>
      </c>
    </row>
    <row r="2403" spans="1:8">
      <c r="A2403" s="626" t="s">
        <v>4148</v>
      </c>
      <c r="B2403" s="627"/>
      <c r="C2403" s="628"/>
      <c r="D2403" s="629"/>
      <c r="E2403" s="628"/>
      <c r="F2403" s="628"/>
      <c r="G2403" s="630"/>
      <c r="H2403" s="631"/>
    </row>
    <row r="2404" spans="1:8">
      <c r="A2404" s="594" t="s">
        <v>4064</v>
      </c>
      <c r="B2404" s="595"/>
      <c r="C2404" s="595"/>
      <c r="D2404" s="596"/>
      <c r="E2404" s="597" t="s">
        <v>4130</v>
      </c>
      <c r="F2404" s="598" t="s">
        <v>4132</v>
      </c>
      <c r="G2404" s="599" t="s">
        <v>4133</v>
      </c>
      <c r="H2404" s="600" t="s">
        <v>4134</v>
      </c>
    </row>
    <row r="2405" spans="1:8">
      <c r="A2405" s="601" t="s">
        <v>4149</v>
      </c>
      <c r="B2405" s="602"/>
      <c r="C2405" s="602"/>
      <c r="D2405" s="603"/>
      <c r="E2405" s="604" t="s">
        <v>4140</v>
      </c>
      <c r="F2405" s="632">
        <v>0.05</v>
      </c>
      <c r="G2405" s="606">
        <v>64783.484999999993</v>
      </c>
      <c r="H2405" s="607">
        <v>3239.17</v>
      </c>
    </row>
    <row r="2406" spans="1:8">
      <c r="A2406" s="601"/>
      <c r="B2406" s="602"/>
      <c r="C2406" s="602"/>
      <c r="D2406" s="603"/>
      <c r="E2406" s="623" t="s">
        <v>4150</v>
      </c>
      <c r="F2406" s="624"/>
      <c r="G2406" s="625"/>
      <c r="H2406" s="612">
        <v>3239.17</v>
      </c>
    </row>
    <row r="2407" spans="1:8">
      <c r="A2407" s="634" t="s">
        <v>4151</v>
      </c>
      <c r="B2407" s="635"/>
      <c r="C2407" s="636"/>
      <c r="D2407" s="637"/>
      <c r="E2407" s="636"/>
      <c r="F2407" s="636"/>
      <c r="G2407" s="638"/>
      <c r="H2407" s="639"/>
    </row>
    <row r="2408" spans="1:8">
      <c r="A2408" s="594" t="s">
        <v>4064</v>
      </c>
      <c r="B2408" s="595"/>
      <c r="C2408" s="595"/>
      <c r="D2408" s="596"/>
      <c r="E2408" s="597" t="s">
        <v>4130</v>
      </c>
      <c r="F2408" s="598" t="s">
        <v>4144</v>
      </c>
      <c r="G2408" s="599" t="s">
        <v>4133</v>
      </c>
      <c r="H2408" s="600" t="s">
        <v>4134</v>
      </c>
    </row>
    <row r="2409" spans="1:8">
      <c r="A2409" s="601" t="s">
        <v>4152</v>
      </c>
      <c r="B2409" s="602"/>
      <c r="C2409" s="602"/>
      <c r="D2409" s="603"/>
      <c r="E2409" s="604" t="s">
        <v>4146</v>
      </c>
      <c r="F2409" s="640">
        <v>0.5</v>
      </c>
      <c r="G2409" s="606">
        <v>64327.520156250001</v>
      </c>
      <c r="H2409" s="607">
        <v>32163.759999999998</v>
      </c>
    </row>
    <row r="2410" spans="1:8">
      <c r="A2410" s="601"/>
      <c r="B2410" s="602"/>
      <c r="C2410" s="602"/>
      <c r="D2410" s="603"/>
      <c r="E2410" s="604" t="s">
        <v>4141</v>
      </c>
      <c r="F2410" s="605"/>
      <c r="G2410" s="606" t="s">
        <v>4141</v>
      </c>
      <c r="H2410" s="607" t="s">
        <v>4141</v>
      </c>
    </row>
    <row r="2411" spans="1:8" ht="13.5" thickBot="1">
      <c r="A2411" s="641"/>
      <c r="B2411" s="642"/>
      <c r="C2411" s="642"/>
      <c r="D2411" s="643"/>
      <c r="E2411" s="644" t="s">
        <v>4153</v>
      </c>
      <c r="F2411" s="645"/>
      <c r="G2411" s="646"/>
      <c r="H2411" s="647">
        <v>32163.759999999998</v>
      </c>
    </row>
    <row r="2412" spans="1:8" ht="13.5" thickBot="1">
      <c r="A2412" s="648" t="s">
        <v>4154</v>
      </c>
      <c r="B2412" s="649"/>
      <c r="C2412" s="649"/>
      <c r="D2412" s="649"/>
      <c r="E2412" s="650"/>
      <c r="F2412" s="651">
        <v>106487.6</v>
      </c>
      <c r="G2412" s="652"/>
      <c r="H2412" s="653"/>
    </row>
    <row r="2413" spans="1:8" ht="15">
      <c r="A2413" s="579"/>
      <c r="B2413" s="579"/>
      <c r="C2413" s="579"/>
      <c r="D2413" s="579"/>
      <c r="E2413" s="579"/>
      <c r="F2413" s="579"/>
      <c r="G2413" s="579"/>
      <c r="H2413" s="579"/>
    </row>
    <row r="2414" spans="1:8" ht="15.75" thickBot="1">
      <c r="A2414" s="654"/>
      <c r="B2414" s="654"/>
      <c r="C2414" s="654"/>
      <c r="D2414" s="654"/>
      <c r="E2414" s="654"/>
      <c r="F2414" s="654"/>
      <c r="G2414" s="654"/>
      <c r="H2414" s="654"/>
    </row>
    <row r="2415" spans="1:8" ht="39" thickBot="1">
      <c r="A2415" s="573" t="s">
        <v>4129</v>
      </c>
      <c r="B2415" s="581"/>
      <c r="C2415" s="581"/>
      <c r="D2415" s="582" t="s">
        <v>213</v>
      </c>
      <c r="E2415" s="583" t="s">
        <v>4130</v>
      </c>
      <c r="F2415" s="584" t="s">
        <v>28</v>
      </c>
      <c r="G2415" s="585" t="s">
        <v>0</v>
      </c>
      <c r="H2415" s="586" t="s">
        <v>4380</v>
      </c>
    </row>
    <row r="2416" spans="1:8" ht="15.75" customHeight="1" thickBot="1">
      <c r="A2416" s="587"/>
      <c r="B2416" s="587"/>
      <c r="C2416" s="587"/>
      <c r="D2416" s="587"/>
      <c r="E2416" s="587"/>
      <c r="F2416" s="587"/>
      <c r="G2416" s="587"/>
      <c r="H2416" s="587"/>
    </row>
    <row r="2417" spans="1:8">
      <c r="A2417" s="588" t="s">
        <v>1297</v>
      </c>
      <c r="B2417" s="589"/>
      <c r="C2417" s="590"/>
      <c r="D2417" s="591"/>
      <c r="E2417" s="590"/>
      <c r="F2417" s="590"/>
      <c r="G2417" s="592"/>
      <c r="H2417" s="593"/>
    </row>
    <row r="2418" spans="1:8">
      <c r="A2418" s="594" t="s">
        <v>4064</v>
      </c>
      <c r="B2418" s="595"/>
      <c r="C2418" s="595"/>
      <c r="D2418" s="596"/>
      <c r="E2418" s="597" t="s">
        <v>4130</v>
      </c>
      <c r="F2418" s="598" t="s">
        <v>4132</v>
      </c>
      <c r="G2418" s="599" t="s">
        <v>4133</v>
      </c>
      <c r="H2418" s="600" t="s">
        <v>4134</v>
      </c>
    </row>
    <row r="2419" spans="1:8">
      <c r="A2419" s="601" t="s">
        <v>4381</v>
      </c>
      <c r="B2419" s="602"/>
      <c r="C2419" s="602"/>
      <c r="D2419" s="603"/>
      <c r="E2419" s="604" t="s">
        <v>4138</v>
      </c>
      <c r="F2419" s="605">
        <v>1.4</v>
      </c>
      <c r="G2419" s="606">
        <v>10011</v>
      </c>
      <c r="H2419" s="607">
        <v>14015.4</v>
      </c>
    </row>
    <row r="2420" spans="1:8">
      <c r="A2420" s="601" t="s">
        <v>4382</v>
      </c>
      <c r="B2420" s="602"/>
      <c r="C2420" s="602"/>
      <c r="D2420" s="603"/>
      <c r="E2420" s="604" t="s">
        <v>4164</v>
      </c>
      <c r="F2420" s="605">
        <v>1</v>
      </c>
      <c r="G2420" s="606">
        <v>21327</v>
      </c>
      <c r="H2420" s="607">
        <v>21327</v>
      </c>
    </row>
    <row r="2421" spans="1:8">
      <c r="A2421" s="601"/>
      <c r="B2421" s="602"/>
      <c r="C2421" s="602"/>
      <c r="D2421" s="603"/>
      <c r="E2421" s="604" t="s">
        <v>4141</v>
      </c>
      <c r="F2421" s="605"/>
      <c r="G2421" s="606" t="s">
        <v>4141</v>
      </c>
      <c r="H2421" s="607" t="s">
        <v>4141</v>
      </c>
    </row>
    <row r="2422" spans="1:8">
      <c r="A2422" s="601"/>
      <c r="B2422" s="602"/>
      <c r="C2422" s="602"/>
      <c r="D2422" s="603"/>
      <c r="E2422" s="604" t="s">
        <v>4141</v>
      </c>
      <c r="F2422" s="605"/>
      <c r="G2422" s="606" t="s">
        <v>4141</v>
      </c>
      <c r="H2422" s="607" t="s">
        <v>4141</v>
      </c>
    </row>
    <row r="2423" spans="1:8">
      <c r="A2423" s="601"/>
      <c r="B2423" s="602"/>
      <c r="C2423" s="602"/>
      <c r="D2423" s="603"/>
      <c r="E2423" s="611" t="s">
        <v>4142</v>
      </c>
      <c r="F2423" s="611"/>
      <c r="G2423" s="611"/>
      <c r="H2423" s="612">
        <v>35342.400000000001</v>
      </c>
    </row>
    <row r="2424" spans="1:8">
      <c r="A2424" s="613" t="s">
        <v>4143</v>
      </c>
      <c r="B2424" s="614"/>
      <c r="C2424" s="615"/>
      <c r="D2424" s="616"/>
      <c r="E2424" s="615"/>
      <c r="F2424" s="615"/>
      <c r="G2424" s="617"/>
      <c r="H2424" s="618"/>
    </row>
    <row r="2425" spans="1:8">
      <c r="A2425" s="594" t="s">
        <v>4064</v>
      </c>
      <c r="B2425" s="595"/>
      <c r="C2425" s="595"/>
      <c r="D2425" s="596"/>
      <c r="E2425" s="597" t="s">
        <v>4130</v>
      </c>
      <c r="F2425" s="598" t="s">
        <v>4144</v>
      </c>
      <c r="G2425" s="599" t="s">
        <v>4133</v>
      </c>
      <c r="H2425" s="600" t="s">
        <v>4134</v>
      </c>
    </row>
    <row r="2426" spans="1:8">
      <c r="A2426" s="601" t="s">
        <v>4145</v>
      </c>
      <c r="B2426" s="602"/>
      <c r="C2426" s="602"/>
      <c r="D2426" s="603"/>
      <c r="E2426" s="604" t="s">
        <v>4146</v>
      </c>
      <c r="F2426" s="619">
        <v>0.5</v>
      </c>
      <c r="G2426" s="606">
        <v>1587.2183463750353</v>
      </c>
      <c r="H2426" s="607">
        <v>793.61</v>
      </c>
    </row>
    <row r="2427" spans="1:8">
      <c r="A2427" s="601" t="s">
        <v>4180</v>
      </c>
      <c r="B2427" s="602"/>
      <c r="C2427" s="602"/>
      <c r="D2427" s="603"/>
      <c r="E2427" s="604" t="s">
        <v>4146</v>
      </c>
      <c r="F2427" s="619">
        <v>0.5</v>
      </c>
      <c r="G2427" s="606">
        <v>104.75641086075238</v>
      </c>
      <c r="H2427" s="607">
        <v>52.38</v>
      </c>
    </row>
    <row r="2428" spans="1:8">
      <c r="A2428" s="601" t="s">
        <v>4181</v>
      </c>
      <c r="B2428" s="602"/>
      <c r="C2428" s="602"/>
      <c r="D2428" s="603"/>
      <c r="E2428" s="604" t="s">
        <v>4146</v>
      </c>
      <c r="F2428" s="619">
        <v>0.5</v>
      </c>
      <c r="G2428" s="606">
        <v>2041.4757928961851</v>
      </c>
      <c r="H2428" s="607">
        <v>1020.74</v>
      </c>
    </row>
    <row r="2429" spans="1:8">
      <c r="A2429" s="620"/>
      <c r="B2429" s="621"/>
      <c r="C2429" s="621"/>
      <c r="D2429" s="622"/>
      <c r="E2429" s="623" t="s">
        <v>4147</v>
      </c>
      <c r="F2429" s="624"/>
      <c r="G2429" s="625"/>
      <c r="H2429" s="612">
        <v>1866.73</v>
      </c>
    </row>
    <row r="2430" spans="1:8">
      <c r="A2430" s="626" t="s">
        <v>4148</v>
      </c>
      <c r="B2430" s="627"/>
      <c r="C2430" s="628"/>
      <c r="D2430" s="629"/>
      <c r="E2430" s="628"/>
      <c r="F2430" s="628"/>
      <c r="G2430" s="630"/>
      <c r="H2430" s="631"/>
    </row>
    <row r="2431" spans="1:8">
      <c r="A2431" s="594" t="s">
        <v>4064</v>
      </c>
      <c r="B2431" s="595"/>
      <c r="C2431" s="595"/>
      <c r="D2431" s="596"/>
      <c r="E2431" s="597" t="s">
        <v>4130</v>
      </c>
      <c r="F2431" s="598" t="s">
        <v>4132</v>
      </c>
      <c r="G2431" s="599" t="s">
        <v>4133</v>
      </c>
      <c r="H2431" s="600" t="s">
        <v>4134</v>
      </c>
    </row>
    <row r="2432" spans="1:8">
      <c r="A2432" s="601" t="s">
        <v>4149</v>
      </c>
      <c r="B2432" s="602"/>
      <c r="C2432" s="602"/>
      <c r="D2432" s="603"/>
      <c r="E2432" s="604" t="s">
        <v>4140</v>
      </c>
      <c r="F2432" s="632">
        <v>0.05</v>
      </c>
      <c r="G2432" s="606">
        <v>64783.484999999993</v>
      </c>
      <c r="H2432" s="607">
        <v>3239.17</v>
      </c>
    </row>
    <row r="2433" spans="1:8">
      <c r="A2433" s="601"/>
      <c r="B2433" s="602"/>
      <c r="C2433" s="602"/>
      <c r="D2433" s="603"/>
      <c r="E2433" s="623" t="s">
        <v>4150</v>
      </c>
      <c r="F2433" s="624"/>
      <c r="G2433" s="625"/>
      <c r="H2433" s="612">
        <v>3239.17</v>
      </c>
    </row>
    <row r="2434" spans="1:8">
      <c r="A2434" s="634" t="s">
        <v>4151</v>
      </c>
      <c r="B2434" s="635"/>
      <c r="C2434" s="636"/>
      <c r="D2434" s="637"/>
      <c r="E2434" s="636"/>
      <c r="F2434" s="636"/>
      <c r="G2434" s="638"/>
      <c r="H2434" s="639"/>
    </row>
    <row r="2435" spans="1:8">
      <c r="A2435" s="594" t="s">
        <v>4064</v>
      </c>
      <c r="B2435" s="595"/>
      <c r="C2435" s="595"/>
      <c r="D2435" s="596"/>
      <c r="E2435" s="597" t="s">
        <v>4130</v>
      </c>
      <c r="F2435" s="598" t="s">
        <v>4144</v>
      </c>
      <c r="G2435" s="599" t="s">
        <v>4133</v>
      </c>
      <c r="H2435" s="600" t="s">
        <v>4134</v>
      </c>
    </row>
    <row r="2436" spans="1:8">
      <c r="A2436" s="601" t="s">
        <v>4152</v>
      </c>
      <c r="B2436" s="602"/>
      <c r="C2436" s="602"/>
      <c r="D2436" s="603"/>
      <c r="E2436" s="604" t="s">
        <v>4146</v>
      </c>
      <c r="F2436" s="640">
        <v>0.5</v>
      </c>
      <c r="G2436" s="606">
        <v>64327.520156250001</v>
      </c>
      <c r="H2436" s="607">
        <v>32163.759999999998</v>
      </c>
    </row>
    <row r="2437" spans="1:8">
      <c r="A2437" s="601"/>
      <c r="B2437" s="602"/>
      <c r="C2437" s="602"/>
      <c r="D2437" s="603"/>
      <c r="E2437" s="604" t="s">
        <v>4141</v>
      </c>
      <c r="F2437" s="605"/>
      <c r="G2437" s="606" t="s">
        <v>4141</v>
      </c>
      <c r="H2437" s="607" t="s">
        <v>4141</v>
      </c>
    </row>
    <row r="2438" spans="1:8" ht="13.5" thickBot="1">
      <c r="A2438" s="641"/>
      <c r="B2438" s="642"/>
      <c r="C2438" s="642"/>
      <c r="D2438" s="643"/>
      <c r="E2438" s="644" t="s">
        <v>4153</v>
      </c>
      <c r="F2438" s="645"/>
      <c r="G2438" s="646"/>
      <c r="H2438" s="647">
        <v>32163.759999999998</v>
      </c>
    </row>
    <row r="2439" spans="1:8" ht="13.5" thickBot="1">
      <c r="A2439" s="648" t="s">
        <v>4154</v>
      </c>
      <c r="B2439" s="649"/>
      <c r="C2439" s="649"/>
      <c r="D2439" s="649"/>
      <c r="E2439" s="650"/>
      <c r="F2439" s="651">
        <v>72612.06</v>
      </c>
      <c r="G2439" s="652"/>
      <c r="H2439" s="653"/>
    </row>
    <row r="2440" spans="1:8" ht="15">
      <c r="A2440" s="579"/>
      <c r="B2440" s="579"/>
      <c r="C2440" s="579"/>
      <c r="D2440" s="579"/>
      <c r="E2440" s="579"/>
      <c r="F2440" s="579"/>
      <c r="G2440" s="579"/>
      <c r="H2440" s="579"/>
    </row>
    <row r="2441" spans="1:8" ht="15.75" thickBot="1">
      <c r="A2441" s="654"/>
      <c r="B2441" s="654"/>
      <c r="C2441" s="654"/>
      <c r="D2441" s="654"/>
      <c r="E2441" s="654"/>
      <c r="F2441" s="654"/>
      <c r="G2441" s="654"/>
      <c r="H2441" s="654"/>
    </row>
    <row r="2442" spans="1:8" ht="26.25" thickBot="1">
      <c r="A2442" s="573" t="s">
        <v>4129</v>
      </c>
      <c r="B2442" s="581"/>
      <c r="C2442" s="581"/>
      <c r="D2442" s="582" t="s">
        <v>215</v>
      </c>
      <c r="E2442" s="583" t="s">
        <v>4130</v>
      </c>
      <c r="F2442" s="584" t="s">
        <v>28</v>
      </c>
      <c r="G2442" s="585" t="s">
        <v>0</v>
      </c>
      <c r="H2442" s="586" t="s">
        <v>4383</v>
      </c>
    </row>
    <row r="2443" spans="1:8" ht="15.75" customHeight="1" thickBot="1">
      <c r="A2443" s="587"/>
      <c r="B2443" s="587"/>
      <c r="C2443" s="587"/>
      <c r="D2443" s="587"/>
      <c r="E2443" s="587"/>
      <c r="F2443" s="587"/>
      <c r="G2443" s="587"/>
      <c r="H2443" s="587"/>
    </row>
    <row r="2444" spans="1:8">
      <c r="A2444" s="588" t="s">
        <v>1297</v>
      </c>
      <c r="B2444" s="589"/>
      <c r="C2444" s="590"/>
      <c r="D2444" s="591"/>
      <c r="E2444" s="590"/>
      <c r="F2444" s="590"/>
      <c r="G2444" s="592"/>
      <c r="H2444" s="593"/>
    </row>
    <row r="2445" spans="1:8">
      <c r="A2445" s="594" t="s">
        <v>4064</v>
      </c>
      <c r="B2445" s="595"/>
      <c r="C2445" s="595"/>
      <c r="D2445" s="596"/>
      <c r="E2445" s="597" t="s">
        <v>4130</v>
      </c>
      <c r="F2445" s="598" t="s">
        <v>4132</v>
      </c>
      <c r="G2445" s="599" t="s">
        <v>4133</v>
      </c>
      <c r="H2445" s="600" t="s">
        <v>4134</v>
      </c>
    </row>
    <row r="2446" spans="1:8">
      <c r="A2446" s="601" t="s">
        <v>4381</v>
      </c>
      <c r="B2446" s="602"/>
      <c r="C2446" s="602"/>
      <c r="D2446" s="603"/>
      <c r="E2446" s="604" t="s">
        <v>4138</v>
      </c>
      <c r="F2446" s="605">
        <v>1.4</v>
      </c>
      <c r="G2446" s="606">
        <v>10011</v>
      </c>
      <c r="H2446" s="607">
        <v>14015.4</v>
      </c>
    </row>
    <row r="2447" spans="1:8">
      <c r="A2447" s="601"/>
      <c r="B2447" s="602"/>
      <c r="C2447" s="602"/>
      <c r="D2447" s="603"/>
      <c r="E2447" s="604" t="s">
        <v>4141</v>
      </c>
      <c r="F2447" s="605"/>
      <c r="G2447" s="606" t="s">
        <v>4141</v>
      </c>
      <c r="H2447" s="607" t="s">
        <v>4141</v>
      </c>
    </row>
    <row r="2448" spans="1:8">
      <c r="A2448" s="601"/>
      <c r="B2448" s="602"/>
      <c r="C2448" s="602"/>
      <c r="D2448" s="603"/>
      <c r="E2448" s="604" t="s">
        <v>4141</v>
      </c>
      <c r="F2448" s="605"/>
      <c r="G2448" s="606" t="s">
        <v>4141</v>
      </c>
      <c r="H2448" s="607" t="s">
        <v>4141</v>
      </c>
    </row>
    <row r="2449" spans="1:8">
      <c r="A2449" s="601"/>
      <c r="B2449" s="602"/>
      <c r="C2449" s="602"/>
      <c r="D2449" s="603"/>
      <c r="E2449" s="604" t="s">
        <v>4141</v>
      </c>
      <c r="F2449" s="605"/>
      <c r="G2449" s="606" t="s">
        <v>4141</v>
      </c>
      <c r="H2449" s="607" t="s">
        <v>4141</v>
      </c>
    </row>
    <row r="2450" spans="1:8">
      <c r="A2450" s="601"/>
      <c r="B2450" s="602"/>
      <c r="C2450" s="602"/>
      <c r="D2450" s="603"/>
      <c r="E2450" s="611" t="s">
        <v>4142</v>
      </c>
      <c r="F2450" s="611"/>
      <c r="G2450" s="611"/>
      <c r="H2450" s="612">
        <v>14015.4</v>
      </c>
    </row>
    <row r="2451" spans="1:8">
      <c r="A2451" s="613" t="s">
        <v>4143</v>
      </c>
      <c r="B2451" s="614"/>
      <c r="C2451" s="615"/>
      <c r="D2451" s="616"/>
      <c r="E2451" s="615"/>
      <c r="F2451" s="615"/>
      <c r="G2451" s="617"/>
      <c r="H2451" s="618"/>
    </row>
    <row r="2452" spans="1:8">
      <c r="A2452" s="594" t="s">
        <v>4064</v>
      </c>
      <c r="B2452" s="595"/>
      <c r="C2452" s="595"/>
      <c r="D2452" s="596"/>
      <c r="E2452" s="597" t="s">
        <v>4130</v>
      </c>
      <c r="F2452" s="598" t="s">
        <v>4144</v>
      </c>
      <c r="G2452" s="599" t="s">
        <v>4133</v>
      </c>
      <c r="H2452" s="600" t="s">
        <v>4134</v>
      </c>
    </row>
    <row r="2453" spans="1:8">
      <c r="A2453" s="601" t="s">
        <v>4145</v>
      </c>
      <c r="B2453" s="602"/>
      <c r="C2453" s="602"/>
      <c r="D2453" s="603"/>
      <c r="E2453" s="604" t="s">
        <v>4146</v>
      </c>
      <c r="F2453" s="619">
        <v>0.1</v>
      </c>
      <c r="G2453" s="606">
        <v>1587.2183463750353</v>
      </c>
      <c r="H2453" s="607">
        <v>158.72</v>
      </c>
    </row>
    <row r="2454" spans="1:8">
      <c r="A2454" s="601" t="s">
        <v>4180</v>
      </c>
      <c r="B2454" s="602"/>
      <c r="C2454" s="602"/>
      <c r="D2454" s="603"/>
      <c r="E2454" s="604" t="s">
        <v>4146</v>
      </c>
      <c r="F2454" s="619">
        <v>0.1</v>
      </c>
      <c r="G2454" s="606">
        <v>104.75641086075238</v>
      </c>
      <c r="H2454" s="607">
        <v>10.48</v>
      </c>
    </row>
    <row r="2455" spans="1:8">
      <c r="A2455" s="601" t="s">
        <v>4181</v>
      </c>
      <c r="B2455" s="602"/>
      <c r="C2455" s="602"/>
      <c r="D2455" s="603"/>
      <c r="E2455" s="604" t="s">
        <v>4146</v>
      </c>
      <c r="F2455" s="619">
        <v>0.1</v>
      </c>
      <c r="G2455" s="606">
        <v>2041.4757928961851</v>
      </c>
      <c r="H2455" s="607">
        <v>204.15</v>
      </c>
    </row>
    <row r="2456" spans="1:8">
      <c r="A2456" s="620"/>
      <c r="B2456" s="621"/>
      <c r="C2456" s="621"/>
      <c r="D2456" s="622"/>
      <c r="E2456" s="623" t="s">
        <v>4147</v>
      </c>
      <c r="F2456" s="624"/>
      <c r="G2456" s="625"/>
      <c r="H2456" s="612">
        <v>373.35</v>
      </c>
    </row>
    <row r="2457" spans="1:8">
      <c r="A2457" s="626" t="s">
        <v>4148</v>
      </c>
      <c r="B2457" s="627"/>
      <c r="C2457" s="628"/>
      <c r="D2457" s="629"/>
      <c r="E2457" s="628"/>
      <c r="F2457" s="628"/>
      <c r="G2457" s="630"/>
      <c r="H2457" s="631"/>
    </row>
    <row r="2458" spans="1:8">
      <c r="A2458" s="594" t="s">
        <v>4064</v>
      </c>
      <c r="B2458" s="595"/>
      <c r="C2458" s="595"/>
      <c r="D2458" s="596"/>
      <c r="E2458" s="597" t="s">
        <v>4130</v>
      </c>
      <c r="F2458" s="598" t="s">
        <v>4132</v>
      </c>
      <c r="G2458" s="599" t="s">
        <v>4133</v>
      </c>
      <c r="H2458" s="600" t="s">
        <v>4134</v>
      </c>
    </row>
    <row r="2459" spans="1:8">
      <c r="A2459" s="601" t="s">
        <v>4149</v>
      </c>
      <c r="B2459" s="602"/>
      <c r="C2459" s="602"/>
      <c r="D2459" s="603"/>
      <c r="E2459" s="604" t="s">
        <v>4140</v>
      </c>
      <c r="F2459" s="632">
        <v>0.05</v>
      </c>
      <c r="G2459" s="606">
        <v>64783.484999999993</v>
      </c>
      <c r="H2459" s="607">
        <v>3239.17</v>
      </c>
    </row>
    <row r="2460" spans="1:8">
      <c r="A2460" s="601"/>
      <c r="B2460" s="602"/>
      <c r="C2460" s="602"/>
      <c r="D2460" s="603"/>
      <c r="E2460" s="623" t="s">
        <v>4150</v>
      </c>
      <c r="F2460" s="624"/>
      <c r="G2460" s="625"/>
      <c r="H2460" s="612">
        <v>3239.17</v>
      </c>
    </row>
    <row r="2461" spans="1:8">
      <c r="A2461" s="634" t="s">
        <v>4151</v>
      </c>
      <c r="B2461" s="635"/>
      <c r="C2461" s="636"/>
      <c r="D2461" s="637"/>
      <c r="E2461" s="636"/>
      <c r="F2461" s="636"/>
      <c r="G2461" s="638"/>
      <c r="H2461" s="639"/>
    </row>
    <row r="2462" spans="1:8">
      <c r="A2462" s="594" t="s">
        <v>4064</v>
      </c>
      <c r="B2462" s="595"/>
      <c r="C2462" s="595"/>
      <c r="D2462" s="596"/>
      <c r="E2462" s="597" t="s">
        <v>4130</v>
      </c>
      <c r="F2462" s="598" t="s">
        <v>4144</v>
      </c>
      <c r="G2462" s="599" t="s">
        <v>4133</v>
      </c>
      <c r="H2462" s="600" t="s">
        <v>4134</v>
      </c>
    </row>
    <row r="2463" spans="1:8">
      <c r="A2463" s="601" t="s">
        <v>4195</v>
      </c>
      <c r="B2463" s="602"/>
      <c r="C2463" s="602"/>
      <c r="D2463" s="603"/>
      <c r="E2463" s="604" t="s">
        <v>4146</v>
      </c>
      <c r="F2463" s="640">
        <v>0.1</v>
      </c>
      <c r="G2463" s="606">
        <v>45029.264109374999</v>
      </c>
      <c r="H2463" s="607">
        <v>4502.93</v>
      </c>
    </row>
    <row r="2464" spans="1:8">
      <c r="A2464" s="601"/>
      <c r="B2464" s="602"/>
      <c r="C2464" s="602"/>
      <c r="D2464" s="603"/>
      <c r="E2464" s="604" t="s">
        <v>4141</v>
      </c>
      <c r="F2464" s="605"/>
      <c r="G2464" s="606" t="s">
        <v>4141</v>
      </c>
      <c r="H2464" s="607" t="s">
        <v>4141</v>
      </c>
    </row>
    <row r="2465" spans="1:8" ht="13.5" thickBot="1">
      <c r="A2465" s="641"/>
      <c r="B2465" s="642"/>
      <c r="C2465" s="642"/>
      <c r="D2465" s="643"/>
      <c r="E2465" s="644" t="s">
        <v>4153</v>
      </c>
      <c r="F2465" s="645"/>
      <c r="G2465" s="646"/>
      <c r="H2465" s="647">
        <v>4502.93</v>
      </c>
    </row>
    <row r="2466" spans="1:8" ht="13.5" thickBot="1">
      <c r="A2466" s="648" t="s">
        <v>4154</v>
      </c>
      <c r="B2466" s="649"/>
      <c r="C2466" s="649"/>
      <c r="D2466" s="649"/>
      <c r="E2466" s="650"/>
      <c r="F2466" s="651">
        <v>22130.85</v>
      </c>
      <c r="G2466" s="652"/>
      <c r="H2466" s="653"/>
    </row>
    <row r="2467" spans="1:8" ht="15">
      <c r="A2467" s="579"/>
      <c r="B2467" s="579"/>
      <c r="C2467" s="579"/>
      <c r="D2467" s="579"/>
      <c r="E2467" s="579"/>
      <c r="F2467" s="579"/>
      <c r="G2467" s="579"/>
      <c r="H2467" s="579"/>
    </row>
    <row r="2468" spans="1:8" ht="15.75" thickBot="1">
      <c r="A2468" s="654"/>
      <c r="B2468" s="654"/>
      <c r="C2468" s="654"/>
      <c r="D2468" s="654"/>
      <c r="E2468" s="654"/>
      <c r="F2468" s="654"/>
      <c r="G2468" s="654"/>
      <c r="H2468" s="654"/>
    </row>
    <row r="2469" spans="1:8" ht="26.25" thickBot="1">
      <c r="A2469" s="573" t="s">
        <v>4129</v>
      </c>
      <c r="B2469" s="581"/>
      <c r="C2469" s="581"/>
      <c r="D2469" s="582" t="s">
        <v>217</v>
      </c>
      <c r="E2469" s="583" t="s">
        <v>4130</v>
      </c>
      <c r="F2469" s="584" t="s">
        <v>25</v>
      </c>
      <c r="G2469" s="585" t="s">
        <v>0</v>
      </c>
      <c r="H2469" s="586" t="s">
        <v>4384</v>
      </c>
    </row>
    <row r="2470" spans="1:8" ht="15.75" customHeight="1" thickBot="1">
      <c r="A2470" s="587"/>
      <c r="B2470" s="587"/>
      <c r="C2470" s="587"/>
      <c r="D2470" s="587"/>
      <c r="E2470" s="587"/>
      <c r="F2470" s="587"/>
      <c r="G2470" s="587"/>
      <c r="H2470" s="587"/>
    </row>
    <row r="2471" spans="1:8">
      <c r="A2471" s="588" t="s">
        <v>1297</v>
      </c>
      <c r="B2471" s="589"/>
      <c r="C2471" s="590"/>
      <c r="D2471" s="591"/>
      <c r="E2471" s="590"/>
      <c r="F2471" s="590"/>
      <c r="G2471" s="592"/>
      <c r="H2471" s="593"/>
    </row>
    <row r="2472" spans="1:8">
      <c r="A2472" s="594" t="s">
        <v>4064</v>
      </c>
      <c r="B2472" s="595"/>
      <c r="C2472" s="595"/>
      <c r="D2472" s="596"/>
      <c r="E2472" s="597" t="s">
        <v>4130</v>
      </c>
      <c r="F2472" s="598" t="s">
        <v>4132</v>
      </c>
      <c r="G2472" s="599" t="s">
        <v>4133</v>
      </c>
      <c r="H2472" s="600" t="s">
        <v>4134</v>
      </c>
    </row>
    <row r="2473" spans="1:8">
      <c r="A2473" s="601" t="s">
        <v>4385</v>
      </c>
      <c r="B2473" s="602"/>
      <c r="C2473" s="602"/>
      <c r="D2473" s="603"/>
      <c r="E2473" s="604" t="s">
        <v>4136</v>
      </c>
      <c r="F2473" s="605">
        <v>1</v>
      </c>
      <c r="G2473" s="606">
        <v>35781</v>
      </c>
      <c r="H2473" s="607">
        <v>35781</v>
      </c>
    </row>
    <row r="2474" spans="1:8">
      <c r="A2474" s="601" t="s">
        <v>4296</v>
      </c>
      <c r="B2474" s="602"/>
      <c r="C2474" s="602"/>
      <c r="D2474" s="603"/>
      <c r="E2474" s="604" t="s">
        <v>4140</v>
      </c>
      <c r="F2474" s="681">
        <v>5.0000000000000001E-3</v>
      </c>
      <c r="G2474" s="606">
        <v>844353</v>
      </c>
      <c r="H2474" s="607">
        <v>4221.7700000000004</v>
      </c>
    </row>
    <row r="2475" spans="1:8">
      <c r="A2475" s="601" t="s">
        <v>4347</v>
      </c>
      <c r="B2475" s="602"/>
      <c r="C2475" s="602"/>
      <c r="D2475" s="603"/>
      <c r="E2475" s="604" t="s">
        <v>4157</v>
      </c>
      <c r="F2475" s="605">
        <v>0.05</v>
      </c>
      <c r="G2475" s="606">
        <v>6510</v>
      </c>
      <c r="H2475" s="607">
        <v>325.5</v>
      </c>
    </row>
    <row r="2476" spans="1:8" ht="26.25" customHeight="1">
      <c r="A2476" s="601" t="s">
        <v>4227</v>
      </c>
      <c r="B2476" s="602"/>
      <c r="C2476" s="602"/>
      <c r="D2476" s="603"/>
      <c r="E2476" s="604" t="s">
        <v>4228</v>
      </c>
      <c r="F2476" s="605">
        <v>0.05</v>
      </c>
      <c r="G2476" s="606">
        <v>118545</v>
      </c>
      <c r="H2476" s="607">
        <v>5927.25</v>
      </c>
    </row>
    <row r="2477" spans="1:8">
      <c r="A2477" s="601"/>
      <c r="B2477" s="602"/>
      <c r="C2477" s="602"/>
      <c r="D2477" s="603"/>
      <c r="E2477" s="611" t="s">
        <v>4142</v>
      </c>
      <c r="F2477" s="611"/>
      <c r="G2477" s="611"/>
      <c r="H2477" s="612">
        <v>46255.519999999997</v>
      </c>
    </row>
    <row r="2478" spans="1:8">
      <c r="A2478" s="613" t="s">
        <v>4143</v>
      </c>
      <c r="B2478" s="614"/>
      <c r="C2478" s="615"/>
      <c r="D2478" s="616"/>
      <c r="E2478" s="615"/>
      <c r="F2478" s="615"/>
      <c r="G2478" s="617"/>
      <c r="H2478" s="618"/>
    </row>
    <row r="2479" spans="1:8">
      <c r="A2479" s="594" t="s">
        <v>4064</v>
      </c>
      <c r="B2479" s="595"/>
      <c r="C2479" s="595"/>
      <c r="D2479" s="596"/>
      <c r="E2479" s="597" t="s">
        <v>4130</v>
      </c>
      <c r="F2479" s="598" t="s">
        <v>4144</v>
      </c>
      <c r="G2479" s="599" t="s">
        <v>4133</v>
      </c>
      <c r="H2479" s="600" t="s">
        <v>4134</v>
      </c>
    </row>
    <row r="2480" spans="1:8">
      <c r="A2480" s="601" t="s">
        <v>4145</v>
      </c>
      <c r="B2480" s="602"/>
      <c r="C2480" s="602"/>
      <c r="D2480" s="603"/>
      <c r="E2480" s="604" t="s">
        <v>4146</v>
      </c>
      <c r="F2480" s="619">
        <v>0.3</v>
      </c>
      <c r="G2480" s="606">
        <v>1587.2183463750353</v>
      </c>
      <c r="H2480" s="607">
        <v>476.17</v>
      </c>
    </row>
    <row r="2481" spans="1:8">
      <c r="A2481" s="601" t="s">
        <v>4180</v>
      </c>
      <c r="B2481" s="602"/>
      <c r="C2481" s="602"/>
      <c r="D2481" s="603"/>
      <c r="E2481" s="604" t="s">
        <v>4146</v>
      </c>
      <c r="F2481" s="619">
        <v>0.3</v>
      </c>
      <c r="G2481" s="606">
        <v>104.75641086075238</v>
      </c>
      <c r="H2481" s="607">
        <v>31.43</v>
      </c>
    </row>
    <row r="2482" spans="1:8">
      <c r="A2482" s="601" t="s">
        <v>4181</v>
      </c>
      <c r="B2482" s="602"/>
      <c r="C2482" s="602"/>
      <c r="D2482" s="603"/>
      <c r="E2482" s="604" t="s">
        <v>4146</v>
      </c>
      <c r="F2482" s="619">
        <v>0.3</v>
      </c>
      <c r="G2482" s="606">
        <v>2041.4757928961851</v>
      </c>
      <c r="H2482" s="607">
        <v>612.44000000000005</v>
      </c>
    </row>
    <row r="2483" spans="1:8">
      <c r="A2483" s="620"/>
      <c r="B2483" s="621"/>
      <c r="C2483" s="621"/>
      <c r="D2483" s="622"/>
      <c r="E2483" s="623" t="s">
        <v>4147</v>
      </c>
      <c r="F2483" s="624"/>
      <c r="G2483" s="625"/>
      <c r="H2483" s="612">
        <v>1120.04</v>
      </c>
    </row>
    <row r="2484" spans="1:8">
      <c r="A2484" s="626" t="s">
        <v>4148</v>
      </c>
      <c r="B2484" s="627"/>
      <c r="C2484" s="628"/>
      <c r="D2484" s="629"/>
      <c r="E2484" s="628"/>
      <c r="F2484" s="628"/>
      <c r="G2484" s="630"/>
      <c r="H2484" s="631"/>
    </row>
    <row r="2485" spans="1:8">
      <c r="A2485" s="594" t="s">
        <v>4064</v>
      </c>
      <c r="B2485" s="595"/>
      <c r="C2485" s="595"/>
      <c r="D2485" s="596"/>
      <c r="E2485" s="597" t="s">
        <v>4130</v>
      </c>
      <c r="F2485" s="598" t="s">
        <v>4132</v>
      </c>
      <c r="G2485" s="599" t="s">
        <v>4133</v>
      </c>
      <c r="H2485" s="600" t="s">
        <v>4134</v>
      </c>
    </row>
    <row r="2486" spans="1:8">
      <c r="A2486" s="601" t="s">
        <v>4149</v>
      </c>
      <c r="B2486" s="602"/>
      <c r="C2486" s="602"/>
      <c r="D2486" s="603"/>
      <c r="E2486" s="604" t="s">
        <v>4140</v>
      </c>
      <c r="F2486" s="632">
        <v>0.05</v>
      </c>
      <c r="G2486" s="606">
        <v>64783.484999999993</v>
      </c>
      <c r="H2486" s="607">
        <v>3239.17</v>
      </c>
    </row>
    <row r="2487" spans="1:8">
      <c r="A2487" s="601"/>
      <c r="B2487" s="602"/>
      <c r="C2487" s="602"/>
      <c r="D2487" s="603"/>
      <c r="E2487" s="623" t="s">
        <v>4150</v>
      </c>
      <c r="F2487" s="624"/>
      <c r="G2487" s="625"/>
      <c r="H2487" s="612">
        <v>3239.17</v>
      </c>
    </row>
    <row r="2488" spans="1:8">
      <c r="A2488" s="634" t="s">
        <v>4151</v>
      </c>
      <c r="B2488" s="635"/>
      <c r="C2488" s="636"/>
      <c r="D2488" s="637"/>
      <c r="E2488" s="636"/>
      <c r="F2488" s="636"/>
      <c r="G2488" s="638"/>
      <c r="H2488" s="639"/>
    </row>
    <row r="2489" spans="1:8">
      <c r="A2489" s="594" t="s">
        <v>4064</v>
      </c>
      <c r="B2489" s="595"/>
      <c r="C2489" s="595"/>
      <c r="D2489" s="596"/>
      <c r="E2489" s="597" t="s">
        <v>4130</v>
      </c>
      <c r="F2489" s="598" t="s">
        <v>4144</v>
      </c>
      <c r="G2489" s="599" t="s">
        <v>4133</v>
      </c>
      <c r="H2489" s="600" t="s">
        <v>4134</v>
      </c>
    </row>
    <row r="2490" spans="1:8">
      <c r="A2490" s="601" t="s">
        <v>4195</v>
      </c>
      <c r="B2490" s="602"/>
      <c r="C2490" s="602"/>
      <c r="D2490" s="603"/>
      <c r="E2490" s="604" t="s">
        <v>4146</v>
      </c>
      <c r="F2490" s="640">
        <v>0.3</v>
      </c>
      <c r="G2490" s="606">
        <v>45029.264109374999</v>
      </c>
      <c r="H2490" s="607">
        <v>13508.78</v>
      </c>
    </row>
    <row r="2491" spans="1:8">
      <c r="A2491" s="601"/>
      <c r="B2491" s="602"/>
      <c r="C2491" s="602"/>
      <c r="D2491" s="603"/>
      <c r="E2491" s="604" t="s">
        <v>4141</v>
      </c>
      <c r="F2491" s="605"/>
      <c r="G2491" s="606" t="s">
        <v>4141</v>
      </c>
      <c r="H2491" s="607" t="s">
        <v>4141</v>
      </c>
    </row>
    <row r="2492" spans="1:8" ht="13.5" thickBot="1">
      <c r="A2492" s="641"/>
      <c r="B2492" s="642"/>
      <c r="C2492" s="642"/>
      <c r="D2492" s="643"/>
      <c r="E2492" s="644" t="s">
        <v>4153</v>
      </c>
      <c r="F2492" s="645"/>
      <c r="G2492" s="646"/>
      <c r="H2492" s="647">
        <v>13508.78</v>
      </c>
    </row>
    <row r="2493" spans="1:8" ht="13.5" thickBot="1">
      <c r="A2493" s="648" t="s">
        <v>4154</v>
      </c>
      <c r="B2493" s="649"/>
      <c r="C2493" s="649"/>
      <c r="D2493" s="649"/>
      <c r="E2493" s="650"/>
      <c r="F2493" s="651">
        <v>64123.51</v>
      </c>
      <c r="G2493" s="652"/>
      <c r="H2493" s="653"/>
    </row>
    <row r="2494" spans="1:8" ht="15">
      <c r="A2494" s="579"/>
      <c r="B2494" s="579"/>
      <c r="C2494" s="579"/>
      <c r="D2494" s="579"/>
      <c r="E2494" s="579"/>
      <c r="F2494" s="579"/>
      <c r="G2494" s="579"/>
      <c r="H2494" s="579"/>
    </row>
    <row r="2495" spans="1:8" ht="15.75" thickBot="1">
      <c r="A2495" s="654"/>
      <c r="B2495" s="654"/>
      <c r="C2495" s="654"/>
      <c r="D2495" s="654"/>
      <c r="E2495" s="654"/>
      <c r="F2495" s="654"/>
      <c r="G2495" s="654"/>
      <c r="H2495" s="654"/>
    </row>
    <row r="2496" spans="1:8" ht="64.5" thickBot="1">
      <c r="A2496" s="573" t="s">
        <v>4129</v>
      </c>
      <c r="B2496" s="581"/>
      <c r="C2496" s="581"/>
      <c r="D2496" s="582" t="s">
        <v>219</v>
      </c>
      <c r="E2496" s="583" t="s">
        <v>4130</v>
      </c>
      <c r="F2496" s="584" t="s">
        <v>28</v>
      </c>
      <c r="G2496" s="585" t="s">
        <v>0</v>
      </c>
      <c r="H2496" s="586" t="s">
        <v>4386</v>
      </c>
    </row>
    <row r="2497" spans="1:8" ht="15.75" customHeight="1" thickBot="1">
      <c r="A2497" s="587"/>
      <c r="B2497" s="587"/>
      <c r="C2497" s="587"/>
      <c r="D2497" s="587"/>
      <c r="E2497" s="587"/>
      <c r="F2497" s="587"/>
      <c r="G2497" s="587"/>
      <c r="H2497" s="587"/>
    </row>
    <row r="2498" spans="1:8">
      <c r="A2498" s="588" t="s">
        <v>1297</v>
      </c>
      <c r="B2498" s="589"/>
      <c r="C2498" s="590"/>
      <c r="D2498" s="591"/>
      <c r="E2498" s="590"/>
      <c r="F2498" s="590"/>
      <c r="G2498" s="592"/>
      <c r="H2498" s="593"/>
    </row>
    <row r="2499" spans="1:8">
      <c r="A2499" s="594" t="s">
        <v>4064</v>
      </c>
      <c r="B2499" s="595"/>
      <c r="C2499" s="595"/>
      <c r="D2499" s="596"/>
      <c r="E2499" s="597" t="s">
        <v>4130</v>
      </c>
      <c r="F2499" s="598" t="s">
        <v>4132</v>
      </c>
      <c r="G2499" s="599" t="s">
        <v>4133</v>
      </c>
      <c r="H2499" s="600" t="s">
        <v>4134</v>
      </c>
    </row>
    <row r="2500" spans="1:8">
      <c r="A2500" s="601" t="s">
        <v>4255</v>
      </c>
      <c r="B2500" s="602"/>
      <c r="C2500" s="602"/>
      <c r="D2500" s="603"/>
      <c r="E2500" s="604" t="s">
        <v>4164</v>
      </c>
      <c r="F2500" s="605">
        <v>0.3</v>
      </c>
      <c r="G2500" s="606">
        <v>36221</v>
      </c>
      <c r="H2500" s="607">
        <v>10866.3</v>
      </c>
    </row>
    <row r="2501" spans="1:8">
      <c r="A2501" s="601" t="s">
        <v>4387</v>
      </c>
      <c r="B2501" s="602"/>
      <c r="C2501" s="602"/>
      <c r="D2501" s="603"/>
      <c r="E2501" s="604" t="s">
        <v>4136</v>
      </c>
      <c r="F2501" s="681">
        <v>0.05</v>
      </c>
      <c r="G2501" s="606">
        <v>70955</v>
      </c>
      <c r="H2501" s="607">
        <v>3547.75</v>
      </c>
    </row>
    <row r="2502" spans="1:8">
      <c r="A2502" s="601" t="s">
        <v>4388</v>
      </c>
      <c r="B2502" s="602"/>
      <c r="C2502" s="602"/>
      <c r="D2502" s="603"/>
      <c r="E2502" s="604" t="s">
        <v>4138</v>
      </c>
      <c r="F2502" s="681">
        <v>1</v>
      </c>
      <c r="G2502" s="606">
        <v>408</v>
      </c>
      <c r="H2502" s="607">
        <v>408</v>
      </c>
    </row>
    <row r="2503" spans="1:8">
      <c r="A2503" s="601" t="s">
        <v>4259</v>
      </c>
      <c r="B2503" s="602"/>
      <c r="C2503" s="602"/>
      <c r="D2503" s="603"/>
      <c r="E2503" s="604" t="s">
        <v>4138</v>
      </c>
      <c r="F2503" s="605">
        <v>0.5</v>
      </c>
      <c r="G2503" s="606">
        <v>449</v>
      </c>
      <c r="H2503" s="607">
        <v>224.5</v>
      </c>
    </row>
    <row r="2504" spans="1:8">
      <c r="A2504" s="601" t="s">
        <v>4385</v>
      </c>
      <c r="B2504" s="602"/>
      <c r="C2504" s="602"/>
      <c r="D2504" s="603"/>
      <c r="E2504" s="604" t="s">
        <v>4136</v>
      </c>
      <c r="F2504" s="605">
        <v>0.2</v>
      </c>
      <c r="G2504" s="606">
        <v>35781</v>
      </c>
      <c r="H2504" s="607">
        <v>7156.2</v>
      </c>
    </row>
    <row r="2505" spans="1:8">
      <c r="A2505" s="601"/>
      <c r="B2505" s="602"/>
      <c r="C2505" s="602"/>
      <c r="D2505" s="603"/>
      <c r="E2505" s="611" t="s">
        <v>4142</v>
      </c>
      <c r="F2505" s="611"/>
      <c r="G2505" s="611"/>
      <c r="H2505" s="612">
        <v>22202.75</v>
      </c>
    </row>
    <row r="2506" spans="1:8">
      <c r="A2506" s="613" t="s">
        <v>4143</v>
      </c>
      <c r="B2506" s="614"/>
      <c r="C2506" s="615"/>
      <c r="D2506" s="616"/>
      <c r="E2506" s="615"/>
      <c r="F2506" s="615"/>
      <c r="G2506" s="617"/>
      <c r="H2506" s="618"/>
    </row>
    <row r="2507" spans="1:8">
      <c r="A2507" s="594" t="s">
        <v>4064</v>
      </c>
      <c r="B2507" s="595"/>
      <c r="C2507" s="595"/>
      <c r="D2507" s="596"/>
      <c r="E2507" s="597" t="s">
        <v>4130</v>
      </c>
      <c r="F2507" s="598" t="s">
        <v>4144</v>
      </c>
      <c r="G2507" s="599" t="s">
        <v>4133</v>
      </c>
      <c r="H2507" s="600" t="s">
        <v>4134</v>
      </c>
    </row>
    <row r="2508" spans="1:8">
      <c r="A2508" s="601" t="s">
        <v>4145</v>
      </c>
      <c r="B2508" s="602"/>
      <c r="C2508" s="602"/>
      <c r="D2508" s="603"/>
      <c r="E2508" s="604" t="s">
        <v>4146</v>
      </c>
      <c r="F2508" s="619">
        <v>0.3</v>
      </c>
      <c r="G2508" s="606">
        <v>1587.2183463750353</v>
      </c>
      <c r="H2508" s="607">
        <v>476.17</v>
      </c>
    </row>
    <row r="2509" spans="1:8">
      <c r="A2509" s="601" t="s">
        <v>4180</v>
      </c>
      <c r="B2509" s="602"/>
      <c r="C2509" s="602"/>
      <c r="D2509" s="603"/>
      <c r="E2509" s="604" t="s">
        <v>4146</v>
      </c>
      <c r="F2509" s="619">
        <v>0.3</v>
      </c>
      <c r="G2509" s="606">
        <v>104.75641086075238</v>
      </c>
      <c r="H2509" s="607">
        <v>31.43</v>
      </c>
    </row>
    <row r="2510" spans="1:8">
      <c r="A2510" s="601" t="s">
        <v>4181</v>
      </c>
      <c r="B2510" s="602"/>
      <c r="C2510" s="602"/>
      <c r="D2510" s="603"/>
      <c r="E2510" s="604" t="s">
        <v>4146</v>
      </c>
      <c r="F2510" s="619">
        <v>0.3</v>
      </c>
      <c r="G2510" s="606">
        <v>2041.4757928961851</v>
      </c>
      <c r="H2510" s="607">
        <v>612.44000000000005</v>
      </c>
    </row>
    <row r="2511" spans="1:8">
      <c r="A2511" s="620"/>
      <c r="B2511" s="621"/>
      <c r="C2511" s="621"/>
      <c r="D2511" s="622"/>
      <c r="E2511" s="623" t="s">
        <v>4147</v>
      </c>
      <c r="F2511" s="624"/>
      <c r="G2511" s="625"/>
      <c r="H2511" s="612">
        <v>1120.04</v>
      </c>
    </row>
    <row r="2512" spans="1:8">
      <c r="A2512" s="626" t="s">
        <v>4148</v>
      </c>
      <c r="B2512" s="627"/>
      <c r="C2512" s="628"/>
      <c r="D2512" s="629"/>
      <c r="E2512" s="628"/>
      <c r="F2512" s="628"/>
      <c r="G2512" s="630"/>
      <c r="H2512" s="631"/>
    </row>
    <row r="2513" spans="1:8">
      <c r="A2513" s="594" t="s">
        <v>4064</v>
      </c>
      <c r="B2513" s="595"/>
      <c r="C2513" s="595"/>
      <c r="D2513" s="596"/>
      <c r="E2513" s="597" t="s">
        <v>4130</v>
      </c>
      <c r="F2513" s="598" t="s">
        <v>4132</v>
      </c>
      <c r="G2513" s="599" t="s">
        <v>4133</v>
      </c>
      <c r="H2513" s="600" t="s">
        <v>4134</v>
      </c>
    </row>
    <row r="2514" spans="1:8">
      <c r="A2514" s="601" t="s">
        <v>4149</v>
      </c>
      <c r="B2514" s="602"/>
      <c r="C2514" s="602"/>
      <c r="D2514" s="603"/>
      <c r="E2514" s="604" t="s">
        <v>4140</v>
      </c>
      <c r="F2514" s="632">
        <v>0.1042</v>
      </c>
      <c r="G2514" s="606">
        <v>64783.484999999993</v>
      </c>
      <c r="H2514" s="607">
        <v>6750.44</v>
      </c>
    </row>
    <row r="2515" spans="1:8">
      <c r="A2515" s="601"/>
      <c r="B2515" s="602"/>
      <c r="C2515" s="602"/>
      <c r="D2515" s="603"/>
      <c r="E2515" s="623" t="s">
        <v>4150</v>
      </c>
      <c r="F2515" s="624"/>
      <c r="G2515" s="625"/>
      <c r="H2515" s="612">
        <v>6750.44</v>
      </c>
    </row>
    <row r="2516" spans="1:8">
      <c r="A2516" s="634" t="s">
        <v>4151</v>
      </c>
      <c r="B2516" s="635"/>
      <c r="C2516" s="636"/>
      <c r="D2516" s="637"/>
      <c r="E2516" s="636"/>
      <c r="F2516" s="636"/>
      <c r="G2516" s="638"/>
      <c r="H2516" s="639"/>
    </row>
    <row r="2517" spans="1:8">
      <c r="A2517" s="594" t="s">
        <v>4064</v>
      </c>
      <c r="B2517" s="595"/>
      <c r="C2517" s="595"/>
      <c r="D2517" s="596"/>
      <c r="E2517" s="597" t="s">
        <v>4130</v>
      </c>
      <c r="F2517" s="598" t="s">
        <v>4144</v>
      </c>
      <c r="G2517" s="599" t="s">
        <v>4133</v>
      </c>
      <c r="H2517" s="600" t="s">
        <v>4134</v>
      </c>
    </row>
    <row r="2518" spans="1:8">
      <c r="A2518" s="601" t="s">
        <v>4195</v>
      </c>
      <c r="B2518" s="602"/>
      <c r="C2518" s="602"/>
      <c r="D2518" s="603"/>
      <c r="E2518" s="604" t="s">
        <v>4146</v>
      </c>
      <c r="F2518" s="640">
        <v>0.3</v>
      </c>
      <c r="G2518" s="606">
        <v>45029.264109374999</v>
      </c>
      <c r="H2518" s="607">
        <v>13508.78</v>
      </c>
    </row>
    <row r="2519" spans="1:8">
      <c r="A2519" s="601"/>
      <c r="B2519" s="602"/>
      <c r="C2519" s="602"/>
      <c r="D2519" s="603"/>
      <c r="E2519" s="604" t="s">
        <v>4141</v>
      </c>
      <c r="F2519" s="605"/>
      <c r="G2519" s="606" t="s">
        <v>4141</v>
      </c>
      <c r="H2519" s="607" t="s">
        <v>4141</v>
      </c>
    </row>
    <row r="2520" spans="1:8" ht="13.5" thickBot="1">
      <c r="A2520" s="641"/>
      <c r="B2520" s="642"/>
      <c r="C2520" s="642"/>
      <c r="D2520" s="643"/>
      <c r="E2520" s="644" t="s">
        <v>4153</v>
      </c>
      <c r="F2520" s="645"/>
      <c r="G2520" s="646"/>
      <c r="H2520" s="647">
        <v>13508.78</v>
      </c>
    </row>
    <row r="2521" spans="1:8" ht="13.5" thickBot="1">
      <c r="A2521" s="648" t="s">
        <v>4154</v>
      </c>
      <c r="B2521" s="649"/>
      <c r="C2521" s="649"/>
      <c r="D2521" s="649"/>
      <c r="E2521" s="650"/>
      <c r="F2521" s="651">
        <v>43582.01</v>
      </c>
      <c r="G2521" s="652"/>
      <c r="H2521" s="653"/>
    </row>
    <row r="2522" spans="1:8" ht="15">
      <c r="A2522" s="579"/>
      <c r="B2522" s="579"/>
      <c r="C2522" s="579"/>
      <c r="D2522" s="579"/>
      <c r="E2522" s="579"/>
      <c r="F2522" s="579"/>
      <c r="G2522" s="579"/>
      <c r="H2522" s="579"/>
    </row>
    <row r="2523" spans="1:8" ht="15.75" thickBot="1">
      <c r="A2523" s="654"/>
      <c r="B2523" s="654"/>
      <c r="C2523" s="654"/>
      <c r="D2523" s="654"/>
      <c r="E2523" s="654"/>
      <c r="F2523" s="654"/>
      <c r="G2523" s="654"/>
      <c r="H2523" s="654"/>
    </row>
    <row r="2524" spans="1:8" ht="64.5" thickBot="1">
      <c r="A2524" s="573" t="s">
        <v>4129</v>
      </c>
      <c r="B2524" s="581"/>
      <c r="C2524" s="581"/>
      <c r="D2524" s="582" t="s">
        <v>221</v>
      </c>
      <c r="E2524" s="583" t="s">
        <v>4130</v>
      </c>
      <c r="F2524" s="584" t="s">
        <v>28</v>
      </c>
      <c r="G2524" s="585" t="s">
        <v>0</v>
      </c>
      <c r="H2524" s="586" t="s">
        <v>4389</v>
      </c>
    </row>
    <row r="2525" spans="1:8" ht="15.75" customHeight="1" thickBot="1">
      <c r="A2525" s="587"/>
      <c r="B2525" s="587"/>
      <c r="C2525" s="587"/>
      <c r="D2525" s="587"/>
      <c r="E2525" s="587"/>
      <c r="F2525" s="587"/>
      <c r="G2525" s="587"/>
      <c r="H2525" s="587"/>
    </row>
    <row r="2526" spans="1:8">
      <c r="A2526" s="588" t="s">
        <v>1297</v>
      </c>
      <c r="B2526" s="589"/>
      <c r="C2526" s="590"/>
      <c r="D2526" s="591"/>
      <c r="E2526" s="590"/>
      <c r="F2526" s="590"/>
      <c r="G2526" s="592"/>
      <c r="H2526" s="593"/>
    </row>
    <row r="2527" spans="1:8">
      <c r="A2527" s="594" t="s">
        <v>4064</v>
      </c>
      <c r="B2527" s="595"/>
      <c r="C2527" s="595"/>
      <c r="D2527" s="596"/>
      <c r="E2527" s="597" t="s">
        <v>4130</v>
      </c>
      <c r="F2527" s="598" t="s">
        <v>4132</v>
      </c>
      <c r="G2527" s="599" t="s">
        <v>4133</v>
      </c>
      <c r="H2527" s="600" t="s">
        <v>4134</v>
      </c>
    </row>
    <row r="2528" spans="1:8">
      <c r="A2528" s="601" t="s">
        <v>4390</v>
      </c>
      <c r="B2528" s="602"/>
      <c r="C2528" s="602"/>
      <c r="D2528" s="603"/>
      <c r="E2528" s="604" t="s">
        <v>4138</v>
      </c>
      <c r="F2528" s="605">
        <v>0.2</v>
      </c>
      <c r="G2528" s="606">
        <v>60304</v>
      </c>
      <c r="H2528" s="607">
        <v>12060.8</v>
      </c>
    </row>
    <row r="2529" spans="1:8">
      <c r="A2529" s="601" t="s">
        <v>4391</v>
      </c>
      <c r="B2529" s="602"/>
      <c r="C2529" s="602"/>
      <c r="D2529" s="603"/>
      <c r="E2529" s="604" t="s">
        <v>4136</v>
      </c>
      <c r="F2529" s="681">
        <v>0.05</v>
      </c>
      <c r="G2529" s="606">
        <v>74540</v>
      </c>
      <c r="H2529" s="607">
        <v>3727</v>
      </c>
    </row>
    <row r="2530" spans="1:8">
      <c r="A2530" s="601" t="s">
        <v>4388</v>
      </c>
      <c r="B2530" s="602"/>
      <c r="C2530" s="602"/>
      <c r="D2530" s="603"/>
      <c r="E2530" s="604" t="s">
        <v>4138</v>
      </c>
      <c r="F2530" s="681">
        <v>1</v>
      </c>
      <c r="G2530" s="606">
        <v>408</v>
      </c>
      <c r="H2530" s="607">
        <v>408</v>
      </c>
    </row>
    <row r="2531" spans="1:8">
      <c r="A2531" s="601" t="s">
        <v>4259</v>
      </c>
      <c r="B2531" s="602"/>
      <c r="C2531" s="602"/>
      <c r="D2531" s="603"/>
      <c r="E2531" s="604" t="s">
        <v>4138</v>
      </c>
      <c r="F2531" s="605">
        <v>0.5</v>
      </c>
      <c r="G2531" s="606">
        <v>449</v>
      </c>
      <c r="H2531" s="607">
        <v>224.5</v>
      </c>
    </row>
    <row r="2532" spans="1:8">
      <c r="A2532" s="601" t="s">
        <v>4385</v>
      </c>
      <c r="B2532" s="602"/>
      <c r="C2532" s="602"/>
      <c r="D2532" s="603"/>
      <c r="E2532" s="604" t="s">
        <v>4136</v>
      </c>
      <c r="F2532" s="605">
        <v>0.2</v>
      </c>
      <c r="G2532" s="606">
        <v>35781</v>
      </c>
      <c r="H2532" s="607">
        <v>7156.2</v>
      </c>
    </row>
    <row r="2533" spans="1:8">
      <c r="A2533" s="601"/>
      <c r="B2533" s="602"/>
      <c r="C2533" s="602"/>
      <c r="D2533" s="603"/>
      <c r="E2533" s="611" t="s">
        <v>4142</v>
      </c>
      <c r="F2533" s="611"/>
      <c r="G2533" s="611"/>
      <c r="H2533" s="612">
        <v>23576.5</v>
      </c>
    </row>
    <row r="2534" spans="1:8">
      <c r="A2534" s="613" t="s">
        <v>4143</v>
      </c>
      <c r="B2534" s="614"/>
      <c r="C2534" s="615"/>
      <c r="D2534" s="616"/>
      <c r="E2534" s="615"/>
      <c r="F2534" s="615"/>
      <c r="G2534" s="617"/>
      <c r="H2534" s="618"/>
    </row>
    <row r="2535" spans="1:8">
      <c r="A2535" s="594" t="s">
        <v>4064</v>
      </c>
      <c r="B2535" s="595"/>
      <c r="C2535" s="595"/>
      <c r="D2535" s="596"/>
      <c r="E2535" s="597" t="s">
        <v>4130</v>
      </c>
      <c r="F2535" s="598" t="s">
        <v>4144</v>
      </c>
      <c r="G2535" s="599" t="s">
        <v>4133</v>
      </c>
      <c r="H2535" s="600" t="s">
        <v>4134</v>
      </c>
    </row>
    <row r="2536" spans="1:8">
      <c r="A2536" s="601" t="s">
        <v>4145</v>
      </c>
      <c r="B2536" s="602"/>
      <c r="C2536" s="602"/>
      <c r="D2536" s="603"/>
      <c r="E2536" s="604" t="s">
        <v>4146</v>
      </c>
      <c r="F2536" s="619">
        <v>0.3</v>
      </c>
      <c r="G2536" s="606">
        <v>1587.2183463750353</v>
      </c>
      <c r="H2536" s="607">
        <v>476.17</v>
      </c>
    </row>
    <row r="2537" spans="1:8">
      <c r="A2537" s="601" t="s">
        <v>4180</v>
      </c>
      <c r="B2537" s="602"/>
      <c r="C2537" s="602"/>
      <c r="D2537" s="603"/>
      <c r="E2537" s="604" t="s">
        <v>4146</v>
      </c>
      <c r="F2537" s="619">
        <v>0.3</v>
      </c>
      <c r="G2537" s="606">
        <v>104.75641086075238</v>
      </c>
      <c r="H2537" s="607">
        <v>31.43</v>
      </c>
    </row>
    <row r="2538" spans="1:8">
      <c r="A2538" s="601" t="s">
        <v>4181</v>
      </c>
      <c r="B2538" s="602"/>
      <c r="C2538" s="602"/>
      <c r="D2538" s="603"/>
      <c r="E2538" s="604" t="s">
        <v>4146</v>
      </c>
      <c r="F2538" s="619">
        <v>0.3</v>
      </c>
      <c r="G2538" s="606">
        <v>2041.4757928961851</v>
      </c>
      <c r="H2538" s="607">
        <v>612.44000000000005</v>
      </c>
    </row>
    <row r="2539" spans="1:8">
      <c r="A2539" s="620"/>
      <c r="B2539" s="621"/>
      <c r="C2539" s="621"/>
      <c r="D2539" s="622"/>
      <c r="E2539" s="623" t="s">
        <v>4147</v>
      </c>
      <c r="F2539" s="624"/>
      <c r="G2539" s="625"/>
      <c r="H2539" s="612">
        <v>1120.04</v>
      </c>
    </row>
    <row r="2540" spans="1:8">
      <c r="A2540" s="626" t="s">
        <v>4148</v>
      </c>
      <c r="B2540" s="627"/>
      <c r="C2540" s="628"/>
      <c r="D2540" s="629"/>
      <c r="E2540" s="628"/>
      <c r="F2540" s="628"/>
      <c r="G2540" s="630"/>
      <c r="H2540" s="631"/>
    </row>
    <row r="2541" spans="1:8">
      <c r="A2541" s="594" t="s">
        <v>4064</v>
      </c>
      <c r="B2541" s="595"/>
      <c r="C2541" s="595"/>
      <c r="D2541" s="596"/>
      <c r="E2541" s="597" t="s">
        <v>4130</v>
      </c>
      <c r="F2541" s="598" t="s">
        <v>4132</v>
      </c>
      <c r="G2541" s="599" t="s">
        <v>4133</v>
      </c>
      <c r="H2541" s="600" t="s">
        <v>4134</v>
      </c>
    </row>
    <row r="2542" spans="1:8">
      <c r="A2542" s="601" t="s">
        <v>4149</v>
      </c>
      <c r="B2542" s="602"/>
      <c r="C2542" s="602"/>
      <c r="D2542" s="603"/>
      <c r="E2542" s="604" t="s">
        <v>4140</v>
      </c>
      <c r="F2542" s="632">
        <v>0.1042</v>
      </c>
      <c r="G2542" s="606">
        <v>64783.484999999993</v>
      </c>
      <c r="H2542" s="607">
        <v>6750.44</v>
      </c>
    </row>
    <row r="2543" spans="1:8">
      <c r="A2543" s="601"/>
      <c r="B2543" s="602"/>
      <c r="C2543" s="602"/>
      <c r="D2543" s="603"/>
      <c r="E2543" s="623" t="s">
        <v>4150</v>
      </c>
      <c r="F2543" s="624"/>
      <c r="G2543" s="625"/>
      <c r="H2543" s="612">
        <v>6750.44</v>
      </c>
    </row>
    <row r="2544" spans="1:8">
      <c r="A2544" s="634" t="s">
        <v>4151</v>
      </c>
      <c r="B2544" s="635"/>
      <c r="C2544" s="636"/>
      <c r="D2544" s="637"/>
      <c r="E2544" s="636"/>
      <c r="F2544" s="636"/>
      <c r="G2544" s="638"/>
      <c r="H2544" s="639"/>
    </row>
    <row r="2545" spans="1:8">
      <c r="A2545" s="594" t="s">
        <v>4064</v>
      </c>
      <c r="B2545" s="595"/>
      <c r="C2545" s="595"/>
      <c r="D2545" s="596"/>
      <c r="E2545" s="597" t="s">
        <v>4130</v>
      </c>
      <c r="F2545" s="598" t="s">
        <v>4144</v>
      </c>
      <c r="G2545" s="599" t="s">
        <v>4133</v>
      </c>
      <c r="H2545" s="600" t="s">
        <v>4134</v>
      </c>
    </row>
    <row r="2546" spans="1:8">
      <c r="A2546" s="601" t="s">
        <v>4195</v>
      </c>
      <c r="B2546" s="602"/>
      <c r="C2546" s="602"/>
      <c r="D2546" s="603"/>
      <c r="E2546" s="604" t="s">
        <v>4146</v>
      </c>
      <c r="F2546" s="640">
        <v>0.3</v>
      </c>
      <c r="G2546" s="606">
        <v>45029.264109374999</v>
      </c>
      <c r="H2546" s="607">
        <v>13508.78</v>
      </c>
    </row>
    <row r="2547" spans="1:8">
      <c r="A2547" s="601"/>
      <c r="B2547" s="602"/>
      <c r="C2547" s="602"/>
      <c r="D2547" s="603"/>
      <c r="E2547" s="604" t="s">
        <v>4141</v>
      </c>
      <c r="F2547" s="605"/>
      <c r="G2547" s="606" t="s">
        <v>4141</v>
      </c>
      <c r="H2547" s="607" t="s">
        <v>4141</v>
      </c>
    </row>
    <row r="2548" spans="1:8" ht="13.5" thickBot="1">
      <c r="A2548" s="641"/>
      <c r="B2548" s="642"/>
      <c r="C2548" s="642"/>
      <c r="D2548" s="643"/>
      <c r="E2548" s="644" t="s">
        <v>4153</v>
      </c>
      <c r="F2548" s="645"/>
      <c r="G2548" s="646"/>
      <c r="H2548" s="647">
        <v>13508.78</v>
      </c>
    </row>
    <row r="2549" spans="1:8" ht="13.5" thickBot="1">
      <c r="A2549" s="648" t="s">
        <v>4154</v>
      </c>
      <c r="B2549" s="649"/>
      <c r="C2549" s="649"/>
      <c r="D2549" s="649"/>
      <c r="E2549" s="650"/>
      <c r="F2549" s="651">
        <v>44955.76</v>
      </c>
      <c r="G2549" s="652"/>
      <c r="H2549" s="653"/>
    </row>
    <row r="2550" spans="1:8" ht="15">
      <c r="A2550" s="579"/>
      <c r="B2550" s="579"/>
      <c r="C2550" s="579"/>
      <c r="D2550" s="579"/>
      <c r="E2550" s="579"/>
      <c r="F2550" s="579"/>
      <c r="G2550" s="579"/>
      <c r="H2550" s="579"/>
    </row>
    <row r="2551" spans="1:8" ht="15.75" thickBot="1">
      <c r="A2551" s="654"/>
      <c r="B2551" s="654"/>
      <c r="C2551" s="654"/>
      <c r="D2551" s="654"/>
      <c r="E2551" s="654"/>
      <c r="F2551" s="654"/>
      <c r="G2551" s="654"/>
      <c r="H2551" s="654"/>
    </row>
    <row r="2552" spans="1:8" ht="26.25" thickBot="1">
      <c r="A2552" s="573" t="s">
        <v>4129</v>
      </c>
      <c r="B2552" s="581"/>
      <c r="C2552" s="581"/>
      <c r="D2552" s="582" t="s">
        <v>4392</v>
      </c>
      <c r="E2552" s="583" t="s">
        <v>4130</v>
      </c>
      <c r="F2552" s="584" t="s">
        <v>28</v>
      </c>
      <c r="G2552" s="585" t="s">
        <v>0</v>
      </c>
      <c r="H2552" s="586" t="s">
        <v>4393</v>
      </c>
    </row>
    <row r="2553" spans="1:8" ht="15.75" customHeight="1" thickBot="1">
      <c r="A2553" s="587"/>
      <c r="B2553" s="587"/>
      <c r="C2553" s="587"/>
      <c r="D2553" s="587"/>
      <c r="E2553" s="587"/>
      <c r="F2553" s="587"/>
      <c r="G2553" s="587"/>
      <c r="H2553" s="587"/>
    </row>
    <row r="2554" spans="1:8">
      <c r="A2554" s="588" t="s">
        <v>1297</v>
      </c>
      <c r="B2554" s="589"/>
      <c r="C2554" s="590"/>
      <c r="D2554" s="591"/>
      <c r="E2554" s="590"/>
      <c r="F2554" s="590"/>
      <c r="G2554" s="592"/>
      <c r="H2554" s="593"/>
    </row>
    <row r="2555" spans="1:8">
      <c r="A2555" s="594" t="s">
        <v>4064</v>
      </c>
      <c r="B2555" s="595"/>
      <c r="C2555" s="595"/>
      <c r="D2555" s="596"/>
      <c r="E2555" s="597" t="s">
        <v>4130</v>
      </c>
      <c r="F2555" s="598" t="s">
        <v>4132</v>
      </c>
      <c r="G2555" s="599" t="s">
        <v>4133</v>
      </c>
      <c r="H2555" s="600" t="s">
        <v>4134</v>
      </c>
    </row>
    <row r="2556" spans="1:8">
      <c r="A2556" s="601" t="s">
        <v>4394</v>
      </c>
      <c r="B2556" s="602"/>
      <c r="C2556" s="602"/>
      <c r="D2556" s="603"/>
      <c r="E2556" s="604" t="s">
        <v>4164</v>
      </c>
      <c r="F2556" s="605">
        <v>1</v>
      </c>
      <c r="G2556" s="606">
        <v>166889</v>
      </c>
      <c r="H2556" s="607">
        <v>166889</v>
      </c>
    </row>
    <row r="2557" spans="1:8">
      <c r="A2557" s="601"/>
      <c r="B2557" s="602"/>
      <c r="C2557" s="602"/>
      <c r="D2557" s="603"/>
      <c r="E2557" s="604" t="s">
        <v>4141</v>
      </c>
      <c r="F2557" s="681"/>
      <c r="G2557" s="606" t="s">
        <v>4141</v>
      </c>
      <c r="H2557" s="607" t="s">
        <v>4141</v>
      </c>
    </row>
    <row r="2558" spans="1:8">
      <c r="A2558" s="601"/>
      <c r="B2558" s="602"/>
      <c r="C2558" s="602"/>
      <c r="D2558" s="603"/>
      <c r="E2558" s="604" t="s">
        <v>4141</v>
      </c>
      <c r="F2558" s="681"/>
      <c r="G2558" s="606" t="s">
        <v>4141</v>
      </c>
      <c r="H2558" s="607" t="s">
        <v>4141</v>
      </c>
    </row>
    <row r="2559" spans="1:8">
      <c r="A2559" s="601"/>
      <c r="B2559" s="602"/>
      <c r="C2559" s="602"/>
      <c r="D2559" s="603"/>
      <c r="E2559" s="604" t="s">
        <v>4141</v>
      </c>
      <c r="F2559" s="605"/>
      <c r="G2559" s="606" t="s">
        <v>4141</v>
      </c>
      <c r="H2559" s="607" t="s">
        <v>4141</v>
      </c>
    </row>
    <row r="2560" spans="1:8">
      <c r="A2560" s="601"/>
      <c r="B2560" s="602"/>
      <c r="C2560" s="602"/>
      <c r="D2560" s="603"/>
      <c r="E2560" s="604" t="s">
        <v>4141</v>
      </c>
      <c r="F2560" s="605"/>
      <c r="G2560" s="606" t="s">
        <v>4141</v>
      </c>
      <c r="H2560" s="607" t="s">
        <v>4141</v>
      </c>
    </row>
    <row r="2561" spans="1:8">
      <c r="A2561" s="601"/>
      <c r="B2561" s="602"/>
      <c r="C2561" s="602"/>
      <c r="D2561" s="603"/>
      <c r="E2561" s="611" t="s">
        <v>4142</v>
      </c>
      <c r="F2561" s="611"/>
      <c r="G2561" s="611"/>
      <c r="H2561" s="612">
        <v>166889</v>
      </c>
    </row>
    <row r="2562" spans="1:8">
      <c r="A2562" s="613" t="s">
        <v>4143</v>
      </c>
      <c r="B2562" s="614"/>
      <c r="C2562" s="615"/>
      <c r="D2562" s="616"/>
      <c r="E2562" s="615"/>
      <c r="F2562" s="615"/>
      <c r="G2562" s="617"/>
      <c r="H2562" s="618"/>
    </row>
    <row r="2563" spans="1:8">
      <c r="A2563" s="594" t="s">
        <v>4064</v>
      </c>
      <c r="B2563" s="595"/>
      <c r="C2563" s="595"/>
      <c r="D2563" s="596"/>
      <c r="E2563" s="597" t="s">
        <v>4130</v>
      </c>
      <c r="F2563" s="598" t="s">
        <v>4144</v>
      </c>
      <c r="G2563" s="599" t="s">
        <v>4133</v>
      </c>
      <c r="H2563" s="600" t="s">
        <v>4134</v>
      </c>
    </row>
    <row r="2564" spans="1:8">
      <c r="A2564" s="601" t="s">
        <v>4145</v>
      </c>
      <c r="B2564" s="602"/>
      <c r="C2564" s="602"/>
      <c r="D2564" s="603"/>
      <c r="E2564" s="604" t="s">
        <v>4146</v>
      </c>
      <c r="F2564" s="619">
        <v>0.3</v>
      </c>
      <c r="G2564" s="606">
        <v>1587.2183463750353</v>
      </c>
      <c r="H2564" s="607">
        <v>476.17</v>
      </c>
    </row>
    <row r="2565" spans="1:8">
      <c r="A2565" s="601"/>
      <c r="B2565" s="602"/>
      <c r="C2565" s="602"/>
      <c r="D2565" s="603"/>
      <c r="E2565" s="604" t="s">
        <v>4141</v>
      </c>
      <c r="F2565" s="619" t="s">
        <v>4141</v>
      </c>
      <c r="G2565" s="606" t="s">
        <v>4141</v>
      </c>
      <c r="H2565" s="607" t="s">
        <v>4141</v>
      </c>
    </row>
    <row r="2566" spans="1:8">
      <c r="A2566" s="601"/>
      <c r="B2566" s="602"/>
      <c r="C2566" s="602"/>
      <c r="D2566" s="603"/>
      <c r="E2566" s="604" t="s">
        <v>4141</v>
      </c>
      <c r="F2566" s="619" t="s">
        <v>4141</v>
      </c>
      <c r="G2566" s="606" t="s">
        <v>4141</v>
      </c>
      <c r="H2566" s="607" t="s">
        <v>4141</v>
      </c>
    </row>
    <row r="2567" spans="1:8">
      <c r="A2567" s="620"/>
      <c r="B2567" s="621"/>
      <c r="C2567" s="621"/>
      <c r="D2567" s="622"/>
      <c r="E2567" s="623" t="s">
        <v>4147</v>
      </c>
      <c r="F2567" s="624"/>
      <c r="G2567" s="625"/>
      <c r="H2567" s="612">
        <v>476.17</v>
      </c>
    </row>
    <row r="2568" spans="1:8">
      <c r="A2568" s="626" t="s">
        <v>4148</v>
      </c>
      <c r="B2568" s="627"/>
      <c r="C2568" s="628"/>
      <c r="D2568" s="629"/>
      <c r="E2568" s="628"/>
      <c r="F2568" s="628"/>
      <c r="G2568" s="630"/>
      <c r="H2568" s="631"/>
    </row>
    <row r="2569" spans="1:8">
      <c r="A2569" s="594" t="s">
        <v>4064</v>
      </c>
      <c r="B2569" s="595"/>
      <c r="C2569" s="595"/>
      <c r="D2569" s="596"/>
      <c r="E2569" s="597" t="s">
        <v>4130</v>
      </c>
      <c r="F2569" s="598" t="s">
        <v>4132</v>
      </c>
      <c r="G2569" s="599" t="s">
        <v>4133</v>
      </c>
      <c r="H2569" s="600" t="s">
        <v>4134</v>
      </c>
    </row>
    <row r="2570" spans="1:8">
      <c r="A2570" s="601" t="s">
        <v>4149</v>
      </c>
      <c r="B2570" s="602"/>
      <c r="C2570" s="602"/>
      <c r="D2570" s="603"/>
      <c r="E2570" s="604" t="s">
        <v>4140</v>
      </c>
      <c r="F2570" s="632">
        <v>0.05</v>
      </c>
      <c r="G2570" s="606">
        <v>64783.484999999993</v>
      </c>
      <c r="H2570" s="607">
        <v>3239.17</v>
      </c>
    </row>
    <row r="2571" spans="1:8">
      <c r="A2571" s="601"/>
      <c r="B2571" s="602"/>
      <c r="C2571" s="602"/>
      <c r="D2571" s="603"/>
      <c r="E2571" s="623" t="s">
        <v>4150</v>
      </c>
      <c r="F2571" s="624"/>
      <c r="G2571" s="625"/>
      <c r="H2571" s="612">
        <v>3239.17</v>
      </c>
    </row>
    <row r="2572" spans="1:8">
      <c r="A2572" s="634" t="s">
        <v>4151</v>
      </c>
      <c r="B2572" s="635"/>
      <c r="C2572" s="636"/>
      <c r="D2572" s="637"/>
      <c r="E2572" s="636"/>
      <c r="F2572" s="636"/>
      <c r="G2572" s="638"/>
      <c r="H2572" s="639"/>
    </row>
    <row r="2573" spans="1:8">
      <c r="A2573" s="594" t="s">
        <v>4064</v>
      </c>
      <c r="B2573" s="595"/>
      <c r="C2573" s="595"/>
      <c r="D2573" s="596"/>
      <c r="E2573" s="597" t="s">
        <v>4130</v>
      </c>
      <c r="F2573" s="598" t="s">
        <v>4144</v>
      </c>
      <c r="G2573" s="599" t="s">
        <v>4133</v>
      </c>
      <c r="H2573" s="600" t="s">
        <v>4134</v>
      </c>
    </row>
    <row r="2574" spans="1:8">
      <c r="A2574" s="601" t="s">
        <v>4195</v>
      </c>
      <c r="B2574" s="602"/>
      <c r="C2574" s="602"/>
      <c r="D2574" s="603"/>
      <c r="E2574" s="604" t="s">
        <v>4146</v>
      </c>
      <c r="F2574" s="640">
        <v>0.3</v>
      </c>
      <c r="G2574" s="606">
        <v>45029.264109374999</v>
      </c>
      <c r="H2574" s="607">
        <v>13508.78</v>
      </c>
    </row>
    <row r="2575" spans="1:8">
      <c r="A2575" s="601"/>
      <c r="B2575" s="602"/>
      <c r="C2575" s="602"/>
      <c r="D2575" s="603"/>
      <c r="E2575" s="604" t="s">
        <v>4141</v>
      </c>
      <c r="F2575" s="605"/>
      <c r="G2575" s="606" t="s">
        <v>4141</v>
      </c>
      <c r="H2575" s="607" t="s">
        <v>4141</v>
      </c>
    </row>
    <row r="2576" spans="1:8" ht="13.5" thickBot="1">
      <c r="A2576" s="641"/>
      <c r="B2576" s="642"/>
      <c r="C2576" s="642"/>
      <c r="D2576" s="643"/>
      <c r="E2576" s="644" t="s">
        <v>4153</v>
      </c>
      <c r="F2576" s="645"/>
      <c r="G2576" s="646"/>
      <c r="H2576" s="647">
        <v>13508.78</v>
      </c>
    </row>
    <row r="2577" spans="1:8" ht="13.5" thickBot="1">
      <c r="A2577" s="648" t="s">
        <v>4154</v>
      </c>
      <c r="B2577" s="649"/>
      <c r="C2577" s="649"/>
      <c r="D2577" s="649"/>
      <c r="E2577" s="650"/>
      <c r="F2577" s="651">
        <v>184113.12</v>
      </c>
      <c r="G2577" s="652"/>
      <c r="H2577" s="653"/>
    </row>
    <row r="2578" spans="1:8" ht="15">
      <c r="A2578" s="579"/>
      <c r="B2578" s="579"/>
      <c r="C2578" s="579"/>
      <c r="D2578" s="579"/>
      <c r="E2578" s="579"/>
      <c r="F2578" s="579"/>
      <c r="G2578" s="579"/>
      <c r="H2578" s="579"/>
    </row>
    <row r="2579" spans="1:8" ht="15.75" thickBot="1">
      <c r="A2579" s="654"/>
      <c r="B2579" s="654"/>
      <c r="C2579" s="654"/>
      <c r="D2579" s="654"/>
      <c r="E2579" s="654"/>
      <c r="F2579" s="654"/>
      <c r="G2579" s="654"/>
      <c r="H2579" s="654"/>
    </row>
    <row r="2580" spans="1:8" ht="39" thickBot="1">
      <c r="A2580" s="573" t="s">
        <v>4129</v>
      </c>
      <c r="B2580" s="581"/>
      <c r="C2580" s="581"/>
      <c r="D2580" s="582" t="s">
        <v>225</v>
      </c>
      <c r="E2580" s="583" t="s">
        <v>4130</v>
      </c>
      <c r="F2580" s="584" t="s">
        <v>25</v>
      </c>
      <c r="G2580" s="585" t="s">
        <v>0</v>
      </c>
      <c r="H2580" s="586" t="s">
        <v>4395</v>
      </c>
    </row>
    <row r="2581" spans="1:8" ht="15.75" customHeight="1" thickBot="1">
      <c r="A2581" s="587"/>
      <c r="B2581" s="587"/>
      <c r="C2581" s="587"/>
      <c r="D2581" s="587"/>
      <c r="E2581" s="587"/>
      <c r="F2581" s="587"/>
      <c r="G2581" s="587"/>
      <c r="H2581" s="587"/>
    </row>
    <row r="2582" spans="1:8">
      <c r="A2582" s="588" t="s">
        <v>1297</v>
      </c>
      <c r="B2582" s="589"/>
      <c r="C2582" s="590"/>
      <c r="D2582" s="591"/>
      <c r="E2582" s="590"/>
      <c r="F2582" s="590"/>
      <c r="G2582" s="592"/>
      <c r="H2582" s="593"/>
    </row>
    <row r="2583" spans="1:8">
      <c r="A2583" s="594" t="s">
        <v>4064</v>
      </c>
      <c r="B2583" s="595"/>
      <c r="C2583" s="595"/>
      <c r="D2583" s="596"/>
      <c r="E2583" s="597" t="s">
        <v>4130</v>
      </c>
      <c r="F2583" s="598" t="s">
        <v>4132</v>
      </c>
      <c r="G2583" s="599" t="s">
        <v>4133</v>
      </c>
      <c r="H2583" s="600" t="s">
        <v>4134</v>
      </c>
    </row>
    <row r="2584" spans="1:8" ht="30.75" customHeight="1">
      <c r="A2584" s="601" t="s">
        <v>4227</v>
      </c>
      <c r="B2584" s="602"/>
      <c r="C2584" s="602"/>
      <c r="D2584" s="603"/>
      <c r="E2584" s="604" t="s">
        <v>4228</v>
      </c>
      <c r="F2584" s="605">
        <v>0.2</v>
      </c>
      <c r="G2584" s="606">
        <v>118545</v>
      </c>
      <c r="H2584" s="607">
        <v>23709</v>
      </c>
    </row>
    <row r="2585" spans="1:8">
      <c r="A2585" s="601"/>
      <c r="B2585" s="602"/>
      <c r="C2585" s="602"/>
      <c r="D2585" s="603"/>
      <c r="E2585" s="604" t="s">
        <v>4141</v>
      </c>
      <c r="F2585" s="681"/>
      <c r="G2585" s="606" t="s">
        <v>4141</v>
      </c>
      <c r="H2585" s="607" t="s">
        <v>4141</v>
      </c>
    </row>
    <row r="2586" spans="1:8">
      <c r="A2586" s="601"/>
      <c r="B2586" s="602"/>
      <c r="C2586" s="602"/>
      <c r="D2586" s="603"/>
      <c r="E2586" s="604" t="s">
        <v>4141</v>
      </c>
      <c r="F2586" s="681"/>
      <c r="G2586" s="606" t="s">
        <v>4141</v>
      </c>
      <c r="H2586" s="607" t="s">
        <v>4141</v>
      </c>
    </row>
    <row r="2587" spans="1:8">
      <c r="A2587" s="601"/>
      <c r="B2587" s="602"/>
      <c r="C2587" s="602"/>
      <c r="D2587" s="603"/>
      <c r="E2587" s="604" t="s">
        <v>4141</v>
      </c>
      <c r="F2587" s="605"/>
      <c r="G2587" s="606" t="s">
        <v>4141</v>
      </c>
      <c r="H2587" s="607" t="s">
        <v>4141</v>
      </c>
    </row>
    <row r="2588" spans="1:8">
      <c r="A2588" s="601"/>
      <c r="B2588" s="602"/>
      <c r="C2588" s="602"/>
      <c r="D2588" s="603"/>
      <c r="E2588" s="604" t="s">
        <v>4141</v>
      </c>
      <c r="F2588" s="605"/>
      <c r="G2588" s="606" t="s">
        <v>4141</v>
      </c>
      <c r="H2588" s="607" t="s">
        <v>4141</v>
      </c>
    </row>
    <row r="2589" spans="1:8">
      <c r="A2589" s="601"/>
      <c r="B2589" s="602"/>
      <c r="C2589" s="602"/>
      <c r="D2589" s="603"/>
      <c r="E2589" s="611" t="s">
        <v>4142</v>
      </c>
      <c r="F2589" s="611"/>
      <c r="G2589" s="611"/>
      <c r="H2589" s="612">
        <v>23709</v>
      </c>
    </row>
    <row r="2590" spans="1:8">
      <c r="A2590" s="613" t="s">
        <v>4143</v>
      </c>
      <c r="B2590" s="614"/>
      <c r="C2590" s="615"/>
      <c r="D2590" s="616"/>
      <c r="E2590" s="615"/>
      <c r="F2590" s="615"/>
      <c r="G2590" s="617"/>
      <c r="H2590" s="618"/>
    </row>
    <row r="2591" spans="1:8">
      <c r="A2591" s="594" t="s">
        <v>4064</v>
      </c>
      <c r="B2591" s="595"/>
      <c r="C2591" s="595"/>
      <c r="D2591" s="596"/>
      <c r="E2591" s="597" t="s">
        <v>4130</v>
      </c>
      <c r="F2591" s="598" t="s">
        <v>4144</v>
      </c>
      <c r="G2591" s="599" t="s">
        <v>4133</v>
      </c>
      <c r="H2591" s="600" t="s">
        <v>4134</v>
      </c>
    </row>
    <row r="2592" spans="1:8">
      <c r="A2592" s="601" t="s">
        <v>4145</v>
      </c>
      <c r="B2592" s="602"/>
      <c r="C2592" s="602"/>
      <c r="D2592" s="603"/>
      <c r="E2592" s="604" t="s">
        <v>4146</v>
      </c>
      <c r="F2592" s="619">
        <v>0.3</v>
      </c>
      <c r="G2592" s="606">
        <v>1587.2183463750353</v>
      </c>
      <c r="H2592" s="607">
        <v>476.17</v>
      </c>
    </row>
    <row r="2593" spans="1:8">
      <c r="A2593" s="601"/>
      <c r="B2593" s="602"/>
      <c r="C2593" s="602"/>
      <c r="D2593" s="603"/>
      <c r="E2593" s="604" t="s">
        <v>4141</v>
      </c>
      <c r="F2593" s="619" t="s">
        <v>4141</v>
      </c>
      <c r="G2593" s="606" t="s">
        <v>4141</v>
      </c>
      <c r="H2593" s="607" t="s">
        <v>4141</v>
      </c>
    </row>
    <row r="2594" spans="1:8">
      <c r="A2594" s="601"/>
      <c r="B2594" s="602"/>
      <c r="C2594" s="602"/>
      <c r="D2594" s="603"/>
      <c r="E2594" s="604" t="s">
        <v>4141</v>
      </c>
      <c r="F2594" s="619" t="s">
        <v>4141</v>
      </c>
      <c r="G2594" s="606" t="s">
        <v>4141</v>
      </c>
      <c r="H2594" s="607" t="s">
        <v>4141</v>
      </c>
    </row>
    <row r="2595" spans="1:8">
      <c r="A2595" s="620"/>
      <c r="B2595" s="621"/>
      <c r="C2595" s="621"/>
      <c r="D2595" s="622"/>
      <c r="E2595" s="623" t="s">
        <v>4147</v>
      </c>
      <c r="F2595" s="624"/>
      <c r="G2595" s="625"/>
      <c r="H2595" s="612">
        <v>476.17</v>
      </c>
    </row>
    <row r="2596" spans="1:8">
      <c r="A2596" s="626" t="s">
        <v>4148</v>
      </c>
      <c r="B2596" s="627"/>
      <c r="C2596" s="628"/>
      <c r="D2596" s="629"/>
      <c r="E2596" s="628"/>
      <c r="F2596" s="628"/>
      <c r="G2596" s="630"/>
      <c r="H2596" s="631"/>
    </row>
    <row r="2597" spans="1:8">
      <c r="A2597" s="594" t="s">
        <v>4064</v>
      </c>
      <c r="B2597" s="595"/>
      <c r="C2597" s="595"/>
      <c r="D2597" s="596"/>
      <c r="E2597" s="597" t="s">
        <v>4130</v>
      </c>
      <c r="F2597" s="598" t="s">
        <v>4132</v>
      </c>
      <c r="G2597" s="599" t="s">
        <v>4133</v>
      </c>
      <c r="H2597" s="600" t="s">
        <v>4134</v>
      </c>
    </row>
    <row r="2598" spans="1:8">
      <c r="A2598" s="601" t="s">
        <v>4149</v>
      </c>
      <c r="B2598" s="602"/>
      <c r="C2598" s="602"/>
      <c r="D2598" s="603"/>
      <c r="E2598" s="604" t="s">
        <v>4140</v>
      </c>
      <c r="F2598" s="632">
        <v>0.05</v>
      </c>
      <c r="G2598" s="606">
        <v>64783.484999999993</v>
      </c>
      <c r="H2598" s="607">
        <v>3239.17</v>
      </c>
    </row>
    <row r="2599" spans="1:8">
      <c r="A2599" s="601"/>
      <c r="B2599" s="602"/>
      <c r="C2599" s="602"/>
      <c r="D2599" s="603"/>
      <c r="E2599" s="623" t="s">
        <v>4150</v>
      </c>
      <c r="F2599" s="624"/>
      <c r="G2599" s="625"/>
      <c r="H2599" s="612">
        <v>3239.17</v>
      </c>
    </row>
    <row r="2600" spans="1:8">
      <c r="A2600" s="634" t="s">
        <v>4151</v>
      </c>
      <c r="B2600" s="635"/>
      <c r="C2600" s="636"/>
      <c r="D2600" s="637"/>
      <c r="E2600" s="636"/>
      <c r="F2600" s="636"/>
      <c r="G2600" s="638"/>
      <c r="H2600" s="639"/>
    </row>
    <row r="2601" spans="1:8">
      <c r="A2601" s="594" t="s">
        <v>4064</v>
      </c>
      <c r="B2601" s="595"/>
      <c r="C2601" s="595"/>
      <c r="D2601" s="596"/>
      <c r="E2601" s="597" t="s">
        <v>4130</v>
      </c>
      <c r="F2601" s="598" t="s">
        <v>4144</v>
      </c>
      <c r="G2601" s="599" t="s">
        <v>4133</v>
      </c>
      <c r="H2601" s="600" t="s">
        <v>4134</v>
      </c>
    </row>
    <row r="2602" spans="1:8">
      <c r="A2602" s="601" t="s">
        <v>4195</v>
      </c>
      <c r="B2602" s="602"/>
      <c r="C2602" s="602"/>
      <c r="D2602" s="603"/>
      <c r="E2602" s="604" t="s">
        <v>4146</v>
      </c>
      <c r="F2602" s="640">
        <v>0.3</v>
      </c>
      <c r="G2602" s="606">
        <v>45029.264109374999</v>
      </c>
      <c r="H2602" s="607">
        <v>13508.78</v>
      </c>
    </row>
    <row r="2603" spans="1:8">
      <c r="A2603" s="601"/>
      <c r="B2603" s="602"/>
      <c r="C2603" s="602"/>
      <c r="D2603" s="603"/>
      <c r="E2603" s="604" t="s">
        <v>4141</v>
      </c>
      <c r="F2603" s="605"/>
      <c r="G2603" s="606" t="s">
        <v>4141</v>
      </c>
      <c r="H2603" s="607" t="s">
        <v>4141</v>
      </c>
    </row>
    <row r="2604" spans="1:8" ht="13.5" thickBot="1">
      <c r="A2604" s="641"/>
      <c r="B2604" s="642"/>
      <c r="C2604" s="642"/>
      <c r="D2604" s="643"/>
      <c r="E2604" s="644" t="s">
        <v>4153</v>
      </c>
      <c r="F2604" s="645"/>
      <c r="G2604" s="646"/>
      <c r="H2604" s="647">
        <v>13508.78</v>
      </c>
    </row>
    <row r="2605" spans="1:8" ht="13.5" thickBot="1">
      <c r="A2605" s="648" t="s">
        <v>4154</v>
      </c>
      <c r="B2605" s="649"/>
      <c r="C2605" s="649"/>
      <c r="D2605" s="649"/>
      <c r="E2605" s="650"/>
      <c r="F2605" s="651">
        <v>40933.120000000003</v>
      </c>
      <c r="G2605" s="652"/>
      <c r="H2605" s="653"/>
    </row>
    <row r="2606" spans="1:8" ht="15">
      <c r="A2606" s="579"/>
      <c r="B2606" s="579"/>
      <c r="C2606" s="579"/>
      <c r="D2606" s="579"/>
      <c r="E2606" s="579"/>
      <c r="F2606" s="579"/>
      <c r="G2606" s="579"/>
      <c r="H2606" s="579"/>
    </row>
    <row r="2607" spans="1:8" ht="15.75" thickBot="1">
      <c r="A2607" s="654"/>
      <c r="B2607" s="654"/>
      <c r="C2607" s="654"/>
      <c r="D2607" s="654"/>
      <c r="E2607" s="654"/>
      <c r="F2607" s="654"/>
      <c r="G2607" s="654"/>
      <c r="H2607" s="654"/>
    </row>
    <row r="2608" spans="1:8" ht="26.25" thickBot="1">
      <c r="A2608" s="573" t="s">
        <v>4129</v>
      </c>
      <c r="B2608" s="581"/>
      <c r="C2608" s="581"/>
      <c r="D2608" s="582" t="s">
        <v>227</v>
      </c>
      <c r="E2608" s="583" t="s">
        <v>4130</v>
      </c>
      <c r="F2608" s="584" t="s">
        <v>2</v>
      </c>
      <c r="G2608" s="585" t="s">
        <v>0</v>
      </c>
      <c r="H2608" s="586" t="s">
        <v>4396</v>
      </c>
    </row>
    <row r="2609" spans="1:8" ht="15.75" customHeight="1" thickBot="1">
      <c r="A2609" s="587"/>
      <c r="B2609" s="587"/>
      <c r="C2609" s="587"/>
      <c r="D2609" s="587"/>
      <c r="E2609" s="587"/>
      <c r="F2609" s="587"/>
      <c r="G2609" s="587"/>
      <c r="H2609" s="587"/>
    </row>
    <row r="2610" spans="1:8">
      <c r="A2610" s="588" t="s">
        <v>1297</v>
      </c>
      <c r="B2610" s="589"/>
      <c r="C2610" s="590"/>
      <c r="D2610" s="591"/>
      <c r="E2610" s="590"/>
      <c r="F2610" s="590"/>
      <c r="G2610" s="592"/>
      <c r="H2610" s="593"/>
    </row>
    <row r="2611" spans="1:8">
      <c r="A2611" s="594" t="s">
        <v>4064</v>
      </c>
      <c r="B2611" s="595"/>
      <c r="C2611" s="595"/>
      <c r="D2611" s="596"/>
      <c r="E2611" s="597" t="s">
        <v>4130</v>
      </c>
      <c r="F2611" s="598" t="s">
        <v>4132</v>
      </c>
      <c r="G2611" s="599" t="s">
        <v>4133</v>
      </c>
      <c r="H2611" s="600" t="s">
        <v>4134</v>
      </c>
    </row>
    <row r="2612" spans="1:8">
      <c r="A2612" s="601" t="s">
        <v>4397</v>
      </c>
      <c r="B2612" s="602"/>
      <c r="C2612" s="602"/>
      <c r="D2612" s="603"/>
      <c r="E2612" s="604" t="s">
        <v>4138</v>
      </c>
      <c r="F2612" s="605">
        <v>1</v>
      </c>
      <c r="G2612" s="606">
        <v>30467</v>
      </c>
      <c r="H2612" s="607">
        <v>30467</v>
      </c>
    </row>
    <row r="2613" spans="1:8">
      <c r="A2613" s="601"/>
      <c r="B2613" s="602"/>
      <c r="C2613" s="602"/>
      <c r="D2613" s="603"/>
      <c r="E2613" s="604" t="s">
        <v>4141</v>
      </c>
      <c r="F2613" s="681"/>
      <c r="G2613" s="606" t="s">
        <v>4141</v>
      </c>
      <c r="H2613" s="607" t="s">
        <v>4141</v>
      </c>
    </row>
    <row r="2614" spans="1:8">
      <c r="A2614" s="601"/>
      <c r="B2614" s="602"/>
      <c r="C2614" s="602"/>
      <c r="D2614" s="603"/>
      <c r="E2614" s="604" t="s">
        <v>4141</v>
      </c>
      <c r="F2614" s="681"/>
      <c r="G2614" s="606" t="s">
        <v>4141</v>
      </c>
      <c r="H2614" s="607" t="s">
        <v>4141</v>
      </c>
    </row>
    <row r="2615" spans="1:8">
      <c r="A2615" s="601"/>
      <c r="B2615" s="602"/>
      <c r="C2615" s="602"/>
      <c r="D2615" s="603"/>
      <c r="E2615" s="604" t="s">
        <v>4141</v>
      </c>
      <c r="F2615" s="605"/>
      <c r="G2615" s="606" t="s">
        <v>4141</v>
      </c>
      <c r="H2615" s="607" t="s">
        <v>4141</v>
      </c>
    </row>
    <row r="2616" spans="1:8">
      <c r="A2616" s="601"/>
      <c r="B2616" s="602"/>
      <c r="C2616" s="602"/>
      <c r="D2616" s="603"/>
      <c r="E2616" s="604" t="s">
        <v>4141</v>
      </c>
      <c r="F2616" s="605"/>
      <c r="G2616" s="606" t="s">
        <v>4141</v>
      </c>
      <c r="H2616" s="607" t="s">
        <v>4141</v>
      </c>
    </row>
    <row r="2617" spans="1:8">
      <c r="A2617" s="601"/>
      <c r="B2617" s="602"/>
      <c r="C2617" s="602"/>
      <c r="D2617" s="603"/>
      <c r="E2617" s="611" t="s">
        <v>4142</v>
      </c>
      <c r="F2617" s="611"/>
      <c r="G2617" s="611"/>
      <c r="H2617" s="612">
        <v>30467</v>
      </c>
    </row>
    <row r="2618" spans="1:8">
      <c r="A2618" s="613" t="s">
        <v>4143</v>
      </c>
      <c r="B2618" s="614"/>
      <c r="C2618" s="615"/>
      <c r="D2618" s="616"/>
      <c r="E2618" s="615"/>
      <c r="F2618" s="615"/>
      <c r="G2618" s="617"/>
      <c r="H2618" s="618"/>
    </row>
    <row r="2619" spans="1:8">
      <c r="A2619" s="594" t="s">
        <v>4064</v>
      </c>
      <c r="B2619" s="595"/>
      <c r="C2619" s="595"/>
      <c r="D2619" s="596"/>
      <c r="E2619" s="597" t="s">
        <v>4130</v>
      </c>
      <c r="F2619" s="598" t="s">
        <v>4144</v>
      </c>
      <c r="G2619" s="599" t="s">
        <v>4133</v>
      </c>
      <c r="H2619" s="600" t="s">
        <v>4134</v>
      </c>
    </row>
    <row r="2620" spans="1:8">
      <c r="A2620" s="601" t="s">
        <v>4145</v>
      </c>
      <c r="B2620" s="602"/>
      <c r="C2620" s="602"/>
      <c r="D2620" s="603"/>
      <c r="E2620" s="604" t="s">
        <v>4146</v>
      </c>
      <c r="F2620" s="619">
        <v>0.25</v>
      </c>
      <c r="G2620" s="606">
        <v>1587.2183463750353</v>
      </c>
      <c r="H2620" s="607">
        <v>396.8</v>
      </c>
    </row>
    <row r="2621" spans="1:8">
      <c r="A2621" s="601"/>
      <c r="B2621" s="602"/>
      <c r="C2621" s="602"/>
      <c r="D2621" s="603"/>
      <c r="E2621" s="604" t="s">
        <v>4141</v>
      </c>
      <c r="F2621" s="619" t="s">
        <v>4141</v>
      </c>
      <c r="G2621" s="606" t="s">
        <v>4141</v>
      </c>
      <c r="H2621" s="607" t="s">
        <v>4141</v>
      </c>
    </row>
    <row r="2622" spans="1:8">
      <c r="A2622" s="601"/>
      <c r="B2622" s="602"/>
      <c r="C2622" s="602"/>
      <c r="D2622" s="603"/>
      <c r="E2622" s="604" t="s">
        <v>4141</v>
      </c>
      <c r="F2622" s="619" t="s">
        <v>4141</v>
      </c>
      <c r="G2622" s="606" t="s">
        <v>4141</v>
      </c>
      <c r="H2622" s="607" t="s">
        <v>4141</v>
      </c>
    </row>
    <row r="2623" spans="1:8">
      <c r="A2623" s="620"/>
      <c r="B2623" s="621"/>
      <c r="C2623" s="621"/>
      <c r="D2623" s="622"/>
      <c r="E2623" s="623" t="s">
        <v>4147</v>
      </c>
      <c r="F2623" s="624"/>
      <c r="G2623" s="625"/>
      <c r="H2623" s="612">
        <v>396.8</v>
      </c>
    </row>
    <row r="2624" spans="1:8">
      <c r="A2624" s="626" t="s">
        <v>4148</v>
      </c>
      <c r="B2624" s="627"/>
      <c r="C2624" s="628"/>
      <c r="D2624" s="629"/>
      <c r="E2624" s="628"/>
      <c r="F2624" s="628"/>
      <c r="G2624" s="630"/>
      <c r="H2624" s="631"/>
    </row>
    <row r="2625" spans="1:8">
      <c r="A2625" s="594" t="s">
        <v>4064</v>
      </c>
      <c r="B2625" s="595"/>
      <c r="C2625" s="595"/>
      <c r="D2625" s="596"/>
      <c r="E2625" s="597" t="s">
        <v>4130</v>
      </c>
      <c r="F2625" s="598" t="s">
        <v>4132</v>
      </c>
      <c r="G2625" s="599" t="s">
        <v>4133</v>
      </c>
      <c r="H2625" s="600" t="s">
        <v>4134</v>
      </c>
    </row>
    <row r="2626" spans="1:8">
      <c r="A2626" s="601" t="s">
        <v>4149</v>
      </c>
      <c r="B2626" s="602"/>
      <c r="C2626" s="602"/>
      <c r="D2626" s="603"/>
      <c r="E2626" s="604" t="s">
        <v>4140</v>
      </c>
      <c r="F2626" s="632">
        <v>0.02</v>
      </c>
      <c r="G2626" s="606">
        <v>64783.484999999993</v>
      </c>
      <c r="H2626" s="607">
        <v>1295.67</v>
      </c>
    </row>
    <row r="2627" spans="1:8">
      <c r="A2627" s="601"/>
      <c r="B2627" s="602"/>
      <c r="C2627" s="602"/>
      <c r="D2627" s="603"/>
      <c r="E2627" s="623" t="s">
        <v>4150</v>
      </c>
      <c r="F2627" s="624"/>
      <c r="G2627" s="625"/>
      <c r="H2627" s="612">
        <v>1295.67</v>
      </c>
    </row>
    <row r="2628" spans="1:8">
      <c r="A2628" s="634" t="s">
        <v>4151</v>
      </c>
      <c r="B2628" s="635"/>
      <c r="C2628" s="636"/>
      <c r="D2628" s="637"/>
      <c r="E2628" s="636"/>
      <c r="F2628" s="636"/>
      <c r="G2628" s="638"/>
      <c r="H2628" s="639"/>
    </row>
    <row r="2629" spans="1:8">
      <c r="A2629" s="594" t="s">
        <v>4064</v>
      </c>
      <c r="B2629" s="595"/>
      <c r="C2629" s="595"/>
      <c r="D2629" s="596"/>
      <c r="E2629" s="597" t="s">
        <v>4130</v>
      </c>
      <c r="F2629" s="598" t="s">
        <v>4144</v>
      </c>
      <c r="G2629" s="599" t="s">
        <v>4133</v>
      </c>
      <c r="H2629" s="600" t="s">
        <v>4134</v>
      </c>
    </row>
    <row r="2630" spans="1:8">
      <c r="A2630" s="601" t="s">
        <v>4195</v>
      </c>
      <c r="B2630" s="602"/>
      <c r="C2630" s="602"/>
      <c r="D2630" s="603"/>
      <c r="E2630" s="604" t="s">
        <v>4146</v>
      </c>
      <c r="F2630" s="640">
        <v>0.25</v>
      </c>
      <c r="G2630" s="606">
        <v>45029.264109374999</v>
      </c>
      <c r="H2630" s="607">
        <v>11257.32</v>
      </c>
    </row>
    <row r="2631" spans="1:8">
      <c r="A2631" s="601"/>
      <c r="B2631" s="602"/>
      <c r="C2631" s="602"/>
      <c r="D2631" s="603"/>
      <c r="E2631" s="604" t="s">
        <v>4141</v>
      </c>
      <c r="F2631" s="605"/>
      <c r="G2631" s="606" t="s">
        <v>4141</v>
      </c>
      <c r="H2631" s="607" t="s">
        <v>4141</v>
      </c>
    </row>
    <row r="2632" spans="1:8" ht="13.5" thickBot="1">
      <c r="A2632" s="641"/>
      <c r="B2632" s="642"/>
      <c r="C2632" s="642"/>
      <c r="D2632" s="643"/>
      <c r="E2632" s="644" t="s">
        <v>4153</v>
      </c>
      <c r="F2632" s="645"/>
      <c r="G2632" s="646"/>
      <c r="H2632" s="647">
        <v>11257.32</v>
      </c>
    </row>
    <row r="2633" spans="1:8" ht="13.5" thickBot="1">
      <c r="A2633" s="648" t="s">
        <v>4154</v>
      </c>
      <c r="B2633" s="649"/>
      <c r="C2633" s="649"/>
      <c r="D2633" s="649"/>
      <c r="E2633" s="650"/>
      <c r="F2633" s="651">
        <v>43416.79</v>
      </c>
      <c r="G2633" s="652"/>
      <c r="H2633" s="653"/>
    </row>
    <row r="2634" spans="1:8" ht="15">
      <c r="A2634" s="579"/>
      <c r="B2634" s="579"/>
      <c r="C2634" s="579"/>
      <c r="D2634" s="579"/>
      <c r="E2634" s="579"/>
      <c r="F2634" s="579"/>
      <c r="G2634" s="579"/>
      <c r="H2634" s="579"/>
    </row>
    <row r="2635" spans="1:8" ht="15.75" thickBot="1">
      <c r="A2635" s="654"/>
      <c r="B2635" s="654"/>
      <c r="C2635" s="654"/>
      <c r="D2635" s="654"/>
      <c r="E2635" s="654"/>
      <c r="F2635" s="654"/>
      <c r="G2635" s="654"/>
      <c r="H2635" s="654"/>
    </row>
    <row r="2636" spans="1:8" ht="26.25" thickBot="1">
      <c r="A2636" s="573" t="s">
        <v>4129</v>
      </c>
      <c r="B2636" s="581"/>
      <c r="C2636" s="581"/>
      <c r="D2636" s="582" t="s">
        <v>229</v>
      </c>
      <c r="E2636" s="583" t="s">
        <v>4130</v>
      </c>
      <c r="F2636" s="584" t="s">
        <v>2</v>
      </c>
      <c r="G2636" s="585" t="s">
        <v>0</v>
      </c>
      <c r="H2636" s="586" t="s">
        <v>4398</v>
      </c>
    </row>
    <row r="2637" spans="1:8" ht="15.75" customHeight="1" thickBot="1">
      <c r="A2637" s="587"/>
      <c r="B2637" s="587"/>
      <c r="C2637" s="587"/>
      <c r="D2637" s="587"/>
      <c r="E2637" s="587"/>
      <c r="F2637" s="587"/>
      <c r="G2637" s="587"/>
      <c r="H2637" s="587"/>
    </row>
    <row r="2638" spans="1:8">
      <c r="A2638" s="588" t="s">
        <v>1297</v>
      </c>
      <c r="B2638" s="589"/>
      <c r="C2638" s="590"/>
      <c r="D2638" s="591"/>
      <c r="E2638" s="590"/>
      <c r="F2638" s="590"/>
      <c r="G2638" s="592"/>
      <c r="H2638" s="593"/>
    </row>
    <row r="2639" spans="1:8">
      <c r="A2639" s="594" t="s">
        <v>4064</v>
      </c>
      <c r="B2639" s="595"/>
      <c r="C2639" s="595"/>
      <c r="D2639" s="596"/>
      <c r="E2639" s="597" t="s">
        <v>4130</v>
      </c>
      <c r="F2639" s="598" t="s">
        <v>4132</v>
      </c>
      <c r="G2639" s="599" t="s">
        <v>4133</v>
      </c>
      <c r="H2639" s="600" t="s">
        <v>4134</v>
      </c>
    </row>
    <row r="2640" spans="1:8">
      <c r="A2640" s="601" t="s">
        <v>4399</v>
      </c>
      <c r="B2640" s="602"/>
      <c r="C2640" s="602"/>
      <c r="D2640" s="603"/>
      <c r="E2640" s="604" t="s">
        <v>4138</v>
      </c>
      <c r="F2640" s="605">
        <v>1</v>
      </c>
      <c r="G2640" s="606">
        <v>32611</v>
      </c>
      <c r="H2640" s="607">
        <v>32611</v>
      </c>
    </row>
    <row r="2641" spans="1:8">
      <c r="A2641" s="601"/>
      <c r="B2641" s="602"/>
      <c r="C2641" s="602"/>
      <c r="D2641" s="603"/>
      <c r="E2641" s="604" t="s">
        <v>4141</v>
      </c>
      <c r="F2641" s="681"/>
      <c r="G2641" s="606" t="s">
        <v>4141</v>
      </c>
      <c r="H2641" s="607" t="s">
        <v>4141</v>
      </c>
    </row>
    <row r="2642" spans="1:8">
      <c r="A2642" s="601"/>
      <c r="B2642" s="602"/>
      <c r="C2642" s="602"/>
      <c r="D2642" s="603"/>
      <c r="E2642" s="604" t="s">
        <v>4141</v>
      </c>
      <c r="F2642" s="681"/>
      <c r="G2642" s="606" t="s">
        <v>4141</v>
      </c>
      <c r="H2642" s="607" t="s">
        <v>4141</v>
      </c>
    </row>
    <row r="2643" spans="1:8">
      <c r="A2643" s="601"/>
      <c r="B2643" s="602"/>
      <c r="C2643" s="602"/>
      <c r="D2643" s="603"/>
      <c r="E2643" s="604" t="s">
        <v>4141</v>
      </c>
      <c r="F2643" s="605"/>
      <c r="G2643" s="606" t="s">
        <v>4141</v>
      </c>
      <c r="H2643" s="607" t="s">
        <v>4141</v>
      </c>
    </row>
    <row r="2644" spans="1:8">
      <c r="A2644" s="601"/>
      <c r="B2644" s="602"/>
      <c r="C2644" s="602"/>
      <c r="D2644" s="603"/>
      <c r="E2644" s="604" t="s">
        <v>4141</v>
      </c>
      <c r="F2644" s="605"/>
      <c r="G2644" s="606" t="s">
        <v>4141</v>
      </c>
      <c r="H2644" s="607" t="s">
        <v>4141</v>
      </c>
    </row>
    <row r="2645" spans="1:8">
      <c r="A2645" s="601"/>
      <c r="B2645" s="602"/>
      <c r="C2645" s="602"/>
      <c r="D2645" s="603"/>
      <c r="E2645" s="611" t="s">
        <v>4142</v>
      </c>
      <c r="F2645" s="611"/>
      <c r="G2645" s="611"/>
      <c r="H2645" s="612">
        <v>32611</v>
      </c>
    </row>
    <row r="2646" spans="1:8">
      <c r="A2646" s="613" t="s">
        <v>4143</v>
      </c>
      <c r="B2646" s="614"/>
      <c r="C2646" s="615"/>
      <c r="D2646" s="616"/>
      <c r="E2646" s="615"/>
      <c r="F2646" s="615"/>
      <c r="G2646" s="617"/>
      <c r="H2646" s="618"/>
    </row>
    <row r="2647" spans="1:8">
      <c r="A2647" s="594" t="s">
        <v>4064</v>
      </c>
      <c r="B2647" s="595"/>
      <c r="C2647" s="595"/>
      <c r="D2647" s="596"/>
      <c r="E2647" s="597" t="s">
        <v>4130</v>
      </c>
      <c r="F2647" s="598" t="s">
        <v>4144</v>
      </c>
      <c r="G2647" s="599" t="s">
        <v>4133</v>
      </c>
      <c r="H2647" s="600" t="s">
        <v>4134</v>
      </c>
    </row>
    <row r="2648" spans="1:8">
      <c r="A2648" s="601" t="s">
        <v>4145</v>
      </c>
      <c r="B2648" s="602"/>
      <c r="C2648" s="602"/>
      <c r="D2648" s="603"/>
      <c r="E2648" s="604" t="s">
        <v>4146</v>
      </c>
      <c r="F2648" s="619">
        <v>0.2</v>
      </c>
      <c r="G2648" s="606">
        <v>1587.2183463750353</v>
      </c>
      <c r="H2648" s="607">
        <v>317.44</v>
      </c>
    </row>
    <row r="2649" spans="1:8">
      <c r="A2649" s="601"/>
      <c r="B2649" s="602"/>
      <c r="C2649" s="602"/>
      <c r="D2649" s="603"/>
      <c r="E2649" s="604" t="s">
        <v>4141</v>
      </c>
      <c r="F2649" s="619" t="s">
        <v>4141</v>
      </c>
      <c r="G2649" s="606" t="s">
        <v>4141</v>
      </c>
      <c r="H2649" s="607" t="s">
        <v>4141</v>
      </c>
    </row>
    <row r="2650" spans="1:8">
      <c r="A2650" s="601"/>
      <c r="B2650" s="602"/>
      <c r="C2650" s="602"/>
      <c r="D2650" s="603"/>
      <c r="E2650" s="604" t="s">
        <v>4141</v>
      </c>
      <c r="F2650" s="619" t="s">
        <v>4141</v>
      </c>
      <c r="G2650" s="606" t="s">
        <v>4141</v>
      </c>
      <c r="H2650" s="607" t="s">
        <v>4141</v>
      </c>
    </row>
    <row r="2651" spans="1:8">
      <c r="A2651" s="620"/>
      <c r="B2651" s="621"/>
      <c r="C2651" s="621"/>
      <c r="D2651" s="622"/>
      <c r="E2651" s="623" t="s">
        <v>4147</v>
      </c>
      <c r="F2651" s="624"/>
      <c r="G2651" s="625"/>
      <c r="H2651" s="612">
        <v>317.44</v>
      </c>
    </row>
    <row r="2652" spans="1:8">
      <c r="A2652" s="626" t="s">
        <v>4148</v>
      </c>
      <c r="B2652" s="627"/>
      <c r="C2652" s="628"/>
      <c r="D2652" s="629"/>
      <c r="E2652" s="628"/>
      <c r="F2652" s="628"/>
      <c r="G2652" s="630"/>
      <c r="H2652" s="631"/>
    </row>
    <row r="2653" spans="1:8">
      <c r="A2653" s="594" t="s">
        <v>4064</v>
      </c>
      <c r="B2653" s="595"/>
      <c r="C2653" s="595"/>
      <c r="D2653" s="596"/>
      <c r="E2653" s="597" t="s">
        <v>4130</v>
      </c>
      <c r="F2653" s="598" t="s">
        <v>4132</v>
      </c>
      <c r="G2653" s="599" t="s">
        <v>4133</v>
      </c>
      <c r="H2653" s="600" t="s">
        <v>4134</v>
      </c>
    </row>
    <row r="2654" spans="1:8">
      <c r="A2654" s="601" t="s">
        <v>4149</v>
      </c>
      <c r="B2654" s="602"/>
      <c r="C2654" s="602"/>
      <c r="D2654" s="603"/>
      <c r="E2654" s="604" t="s">
        <v>4140</v>
      </c>
      <c r="F2654" s="632">
        <v>0.01</v>
      </c>
      <c r="G2654" s="606">
        <v>64783.484999999993</v>
      </c>
      <c r="H2654" s="607">
        <v>647.83000000000004</v>
      </c>
    </row>
    <row r="2655" spans="1:8">
      <c r="A2655" s="601"/>
      <c r="B2655" s="602"/>
      <c r="C2655" s="602"/>
      <c r="D2655" s="603"/>
      <c r="E2655" s="623" t="s">
        <v>4150</v>
      </c>
      <c r="F2655" s="624"/>
      <c r="G2655" s="625"/>
      <c r="H2655" s="612">
        <v>647.83000000000004</v>
      </c>
    </row>
    <row r="2656" spans="1:8">
      <c r="A2656" s="634" t="s">
        <v>4151</v>
      </c>
      <c r="B2656" s="635"/>
      <c r="C2656" s="636"/>
      <c r="D2656" s="637"/>
      <c r="E2656" s="636"/>
      <c r="F2656" s="636"/>
      <c r="G2656" s="638"/>
      <c r="H2656" s="639"/>
    </row>
    <row r="2657" spans="1:8">
      <c r="A2657" s="594" t="s">
        <v>4064</v>
      </c>
      <c r="B2657" s="595"/>
      <c r="C2657" s="595"/>
      <c r="D2657" s="596"/>
      <c r="E2657" s="597" t="s">
        <v>4130</v>
      </c>
      <c r="F2657" s="598" t="s">
        <v>4144</v>
      </c>
      <c r="G2657" s="599" t="s">
        <v>4133</v>
      </c>
      <c r="H2657" s="600" t="s">
        <v>4134</v>
      </c>
    </row>
    <row r="2658" spans="1:8">
      <c r="A2658" s="601" t="s">
        <v>4195</v>
      </c>
      <c r="B2658" s="602"/>
      <c r="C2658" s="602"/>
      <c r="D2658" s="603"/>
      <c r="E2658" s="604" t="s">
        <v>4146</v>
      </c>
      <c r="F2658" s="640">
        <v>0.2</v>
      </c>
      <c r="G2658" s="606">
        <v>45029.264109374999</v>
      </c>
      <c r="H2658" s="607">
        <v>9005.85</v>
      </c>
    </row>
    <row r="2659" spans="1:8">
      <c r="A2659" s="601"/>
      <c r="B2659" s="602"/>
      <c r="C2659" s="602"/>
      <c r="D2659" s="603"/>
      <c r="E2659" s="604" t="s">
        <v>4141</v>
      </c>
      <c r="F2659" s="605"/>
      <c r="G2659" s="606" t="s">
        <v>4141</v>
      </c>
      <c r="H2659" s="607" t="s">
        <v>4141</v>
      </c>
    </row>
    <row r="2660" spans="1:8" ht="13.5" thickBot="1">
      <c r="A2660" s="641"/>
      <c r="B2660" s="642"/>
      <c r="C2660" s="642"/>
      <c r="D2660" s="643"/>
      <c r="E2660" s="644" t="s">
        <v>4153</v>
      </c>
      <c r="F2660" s="645"/>
      <c r="G2660" s="646"/>
      <c r="H2660" s="647">
        <v>9005.85</v>
      </c>
    </row>
    <row r="2661" spans="1:8" ht="13.5" thickBot="1">
      <c r="A2661" s="648" t="s">
        <v>4154</v>
      </c>
      <c r="B2661" s="649"/>
      <c r="C2661" s="649"/>
      <c r="D2661" s="649"/>
      <c r="E2661" s="650"/>
      <c r="F2661" s="651">
        <v>42582.12</v>
      </c>
      <c r="G2661" s="652"/>
      <c r="H2661" s="653"/>
    </row>
    <row r="2662" spans="1:8" ht="15">
      <c r="A2662" s="579"/>
      <c r="B2662" s="579"/>
      <c r="C2662" s="579"/>
      <c r="D2662" s="579"/>
      <c r="E2662" s="579"/>
      <c r="F2662" s="579"/>
      <c r="G2662" s="579"/>
      <c r="H2662" s="579"/>
    </row>
    <row r="2663" spans="1:8" ht="15.75" thickBot="1">
      <c r="A2663" s="654"/>
      <c r="B2663" s="654"/>
      <c r="C2663" s="654"/>
      <c r="D2663" s="654"/>
      <c r="E2663" s="654"/>
      <c r="F2663" s="654"/>
      <c r="G2663" s="654"/>
      <c r="H2663" s="654"/>
    </row>
    <row r="2664" spans="1:8" ht="77.25" thickBot="1">
      <c r="A2664" s="573" t="s">
        <v>4129</v>
      </c>
      <c r="B2664" s="581"/>
      <c r="C2664" s="581"/>
      <c r="D2664" s="582" t="s">
        <v>232</v>
      </c>
      <c r="E2664" s="583" t="s">
        <v>4130</v>
      </c>
      <c r="F2664" s="584" t="s">
        <v>25</v>
      </c>
      <c r="G2664" s="585" t="s">
        <v>0</v>
      </c>
      <c r="H2664" s="586" t="s">
        <v>4400</v>
      </c>
    </row>
    <row r="2665" spans="1:8" ht="15.75" customHeight="1" thickBot="1">
      <c r="A2665" s="587"/>
      <c r="B2665" s="587"/>
      <c r="C2665" s="587"/>
      <c r="D2665" s="587"/>
      <c r="E2665" s="587"/>
      <c r="F2665" s="587"/>
      <c r="G2665" s="587"/>
      <c r="H2665" s="587"/>
    </row>
    <row r="2666" spans="1:8">
      <c r="A2666" s="588" t="s">
        <v>1297</v>
      </c>
      <c r="B2666" s="589"/>
      <c r="C2666" s="590"/>
      <c r="D2666" s="591"/>
      <c r="E2666" s="590"/>
      <c r="F2666" s="590"/>
      <c r="G2666" s="592"/>
      <c r="H2666" s="593"/>
    </row>
    <row r="2667" spans="1:8">
      <c r="A2667" s="594" t="s">
        <v>4064</v>
      </c>
      <c r="B2667" s="595"/>
      <c r="C2667" s="595"/>
      <c r="D2667" s="596"/>
      <c r="E2667" s="597" t="s">
        <v>4130</v>
      </c>
      <c r="F2667" s="598" t="s">
        <v>4132</v>
      </c>
      <c r="G2667" s="599" t="s">
        <v>4133</v>
      </c>
      <c r="H2667" s="600" t="s">
        <v>4134</v>
      </c>
    </row>
    <row r="2668" spans="1:8">
      <c r="A2668" s="601" t="s">
        <v>4401</v>
      </c>
      <c r="B2668" s="602"/>
      <c r="C2668" s="602"/>
      <c r="D2668" s="603"/>
      <c r="E2668" s="604" t="s">
        <v>4136</v>
      </c>
      <c r="F2668" s="605">
        <v>1</v>
      </c>
      <c r="G2668" s="606">
        <v>2494</v>
      </c>
      <c r="H2668" s="607">
        <v>2494</v>
      </c>
    </row>
    <row r="2669" spans="1:8">
      <c r="A2669" s="601" t="s">
        <v>4402</v>
      </c>
      <c r="B2669" s="602"/>
      <c r="C2669" s="602"/>
      <c r="D2669" s="603"/>
      <c r="E2669" s="604" t="s">
        <v>4138</v>
      </c>
      <c r="F2669" s="605">
        <v>0.2</v>
      </c>
      <c r="G2669" s="606">
        <v>488</v>
      </c>
      <c r="H2669" s="607">
        <v>97.6</v>
      </c>
    </row>
    <row r="2670" spans="1:8">
      <c r="A2670" s="601" t="s">
        <v>4403</v>
      </c>
      <c r="B2670" s="602"/>
      <c r="C2670" s="602"/>
      <c r="D2670" s="603"/>
      <c r="E2670" s="604" t="s">
        <v>4138</v>
      </c>
      <c r="F2670" s="605">
        <v>0.2</v>
      </c>
      <c r="G2670" s="606">
        <v>630</v>
      </c>
      <c r="H2670" s="607">
        <v>126</v>
      </c>
    </row>
    <row r="2671" spans="1:8" ht="15" customHeight="1">
      <c r="A2671" s="601" t="s">
        <v>4404</v>
      </c>
      <c r="B2671" s="602"/>
      <c r="C2671" s="602"/>
      <c r="D2671" s="603"/>
      <c r="E2671" s="604" t="s">
        <v>4138</v>
      </c>
      <c r="F2671" s="605">
        <v>0.2</v>
      </c>
      <c r="G2671" s="606">
        <v>643</v>
      </c>
      <c r="H2671" s="607">
        <v>128.6</v>
      </c>
    </row>
    <row r="2672" spans="1:8">
      <c r="A2672" s="601" t="s">
        <v>4405</v>
      </c>
      <c r="B2672" s="602"/>
      <c r="C2672" s="602"/>
      <c r="D2672" s="603"/>
      <c r="E2672" s="604" t="s">
        <v>4138</v>
      </c>
      <c r="F2672" s="605">
        <v>0.2</v>
      </c>
      <c r="G2672" s="606">
        <v>531</v>
      </c>
      <c r="H2672" s="607">
        <v>106.2</v>
      </c>
    </row>
    <row r="2673" spans="1:8">
      <c r="A2673" s="601" t="s">
        <v>4406</v>
      </c>
      <c r="B2673" s="602"/>
      <c r="C2673" s="602"/>
      <c r="D2673" s="603"/>
      <c r="E2673" s="604" t="s">
        <v>4138</v>
      </c>
      <c r="F2673" s="605">
        <v>0.02</v>
      </c>
      <c r="G2673" s="606">
        <v>56999</v>
      </c>
      <c r="H2673" s="607">
        <v>1139.98</v>
      </c>
    </row>
    <row r="2674" spans="1:8">
      <c r="A2674" s="601" t="s">
        <v>4407</v>
      </c>
      <c r="B2674" s="602"/>
      <c r="C2674" s="602"/>
      <c r="D2674" s="603"/>
      <c r="E2674" s="604" t="s">
        <v>4228</v>
      </c>
      <c r="F2674" s="605">
        <v>0.02</v>
      </c>
      <c r="G2674" s="606">
        <v>58570</v>
      </c>
      <c r="H2674" s="607">
        <v>1171.4000000000001</v>
      </c>
    </row>
    <row r="2675" spans="1:8" ht="17.25" customHeight="1">
      <c r="A2675" s="601"/>
      <c r="B2675" s="602"/>
      <c r="C2675" s="602"/>
      <c r="D2675" s="603"/>
      <c r="E2675" s="611" t="s">
        <v>4142</v>
      </c>
      <c r="F2675" s="611"/>
      <c r="G2675" s="611"/>
      <c r="H2675" s="612">
        <v>5263.78</v>
      </c>
    </row>
    <row r="2676" spans="1:8">
      <c r="A2676" s="613" t="s">
        <v>4143</v>
      </c>
      <c r="B2676" s="614"/>
      <c r="C2676" s="615"/>
      <c r="D2676" s="616"/>
      <c r="E2676" s="615"/>
      <c r="F2676" s="615"/>
      <c r="G2676" s="617"/>
      <c r="H2676" s="618"/>
    </row>
    <row r="2677" spans="1:8">
      <c r="A2677" s="594" t="s">
        <v>4064</v>
      </c>
      <c r="B2677" s="595"/>
      <c r="C2677" s="595"/>
      <c r="D2677" s="596"/>
      <c r="E2677" s="597" t="s">
        <v>4130</v>
      </c>
      <c r="F2677" s="598" t="s">
        <v>4144</v>
      </c>
      <c r="G2677" s="599" t="s">
        <v>4133</v>
      </c>
      <c r="H2677" s="600" t="s">
        <v>4134</v>
      </c>
    </row>
    <row r="2678" spans="1:8">
      <c r="A2678" s="601" t="s">
        <v>4145</v>
      </c>
      <c r="B2678" s="602"/>
      <c r="C2678" s="602"/>
      <c r="D2678" s="603"/>
      <c r="E2678" s="604" t="s">
        <v>4146</v>
      </c>
      <c r="F2678" s="619">
        <v>0.3</v>
      </c>
      <c r="G2678" s="606">
        <v>1587.2183463750353</v>
      </c>
      <c r="H2678" s="607">
        <v>476.17</v>
      </c>
    </row>
    <row r="2679" spans="1:8">
      <c r="A2679" s="601" t="s">
        <v>4223</v>
      </c>
      <c r="B2679" s="602"/>
      <c r="C2679" s="602"/>
      <c r="D2679" s="603"/>
      <c r="E2679" s="604" t="s">
        <v>4146</v>
      </c>
      <c r="F2679" s="619">
        <v>0.3</v>
      </c>
      <c r="G2679" s="606">
        <v>11523.205194682756</v>
      </c>
      <c r="H2679" s="607">
        <v>3456.96</v>
      </c>
    </row>
    <row r="2680" spans="1:8">
      <c r="A2680" s="601"/>
      <c r="B2680" s="602"/>
      <c r="C2680" s="602"/>
      <c r="D2680" s="603"/>
      <c r="E2680" s="604" t="s">
        <v>4141</v>
      </c>
      <c r="F2680" s="619" t="s">
        <v>4141</v>
      </c>
      <c r="G2680" s="606" t="s">
        <v>4141</v>
      </c>
      <c r="H2680" s="607" t="s">
        <v>4141</v>
      </c>
    </row>
    <row r="2681" spans="1:8">
      <c r="A2681" s="620"/>
      <c r="B2681" s="621"/>
      <c r="C2681" s="621"/>
      <c r="D2681" s="622"/>
      <c r="E2681" s="623" t="s">
        <v>4147</v>
      </c>
      <c r="F2681" s="624"/>
      <c r="G2681" s="625"/>
      <c r="H2681" s="612">
        <v>3933.13</v>
      </c>
    </row>
    <row r="2682" spans="1:8">
      <c r="A2682" s="626" t="s">
        <v>4148</v>
      </c>
      <c r="B2682" s="627"/>
      <c r="C2682" s="628"/>
      <c r="D2682" s="629"/>
      <c r="E2682" s="628"/>
      <c r="F2682" s="628"/>
      <c r="G2682" s="630"/>
      <c r="H2682" s="631"/>
    </row>
    <row r="2683" spans="1:8">
      <c r="A2683" s="594" t="s">
        <v>4064</v>
      </c>
      <c r="B2683" s="595"/>
      <c r="C2683" s="595"/>
      <c r="D2683" s="596"/>
      <c r="E2683" s="597" t="s">
        <v>4130</v>
      </c>
      <c r="F2683" s="598" t="s">
        <v>4132</v>
      </c>
      <c r="G2683" s="599" t="s">
        <v>4133</v>
      </c>
      <c r="H2683" s="600" t="s">
        <v>4134</v>
      </c>
    </row>
    <row r="2684" spans="1:8">
      <c r="A2684" s="601" t="s">
        <v>4149</v>
      </c>
      <c r="B2684" s="602"/>
      <c r="C2684" s="602"/>
      <c r="D2684" s="603"/>
      <c r="E2684" s="604" t="s">
        <v>4140</v>
      </c>
      <c r="F2684" s="632">
        <v>0.02</v>
      </c>
      <c r="G2684" s="606">
        <v>64783.484999999993</v>
      </c>
      <c r="H2684" s="607">
        <v>1295.67</v>
      </c>
    </row>
    <row r="2685" spans="1:8">
      <c r="A2685" s="601"/>
      <c r="B2685" s="602"/>
      <c r="C2685" s="602"/>
      <c r="D2685" s="603"/>
      <c r="E2685" s="623" t="s">
        <v>4150</v>
      </c>
      <c r="F2685" s="624"/>
      <c r="G2685" s="625"/>
      <c r="H2685" s="612">
        <v>1295.67</v>
      </c>
    </row>
    <row r="2686" spans="1:8">
      <c r="A2686" s="634" t="s">
        <v>4151</v>
      </c>
      <c r="B2686" s="635"/>
      <c r="C2686" s="636"/>
      <c r="D2686" s="637"/>
      <c r="E2686" s="636"/>
      <c r="F2686" s="636"/>
      <c r="G2686" s="638"/>
      <c r="H2686" s="639"/>
    </row>
    <row r="2687" spans="1:8">
      <c r="A2687" s="594" t="s">
        <v>4064</v>
      </c>
      <c r="B2687" s="595"/>
      <c r="C2687" s="595"/>
      <c r="D2687" s="596"/>
      <c r="E2687" s="597" t="s">
        <v>4130</v>
      </c>
      <c r="F2687" s="598" t="s">
        <v>4144</v>
      </c>
      <c r="G2687" s="599" t="s">
        <v>4133</v>
      </c>
      <c r="H2687" s="600" t="s">
        <v>4134</v>
      </c>
    </row>
    <row r="2688" spans="1:8">
      <c r="A2688" s="601" t="s">
        <v>4198</v>
      </c>
      <c r="B2688" s="602"/>
      <c r="C2688" s="602"/>
      <c r="D2688" s="603"/>
      <c r="E2688" s="604" t="s">
        <v>4146</v>
      </c>
      <c r="F2688" s="640">
        <v>0.3</v>
      </c>
      <c r="G2688" s="606">
        <v>25731.008062500001</v>
      </c>
      <c r="H2688" s="607">
        <v>7719.3</v>
      </c>
    </row>
    <row r="2689" spans="1:8">
      <c r="A2689" s="601"/>
      <c r="B2689" s="602"/>
      <c r="C2689" s="602"/>
      <c r="D2689" s="603"/>
      <c r="E2689" s="604" t="s">
        <v>4141</v>
      </c>
      <c r="F2689" s="605"/>
      <c r="G2689" s="606" t="s">
        <v>4141</v>
      </c>
      <c r="H2689" s="607" t="s">
        <v>4141</v>
      </c>
    </row>
    <row r="2690" spans="1:8" ht="13.5" thickBot="1">
      <c r="A2690" s="641"/>
      <c r="B2690" s="642"/>
      <c r="C2690" s="642"/>
      <c r="D2690" s="643"/>
      <c r="E2690" s="644" t="s">
        <v>4153</v>
      </c>
      <c r="F2690" s="645"/>
      <c r="G2690" s="646"/>
      <c r="H2690" s="647">
        <v>7719.3</v>
      </c>
    </row>
    <row r="2691" spans="1:8" ht="13.5" thickBot="1">
      <c r="A2691" s="648" t="s">
        <v>4154</v>
      </c>
      <c r="B2691" s="649"/>
      <c r="C2691" s="649"/>
      <c r="D2691" s="649"/>
      <c r="E2691" s="650"/>
      <c r="F2691" s="651">
        <v>18211.88</v>
      </c>
      <c r="G2691" s="652"/>
      <c r="H2691" s="653"/>
    </row>
    <row r="2692" spans="1:8" ht="15">
      <c r="A2692" s="579"/>
      <c r="B2692" s="579"/>
      <c r="C2692" s="579"/>
      <c r="D2692" s="579"/>
      <c r="E2692" s="579"/>
      <c r="F2692" s="579"/>
      <c r="G2692" s="579"/>
      <c r="H2692" s="579"/>
    </row>
    <row r="2693" spans="1:8" ht="15.75" thickBot="1">
      <c r="A2693" s="654"/>
      <c r="B2693" s="654"/>
      <c r="C2693" s="654"/>
      <c r="D2693" s="654"/>
      <c r="E2693" s="654"/>
      <c r="F2693" s="654"/>
      <c r="G2693" s="654"/>
      <c r="H2693" s="654"/>
    </row>
    <row r="2694" spans="1:8" ht="77.25" thickBot="1">
      <c r="A2694" s="573" t="s">
        <v>4129</v>
      </c>
      <c r="B2694" s="581"/>
      <c r="C2694" s="581"/>
      <c r="D2694" s="582" t="s">
        <v>234</v>
      </c>
      <c r="E2694" s="583" t="s">
        <v>4130</v>
      </c>
      <c r="F2694" s="584" t="s">
        <v>25</v>
      </c>
      <c r="G2694" s="585" t="s">
        <v>0</v>
      </c>
      <c r="H2694" s="586" t="s">
        <v>4408</v>
      </c>
    </row>
    <row r="2695" spans="1:8" ht="15.75" customHeight="1" thickBot="1">
      <c r="A2695" s="587"/>
      <c r="B2695" s="587"/>
      <c r="C2695" s="587"/>
      <c r="D2695" s="587"/>
      <c r="E2695" s="587"/>
      <c r="F2695" s="587"/>
      <c r="G2695" s="587"/>
      <c r="H2695" s="587"/>
    </row>
    <row r="2696" spans="1:8">
      <c r="A2696" s="588" t="s">
        <v>1297</v>
      </c>
      <c r="B2696" s="589"/>
      <c r="C2696" s="590"/>
      <c r="D2696" s="591"/>
      <c r="E2696" s="590"/>
      <c r="F2696" s="590"/>
      <c r="G2696" s="592"/>
      <c r="H2696" s="593"/>
    </row>
    <row r="2697" spans="1:8">
      <c r="A2697" s="594" t="s">
        <v>4064</v>
      </c>
      <c r="B2697" s="595"/>
      <c r="C2697" s="595"/>
      <c r="D2697" s="596"/>
      <c r="E2697" s="597" t="s">
        <v>4130</v>
      </c>
      <c r="F2697" s="598" t="s">
        <v>4132</v>
      </c>
      <c r="G2697" s="599" t="s">
        <v>4133</v>
      </c>
      <c r="H2697" s="600" t="s">
        <v>4134</v>
      </c>
    </row>
    <row r="2698" spans="1:8">
      <c r="A2698" s="601" t="s">
        <v>4409</v>
      </c>
      <c r="B2698" s="602"/>
      <c r="C2698" s="602"/>
      <c r="D2698" s="603"/>
      <c r="E2698" s="604" t="s">
        <v>4136</v>
      </c>
      <c r="F2698" s="605">
        <v>1</v>
      </c>
      <c r="G2698" s="606">
        <v>5767</v>
      </c>
      <c r="H2698" s="607">
        <v>5767</v>
      </c>
    </row>
    <row r="2699" spans="1:8">
      <c r="A2699" s="601" t="s">
        <v>4410</v>
      </c>
      <c r="B2699" s="602"/>
      <c r="C2699" s="602"/>
      <c r="D2699" s="603"/>
      <c r="E2699" s="604" t="s">
        <v>4138</v>
      </c>
      <c r="F2699" s="605">
        <v>0.2</v>
      </c>
      <c r="G2699" s="606">
        <v>1943</v>
      </c>
      <c r="H2699" s="607">
        <v>388.6</v>
      </c>
    </row>
    <row r="2700" spans="1:8">
      <c r="A2700" s="601" t="s">
        <v>4411</v>
      </c>
      <c r="B2700" s="602"/>
      <c r="C2700" s="602"/>
      <c r="D2700" s="603"/>
      <c r="E2700" s="604" t="s">
        <v>4138</v>
      </c>
      <c r="F2700" s="605">
        <v>0.2</v>
      </c>
      <c r="G2700" s="606">
        <v>3623</v>
      </c>
      <c r="H2700" s="607">
        <v>724.6</v>
      </c>
    </row>
    <row r="2701" spans="1:8" ht="15" customHeight="1">
      <c r="A2701" s="601" t="s">
        <v>4412</v>
      </c>
      <c r="B2701" s="602"/>
      <c r="C2701" s="602"/>
      <c r="D2701" s="603"/>
      <c r="E2701" s="604" t="s">
        <v>4138</v>
      </c>
      <c r="F2701" s="605">
        <v>0.2</v>
      </c>
      <c r="G2701" s="606">
        <v>3833</v>
      </c>
      <c r="H2701" s="607">
        <v>766.6</v>
      </c>
    </row>
    <row r="2702" spans="1:8">
      <c r="A2702" s="601" t="s">
        <v>4413</v>
      </c>
      <c r="B2702" s="602"/>
      <c r="C2702" s="602"/>
      <c r="D2702" s="603"/>
      <c r="E2702" s="604" t="s">
        <v>4138</v>
      </c>
      <c r="F2702" s="605">
        <v>0.2</v>
      </c>
      <c r="G2702" s="606">
        <v>2332</v>
      </c>
      <c r="H2702" s="607">
        <v>466.4</v>
      </c>
    </row>
    <row r="2703" spans="1:8">
      <c r="A2703" s="601" t="s">
        <v>4406</v>
      </c>
      <c r="B2703" s="602"/>
      <c r="C2703" s="602"/>
      <c r="D2703" s="603"/>
      <c r="E2703" s="604" t="s">
        <v>4138</v>
      </c>
      <c r="F2703" s="605">
        <v>0.02</v>
      </c>
      <c r="G2703" s="606">
        <v>56999</v>
      </c>
      <c r="H2703" s="607">
        <v>1139.98</v>
      </c>
    </row>
    <row r="2704" spans="1:8">
      <c r="A2704" s="601" t="s">
        <v>4407</v>
      </c>
      <c r="B2704" s="602"/>
      <c r="C2704" s="602"/>
      <c r="D2704" s="603"/>
      <c r="E2704" s="604" t="s">
        <v>4228</v>
      </c>
      <c r="F2704" s="605">
        <v>0.02</v>
      </c>
      <c r="G2704" s="606">
        <v>58570</v>
      </c>
      <c r="H2704" s="607">
        <v>1171.4000000000001</v>
      </c>
    </row>
    <row r="2705" spans="1:8" ht="17.25" customHeight="1">
      <c r="A2705" s="601"/>
      <c r="B2705" s="602"/>
      <c r="C2705" s="602"/>
      <c r="D2705" s="603"/>
      <c r="E2705" s="611" t="s">
        <v>4142</v>
      </c>
      <c r="F2705" s="611"/>
      <c r="G2705" s="611"/>
      <c r="H2705" s="612">
        <v>10424.58</v>
      </c>
    </row>
    <row r="2706" spans="1:8">
      <c r="A2706" s="613" t="s">
        <v>4143</v>
      </c>
      <c r="B2706" s="614"/>
      <c r="C2706" s="615"/>
      <c r="D2706" s="616"/>
      <c r="E2706" s="615"/>
      <c r="F2706" s="615"/>
      <c r="G2706" s="617"/>
      <c r="H2706" s="618"/>
    </row>
    <row r="2707" spans="1:8">
      <c r="A2707" s="594" t="s">
        <v>4064</v>
      </c>
      <c r="B2707" s="595"/>
      <c r="C2707" s="595"/>
      <c r="D2707" s="596"/>
      <c r="E2707" s="597" t="s">
        <v>4130</v>
      </c>
      <c r="F2707" s="598" t="s">
        <v>4144</v>
      </c>
      <c r="G2707" s="599" t="s">
        <v>4133</v>
      </c>
      <c r="H2707" s="600" t="s">
        <v>4134</v>
      </c>
    </row>
    <row r="2708" spans="1:8">
      <c r="A2708" s="601" t="s">
        <v>4145</v>
      </c>
      <c r="B2708" s="602"/>
      <c r="C2708" s="602"/>
      <c r="D2708" s="603"/>
      <c r="E2708" s="604" t="s">
        <v>4146</v>
      </c>
      <c r="F2708" s="619">
        <v>0.3</v>
      </c>
      <c r="G2708" s="606">
        <v>1587.2183463750353</v>
      </c>
      <c r="H2708" s="607">
        <v>476.17</v>
      </c>
    </row>
    <row r="2709" spans="1:8">
      <c r="A2709" s="601" t="s">
        <v>4223</v>
      </c>
      <c r="B2709" s="602"/>
      <c r="C2709" s="602"/>
      <c r="D2709" s="603"/>
      <c r="E2709" s="604" t="s">
        <v>4146</v>
      </c>
      <c r="F2709" s="619">
        <v>0.3</v>
      </c>
      <c r="G2709" s="606">
        <v>11523.205194682756</v>
      </c>
      <c r="H2709" s="607">
        <v>3456.96</v>
      </c>
    </row>
    <row r="2710" spans="1:8">
      <c r="A2710" s="601"/>
      <c r="B2710" s="602"/>
      <c r="C2710" s="602"/>
      <c r="D2710" s="603"/>
      <c r="E2710" s="604" t="s">
        <v>4141</v>
      </c>
      <c r="F2710" s="619" t="s">
        <v>4141</v>
      </c>
      <c r="G2710" s="606" t="s">
        <v>4141</v>
      </c>
      <c r="H2710" s="607" t="s">
        <v>4141</v>
      </c>
    </row>
    <row r="2711" spans="1:8">
      <c r="A2711" s="620"/>
      <c r="B2711" s="621"/>
      <c r="C2711" s="621"/>
      <c r="D2711" s="622"/>
      <c r="E2711" s="623" t="s">
        <v>4147</v>
      </c>
      <c r="F2711" s="624"/>
      <c r="G2711" s="625"/>
      <c r="H2711" s="612">
        <v>3933.13</v>
      </c>
    </row>
    <row r="2712" spans="1:8">
      <c r="A2712" s="626" t="s">
        <v>4148</v>
      </c>
      <c r="B2712" s="627"/>
      <c r="C2712" s="628"/>
      <c r="D2712" s="629"/>
      <c r="E2712" s="628"/>
      <c r="F2712" s="628"/>
      <c r="G2712" s="630"/>
      <c r="H2712" s="631"/>
    </row>
    <row r="2713" spans="1:8">
      <c r="A2713" s="594" t="s">
        <v>4064</v>
      </c>
      <c r="B2713" s="595"/>
      <c r="C2713" s="595"/>
      <c r="D2713" s="596"/>
      <c r="E2713" s="597" t="s">
        <v>4130</v>
      </c>
      <c r="F2713" s="598" t="s">
        <v>4132</v>
      </c>
      <c r="G2713" s="599" t="s">
        <v>4133</v>
      </c>
      <c r="H2713" s="600" t="s">
        <v>4134</v>
      </c>
    </row>
    <row r="2714" spans="1:8">
      <c r="A2714" s="601" t="s">
        <v>4149</v>
      </c>
      <c r="B2714" s="602"/>
      <c r="C2714" s="602"/>
      <c r="D2714" s="603"/>
      <c r="E2714" s="604" t="s">
        <v>4140</v>
      </c>
      <c r="F2714" s="632">
        <v>0.02</v>
      </c>
      <c r="G2714" s="606">
        <v>64783.484999999993</v>
      </c>
      <c r="H2714" s="607">
        <v>1295.67</v>
      </c>
    </row>
    <row r="2715" spans="1:8">
      <c r="A2715" s="601"/>
      <c r="B2715" s="602"/>
      <c r="C2715" s="602"/>
      <c r="D2715" s="603"/>
      <c r="E2715" s="623" t="s">
        <v>4150</v>
      </c>
      <c r="F2715" s="624"/>
      <c r="G2715" s="625"/>
      <c r="H2715" s="612">
        <v>1295.67</v>
      </c>
    </row>
    <row r="2716" spans="1:8">
      <c r="A2716" s="634" t="s">
        <v>4151</v>
      </c>
      <c r="B2716" s="635"/>
      <c r="C2716" s="636"/>
      <c r="D2716" s="637"/>
      <c r="E2716" s="636"/>
      <c r="F2716" s="636"/>
      <c r="G2716" s="638"/>
      <c r="H2716" s="639"/>
    </row>
    <row r="2717" spans="1:8">
      <c r="A2717" s="594" t="s">
        <v>4064</v>
      </c>
      <c r="B2717" s="595"/>
      <c r="C2717" s="595"/>
      <c r="D2717" s="596"/>
      <c r="E2717" s="597" t="s">
        <v>4130</v>
      </c>
      <c r="F2717" s="598" t="s">
        <v>4144</v>
      </c>
      <c r="G2717" s="599" t="s">
        <v>4133</v>
      </c>
      <c r="H2717" s="600" t="s">
        <v>4134</v>
      </c>
    </row>
    <row r="2718" spans="1:8">
      <c r="A2718" s="601" t="s">
        <v>4198</v>
      </c>
      <c r="B2718" s="602"/>
      <c r="C2718" s="602"/>
      <c r="D2718" s="603"/>
      <c r="E2718" s="604" t="s">
        <v>4146</v>
      </c>
      <c r="F2718" s="640">
        <v>0.3</v>
      </c>
      <c r="G2718" s="606">
        <v>25731.008062500001</v>
      </c>
      <c r="H2718" s="607">
        <v>7719.3</v>
      </c>
    </row>
    <row r="2719" spans="1:8">
      <c r="A2719" s="601"/>
      <c r="B2719" s="602"/>
      <c r="C2719" s="602"/>
      <c r="D2719" s="603"/>
      <c r="E2719" s="604" t="s">
        <v>4141</v>
      </c>
      <c r="F2719" s="605"/>
      <c r="G2719" s="606" t="s">
        <v>4141</v>
      </c>
      <c r="H2719" s="607" t="s">
        <v>4141</v>
      </c>
    </row>
    <row r="2720" spans="1:8" ht="13.5" thickBot="1">
      <c r="A2720" s="641"/>
      <c r="B2720" s="642"/>
      <c r="C2720" s="642"/>
      <c r="D2720" s="643"/>
      <c r="E2720" s="644" t="s">
        <v>4153</v>
      </c>
      <c r="F2720" s="645"/>
      <c r="G2720" s="646"/>
      <c r="H2720" s="647">
        <v>7719.3</v>
      </c>
    </row>
    <row r="2721" spans="1:8" ht="13.5" thickBot="1">
      <c r="A2721" s="648" t="s">
        <v>4154</v>
      </c>
      <c r="B2721" s="649"/>
      <c r="C2721" s="649"/>
      <c r="D2721" s="649"/>
      <c r="E2721" s="650"/>
      <c r="F2721" s="651">
        <v>23372.68</v>
      </c>
      <c r="G2721" s="652"/>
      <c r="H2721" s="653"/>
    </row>
    <row r="2722" spans="1:8" ht="15">
      <c r="A2722" s="579"/>
      <c r="B2722" s="579"/>
      <c r="C2722" s="579"/>
      <c r="D2722" s="579"/>
      <c r="E2722" s="579"/>
      <c r="F2722" s="579"/>
      <c r="G2722" s="579"/>
      <c r="H2722" s="579"/>
    </row>
    <row r="2723" spans="1:8" ht="15.75" thickBot="1">
      <c r="A2723" s="654"/>
      <c r="B2723" s="654"/>
      <c r="C2723" s="654"/>
      <c r="D2723" s="654"/>
      <c r="E2723" s="654"/>
      <c r="F2723" s="654"/>
      <c r="G2723" s="654"/>
      <c r="H2723" s="654"/>
    </row>
    <row r="2724" spans="1:8" ht="77.25" thickBot="1">
      <c r="A2724" s="573" t="s">
        <v>4129</v>
      </c>
      <c r="B2724" s="581"/>
      <c r="C2724" s="581"/>
      <c r="D2724" s="582" t="s">
        <v>236</v>
      </c>
      <c r="E2724" s="583" t="s">
        <v>4130</v>
      </c>
      <c r="F2724" s="584" t="s">
        <v>25</v>
      </c>
      <c r="G2724" s="585" t="s">
        <v>0</v>
      </c>
      <c r="H2724" s="586" t="s">
        <v>4414</v>
      </c>
    </row>
    <row r="2725" spans="1:8" ht="15.75" customHeight="1" thickBot="1">
      <c r="A2725" s="587"/>
      <c r="B2725" s="587"/>
      <c r="C2725" s="587"/>
      <c r="D2725" s="587"/>
      <c r="E2725" s="587"/>
      <c r="F2725" s="587"/>
      <c r="G2725" s="587"/>
      <c r="H2725" s="587"/>
    </row>
    <row r="2726" spans="1:8">
      <c r="A2726" s="588" t="s">
        <v>1297</v>
      </c>
      <c r="B2726" s="589"/>
      <c r="C2726" s="590"/>
      <c r="D2726" s="591"/>
      <c r="E2726" s="590"/>
      <c r="F2726" s="590"/>
      <c r="G2726" s="592"/>
      <c r="H2726" s="593"/>
    </row>
    <row r="2727" spans="1:8">
      <c r="A2727" s="594" t="s">
        <v>4064</v>
      </c>
      <c r="B2727" s="595"/>
      <c r="C2727" s="595"/>
      <c r="D2727" s="596"/>
      <c r="E2727" s="597" t="s">
        <v>4130</v>
      </c>
      <c r="F2727" s="598" t="s">
        <v>4132</v>
      </c>
      <c r="G2727" s="599" t="s">
        <v>4133</v>
      </c>
      <c r="H2727" s="600" t="s">
        <v>4134</v>
      </c>
    </row>
    <row r="2728" spans="1:8">
      <c r="A2728" s="601" t="s">
        <v>4415</v>
      </c>
      <c r="B2728" s="602"/>
      <c r="C2728" s="602"/>
      <c r="D2728" s="603"/>
      <c r="E2728" s="604" t="s">
        <v>4136</v>
      </c>
      <c r="F2728" s="605">
        <v>1</v>
      </c>
      <c r="G2728" s="606">
        <v>22231</v>
      </c>
      <c r="H2728" s="607">
        <v>22231</v>
      </c>
    </row>
    <row r="2729" spans="1:8">
      <c r="A2729" s="601" t="s">
        <v>4416</v>
      </c>
      <c r="B2729" s="602"/>
      <c r="C2729" s="602"/>
      <c r="D2729" s="603"/>
      <c r="E2729" s="604" t="s">
        <v>4138</v>
      </c>
      <c r="F2729" s="605">
        <v>0.2</v>
      </c>
      <c r="G2729" s="606">
        <v>17245</v>
      </c>
      <c r="H2729" s="607">
        <v>3449</v>
      </c>
    </row>
    <row r="2730" spans="1:8">
      <c r="A2730" s="601" t="s">
        <v>4417</v>
      </c>
      <c r="B2730" s="602"/>
      <c r="C2730" s="602"/>
      <c r="D2730" s="603"/>
      <c r="E2730" s="604" t="s">
        <v>4138</v>
      </c>
      <c r="F2730" s="605">
        <v>0.2</v>
      </c>
      <c r="G2730" s="606">
        <v>20499</v>
      </c>
      <c r="H2730" s="607">
        <v>4099.8</v>
      </c>
    </row>
    <row r="2731" spans="1:8">
      <c r="A2731" s="601" t="s">
        <v>4418</v>
      </c>
      <c r="B2731" s="602"/>
      <c r="C2731" s="602"/>
      <c r="D2731" s="603"/>
      <c r="E2731" s="604" t="s">
        <v>4138</v>
      </c>
      <c r="F2731" s="605">
        <v>0.2</v>
      </c>
      <c r="G2731" s="606">
        <v>10553</v>
      </c>
      <c r="H2731" s="607">
        <v>2110.6</v>
      </c>
    </row>
    <row r="2732" spans="1:8">
      <c r="A2732" s="601" t="s">
        <v>4419</v>
      </c>
      <c r="B2732" s="602"/>
      <c r="C2732" s="602"/>
      <c r="D2732" s="603"/>
      <c r="E2732" s="604" t="s">
        <v>4138</v>
      </c>
      <c r="F2732" s="605">
        <v>0.2</v>
      </c>
      <c r="G2732" s="606">
        <v>7613</v>
      </c>
      <c r="H2732" s="607">
        <v>1522.6</v>
      </c>
    </row>
    <row r="2733" spans="1:8">
      <c r="A2733" s="601" t="s">
        <v>4406</v>
      </c>
      <c r="B2733" s="602"/>
      <c r="C2733" s="602"/>
      <c r="D2733" s="603"/>
      <c r="E2733" s="604" t="s">
        <v>4138</v>
      </c>
      <c r="F2733" s="605">
        <v>0.03</v>
      </c>
      <c r="G2733" s="606">
        <v>56999</v>
      </c>
      <c r="H2733" s="607">
        <v>1709.97</v>
      </c>
    </row>
    <row r="2734" spans="1:8">
      <c r="A2734" s="601" t="s">
        <v>4407</v>
      </c>
      <c r="B2734" s="602"/>
      <c r="C2734" s="602"/>
      <c r="D2734" s="603"/>
      <c r="E2734" s="604" t="s">
        <v>4228</v>
      </c>
      <c r="F2734" s="605">
        <v>0.03</v>
      </c>
      <c r="G2734" s="606">
        <v>58570</v>
      </c>
      <c r="H2734" s="607">
        <v>1757.1</v>
      </c>
    </row>
    <row r="2735" spans="1:8" ht="17.25" customHeight="1">
      <c r="A2735" s="601"/>
      <c r="B2735" s="602"/>
      <c r="C2735" s="602"/>
      <c r="D2735" s="603"/>
      <c r="E2735" s="611" t="s">
        <v>4142</v>
      </c>
      <c r="F2735" s="611"/>
      <c r="G2735" s="611"/>
      <c r="H2735" s="612">
        <v>36880.07</v>
      </c>
    </row>
    <row r="2736" spans="1:8">
      <c r="A2736" s="613" t="s">
        <v>4143</v>
      </c>
      <c r="B2736" s="614"/>
      <c r="C2736" s="615"/>
      <c r="D2736" s="616"/>
      <c r="E2736" s="615"/>
      <c r="F2736" s="615"/>
      <c r="G2736" s="617"/>
      <c r="H2736" s="618"/>
    </row>
    <row r="2737" spans="1:8">
      <c r="A2737" s="594" t="s">
        <v>4064</v>
      </c>
      <c r="B2737" s="595"/>
      <c r="C2737" s="595"/>
      <c r="D2737" s="596"/>
      <c r="E2737" s="597" t="s">
        <v>4130</v>
      </c>
      <c r="F2737" s="598" t="s">
        <v>4144</v>
      </c>
      <c r="G2737" s="599" t="s">
        <v>4133</v>
      </c>
      <c r="H2737" s="600" t="s">
        <v>4134</v>
      </c>
    </row>
    <row r="2738" spans="1:8">
      <c r="A2738" s="601" t="s">
        <v>4145</v>
      </c>
      <c r="B2738" s="602"/>
      <c r="C2738" s="602"/>
      <c r="D2738" s="603"/>
      <c r="E2738" s="604" t="s">
        <v>4146</v>
      </c>
      <c r="F2738" s="619">
        <v>0.3</v>
      </c>
      <c r="G2738" s="606">
        <v>1587.2183463750353</v>
      </c>
      <c r="H2738" s="607">
        <v>476.17</v>
      </c>
    </row>
    <row r="2739" spans="1:8">
      <c r="A2739" s="601" t="s">
        <v>4223</v>
      </c>
      <c r="B2739" s="602"/>
      <c r="C2739" s="602"/>
      <c r="D2739" s="603"/>
      <c r="E2739" s="604" t="s">
        <v>4146</v>
      </c>
      <c r="F2739" s="619">
        <v>0.3</v>
      </c>
      <c r="G2739" s="606">
        <v>11523.205194682756</v>
      </c>
      <c r="H2739" s="607">
        <v>3456.96</v>
      </c>
    </row>
    <row r="2740" spans="1:8">
      <c r="A2740" s="601"/>
      <c r="B2740" s="602"/>
      <c r="C2740" s="602"/>
      <c r="D2740" s="603"/>
      <c r="E2740" s="604" t="s">
        <v>4141</v>
      </c>
      <c r="F2740" s="619" t="s">
        <v>4141</v>
      </c>
      <c r="G2740" s="606" t="s">
        <v>4141</v>
      </c>
      <c r="H2740" s="607" t="s">
        <v>4141</v>
      </c>
    </row>
    <row r="2741" spans="1:8">
      <c r="A2741" s="620"/>
      <c r="B2741" s="621"/>
      <c r="C2741" s="621"/>
      <c r="D2741" s="622"/>
      <c r="E2741" s="623" t="s">
        <v>4147</v>
      </c>
      <c r="F2741" s="624"/>
      <c r="G2741" s="625"/>
      <c r="H2741" s="612">
        <v>3933.13</v>
      </c>
    </row>
    <row r="2742" spans="1:8">
      <c r="A2742" s="626" t="s">
        <v>4148</v>
      </c>
      <c r="B2742" s="627"/>
      <c r="C2742" s="628"/>
      <c r="D2742" s="629"/>
      <c r="E2742" s="628"/>
      <c r="F2742" s="628"/>
      <c r="G2742" s="630"/>
      <c r="H2742" s="631"/>
    </row>
    <row r="2743" spans="1:8">
      <c r="A2743" s="594" t="s">
        <v>4064</v>
      </c>
      <c r="B2743" s="595"/>
      <c r="C2743" s="595"/>
      <c r="D2743" s="596"/>
      <c r="E2743" s="597" t="s">
        <v>4130</v>
      </c>
      <c r="F2743" s="598" t="s">
        <v>4132</v>
      </c>
      <c r="G2743" s="599" t="s">
        <v>4133</v>
      </c>
      <c r="H2743" s="600" t="s">
        <v>4134</v>
      </c>
    </row>
    <row r="2744" spans="1:8">
      <c r="A2744" s="601" t="s">
        <v>4149</v>
      </c>
      <c r="B2744" s="602"/>
      <c r="C2744" s="602"/>
      <c r="D2744" s="603"/>
      <c r="E2744" s="604" t="s">
        <v>4140</v>
      </c>
      <c r="F2744" s="632">
        <v>0.02</v>
      </c>
      <c r="G2744" s="606">
        <v>64783.484999999993</v>
      </c>
      <c r="H2744" s="607">
        <v>1295.67</v>
      </c>
    </row>
    <row r="2745" spans="1:8">
      <c r="A2745" s="601"/>
      <c r="B2745" s="602"/>
      <c r="C2745" s="602"/>
      <c r="D2745" s="603"/>
      <c r="E2745" s="623" t="s">
        <v>4150</v>
      </c>
      <c r="F2745" s="624"/>
      <c r="G2745" s="625"/>
      <c r="H2745" s="612">
        <v>1295.67</v>
      </c>
    </row>
    <row r="2746" spans="1:8">
      <c r="A2746" s="634" t="s">
        <v>4151</v>
      </c>
      <c r="B2746" s="635"/>
      <c r="C2746" s="636"/>
      <c r="D2746" s="637"/>
      <c r="E2746" s="636"/>
      <c r="F2746" s="636"/>
      <c r="G2746" s="638"/>
      <c r="H2746" s="639"/>
    </row>
    <row r="2747" spans="1:8">
      <c r="A2747" s="594" t="s">
        <v>4064</v>
      </c>
      <c r="B2747" s="595"/>
      <c r="C2747" s="595"/>
      <c r="D2747" s="596"/>
      <c r="E2747" s="597" t="s">
        <v>4130</v>
      </c>
      <c r="F2747" s="598" t="s">
        <v>4144</v>
      </c>
      <c r="G2747" s="599" t="s">
        <v>4133</v>
      </c>
      <c r="H2747" s="600" t="s">
        <v>4134</v>
      </c>
    </row>
    <row r="2748" spans="1:8">
      <c r="A2748" s="601" t="s">
        <v>4198</v>
      </c>
      <c r="B2748" s="602"/>
      <c r="C2748" s="602"/>
      <c r="D2748" s="603"/>
      <c r="E2748" s="604" t="s">
        <v>4146</v>
      </c>
      <c r="F2748" s="640">
        <v>0.3</v>
      </c>
      <c r="G2748" s="606">
        <v>25731.008062500001</v>
      </c>
      <c r="H2748" s="607">
        <v>7719.3</v>
      </c>
    </row>
    <row r="2749" spans="1:8">
      <c r="A2749" s="601"/>
      <c r="B2749" s="602"/>
      <c r="C2749" s="602"/>
      <c r="D2749" s="603"/>
      <c r="E2749" s="604" t="s">
        <v>4141</v>
      </c>
      <c r="F2749" s="605"/>
      <c r="G2749" s="606" t="s">
        <v>4141</v>
      </c>
      <c r="H2749" s="607" t="s">
        <v>4141</v>
      </c>
    </row>
    <row r="2750" spans="1:8" ht="13.5" thickBot="1">
      <c r="A2750" s="641"/>
      <c r="B2750" s="642"/>
      <c r="C2750" s="642"/>
      <c r="D2750" s="643"/>
      <c r="E2750" s="644" t="s">
        <v>4153</v>
      </c>
      <c r="F2750" s="645"/>
      <c r="G2750" s="646"/>
      <c r="H2750" s="647">
        <v>7719.3</v>
      </c>
    </row>
    <row r="2751" spans="1:8" ht="13.5" thickBot="1">
      <c r="A2751" s="648" t="s">
        <v>4154</v>
      </c>
      <c r="B2751" s="649"/>
      <c r="C2751" s="649"/>
      <c r="D2751" s="649"/>
      <c r="E2751" s="650"/>
      <c r="F2751" s="651">
        <v>49828.17</v>
      </c>
      <c r="G2751" s="652"/>
      <c r="H2751" s="653"/>
    </row>
    <row r="2752" spans="1:8" ht="15">
      <c r="A2752" s="579"/>
      <c r="B2752" s="579"/>
      <c r="C2752" s="579"/>
      <c r="D2752" s="579"/>
      <c r="E2752" s="579"/>
      <c r="F2752" s="579"/>
      <c r="G2752" s="579"/>
      <c r="H2752" s="579"/>
    </row>
    <row r="2753" spans="1:8" ht="15.75" thickBot="1">
      <c r="A2753" s="654"/>
      <c r="B2753" s="654"/>
      <c r="C2753" s="654"/>
      <c r="D2753" s="654"/>
      <c r="E2753" s="654"/>
      <c r="F2753" s="654"/>
      <c r="G2753" s="654"/>
      <c r="H2753" s="654"/>
    </row>
    <row r="2754" spans="1:8" ht="77.25" thickBot="1">
      <c r="A2754" s="573" t="s">
        <v>4129</v>
      </c>
      <c r="B2754" s="581"/>
      <c r="C2754" s="581"/>
      <c r="D2754" s="582" t="s">
        <v>238</v>
      </c>
      <c r="E2754" s="583" t="s">
        <v>4130</v>
      </c>
      <c r="F2754" s="584" t="s">
        <v>25</v>
      </c>
      <c r="G2754" s="585" t="s">
        <v>0</v>
      </c>
      <c r="H2754" s="586" t="s">
        <v>4420</v>
      </c>
    </row>
    <row r="2755" spans="1:8" ht="15.75" customHeight="1" thickBot="1">
      <c r="A2755" s="587"/>
      <c r="B2755" s="587"/>
      <c r="C2755" s="587"/>
      <c r="D2755" s="587"/>
      <c r="E2755" s="587"/>
      <c r="F2755" s="587"/>
      <c r="G2755" s="587"/>
      <c r="H2755" s="587"/>
    </row>
    <row r="2756" spans="1:8">
      <c r="A2756" s="588" t="s">
        <v>1297</v>
      </c>
      <c r="B2756" s="589"/>
      <c r="C2756" s="590"/>
      <c r="D2756" s="591"/>
      <c r="E2756" s="590"/>
      <c r="F2756" s="590"/>
      <c r="G2756" s="592"/>
      <c r="H2756" s="593"/>
    </row>
    <row r="2757" spans="1:8">
      <c r="A2757" s="594" t="s">
        <v>4064</v>
      </c>
      <c r="B2757" s="595"/>
      <c r="C2757" s="595"/>
      <c r="D2757" s="596"/>
      <c r="E2757" s="597" t="s">
        <v>4130</v>
      </c>
      <c r="F2757" s="598" t="s">
        <v>4132</v>
      </c>
      <c r="G2757" s="599" t="s">
        <v>4133</v>
      </c>
      <c r="H2757" s="600" t="s">
        <v>4134</v>
      </c>
    </row>
    <row r="2758" spans="1:8">
      <c r="A2758" s="601" t="s">
        <v>4421</v>
      </c>
      <c r="B2758" s="602"/>
      <c r="C2758" s="602"/>
      <c r="D2758" s="603"/>
      <c r="E2758" s="604" t="s">
        <v>4136</v>
      </c>
      <c r="F2758" s="605">
        <v>1</v>
      </c>
      <c r="G2758" s="606">
        <v>4989</v>
      </c>
      <c r="H2758" s="607">
        <v>4989</v>
      </c>
    </row>
    <row r="2759" spans="1:8">
      <c r="A2759" s="601" t="s">
        <v>4422</v>
      </c>
      <c r="B2759" s="602"/>
      <c r="C2759" s="602"/>
      <c r="D2759" s="603"/>
      <c r="E2759" s="604" t="s">
        <v>4138</v>
      </c>
      <c r="F2759" s="605">
        <v>0.2</v>
      </c>
      <c r="G2759" s="606">
        <v>2495</v>
      </c>
      <c r="H2759" s="607">
        <v>499</v>
      </c>
    </row>
    <row r="2760" spans="1:8">
      <c r="A2760" s="601" t="s">
        <v>4423</v>
      </c>
      <c r="B2760" s="602"/>
      <c r="C2760" s="602"/>
      <c r="D2760" s="603"/>
      <c r="E2760" s="604" t="s">
        <v>4138</v>
      </c>
      <c r="F2760" s="605">
        <v>0.2</v>
      </c>
      <c r="G2760" s="606">
        <v>3091</v>
      </c>
      <c r="H2760" s="607">
        <v>618.20000000000005</v>
      </c>
    </row>
    <row r="2761" spans="1:8">
      <c r="A2761" s="601" t="s">
        <v>4424</v>
      </c>
      <c r="B2761" s="602"/>
      <c r="C2761" s="602"/>
      <c r="D2761" s="603"/>
      <c r="E2761" s="604" t="s">
        <v>4138</v>
      </c>
      <c r="F2761" s="605">
        <v>0.2</v>
      </c>
      <c r="G2761" s="606">
        <v>542</v>
      </c>
      <c r="H2761" s="607">
        <v>108.4</v>
      </c>
    </row>
    <row r="2762" spans="1:8">
      <c r="A2762" s="601" t="s">
        <v>4425</v>
      </c>
      <c r="B2762" s="602"/>
      <c r="C2762" s="602"/>
      <c r="D2762" s="603"/>
      <c r="E2762" s="604" t="s">
        <v>4138</v>
      </c>
      <c r="F2762" s="605">
        <v>0.2</v>
      </c>
      <c r="G2762" s="606">
        <v>1184</v>
      </c>
      <c r="H2762" s="607">
        <v>236.8</v>
      </c>
    </row>
    <row r="2763" spans="1:8">
      <c r="A2763" s="601" t="s">
        <v>4406</v>
      </c>
      <c r="B2763" s="602"/>
      <c r="C2763" s="602"/>
      <c r="D2763" s="603"/>
      <c r="E2763" s="604" t="s">
        <v>4138</v>
      </c>
      <c r="F2763" s="605">
        <v>0.02</v>
      </c>
      <c r="G2763" s="606">
        <v>56999</v>
      </c>
      <c r="H2763" s="607">
        <v>1139.98</v>
      </c>
    </row>
    <row r="2764" spans="1:8">
      <c r="A2764" s="601" t="s">
        <v>4407</v>
      </c>
      <c r="B2764" s="602"/>
      <c r="C2764" s="602"/>
      <c r="D2764" s="603"/>
      <c r="E2764" s="604" t="s">
        <v>4228</v>
      </c>
      <c r="F2764" s="605">
        <v>0.02</v>
      </c>
      <c r="G2764" s="606">
        <v>58570</v>
      </c>
      <c r="H2764" s="607">
        <v>1171.4000000000001</v>
      </c>
    </row>
    <row r="2765" spans="1:8" ht="17.25" customHeight="1">
      <c r="A2765" s="601"/>
      <c r="B2765" s="602"/>
      <c r="C2765" s="602"/>
      <c r="D2765" s="603"/>
      <c r="E2765" s="611" t="s">
        <v>4142</v>
      </c>
      <c r="F2765" s="611"/>
      <c r="G2765" s="611"/>
      <c r="H2765" s="612">
        <v>8762.7800000000007</v>
      </c>
    </row>
    <row r="2766" spans="1:8">
      <c r="A2766" s="613" t="s">
        <v>4143</v>
      </c>
      <c r="B2766" s="614"/>
      <c r="C2766" s="615"/>
      <c r="D2766" s="616"/>
      <c r="E2766" s="615"/>
      <c r="F2766" s="615"/>
      <c r="G2766" s="617"/>
      <c r="H2766" s="618"/>
    </row>
    <row r="2767" spans="1:8">
      <c r="A2767" s="594" t="s">
        <v>4064</v>
      </c>
      <c r="B2767" s="595"/>
      <c r="C2767" s="595"/>
      <c r="D2767" s="596"/>
      <c r="E2767" s="597" t="s">
        <v>4130</v>
      </c>
      <c r="F2767" s="598" t="s">
        <v>4144</v>
      </c>
      <c r="G2767" s="599" t="s">
        <v>4133</v>
      </c>
      <c r="H2767" s="600" t="s">
        <v>4134</v>
      </c>
    </row>
    <row r="2768" spans="1:8">
      <c r="A2768" s="601" t="s">
        <v>4145</v>
      </c>
      <c r="B2768" s="602"/>
      <c r="C2768" s="602"/>
      <c r="D2768" s="603"/>
      <c r="E2768" s="604" t="s">
        <v>4146</v>
      </c>
      <c r="F2768" s="619">
        <v>0.3</v>
      </c>
      <c r="G2768" s="606">
        <v>1587.2183463750353</v>
      </c>
      <c r="H2768" s="607">
        <v>476.17</v>
      </c>
    </row>
    <row r="2769" spans="1:8">
      <c r="A2769" s="601" t="s">
        <v>4223</v>
      </c>
      <c r="B2769" s="602"/>
      <c r="C2769" s="602"/>
      <c r="D2769" s="603"/>
      <c r="E2769" s="604" t="s">
        <v>4146</v>
      </c>
      <c r="F2769" s="619">
        <v>0.3</v>
      </c>
      <c r="G2769" s="606">
        <v>11523.205194682756</v>
      </c>
      <c r="H2769" s="607">
        <v>3456.96</v>
      </c>
    </row>
    <row r="2770" spans="1:8">
      <c r="A2770" s="601"/>
      <c r="B2770" s="602"/>
      <c r="C2770" s="602"/>
      <c r="D2770" s="603"/>
      <c r="E2770" s="604" t="s">
        <v>4141</v>
      </c>
      <c r="F2770" s="619" t="s">
        <v>4141</v>
      </c>
      <c r="G2770" s="606" t="s">
        <v>4141</v>
      </c>
      <c r="H2770" s="607" t="s">
        <v>4141</v>
      </c>
    </row>
    <row r="2771" spans="1:8">
      <c r="A2771" s="620"/>
      <c r="B2771" s="621"/>
      <c r="C2771" s="621"/>
      <c r="D2771" s="622"/>
      <c r="E2771" s="623" t="s">
        <v>4147</v>
      </c>
      <c r="F2771" s="624"/>
      <c r="G2771" s="625"/>
      <c r="H2771" s="612">
        <v>3933.13</v>
      </c>
    </row>
    <row r="2772" spans="1:8">
      <c r="A2772" s="626" t="s">
        <v>4148</v>
      </c>
      <c r="B2772" s="627"/>
      <c r="C2772" s="628"/>
      <c r="D2772" s="629"/>
      <c r="E2772" s="628"/>
      <c r="F2772" s="628"/>
      <c r="G2772" s="630"/>
      <c r="H2772" s="631"/>
    </row>
    <row r="2773" spans="1:8">
      <c r="A2773" s="594" t="s">
        <v>4064</v>
      </c>
      <c r="B2773" s="595"/>
      <c r="C2773" s="595"/>
      <c r="D2773" s="596"/>
      <c r="E2773" s="597" t="s">
        <v>4130</v>
      </c>
      <c r="F2773" s="598" t="s">
        <v>4132</v>
      </c>
      <c r="G2773" s="599" t="s">
        <v>4133</v>
      </c>
      <c r="H2773" s="600" t="s">
        <v>4134</v>
      </c>
    </row>
    <row r="2774" spans="1:8">
      <c r="A2774" s="601" t="s">
        <v>4149</v>
      </c>
      <c r="B2774" s="602"/>
      <c r="C2774" s="602"/>
      <c r="D2774" s="603"/>
      <c r="E2774" s="604" t="s">
        <v>4140</v>
      </c>
      <c r="F2774" s="632">
        <v>0.02</v>
      </c>
      <c r="G2774" s="606">
        <v>64783.484999999993</v>
      </c>
      <c r="H2774" s="607">
        <v>1295.67</v>
      </c>
    </row>
    <row r="2775" spans="1:8">
      <c r="A2775" s="601"/>
      <c r="B2775" s="602"/>
      <c r="C2775" s="602"/>
      <c r="D2775" s="603"/>
      <c r="E2775" s="623" t="s">
        <v>4150</v>
      </c>
      <c r="F2775" s="624"/>
      <c r="G2775" s="625"/>
      <c r="H2775" s="612">
        <v>1295.67</v>
      </c>
    </row>
    <row r="2776" spans="1:8">
      <c r="A2776" s="634" t="s">
        <v>4151</v>
      </c>
      <c r="B2776" s="635"/>
      <c r="C2776" s="636"/>
      <c r="D2776" s="637"/>
      <c r="E2776" s="636"/>
      <c r="F2776" s="636"/>
      <c r="G2776" s="638"/>
      <c r="H2776" s="639"/>
    </row>
    <row r="2777" spans="1:8">
      <c r="A2777" s="594" t="s">
        <v>4064</v>
      </c>
      <c r="B2777" s="595"/>
      <c r="C2777" s="595"/>
      <c r="D2777" s="596"/>
      <c r="E2777" s="597" t="s">
        <v>4130</v>
      </c>
      <c r="F2777" s="598" t="s">
        <v>4144</v>
      </c>
      <c r="G2777" s="599" t="s">
        <v>4133</v>
      </c>
      <c r="H2777" s="600" t="s">
        <v>4134</v>
      </c>
    </row>
    <row r="2778" spans="1:8">
      <c r="A2778" s="601" t="s">
        <v>4198</v>
      </c>
      <c r="B2778" s="602"/>
      <c r="C2778" s="602"/>
      <c r="D2778" s="603"/>
      <c r="E2778" s="604" t="s">
        <v>4146</v>
      </c>
      <c r="F2778" s="640">
        <v>0.3</v>
      </c>
      <c r="G2778" s="606">
        <v>25731.008062500001</v>
      </c>
      <c r="H2778" s="607">
        <v>7719.3</v>
      </c>
    </row>
    <row r="2779" spans="1:8">
      <c r="A2779" s="601"/>
      <c r="B2779" s="602"/>
      <c r="C2779" s="602"/>
      <c r="D2779" s="603"/>
      <c r="E2779" s="604" t="s">
        <v>4141</v>
      </c>
      <c r="F2779" s="605"/>
      <c r="G2779" s="606" t="s">
        <v>4141</v>
      </c>
      <c r="H2779" s="607" t="s">
        <v>4141</v>
      </c>
    </row>
    <row r="2780" spans="1:8" ht="13.5" thickBot="1">
      <c r="A2780" s="641"/>
      <c r="B2780" s="642"/>
      <c r="C2780" s="642"/>
      <c r="D2780" s="643"/>
      <c r="E2780" s="644" t="s">
        <v>4153</v>
      </c>
      <c r="F2780" s="645"/>
      <c r="G2780" s="646"/>
      <c r="H2780" s="647">
        <v>7719.3</v>
      </c>
    </row>
    <row r="2781" spans="1:8" ht="13.5" thickBot="1">
      <c r="A2781" s="648" t="s">
        <v>4154</v>
      </c>
      <c r="B2781" s="649"/>
      <c r="C2781" s="649"/>
      <c r="D2781" s="649"/>
      <c r="E2781" s="650"/>
      <c r="F2781" s="651">
        <v>21710.880000000001</v>
      </c>
      <c r="G2781" s="652"/>
      <c r="H2781" s="653"/>
    </row>
    <row r="2782" spans="1:8" ht="15">
      <c r="A2782" s="579"/>
      <c r="B2782" s="579"/>
      <c r="C2782" s="579"/>
      <c r="D2782" s="579"/>
      <c r="E2782" s="579"/>
      <c r="F2782" s="579"/>
      <c r="G2782" s="579"/>
      <c r="H2782" s="579"/>
    </row>
    <row r="2783" spans="1:8" ht="15.75" thickBot="1">
      <c r="A2783" s="654"/>
      <c r="B2783" s="654"/>
      <c r="C2783" s="654"/>
      <c r="D2783" s="654"/>
      <c r="E2783" s="654"/>
      <c r="F2783" s="654"/>
      <c r="G2783" s="654"/>
      <c r="H2783" s="654"/>
    </row>
    <row r="2784" spans="1:8" ht="13.5" thickBot="1">
      <c r="A2784" s="573" t="s">
        <v>4129</v>
      </c>
      <c r="B2784" s="581"/>
      <c r="C2784" s="581"/>
      <c r="D2784" s="582" t="s">
        <v>240</v>
      </c>
      <c r="E2784" s="583" t="s">
        <v>4130</v>
      </c>
      <c r="F2784" s="584" t="s">
        <v>25</v>
      </c>
      <c r="G2784" s="585" t="s">
        <v>0</v>
      </c>
      <c r="H2784" s="586" t="s">
        <v>4426</v>
      </c>
    </row>
    <row r="2785" spans="1:8" ht="15.75" customHeight="1" thickBot="1">
      <c r="A2785" s="587"/>
      <c r="B2785" s="587"/>
      <c r="C2785" s="587"/>
      <c r="D2785" s="587"/>
      <c r="E2785" s="587"/>
      <c r="F2785" s="587"/>
      <c r="G2785" s="587"/>
      <c r="H2785" s="587"/>
    </row>
    <row r="2786" spans="1:8">
      <c r="A2786" s="588" t="s">
        <v>1297</v>
      </c>
      <c r="B2786" s="589"/>
      <c r="C2786" s="590"/>
      <c r="D2786" s="591"/>
      <c r="E2786" s="590"/>
      <c r="F2786" s="590"/>
      <c r="G2786" s="592"/>
      <c r="H2786" s="593"/>
    </row>
    <row r="2787" spans="1:8">
      <c r="A2787" s="594" t="s">
        <v>4064</v>
      </c>
      <c r="B2787" s="595"/>
      <c r="C2787" s="595"/>
      <c r="D2787" s="596"/>
      <c r="E2787" s="597" t="s">
        <v>4130</v>
      </c>
      <c r="F2787" s="598" t="s">
        <v>4132</v>
      </c>
      <c r="G2787" s="599" t="s">
        <v>4133</v>
      </c>
      <c r="H2787" s="600" t="s">
        <v>4134</v>
      </c>
    </row>
    <row r="2788" spans="1:8" ht="13.5">
      <c r="A2788" s="601" t="s">
        <v>4427</v>
      </c>
      <c r="B2788" s="602"/>
      <c r="C2788" s="602"/>
      <c r="D2788" s="603"/>
      <c r="E2788" s="604" t="s">
        <v>4138</v>
      </c>
      <c r="F2788" s="670">
        <v>0.33</v>
      </c>
      <c r="G2788" s="606">
        <v>62895</v>
      </c>
      <c r="H2788" s="607">
        <v>20755.349999999999</v>
      </c>
    </row>
    <row r="2789" spans="1:8" ht="13.5">
      <c r="A2789" s="601" t="s">
        <v>4428</v>
      </c>
      <c r="B2789" s="602"/>
      <c r="C2789" s="602"/>
      <c r="D2789" s="603"/>
      <c r="E2789" s="604" t="s">
        <v>4138</v>
      </c>
      <c r="F2789" s="670">
        <v>0.25</v>
      </c>
      <c r="G2789" s="606">
        <v>7158</v>
      </c>
      <c r="H2789" s="607">
        <v>1789.5</v>
      </c>
    </row>
    <row r="2790" spans="1:8" ht="13.5">
      <c r="A2790" s="601" t="s">
        <v>4429</v>
      </c>
      <c r="B2790" s="602"/>
      <c r="C2790" s="602"/>
      <c r="D2790" s="603"/>
      <c r="E2790" s="604" t="s">
        <v>4138</v>
      </c>
      <c r="F2790" s="670">
        <v>0.33</v>
      </c>
      <c r="G2790" s="606">
        <v>2310</v>
      </c>
      <c r="H2790" s="607">
        <v>762.3</v>
      </c>
    </row>
    <row r="2791" spans="1:8" ht="13.5">
      <c r="A2791" s="601" t="s">
        <v>4430</v>
      </c>
      <c r="B2791" s="602"/>
      <c r="C2791" s="602"/>
      <c r="D2791" s="603"/>
      <c r="E2791" s="604" t="s">
        <v>4138</v>
      </c>
      <c r="F2791" s="670">
        <v>2</v>
      </c>
      <c r="G2791" s="606">
        <v>57</v>
      </c>
      <c r="H2791" s="607">
        <v>114</v>
      </c>
    </row>
    <row r="2792" spans="1:8" ht="13.5">
      <c r="A2792" s="601" t="s">
        <v>4431</v>
      </c>
      <c r="B2792" s="602"/>
      <c r="C2792" s="602"/>
      <c r="D2792" s="603"/>
      <c r="E2792" s="604" t="s">
        <v>4138</v>
      </c>
      <c r="F2792" s="670">
        <v>0.33</v>
      </c>
      <c r="G2792" s="606">
        <v>15960</v>
      </c>
      <c r="H2792" s="607">
        <v>5266.8</v>
      </c>
    </row>
    <row r="2793" spans="1:8">
      <c r="A2793" s="601"/>
      <c r="B2793" s="602"/>
      <c r="C2793" s="602"/>
      <c r="D2793" s="603"/>
      <c r="E2793" s="604" t="s">
        <v>4141</v>
      </c>
      <c r="F2793" s="605"/>
      <c r="G2793" s="606" t="s">
        <v>4141</v>
      </c>
      <c r="H2793" s="607" t="s">
        <v>4141</v>
      </c>
    </row>
    <row r="2794" spans="1:8">
      <c r="A2794" s="601"/>
      <c r="B2794" s="602"/>
      <c r="C2794" s="602"/>
      <c r="D2794" s="603"/>
      <c r="E2794" s="611" t="s">
        <v>4142</v>
      </c>
      <c r="F2794" s="611"/>
      <c r="G2794" s="611"/>
      <c r="H2794" s="612">
        <v>28687.95</v>
      </c>
    </row>
    <row r="2795" spans="1:8">
      <c r="A2795" s="613" t="s">
        <v>4143</v>
      </c>
      <c r="B2795" s="614"/>
      <c r="C2795" s="615"/>
      <c r="D2795" s="616"/>
      <c r="E2795" s="615"/>
      <c r="F2795" s="615"/>
      <c r="G2795" s="617"/>
      <c r="H2795" s="618"/>
    </row>
    <row r="2796" spans="1:8">
      <c r="A2796" s="594" t="s">
        <v>4064</v>
      </c>
      <c r="B2796" s="595"/>
      <c r="C2796" s="595"/>
      <c r="D2796" s="596"/>
      <c r="E2796" s="597" t="s">
        <v>4130</v>
      </c>
      <c r="F2796" s="598" t="s">
        <v>4144</v>
      </c>
      <c r="G2796" s="599" t="s">
        <v>4133</v>
      </c>
      <c r="H2796" s="600" t="s">
        <v>4134</v>
      </c>
    </row>
    <row r="2797" spans="1:8">
      <c r="A2797" s="601" t="s">
        <v>4145</v>
      </c>
      <c r="B2797" s="602"/>
      <c r="C2797" s="602"/>
      <c r="D2797" s="603"/>
      <c r="E2797" s="604" t="s">
        <v>4146</v>
      </c>
      <c r="F2797" s="619">
        <v>0.2</v>
      </c>
      <c r="G2797" s="606">
        <v>1587.2183463750353</v>
      </c>
      <c r="H2797" s="607">
        <v>317.44</v>
      </c>
    </row>
    <row r="2798" spans="1:8">
      <c r="A2798" s="601" t="s">
        <v>4181</v>
      </c>
      <c r="B2798" s="602"/>
      <c r="C2798" s="602"/>
      <c r="D2798" s="603"/>
      <c r="E2798" s="604" t="s">
        <v>4146</v>
      </c>
      <c r="F2798" s="619">
        <v>0.2</v>
      </c>
      <c r="G2798" s="606">
        <v>2041.4757928961851</v>
      </c>
      <c r="H2798" s="607">
        <v>408.3</v>
      </c>
    </row>
    <row r="2799" spans="1:8">
      <c r="A2799" s="601"/>
      <c r="B2799" s="602"/>
      <c r="C2799" s="602"/>
      <c r="D2799" s="603"/>
      <c r="E2799" s="604" t="s">
        <v>4141</v>
      </c>
      <c r="F2799" s="619" t="s">
        <v>4141</v>
      </c>
      <c r="G2799" s="606" t="s">
        <v>4141</v>
      </c>
      <c r="H2799" s="607" t="s">
        <v>4141</v>
      </c>
    </row>
    <row r="2800" spans="1:8">
      <c r="A2800" s="620"/>
      <c r="B2800" s="621"/>
      <c r="C2800" s="621"/>
      <c r="D2800" s="622"/>
      <c r="E2800" s="623" t="s">
        <v>4147</v>
      </c>
      <c r="F2800" s="624"/>
      <c r="G2800" s="625"/>
      <c r="H2800" s="612">
        <v>725.74</v>
      </c>
    </row>
    <row r="2801" spans="1:8">
      <c r="A2801" s="626" t="s">
        <v>4148</v>
      </c>
      <c r="B2801" s="627"/>
      <c r="C2801" s="628"/>
      <c r="D2801" s="629"/>
      <c r="E2801" s="628"/>
      <c r="F2801" s="628"/>
      <c r="G2801" s="630"/>
      <c r="H2801" s="631"/>
    </row>
    <row r="2802" spans="1:8">
      <c r="A2802" s="594" t="s">
        <v>4064</v>
      </c>
      <c r="B2802" s="595"/>
      <c r="C2802" s="595"/>
      <c r="D2802" s="596"/>
      <c r="E2802" s="597" t="s">
        <v>4130</v>
      </c>
      <c r="F2802" s="598" t="s">
        <v>4132</v>
      </c>
      <c r="G2802" s="599" t="s">
        <v>4133</v>
      </c>
      <c r="H2802" s="600" t="s">
        <v>4134</v>
      </c>
    </row>
    <row r="2803" spans="1:8">
      <c r="A2803" s="601" t="s">
        <v>4149</v>
      </c>
      <c r="B2803" s="602"/>
      <c r="C2803" s="602"/>
      <c r="D2803" s="603"/>
      <c r="E2803" s="604" t="s">
        <v>4140</v>
      </c>
      <c r="F2803" s="632">
        <v>0.05</v>
      </c>
      <c r="G2803" s="606">
        <v>64783.484999999993</v>
      </c>
      <c r="H2803" s="607">
        <v>3239.17</v>
      </c>
    </row>
    <row r="2804" spans="1:8">
      <c r="A2804" s="601"/>
      <c r="B2804" s="602"/>
      <c r="C2804" s="602"/>
      <c r="D2804" s="603"/>
      <c r="E2804" s="623" t="s">
        <v>4150</v>
      </c>
      <c r="F2804" s="624"/>
      <c r="G2804" s="625"/>
      <c r="H2804" s="612">
        <v>3239.17</v>
      </c>
    </row>
    <row r="2805" spans="1:8">
      <c r="A2805" s="634" t="s">
        <v>4151</v>
      </c>
      <c r="B2805" s="635"/>
      <c r="C2805" s="636"/>
      <c r="D2805" s="637"/>
      <c r="E2805" s="636"/>
      <c r="F2805" s="636"/>
      <c r="G2805" s="638"/>
      <c r="H2805" s="639"/>
    </row>
    <row r="2806" spans="1:8">
      <c r="A2806" s="594" t="s">
        <v>4064</v>
      </c>
      <c r="B2806" s="595"/>
      <c r="C2806" s="595"/>
      <c r="D2806" s="596"/>
      <c r="E2806" s="597" t="s">
        <v>4130</v>
      </c>
      <c r="F2806" s="598" t="s">
        <v>4144</v>
      </c>
      <c r="G2806" s="599" t="s">
        <v>4133</v>
      </c>
      <c r="H2806" s="600" t="s">
        <v>4134</v>
      </c>
    </row>
    <row r="2807" spans="1:8" ht="13.5">
      <c r="A2807" s="601" t="s">
        <v>4152</v>
      </c>
      <c r="B2807" s="602"/>
      <c r="C2807" s="602"/>
      <c r="D2807" s="603"/>
      <c r="E2807" s="604" t="s">
        <v>4146</v>
      </c>
      <c r="F2807" s="670">
        <v>0.2</v>
      </c>
      <c r="G2807" s="606">
        <v>64327.520156250001</v>
      </c>
      <c r="H2807" s="607">
        <v>12865.5</v>
      </c>
    </row>
    <row r="2808" spans="1:8">
      <c r="A2808" s="601"/>
      <c r="B2808" s="602"/>
      <c r="C2808" s="602"/>
      <c r="D2808" s="603"/>
      <c r="E2808" s="604" t="s">
        <v>4141</v>
      </c>
      <c r="F2808" s="605"/>
      <c r="G2808" s="606" t="s">
        <v>4141</v>
      </c>
      <c r="H2808" s="607" t="s">
        <v>4141</v>
      </c>
    </row>
    <row r="2809" spans="1:8" ht="13.5" thickBot="1">
      <c r="A2809" s="641"/>
      <c r="B2809" s="642"/>
      <c r="C2809" s="642"/>
      <c r="D2809" s="643"/>
      <c r="E2809" s="644" t="s">
        <v>4153</v>
      </c>
      <c r="F2809" s="645"/>
      <c r="G2809" s="646"/>
      <c r="H2809" s="647">
        <v>12865.5</v>
      </c>
    </row>
    <row r="2810" spans="1:8" ht="13.5" thickBot="1">
      <c r="A2810" s="648" t="s">
        <v>4154</v>
      </c>
      <c r="B2810" s="649"/>
      <c r="C2810" s="649"/>
      <c r="D2810" s="649"/>
      <c r="E2810" s="650"/>
      <c r="F2810" s="651">
        <v>45518.36</v>
      </c>
      <c r="G2810" s="652"/>
      <c r="H2810" s="653"/>
    </row>
    <row r="2811" spans="1:8" ht="15">
      <c r="A2811" s="579"/>
      <c r="B2811" s="579"/>
      <c r="C2811" s="579"/>
      <c r="D2811" s="579"/>
      <c r="E2811" s="579"/>
      <c r="F2811" s="579"/>
      <c r="G2811" s="579"/>
      <c r="H2811" s="579"/>
    </row>
    <row r="2812" spans="1:8" ht="15.75" thickBot="1">
      <c r="A2812" s="654"/>
      <c r="B2812" s="654"/>
      <c r="C2812" s="654"/>
      <c r="D2812" s="654"/>
      <c r="E2812" s="654"/>
      <c r="F2812" s="654"/>
      <c r="G2812" s="654"/>
      <c r="H2812" s="654"/>
    </row>
    <row r="2813" spans="1:8" ht="26.25" thickBot="1">
      <c r="A2813" s="573" t="s">
        <v>4129</v>
      </c>
      <c r="B2813" s="581"/>
      <c r="C2813" s="581"/>
      <c r="D2813" s="582" t="s">
        <v>242</v>
      </c>
      <c r="E2813" s="583" t="s">
        <v>4130</v>
      </c>
      <c r="F2813" s="584" t="s">
        <v>25</v>
      </c>
      <c r="G2813" s="585" t="s">
        <v>0</v>
      </c>
      <c r="H2813" s="586" t="s">
        <v>4432</v>
      </c>
    </row>
    <row r="2814" spans="1:8" ht="15.75" customHeight="1" thickBot="1">
      <c r="A2814" s="587"/>
      <c r="B2814" s="587"/>
      <c r="C2814" s="587"/>
      <c r="D2814" s="587"/>
      <c r="E2814" s="587"/>
      <c r="F2814" s="587"/>
      <c r="G2814" s="587"/>
      <c r="H2814" s="587"/>
    </row>
    <row r="2815" spans="1:8">
      <c r="A2815" s="588" t="s">
        <v>1297</v>
      </c>
      <c r="B2815" s="589"/>
      <c r="C2815" s="590"/>
      <c r="D2815" s="591"/>
      <c r="E2815" s="590"/>
      <c r="F2815" s="590"/>
      <c r="G2815" s="592"/>
      <c r="H2815" s="593"/>
    </row>
    <row r="2816" spans="1:8">
      <c r="A2816" s="594" t="s">
        <v>4064</v>
      </c>
      <c r="B2816" s="595"/>
      <c r="C2816" s="595"/>
      <c r="D2816" s="596"/>
      <c r="E2816" s="597" t="s">
        <v>4130</v>
      </c>
      <c r="F2816" s="598" t="s">
        <v>4132</v>
      </c>
      <c r="G2816" s="599" t="s">
        <v>4133</v>
      </c>
      <c r="H2816" s="600" t="s">
        <v>4134</v>
      </c>
    </row>
    <row r="2817" spans="1:8" ht="13.5">
      <c r="A2817" s="601" t="s">
        <v>4433</v>
      </c>
      <c r="B2817" s="602"/>
      <c r="C2817" s="602"/>
      <c r="D2817" s="603"/>
      <c r="E2817" s="604" t="s">
        <v>4138</v>
      </c>
      <c r="F2817" s="670">
        <v>0.33</v>
      </c>
      <c r="G2817" s="606">
        <v>78225</v>
      </c>
      <c r="H2817" s="607">
        <v>25814.25</v>
      </c>
    </row>
    <row r="2818" spans="1:8" ht="13.5">
      <c r="A2818" s="601" t="s">
        <v>4434</v>
      </c>
      <c r="B2818" s="602"/>
      <c r="C2818" s="602"/>
      <c r="D2818" s="603"/>
      <c r="E2818" s="604" t="s">
        <v>4138</v>
      </c>
      <c r="F2818" s="670">
        <v>0.2</v>
      </c>
      <c r="G2818" s="606">
        <v>6195</v>
      </c>
      <c r="H2818" s="607">
        <v>1239</v>
      </c>
    </row>
    <row r="2819" spans="1:8" ht="13.5">
      <c r="A2819" s="601" t="s">
        <v>4435</v>
      </c>
      <c r="B2819" s="602"/>
      <c r="C2819" s="602"/>
      <c r="D2819" s="603"/>
      <c r="E2819" s="604" t="s">
        <v>4138</v>
      </c>
      <c r="F2819" s="670">
        <v>2.74</v>
      </c>
      <c r="G2819" s="606">
        <v>2835</v>
      </c>
      <c r="H2819" s="607">
        <v>7767.9</v>
      </c>
    </row>
    <row r="2820" spans="1:8" ht="13.5">
      <c r="A2820" s="601" t="s">
        <v>4430</v>
      </c>
      <c r="B2820" s="602"/>
      <c r="C2820" s="602"/>
      <c r="D2820" s="603"/>
      <c r="E2820" s="604" t="s">
        <v>4138</v>
      </c>
      <c r="F2820" s="670">
        <v>4</v>
      </c>
      <c r="G2820" s="606">
        <v>57</v>
      </c>
      <c r="H2820" s="607">
        <v>228</v>
      </c>
    </row>
    <row r="2821" spans="1:8" ht="13.5">
      <c r="A2821" s="601" t="s">
        <v>4431</v>
      </c>
      <c r="B2821" s="602"/>
      <c r="C2821" s="602"/>
      <c r="D2821" s="603"/>
      <c r="E2821" s="604" t="s">
        <v>4138</v>
      </c>
      <c r="F2821" s="670">
        <v>0.34</v>
      </c>
      <c r="G2821" s="606">
        <v>15960</v>
      </c>
      <c r="H2821" s="607">
        <v>5426.4</v>
      </c>
    </row>
    <row r="2822" spans="1:8">
      <c r="A2822" s="601"/>
      <c r="B2822" s="602"/>
      <c r="C2822" s="602"/>
      <c r="D2822" s="603"/>
      <c r="E2822" s="604" t="s">
        <v>4141</v>
      </c>
      <c r="F2822" s="605"/>
      <c r="G2822" s="606" t="s">
        <v>4141</v>
      </c>
      <c r="H2822" s="607" t="s">
        <v>4141</v>
      </c>
    </row>
    <row r="2823" spans="1:8">
      <c r="A2823" s="601"/>
      <c r="B2823" s="602"/>
      <c r="C2823" s="602"/>
      <c r="D2823" s="603"/>
      <c r="E2823" s="611" t="s">
        <v>4142</v>
      </c>
      <c r="F2823" s="611"/>
      <c r="G2823" s="611"/>
      <c r="H2823" s="612">
        <v>40475.550000000003</v>
      </c>
    </row>
    <row r="2824" spans="1:8">
      <c r="A2824" s="613" t="s">
        <v>4143</v>
      </c>
      <c r="B2824" s="614"/>
      <c r="C2824" s="615"/>
      <c r="D2824" s="616"/>
      <c r="E2824" s="615"/>
      <c r="F2824" s="615"/>
      <c r="G2824" s="617"/>
      <c r="H2824" s="618"/>
    </row>
    <row r="2825" spans="1:8">
      <c r="A2825" s="594" t="s">
        <v>4064</v>
      </c>
      <c r="B2825" s="595"/>
      <c r="C2825" s="595"/>
      <c r="D2825" s="596"/>
      <c r="E2825" s="597" t="s">
        <v>4130</v>
      </c>
      <c r="F2825" s="598" t="s">
        <v>4144</v>
      </c>
      <c r="G2825" s="599" t="s">
        <v>4133</v>
      </c>
      <c r="H2825" s="600" t="s">
        <v>4134</v>
      </c>
    </row>
    <row r="2826" spans="1:8">
      <c r="A2826" s="601" t="s">
        <v>4145</v>
      </c>
      <c r="B2826" s="602"/>
      <c r="C2826" s="602"/>
      <c r="D2826" s="603"/>
      <c r="E2826" s="604" t="s">
        <v>4146</v>
      </c>
      <c r="F2826" s="619">
        <v>0.2</v>
      </c>
      <c r="G2826" s="606">
        <v>1587.2183463750353</v>
      </c>
      <c r="H2826" s="607">
        <v>317.44</v>
      </c>
    </row>
    <row r="2827" spans="1:8">
      <c r="A2827" s="601" t="s">
        <v>4181</v>
      </c>
      <c r="B2827" s="602"/>
      <c r="C2827" s="602"/>
      <c r="D2827" s="603"/>
      <c r="E2827" s="604" t="s">
        <v>4146</v>
      </c>
      <c r="F2827" s="619">
        <v>0.2</v>
      </c>
      <c r="G2827" s="606">
        <v>2041.4757928961851</v>
      </c>
      <c r="H2827" s="607">
        <v>408.3</v>
      </c>
    </row>
    <row r="2828" spans="1:8">
      <c r="A2828" s="601"/>
      <c r="B2828" s="602"/>
      <c r="C2828" s="602"/>
      <c r="D2828" s="603"/>
      <c r="E2828" s="604" t="s">
        <v>4141</v>
      </c>
      <c r="F2828" s="619" t="s">
        <v>4141</v>
      </c>
      <c r="G2828" s="606" t="s">
        <v>4141</v>
      </c>
      <c r="H2828" s="607" t="s">
        <v>4141</v>
      </c>
    </row>
    <row r="2829" spans="1:8">
      <c r="A2829" s="620"/>
      <c r="B2829" s="621"/>
      <c r="C2829" s="621"/>
      <c r="D2829" s="622"/>
      <c r="E2829" s="623" t="s">
        <v>4147</v>
      </c>
      <c r="F2829" s="624"/>
      <c r="G2829" s="625"/>
      <c r="H2829" s="612">
        <v>725.74</v>
      </c>
    </row>
    <row r="2830" spans="1:8">
      <c r="A2830" s="626" t="s">
        <v>4148</v>
      </c>
      <c r="B2830" s="627"/>
      <c r="C2830" s="628"/>
      <c r="D2830" s="629"/>
      <c r="E2830" s="628"/>
      <c r="F2830" s="628"/>
      <c r="G2830" s="630"/>
      <c r="H2830" s="631"/>
    </row>
    <row r="2831" spans="1:8">
      <c r="A2831" s="594" t="s">
        <v>4064</v>
      </c>
      <c r="B2831" s="595"/>
      <c r="C2831" s="595"/>
      <c r="D2831" s="596"/>
      <c r="E2831" s="597" t="s">
        <v>4130</v>
      </c>
      <c r="F2831" s="598" t="s">
        <v>4132</v>
      </c>
      <c r="G2831" s="599" t="s">
        <v>4133</v>
      </c>
      <c r="H2831" s="600" t="s">
        <v>4134</v>
      </c>
    </row>
    <row r="2832" spans="1:8">
      <c r="A2832" s="601" t="s">
        <v>4149</v>
      </c>
      <c r="B2832" s="602"/>
      <c r="C2832" s="602"/>
      <c r="D2832" s="603"/>
      <c r="E2832" s="604" t="s">
        <v>4140</v>
      </c>
      <c r="F2832" s="632">
        <v>0.05</v>
      </c>
      <c r="G2832" s="606">
        <v>64783.484999999993</v>
      </c>
      <c r="H2832" s="607">
        <v>3239.17</v>
      </c>
    </row>
    <row r="2833" spans="1:8">
      <c r="A2833" s="601"/>
      <c r="B2833" s="602"/>
      <c r="C2833" s="602"/>
      <c r="D2833" s="603"/>
      <c r="E2833" s="623" t="s">
        <v>4150</v>
      </c>
      <c r="F2833" s="624"/>
      <c r="G2833" s="625"/>
      <c r="H2833" s="612">
        <v>3239.17</v>
      </c>
    </row>
    <row r="2834" spans="1:8">
      <c r="A2834" s="634" t="s">
        <v>4151</v>
      </c>
      <c r="B2834" s="635"/>
      <c r="C2834" s="636"/>
      <c r="D2834" s="637"/>
      <c r="E2834" s="636"/>
      <c r="F2834" s="636"/>
      <c r="G2834" s="638"/>
      <c r="H2834" s="639"/>
    </row>
    <row r="2835" spans="1:8">
      <c r="A2835" s="594" t="s">
        <v>4064</v>
      </c>
      <c r="B2835" s="595"/>
      <c r="C2835" s="595"/>
      <c r="D2835" s="596"/>
      <c r="E2835" s="597" t="s">
        <v>4130</v>
      </c>
      <c r="F2835" s="598" t="s">
        <v>4144</v>
      </c>
      <c r="G2835" s="599" t="s">
        <v>4133</v>
      </c>
      <c r="H2835" s="600" t="s">
        <v>4134</v>
      </c>
    </row>
    <row r="2836" spans="1:8" ht="13.5">
      <c r="A2836" s="601" t="s">
        <v>4152</v>
      </c>
      <c r="B2836" s="602"/>
      <c r="C2836" s="602"/>
      <c r="D2836" s="603"/>
      <c r="E2836" s="604" t="s">
        <v>4146</v>
      </c>
      <c r="F2836" s="670">
        <v>0.2</v>
      </c>
      <c r="G2836" s="606">
        <v>64327.520156250001</v>
      </c>
      <c r="H2836" s="607">
        <v>12865.5</v>
      </c>
    </row>
    <row r="2837" spans="1:8">
      <c r="A2837" s="601"/>
      <c r="B2837" s="602"/>
      <c r="C2837" s="602"/>
      <c r="D2837" s="603"/>
      <c r="E2837" s="604" t="s">
        <v>4141</v>
      </c>
      <c r="F2837" s="605"/>
      <c r="G2837" s="606" t="s">
        <v>4141</v>
      </c>
      <c r="H2837" s="607" t="s">
        <v>4141</v>
      </c>
    </row>
    <row r="2838" spans="1:8" ht="13.5" thickBot="1">
      <c r="A2838" s="641"/>
      <c r="B2838" s="642"/>
      <c r="C2838" s="642"/>
      <c r="D2838" s="643"/>
      <c r="E2838" s="644" t="s">
        <v>4153</v>
      </c>
      <c r="F2838" s="645"/>
      <c r="G2838" s="646"/>
      <c r="H2838" s="647">
        <v>12865.5</v>
      </c>
    </row>
    <row r="2839" spans="1:8" ht="13.5" thickBot="1">
      <c r="A2839" s="648" t="s">
        <v>4154</v>
      </c>
      <c r="B2839" s="649"/>
      <c r="C2839" s="649"/>
      <c r="D2839" s="649"/>
      <c r="E2839" s="650"/>
      <c r="F2839" s="651">
        <v>57305.96</v>
      </c>
      <c r="G2839" s="652"/>
      <c r="H2839" s="653"/>
    </row>
    <row r="2840" spans="1:8" ht="15">
      <c r="A2840" s="579"/>
      <c r="B2840" s="579"/>
      <c r="C2840" s="579"/>
      <c r="D2840" s="579"/>
      <c r="E2840" s="579"/>
      <c r="F2840" s="579"/>
      <c r="G2840" s="579"/>
      <c r="H2840" s="579"/>
    </row>
    <row r="2841" spans="1:8" ht="15.75" thickBot="1">
      <c r="A2841" s="654"/>
      <c r="B2841" s="654"/>
      <c r="C2841" s="654"/>
      <c r="D2841" s="654"/>
      <c r="E2841" s="654"/>
      <c r="F2841" s="654"/>
      <c r="G2841" s="654"/>
      <c r="H2841" s="654"/>
    </row>
    <row r="2842" spans="1:8" ht="13.5" thickBot="1">
      <c r="A2842" s="573" t="s">
        <v>4129</v>
      </c>
      <c r="B2842" s="581"/>
      <c r="C2842" s="581"/>
      <c r="D2842" s="582" t="s">
        <v>244</v>
      </c>
      <c r="E2842" s="583" t="s">
        <v>4130</v>
      </c>
      <c r="F2842" s="584" t="s">
        <v>25</v>
      </c>
      <c r="G2842" s="585" t="s">
        <v>0</v>
      </c>
      <c r="H2842" s="586" t="s">
        <v>4436</v>
      </c>
    </row>
    <row r="2843" spans="1:8" ht="15.75" customHeight="1" thickBot="1">
      <c r="A2843" s="587"/>
      <c r="B2843" s="587"/>
      <c r="C2843" s="587"/>
      <c r="D2843" s="587"/>
      <c r="E2843" s="587"/>
      <c r="F2843" s="587"/>
      <c r="G2843" s="587"/>
      <c r="H2843" s="587"/>
    </row>
    <row r="2844" spans="1:8">
      <c r="A2844" s="588" t="s">
        <v>1297</v>
      </c>
      <c r="B2844" s="589"/>
      <c r="C2844" s="590"/>
      <c r="D2844" s="591"/>
      <c r="E2844" s="590"/>
      <c r="F2844" s="590"/>
      <c r="G2844" s="592"/>
      <c r="H2844" s="593"/>
    </row>
    <row r="2845" spans="1:8">
      <c r="A2845" s="594" t="s">
        <v>4064</v>
      </c>
      <c r="B2845" s="595"/>
      <c r="C2845" s="595"/>
      <c r="D2845" s="596"/>
      <c r="E2845" s="597" t="s">
        <v>4130</v>
      </c>
      <c r="F2845" s="598" t="s">
        <v>4132</v>
      </c>
      <c r="G2845" s="599" t="s">
        <v>4133</v>
      </c>
      <c r="H2845" s="600" t="s">
        <v>4134</v>
      </c>
    </row>
    <row r="2846" spans="1:8" ht="13.5">
      <c r="A2846" s="601" t="s">
        <v>4437</v>
      </c>
      <c r="B2846" s="602"/>
      <c r="C2846" s="602"/>
      <c r="D2846" s="603"/>
      <c r="E2846" s="604" t="s">
        <v>4138</v>
      </c>
      <c r="F2846" s="670">
        <v>0.36</v>
      </c>
      <c r="G2846" s="606">
        <v>46529</v>
      </c>
      <c r="H2846" s="607">
        <v>16750.439999999999</v>
      </c>
    </row>
    <row r="2847" spans="1:8" ht="13.5">
      <c r="A2847" s="601" t="s">
        <v>4434</v>
      </c>
      <c r="B2847" s="602"/>
      <c r="C2847" s="602"/>
      <c r="D2847" s="603"/>
      <c r="E2847" s="604" t="s">
        <v>4138</v>
      </c>
      <c r="F2847" s="670">
        <v>0.2</v>
      </c>
      <c r="G2847" s="606">
        <v>6195</v>
      </c>
      <c r="H2847" s="607">
        <v>1239</v>
      </c>
    </row>
    <row r="2848" spans="1:8" ht="13.5">
      <c r="A2848" s="601" t="s">
        <v>4438</v>
      </c>
      <c r="B2848" s="602"/>
      <c r="C2848" s="602"/>
      <c r="D2848" s="603"/>
      <c r="E2848" s="604" t="s">
        <v>4138</v>
      </c>
      <c r="F2848" s="670">
        <v>1.33</v>
      </c>
      <c r="G2848" s="606">
        <v>2205</v>
      </c>
      <c r="H2848" s="607">
        <v>2932.65</v>
      </c>
    </row>
    <row r="2849" spans="1:8" ht="13.5">
      <c r="A2849" s="601" t="s">
        <v>4439</v>
      </c>
      <c r="B2849" s="602"/>
      <c r="C2849" s="602"/>
      <c r="D2849" s="603"/>
      <c r="E2849" s="604" t="s">
        <v>4138</v>
      </c>
      <c r="F2849" s="670">
        <v>4</v>
      </c>
      <c r="G2849" s="606">
        <v>311</v>
      </c>
      <c r="H2849" s="607">
        <v>1244</v>
      </c>
    </row>
    <row r="2850" spans="1:8" ht="13.5">
      <c r="A2850" s="601" t="s">
        <v>4440</v>
      </c>
      <c r="B2850" s="602"/>
      <c r="C2850" s="602"/>
      <c r="D2850" s="603"/>
      <c r="E2850" s="604" t="s">
        <v>4138</v>
      </c>
      <c r="F2850" s="670">
        <v>0.33</v>
      </c>
      <c r="G2850" s="606">
        <v>11646</v>
      </c>
      <c r="H2850" s="607">
        <v>3843.18</v>
      </c>
    </row>
    <row r="2851" spans="1:8" ht="13.5">
      <c r="A2851" s="601" t="s">
        <v>4441</v>
      </c>
      <c r="B2851" s="602"/>
      <c r="C2851" s="602"/>
      <c r="D2851" s="603"/>
      <c r="E2851" s="604" t="s">
        <v>4138</v>
      </c>
      <c r="F2851" s="670">
        <v>0.33</v>
      </c>
      <c r="G2851" s="606">
        <v>4881</v>
      </c>
      <c r="H2851" s="607">
        <v>1610.73</v>
      </c>
    </row>
    <row r="2852" spans="1:8">
      <c r="A2852" s="601"/>
      <c r="B2852" s="602"/>
      <c r="C2852" s="602"/>
      <c r="D2852" s="603"/>
      <c r="E2852" s="611" t="s">
        <v>4142</v>
      </c>
      <c r="F2852" s="611"/>
      <c r="G2852" s="611"/>
      <c r="H2852" s="612">
        <v>27620</v>
      </c>
    </row>
    <row r="2853" spans="1:8">
      <c r="A2853" s="613" t="s">
        <v>4143</v>
      </c>
      <c r="B2853" s="614"/>
      <c r="C2853" s="615"/>
      <c r="D2853" s="616"/>
      <c r="E2853" s="615"/>
      <c r="F2853" s="615"/>
      <c r="G2853" s="617"/>
      <c r="H2853" s="618"/>
    </row>
    <row r="2854" spans="1:8">
      <c r="A2854" s="594" t="s">
        <v>4064</v>
      </c>
      <c r="B2854" s="595"/>
      <c r="C2854" s="595"/>
      <c r="D2854" s="596"/>
      <c r="E2854" s="597" t="s">
        <v>4130</v>
      </c>
      <c r="F2854" s="598" t="s">
        <v>4144</v>
      </c>
      <c r="G2854" s="599" t="s">
        <v>4133</v>
      </c>
      <c r="H2854" s="600" t="s">
        <v>4134</v>
      </c>
    </row>
    <row r="2855" spans="1:8">
      <c r="A2855" s="601" t="s">
        <v>4145</v>
      </c>
      <c r="B2855" s="602"/>
      <c r="C2855" s="602"/>
      <c r="D2855" s="603"/>
      <c r="E2855" s="604" t="s">
        <v>4146</v>
      </c>
      <c r="F2855" s="619">
        <v>0.2</v>
      </c>
      <c r="G2855" s="606">
        <v>1587.2183463750353</v>
      </c>
      <c r="H2855" s="607">
        <v>317.44</v>
      </c>
    </row>
    <row r="2856" spans="1:8">
      <c r="A2856" s="601"/>
      <c r="B2856" s="602"/>
      <c r="C2856" s="602"/>
      <c r="D2856" s="603"/>
      <c r="E2856" s="604" t="s">
        <v>4141</v>
      </c>
      <c r="F2856" s="619" t="s">
        <v>4141</v>
      </c>
      <c r="G2856" s="606" t="s">
        <v>4141</v>
      </c>
      <c r="H2856" s="607" t="s">
        <v>4141</v>
      </c>
    </row>
    <row r="2857" spans="1:8">
      <c r="A2857" s="601"/>
      <c r="B2857" s="602"/>
      <c r="C2857" s="602"/>
      <c r="D2857" s="603"/>
      <c r="E2857" s="604" t="s">
        <v>4141</v>
      </c>
      <c r="F2857" s="619" t="s">
        <v>4141</v>
      </c>
      <c r="G2857" s="606" t="s">
        <v>4141</v>
      </c>
      <c r="H2857" s="607" t="s">
        <v>4141</v>
      </c>
    </row>
    <row r="2858" spans="1:8">
      <c r="A2858" s="620"/>
      <c r="B2858" s="621"/>
      <c r="C2858" s="621"/>
      <c r="D2858" s="622"/>
      <c r="E2858" s="623" t="s">
        <v>4147</v>
      </c>
      <c r="F2858" s="624"/>
      <c r="G2858" s="625"/>
      <c r="H2858" s="612">
        <v>317.44</v>
      </c>
    </row>
    <row r="2859" spans="1:8">
      <c r="A2859" s="626" t="s">
        <v>4148</v>
      </c>
      <c r="B2859" s="627"/>
      <c r="C2859" s="628"/>
      <c r="D2859" s="629"/>
      <c r="E2859" s="628"/>
      <c r="F2859" s="628"/>
      <c r="G2859" s="630"/>
      <c r="H2859" s="631"/>
    </row>
    <row r="2860" spans="1:8">
      <c r="A2860" s="594" t="s">
        <v>4064</v>
      </c>
      <c r="B2860" s="595"/>
      <c r="C2860" s="595"/>
      <c r="D2860" s="596"/>
      <c r="E2860" s="597" t="s">
        <v>4130</v>
      </c>
      <c r="F2860" s="598" t="s">
        <v>4132</v>
      </c>
      <c r="G2860" s="599" t="s">
        <v>4133</v>
      </c>
      <c r="H2860" s="600" t="s">
        <v>4134</v>
      </c>
    </row>
    <row r="2861" spans="1:8">
      <c r="A2861" s="601" t="s">
        <v>4149</v>
      </c>
      <c r="B2861" s="602"/>
      <c r="C2861" s="602"/>
      <c r="D2861" s="603"/>
      <c r="E2861" s="604" t="s">
        <v>4140</v>
      </c>
      <c r="F2861" s="632">
        <v>0.05</v>
      </c>
      <c r="G2861" s="606">
        <v>64783.484999999993</v>
      </c>
      <c r="H2861" s="607">
        <v>3239.17</v>
      </c>
    </row>
    <row r="2862" spans="1:8">
      <c r="A2862" s="601"/>
      <c r="B2862" s="602"/>
      <c r="C2862" s="602"/>
      <c r="D2862" s="603"/>
      <c r="E2862" s="623" t="s">
        <v>4150</v>
      </c>
      <c r="F2862" s="624"/>
      <c r="G2862" s="625"/>
      <c r="H2862" s="612">
        <v>3239.17</v>
      </c>
    </row>
    <row r="2863" spans="1:8">
      <c r="A2863" s="634" t="s">
        <v>4151</v>
      </c>
      <c r="B2863" s="635"/>
      <c r="C2863" s="636"/>
      <c r="D2863" s="637"/>
      <c r="E2863" s="636"/>
      <c r="F2863" s="636"/>
      <c r="G2863" s="638"/>
      <c r="H2863" s="639"/>
    </row>
    <row r="2864" spans="1:8">
      <c r="A2864" s="594" t="s">
        <v>4064</v>
      </c>
      <c r="B2864" s="595"/>
      <c r="C2864" s="595"/>
      <c r="D2864" s="596"/>
      <c r="E2864" s="597" t="s">
        <v>4130</v>
      </c>
      <c r="F2864" s="598" t="s">
        <v>4144</v>
      </c>
      <c r="G2864" s="599" t="s">
        <v>4133</v>
      </c>
      <c r="H2864" s="600" t="s">
        <v>4134</v>
      </c>
    </row>
    <row r="2865" spans="1:8" ht="13.5">
      <c r="A2865" s="601" t="s">
        <v>4152</v>
      </c>
      <c r="B2865" s="602"/>
      <c r="C2865" s="602"/>
      <c r="D2865" s="603"/>
      <c r="E2865" s="604" t="s">
        <v>4146</v>
      </c>
      <c r="F2865" s="670">
        <v>0.2</v>
      </c>
      <c r="G2865" s="606">
        <v>64327.520156250001</v>
      </c>
      <c r="H2865" s="607">
        <v>12865.5</v>
      </c>
    </row>
    <row r="2866" spans="1:8">
      <c r="A2866" s="601"/>
      <c r="B2866" s="602"/>
      <c r="C2866" s="602"/>
      <c r="D2866" s="603"/>
      <c r="E2866" s="604" t="s">
        <v>4141</v>
      </c>
      <c r="F2866" s="605"/>
      <c r="G2866" s="606" t="s">
        <v>4141</v>
      </c>
      <c r="H2866" s="607" t="s">
        <v>4141</v>
      </c>
    </row>
    <row r="2867" spans="1:8" ht="13.5" thickBot="1">
      <c r="A2867" s="641"/>
      <c r="B2867" s="642"/>
      <c r="C2867" s="642"/>
      <c r="D2867" s="643"/>
      <c r="E2867" s="644" t="s">
        <v>4153</v>
      </c>
      <c r="F2867" s="645"/>
      <c r="G2867" s="646"/>
      <c r="H2867" s="647">
        <v>12865.5</v>
      </c>
    </row>
    <row r="2868" spans="1:8" ht="13.5" thickBot="1">
      <c r="A2868" s="648" t="s">
        <v>4154</v>
      </c>
      <c r="B2868" s="649"/>
      <c r="C2868" s="649"/>
      <c r="D2868" s="649"/>
      <c r="E2868" s="650"/>
      <c r="F2868" s="651">
        <v>44042.11</v>
      </c>
      <c r="G2868" s="652"/>
      <c r="H2868" s="653"/>
    </row>
    <row r="2869" spans="1:8" ht="15">
      <c r="A2869" s="579"/>
      <c r="B2869" s="579"/>
      <c r="C2869" s="579"/>
      <c r="D2869" s="579"/>
      <c r="E2869" s="579"/>
      <c r="F2869" s="579"/>
      <c r="G2869" s="579"/>
      <c r="H2869" s="579"/>
    </row>
    <row r="2870" spans="1:8" ht="15.75" thickBot="1">
      <c r="A2870" s="654"/>
      <c r="B2870" s="654"/>
      <c r="C2870" s="654"/>
      <c r="D2870" s="654"/>
      <c r="E2870" s="654"/>
      <c r="F2870" s="654"/>
      <c r="G2870" s="654"/>
      <c r="H2870" s="654"/>
    </row>
    <row r="2871" spans="1:8" ht="26.25" thickBot="1">
      <c r="A2871" s="573" t="s">
        <v>4129</v>
      </c>
      <c r="B2871" s="581"/>
      <c r="C2871" s="581"/>
      <c r="D2871" s="582" t="s">
        <v>246</v>
      </c>
      <c r="E2871" s="583" t="s">
        <v>4130</v>
      </c>
      <c r="F2871" s="584" t="s">
        <v>2</v>
      </c>
      <c r="G2871" s="585" t="s">
        <v>0</v>
      </c>
      <c r="H2871" s="586" t="s">
        <v>4442</v>
      </c>
    </row>
    <row r="2872" spans="1:8" ht="15.75" customHeight="1" thickBot="1">
      <c r="A2872" s="587"/>
      <c r="B2872" s="587"/>
      <c r="C2872" s="587"/>
      <c r="D2872" s="587"/>
      <c r="E2872" s="587"/>
      <c r="F2872" s="587"/>
      <c r="G2872" s="587"/>
      <c r="H2872" s="587"/>
    </row>
    <row r="2873" spans="1:8">
      <c r="A2873" s="588" t="s">
        <v>1297</v>
      </c>
      <c r="B2873" s="589"/>
      <c r="C2873" s="590"/>
      <c r="D2873" s="591"/>
      <c r="E2873" s="590"/>
      <c r="F2873" s="590"/>
      <c r="G2873" s="592"/>
      <c r="H2873" s="593"/>
    </row>
    <row r="2874" spans="1:8">
      <c r="A2874" s="594" t="s">
        <v>4064</v>
      </c>
      <c r="B2874" s="595"/>
      <c r="C2874" s="595"/>
      <c r="D2874" s="596"/>
      <c r="E2874" s="597" t="s">
        <v>4130</v>
      </c>
      <c r="F2874" s="598" t="s">
        <v>4132</v>
      </c>
      <c r="G2874" s="599" t="s">
        <v>4133</v>
      </c>
      <c r="H2874" s="600" t="s">
        <v>4134</v>
      </c>
    </row>
    <row r="2875" spans="1:8">
      <c r="A2875" s="601" t="s">
        <v>4162</v>
      </c>
      <c r="B2875" s="602"/>
      <c r="C2875" s="602"/>
      <c r="D2875" s="603"/>
      <c r="E2875" s="604" t="s">
        <v>4140</v>
      </c>
      <c r="F2875" s="605">
        <v>0.01</v>
      </c>
      <c r="G2875" s="606">
        <v>473270</v>
      </c>
      <c r="H2875" s="607">
        <v>4732.7</v>
      </c>
    </row>
    <row r="2876" spans="1:8">
      <c r="A2876" s="601" t="s">
        <v>4443</v>
      </c>
      <c r="B2876" s="602"/>
      <c r="C2876" s="602"/>
      <c r="D2876" s="603"/>
      <c r="E2876" s="604" t="s">
        <v>4138</v>
      </c>
      <c r="F2876" s="605">
        <v>1</v>
      </c>
      <c r="G2876" s="606">
        <v>22995</v>
      </c>
      <c r="H2876" s="607">
        <v>22995</v>
      </c>
    </row>
    <row r="2877" spans="1:8">
      <c r="A2877" s="601"/>
      <c r="B2877" s="602"/>
      <c r="C2877" s="602"/>
      <c r="D2877" s="603"/>
      <c r="E2877" s="604" t="s">
        <v>4141</v>
      </c>
      <c r="F2877" s="605"/>
      <c r="G2877" s="606" t="s">
        <v>4141</v>
      </c>
      <c r="H2877" s="607" t="s">
        <v>4141</v>
      </c>
    </row>
    <row r="2878" spans="1:8">
      <c r="A2878" s="601"/>
      <c r="B2878" s="602"/>
      <c r="C2878" s="602"/>
      <c r="D2878" s="603"/>
      <c r="E2878" s="611" t="s">
        <v>4142</v>
      </c>
      <c r="F2878" s="611"/>
      <c r="G2878" s="611"/>
      <c r="H2878" s="612">
        <v>27727.7</v>
      </c>
    </row>
    <row r="2879" spans="1:8">
      <c r="A2879" s="613" t="s">
        <v>4143</v>
      </c>
      <c r="B2879" s="614"/>
      <c r="C2879" s="615"/>
      <c r="D2879" s="616"/>
      <c r="E2879" s="615"/>
      <c r="F2879" s="615"/>
      <c r="G2879" s="617"/>
      <c r="H2879" s="618"/>
    </row>
    <row r="2880" spans="1:8">
      <c r="A2880" s="594" t="s">
        <v>4064</v>
      </c>
      <c r="B2880" s="595"/>
      <c r="C2880" s="595"/>
      <c r="D2880" s="596"/>
      <c r="E2880" s="597" t="s">
        <v>4130</v>
      </c>
      <c r="F2880" s="598" t="s">
        <v>4144</v>
      </c>
      <c r="G2880" s="599" t="s">
        <v>4133</v>
      </c>
      <c r="H2880" s="600" t="s">
        <v>4134</v>
      </c>
    </row>
    <row r="2881" spans="1:8">
      <c r="A2881" s="601" t="s">
        <v>4145</v>
      </c>
      <c r="B2881" s="602"/>
      <c r="C2881" s="602"/>
      <c r="D2881" s="603"/>
      <c r="E2881" s="604" t="s">
        <v>4146</v>
      </c>
      <c r="F2881" s="619">
        <v>0.75</v>
      </c>
      <c r="G2881" s="606">
        <v>1587.2183463750353</v>
      </c>
      <c r="H2881" s="607">
        <v>1190.4100000000001</v>
      </c>
    </row>
    <row r="2882" spans="1:8">
      <c r="A2882" s="601"/>
      <c r="B2882" s="602"/>
      <c r="C2882" s="602"/>
      <c r="D2882" s="603"/>
      <c r="E2882" s="604" t="s">
        <v>4141</v>
      </c>
      <c r="F2882" s="619" t="s">
        <v>4141</v>
      </c>
      <c r="G2882" s="606" t="s">
        <v>4141</v>
      </c>
      <c r="H2882" s="607" t="s">
        <v>4141</v>
      </c>
    </row>
    <row r="2883" spans="1:8">
      <c r="A2883" s="601"/>
      <c r="B2883" s="602"/>
      <c r="C2883" s="602"/>
      <c r="D2883" s="603"/>
      <c r="E2883" s="604" t="s">
        <v>4141</v>
      </c>
      <c r="F2883" s="619" t="s">
        <v>4141</v>
      </c>
      <c r="G2883" s="606" t="s">
        <v>4141</v>
      </c>
      <c r="H2883" s="607" t="s">
        <v>4141</v>
      </c>
    </row>
    <row r="2884" spans="1:8">
      <c r="A2884" s="620"/>
      <c r="B2884" s="621"/>
      <c r="C2884" s="621"/>
      <c r="D2884" s="622"/>
      <c r="E2884" s="623" t="s">
        <v>4147</v>
      </c>
      <c r="F2884" s="624"/>
      <c r="G2884" s="625"/>
      <c r="H2884" s="612">
        <v>1190.4100000000001</v>
      </c>
    </row>
    <row r="2885" spans="1:8">
      <c r="A2885" s="626" t="s">
        <v>4148</v>
      </c>
      <c r="B2885" s="627"/>
      <c r="C2885" s="628"/>
      <c r="D2885" s="629"/>
      <c r="E2885" s="628"/>
      <c r="F2885" s="628"/>
      <c r="G2885" s="630"/>
      <c r="H2885" s="631"/>
    </row>
    <row r="2886" spans="1:8">
      <c r="A2886" s="594" t="s">
        <v>4064</v>
      </c>
      <c r="B2886" s="595"/>
      <c r="C2886" s="595"/>
      <c r="D2886" s="596"/>
      <c r="E2886" s="597" t="s">
        <v>4130</v>
      </c>
      <c r="F2886" s="598" t="s">
        <v>4132</v>
      </c>
      <c r="G2886" s="599" t="s">
        <v>4133</v>
      </c>
      <c r="H2886" s="600" t="s">
        <v>4134</v>
      </c>
    </row>
    <row r="2887" spans="1:8">
      <c r="A2887" s="601" t="s">
        <v>4149</v>
      </c>
      <c r="B2887" s="602"/>
      <c r="C2887" s="602"/>
      <c r="D2887" s="603"/>
      <c r="E2887" s="604" t="s">
        <v>4140</v>
      </c>
      <c r="F2887" s="632">
        <v>3.4799999999999998E-2</v>
      </c>
      <c r="G2887" s="606">
        <v>64783.484999999993</v>
      </c>
      <c r="H2887" s="607">
        <v>2254.4699999999998</v>
      </c>
    </row>
    <row r="2888" spans="1:8">
      <c r="A2888" s="601"/>
      <c r="B2888" s="602"/>
      <c r="C2888" s="602"/>
      <c r="D2888" s="603"/>
      <c r="E2888" s="623" t="s">
        <v>4150</v>
      </c>
      <c r="F2888" s="624"/>
      <c r="G2888" s="625"/>
      <c r="H2888" s="612">
        <v>2254.4699999999998</v>
      </c>
    </row>
    <row r="2889" spans="1:8">
      <c r="A2889" s="634" t="s">
        <v>4151</v>
      </c>
      <c r="B2889" s="635"/>
      <c r="C2889" s="636"/>
      <c r="D2889" s="637"/>
      <c r="E2889" s="636"/>
      <c r="F2889" s="636"/>
      <c r="G2889" s="638"/>
      <c r="H2889" s="639"/>
    </row>
    <row r="2890" spans="1:8">
      <c r="A2890" s="594" t="s">
        <v>4064</v>
      </c>
      <c r="B2890" s="595"/>
      <c r="C2890" s="595"/>
      <c r="D2890" s="596"/>
      <c r="E2890" s="597" t="s">
        <v>4130</v>
      </c>
      <c r="F2890" s="598" t="s">
        <v>4144</v>
      </c>
      <c r="G2890" s="599" t="s">
        <v>4133</v>
      </c>
      <c r="H2890" s="600" t="s">
        <v>4134</v>
      </c>
    </row>
    <row r="2891" spans="1:8" ht="13.5">
      <c r="A2891" s="601" t="s">
        <v>4198</v>
      </c>
      <c r="B2891" s="602"/>
      <c r="C2891" s="602"/>
      <c r="D2891" s="603"/>
      <c r="E2891" s="604" t="s">
        <v>4146</v>
      </c>
      <c r="F2891" s="670">
        <v>0.75</v>
      </c>
      <c r="G2891" s="606">
        <v>25731.008062500001</v>
      </c>
      <c r="H2891" s="607">
        <v>19298.259999999998</v>
      </c>
    </row>
    <row r="2892" spans="1:8">
      <c r="A2892" s="601"/>
      <c r="B2892" s="602"/>
      <c r="C2892" s="602"/>
      <c r="D2892" s="603"/>
      <c r="E2892" s="604" t="s">
        <v>4141</v>
      </c>
      <c r="F2892" s="605"/>
      <c r="G2892" s="606" t="s">
        <v>4141</v>
      </c>
      <c r="H2892" s="607" t="s">
        <v>4141</v>
      </c>
    </row>
    <row r="2893" spans="1:8" ht="13.5" thickBot="1">
      <c r="A2893" s="641"/>
      <c r="B2893" s="642"/>
      <c r="C2893" s="642"/>
      <c r="D2893" s="643"/>
      <c r="E2893" s="644" t="s">
        <v>4153</v>
      </c>
      <c r="F2893" s="645"/>
      <c r="G2893" s="646"/>
      <c r="H2893" s="647">
        <v>19298.259999999998</v>
      </c>
    </row>
    <row r="2894" spans="1:8" ht="13.5" thickBot="1">
      <c r="A2894" s="648" t="s">
        <v>4154</v>
      </c>
      <c r="B2894" s="649"/>
      <c r="C2894" s="649"/>
      <c r="D2894" s="649"/>
      <c r="E2894" s="650"/>
      <c r="F2894" s="651">
        <v>50470.84</v>
      </c>
      <c r="G2894" s="652"/>
      <c r="H2894" s="653"/>
    </row>
    <row r="2895" spans="1:8" ht="15">
      <c r="A2895" s="579"/>
      <c r="B2895" s="579"/>
      <c r="C2895" s="579"/>
      <c r="D2895" s="579"/>
      <c r="E2895" s="579"/>
      <c r="F2895" s="579"/>
      <c r="G2895" s="579"/>
      <c r="H2895" s="579"/>
    </row>
    <row r="2896" spans="1:8" ht="15.75" thickBot="1">
      <c r="A2896" s="654"/>
      <c r="B2896" s="654"/>
      <c r="C2896" s="654"/>
      <c r="D2896" s="654"/>
      <c r="E2896" s="654"/>
      <c r="F2896" s="654"/>
      <c r="G2896" s="654"/>
      <c r="H2896" s="654"/>
    </row>
    <row r="2897" spans="1:8" ht="26.25" thickBot="1">
      <c r="A2897" s="573" t="s">
        <v>4129</v>
      </c>
      <c r="B2897" s="581"/>
      <c r="C2897" s="581"/>
      <c r="D2897" s="582" t="s">
        <v>248</v>
      </c>
      <c r="E2897" s="583" t="s">
        <v>4130</v>
      </c>
      <c r="F2897" s="584" t="s">
        <v>2</v>
      </c>
      <c r="G2897" s="585" t="s">
        <v>0</v>
      </c>
      <c r="H2897" s="586" t="s">
        <v>4444</v>
      </c>
    </row>
    <row r="2898" spans="1:8" ht="15.75" customHeight="1" thickBot="1">
      <c r="A2898" s="587"/>
      <c r="B2898" s="587"/>
      <c r="C2898" s="587"/>
      <c r="D2898" s="587"/>
      <c r="E2898" s="587"/>
      <c r="F2898" s="587"/>
      <c r="G2898" s="587"/>
      <c r="H2898" s="587"/>
    </row>
    <row r="2899" spans="1:8">
      <c r="A2899" s="588" t="s">
        <v>1297</v>
      </c>
      <c r="B2899" s="589"/>
      <c r="C2899" s="590"/>
      <c r="D2899" s="591"/>
      <c r="E2899" s="590"/>
      <c r="F2899" s="590"/>
      <c r="G2899" s="592"/>
      <c r="H2899" s="593"/>
    </row>
    <row r="2900" spans="1:8">
      <c r="A2900" s="594" t="s">
        <v>4064</v>
      </c>
      <c r="B2900" s="595"/>
      <c r="C2900" s="595"/>
      <c r="D2900" s="596"/>
      <c r="E2900" s="597" t="s">
        <v>4130</v>
      </c>
      <c r="F2900" s="598" t="s">
        <v>4132</v>
      </c>
      <c r="G2900" s="599" t="s">
        <v>4133</v>
      </c>
      <c r="H2900" s="600" t="s">
        <v>4134</v>
      </c>
    </row>
    <row r="2901" spans="1:8">
      <c r="A2901" s="601" t="s">
        <v>4162</v>
      </c>
      <c r="B2901" s="602"/>
      <c r="C2901" s="602"/>
      <c r="D2901" s="603"/>
      <c r="E2901" s="604" t="s">
        <v>4140</v>
      </c>
      <c r="F2901" s="605">
        <v>0.01</v>
      </c>
      <c r="G2901" s="606">
        <v>473270</v>
      </c>
      <c r="H2901" s="607">
        <v>4732.7</v>
      </c>
    </row>
    <row r="2902" spans="1:8">
      <c r="A2902" s="601" t="s">
        <v>4445</v>
      </c>
      <c r="B2902" s="602"/>
      <c r="C2902" s="602"/>
      <c r="D2902" s="603"/>
      <c r="E2902" s="604" t="s">
        <v>4138</v>
      </c>
      <c r="F2902" s="605">
        <v>1.03</v>
      </c>
      <c r="G2902" s="606">
        <v>19259</v>
      </c>
      <c r="H2902" s="607">
        <v>19836.77</v>
      </c>
    </row>
    <row r="2903" spans="1:8">
      <c r="A2903" s="601" t="s">
        <v>4446</v>
      </c>
      <c r="B2903" s="602"/>
      <c r="C2903" s="602"/>
      <c r="D2903" s="603"/>
      <c r="E2903" s="604" t="s">
        <v>4138</v>
      </c>
      <c r="F2903" s="605">
        <v>1</v>
      </c>
      <c r="G2903" s="606">
        <v>146721</v>
      </c>
      <c r="H2903" s="607">
        <v>146721</v>
      </c>
    </row>
    <row r="2904" spans="1:8">
      <c r="A2904" s="601"/>
      <c r="B2904" s="602"/>
      <c r="C2904" s="602"/>
      <c r="D2904" s="603"/>
      <c r="E2904" s="604" t="s">
        <v>4141</v>
      </c>
      <c r="F2904" s="605"/>
      <c r="G2904" s="606" t="s">
        <v>4141</v>
      </c>
      <c r="H2904" s="607" t="s">
        <v>4141</v>
      </c>
    </row>
    <row r="2905" spans="1:8">
      <c r="A2905" s="601"/>
      <c r="B2905" s="602"/>
      <c r="C2905" s="602"/>
      <c r="D2905" s="603"/>
      <c r="E2905" s="611" t="s">
        <v>4142</v>
      </c>
      <c r="F2905" s="611"/>
      <c r="G2905" s="611"/>
      <c r="H2905" s="612">
        <v>171290.47</v>
      </c>
    </row>
    <row r="2906" spans="1:8">
      <c r="A2906" s="613" t="s">
        <v>4143</v>
      </c>
      <c r="B2906" s="614"/>
      <c r="C2906" s="615"/>
      <c r="D2906" s="616"/>
      <c r="E2906" s="615"/>
      <c r="F2906" s="615"/>
      <c r="G2906" s="617"/>
      <c r="H2906" s="618"/>
    </row>
    <row r="2907" spans="1:8">
      <c r="A2907" s="594" t="s">
        <v>4064</v>
      </c>
      <c r="B2907" s="595"/>
      <c r="C2907" s="595"/>
      <c r="D2907" s="596"/>
      <c r="E2907" s="597" t="s">
        <v>4130</v>
      </c>
      <c r="F2907" s="598" t="s">
        <v>4144</v>
      </c>
      <c r="G2907" s="599" t="s">
        <v>4133</v>
      </c>
      <c r="H2907" s="600" t="s">
        <v>4134</v>
      </c>
    </row>
    <row r="2908" spans="1:8">
      <c r="A2908" s="601" t="s">
        <v>4145</v>
      </c>
      <c r="B2908" s="602"/>
      <c r="C2908" s="602"/>
      <c r="D2908" s="603"/>
      <c r="E2908" s="604" t="s">
        <v>4146</v>
      </c>
      <c r="F2908" s="619">
        <v>0.75</v>
      </c>
      <c r="G2908" s="606">
        <v>1587.2183463750353</v>
      </c>
      <c r="H2908" s="607">
        <v>1190.4100000000001</v>
      </c>
    </row>
    <row r="2909" spans="1:8">
      <c r="A2909" s="601"/>
      <c r="B2909" s="602"/>
      <c r="C2909" s="602"/>
      <c r="D2909" s="603"/>
      <c r="E2909" s="604" t="s">
        <v>4141</v>
      </c>
      <c r="F2909" s="619" t="s">
        <v>4141</v>
      </c>
      <c r="G2909" s="606" t="s">
        <v>4141</v>
      </c>
      <c r="H2909" s="607" t="s">
        <v>4141</v>
      </c>
    </row>
    <row r="2910" spans="1:8">
      <c r="A2910" s="601"/>
      <c r="B2910" s="602"/>
      <c r="C2910" s="602"/>
      <c r="D2910" s="603"/>
      <c r="E2910" s="604" t="s">
        <v>4141</v>
      </c>
      <c r="F2910" s="619" t="s">
        <v>4141</v>
      </c>
      <c r="G2910" s="606" t="s">
        <v>4141</v>
      </c>
      <c r="H2910" s="607" t="s">
        <v>4141</v>
      </c>
    </row>
    <row r="2911" spans="1:8">
      <c r="A2911" s="620"/>
      <c r="B2911" s="621"/>
      <c r="C2911" s="621"/>
      <c r="D2911" s="622"/>
      <c r="E2911" s="623" t="s">
        <v>4147</v>
      </c>
      <c r="F2911" s="624"/>
      <c r="G2911" s="625"/>
      <c r="H2911" s="612">
        <v>1190.4100000000001</v>
      </c>
    </row>
    <row r="2912" spans="1:8">
      <c r="A2912" s="626" t="s">
        <v>4148</v>
      </c>
      <c r="B2912" s="627"/>
      <c r="C2912" s="628"/>
      <c r="D2912" s="629"/>
      <c r="E2912" s="628"/>
      <c r="F2912" s="628"/>
      <c r="G2912" s="630"/>
      <c r="H2912" s="631"/>
    </row>
    <row r="2913" spans="1:8">
      <c r="A2913" s="594" t="s">
        <v>4064</v>
      </c>
      <c r="B2913" s="595"/>
      <c r="C2913" s="595"/>
      <c r="D2913" s="596"/>
      <c r="E2913" s="597" t="s">
        <v>4130</v>
      </c>
      <c r="F2913" s="598" t="s">
        <v>4132</v>
      </c>
      <c r="G2913" s="599" t="s">
        <v>4133</v>
      </c>
      <c r="H2913" s="600" t="s">
        <v>4134</v>
      </c>
    </row>
    <row r="2914" spans="1:8">
      <c r="A2914" s="601" t="s">
        <v>4149</v>
      </c>
      <c r="B2914" s="602"/>
      <c r="C2914" s="602"/>
      <c r="D2914" s="603"/>
      <c r="E2914" s="604" t="s">
        <v>4140</v>
      </c>
      <c r="F2914" s="632">
        <v>3.4799999999999998E-2</v>
      </c>
      <c r="G2914" s="606">
        <v>64783.484999999993</v>
      </c>
      <c r="H2914" s="607">
        <v>2254.4699999999998</v>
      </c>
    </row>
    <row r="2915" spans="1:8">
      <c r="A2915" s="601"/>
      <c r="B2915" s="602"/>
      <c r="C2915" s="602"/>
      <c r="D2915" s="603"/>
      <c r="E2915" s="623" t="s">
        <v>4150</v>
      </c>
      <c r="F2915" s="624"/>
      <c r="G2915" s="625"/>
      <c r="H2915" s="612">
        <v>2254.4699999999998</v>
      </c>
    </row>
    <row r="2916" spans="1:8">
      <c r="A2916" s="634" t="s">
        <v>4151</v>
      </c>
      <c r="B2916" s="635"/>
      <c r="C2916" s="636"/>
      <c r="D2916" s="637"/>
      <c r="E2916" s="636"/>
      <c r="F2916" s="636"/>
      <c r="G2916" s="638"/>
      <c r="H2916" s="639"/>
    </row>
    <row r="2917" spans="1:8">
      <c r="A2917" s="594" t="s">
        <v>4064</v>
      </c>
      <c r="B2917" s="595"/>
      <c r="C2917" s="595"/>
      <c r="D2917" s="596"/>
      <c r="E2917" s="597" t="s">
        <v>4130</v>
      </c>
      <c r="F2917" s="598" t="s">
        <v>4144</v>
      </c>
      <c r="G2917" s="599" t="s">
        <v>4133</v>
      </c>
      <c r="H2917" s="600" t="s">
        <v>4134</v>
      </c>
    </row>
    <row r="2918" spans="1:8" ht="13.5">
      <c r="A2918" s="601" t="s">
        <v>4198</v>
      </c>
      <c r="B2918" s="602"/>
      <c r="C2918" s="602"/>
      <c r="D2918" s="603"/>
      <c r="E2918" s="604" t="s">
        <v>4146</v>
      </c>
      <c r="F2918" s="670">
        <v>0.75</v>
      </c>
      <c r="G2918" s="606">
        <v>25731.008062500001</v>
      </c>
      <c r="H2918" s="607">
        <v>19298.259999999998</v>
      </c>
    </row>
    <row r="2919" spans="1:8">
      <c r="A2919" s="601"/>
      <c r="B2919" s="602"/>
      <c r="C2919" s="602"/>
      <c r="D2919" s="603"/>
      <c r="E2919" s="604" t="s">
        <v>4141</v>
      </c>
      <c r="F2919" s="605"/>
      <c r="G2919" s="606" t="s">
        <v>4141</v>
      </c>
      <c r="H2919" s="607" t="s">
        <v>4141</v>
      </c>
    </row>
    <row r="2920" spans="1:8" ht="13.5" thickBot="1">
      <c r="A2920" s="641"/>
      <c r="B2920" s="642"/>
      <c r="C2920" s="642"/>
      <c r="D2920" s="643"/>
      <c r="E2920" s="644" t="s">
        <v>4153</v>
      </c>
      <c r="F2920" s="645"/>
      <c r="G2920" s="646"/>
      <c r="H2920" s="647">
        <v>19298.259999999998</v>
      </c>
    </row>
    <row r="2921" spans="1:8" ht="13.5" thickBot="1">
      <c r="A2921" s="648" t="s">
        <v>4154</v>
      </c>
      <c r="B2921" s="649"/>
      <c r="C2921" s="649"/>
      <c r="D2921" s="649"/>
      <c r="E2921" s="650"/>
      <c r="F2921" s="651">
        <v>194033.61</v>
      </c>
      <c r="G2921" s="652"/>
      <c r="H2921" s="653"/>
    </row>
    <row r="2922" spans="1:8" ht="15">
      <c r="A2922" s="579"/>
      <c r="B2922" s="579"/>
      <c r="C2922" s="579"/>
      <c r="D2922" s="579"/>
      <c r="E2922" s="579"/>
      <c r="F2922" s="579"/>
      <c r="G2922" s="579"/>
      <c r="H2922" s="579"/>
    </row>
    <row r="2923" spans="1:8" ht="15.75" thickBot="1">
      <c r="A2923" s="654"/>
      <c r="B2923" s="654"/>
      <c r="C2923" s="654"/>
      <c r="D2923" s="654"/>
      <c r="E2923" s="654"/>
      <c r="F2923" s="654"/>
      <c r="G2923" s="654"/>
      <c r="H2923" s="654"/>
    </row>
    <row r="2924" spans="1:8" ht="26.25" thickBot="1">
      <c r="A2924" s="573" t="s">
        <v>4129</v>
      </c>
      <c r="B2924" s="581"/>
      <c r="C2924" s="581"/>
      <c r="D2924" s="582" t="s">
        <v>250</v>
      </c>
      <c r="E2924" s="583" t="s">
        <v>4130</v>
      </c>
      <c r="F2924" s="584" t="s">
        <v>2</v>
      </c>
      <c r="G2924" s="585" t="s">
        <v>0</v>
      </c>
      <c r="H2924" s="586" t="s">
        <v>4447</v>
      </c>
    </row>
    <row r="2925" spans="1:8" ht="15.75" customHeight="1" thickBot="1">
      <c r="A2925" s="587"/>
      <c r="B2925" s="587"/>
      <c r="C2925" s="587"/>
      <c r="D2925" s="587"/>
      <c r="E2925" s="587"/>
      <c r="F2925" s="587"/>
      <c r="G2925" s="587"/>
      <c r="H2925" s="587"/>
    </row>
    <row r="2926" spans="1:8">
      <c r="A2926" s="588" t="s">
        <v>1297</v>
      </c>
      <c r="B2926" s="589"/>
      <c r="C2926" s="590"/>
      <c r="D2926" s="591"/>
      <c r="E2926" s="590"/>
      <c r="F2926" s="590"/>
      <c r="G2926" s="592"/>
      <c r="H2926" s="593"/>
    </row>
    <row r="2927" spans="1:8">
      <c r="A2927" s="594" t="s">
        <v>4064</v>
      </c>
      <c r="B2927" s="595"/>
      <c r="C2927" s="595"/>
      <c r="D2927" s="596"/>
      <c r="E2927" s="597" t="s">
        <v>4130</v>
      </c>
      <c r="F2927" s="598" t="s">
        <v>4132</v>
      </c>
      <c r="G2927" s="599" t="s">
        <v>4133</v>
      </c>
      <c r="H2927" s="600" t="s">
        <v>4134</v>
      </c>
    </row>
    <row r="2928" spans="1:8">
      <c r="A2928" s="601" t="s">
        <v>4448</v>
      </c>
      <c r="B2928" s="602"/>
      <c r="C2928" s="602"/>
      <c r="D2928" s="603"/>
      <c r="E2928" s="604" t="s">
        <v>4140</v>
      </c>
      <c r="F2928" s="605">
        <v>0.2</v>
      </c>
      <c r="G2928" s="606">
        <v>767638</v>
      </c>
      <c r="H2928" s="607">
        <v>153527.6</v>
      </c>
    </row>
    <row r="2929" spans="1:8">
      <c r="A2929" s="601" t="s">
        <v>4449</v>
      </c>
      <c r="B2929" s="602"/>
      <c r="C2929" s="602"/>
      <c r="D2929" s="603"/>
      <c r="E2929" s="604" t="s">
        <v>4138</v>
      </c>
      <c r="F2929" s="605">
        <v>260</v>
      </c>
      <c r="G2929" s="606">
        <v>781</v>
      </c>
      <c r="H2929" s="607">
        <v>203060</v>
      </c>
    </row>
    <row r="2930" spans="1:8">
      <c r="A2930" s="601" t="s">
        <v>4450</v>
      </c>
      <c r="B2930" s="602"/>
      <c r="C2930" s="602"/>
      <c r="D2930" s="603"/>
      <c r="E2930" s="604" t="s">
        <v>4138</v>
      </c>
      <c r="F2930" s="605">
        <v>1</v>
      </c>
      <c r="G2930" s="606">
        <v>397272</v>
      </c>
      <c r="H2930" s="607">
        <v>397272</v>
      </c>
    </row>
    <row r="2931" spans="1:8">
      <c r="A2931" s="601"/>
      <c r="B2931" s="602"/>
      <c r="C2931" s="602"/>
      <c r="D2931" s="603"/>
      <c r="E2931" s="604" t="s">
        <v>4141</v>
      </c>
      <c r="F2931" s="605"/>
      <c r="G2931" s="606" t="s">
        <v>4141</v>
      </c>
      <c r="H2931" s="607" t="s">
        <v>4141</v>
      </c>
    </row>
    <row r="2932" spans="1:8">
      <c r="A2932" s="601"/>
      <c r="B2932" s="602"/>
      <c r="C2932" s="602"/>
      <c r="D2932" s="603"/>
      <c r="E2932" s="611" t="s">
        <v>4142</v>
      </c>
      <c r="F2932" s="611"/>
      <c r="G2932" s="611"/>
      <c r="H2932" s="612">
        <v>753859.6</v>
      </c>
    </row>
    <row r="2933" spans="1:8">
      <c r="A2933" s="613" t="s">
        <v>4143</v>
      </c>
      <c r="B2933" s="614"/>
      <c r="C2933" s="615"/>
      <c r="D2933" s="616"/>
      <c r="E2933" s="615"/>
      <c r="F2933" s="615"/>
      <c r="G2933" s="617"/>
      <c r="H2933" s="618"/>
    </row>
    <row r="2934" spans="1:8">
      <c r="A2934" s="594" t="s">
        <v>4064</v>
      </c>
      <c r="B2934" s="595"/>
      <c r="C2934" s="595"/>
      <c r="D2934" s="596"/>
      <c r="E2934" s="597" t="s">
        <v>4130</v>
      </c>
      <c r="F2934" s="598" t="s">
        <v>4144</v>
      </c>
      <c r="G2934" s="599" t="s">
        <v>4133</v>
      </c>
      <c r="H2934" s="600" t="s">
        <v>4134</v>
      </c>
    </row>
    <row r="2935" spans="1:8">
      <c r="A2935" s="601" t="s">
        <v>4145</v>
      </c>
      <c r="B2935" s="602"/>
      <c r="C2935" s="602"/>
      <c r="D2935" s="603"/>
      <c r="E2935" s="604" t="s">
        <v>4146</v>
      </c>
      <c r="F2935" s="619">
        <v>10</v>
      </c>
      <c r="G2935" s="606">
        <v>1587.2183463750353</v>
      </c>
      <c r="H2935" s="607">
        <v>15872.18</v>
      </c>
    </row>
    <row r="2936" spans="1:8">
      <c r="A2936" s="601"/>
      <c r="B2936" s="602"/>
      <c r="C2936" s="602"/>
      <c r="D2936" s="603"/>
      <c r="E2936" s="604" t="s">
        <v>4141</v>
      </c>
      <c r="F2936" s="619" t="s">
        <v>4141</v>
      </c>
      <c r="G2936" s="606" t="s">
        <v>4141</v>
      </c>
      <c r="H2936" s="607" t="s">
        <v>4141</v>
      </c>
    </row>
    <row r="2937" spans="1:8">
      <c r="A2937" s="601"/>
      <c r="B2937" s="602"/>
      <c r="C2937" s="602"/>
      <c r="D2937" s="603"/>
      <c r="E2937" s="604" t="s">
        <v>4141</v>
      </c>
      <c r="F2937" s="619" t="s">
        <v>4141</v>
      </c>
      <c r="G2937" s="606" t="s">
        <v>4141</v>
      </c>
      <c r="H2937" s="607" t="s">
        <v>4141</v>
      </c>
    </row>
    <row r="2938" spans="1:8">
      <c r="A2938" s="620"/>
      <c r="B2938" s="621"/>
      <c r="C2938" s="621"/>
      <c r="D2938" s="622"/>
      <c r="E2938" s="623" t="s">
        <v>4147</v>
      </c>
      <c r="F2938" s="624"/>
      <c r="G2938" s="625"/>
      <c r="H2938" s="612">
        <v>15872.18</v>
      </c>
    </row>
    <row r="2939" spans="1:8">
      <c r="A2939" s="626" t="s">
        <v>4148</v>
      </c>
      <c r="B2939" s="627"/>
      <c r="C2939" s="628"/>
      <c r="D2939" s="629"/>
      <c r="E2939" s="628"/>
      <c r="F2939" s="628"/>
      <c r="G2939" s="630"/>
      <c r="H2939" s="631"/>
    </row>
    <row r="2940" spans="1:8">
      <c r="A2940" s="594" t="s">
        <v>4064</v>
      </c>
      <c r="B2940" s="595"/>
      <c r="C2940" s="595"/>
      <c r="D2940" s="596"/>
      <c r="E2940" s="597" t="s">
        <v>4130</v>
      </c>
      <c r="F2940" s="598" t="s">
        <v>4132</v>
      </c>
      <c r="G2940" s="599" t="s">
        <v>4133</v>
      </c>
      <c r="H2940" s="600" t="s">
        <v>4134</v>
      </c>
    </row>
    <row r="2941" spans="1:8">
      <c r="A2941" s="601" t="s">
        <v>4149</v>
      </c>
      <c r="B2941" s="602"/>
      <c r="C2941" s="602"/>
      <c r="D2941" s="603"/>
      <c r="E2941" s="604" t="s">
        <v>4140</v>
      </c>
      <c r="F2941" s="632">
        <v>1</v>
      </c>
      <c r="G2941" s="606">
        <v>64783.484999999993</v>
      </c>
      <c r="H2941" s="607">
        <v>64783.49</v>
      </c>
    </row>
    <row r="2942" spans="1:8">
      <c r="A2942" s="601"/>
      <c r="B2942" s="602"/>
      <c r="C2942" s="602"/>
      <c r="D2942" s="603"/>
      <c r="E2942" s="623" t="s">
        <v>4150</v>
      </c>
      <c r="F2942" s="624"/>
      <c r="G2942" s="625"/>
      <c r="H2942" s="612">
        <v>64783.49</v>
      </c>
    </row>
    <row r="2943" spans="1:8">
      <c r="A2943" s="634" t="s">
        <v>4151</v>
      </c>
      <c r="B2943" s="635"/>
      <c r="C2943" s="636"/>
      <c r="D2943" s="637"/>
      <c r="E2943" s="636"/>
      <c r="F2943" s="636"/>
      <c r="G2943" s="638"/>
      <c r="H2943" s="639"/>
    </row>
    <row r="2944" spans="1:8">
      <c r="A2944" s="594" t="s">
        <v>4064</v>
      </c>
      <c r="B2944" s="595"/>
      <c r="C2944" s="595"/>
      <c r="D2944" s="596"/>
      <c r="E2944" s="597" t="s">
        <v>4130</v>
      </c>
      <c r="F2944" s="598" t="s">
        <v>4144</v>
      </c>
      <c r="G2944" s="599" t="s">
        <v>4133</v>
      </c>
      <c r="H2944" s="600" t="s">
        <v>4134</v>
      </c>
    </row>
    <row r="2945" spans="1:8" ht="13.5">
      <c r="A2945" s="601" t="s">
        <v>4198</v>
      </c>
      <c r="B2945" s="602"/>
      <c r="C2945" s="602"/>
      <c r="D2945" s="603"/>
      <c r="E2945" s="604" t="s">
        <v>4146</v>
      </c>
      <c r="F2945" s="670">
        <v>10</v>
      </c>
      <c r="G2945" s="606">
        <v>25731.008062500001</v>
      </c>
      <c r="H2945" s="607">
        <v>257310.07999999999</v>
      </c>
    </row>
    <row r="2946" spans="1:8">
      <c r="A2946" s="601"/>
      <c r="B2946" s="602"/>
      <c r="C2946" s="602"/>
      <c r="D2946" s="603"/>
      <c r="E2946" s="604" t="s">
        <v>4141</v>
      </c>
      <c r="F2946" s="605"/>
      <c r="G2946" s="606" t="s">
        <v>4141</v>
      </c>
      <c r="H2946" s="607" t="s">
        <v>4141</v>
      </c>
    </row>
    <row r="2947" spans="1:8" ht="13.5" thickBot="1">
      <c r="A2947" s="641"/>
      <c r="B2947" s="642"/>
      <c r="C2947" s="642"/>
      <c r="D2947" s="643"/>
      <c r="E2947" s="644" t="s">
        <v>4153</v>
      </c>
      <c r="F2947" s="645"/>
      <c r="G2947" s="646"/>
      <c r="H2947" s="647">
        <v>257310.07999999999</v>
      </c>
    </row>
    <row r="2948" spans="1:8" ht="13.5" thickBot="1">
      <c r="A2948" s="648" t="s">
        <v>4154</v>
      </c>
      <c r="B2948" s="649"/>
      <c r="C2948" s="649"/>
      <c r="D2948" s="649"/>
      <c r="E2948" s="650"/>
      <c r="F2948" s="651">
        <v>1091825.3500000001</v>
      </c>
      <c r="G2948" s="652"/>
      <c r="H2948" s="653"/>
    </row>
    <row r="2949" spans="1:8" ht="15">
      <c r="A2949" s="579"/>
      <c r="B2949" s="579"/>
      <c r="C2949" s="579"/>
      <c r="D2949" s="579"/>
      <c r="E2949" s="579"/>
      <c r="F2949" s="579"/>
      <c r="G2949" s="579"/>
      <c r="H2949" s="579"/>
    </row>
    <row r="2950" spans="1:8" ht="15.75" thickBot="1">
      <c r="A2950" s="654"/>
      <c r="B2950" s="654"/>
      <c r="C2950" s="654"/>
      <c r="D2950" s="654"/>
      <c r="E2950" s="654"/>
      <c r="F2950" s="654"/>
      <c r="G2950" s="654"/>
      <c r="H2950" s="654"/>
    </row>
    <row r="2951" spans="1:8" ht="26.25" thickBot="1">
      <c r="A2951" s="573" t="s">
        <v>4129</v>
      </c>
      <c r="B2951" s="581"/>
      <c r="C2951" s="581"/>
      <c r="D2951" s="582" t="s">
        <v>252</v>
      </c>
      <c r="E2951" s="583" t="s">
        <v>4130</v>
      </c>
      <c r="F2951" s="584" t="s">
        <v>2</v>
      </c>
      <c r="G2951" s="585" t="s">
        <v>0</v>
      </c>
      <c r="H2951" s="586" t="s">
        <v>4451</v>
      </c>
    </row>
    <row r="2952" spans="1:8" ht="15.75" customHeight="1" thickBot="1">
      <c r="A2952" s="587"/>
      <c r="B2952" s="587"/>
      <c r="C2952" s="587"/>
      <c r="D2952" s="587"/>
      <c r="E2952" s="587"/>
      <c r="F2952" s="587"/>
      <c r="G2952" s="587"/>
      <c r="H2952" s="587"/>
    </row>
    <row r="2953" spans="1:8">
      <c r="A2953" s="588" t="s">
        <v>1297</v>
      </c>
      <c r="B2953" s="589"/>
      <c r="C2953" s="590"/>
      <c r="D2953" s="591"/>
      <c r="E2953" s="590"/>
      <c r="F2953" s="590"/>
      <c r="G2953" s="592"/>
      <c r="H2953" s="593"/>
    </row>
    <row r="2954" spans="1:8">
      <c r="A2954" s="594" t="s">
        <v>4064</v>
      </c>
      <c r="B2954" s="595"/>
      <c r="C2954" s="595"/>
      <c r="D2954" s="596"/>
      <c r="E2954" s="597" t="s">
        <v>4130</v>
      </c>
      <c r="F2954" s="598" t="s">
        <v>4132</v>
      </c>
      <c r="G2954" s="599" t="s">
        <v>4133</v>
      </c>
      <c r="H2954" s="600" t="s">
        <v>4134</v>
      </c>
    </row>
    <row r="2955" spans="1:8" ht="13.5">
      <c r="A2955" s="601" t="s">
        <v>4448</v>
      </c>
      <c r="B2955" s="602"/>
      <c r="C2955" s="602"/>
      <c r="D2955" s="603"/>
      <c r="E2955" s="604" t="s">
        <v>4140</v>
      </c>
      <c r="F2955" s="682">
        <v>0.108</v>
      </c>
      <c r="G2955" s="606">
        <v>767638</v>
      </c>
      <c r="H2955" s="607">
        <v>82904.899999999994</v>
      </c>
    </row>
    <row r="2956" spans="1:8" ht="13.5">
      <c r="A2956" s="601" t="s">
        <v>4449</v>
      </c>
      <c r="B2956" s="602"/>
      <c r="C2956" s="602"/>
      <c r="D2956" s="603"/>
      <c r="E2956" s="604" t="s">
        <v>4138</v>
      </c>
      <c r="F2956" s="682">
        <v>168.48</v>
      </c>
      <c r="G2956" s="606">
        <v>781</v>
      </c>
      <c r="H2956" s="607">
        <v>131582.88</v>
      </c>
    </row>
    <row r="2957" spans="1:8" ht="13.5">
      <c r="A2957" s="601" t="s">
        <v>4452</v>
      </c>
      <c r="B2957" s="602"/>
      <c r="C2957" s="602"/>
      <c r="D2957" s="603"/>
      <c r="E2957" s="604" t="s">
        <v>4138</v>
      </c>
      <c r="F2957" s="682">
        <v>1</v>
      </c>
      <c r="G2957" s="606">
        <v>87613</v>
      </c>
      <c r="H2957" s="607">
        <v>87613</v>
      </c>
    </row>
    <row r="2958" spans="1:8">
      <c r="A2958" s="601"/>
      <c r="B2958" s="602"/>
      <c r="C2958" s="602"/>
      <c r="D2958" s="603"/>
      <c r="E2958" s="604" t="s">
        <v>4141</v>
      </c>
      <c r="F2958" s="605"/>
      <c r="G2958" s="606" t="s">
        <v>4141</v>
      </c>
      <c r="H2958" s="607" t="s">
        <v>4141</v>
      </c>
    </row>
    <row r="2959" spans="1:8">
      <c r="A2959" s="601"/>
      <c r="B2959" s="602"/>
      <c r="C2959" s="602"/>
      <c r="D2959" s="603"/>
      <c r="E2959" s="611" t="s">
        <v>4142</v>
      </c>
      <c r="F2959" s="611"/>
      <c r="G2959" s="611"/>
      <c r="H2959" s="612">
        <v>302100.78000000003</v>
      </c>
    </row>
    <row r="2960" spans="1:8">
      <c r="A2960" s="613" t="s">
        <v>4143</v>
      </c>
      <c r="B2960" s="614"/>
      <c r="C2960" s="615"/>
      <c r="D2960" s="616"/>
      <c r="E2960" s="615"/>
      <c r="F2960" s="615"/>
      <c r="G2960" s="617"/>
      <c r="H2960" s="618"/>
    </row>
    <row r="2961" spans="1:8">
      <c r="A2961" s="594" t="s">
        <v>4064</v>
      </c>
      <c r="B2961" s="595"/>
      <c r="C2961" s="595"/>
      <c r="D2961" s="596"/>
      <c r="E2961" s="597" t="s">
        <v>4130</v>
      </c>
      <c r="F2961" s="598" t="s">
        <v>4144</v>
      </c>
      <c r="G2961" s="599" t="s">
        <v>4133</v>
      </c>
      <c r="H2961" s="600" t="s">
        <v>4134</v>
      </c>
    </row>
    <row r="2962" spans="1:8">
      <c r="A2962" s="601" t="s">
        <v>4145</v>
      </c>
      <c r="B2962" s="602"/>
      <c r="C2962" s="602"/>
      <c r="D2962" s="603"/>
      <c r="E2962" s="604" t="s">
        <v>4146</v>
      </c>
      <c r="F2962" s="619">
        <v>7.88</v>
      </c>
      <c r="G2962" s="606">
        <v>1587.2183463750353</v>
      </c>
      <c r="H2962" s="607">
        <v>12507.28</v>
      </c>
    </row>
    <row r="2963" spans="1:8">
      <c r="A2963" s="601"/>
      <c r="B2963" s="602"/>
      <c r="C2963" s="602"/>
      <c r="D2963" s="603"/>
      <c r="E2963" s="604" t="s">
        <v>4141</v>
      </c>
      <c r="F2963" s="619" t="s">
        <v>4141</v>
      </c>
      <c r="G2963" s="606" t="s">
        <v>4141</v>
      </c>
      <c r="H2963" s="607" t="s">
        <v>4141</v>
      </c>
    </row>
    <row r="2964" spans="1:8">
      <c r="A2964" s="601"/>
      <c r="B2964" s="602"/>
      <c r="C2964" s="602"/>
      <c r="D2964" s="603"/>
      <c r="E2964" s="604" t="s">
        <v>4141</v>
      </c>
      <c r="F2964" s="619" t="s">
        <v>4141</v>
      </c>
      <c r="G2964" s="606" t="s">
        <v>4141</v>
      </c>
      <c r="H2964" s="607" t="s">
        <v>4141</v>
      </c>
    </row>
    <row r="2965" spans="1:8">
      <c r="A2965" s="620"/>
      <c r="B2965" s="621"/>
      <c r="C2965" s="621"/>
      <c r="D2965" s="622"/>
      <c r="E2965" s="623" t="s">
        <v>4147</v>
      </c>
      <c r="F2965" s="624"/>
      <c r="G2965" s="625"/>
      <c r="H2965" s="612">
        <v>12507.28</v>
      </c>
    </row>
    <row r="2966" spans="1:8">
      <c r="A2966" s="626" t="s">
        <v>4148</v>
      </c>
      <c r="B2966" s="627"/>
      <c r="C2966" s="628"/>
      <c r="D2966" s="629"/>
      <c r="E2966" s="628"/>
      <c r="F2966" s="628"/>
      <c r="G2966" s="630"/>
      <c r="H2966" s="631"/>
    </row>
    <row r="2967" spans="1:8">
      <c r="A2967" s="594" t="s">
        <v>4064</v>
      </c>
      <c r="B2967" s="595"/>
      <c r="C2967" s="595"/>
      <c r="D2967" s="596"/>
      <c r="E2967" s="597" t="s">
        <v>4130</v>
      </c>
      <c r="F2967" s="598" t="s">
        <v>4132</v>
      </c>
      <c r="G2967" s="599" t="s">
        <v>4133</v>
      </c>
      <c r="H2967" s="600" t="s">
        <v>4134</v>
      </c>
    </row>
    <row r="2968" spans="1:8">
      <c r="A2968" s="601" t="s">
        <v>4149</v>
      </c>
      <c r="B2968" s="602"/>
      <c r="C2968" s="602"/>
      <c r="D2968" s="603"/>
      <c r="E2968" s="604" t="s">
        <v>4140</v>
      </c>
      <c r="F2968" s="632">
        <v>1.7142999999999999</v>
      </c>
      <c r="G2968" s="606">
        <v>64783.484999999993</v>
      </c>
      <c r="H2968" s="607">
        <v>111058.33</v>
      </c>
    </row>
    <row r="2969" spans="1:8">
      <c r="A2969" s="601"/>
      <c r="B2969" s="602"/>
      <c r="C2969" s="602"/>
      <c r="D2969" s="603"/>
      <c r="E2969" s="623" t="s">
        <v>4150</v>
      </c>
      <c r="F2969" s="624"/>
      <c r="G2969" s="625"/>
      <c r="H2969" s="612">
        <v>111058.33</v>
      </c>
    </row>
    <row r="2970" spans="1:8">
      <c r="A2970" s="634" t="s">
        <v>4151</v>
      </c>
      <c r="B2970" s="635"/>
      <c r="C2970" s="636"/>
      <c r="D2970" s="637"/>
      <c r="E2970" s="636"/>
      <c r="F2970" s="636"/>
      <c r="G2970" s="638"/>
      <c r="H2970" s="639"/>
    </row>
    <row r="2971" spans="1:8">
      <c r="A2971" s="594" t="s">
        <v>4064</v>
      </c>
      <c r="B2971" s="595"/>
      <c r="C2971" s="595"/>
      <c r="D2971" s="596"/>
      <c r="E2971" s="597" t="s">
        <v>4130</v>
      </c>
      <c r="F2971" s="598" t="s">
        <v>4144</v>
      </c>
      <c r="G2971" s="599" t="s">
        <v>4133</v>
      </c>
      <c r="H2971" s="600" t="s">
        <v>4134</v>
      </c>
    </row>
    <row r="2972" spans="1:8" ht="13.5">
      <c r="A2972" s="601" t="s">
        <v>4198</v>
      </c>
      <c r="B2972" s="602"/>
      <c r="C2972" s="602"/>
      <c r="D2972" s="603"/>
      <c r="E2972" s="604" t="s">
        <v>4146</v>
      </c>
      <c r="F2972" s="670">
        <v>7.88</v>
      </c>
      <c r="G2972" s="606">
        <v>25731.008062500001</v>
      </c>
      <c r="H2972" s="607">
        <v>202760.34</v>
      </c>
    </row>
    <row r="2973" spans="1:8">
      <c r="A2973" s="601"/>
      <c r="B2973" s="602"/>
      <c r="C2973" s="602"/>
      <c r="D2973" s="603"/>
      <c r="E2973" s="604" t="s">
        <v>4141</v>
      </c>
      <c r="F2973" s="605"/>
      <c r="G2973" s="606" t="s">
        <v>4141</v>
      </c>
      <c r="H2973" s="607" t="s">
        <v>4141</v>
      </c>
    </row>
    <row r="2974" spans="1:8" ht="13.5" thickBot="1">
      <c r="A2974" s="641"/>
      <c r="B2974" s="642"/>
      <c r="C2974" s="642"/>
      <c r="D2974" s="643"/>
      <c r="E2974" s="644" t="s">
        <v>4153</v>
      </c>
      <c r="F2974" s="645"/>
      <c r="G2974" s="646"/>
      <c r="H2974" s="647">
        <v>202760.34</v>
      </c>
    </row>
    <row r="2975" spans="1:8" ht="13.5" thickBot="1">
      <c r="A2975" s="648" t="s">
        <v>4154</v>
      </c>
      <c r="B2975" s="649"/>
      <c r="C2975" s="649"/>
      <c r="D2975" s="649"/>
      <c r="E2975" s="650"/>
      <c r="F2975" s="651">
        <v>628426.73</v>
      </c>
      <c r="G2975" s="652"/>
      <c r="H2975" s="653"/>
    </row>
    <row r="2976" spans="1:8" ht="15">
      <c r="A2976" s="579"/>
      <c r="B2976" s="579"/>
      <c r="C2976" s="579"/>
      <c r="D2976" s="579"/>
      <c r="E2976" s="579"/>
      <c r="F2976" s="579"/>
      <c r="G2976" s="579"/>
      <c r="H2976" s="579"/>
    </row>
    <row r="2977" spans="1:8" ht="15.75" thickBot="1">
      <c r="A2977" s="654"/>
      <c r="B2977" s="654"/>
      <c r="C2977" s="654"/>
      <c r="D2977" s="654"/>
      <c r="E2977" s="654"/>
      <c r="F2977" s="654"/>
      <c r="G2977" s="654"/>
      <c r="H2977" s="654"/>
    </row>
    <row r="2978" spans="1:8" ht="26.25" thickBot="1">
      <c r="A2978" s="573" t="s">
        <v>4129</v>
      </c>
      <c r="B2978" s="581"/>
      <c r="C2978" s="581"/>
      <c r="D2978" s="582" t="s">
        <v>254</v>
      </c>
      <c r="E2978" s="583" t="s">
        <v>4130</v>
      </c>
      <c r="F2978" s="584" t="s">
        <v>2</v>
      </c>
      <c r="G2978" s="585" t="s">
        <v>0</v>
      </c>
      <c r="H2978" s="586" t="s">
        <v>4453</v>
      </c>
    </row>
    <row r="2979" spans="1:8" ht="15.75" customHeight="1" thickBot="1">
      <c r="A2979" s="587"/>
      <c r="B2979" s="587"/>
      <c r="C2979" s="587"/>
      <c r="D2979" s="587"/>
      <c r="E2979" s="587"/>
      <c r="F2979" s="587"/>
      <c r="G2979" s="587"/>
      <c r="H2979" s="587"/>
    </row>
    <row r="2980" spans="1:8">
      <c r="A2980" s="588" t="s">
        <v>1297</v>
      </c>
      <c r="B2980" s="589"/>
      <c r="C2980" s="590"/>
      <c r="D2980" s="591"/>
      <c r="E2980" s="590"/>
      <c r="F2980" s="590"/>
      <c r="G2980" s="592"/>
      <c r="H2980" s="593"/>
    </row>
    <row r="2981" spans="1:8">
      <c r="A2981" s="594" t="s">
        <v>4064</v>
      </c>
      <c r="B2981" s="595"/>
      <c r="C2981" s="595"/>
      <c r="D2981" s="596"/>
      <c r="E2981" s="597" t="s">
        <v>4130</v>
      </c>
      <c r="F2981" s="598" t="s">
        <v>4132</v>
      </c>
      <c r="G2981" s="599" t="s">
        <v>4133</v>
      </c>
      <c r="H2981" s="600" t="s">
        <v>4134</v>
      </c>
    </row>
    <row r="2982" spans="1:8" ht="13.5">
      <c r="A2982" s="601" t="s">
        <v>4448</v>
      </c>
      <c r="B2982" s="602"/>
      <c r="C2982" s="602"/>
      <c r="D2982" s="603"/>
      <c r="E2982" s="604" t="s">
        <v>4140</v>
      </c>
      <c r="F2982" s="670">
        <v>0.18</v>
      </c>
      <c r="G2982" s="606">
        <v>767638</v>
      </c>
      <c r="H2982" s="607">
        <v>138174.84</v>
      </c>
    </row>
    <row r="2983" spans="1:8" ht="13.5">
      <c r="A2983" s="601" t="s">
        <v>4449</v>
      </c>
      <c r="B2983" s="602"/>
      <c r="C2983" s="602"/>
      <c r="D2983" s="603"/>
      <c r="E2983" s="604" t="s">
        <v>4138</v>
      </c>
      <c r="F2983" s="670">
        <v>224.64</v>
      </c>
      <c r="G2983" s="606">
        <v>781</v>
      </c>
      <c r="H2983" s="607">
        <v>175443.84</v>
      </c>
    </row>
    <row r="2984" spans="1:8" ht="13.5">
      <c r="A2984" s="601" t="s">
        <v>4454</v>
      </c>
      <c r="B2984" s="602"/>
      <c r="C2984" s="602"/>
      <c r="D2984" s="603"/>
      <c r="E2984" s="604" t="s">
        <v>4138</v>
      </c>
      <c r="F2984" s="670">
        <v>1</v>
      </c>
      <c r="G2984" s="606">
        <v>99294</v>
      </c>
      <c r="H2984" s="607">
        <v>99294</v>
      </c>
    </row>
    <row r="2985" spans="1:8">
      <c r="A2985" s="601"/>
      <c r="B2985" s="602"/>
      <c r="C2985" s="602"/>
      <c r="D2985" s="603"/>
      <c r="E2985" s="604" t="s">
        <v>4141</v>
      </c>
      <c r="F2985" s="605"/>
      <c r="G2985" s="606" t="s">
        <v>4141</v>
      </c>
      <c r="H2985" s="607" t="s">
        <v>4141</v>
      </c>
    </row>
    <row r="2986" spans="1:8">
      <c r="A2986" s="601"/>
      <c r="B2986" s="602"/>
      <c r="C2986" s="602"/>
      <c r="D2986" s="603"/>
      <c r="E2986" s="611" t="s">
        <v>4142</v>
      </c>
      <c r="F2986" s="611"/>
      <c r="G2986" s="611"/>
      <c r="H2986" s="612">
        <v>412912.68</v>
      </c>
    </row>
    <row r="2987" spans="1:8">
      <c r="A2987" s="613" t="s">
        <v>4143</v>
      </c>
      <c r="B2987" s="614"/>
      <c r="C2987" s="615"/>
      <c r="D2987" s="616"/>
      <c r="E2987" s="615"/>
      <c r="F2987" s="615"/>
      <c r="G2987" s="617"/>
      <c r="H2987" s="618"/>
    </row>
    <row r="2988" spans="1:8">
      <c r="A2988" s="594" t="s">
        <v>4064</v>
      </c>
      <c r="B2988" s="595"/>
      <c r="C2988" s="595"/>
      <c r="D2988" s="596"/>
      <c r="E2988" s="597" t="s">
        <v>4130</v>
      </c>
      <c r="F2988" s="598" t="s">
        <v>4144</v>
      </c>
      <c r="G2988" s="599" t="s">
        <v>4133</v>
      </c>
      <c r="H2988" s="600" t="s">
        <v>4134</v>
      </c>
    </row>
    <row r="2989" spans="1:8">
      <c r="A2989" s="601" t="s">
        <v>4145</v>
      </c>
      <c r="B2989" s="602"/>
      <c r="C2989" s="602"/>
      <c r="D2989" s="603"/>
      <c r="E2989" s="604" t="s">
        <v>4146</v>
      </c>
      <c r="F2989" s="619">
        <v>6.46</v>
      </c>
      <c r="G2989" s="606">
        <v>1587.2183463750353</v>
      </c>
      <c r="H2989" s="607">
        <v>10253.43</v>
      </c>
    </row>
    <row r="2990" spans="1:8">
      <c r="A2990" s="601"/>
      <c r="B2990" s="602"/>
      <c r="C2990" s="602"/>
      <c r="D2990" s="603"/>
      <c r="E2990" s="604" t="s">
        <v>4141</v>
      </c>
      <c r="F2990" s="619" t="s">
        <v>4141</v>
      </c>
      <c r="G2990" s="606" t="s">
        <v>4141</v>
      </c>
      <c r="H2990" s="607" t="s">
        <v>4141</v>
      </c>
    </row>
    <row r="2991" spans="1:8">
      <c r="A2991" s="601"/>
      <c r="B2991" s="602"/>
      <c r="C2991" s="602"/>
      <c r="D2991" s="603"/>
      <c r="E2991" s="604" t="s">
        <v>4141</v>
      </c>
      <c r="F2991" s="619" t="s">
        <v>4141</v>
      </c>
      <c r="G2991" s="606" t="s">
        <v>4141</v>
      </c>
      <c r="H2991" s="607" t="s">
        <v>4141</v>
      </c>
    </row>
    <row r="2992" spans="1:8">
      <c r="A2992" s="620"/>
      <c r="B2992" s="621"/>
      <c r="C2992" s="621"/>
      <c r="D2992" s="622"/>
      <c r="E2992" s="623" t="s">
        <v>4147</v>
      </c>
      <c r="F2992" s="624"/>
      <c r="G2992" s="625"/>
      <c r="H2992" s="612">
        <v>10253.43</v>
      </c>
    </row>
    <row r="2993" spans="1:8">
      <c r="A2993" s="626" t="s">
        <v>4148</v>
      </c>
      <c r="B2993" s="627"/>
      <c r="C2993" s="628"/>
      <c r="D2993" s="629"/>
      <c r="E2993" s="628"/>
      <c r="F2993" s="628"/>
      <c r="G2993" s="630"/>
      <c r="H2993" s="631"/>
    </row>
    <row r="2994" spans="1:8">
      <c r="A2994" s="594" t="s">
        <v>4064</v>
      </c>
      <c r="B2994" s="595"/>
      <c r="C2994" s="595"/>
      <c r="D2994" s="596"/>
      <c r="E2994" s="597" t="s">
        <v>4130</v>
      </c>
      <c r="F2994" s="598" t="s">
        <v>4132</v>
      </c>
      <c r="G2994" s="599" t="s">
        <v>4133</v>
      </c>
      <c r="H2994" s="600" t="s">
        <v>4134</v>
      </c>
    </row>
    <row r="2995" spans="1:8">
      <c r="A2995" s="601" t="s">
        <v>4149</v>
      </c>
      <c r="B2995" s="602"/>
      <c r="C2995" s="602"/>
      <c r="D2995" s="603"/>
      <c r="E2995" s="604" t="s">
        <v>4140</v>
      </c>
      <c r="F2995" s="632">
        <v>1.7142999999999999</v>
      </c>
      <c r="G2995" s="606">
        <v>64783.484999999993</v>
      </c>
      <c r="H2995" s="607">
        <v>111058.33</v>
      </c>
    </row>
    <row r="2996" spans="1:8">
      <c r="A2996" s="601"/>
      <c r="B2996" s="602"/>
      <c r="C2996" s="602"/>
      <c r="D2996" s="603"/>
      <c r="E2996" s="623" t="s">
        <v>4150</v>
      </c>
      <c r="F2996" s="624"/>
      <c r="G2996" s="625"/>
      <c r="H2996" s="612">
        <v>111058.33</v>
      </c>
    </row>
    <row r="2997" spans="1:8">
      <c r="A2997" s="634" t="s">
        <v>4151</v>
      </c>
      <c r="B2997" s="635"/>
      <c r="C2997" s="636"/>
      <c r="D2997" s="637"/>
      <c r="E2997" s="636"/>
      <c r="F2997" s="636"/>
      <c r="G2997" s="638"/>
      <c r="H2997" s="639"/>
    </row>
    <row r="2998" spans="1:8">
      <c r="A2998" s="594" t="s">
        <v>4064</v>
      </c>
      <c r="B2998" s="595"/>
      <c r="C2998" s="595"/>
      <c r="D2998" s="596"/>
      <c r="E2998" s="597" t="s">
        <v>4130</v>
      </c>
      <c r="F2998" s="598" t="s">
        <v>4144</v>
      </c>
      <c r="G2998" s="599" t="s">
        <v>4133</v>
      </c>
      <c r="H2998" s="600" t="s">
        <v>4134</v>
      </c>
    </row>
    <row r="2999" spans="1:8" ht="13.5">
      <c r="A2999" s="601" t="s">
        <v>4198</v>
      </c>
      <c r="B2999" s="602"/>
      <c r="C2999" s="602"/>
      <c r="D2999" s="603"/>
      <c r="E2999" s="604" t="s">
        <v>4146</v>
      </c>
      <c r="F2999" s="670">
        <v>6.46</v>
      </c>
      <c r="G2999" s="606">
        <v>25731.008062500001</v>
      </c>
      <c r="H2999" s="607">
        <v>166222.31</v>
      </c>
    </row>
    <row r="3000" spans="1:8">
      <c r="A3000" s="601"/>
      <c r="B3000" s="602"/>
      <c r="C3000" s="602"/>
      <c r="D3000" s="603"/>
      <c r="E3000" s="604" t="s">
        <v>4141</v>
      </c>
      <c r="F3000" s="605"/>
      <c r="G3000" s="606" t="s">
        <v>4141</v>
      </c>
      <c r="H3000" s="607" t="s">
        <v>4141</v>
      </c>
    </row>
    <row r="3001" spans="1:8" ht="13.5" thickBot="1">
      <c r="A3001" s="641"/>
      <c r="B3001" s="642"/>
      <c r="C3001" s="642"/>
      <c r="D3001" s="643"/>
      <c r="E3001" s="644" t="s">
        <v>4153</v>
      </c>
      <c r="F3001" s="645"/>
      <c r="G3001" s="646"/>
      <c r="H3001" s="647">
        <v>166222.31</v>
      </c>
    </row>
    <row r="3002" spans="1:8" ht="13.5" thickBot="1">
      <c r="A3002" s="648" t="s">
        <v>4154</v>
      </c>
      <c r="B3002" s="649"/>
      <c r="C3002" s="649"/>
      <c r="D3002" s="649"/>
      <c r="E3002" s="650"/>
      <c r="F3002" s="651">
        <v>700446.75</v>
      </c>
      <c r="G3002" s="652"/>
      <c r="H3002" s="653"/>
    </row>
    <row r="3003" spans="1:8" ht="15">
      <c r="A3003" s="579"/>
      <c r="B3003" s="579"/>
      <c r="C3003" s="579"/>
      <c r="D3003" s="579"/>
      <c r="E3003" s="579"/>
      <c r="F3003" s="579"/>
      <c r="G3003" s="579"/>
      <c r="H3003" s="579"/>
    </row>
    <row r="3004" spans="1:8" ht="15.75" thickBot="1">
      <c r="A3004" s="654"/>
      <c r="B3004" s="654"/>
      <c r="C3004" s="654"/>
      <c r="D3004" s="654"/>
      <c r="E3004" s="654"/>
      <c r="F3004" s="654"/>
      <c r="G3004" s="654"/>
      <c r="H3004" s="654"/>
    </row>
    <row r="3005" spans="1:8" ht="26.25" thickBot="1">
      <c r="A3005" s="573" t="s">
        <v>4129</v>
      </c>
      <c r="B3005" s="581"/>
      <c r="C3005" s="581"/>
      <c r="D3005" s="582" t="s">
        <v>256</v>
      </c>
      <c r="E3005" s="583" t="s">
        <v>4130</v>
      </c>
      <c r="F3005" s="584" t="s">
        <v>25</v>
      </c>
      <c r="G3005" s="585" t="s">
        <v>0</v>
      </c>
      <c r="H3005" s="586" t="s">
        <v>4455</v>
      </c>
    </row>
    <row r="3006" spans="1:8" ht="15.75" customHeight="1" thickBot="1">
      <c r="A3006" s="587"/>
      <c r="B3006" s="587"/>
      <c r="C3006" s="587"/>
      <c r="D3006" s="587"/>
      <c r="E3006" s="587"/>
      <c r="F3006" s="587"/>
      <c r="G3006" s="587"/>
      <c r="H3006" s="587"/>
    </row>
    <row r="3007" spans="1:8">
      <c r="A3007" s="588" t="s">
        <v>1297</v>
      </c>
      <c r="B3007" s="589"/>
      <c r="C3007" s="590"/>
      <c r="D3007" s="591"/>
      <c r="E3007" s="590"/>
      <c r="F3007" s="590"/>
      <c r="G3007" s="592"/>
      <c r="H3007" s="593"/>
    </row>
    <row r="3008" spans="1:8">
      <c r="A3008" s="594" t="s">
        <v>4064</v>
      </c>
      <c r="B3008" s="595"/>
      <c r="C3008" s="595"/>
      <c r="D3008" s="596"/>
      <c r="E3008" s="597" t="s">
        <v>4130</v>
      </c>
      <c r="F3008" s="598" t="s">
        <v>4132</v>
      </c>
      <c r="G3008" s="599" t="s">
        <v>4133</v>
      </c>
      <c r="H3008" s="600" t="s">
        <v>4134</v>
      </c>
    </row>
    <row r="3009" spans="1:8" ht="13.5">
      <c r="A3009" s="601" t="s">
        <v>4456</v>
      </c>
      <c r="B3009" s="602"/>
      <c r="C3009" s="602"/>
      <c r="D3009" s="603"/>
      <c r="E3009" s="604" t="s">
        <v>4136</v>
      </c>
      <c r="F3009" s="670">
        <v>1.05</v>
      </c>
      <c r="G3009" s="606">
        <v>17209</v>
      </c>
      <c r="H3009" s="607">
        <v>18069.45</v>
      </c>
    </row>
    <row r="3010" spans="1:8" ht="13.5">
      <c r="A3010" s="601" t="s">
        <v>4457</v>
      </c>
      <c r="B3010" s="602"/>
      <c r="C3010" s="602"/>
      <c r="D3010" s="603"/>
      <c r="E3010" s="604" t="s">
        <v>4138</v>
      </c>
      <c r="F3010" s="670">
        <v>0.25</v>
      </c>
      <c r="G3010" s="606">
        <v>17981</v>
      </c>
      <c r="H3010" s="607">
        <v>4495.25</v>
      </c>
    </row>
    <row r="3011" spans="1:8" ht="13.5">
      <c r="A3011" s="601" t="s">
        <v>4458</v>
      </c>
      <c r="B3011" s="602"/>
      <c r="C3011" s="602"/>
      <c r="D3011" s="603"/>
      <c r="E3011" s="604" t="s">
        <v>4138</v>
      </c>
      <c r="F3011" s="670">
        <v>0.25</v>
      </c>
      <c r="G3011" s="606">
        <v>29295</v>
      </c>
      <c r="H3011" s="607">
        <v>7323.75</v>
      </c>
    </row>
    <row r="3012" spans="1:8">
      <c r="A3012" s="601" t="s">
        <v>4459</v>
      </c>
      <c r="B3012" s="602"/>
      <c r="C3012" s="602"/>
      <c r="D3012" s="603"/>
      <c r="E3012" s="604" t="s">
        <v>4138</v>
      </c>
      <c r="F3012" s="605">
        <v>0.25</v>
      </c>
      <c r="G3012" s="606">
        <v>19501</v>
      </c>
      <c r="H3012" s="607">
        <v>4875.25</v>
      </c>
    </row>
    <row r="3013" spans="1:8" ht="13.5">
      <c r="A3013" s="601" t="s">
        <v>4406</v>
      </c>
      <c r="B3013" s="602"/>
      <c r="C3013" s="602"/>
      <c r="D3013" s="603"/>
      <c r="E3013" s="604" t="s">
        <v>4138</v>
      </c>
      <c r="F3013" s="670">
        <v>0.03</v>
      </c>
      <c r="G3013" s="606">
        <v>56999</v>
      </c>
      <c r="H3013" s="607">
        <v>1709.97</v>
      </c>
    </row>
    <row r="3014" spans="1:8">
      <c r="A3014" s="601" t="s">
        <v>4407</v>
      </c>
      <c r="B3014" s="602"/>
      <c r="C3014" s="602"/>
      <c r="D3014" s="603"/>
      <c r="E3014" s="604" t="s">
        <v>4228</v>
      </c>
      <c r="F3014" s="605">
        <v>0.03</v>
      </c>
      <c r="G3014" s="606">
        <v>58570</v>
      </c>
      <c r="H3014" s="607">
        <v>1757.1</v>
      </c>
    </row>
    <row r="3015" spans="1:8">
      <c r="A3015" s="601"/>
      <c r="B3015" s="602"/>
      <c r="C3015" s="602"/>
      <c r="D3015" s="603"/>
      <c r="E3015" s="611" t="s">
        <v>4142</v>
      </c>
      <c r="F3015" s="611"/>
      <c r="G3015" s="611"/>
      <c r="H3015" s="612">
        <v>38230.769999999997</v>
      </c>
    </row>
    <row r="3016" spans="1:8">
      <c r="A3016" s="613" t="s">
        <v>4143</v>
      </c>
      <c r="B3016" s="614"/>
      <c r="C3016" s="615"/>
      <c r="D3016" s="616"/>
      <c r="E3016" s="615"/>
      <c r="F3016" s="615"/>
      <c r="G3016" s="617"/>
      <c r="H3016" s="618"/>
    </row>
    <row r="3017" spans="1:8">
      <c r="A3017" s="594" t="s">
        <v>4064</v>
      </c>
      <c r="B3017" s="595"/>
      <c r="C3017" s="595"/>
      <c r="D3017" s="596"/>
      <c r="E3017" s="597" t="s">
        <v>4130</v>
      </c>
      <c r="F3017" s="598" t="s">
        <v>4144</v>
      </c>
      <c r="G3017" s="599" t="s">
        <v>4133</v>
      </c>
      <c r="H3017" s="600" t="s">
        <v>4134</v>
      </c>
    </row>
    <row r="3018" spans="1:8">
      <c r="A3018" s="601" t="s">
        <v>4145</v>
      </c>
      <c r="B3018" s="602"/>
      <c r="C3018" s="602"/>
      <c r="D3018" s="603"/>
      <c r="E3018" s="604" t="s">
        <v>4146</v>
      </c>
      <c r="F3018" s="619">
        <v>0.45</v>
      </c>
      <c r="G3018" s="606">
        <v>1587.2183463750353</v>
      </c>
      <c r="H3018" s="607">
        <v>714.25</v>
      </c>
    </row>
    <row r="3019" spans="1:8">
      <c r="A3019" s="601"/>
      <c r="B3019" s="602"/>
      <c r="C3019" s="602"/>
      <c r="D3019" s="603"/>
      <c r="E3019" s="604" t="s">
        <v>4141</v>
      </c>
      <c r="F3019" s="619" t="s">
        <v>4141</v>
      </c>
      <c r="G3019" s="606" t="s">
        <v>4141</v>
      </c>
      <c r="H3019" s="607" t="s">
        <v>4141</v>
      </c>
    </row>
    <row r="3020" spans="1:8">
      <c r="A3020" s="601"/>
      <c r="B3020" s="602"/>
      <c r="C3020" s="602"/>
      <c r="D3020" s="603"/>
      <c r="E3020" s="604" t="s">
        <v>4141</v>
      </c>
      <c r="F3020" s="619" t="s">
        <v>4141</v>
      </c>
      <c r="G3020" s="606" t="s">
        <v>4141</v>
      </c>
      <c r="H3020" s="607" t="s">
        <v>4141</v>
      </c>
    </row>
    <row r="3021" spans="1:8">
      <c r="A3021" s="620"/>
      <c r="B3021" s="621"/>
      <c r="C3021" s="621"/>
      <c r="D3021" s="622"/>
      <c r="E3021" s="623" t="s">
        <v>4147</v>
      </c>
      <c r="F3021" s="624"/>
      <c r="G3021" s="625"/>
      <c r="H3021" s="612">
        <v>714.25</v>
      </c>
    </row>
    <row r="3022" spans="1:8">
      <c r="A3022" s="626" t="s">
        <v>4148</v>
      </c>
      <c r="B3022" s="627"/>
      <c r="C3022" s="628"/>
      <c r="D3022" s="629"/>
      <c r="E3022" s="628"/>
      <c r="F3022" s="628"/>
      <c r="G3022" s="630"/>
      <c r="H3022" s="631"/>
    </row>
    <row r="3023" spans="1:8">
      <c r="A3023" s="594" t="s">
        <v>4064</v>
      </c>
      <c r="B3023" s="595"/>
      <c r="C3023" s="595"/>
      <c r="D3023" s="596"/>
      <c r="E3023" s="597" t="s">
        <v>4130</v>
      </c>
      <c r="F3023" s="598" t="s">
        <v>4132</v>
      </c>
      <c r="G3023" s="599" t="s">
        <v>4133</v>
      </c>
      <c r="H3023" s="600" t="s">
        <v>4134</v>
      </c>
    </row>
    <row r="3024" spans="1:8">
      <c r="A3024" s="601" t="s">
        <v>4149</v>
      </c>
      <c r="B3024" s="602"/>
      <c r="C3024" s="602"/>
      <c r="D3024" s="603"/>
      <c r="E3024" s="604" t="s">
        <v>4140</v>
      </c>
      <c r="F3024" s="632">
        <v>0.1</v>
      </c>
      <c r="G3024" s="606">
        <v>64783.484999999993</v>
      </c>
      <c r="H3024" s="607">
        <v>6478.35</v>
      </c>
    </row>
    <row r="3025" spans="1:8">
      <c r="A3025" s="601"/>
      <c r="B3025" s="602"/>
      <c r="C3025" s="602"/>
      <c r="D3025" s="603"/>
      <c r="E3025" s="623" t="s">
        <v>4150</v>
      </c>
      <c r="F3025" s="624"/>
      <c r="G3025" s="625"/>
      <c r="H3025" s="612">
        <v>6478.35</v>
      </c>
    </row>
    <row r="3026" spans="1:8">
      <c r="A3026" s="634" t="s">
        <v>4151</v>
      </c>
      <c r="B3026" s="635"/>
      <c r="C3026" s="636"/>
      <c r="D3026" s="637"/>
      <c r="E3026" s="636"/>
      <c r="F3026" s="636"/>
      <c r="G3026" s="638"/>
      <c r="H3026" s="639"/>
    </row>
    <row r="3027" spans="1:8">
      <c r="A3027" s="594" t="s">
        <v>4064</v>
      </c>
      <c r="B3027" s="595"/>
      <c r="C3027" s="595"/>
      <c r="D3027" s="596"/>
      <c r="E3027" s="597" t="s">
        <v>4130</v>
      </c>
      <c r="F3027" s="598" t="s">
        <v>4144</v>
      </c>
      <c r="G3027" s="599" t="s">
        <v>4133</v>
      </c>
      <c r="H3027" s="600" t="s">
        <v>4134</v>
      </c>
    </row>
    <row r="3028" spans="1:8" ht="13.5">
      <c r="A3028" s="601" t="s">
        <v>4198</v>
      </c>
      <c r="B3028" s="602"/>
      <c r="C3028" s="602"/>
      <c r="D3028" s="603"/>
      <c r="E3028" s="604" t="s">
        <v>4146</v>
      </c>
      <c r="F3028" s="670">
        <v>0.45</v>
      </c>
      <c r="G3028" s="606">
        <v>25731.008062500001</v>
      </c>
      <c r="H3028" s="607">
        <v>11578.95</v>
      </c>
    </row>
    <row r="3029" spans="1:8">
      <c r="A3029" s="601"/>
      <c r="B3029" s="602"/>
      <c r="C3029" s="602"/>
      <c r="D3029" s="603"/>
      <c r="E3029" s="604" t="s">
        <v>4141</v>
      </c>
      <c r="F3029" s="605"/>
      <c r="G3029" s="606" t="s">
        <v>4141</v>
      </c>
      <c r="H3029" s="607" t="s">
        <v>4141</v>
      </c>
    </row>
    <row r="3030" spans="1:8" ht="13.5" thickBot="1">
      <c r="A3030" s="641"/>
      <c r="B3030" s="642"/>
      <c r="C3030" s="642"/>
      <c r="D3030" s="643"/>
      <c r="E3030" s="644" t="s">
        <v>4153</v>
      </c>
      <c r="F3030" s="645"/>
      <c r="G3030" s="646"/>
      <c r="H3030" s="647">
        <v>11578.95</v>
      </c>
    </row>
    <row r="3031" spans="1:8" ht="13.5" thickBot="1">
      <c r="A3031" s="648" t="s">
        <v>4154</v>
      </c>
      <c r="B3031" s="649"/>
      <c r="C3031" s="649"/>
      <c r="D3031" s="649"/>
      <c r="E3031" s="650"/>
      <c r="F3031" s="651">
        <v>57002.32</v>
      </c>
      <c r="G3031" s="652"/>
      <c r="H3031" s="653"/>
    </row>
    <row r="3032" spans="1:8" ht="15">
      <c r="A3032" s="579"/>
      <c r="B3032" s="579"/>
      <c r="C3032" s="579"/>
      <c r="D3032" s="579"/>
      <c r="E3032" s="579"/>
      <c r="F3032" s="579"/>
      <c r="G3032" s="579"/>
      <c r="H3032" s="579"/>
    </row>
    <row r="3033" spans="1:8" ht="15.75" thickBot="1">
      <c r="A3033" s="654"/>
      <c r="B3033" s="654"/>
      <c r="C3033" s="654"/>
      <c r="D3033" s="654"/>
      <c r="E3033" s="654"/>
      <c r="F3033" s="654"/>
      <c r="G3033" s="654"/>
      <c r="H3033" s="654"/>
    </row>
    <row r="3034" spans="1:8" ht="26.25" thickBot="1">
      <c r="A3034" s="573" t="s">
        <v>4129</v>
      </c>
      <c r="B3034" s="581"/>
      <c r="C3034" s="581"/>
      <c r="D3034" s="582" t="s">
        <v>258</v>
      </c>
      <c r="E3034" s="583" t="s">
        <v>4130</v>
      </c>
      <c r="F3034" s="584" t="s">
        <v>25</v>
      </c>
      <c r="G3034" s="585" t="s">
        <v>0</v>
      </c>
      <c r="H3034" s="586" t="s">
        <v>4460</v>
      </c>
    </row>
    <row r="3035" spans="1:8" ht="15.75" customHeight="1" thickBot="1">
      <c r="A3035" s="587"/>
      <c r="B3035" s="587"/>
      <c r="C3035" s="587"/>
      <c r="D3035" s="587"/>
      <c r="E3035" s="587"/>
      <c r="F3035" s="587"/>
      <c r="G3035" s="587"/>
      <c r="H3035" s="587"/>
    </row>
    <row r="3036" spans="1:8">
      <c r="A3036" s="588" t="s">
        <v>1297</v>
      </c>
      <c r="B3036" s="589"/>
      <c r="C3036" s="590"/>
      <c r="D3036" s="591"/>
      <c r="E3036" s="590"/>
      <c r="F3036" s="590"/>
      <c r="G3036" s="592"/>
      <c r="H3036" s="593"/>
    </row>
    <row r="3037" spans="1:8">
      <c r="A3037" s="594" t="s">
        <v>4064</v>
      </c>
      <c r="B3037" s="595"/>
      <c r="C3037" s="595"/>
      <c r="D3037" s="596"/>
      <c r="E3037" s="597" t="s">
        <v>4130</v>
      </c>
      <c r="F3037" s="598" t="s">
        <v>4132</v>
      </c>
      <c r="G3037" s="599" t="s">
        <v>4133</v>
      </c>
      <c r="H3037" s="600" t="s">
        <v>4134</v>
      </c>
    </row>
    <row r="3038" spans="1:8" ht="15" customHeight="1">
      <c r="A3038" s="601" t="s">
        <v>4461</v>
      </c>
      <c r="B3038" s="602"/>
      <c r="C3038" s="602"/>
      <c r="D3038" s="603"/>
      <c r="E3038" s="604" t="s">
        <v>4136</v>
      </c>
      <c r="F3038" s="670">
        <v>1.05</v>
      </c>
      <c r="G3038" s="606">
        <v>42507</v>
      </c>
      <c r="H3038" s="607">
        <v>44632.35</v>
      </c>
    </row>
    <row r="3039" spans="1:8" ht="13.5">
      <c r="A3039" s="601" t="s">
        <v>4462</v>
      </c>
      <c r="B3039" s="602"/>
      <c r="C3039" s="602"/>
      <c r="D3039" s="603"/>
      <c r="E3039" s="604" t="s">
        <v>4138</v>
      </c>
      <c r="F3039" s="670">
        <v>0.4</v>
      </c>
      <c r="G3039" s="606">
        <v>42945</v>
      </c>
      <c r="H3039" s="607">
        <v>17178</v>
      </c>
    </row>
    <row r="3040" spans="1:8">
      <c r="A3040" s="601" t="s">
        <v>4446</v>
      </c>
      <c r="B3040" s="602"/>
      <c r="C3040" s="602"/>
      <c r="D3040" s="603"/>
      <c r="E3040" s="604" t="s">
        <v>4138</v>
      </c>
      <c r="F3040" s="605">
        <v>0.35</v>
      </c>
      <c r="G3040" s="606">
        <v>146721</v>
      </c>
      <c r="H3040" s="607">
        <v>51352.35</v>
      </c>
    </row>
    <row r="3041" spans="1:8" ht="15" customHeight="1">
      <c r="A3041" s="601" t="s">
        <v>4406</v>
      </c>
      <c r="B3041" s="602"/>
      <c r="C3041" s="602"/>
      <c r="D3041" s="603"/>
      <c r="E3041" s="604" t="s">
        <v>4138</v>
      </c>
      <c r="F3041" s="670">
        <v>0.02</v>
      </c>
      <c r="G3041" s="606">
        <v>56999</v>
      </c>
      <c r="H3041" s="607">
        <v>1139.98</v>
      </c>
    </row>
    <row r="3042" spans="1:8" ht="15" customHeight="1">
      <c r="A3042" s="601" t="s">
        <v>4407</v>
      </c>
      <c r="B3042" s="602"/>
      <c r="C3042" s="602"/>
      <c r="D3042" s="603"/>
      <c r="E3042" s="604" t="s">
        <v>4228</v>
      </c>
      <c r="F3042" s="605">
        <v>0.02</v>
      </c>
      <c r="G3042" s="606">
        <v>58570</v>
      </c>
      <c r="H3042" s="607">
        <v>1171.4000000000001</v>
      </c>
    </row>
    <row r="3043" spans="1:8">
      <c r="A3043" s="601"/>
      <c r="B3043" s="602"/>
      <c r="C3043" s="602"/>
      <c r="D3043" s="603"/>
      <c r="E3043" s="611" t="s">
        <v>4142</v>
      </c>
      <c r="F3043" s="611"/>
      <c r="G3043" s="611"/>
      <c r="H3043" s="612">
        <v>115474.08</v>
      </c>
    </row>
    <row r="3044" spans="1:8">
      <c r="A3044" s="613" t="s">
        <v>4143</v>
      </c>
      <c r="B3044" s="614"/>
      <c r="C3044" s="615"/>
      <c r="D3044" s="616"/>
      <c r="E3044" s="615"/>
      <c r="F3044" s="615"/>
      <c r="G3044" s="617"/>
      <c r="H3044" s="618"/>
    </row>
    <row r="3045" spans="1:8">
      <c r="A3045" s="594" t="s">
        <v>4064</v>
      </c>
      <c r="B3045" s="595"/>
      <c r="C3045" s="595"/>
      <c r="D3045" s="596"/>
      <c r="E3045" s="597" t="s">
        <v>4130</v>
      </c>
      <c r="F3045" s="598" t="s">
        <v>4144</v>
      </c>
      <c r="G3045" s="599" t="s">
        <v>4133</v>
      </c>
      <c r="H3045" s="600" t="s">
        <v>4134</v>
      </c>
    </row>
    <row r="3046" spans="1:8">
      <c r="A3046" s="601" t="s">
        <v>4145</v>
      </c>
      <c r="B3046" s="602"/>
      <c r="C3046" s="602"/>
      <c r="D3046" s="603"/>
      <c r="E3046" s="604" t="s">
        <v>4146</v>
      </c>
      <c r="F3046" s="619">
        <v>0.45</v>
      </c>
      <c r="G3046" s="606">
        <v>1587.2183463750353</v>
      </c>
      <c r="H3046" s="607">
        <v>714.25</v>
      </c>
    </row>
    <row r="3047" spans="1:8">
      <c r="A3047" s="601"/>
      <c r="B3047" s="602"/>
      <c r="C3047" s="602"/>
      <c r="D3047" s="603"/>
      <c r="E3047" s="604" t="s">
        <v>4141</v>
      </c>
      <c r="F3047" s="619" t="s">
        <v>4141</v>
      </c>
      <c r="G3047" s="606" t="s">
        <v>4141</v>
      </c>
      <c r="H3047" s="607" t="s">
        <v>4141</v>
      </c>
    </row>
    <row r="3048" spans="1:8">
      <c r="A3048" s="601"/>
      <c r="B3048" s="602"/>
      <c r="C3048" s="602"/>
      <c r="D3048" s="603"/>
      <c r="E3048" s="604" t="s">
        <v>4141</v>
      </c>
      <c r="F3048" s="619" t="s">
        <v>4141</v>
      </c>
      <c r="G3048" s="606" t="s">
        <v>4141</v>
      </c>
      <c r="H3048" s="607" t="s">
        <v>4141</v>
      </c>
    </row>
    <row r="3049" spans="1:8">
      <c r="A3049" s="620"/>
      <c r="B3049" s="621"/>
      <c r="C3049" s="621"/>
      <c r="D3049" s="622"/>
      <c r="E3049" s="623" t="s">
        <v>4147</v>
      </c>
      <c r="F3049" s="624"/>
      <c r="G3049" s="625"/>
      <c r="H3049" s="612">
        <v>714.25</v>
      </c>
    </row>
    <row r="3050" spans="1:8">
      <c r="A3050" s="626" t="s">
        <v>4148</v>
      </c>
      <c r="B3050" s="627"/>
      <c r="C3050" s="628"/>
      <c r="D3050" s="629"/>
      <c r="E3050" s="628"/>
      <c r="F3050" s="628"/>
      <c r="G3050" s="630"/>
      <c r="H3050" s="631"/>
    </row>
    <row r="3051" spans="1:8">
      <c r="A3051" s="594" t="s">
        <v>4064</v>
      </c>
      <c r="B3051" s="595"/>
      <c r="C3051" s="595"/>
      <c r="D3051" s="596"/>
      <c r="E3051" s="597" t="s">
        <v>4130</v>
      </c>
      <c r="F3051" s="598" t="s">
        <v>4132</v>
      </c>
      <c r="G3051" s="599" t="s">
        <v>4133</v>
      </c>
      <c r="H3051" s="600" t="s">
        <v>4134</v>
      </c>
    </row>
    <row r="3052" spans="1:8">
      <c r="A3052" s="601" t="s">
        <v>4149</v>
      </c>
      <c r="B3052" s="602"/>
      <c r="C3052" s="602"/>
      <c r="D3052" s="603"/>
      <c r="E3052" s="604" t="s">
        <v>4140</v>
      </c>
      <c r="F3052" s="632">
        <v>0.1</v>
      </c>
      <c r="G3052" s="606">
        <v>64783.484999999993</v>
      </c>
      <c r="H3052" s="607">
        <v>6478.35</v>
      </c>
    </row>
    <row r="3053" spans="1:8">
      <c r="A3053" s="601"/>
      <c r="B3053" s="602"/>
      <c r="C3053" s="602"/>
      <c r="D3053" s="603"/>
      <c r="E3053" s="623" t="s">
        <v>4150</v>
      </c>
      <c r="F3053" s="624"/>
      <c r="G3053" s="625"/>
      <c r="H3053" s="612">
        <v>6478.35</v>
      </c>
    </row>
    <row r="3054" spans="1:8">
      <c r="A3054" s="634" t="s">
        <v>4151</v>
      </c>
      <c r="B3054" s="635"/>
      <c r="C3054" s="636"/>
      <c r="D3054" s="637"/>
      <c r="E3054" s="636"/>
      <c r="F3054" s="636"/>
      <c r="G3054" s="638"/>
      <c r="H3054" s="639"/>
    </row>
    <row r="3055" spans="1:8">
      <c r="A3055" s="594" t="s">
        <v>4064</v>
      </c>
      <c r="B3055" s="595"/>
      <c r="C3055" s="595"/>
      <c r="D3055" s="596"/>
      <c r="E3055" s="597" t="s">
        <v>4130</v>
      </c>
      <c r="F3055" s="598" t="s">
        <v>4144</v>
      </c>
      <c r="G3055" s="599" t="s">
        <v>4133</v>
      </c>
      <c r="H3055" s="600" t="s">
        <v>4134</v>
      </c>
    </row>
    <row r="3056" spans="1:8" ht="13.5">
      <c r="A3056" s="601" t="s">
        <v>4198</v>
      </c>
      <c r="B3056" s="602"/>
      <c r="C3056" s="602"/>
      <c r="D3056" s="603"/>
      <c r="E3056" s="604" t="s">
        <v>4146</v>
      </c>
      <c r="F3056" s="670">
        <v>0.45</v>
      </c>
      <c r="G3056" s="606">
        <v>25731.008062500001</v>
      </c>
      <c r="H3056" s="607">
        <v>11578.95</v>
      </c>
    </row>
    <row r="3057" spans="1:8">
      <c r="A3057" s="601"/>
      <c r="B3057" s="602"/>
      <c r="C3057" s="602"/>
      <c r="D3057" s="603"/>
      <c r="E3057" s="604" t="s">
        <v>4141</v>
      </c>
      <c r="F3057" s="605"/>
      <c r="G3057" s="606" t="s">
        <v>4141</v>
      </c>
      <c r="H3057" s="607" t="s">
        <v>4141</v>
      </c>
    </row>
    <row r="3058" spans="1:8" ht="13.5" thickBot="1">
      <c r="A3058" s="641"/>
      <c r="B3058" s="642"/>
      <c r="C3058" s="642"/>
      <c r="D3058" s="643"/>
      <c r="E3058" s="644" t="s">
        <v>4153</v>
      </c>
      <c r="F3058" s="645"/>
      <c r="G3058" s="646"/>
      <c r="H3058" s="647">
        <v>11578.95</v>
      </c>
    </row>
    <row r="3059" spans="1:8" ht="13.5" thickBot="1">
      <c r="A3059" s="648" t="s">
        <v>4154</v>
      </c>
      <c r="B3059" s="649"/>
      <c r="C3059" s="649"/>
      <c r="D3059" s="649"/>
      <c r="E3059" s="650"/>
      <c r="F3059" s="651">
        <v>134245.63</v>
      </c>
      <c r="G3059" s="652"/>
      <c r="H3059" s="653"/>
    </row>
    <row r="3060" spans="1:8" ht="15">
      <c r="A3060" s="579"/>
      <c r="B3060" s="579"/>
      <c r="C3060" s="579"/>
      <c r="D3060" s="579"/>
      <c r="E3060" s="579"/>
      <c r="F3060" s="579"/>
      <c r="G3060" s="579"/>
      <c r="H3060" s="579"/>
    </row>
    <row r="3061" spans="1:8" ht="15.75" thickBot="1">
      <c r="A3061" s="654"/>
      <c r="B3061" s="654"/>
      <c r="C3061" s="654"/>
      <c r="D3061" s="654"/>
      <c r="E3061" s="654"/>
      <c r="F3061" s="654"/>
      <c r="G3061" s="654"/>
      <c r="H3061" s="654"/>
    </row>
    <row r="3062" spans="1:8" ht="13.5" thickBot="1">
      <c r="A3062" s="573" t="s">
        <v>4129</v>
      </c>
      <c r="B3062" s="581"/>
      <c r="C3062" s="581"/>
      <c r="D3062" s="582" t="s">
        <v>260</v>
      </c>
      <c r="E3062" s="583" t="s">
        <v>4130</v>
      </c>
      <c r="F3062" s="584" t="s">
        <v>2</v>
      </c>
      <c r="G3062" s="585" t="s">
        <v>0</v>
      </c>
      <c r="H3062" s="586" t="s">
        <v>4463</v>
      </c>
    </row>
    <row r="3063" spans="1:8" ht="15.75" customHeight="1" thickBot="1">
      <c r="A3063" s="587"/>
      <c r="B3063" s="587"/>
      <c r="C3063" s="587"/>
      <c r="D3063" s="587"/>
      <c r="E3063" s="587"/>
      <c r="F3063" s="587"/>
      <c r="G3063" s="587"/>
      <c r="H3063" s="587"/>
    </row>
    <row r="3064" spans="1:8">
      <c r="A3064" s="588" t="s">
        <v>1297</v>
      </c>
      <c r="B3064" s="589"/>
      <c r="C3064" s="590"/>
      <c r="D3064" s="591"/>
      <c r="E3064" s="590"/>
      <c r="F3064" s="590"/>
      <c r="G3064" s="592"/>
      <c r="H3064" s="593"/>
    </row>
    <row r="3065" spans="1:8">
      <c r="A3065" s="594" t="s">
        <v>4064</v>
      </c>
      <c r="B3065" s="595"/>
      <c r="C3065" s="595"/>
      <c r="D3065" s="596"/>
      <c r="E3065" s="597" t="s">
        <v>4130</v>
      </c>
      <c r="F3065" s="598" t="s">
        <v>4132</v>
      </c>
      <c r="G3065" s="599" t="s">
        <v>4133</v>
      </c>
      <c r="H3065" s="600" t="s">
        <v>4134</v>
      </c>
    </row>
    <row r="3066" spans="1:8" ht="13.5">
      <c r="A3066" s="601" t="s">
        <v>4464</v>
      </c>
      <c r="B3066" s="602"/>
      <c r="C3066" s="602"/>
      <c r="D3066" s="603"/>
      <c r="E3066" s="604" t="s">
        <v>4138</v>
      </c>
      <c r="F3066" s="670">
        <v>0.4</v>
      </c>
      <c r="G3066" s="606">
        <v>1732</v>
      </c>
      <c r="H3066" s="607">
        <v>692.8</v>
      </c>
    </row>
    <row r="3067" spans="1:8" ht="13.5">
      <c r="A3067" s="601" t="s">
        <v>4465</v>
      </c>
      <c r="B3067" s="602"/>
      <c r="C3067" s="602"/>
      <c r="D3067" s="603"/>
      <c r="E3067" s="604" t="s">
        <v>4157</v>
      </c>
      <c r="F3067" s="670">
        <v>0.04</v>
      </c>
      <c r="G3067" s="606">
        <v>7035</v>
      </c>
      <c r="H3067" s="607">
        <v>281.39999999999998</v>
      </c>
    </row>
    <row r="3068" spans="1:8" ht="13.5">
      <c r="A3068" s="601" t="s">
        <v>4466</v>
      </c>
      <c r="B3068" s="602"/>
      <c r="C3068" s="602"/>
      <c r="D3068" s="603"/>
      <c r="E3068" s="604" t="s">
        <v>4157</v>
      </c>
      <c r="F3068" s="670">
        <v>0.02</v>
      </c>
      <c r="G3068" s="606">
        <v>432986</v>
      </c>
      <c r="H3068" s="607">
        <v>8659.7199999999993</v>
      </c>
    </row>
    <row r="3069" spans="1:8" ht="13.5">
      <c r="A3069" s="601" t="s">
        <v>4467</v>
      </c>
      <c r="B3069" s="602"/>
      <c r="C3069" s="602"/>
      <c r="D3069" s="603"/>
      <c r="E3069" s="604" t="s">
        <v>4138</v>
      </c>
      <c r="F3069" s="670">
        <v>0.4</v>
      </c>
      <c r="G3069" s="606">
        <v>2874</v>
      </c>
      <c r="H3069" s="607">
        <v>1149.5999999999999</v>
      </c>
    </row>
    <row r="3070" spans="1:8" ht="13.5">
      <c r="A3070" s="601" t="s">
        <v>4468</v>
      </c>
      <c r="B3070" s="602"/>
      <c r="C3070" s="602"/>
      <c r="D3070" s="603"/>
      <c r="E3070" s="604" t="s">
        <v>4138</v>
      </c>
      <c r="F3070" s="670">
        <v>0.2</v>
      </c>
      <c r="G3070" s="606">
        <v>2415</v>
      </c>
      <c r="H3070" s="607">
        <v>483</v>
      </c>
    </row>
    <row r="3071" spans="1:8">
      <c r="A3071" s="601"/>
      <c r="B3071" s="602"/>
      <c r="C3071" s="602"/>
      <c r="D3071" s="603"/>
      <c r="E3071" s="604" t="s">
        <v>4141</v>
      </c>
      <c r="F3071" s="605"/>
      <c r="G3071" s="606" t="s">
        <v>4141</v>
      </c>
      <c r="H3071" s="607" t="s">
        <v>4141</v>
      </c>
    </row>
    <row r="3072" spans="1:8">
      <c r="A3072" s="601"/>
      <c r="B3072" s="602"/>
      <c r="C3072" s="602"/>
      <c r="D3072" s="603"/>
      <c r="E3072" s="611" t="s">
        <v>4142</v>
      </c>
      <c r="F3072" s="611"/>
      <c r="G3072" s="611"/>
      <c r="H3072" s="612">
        <v>11266.52</v>
      </c>
    </row>
    <row r="3073" spans="1:8">
      <c r="A3073" s="613" t="s">
        <v>4143</v>
      </c>
      <c r="B3073" s="614"/>
      <c r="C3073" s="615"/>
      <c r="D3073" s="616"/>
      <c r="E3073" s="615"/>
      <c r="F3073" s="615"/>
      <c r="G3073" s="617"/>
      <c r="H3073" s="618"/>
    </row>
    <row r="3074" spans="1:8">
      <c r="A3074" s="594" t="s">
        <v>4064</v>
      </c>
      <c r="B3074" s="595"/>
      <c r="C3074" s="595"/>
      <c r="D3074" s="596"/>
      <c r="E3074" s="597" t="s">
        <v>4130</v>
      </c>
      <c r="F3074" s="598" t="s">
        <v>4144</v>
      </c>
      <c r="G3074" s="599" t="s">
        <v>4133</v>
      </c>
      <c r="H3074" s="600" t="s">
        <v>4134</v>
      </c>
    </row>
    <row r="3075" spans="1:8">
      <c r="A3075" s="601" t="s">
        <v>4145</v>
      </c>
      <c r="B3075" s="602"/>
      <c r="C3075" s="602"/>
      <c r="D3075" s="603"/>
      <c r="E3075" s="604" t="s">
        <v>4146</v>
      </c>
      <c r="F3075" s="619">
        <v>0.17</v>
      </c>
      <c r="G3075" s="606">
        <v>1587.2183463750353</v>
      </c>
      <c r="H3075" s="607">
        <v>269.83</v>
      </c>
    </row>
    <row r="3076" spans="1:8">
      <c r="A3076" s="601"/>
      <c r="B3076" s="602"/>
      <c r="C3076" s="602"/>
      <c r="D3076" s="603"/>
      <c r="E3076" s="604" t="s">
        <v>4141</v>
      </c>
      <c r="F3076" s="619" t="s">
        <v>4141</v>
      </c>
      <c r="G3076" s="606" t="s">
        <v>4141</v>
      </c>
      <c r="H3076" s="607" t="s">
        <v>4141</v>
      </c>
    </row>
    <row r="3077" spans="1:8">
      <c r="A3077" s="601"/>
      <c r="B3077" s="602"/>
      <c r="C3077" s="602"/>
      <c r="D3077" s="603"/>
      <c r="E3077" s="604" t="s">
        <v>4141</v>
      </c>
      <c r="F3077" s="619" t="s">
        <v>4141</v>
      </c>
      <c r="G3077" s="606" t="s">
        <v>4141</v>
      </c>
      <c r="H3077" s="607" t="s">
        <v>4141</v>
      </c>
    </row>
    <row r="3078" spans="1:8">
      <c r="A3078" s="620"/>
      <c r="B3078" s="621"/>
      <c r="C3078" s="621"/>
      <c r="D3078" s="622"/>
      <c r="E3078" s="623" t="s">
        <v>4147</v>
      </c>
      <c r="F3078" s="624"/>
      <c r="G3078" s="625"/>
      <c r="H3078" s="612">
        <v>269.83</v>
      </c>
    </row>
    <row r="3079" spans="1:8">
      <c r="A3079" s="626" t="s">
        <v>4148</v>
      </c>
      <c r="B3079" s="627"/>
      <c r="C3079" s="628"/>
      <c r="D3079" s="629"/>
      <c r="E3079" s="628"/>
      <c r="F3079" s="628"/>
      <c r="G3079" s="630"/>
      <c r="H3079" s="631"/>
    </row>
    <row r="3080" spans="1:8">
      <c r="A3080" s="594" t="s">
        <v>4064</v>
      </c>
      <c r="B3080" s="595"/>
      <c r="C3080" s="595"/>
      <c r="D3080" s="596"/>
      <c r="E3080" s="597" t="s">
        <v>4130</v>
      </c>
      <c r="F3080" s="598" t="s">
        <v>4132</v>
      </c>
      <c r="G3080" s="599" t="s">
        <v>4133</v>
      </c>
      <c r="H3080" s="600" t="s">
        <v>4134</v>
      </c>
    </row>
    <row r="3081" spans="1:8">
      <c r="A3081" s="601" t="s">
        <v>4149</v>
      </c>
      <c r="B3081" s="602"/>
      <c r="C3081" s="602"/>
      <c r="D3081" s="603"/>
      <c r="E3081" s="604" t="s">
        <v>4140</v>
      </c>
      <c r="F3081" s="632">
        <v>3.4299999999999997E-2</v>
      </c>
      <c r="G3081" s="606">
        <v>64783.484999999993</v>
      </c>
      <c r="H3081" s="607">
        <v>2222.0700000000002</v>
      </c>
    </row>
    <row r="3082" spans="1:8">
      <c r="A3082" s="601"/>
      <c r="B3082" s="602"/>
      <c r="C3082" s="602"/>
      <c r="D3082" s="603"/>
      <c r="E3082" s="623" t="s">
        <v>4150</v>
      </c>
      <c r="F3082" s="624"/>
      <c r="G3082" s="625"/>
      <c r="H3082" s="612">
        <v>2222.0700000000002</v>
      </c>
    </row>
    <row r="3083" spans="1:8">
      <c r="A3083" s="634" t="s">
        <v>4151</v>
      </c>
      <c r="B3083" s="635"/>
      <c r="C3083" s="636"/>
      <c r="D3083" s="637"/>
      <c r="E3083" s="636"/>
      <c r="F3083" s="636"/>
      <c r="G3083" s="638"/>
      <c r="H3083" s="639"/>
    </row>
    <row r="3084" spans="1:8">
      <c r="A3084" s="594" t="s">
        <v>4064</v>
      </c>
      <c r="B3084" s="595"/>
      <c r="C3084" s="595"/>
      <c r="D3084" s="596"/>
      <c r="E3084" s="597" t="s">
        <v>4130</v>
      </c>
      <c r="F3084" s="598" t="s">
        <v>4144</v>
      </c>
      <c r="G3084" s="599" t="s">
        <v>4133</v>
      </c>
      <c r="H3084" s="600" t="s">
        <v>4134</v>
      </c>
    </row>
    <row r="3085" spans="1:8">
      <c r="A3085" s="601" t="s">
        <v>4198</v>
      </c>
      <c r="B3085" s="602"/>
      <c r="C3085" s="602"/>
      <c r="D3085" s="603"/>
      <c r="E3085" s="604" t="s">
        <v>4146</v>
      </c>
      <c r="F3085" s="640">
        <v>0.17</v>
      </c>
      <c r="G3085" s="606">
        <v>25731.008062500001</v>
      </c>
      <c r="H3085" s="607">
        <v>4374.2700000000004</v>
      </c>
    </row>
    <row r="3086" spans="1:8">
      <c r="A3086" s="601"/>
      <c r="B3086" s="602"/>
      <c r="C3086" s="602"/>
      <c r="D3086" s="603"/>
      <c r="E3086" s="604" t="s">
        <v>4141</v>
      </c>
      <c r="F3086" s="605"/>
      <c r="G3086" s="606" t="s">
        <v>4141</v>
      </c>
      <c r="H3086" s="607" t="s">
        <v>4141</v>
      </c>
    </row>
    <row r="3087" spans="1:8" ht="13.5" thickBot="1">
      <c r="A3087" s="641"/>
      <c r="B3087" s="642"/>
      <c r="C3087" s="642"/>
      <c r="D3087" s="643"/>
      <c r="E3087" s="644" t="s">
        <v>4153</v>
      </c>
      <c r="F3087" s="645"/>
      <c r="G3087" s="646"/>
      <c r="H3087" s="647">
        <v>4374.2700000000004</v>
      </c>
    </row>
    <row r="3088" spans="1:8" ht="13.5" thickBot="1">
      <c r="A3088" s="648" t="s">
        <v>4154</v>
      </c>
      <c r="B3088" s="649"/>
      <c r="C3088" s="649"/>
      <c r="D3088" s="649"/>
      <c r="E3088" s="650"/>
      <c r="F3088" s="651">
        <v>18132.689999999999</v>
      </c>
      <c r="G3088" s="652"/>
      <c r="H3088" s="653"/>
    </row>
    <row r="3089" spans="1:8" ht="15">
      <c r="A3089" s="579"/>
      <c r="B3089" s="579"/>
      <c r="C3089" s="579"/>
      <c r="D3089" s="579"/>
      <c r="E3089" s="579"/>
      <c r="F3089" s="579"/>
      <c r="G3089" s="579"/>
      <c r="H3089" s="579"/>
    </row>
    <row r="3090" spans="1:8" ht="15.75" thickBot="1">
      <c r="A3090" s="654"/>
      <c r="B3090" s="654"/>
      <c r="C3090" s="654"/>
      <c r="D3090" s="654"/>
      <c r="E3090" s="654"/>
      <c r="F3090" s="654"/>
      <c r="G3090" s="654"/>
      <c r="H3090" s="654"/>
    </row>
    <row r="3091" spans="1:8" ht="13.5" thickBot="1">
      <c r="A3091" s="573" t="s">
        <v>4129</v>
      </c>
      <c r="B3091" s="581"/>
      <c r="C3091" s="581"/>
      <c r="D3091" s="582" t="s">
        <v>262</v>
      </c>
      <c r="E3091" s="583" t="s">
        <v>4130</v>
      </c>
      <c r="F3091" s="584" t="s">
        <v>2</v>
      </c>
      <c r="G3091" s="585" t="s">
        <v>0</v>
      </c>
      <c r="H3091" s="586" t="s">
        <v>4469</v>
      </c>
    </row>
    <row r="3092" spans="1:8" ht="15.75" customHeight="1" thickBot="1">
      <c r="A3092" s="587"/>
      <c r="B3092" s="587"/>
      <c r="C3092" s="587"/>
      <c r="D3092" s="587"/>
      <c r="E3092" s="587"/>
      <c r="F3092" s="587"/>
      <c r="G3092" s="587"/>
      <c r="H3092" s="587"/>
    </row>
    <row r="3093" spans="1:8">
      <c r="A3093" s="588" t="s">
        <v>1297</v>
      </c>
      <c r="B3093" s="589"/>
      <c r="C3093" s="590"/>
      <c r="D3093" s="591"/>
      <c r="E3093" s="590"/>
      <c r="F3093" s="590"/>
      <c r="G3093" s="592"/>
      <c r="H3093" s="593"/>
    </row>
    <row r="3094" spans="1:8">
      <c r="A3094" s="594" t="s">
        <v>4064</v>
      </c>
      <c r="B3094" s="595"/>
      <c r="C3094" s="595"/>
      <c r="D3094" s="596"/>
      <c r="E3094" s="597" t="s">
        <v>4130</v>
      </c>
      <c r="F3094" s="598" t="s">
        <v>4132</v>
      </c>
      <c r="G3094" s="599" t="s">
        <v>4133</v>
      </c>
      <c r="H3094" s="600" t="s">
        <v>4134</v>
      </c>
    </row>
    <row r="3095" spans="1:8" ht="13.5">
      <c r="A3095" s="601" t="s">
        <v>4470</v>
      </c>
      <c r="B3095" s="602"/>
      <c r="C3095" s="602"/>
      <c r="D3095" s="603"/>
      <c r="E3095" s="604" t="s">
        <v>4138</v>
      </c>
      <c r="F3095" s="670">
        <v>0.4</v>
      </c>
      <c r="G3095" s="606">
        <v>20987</v>
      </c>
      <c r="H3095" s="607">
        <v>8394.7999999999993</v>
      </c>
    </row>
    <row r="3096" spans="1:8" ht="13.5">
      <c r="A3096" s="601" t="s">
        <v>4465</v>
      </c>
      <c r="B3096" s="602"/>
      <c r="C3096" s="602"/>
      <c r="D3096" s="603"/>
      <c r="E3096" s="604" t="s">
        <v>4157</v>
      </c>
      <c r="F3096" s="670">
        <v>0.08</v>
      </c>
      <c r="G3096" s="606">
        <v>7035</v>
      </c>
      <c r="H3096" s="607">
        <v>562.79999999999995</v>
      </c>
    </row>
    <row r="3097" spans="1:8" ht="13.5">
      <c r="A3097" s="601" t="s">
        <v>4466</v>
      </c>
      <c r="B3097" s="602"/>
      <c r="C3097" s="602"/>
      <c r="D3097" s="603"/>
      <c r="E3097" s="604" t="s">
        <v>4157</v>
      </c>
      <c r="F3097" s="670">
        <v>0.04</v>
      </c>
      <c r="G3097" s="606">
        <v>432986</v>
      </c>
      <c r="H3097" s="607">
        <v>17319.439999999999</v>
      </c>
    </row>
    <row r="3098" spans="1:8" ht="13.5">
      <c r="A3098" s="601" t="s">
        <v>4471</v>
      </c>
      <c r="B3098" s="602"/>
      <c r="C3098" s="602"/>
      <c r="D3098" s="603"/>
      <c r="E3098" s="604" t="s">
        <v>4138</v>
      </c>
      <c r="F3098" s="670">
        <v>0.4</v>
      </c>
      <c r="G3098" s="606">
        <v>38149</v>
      </c>
      <c r="H3098" s="607">
        <v>15259.6</v>
      </c>
    </row>
    <row r="3099" spans="1:8" ht="13.5">
      <c r="A3099" s="601" t="s">
        <v>4472</v>
      </c>
      <c r="B3099" s="602"/>
      <c r="C3099" s="602"/>
      <c r="D3099" s="603"/>
      <c r="E3099" s="604" t="s">
        <v>4138</v>
      </c>
      <c r="F3099" s="670">
        <v>0.2</v>
      </c>
      <c r="G3099" s="606">
        <v>71295</v>
      </c>
      <c r="H3099" s="607">
        <v>14259</v>
      </c>
    </row>
    <row r="3100" spans="1:8">
      <c r="A3100" s="601"/>
      <c r="B3100" s="602"/>
      <c r="C3100" s="602"/>
      <c r="D3100" s="603"/>
      <c r="E3100" s="604" t="s">
        <v>4141</v>
      </c>
      <c r="F3100" s="605"/>
      <c r="G3100" s="606" t="s">
        <v>4141</v>
      </c>
      <c r="H3100" s="607" t="s">
        <v>4141</v>
      </c>
    </row>
    <row r="3101" spans="1:8">
      <c r="A3101" s="601"/>
      <c r="B3101" s="602"/>
      <c r="C3101" s="602"/>
      <c r="D3101" s="603"/>
      <c r="E3101" s="611" t="s">
        <v>4142</v>
      </c>
      <c r="F3101" s="611"/>
      <c r="G3101" s="611"/>
      <c r="H3101" s="612">
        <v>55795.64</v>
      </c>
    </row>
    <row r="3102" spans="1:8">
      <c r="A3102" s="613" t="s">
        <v>4143</v>
      </c>
      <c r="B3102" s="614"/>
      <c r="C3102" s="615"/>
      <c r="D3102" s="616"/>
      <c r="E3102" s="615"/>
      <c r="F3102" s="615"/>
      <c r="G3102" s="617"/>
      <c r="H3102" s="618"/>
    </row>
    <row r="3103" spans="1:8">
      <c r="A3103" s="594" t="s">
        <v>4064</v>
      </c>
      <c r="B3103" s="595"/>
      <c r="C3103" s="595"/>
      <c r="D3103" s="596"/>
      <c r="E3103" s="597" t="s">
        <v>4130</v>
      </c>
      <c r="F3103" s="598" t="s">
        <v>4144</v>
      </c>
      <c r="G3103" s="599" t="s">
        <v>4133</v>
      </c>
      <c r="H3103" s="600" t="s">
        <v>4134</v>
      </c>
    </row>
    <row r="3104" spans="1:8">
      <c r="A3104" s="601" t="s">
        <v>4145</v>
      </c>
      <c r="B3104" s="602"/>
      <c r="C3104" s="602"/>
      <c r="D3104" s="603"/>
      <c r="E3104" s="604" t="s">
        <v>4146</v>
      </c>
      <c r="F3104" s="619">
        <v>0.33</v>
      </c>
      <c r="G3104" s="606">
        <v>1587.2183463750353</v>
      </c>
      <c r="H3104" s="607">
        <v>523.78</v>
      </c>
    </row>
    <row r="3105" spans="1:8">
      <c r="A3105" s="601"/>
      <c r="B3105" s="602"/>
      <c r="C3105" s="602"/>
      <c r="D3105" s="603"/>
      <c r="E3105" s="604" t="s">
        <v>4141</v>
      </c>
      <c r="F3105" s="619" t="s">
        <v>4141</v>
      </c>
      <c r="G3105" s="606" t="s">
        <v>4141</v>
      </c>
      <c r="H3105" s="607" t="s">
        <v>4141</v>
      </c>
    </row>
    <row r="3106" spans="1:8">
      <c r="A3106" s="601"/>
      <c r="B3106" s="602"/>
      <c r="C3106" s="602"/>
      <c r="D3106" s="603"/>
      <c r="E3106" s="604" t="s">
        <v>4141</v>
      </c>
      <c r="F3106" s="619" t="s">
        <v>4141</v>
      </c>
      <c r="G3106" s="606" t="s">
        <v>4141</v>
      </c>
      <c r="H3106" s="607" t="s">
        <v>4141</v>
      </c>
    </row>
    <row r="3107" spans="1:8">
      <c r="A3107" s="620"/>
      <c r="B3107" s="621"/>
      <c r="C3107" s="621"/>
      <c r="D3107" s="622"/>
      <c r="E3107" s="623" t="s">
        <v>4147</v>
      </c>
      <c r="F3107" s="624"/>
      <c r="G3107" s="625"/>
      <c r="H3107" s="612">
        <v>523.78</v>
      </c>
    </row>
    <row r="3108" spans="1:8">
      <c r="A3108" s="626" t="s">
        <v>4148</v>
      </c>
      <c r="B3108" s="627"/>
      <c r="C3108" s="628"/>
      <c r="D3108" s="629"/>
      <c r="E3108" s="628"/>
      <c r="F3108" s="628"/>
      <c r="G3108" s="630"/>
      <c r="H3108" s="631"/>
    </row>
    <row r="3109" spans="1:8">
      <c r="A3109" s="594" t="s">
        <v>4064</v>
      </c>
      <c r="B3109" s="595"/>
      <c r="C3109" s="595"/>
      <c r="D3109" s="596"/>
      <c r="E3109" s="597" t="s">
        <v>4130</v>
      </c>
      <c r="F3109" s="598" t="s">
        <v>4132</v>
      </c>
      <c r="G3109" s="599" t="s">
        <v>4133</v>
      </c>
      <c r="H3109" s="600" t="s">
        <v>4134</v>
      </c>
    </row>
    <row r="3110" spans="1:8">
      <c r="A3110" s="601" t="s">
        <v>4149</v>
      </c>
      <c r="B3110" s="602"/>
      <c r="C3110" s="602"/>
      <c r="D3110" s="603"/>
      <c r="E3110" s="604" t="s">
        <v>4140</v>
      </c>
      <c r="F3110" s="632">
        <v>3.4299999999999997E-2</v>
      </c>
      <c r="G3110" s="606">
        <v>64783.484999999993</v>
      </c>
      <c r="H3110" s="607">
        <v>2222.0700000000002</v>
      </c>
    </row>
    <row r="3111" spans="1:8">
      <c r="A3111" s="601"/>
      <c r="B3111" s="602"/>
      <c r="C3111" s="602"/>
      <c r="D3111" s="603"/>
      <c r="E3111" s="623" t="s">
        <v>4150</v>
      </c>
      <c r="F3111" s="624"/>
      <c r="G3111" s="625"/>
      <c r="H3111" s="612">
        <v>2222.0700000000002</v>
      </c>
    </row>
    <row r="3112" spans="1:8">
      <c r="A3112" s="634" t="s">
        <v>4151</v>
      </c>
      <c r="B3112" s="635"/>
      <c r="C3112" s="636"/>
      <c r="D3112" s="637"/>
      <c r="E3112" s="636"/>
      <c r="F3112" s="636"/>
      <c r="G3112" s="638"/>
      <c r="H3112" s="639"/>
    </row>
    <row r="3113" spans="1:8">
      <c r="A3113" s="594" t="s">
        <v>4064</v>
      </c>
      <c r="B3113" s="595"/>
      <c r="C3113" s="595"/>
      <c r="D3113" s="596"/>
      <c r="E3113" s="597" t="s">
        <v>4130</v>
      </c>
      <c r="F3113" s="598" t="s">
        <v>4144</v>
      </c>
      <c r="G3113" s="599" t="s">
        <v>4133</v>
      </c>
      <c r="H3113" s="600" t="s">
        <v>4134</v>
      </c>
    </row>
    <row r="3114" spans="1:8">
      <c r="A3114" s="601" t="s">
        <v>4198</v>
      </c>
      <c r="B3114" s="602"/>
      <c r="C3114" s="602"/>
      <c r="D3114" s="603"/>
      <c r="E3114" s="604" t="s">
        <v>4146</v>
      </c>
      <c r="F3114" s="640">
        <v>0.33</v>
      </c>
      <c r="G3114" s="606">
        <v>25731.008062500001</v>
      </c>
      <c r="H3114" s="607">
        <v>8491.23</v>
      </c>
    </row>
    <row r="3115" spans="1:8">
      <c r="A3115" s="601"/>
      <c r="B3115" s="602"/>
      <c r="C3115" s="602"/>
      <c r="D3115" s="603"/>
      <c r="E3115" s="604" t="s">
        <v>4141</v>
      </c>
      <c r="F3115" s="605"/>
      <c r="G3115" s="606" t="s">
        <v>4141</v>
      </c>
      <c r="H3115" s="607" t="s">
        <v>4141</v>
      </c>
    </row>
    <row r="3116" spans="1:8" ht="13.5" thickBot="1">
      <c r="A3116" s="641"/>
      <c r="B3116" s="642"/>
      <c r="C3116" s="642"/>
      <c r="D3116" s="643"/>
      <c r="E3116" s="644" t="s">
        <v>4153</v>
      </c>
      <c r="F3116" s="645"/>
      <c r="G3116" s="646"/>
      <c r="H3116" s="647">
        <v>8491.23</v>
      </c>
    </row>
    <row r="3117" spans="1:8" ht="13.5" thickBot="1">
      <c r="A3117" s="648" t="s">
        <v>4154</v>
      </c>
      <c r="B3117" s="649"/>
      <c r="C3117" s="649"/>
      <c r="D3117" s="649"/>
      <c r="E3117" s="650"/>
      <c r="F3117" s="651">
        <v>67032.72</v>
      </c>
      <c r="G3117" s="652"/>
      <c r="H3117" s="653"/>
    </row>
    <row r="3118" spans="1:8" ht="15">
      <c r="A3118" s="579"/>
      <c r="B3118" s="579"/>
      <c r="C3118" s="579"/>
      <c r="D3118" s="579"/>
      <c r="E3118" s="579"/>
      <c r="F3118" s="579"/>
      <c r="G3118" s="579"/>
      <c r="H3118" s="579"/>
    </row>
    <row r="3119" spans="1:8" ht="15.75" thickBot="1">
      <c r="A3119" s="654"/>
      <c r="B3119" s="654"/>
      <c r="C3119" s="654"/>
      <c r="D3119" s="654"/>
      <c r="E3119" s="654"/>
      <c r="F3119" s="654"/>
      <c r="G3119" s="654"/>
      <c r="H3119" s="654"/>
    </row>
    <row r="3120" spans="1:8" ht="13.5" thickBot="1">
      <c r="A3120" s="573" t="s">
        <v>4129</v>
      </c>
      <c r="B3120" s="581"/>
      <c r="C3120" s="581"/>
      <c r="D3120" s="582" t="s">
        <v>264</v>
      </c>
      <c r="E3120" s="583" t="s">
        <v>4130</v>
      </c>
      <c r="F3120" s="584" t="s">
        <v>2</v>
      </c>
      <c r="G3120" s="585" t="s">
        <v>0</v>
      </c>
      <c r="H3120" s="586" t="s">
        <v>4473</v>
      </c>
    </row>
    <row r="3121" spans="1:8" ht="15.75" customHeight="1" thickBot="1">
      <c r="A3121" s="587"/>
      <c r="B3121" s="587"/>
      <c r="C3121" s="587"/>
      <c r="D3121" s="587"/>
      <c r="E3121" s="587"/>
      <c r="F3121" s="587"/>
      <c r="G3121" s="587"/>
      <c r="H3121" s="587"/>
    </row>
    <row r="3122" spans="1:8">
      <c r="A3122" s="588" t="s">
        <v>1297</v>
      </c>
      <c r="B3122" s="589"/>
      <c r="C3122" s="590"/>
      <c r="D3122" s="591"/>
      <c r="E3122" s="590"/>
      <c r="F3122" s="590"/>
      <c r="G3122" s="592"/>
      <c r="H3122" s="593"/>
    </row>
    <row r="3123" spans="1:8">
      <c r="A3123" s="594" t="s">
        <v>4064</v>
      </c>
      <c r="B3123" s="595"/>
      <c r="C3123" s="595"/>
      <c r="D3123" s="596"/>
      <c r="E3123" s="597" t="s">
        <v>4130</v>
      </c>
      <c r="F3123" s="598" t="s">
        <v>4132</v>
      </c>
      <c r="G3123" s="599" t="s">
        <v>4133</v>
      </c>
      <c r="H3123" s="600" t="s">
        <v>4134</v>
      </c>
    </row>
    <row r="3124" spans="1:8" ht="13.5">
      <c r="A3124" s="601" t="s">
        <v>4474</v>
      </c>
      <c r="B3124" s="602"/>
      <c r="C3124" s="602"/>
      <c r="D3124" s="603"/>
      <c r="E3124" s="604" t="s">
        <v>4138</v>
      </c>
      <c r="F3124" s="670">
        <v>0.4</v>
      </c>
      <c r="G3124" s="606">
        <v>20987</v>
      </c>
      <c r="H3124" s="607">
        <v>8394.7999999999993</v>
      </c>
    </row>
    <row r="3125" spans="1:8" ht="13.5">
      <c r="A3125" s="601" t="s">
        <v>4465</v>
      </c>
      <c r="B3125" s="602"/>
      <c r="C3125" s="602"/>
      <c r="D3125" s="603"/>
      <c r="E3125" s="604" t="s">
        <v>4157</v>
      </c>
      <c r="F3125" s="670">
        <v>0.04</v>
      </c>
      <c r="G3125" s="606">
        <v>7035</v>
      </c>
      <c r="H3125" s="607">
        <v>281.39999999999998</v>
      </c>
    </row>
    <row r="3126" spans="1:8" ht="13.5">
      <c r="A3126" s="601" t="s">
        <v>4466</v>
      </c>
      <c r="B3126" s="602"/>
      <c r="C3126" s="602"/>
      <c r="D3126" s="603"/>
      <c r="E3126" s="604" t="s">
        <v>4157</v>
      </c>
      <c r="F3126" s="670">
        <v>0.02</v>
      </c>
      <c r="G3126" s="606">
        <v>432986</v>
      </c>
      <c r="H3126" s="607">
        <v>8659.7199999999993</v>
      </c>
    </row>
    <row r="3127" spans="1:8" ht="13.5">
      <c r="A3127" s="601" t="s">
        <v>4475</v>
      </c>
      <c r="B3127" s="602"/>
      <c r="C3127" s="602"/>
      <c r="D3127" s="603"/>
      <c r="E3127" s="604" t="s">
        <v>4138</v>
      </c>
      <c r="F3127" s="670">
        <v>0.4</v>
      </c>
      <c r="G3127" s="606">
        <v>14534</v>
      </c>
      <c r="H3127" s="607">
        <v>5813.6</v>
      </c>
    </row>
    <row r="3128" spans="1:8" ht="13.5">
      <c r="A3128" s="601" t="s">
        <v>4476</v>
      </c>
      <c r="B3128" s="602"/>
      <c r="C3128" s="602"/>
      <c r="D3128" s="603"/>
      <c r="E3128" s="604" t="s">
        <v>4138</v>
      </c>
      <c r="F3128" s="670">
        <v>0.2</v>
      </c>
      <c r="G3128" s="606">
        <v>6195</v>
      </c>
      <c r="H3128" s="607">
        <v>1239</v>
      </c>
    </row>
    <row r="3129" spans="1:8">
      <c r="A3129" s="601"/>
      <c r="B3129" s="602"/>
      <c r="C3129" s="602"/>
      <c r="D3129" s="603"/>
      <c r="E3129" s="604" t="s">
        <v>4141</v>
      </c>
      <c r="F3129" s="605"/>
      <c r="G3129" s="606" t="s">
        <v>4141</v>
      </c>
      <c r="H3129" s="607" t="s">
        <v>4141</v>
      </c>
    </row>
    <row r="3130" spans="1:8">
      <c r="A3130" s="601"/>
      <c r="B3130" s="602"/>
      <c r="C3130" s="602"/>
      <c r="D3130" s="603"/>
      <c r="E3130" s="611" t="s">
        <v>4142</v>
      </c>
      <c r="F3130" s="611"/>
      <c r="G3130" s="611"/>
      <c r="H3130" s="612">
        <v>24388.52</v>
      </c>
    </row>
    <row r="3131" spans="1:8">
      <c r="A3131" s="613" t="s">
        <v>4143</v>
      </c>
      <c r="B3131" s="614"/>
      <c r="C3131" s="615"/>
      <c r="D3131" s="616"/>
      <c r="E3131" s="615"/>
      <c r="F3131" s="615"/>
      <c r="G3131" s="617"/>
      <c r="H3131" s="618"/>
    </row>
    <row r="3132" spans="1:8">
      <c r="A3132" s="594" t="s">
        <v>4064</v>
      </c>
      <c r="B3132" s="595"/>
      <c r="C3132" s="595"/>
      <c r="D3132" s="596"/>
      <c r="E3132" s="597" t="s">
        <v>4130</v>
      </c>
      <c r="F3132" s="598" t="s">
        <v>4144</v>
      </c>
      <c r="G3132" s="599" t="s">
        <v>4133</v>
      </c>
      <c r="H3132" s="600" t="s">
        <v>4134</v>
      </c>
    </row>
    <row r="3133" spans="1:8">
      <c r="A3133" s="601" t="s">
        <v>4145</v>
      </c>
      <c r="B3133" s="602"/>
      <c r="C3133" s="602"/>
      <c r="D3133" s="603"/>
      <c r="E3133" s="604" t="s">
        <v>4146</v>
      </c>
      <c r="F3133" s="619">
        <v>0.08</v>
      </c>
      <c r="G3133" s="606">
        <v>1587.2183463750353</v>
      </c>
      <c r="H3133" s="607">
        <v>126.98</v>
      </c>
    </row>
    <row r="3134" spans="1:8">
      <c r="A3134" s="601"/>
      <c r="B3134" s="602"/>
      <c r="C3134" s="602"/>
      <c r="D3134" s="603"/>
      <c r="E3134" s="604" t="s">
        <v>4141</v>
      </c>
      <c r="F3134" s="619" t="s">
        <v>4141</v>
      </c>
      <c r="G3134" s="606" t="s">
        <v>4141</v>
      </c>
      <c r="H3134" s="607" t="s">
        <v>4141</v>
      </c>
    </row>
    <row r="3135" spans="1:8">
      <c r="A3135" s="601"/>
      <c r="B3135" s="602"/>
      <c r="C3135" s="602"/>
      <c r="D3135" s="603"/>
      <c r="E3135" s="604" t="s">
        <v>4141</v>
      </c>
      <c r="F3135" s="619" t="s">
        <v>4141</v>
      </c>
      <c r="G3135" s="606" t="s">
        <v>4141</v>
      </c>
      <c r="H3135" s="607" t="s">
        <v>4141</v>
      </c>
    </row>
    <row r="3136" spans="1:8">
      <c r="A3136" s="620"/>
      <c r="B3136" s="621"/>
      <c r="C3136" s="621"/>
      <c r="D3136" s="622"/>
      <c r="E3136" s="623" t="s">
        <v>4147</v>
      </c>
      <c r="F3136" s="624"/>
      <c r="G3136" s="625"/>
      <c r="H3136" s="612">
        <v>126.98</v>
      </c>
    </row>
    <row r="3137" spans="1:8">
      <c r="A3137" s="626" t="s">
        <v>4148</v>
      </c>
      <c r="B3137" s="627"/>
      <c r="C3137" s="628"/>
      <c r="D3137" s="629"/>
      <c r="E3137" s="628"/>
      <c r="F3137" s="628"/>
      <c r="G3137" s="630"/>
      <c r="H3137" s="631"/>
    </row>
    <row r="3138" spans="1:8">
      <c r="A3138" s="594" t="s">
        <v>4064</v>
      </c>
      <c r="B3138" s="595"/>
      <c r="C3138" s="595"/>
      <c r="D3138" s="596"/>
      <c r="E3138" s="597" t="s">
        <v>4130</v>
      </c>
      <c r="F3138" s="598" t="s">
        <v>4132</v>
      </c>
      <c r="G3138" s="599" t="s">
        <v>4133</v>
      </c>
      <c r="H3138" s="600" t="s">
        <v>4134</v>
      </c>
    </row>
    <row r="3139" spans="1:8">
      <c r="A3139" s="601" t="s">
        <v>4149</v>
      </c>
      <c r="B3139" s="602"/>
      <c r="C3139" s="602"/>
      <c r="D3139" s="603"/>
      <c r="E3139" s="604" t="s">
        <v>4140</v>
      </c>
      <c r="F3139" s="632">
        <v>3.4299999999999997E-2</v>
      </c>
      <c r="G3139" s="606">
        <v>64783.484999999993</v>
      </c>
      <c r="H3139" s="607">
        <v>2222.0700000000002</v>
      </c>
    </row>
    <row r="3140" spans="1:8">
      <c r="A3140" s="601"/>
      <c r="B3140" s="602"/>
      <c r="C3140" s="602"/>
      <c r="D3140" s="603"/>
      <c r="E3140" s="623" t="s">
        <v>4150</v>
      </c>
      <c r="F3140" s="624"/>
      <c r="G3140" s="625"/>
      <c r="H3140" s="612">
        <v>2222.0700000000002</v>
      </c>
    </row>
    <row r="3141" spans="1:8">
      <c r="A3141" s="634" t="s">
        <v>4151</v>
      </c>
      <c r="B3141" s="635"/>
      <c r="C3141" s="636"/>
      <c r="D3141" s="637"/>
      <c r="E3141" s="636"/>
      <c r="F3141" s="636"/>
      <c r="G3141" s="638"/>
      <c r="H3141" s="639"/>
    </row>
    <row r="3142" spans="1:8">
      <c r="A3142" s="594" t="s">
        <v>4064</v>
      </c>
      <c r="B3142" s="595"/>
      <c r="C3142" s="595"/>
      <c r="D3142" s="596"/>
      <c r="E3142" s="597" t="s">
        <v>4130</v>
      </c>
      <c r="F3142" s="598" t="s">
        <v>4144</v>
      </c>
      <c r="G3142" s="599" t="s">
        <v>4133</v>
      </c>
      <c r="H3142" s="600" t="s">
        <v>4134</v>
      </c>
    </row>
    <row r="3143" spans="1:8">
      <c r="A3143" s="601" t="s">
        <v>4198</v>
      </c>
      <c r="B3143" s="602"/>
      <c r="C3143" s="602"/>
      <c r="D3143" s="603"/>
      <c r="E3143" s="604" t="s">
        <v>4146</v>
      </c>
      <c r="F3143" s="640">
        <v>0.08</v>
      </c>
      <c r="G3143" s="606">
        <v>25731.008062500001</v>
      </c>
      <c r="H3143" s="607">
        <v>2058.48</v>
      </c>
    </row>
    <row r="3144" spans="1:8">
      <c r="A3144" s="601"/>
      <c r="B3144" s="602"/>
      <c r="C3144" s="602"/>
      <c r="D3144" s="603"/>
      <c r="E3144" s="604" t="s">
        <v>4141</v>
      </c>
      <c r="F3144" s="605"/>
      <c r="G3144" s="606" t="s">
        <v>4141</v>
      </c>
      <c r="H3144" s="607" t="s">
        <v>4141</v>
      </c>
    </row>
    <row r="3145" spans="1:8" ht="13.5" thickBot="1">
      <c r="A3145" s="641"/>
      <c r="B3145" s="642"/>
      <c r="C3145" s="642"/>
      <c r="D3145" s="643"/>
      <c r="E3145" s="644" t="s">
        <v>4153</v>
      </c>
      <c r="F3145" s="645"/>
      <c r="G3145" s="646"/>
      <c r="H3145" s="647">
        <v>2058.48</v>
      </c>
    </row>
    <row r="3146" spans="1:8" ht="13.5" thickBot="1">
      <c r="A3146" s="648" t="s">
        <v>4154</v>
      </c>
      <c r="B3146" s="649"/>
      <c r="C3146" s="649"/>
      <c r="D3146" s="649"/>
      <c r="E3146" s="650"/>
      <c r="F3146" s="651">
        <v>28796.05</v>
      </c>
      <c r="G3146" s="652"/>
      <c r="H3146" s="653"/>
    </row>
    <row r="3147" spans="1:8" ht="15">
      <c r="A3147" s="579"/>
      <c r="B3147" s="579"/>
      <c r="C3147" s="579"/>
      <c r="D3147" s="579"/>
      <c r="E3147" s="579"/>
      <c r="F3147" s="579"/>
      <c r="G3147" s="579"/>
      <c r="H3147" s="579"/>
    </row>
    <row r="3148" spans="1:8" ht="15.75" thickBot="1">
      <c r="A3148" s="654"/>
      <c r="B3148" s="654"/>
      <c r="C3148" s="654"/>
      <c r="D3148" s="654"/>
      <c r="E3148" s="654"/>
      <c r="F3148" s="654"/>
      <c r="G3148" s="654"/>
      <c r="H3148" s="654"/>
    </row>
    <row r="3149" spans="1:8" ht="26.25" thickBot="1">
      <c r="A3149" s="573" t="s">
        <v>4129</v>
      </c>
      <c r="B3149" s="581"/>
      <c r="C3149" s="581"/>
      <c r="D3149" s="582" t="s">
        <v>266</v>
      </c>
      <c r="E3149" s="583" t="s">
        <v>4130</v>
      </c>
      <c r="F3149" s="584" t="s">
        <v>2</v>
      </c>
      <c r="G3149" s="585" t="s">
        <v>0</v>
      </c>
      <c r="H3149" s="586" t="s">
        <v>4477</v>
      </c>
    </row>
    <row r="3150" spans="1:8" ht="15.75" customHeight="1" thickBot="1">
      <c r="A3150" s="587"/>
      <c r="B3150" s="587"/>
      <c r="C3150" s="587"/>
      <c r="D3150" s="587"/>
      <c r="E3150" s="587"/>
      <c r="F3150" s="587"/>
      <c r="G3150" s="587"/>
      <c r="H3150" s="587"/>
    </row>
    <row r="3151" spans="1:8">
      <c r="A3151" s="588" t="s">
        <v>1297</v>
      </c>
      <c r="B3151" s="589"/>
      <c r="C3151" s="590"/>
      <c r="D3151" s="591"/>
      <c r="E3151" s="590"/>
      <c r="F3151" s="590"/>
      <c r="G3151" s="592"/>
      <c r="H3151" s="593"/>
    </row>
    <row r="3152" spans="1:8">
      <c r="A3152" s="594" t="s">
        <v>4064</v>
      </c>
      <c r="B3152" s="595"/>
      <c r="C3152" s="595"/>
      <c r="D3152" s="596"/>
      <c r="E3152" s="597" t="s">
        <v>4130</v>
      </c>
      <c r="F3152" s="598" t="s">
        <v>4132</v>
      </c>
      <c r="G3152" s="599" t="s">
        <v>4133</v>
      </c>
      <c r="H3152" s="600" t="s">
        <v>4134</v>
      </c>
    </row>
    <row r="3153" spans="1:8" ht="13.5">
      <c r="A3153" s="601" t="s">
        <v>4478</v>
      </c>
      <c r="B3153" s="602"/>
      <c r="C3153" s="602"/>
      <c r="D3153" s="603"/>
      <c r="E3153" s="604" t="s">
        <v>4138</v>
      </c>
      <c r="F3153" s="670">
        <v>0.15</v>
      </c>
      <c r="G3153" s="606">
        <v>4958</v>
      </c>
      <c r="H3153" s="607">
        <v>743.7</v>
      </c>
    </row>
    <row r="3154" spans="1:8" ht="13.5">
      <c r="A3154" s="601" t="s">
        <v>4479</v>
      </c>
      <c r="B3154" s="602"/>
      <c r="C3154" s="602"/>
      <c r="D3154" s="603"/>
      <c r="E3154" s="604" t="s">
        <v>4138</v>
      </c>
      <c r="F3154" s="670">
        <v>0.08</v>
      </c>
      <c r="G3154" s="606">
        <v>126210</v>
      </c>
      <c r="H3154" s="607">
        <v>10096.799999999999</v>
      </c>
    </row>
    <row r="3155" spans="1:8" ht="13.5">
      <c r="A3155" s="601" t="s">
        <v>4480</v>
      </c>
      <c r="B3155" s="602"/>
      <c r="C3155" s="602"/>
      <c r="D3155" s="603"/>
      <c r="E3155" s="604" t="s">
        <v>4138</v>
      </c>
      <c r="F3155" s="670">
        <v>0.4</v>
      </c>
      <c r="G3155" s="606">
        <v>53445</v>
      </c>
      <c r="H3155" s="607">
        <v>21378</v>
      </c>
    </row>
    <row r="3156" spans="1:8" ht="13.5">
      <c r="A3156" s="601" t="s">
        <v>4481</v>
      </c>
      <c r="B3156" s="602"/>
      <c r="C3156" s="602"/>
      <c r="D3156" s="603"/>
      <c r="E3156" s="604" t="s">
        <v>4138</v>
      </c>
      <c r="F3156" s="670">
        <v>0.2</v>
      </c>
      <c r="G3156" s="606">
        <v>24950</v>
      </c>
      <c r="H3156" s="607">
        <v>4990</v>
      </c>
    </row>
    <row r="3157" spans="1:8">
      <c r="A3157" s="601"/>
      <c r="B3157" s="602"/>
      <c r="C3157" s="602"/>
      <c r="D3157" s="603"/>
      <c r="E3157" s="604" t="s">
        <v>4141</v>
      </c>
      <c r="F3157" s="605"/>
      <c r="G3157" s="606" t="s">
        <v>4141</v>
      </c>
      <c r="H3157" s="607" t="s">
        <v>4141</v>
      </c>
    </row>
    <row r="3158" spans="1:8">
      <c r="A3158" s="601"/>
      <c r="B3158" s="602"/>
      <c r="C3158" s="602"/>
      <c r="D3158" s="603"/>
      <c r="E3158" s="611" t="s">
        <v>4142</v>
      </c>
      <c r="F3158" s="611"/>
      <c r="G3158" s="611"/>
      <c r="H3158" s="612">
        <v>37208.5</v>
      </c>
    </row>
    <row r="3159" spans="1:8">
      <c r="A3159" s="613" t="s">
        <v>4143</v>
      </c>
      <c r="B3159" s="614"/>
      <c r="C3159" s="615"/>
      <c r="D3159" s="616"/>
      <c r="E3159" s="615"/>
      <c r="F3159" s="615"/>
      <c r="G3159" s="617"/>
      <c r="H3159" s="618"/>
    </row>
    <row r="3160" spans="1:8">
      <c r="A3160" s="594" t="s">
        <v>4064</v>
      </c>
      <c r="B3160" s="595"/>
      <c r="C3160" s="595"/>
      <c r="D3160" s="596"/>
      <c r="E3160" s="597" t="s">
        <v>4130</v>
      </c>
      <c r="F3160" s="598" t="s">
        <v>4144</v>
      </c>
      <c r="G3160" s="599" t="s">
        <v>4133</v>
      </c>
      <c r="H3160" s="600" t="s">
        <v>4134</v>
      </c>
    </row>
    <row r="3161" spans="1:8">
      <c r="A3161" s="601" t="s">
        <v>4145</v>
      </c>
      <c r="B3161" s="602"/>
      <c r="C3161" s="602"/>
      <c r="D3161" s="603"/>
      <c r="E3161" s="604" t="s">
        <v>4146</v>
      </c>
      <c r="F3161" s="619">
        <v>0.15</v>
      </c>
      <c r="G3161" s="606">
        <v>1587.2183463750353</v>
      </c>
      <c r="H3161" s="607">
        <v>238.08</v>
      </c>
    </row>
    <row r="3162" spans="1:8">
      <c r="A3162" s="601"/>
      <c r="B3162" s="602"/>
      <c r="C3162" s="602"/>
      <c r="D3162" s="603"/>
      <c r="E3162" s="604" t="s">
        <v>4141</v>
      </c>
      <c r="F3162" s="619" t="s">
        <v>4141</v>
      </c>
      <c r="G3162" s="606" t="s">
        <v>4141</v>
      </c>
      <c r="H3162" s="607" t="s">
        <v>4141</v>
      </c>
    </row>
    <row r="3163" spans="1:8">
      <c r="A3163" s="601"/>
      <c r="B3163" s="602"/>
      <c r="C3163" s="602"/>
      <c r="D3163" s="603"/>
      <c r="E3163" s="604" t="s">
        <v>4141</v>
      </c>
      <c r="F3163" s="619" t="s">
        <v>4141</v>
      </c>
      <c r="G3163" s="606" t="s">
        <v>4141</v>
      </c>
      <c r="H3163" s="607" t="s">
        <v>4141</v>
      </c>
    </row>
    <row r="3164" spans="1:8">
      <c r="A3164" s="620"/>
      <c r="B3164" s="621"/>
      <c r="C3164" s="621"/>
      <c r="D3164" s="622"/>
      <c r="E3164" s="623" t="s">
        <v>4147</v>
      </c>
      <c r="F3164" s="624"/>
      <c r="G3164" s="625"/>
      <c r="H3164" s="612">
        <v>238.08</v>
      </c>
    </row>
    <row r="3165" spans="1:8">
      <c r="A3165" s="626" t="s">
        <v>4148</v>
      </c>
      <c r="B3165" s="627"/>
      <c r="C3165" s="628"/>
      <c r="D3165" s="629"/>
      <c r="E3165" s="628"/>
      <c r="F3165" s="628"/>
      <c r="G3165" s="630"/>
      <c r="H3165" s="631"/>
    </row>
    <row r="3166" spans="1:8">
      <c r="A3166" s="594" t="s">
        <v>4064</v>
      </c>
      <c r="B3166" s="595"/>
      <c r="C3166" s="595"/>
      <c r="D3166" s="596"/>
      <c r="E3166" s="597" t="s">
        <v>4130</v>
      </c>
      <c r="F3166" s="598" t="s">
        <v>4132</v>
      </c>
      <c r="G3166" s="599" t="s">
        <v>4133</v>
      </c>
      <c r="H3166" s="600" t="s">
        <v>4134</v>
      </c>
    </row>
    <row r="3167" spans="1:8">
      <c r="A3167" s="601" t="s">
        <v>4149</v>
      </c>
      <c r="B3167" s="602"/>
      <c r="C3167" s="602"/>
      <c r="D3167" s="603"/>
      <c r="E3167" s="604" t="s">
        <v>4140</v>
      </c>
      <c r="F3167" s="632">
        <v>3.4299999999999997E-2</v>
      </c>
      <c r="G3167" s="606">
        <v>64783.484999999993</v>
      </c>
      <c r="H3167" s="607">
        <v>2222.0700000000002</v>
      </c>
    </row>
    <row r="3168" spans="1:8">
      <c r="A3168" s="601"/>
      <c r="B3168" s="602"/>
      <c r="C3168" s="602"/>
      <c r="D3168" s="603"/>
      <c r="E3168" s="623" t="s">
        <v>4150</v>
      </c>
      <c r="F3168" s="624"/>
      <c r="G3168" s="625"/>
      <c r="H3168" s="612">
        <v>2222.0700000000002</v>
      </c>
    </row>
    <row r="3169" spans="1:8">
      <c r="A3169" s="634" t="s">
        <v>4151</v>
      </c>
      <c r="B3169" s="635"/>
      <c r="C3169" s="636"/>
      <c r="D3169" s="637"/>
      <c r="E3169" s="636"/>
      <c r="F3169" s="636"/>
      <c r="G3169" s="638"/>
      <c r="H3169" s="639"/>
    </row>
    <row r="3170" spans="1:8">
      <c r="A3170" s="594" t="s">
        <v>4064</v>
      </c>
      <c r="B3170" s="595"/>
      <c r="C3170" s="595"/>
      <c r="D3170" s="596"/>
      <c r="E3170" s="597" t="s">
        <v>4130</v>
      </c>
      <c r="F3170" s="598" t="s">
        <v>4144</v>
      </c>
      <c r="G3170" s="599" t="s">
        <v>4133</v>
      </c>
      <c r="H3170" s="600" t="s">
        <v>4134</v>
      </c>
    </row>
    <row r="3171" spans="1:8">
      <c r="A3171" s="601" t="s">
        <v>4198</v>
      </c>
      <c r="B3171" s="602"/>
      <c r="C3171" s="602"/>
      <c r="D3171" s="603"/>
      <c r="E3171" s="604" t="s">
        <v>4146</v>
      </c>
      <c r="F3171" s="640">
        <v>0.15</v>
      </c>
      <c r="G3171" s="606">
        <v>25731.008062500001</v>
      </c>
      <c r="H3171" s="607">
        <v>3859.65</v>
      </c>
    </row>
    <row r="3172" spans="1:8">
      <c r="A3172" s="601"/>
      <c r="B3172" s="602"/>
      <c r="C3172" s="602"/>
      <c r="D3172" s="603"/>
      <c r="E3172" s="604" t="s">
        <v>4141</v>
      </c>
      <c r="F3172" s="605"/>
      <c r="G3172" s="606" t="s">
        <v>4141</v>
      </c>
      <c r="H3172" s="607" t="s">
        <v>4141</v>
      </c>
    </row>
    <row r="3173" spans="1:8" ht="13.5" thickBot="1">
      <c r="A3173" s="641"/>
      <c r="B3173" s="642"/>
      <c r="C3173" s="642"/>
      <c r="D3173" s="643"/>
      <c r="E3173" s="644" t="s">
        <v>4153</v>
      </c>
      <c r="F3173" s="645"/>
      <c r="G3173" s="646"/>
      <c r="H3173" s="647">
        <v>3859.65</v>
      </c>
    </row>
    <row r="3174" spans="1:8" ht="13.5" thickBot="1">
      <c r="A3174" s="648" t="s">
        <v>4154</v>
      </c>
      <c r="B3174" s="649"/>
      <c r="C3174" s="649"/>
      <c r="D3174" s="649"/>
      <c r="E3174" s="650"/>
      <c r="F3174" s="651">
        <v>43528.3</v>
      </c>
      <c r="G3174" s="652"/>
      <c r="H3174" s="653"/>
    </row>
    <row r="3175" spans="1:8" ht="15.75" thickBot="1">
      <c r="A3175" s="579"/>
      <c r="B3175" s="579"/>
      <c r="C3175" s="579"/>
      <c r="D3175" s="579"/>
      <c r="E3175" s="579"/>
      <c r="F3175" s="579"/>
      <c r="G3175" s="579"/>
      <c r="H3175" s="579"/>
    </row>
    <row r="3176" spans="1:8" ht="15.75" thickBot="1">
      <c r="A3176" s="580"/>
      <c r="B3176" s="580"/>
      <c r="C3176" s="580"/>
      <c r="D3176" s="580"/>
      <c r="E3176" s="580"/>
      <c r="F3176" s="580"/>
      <c r="G3176" s="580"/>
      <c r="H3176" s="580"/>
    </row>
    <row r="3177" spans="1:8" ht="26.25" thickBot="1">
      <c r="A3177" s="573" t="s">
        <v>4129</v>
      </c>
      <c r="B3177" s="581"/>
      <c r="C3177" s="581"/>
      <c r="D3177" s="582" t="s">
        <v>268</v>
      </c>
      <c r="E3177" s="583" t="s">
        <v>4130</v>
      </c>
      <c r="F3177" s="584" t="s">
        <v>2</v>
      </c>
      <c r="G3177" s="585" t="s">
        <v>0</v>
      </c>
      <c r="H3177" s="586" t="s">
        <v>4482</v>
      </c>
    </row>
    <row r="3178" spans="1:8" ht="15.75" customHeight="1" thickBot="1">
      <c r="A3178" s="580"/>
      <c r="B3178" s="580"/>
      <c r="C3178" s="580"/>
      <c r="D3178" s="580"/>
      <c r="E3178" s="580"/>
      <c r="F3178" s="580"/>
      <c r="G3178" s="580"/>
      <c r="H3178" s="580"/>
    </row>
    <row r="3179" spans="1:8">
      <c r="A3179" s="588" t="s">
        <v>1297</v>
      </c>
      <c r="B3179" s="589"/>
      <c r="C3179" s="590"/>
      <c r="D3179" s="591"/>
      <c r="E3179" s="590"/>
      <c r="F3179" s="590"/>
      <c r="G3179" s="592"/>
      <c r="H3179" s="593"/>
    </row>
    <row r="3180" spans="1:8">
      <c r="A3180" s="594" t="s">
        <v>4064</v>
      </c>
      <c r="B3180" s="595"/>
      <c r="C3180" s="595"/>
      <c r="D3180" s="596"/>
      <c r="E3180" s="597" t="s">
        <v>4130</v>
      </c>
      <c r="F3180" s="598" t="s">
        <v>4132</v>
      </c>
      <c r="G3180" s="599" t="s">
        <v>4133</v>
      </c>
      <c r="H3180" s="600" t="s">
        <v>4134</v>
      </c>
    </row>
    <row r="3181" spans="1:8" ht="13.5">
      <c r="A3181" s="601" t="s">
        <v>4483</v>
      </c>
      <c r="B3181" s="602"/>
      <c r="C3181" s="602"/>
      <c r="D3181" s="603"/>
      <c r="E3181" s="604" t="s">
        <v>4138</v>
      </c>
      <c r="F3181" s="670">
        <v>0.4</v>
      </c>
      <c r="G3181" s="606">
        <v>11393</v>
      </c>
      <c r="H3181" s="607">
        <v>4557.2</v>
      </c>
    </row>
    <row r="3182" spans="1:8" ht="13.5">
      <c r="A3182" s="601" t="s">
        <v>4479</v>
      </c>
      <c r="B3182" s="602"/>
      <c r="C3182" s="602"/>
      <c r="D3182" s="603"/>
      <c r="E3182" s="604" t="s">
        <v>4138</v>
      </c>
      <c r="F3182" s="670">
        <v>0.04</v>
      </c>
      <c r="G3182" s="606">
        <v>126210</v>
      </c>
      <c r="H3182" s="607">
        <v>5048.3999999999996</v>
      </c>
    </row>
    <row r="3183" spans="1:8" ht="13.5">
      <c r="A3183" s="601" t="s">
        <v>4484</v>
      </c>
      <c r="B3183" s="602"/>
      <c r="C3183" s="602"/>
      <c r="D3183" s="603"/>
      <c r="E3183" s="604" t="s">
        <v>4138</v>
      </c>
      <c r="F3183" s="670">
        <v>0.4</v>
      </c>
      <c r="G3183" s="606">
        <v>9382</v>
      </c>
      <c r="H3183" s="607">
        <v>3752.8</v>
      </c>
    </row>
    <row r="3184" spans="1:8" ht="13.5">
      <c r="A3184" s="601" t="s">
        <v>4485</v>
      </c>
      <c r="B3184" s="602"/>
      <c r="C3184" s="602"/>
      <c r="D3184" s="603"/>
      <c r="E3184" s="604" t="s">
        <v>4138</v>
      </c>
      <c r="F3184" s="670">
        <v>0.2</v>
      </c>
      <c r="G3184" s="606">
        <v>9273</v>
      </c>
      <c r="H3184" s="607">
        <v>1854.6</v>
      </c>
    </row>
    <row r="3185" spans="1:8">
      <c r="A3185" s="601"/>
      <c r="B3185" s="602"/>
      <c r="C3185" s="602"/>
      <c r="D3185" s="603"/>
      <c r="E3185" s="604" t="s">
        <v>4141</v>
      </c>
      <c r="F3185" s="605"/>
      <c r="G3185" s="606" t="s">
        <v>4141</v>
      </c>
      <c r="H3185" s="607" t="s">
        <v>4141</v>
      </c>
    </row>
    <row r="3186" spans="1:8">
      <c r="A3186" s="601"/>
      <c r="B3186" s="602"/>
      <c r="C3186" s="602"/>
      <c r="D3186" s="603"/>
      <c r="E3186" s="623" t="s">
        <v>4142</v>
      </c>
      <c r="F3186" s="624"/>
      <c r="G3186" s="625"/>
      <c r="H3186" s="612">
        <v>15213</v>
      </c>
    </row>
    <row r="3187" spans="1:8">
      <c r="A3187" s="613" t="s">
        <v>4143</v>
      </c>
      <c r="B3187" s="614"/>
      <c r="C3187" s="615"/>
      <c r="D3187" s="616"/>
      <c r="E3187" s="615"/>
      <c r="F3187" s="615"/>
      <c r="G3187" s="617"/>
      <c r="H3187" s="618"/>
    </row>
    <row r="3188" spans="1:8">
      <c r="A3188" s="594" t="s">
        <v>4064</v>
      </c>
      <c r="B3188" s="595"/>
      <c r="C3188" s="595"/>
      <c r="D3188" s="596"/>
      <c r="E3188" s="597" t="s">
        <v>4130</v>
      </c>
      <c r="F3188" s="598" t="s">
        <v>4144</v>
      </c>
      <c r="G3188" s="599" t="s">
        <v>4133</v>
      </c>
      <c r="H3188" s="600" t="s">
        <v>4134</v>
      </c>
    </row>
    <row r="3189" spans="1:8">
      <c r="A3189" s="601" t="s">
        <v>4145</v>
      </c>
      <c r="B3189" s="602"/>
      <c r="C3189" s="602"/>
      <c r="D3189" s="603"/>
      <c r="E3189" s="604" t="s">
        <v>4146</v>
      </c>
      <c r="F3189" s="619">
        <v>0.33</v>
      </c>
      <c r="G3189" s="606">
        <v>1587.2183463750353</v>
      </c>
      <c r="H3189" s="607">
        <v>523.78</v>
      </c>
    </row>
    <row r="3190" spans="1:8">
      <c r="A3190" s="601"/>
      <c r="B3190" s="602"/>
      <c r="C3190" s="602"/>
      <c r="D3190" s="603"/>
      <c r="E3190" s="604" t="s">
        <v>4141</v>
      </c>
      <c r="F3190" s="619" t="s">
        <v>4141</v>
      </c>
      <c r="G3190" s="606" t="s">
        <v>4141</v>
      </c>
      <c r="H3190" s="607" t="s">
        <v>4141</v>
      </c>
    </row>
    <row r="3191" spans="1:8">
      <c r="A3191" s="601"/>
      <c r="B3191" s="602"/>
      <c r="C3191" s="602"/>
      <c r="D3191" s="603"/>
      <c r="E3191" s="604" t="s">
        <v>4141</v>
      </c>
      <c r="F3191" s="619" t="s">
        <v>4141</v>
      </c>
      <c r="G3191" s="606" t="s">
        <v>4141</v>
      </c>
      <c r="H3191" s="607" t="s">
        <v>4141</v>
      </c>
    </row>
    <row r="3192" spans="1:8">
      <c r="A3192" s="620"/>
      <c r="B3192" s="621"/>
      <c r="C3192" s="621"/>
      <c r="D3192" s="622"/>
      <c r="E3192" s="623" t="s">
        <v>4147</v>
      </c>
      <c r="F3192" s="624"/>
      <c r="G3192" s="625"/>
      <c r="H3192" s="612">
        <v>523.78</v>
      </c>
    </row>
    <row r="3193" spans="1:8">
      <c r="A3193" s="626" t="s">
        <v>4148</v>
      </c>
      <c r="B3193" s="627"/>
      <c r="C3193" s="628"/>
      <c r="D3193" s="629"/>
      <c r="E3193" s="628"/>
      <c r="F3193" s="628"/>
      <c r="G3193" s="630"/>
      <c r="H3193" s="631"/>
    </row>
    <row r="3194" spans="1:8">
      <c r="A3194" s="594" t="s">
        <v>4064</v>
      </c>
      <c r="B3194" s="595"/>
      <c r="C3194" s="595"/>
      <c r="D3194" s="596"/>
      <c r="E3194" s="597" t="s">
        <v>4130</v>
      </c>
      <c r="F3194" s="598" t="s">
        <v>4132</v>
      </c>
      <c r="G3194" s="599" t="s">
        <v>4133</v>
      </c>
      <c r="H3194" s="600" t="s">
        <v>4134</v>
      </c>
    </row>
    <row r="3195" spans="1:8">
      <c r="A3195" s="601" t="s">
        <v>4149</v>
      </c>
      <c r="B3195" s="602"/>
      <c r="C3195" s="602"/>
      <c r="D3195" s="603"/>
      <c r="E3195" s="604" t="s">
        <v>4140</v>
      </c>
      <c r="F3195" s="632">
        <v>5.0000000000000001E-3</v>
      </c>
      <c r="G3195" s="606">
        <v>64783.484999999993</v>
      </c>
      <c r="H3195" s="607">
        <v>323.92</v>
      </c>
    </row>
    <row r="3196" spans="1:8">
      <c r="A3196" s="601"/>
      <c r="B3196" s="602"/>
      <c r="C3196" s="602"/>
      <c r="D3196" s="603"/>
      <c r="E3196" s="623" t="s">
        <v>4150</v>
      </c>
      <c r="F3196" s="624"/>
      <c r="G3196" s="625"/>
      <c r="H3196" s="612">
        <v>323.92</v>
      </c>
    </row>
    <row r="3197" spans="1:8">
      <c r="A3197" s="634" t="s">
        <v>4151</v>
      </c>
      <c r="B3197" s="635"/>
      <c r="C3197" s="636"/>
      <c r="D3197" s="637"/>
      <c r="E3197" s="636"/>
      <c r="F3197" s="636"/>
      <c r="G3197" s="638"/>
      <c r="H3197" s="639"/>
    </row>
    <row r="3198" spans="1:8">
      <c r="A3198" s="594" t="s">
        <v>4064</v>
      </c>
      <c r="B3198" s="595"/>
      <c r="C3198" s="595"/>
      <c r="D3198" s="596"/>
      <c r="E3198" s="597" t="s">
        <v>4130</v>
      </c>
      <c r="F3198" s="598" t="s">
        <v>4144</v>
      </c>
      <c r="G3198" s="599" t="s">
        <v>4133</v>
      </c>
      <c r="H3198" s="600" t="s">
        <v>4134</v>
      </c>
    </row>
    <row r="3199" spans="1:8">
      <c r="A3199" s="601" t="s">
        <v>4198</v>
      </c>
      <c r="B3199" s="602"/>
      <c r="C3199" s="602"/>
      <c r="D3199" s="603"/>
      <c r="E3199" s="604" t="s">
        <v>4146</v>
      </c>
      <c r="F3199" s="640">
        <v>0.33</v>
      </c>
      <c r="G3199" s="606">
        <v>25731.008062500001</v>
      </c>
      <c r="H3199" s="607">
        <v>8491.23</v>
      </c>
    </row>
    <row r="3200" spans="1:8">
      <c r="A3200" s="601"/>
      <c r="B3200" s="602"/>
      <c r="C3200" s="602"/>
      <c r="D3200" s="603"/>
      <c r="E3200" s="604" t="s">
        <v>4141</v>
      </c>
      <c r="F3200" s="605"/>
      <c r="G3200" s="606" t="s">
        <v>4141</v>
      </c>
      <c r="H3200" s="607" t="s">
        <v>4141</v>
      </c>
    </row>
    <row r="3201" spans="1:8" ht="13.5" thickBot="1">
      <c r="A3201" s="641"/>
      <c r="B3201" s="642"/>
      <c r="C3201" s="642"/>
      <c r="D3201" s="643"/>
      <c r="E3201" s="644" t="s">
        <v>4153</v>
      </c>
      <c r="F3201" s="645"/>
      <c r="G3201" s="646"/>
      <c r="H3201" s="647">
        <v>8491.23</v>
      </c>
    </row>
    <row r="3202" spans="1:8" ht="13.5" thickBot="1">
      <c r="A3202" s="648" t="s">
        <v>4154</v>
      </c>
      <c r="B3202" s="649"/>
      <c r="C3202" s="649"/>
      <c r="D3202" s="649"/>
      <c r="E3202" s="650"/>
      <c r="F3202" s="651">
        <v>24551.93</v>
      </c>
      <c r="G3202" s="652"/>
      <c r="H3202" s="653"/>
    </row>
    <row r="3203" spans="1:8" ht="15">
      <c r="A3203" s="579"/>
      <c r="B3203" s="579"/>
      <c r="C3203" s="579"/>
      <c r="D3203" s="579"/>
      <c r="E3203" s="579"/>
      <c r="F3203" s="579"/>
      <c r="G3203" s="579"/>
      <c r="H3203" s="579"/>
    </row>
    <row r="3204" spans="1:8" ht="15.75" thickBot="1">
      <c r="A3204" s="654"/>
      <c r="B3204" s="654"/>
      <c r="C3204" s="654"/>
      <c r="D3204" s="654"/>
      <c r="E3204" s="654"/>
      <c r="F3204" s="654"/>
      <c r="G3204" s="654"/>
      <c r="H3204" s="654"/>
    </row>
    <row r="3205" spans="1:8" ht="26.25" thickBot="1">
      <c r="A3205" s="573" t="s">
        <v>4129</v>
      </c>
      <c r="B3205" s="581"/>
      <c r="C3205" s="581"/>
      <c r="D3205" s="582" t="s">
        <v>270</v>
      </c>
      <c r="E3205" s="583" t="s">
        <v>4130</v>
      </c>
      <c r="F3205" s="584" t="s">
        <v>2</v>
      </c>
      <c r="G3205" s="585" t="s">
        <v>0</v>
      </c>
      <c r="H3205" s="586" t="s">
        <v>4486</v>
      </c>
    </row>
    <row r="3206" spans="1:8" ht="15.75" customHeight="1" thickBot="1">
      <c r="A3206" s="587"/>
      <c r="B3206" s="587"/>
      <c r="C3206" s="587"/>
      <c r="D3206" s="587"/>
      <c r="E3206" s="587"/>
      <c r="F3206" s="587"/>
      <c r="G3206" s="587"/>
      <c r="H3206" s="587"/>
    </row>
    <row r="3207" spans="1:8">
      <c r="A3207" s="588" t="s">
        <v>1297</v>
      </c>
      <c r="B3207" s="589"/>
      <c r="C3207" s="590"/>
      <c r="D3207" s="591"/>
      <c r="E3207" s="590"/>
      <c r="F3207" s="590"/>
      <c r="G3207" s="592"/>
      <c r="H3207" s="593"/>
    </row>
    <row r="3208" spans="1:8">
      <c r="A3208" s="594" t="s">
        <v>4064</v>
      </c>
      <c r="B3208" s="595"/>
      <c r="C3208" s="595"/>
      <c r="D3208" s="596"/>
      <c r="E3208" s="597" t="s">
        <v>4130</v>
      </c>
      <c r="F3208" s="598" t="s">
        <v>4132</v>
      </c>
      <c r="G3208" s="599" t="s">
        <v>4133</v>
      </c>
      <c r="H3208" s="600" t="s">
        <v>4134</v>
      </c>
    </row>
    <row r="3209" spans="1:8" ht="13.5">
      <c r="A3209" s="601" t="s">
        <v>4487</v>
      </c>
      <c r="B3209" s="602"/>
      <c r="C3209" s="602"/>
      <c r="D3209" s="603"/>
      <c r="E3209" s="604" t="s">
        <v>4138</v>
      </c>
      <c r="F3209" s="670">
        <v>1</v>
      </c>
      <c r="G3209" s="606">
        <v>8568</v>
      </c>
      <c r="H3209" s="607">
        <v>8568</v>
      </c>
    </row>
    <row r="3210" spans="1:8" ht="13.5">
      <c r="A3210" s="601" t="s">
        <v>4488</v>
      </c>
      <c r="B3210" s="602"/>
      <c r="C3210" s="602"/>
      <c r="D3210" s="603"/>
      <c r="E3210" s="604" t="s">
        <v>4138</v>
      </c>
      <c r="F3210" s="670">
        <v>1</v>
      </c>
      <c r="G3210" s="606">
        <v>50271</v>
      </c>
      <c r="H3210" s="607">
        <v>50271</v>
      </c>
    </row>
    <row r="3211" spans="1:8" ht="13.5">
      <c r="A3211" s="601" t="s">
        <v>4489</v>
      </c>
      <c r="B3211" s="602"/>
      <c r="C3211" s="602"/>
      <c r="D3211" s="603"/>
      <c r="E3211" s="604" t="s">
        <v>4138</v>
      </c>
      <c r="F3211" s="670">
        <v>1</v>
      </c>
      <c r="G3211" s="606">
        <v>293970</v>
      </c>
      <c r="H3211" s="607">
        <v>293970</v>
      </c>
    </row>
    <row r="3212" spans="1:8" ht="13.5">
      <c r="A3212" s="601" t="s">
        <v>4490</v>
      </c>
      <c r="B3212" s="602"/>
      <c r="C3212" s="602"/>
      <c r="D3212" s="603"/>
      <c r="E3212" s="604" t="s">
        <v>4138</v>
      </c>
      <c r="F3212" s="670">
        <v>1</v>
      </c>
      <c r="G3212" s="606">
        <v>98175</v>
      </c>
      <c r="H3212" s="607">
        <v>98175</v>
      </c>
    </row>
    <row r="3213" spans="1:8" ht="13.5">
      <c r="A3213" s="601" t="s">
        <v>4466</v>
      </c>
      <c r="B3213" s="602"/>
      <c r="C3213" s="602"/>
      <c r="D3213" s="603"/>
      <c r="E3213" s="604" t="s">
        <v>4157</v>
      </c>
      <c r="F3213" s="670">
        <v>0.06</v>
      </c>
      <c r="G3213" s="606">
        <v>432986</v>
      </c>
      <c r="H3213" s="607">
        <v>25979.16</v>
      </c>
    </row>
    <row r="3214" spans="1:8" ht="13.5">
      <c r="A3214" s="601" t="s">
        <v>4491</v>
      </c>
      <c r="B3214" s="602"/>
      <c r="C3214" s="602"/>
      <c r="D3214" s="603"/>
      <c r="E3214" s="604" t="s">
        <v>4138</v>
      </c>
      <c r="F3214" s="670">
        <v>1</v>
      </c>
      <c r="G3214" s="606">
        <v>16269</v>
      </c>
      <c r="H3214" s="607">
        <v>16269</v>
      </c>
    </row>
    <row r="3215" spans="1:8" ht="13.5">
      <c r="A3215" s="601" t="s">
        <v>4492</v>
      </c>
      <c r="B3215" s="602"/>
      <c r="C3215" s="602"/>
      <c r="D3215" s="603"/>
      <c r="E3215" s="604" t="s">
        <v>4136</v>
      </c>
      <c r="F3215" s="670">
        <v>10</v>
      </c>
      <c r="G3215" s="606">
        <v>4327</v>
      </c>
      <c r="H3215" s="607">
        <v>43270</v>
      </c>
    </row>
    <row r="3216" spans="1:8" ht="13.5">
      <c r="A3216" s="601" t="s">
        <v>4493</v>
      </c>
      <c r="B3216" s="602"/>
      <c r="C3216" s="602"/>
      <c r="D3216" s="603"/>
      <c r="E3216" s="604" t="s">
        <v>4136</v>
      </c>
      <c r="F3216" s="670">
        <v>6</v>
      </c>
      <c r="G3216" s="606">
        <v>104982</v>
      </c>
      <c r="H3216" s="607">
        <v>629892</v>
      </c>
    </row>
    <row r="3217" spans="1:8" ht="13.5">
      <c r="A3217" s="601" t="s">
        <v>4494</v>
      </c>
      <c r="B3217" s="602"/>
      <c r="C3217" s="602"/>
      <c r="D3217" s="603"/>
      <c r="E3217" s="604" t="s">
        <v>4138</v>
      </c>
      <c r="F3217" s="670">
        <v>1</v>
      </c>
      <c r="G3217" s="606">
        <v>28245</v>
      </c>
      <c r="H3217" s="607">
        <v>28245</v>
      </c>
    </row>
    <row r="3218" spans="1:8" ht="13.5">
      <c r="A3218" s="601" t="s">
        <v>4495</v>
      </c>
      <c r="B3218" s="602"/>
      <c r="C3218" s="602"/>
      <c r="D3218" s="603"/>
      <c r="E3218" s="604" t="s">
        <v>4138</v>
      </c>
      <c r="F3218" s="670">
        <v>1</v>
      </c>
      <c r="G3218" s="606">
        <v>53036</v>
      </c>
      <c r="H3218" s="607">
        <v>53036</v>
      </c>
    </row>
    <row r="3219" spans="1:8">
      <c r="A3219" s="601" t="s">
        <v>4496</v>
      </c>
      <c r="B3219" s="602"/>
      <c r="C3219" s="602"/>
      <c r="D3219" s="603"/>
      <c r="E3219" s="604" t="s">
        <v>4138</v>
      </c>
      <c r="F3219" s="605">
        <v>1</v>
      </c>
      <c r="G3219" s="606">
        <v>1308300</v>
      </c>
      <c r="H3219" s="607">
        <v>1308300</v>
      </c>
    </row>
    <row r="3220" spans="1:8">
      <c r="A3220" s="601"/>
      <c r="B3220" s="602"/>
      <c r="C3220" s="602"/>
      <c r="D3220" s="603"/>
      <c r="E3220" s="611" t="s">
        <v>4142</v>
      </c>
      <c r="F3220" s="611"/>
      <c r="G3220" s="611"/>
      <c r="H3220" s="612">
        <v>2555975.16</v>
      </c>
    </row>
    <row r="3221" spans="1:8">
      <c r="A3221" s="613" t="s">
        <v>4143</v>
      </c>
      <c r="B3221" s="614"/>
      <c r="C3221" s="615"/>
      <c r="D3221" s="616"/>
      <c r="E3221" s="615"/>
      <c r="F3221" s="615"/>
      <c r="G3221" s="617"/>
      <c r="H3221" s="618"/>
    </row>
    <row r="3222" spans="1:8">
      <c r="A3222" s="594" t="s">
        <v>4064</v>
      </c>
      <c r="B3222" s="595"/>
      <c r="C3222" s="595"/>
      <c r="D3222" s="596"/>
      <c r="E3222" s="597" t="s">
        <v>4130</v>
      </c>
      <c r="F3222" s="598" t="s">
        <v>4144</v>
      </c>
      <c r="G3222" s="599" t="s">
        <v>4133</v>
      </c>
      <c r="H3222" s="600" t="s">
        <v>4134</v>
      </c>
    </row>
    <row r="3223" spans="1:8">
      <c r="A3223" s="601" t="s">
        <v>4145</v>
      </c>
      <c r="B3223" s="602"/>
      <c r="C3223" s="602"/>
      <c r="D3223" s="603"/>
      <c r="E3223" s="604" t="s">
        <v>4146</v>
      </c>
      <c r="F3223" s="619">
        <v>6</v>
      </c>
      <c r="G3223" s="606">
        <v>1587.2183463750353</v>
      </c>
      <c r="H3223" s="607">
        <v>9523.31</v>
      </c>
    </row>
    <row r="3224" spans="1:8">
      <c r="A3224" s="601"/>
      <c r="B3224" s="602"/>
      <c r="C3224" s="602"/>
      <c r="D3224" s="603"/>
      <c r="E3224" s="604" t="s">
        <v>4141</v>
      </c>
      <c r="F3224" s="619" t="s">
        <v>4141</v>
      </c>
      <c r="G3224" s="606" t="s">
        <v>4141</v>
      </c>
      <c r="H3224" s="607" t="s">
        <v>4141</v>
      </c>
    </row>
    <row r="3225" spans="1:8">
      <c r="A3225" s="601"/>
      <c r="B3225" s="602"/>
      <c r="C3225" s="602"/>
      <c r="D3225" s="603"/>
      <c r="E3225" s="604" t="s">
        <v>4141</v>
      </c>
      <c r="F3225" s="619" t="s">
        <v>4141</v>
      </c>
      <c r="G3225" s="606" t="s">
        <v>4141</v>
      </c>
      <c r="H3225" s="607" t="s">
        <v>4141</v>
      </c>
    </row>
    <row r="3226" spans="1:8">
      <c r="A3226" s="620"/>
      <c r="B3226" s="621"/>
      <c r="C3226" s="621"/>
      <c r="D3226" s="622"/>
      <c r="E3226" s="623" t="s">
        <v>4147</v>
      </c>
      <c r="F3226" s="624"/>
      <c r="G3226" s="625"/>
      <c r="H3226" s="612">
        <v>9523.31</v>
      </c>
    </row>
    <row r="3227" spans="1:8">
      <c r="A3227" s="626" t="s">
        <v>4148</v>
      </c>
      <c r="B3227" s="627"/>
      <c r="C3227" s="628"/>
      <c r="D3227" s="629"/>
      <c r="E3227" s="628"/>
      <c r="F3227" s="628"/>
      <c r="G3227" s="630"/>
      <c r="H3227" s="631"/>
    </row>
    <row r="3228" spans="1:8">
      <c r="A3228" s="594" t="s">
        <v>4064</v>
      </c>
      <c r="B3228" s="595"/>
      <c r="C3228" s="595"/>
      <c r="D3228" s="596"/>
      <c r="E3228" s="597" t="s">
        <v>4130</v>
      </c>
      <c r="F3228" s="598" t="s">
        <v>4132</v>
      </c>
      <c r="G3228" s="599" t="s">
        <v>4133</v>
      </c>
      <c r="H3228" s="600" t="s">
        <v>4134</v>
      </c>
    </row>
    <row r="3229" spans="1:8">
      <c r="A3229" s="601" t="s">
        <v>4149</v>
      </c>
      <c r="B3229" s="602"/>
      <c r="C3229" s="602"/>
      <c r="D3229" s="603"/>
      <c r="E3229" s="604" t="s">
        <v>4140</v>
      </c>
      <c r="F3229" s="632">
        <v>1</v>
      </c>
      <c r="G3229" s="606">
        <v>64783.484999999993</v>
      </c>
      <c r="H3229" s="607">
        <v>64783.49</v>
      </c>
    </row>
    <row r="3230" spans="1:8">
      <c r="A3230" s="601"/>
      <c r="B3230" s="602"/>
      <c r="C3230" s="602"/>
      <c r="D3230" s="603"/>
      <c r="E3230" s="623" t="s">
        <v>4150</v>
      </c>
      <c r="F3230" s="624"/>
      <c r="G3230" s="625"/>
      <c r="H3230" s="612">
        <v>64783.49</v>
      </c>
    </row>
    <row r="3231" spans="1:8">
      <c r="A3231" s="634" t="s">
        <v>4151</v>
      </c>
      <c r="B3231" s="635"/>
      <c r="C3231" s="636"/>
      <c r="D3231" s="637"/>
      <c r="E3231" s="636"/>
      <c r="F3231" s="636"/>
      <c r="G3231" s="638"/>
      <c r="H3231" s="639"/>
    </row>
    <row r="3232" spans="1:8">
      <c r="A3232" s="594" t="s">
        <v>4064</v>
      </c>
      <c r="B3232" s="595"/>
      <c r="C3232" s="595"/>
      <c r="D3232" s="596"/>
      <c r="E3232" s="597" t="s">
        <v>4130</v>
      </c>
      <c r="F3232" s="598" t="s">
        <v>4144</v>
      </c>
      <c r="G3232" s="599" t="s">
        <v>4133</v>
      </c>
      <c r="H3232" s="600" t="s">
        <v>4134</v>
      </c>
    </row>
    <row r="3233" spans="1:8">
      <c r="A3233" s="601" t="s">
        <v>4198</v>
      </c>
      <c r="B3233" s="602"/>
      <c r="C3233" s="602"/>
      <c r="D3233" s="603"/>
      <c r="E3233" s="604" t="s">
        <v>4146</v>
      </c>
      <c r="F3233" s="640">
        <v>6</v>
      </c>
      <c r="G3233" s="606">
        <v>25731.008062500001</v>
      </c>
      <c r="H3233" s="607">
        <v>154386.04999999999</v>
      </c>
    </row>
    <row r="3234" spans="1:8">
      <c r="A3234" s="601"/>
      <c r="B3234" s="602"/>
      <c r="C3234" s="602"/>
      <c r="D3234" s="603"/>
      <c r="E3234" s="604" t="s">
        <v>4141</v>
      </c>
      <c r="F3234" s="605"/>
      <c r="G3234" s="606" t="s">
        <v>4141</v>
      </c>
      <c r="H3234" s="607" t="s">
        <v>4141</v>
      </c>
    </row>
    <row r="3235" spans="1:8" ht="13.5" thickBot="1">
      <c r="A3235" s="641"/>
      <c r="B3235" s="642"/>
      <c r="C3235" s="642"/>
      <c r="D3235" s="643"/>
      <c r="E3235" s="644" t="s">
        <v>4153</v>
      </c>
      <c r="F3235" s="645"/>
      <c r="G3235" s="646"/>
      <c r="H3235" s="647">
        <v>154386.04999999999</v>
      </c>
    </row>
    <row r="3236" spans="1:8" ht="13.5" thickBot="1">
      <c r="A3236" s="648" t="s">
        <v>4154</v>
      </c>
      <c r="B3236" s="649"/>
      <c r="C3236" s="649"/>
      <c r="D3236" s="649"/>
      <c r="E3236" s="650"/>
      <c r="F3236" s="651">
        <v>2784668.01</v>
      </c>
      <c r="G3236" s="652"/>
      <c r="H3236" s="653"/>
    </row>
    <row r="3237" spans="1:8" ht="15">
      <c r="A3237" s="579"/>
      <c r="B3237" s="579"/>
      <c r="C3237" s="579"/>
      <c r="D3237" s="579"/>
      <c r="E3237" s="579"/>
      <c r="F3237" s="579"/>
      <c r="G3237" s="579"/>
      <c r="H3237" s="579"/>
    </row>
    <row r="3238" spans="1:8" ht="15.75" thickBot="1">
      <c r="A3238" s="654"/>
      <c r="B3238" s="654"/>
      <c r="C3238" s="654"/>
      <c r="D3238" s="654"/>
      <c r="E3238" s="654"/>
      <c r="F3238" s="654"/>
      <c r="G3238" s="654"/>
      <c r="H3238" s="654"/>
    </row>
    <row r="3239" spans="1:8" ht="26.25" thickBot="1">
      <c r="A3239" s="573" t="s">
        <v>4129</v>
      </c>
      <c r="B3239" s="581"/>
      <c r="C3239" s="581"/>
      <c r="D3239" s="582" t="s">
        <v>272</v>
      </c>
      <c r="E3239" s="583" t="s">
        <v>4130</v>
      </c>
      <c r="F3239" s="584" t="s">
        <v>2</v>
      </c>
      <c r="G3239" s="585" t="s">
        <v>0</v>
      </c>
      <c r="H3239" s="586" t="s">
        <v>4497</v>
      </c>
    </row>
    <row r="3240" spans="1:8" ht="15.75" customHeight="1" thickBot="1">
      <c r="A3240" s="587"/>
      <c r="B3240" s="587"/>
      <c r="C3240" s="587"/>
      <c r="D3240" s="587"/>
      <c r="E3240" s="587"/>
      <c r="F3240" s="587"/>
      <c r="G3240" s="587"/>
      <c r="H3240" s="587"/>
    </row>
    <row r="3241" spans="1:8">
      <c r="A3241" s="588" t="s">
        <v>1297</v>
      </c>
      <c r="B3241" s="589"/>
      <c r="C3241" s="590"/>
      <c r="D3241" s="591"/>
      <c r="E3241" s="590"/>
      <c r="F3241" s="590"/>
      <c r="G3241" s="592"/>
      <c r="H3241" s="593"/>
    </row>
    <row r="3242" spans="1:8">
      <c r="A3242" s="594" t="s">
        <v>4064</v>
      </c>
      <c r="B3242" s="595"/>
      <c r="C3242" s="595"/>
      <c r="D3242" s="596"/>
      <c r="E3242" s="597" t="s">
        <v>4130</v>
      </c>
      <c r="F3242" s="598" t="s">
        <v>4132</v>
      </c>
      <c r="G3242" s="599" t="s">
        <v>4133</v>
      </c>
      <c r="H3242" s="600" t="s">
        <v>4134</v>
      </c>
    </row>
    <row r="3243" spans="1:8" ht="13.5">
      <c r="A3243" s="601" t="s">
        <v>4498</v>
      </c>
      <c r="B3243" s="602"/>
      <c r="C3243" s="602"/>
      <c r="D3243" s="603"/>
      <c r="E3243" s="604" t="s">
        <v>4138</v>
      </c>
      <c r="F3243" s="670">
        <v>0.45</v>
      </c>
      <c r="G3243" s="606">
        <v>148890</v>
      </c>
      <c r="H3243" s="607">
        <v>67000.5</v>
      </c>
    </row>
    <row r="3244" spans="1:8" ht="13.5">
      <c r="A3244" s="601" t="s">
        <v>4499</v>
      </c>
      <c r="B3244" s="602"/>
      <c r="C3244" s="602"/>
      <c r="D3244" s="603"/>
      <c r="E3244" s="604" t="s">
        <v>4263</v>
      </c>
      <c r="F3244" s="670">
        <v>0.2</v>
      </c>
      <c r="G3244" s="606">
        <v>21263</v>
      </c>
      <c r="H3244" s="607">
        <v>4252.6000000000004</v>
      </c>
    </row>
    <row r="3245" spans="1:8" ht="13.5">
      <c r="A3245" s="601" t="s">
        <v>4500</v>
      </c>
      <c r="B3245" s="602"/>
      <c r="C3245" s="602"/>
      <c r="D3245" s="603"/>
      <c r="E3245" s="604" t="s">
        <v>4138</v>
      </c>
      <c r="F3245" s="670">
        <v>4</v>
      </c>
      <c r="G3245" s="606">
        <v>895</v>
      </c>
      <c r="H3245" s="607">
        <v>3580</v>
      </c>
    </row>
    <row r="3246" spans="1:8" ht="13.5">
      <c r="A3246" s="601" t="s">
        <v>4501</v>
      </c>
      <c r="B3246" s="602"/>
      <c r="C3246" s="602"/>
      <c r="D3246" s="603"/>
      <c r="E3246" s="604" t="s">
        <v>4138</v>
      </c>
      <c r="F3246" s="670">
        <v>0.1</v>
      </c>
      <c r="G3246" s="606">
        <v>45444</v>
      </c>
      <c r="H3246" s="607">
        <v>4544.3999999999996</v>
      </c>
    </row>
    <row r="3247" spans="1:8">
      <c r="A3247" s="601"/>
      <c r="B3247" s="602"/>
      <c r="C3247" s="602"/>
      <c r="D3247" s="603"/>
      <c r="E3247" s="604" t="s">
        <v>4141</v>
      </c>
      <c r="F3247" s="605"/>
      <c r="G3247" s="606" t="s">
        <v>4141</v>
      </c>
      <c r="H3247" s="607" t="s">
        <v>4141</v>
      </c>
    </row>
    <row r="3248" spans="1:8">
      <c r="A3248" s="601"/>
      <c r="B3248" s="602"/>
      <c r="C3248" s="602"/>
      <c r="D3248" s="603"/>
      <c r="E3248" s="611" t="s">
        <v>4142</v>
      </c>
      <c r="F3248" s="611"/>
      <c r="G3248" s="611"/>
      <c r="H3248" s="612">
        <v>79377.5</v>
      </c>
    </row>
    <row r="3249" spans="1:8">
      <c r="A3249" s="613" t="s">
        <v>4143</v>
      </c>
      <c r="B3249" s="614"/>
      <c r="C3249" s="615"/>
      <c r="D3249" s="616"/>
      <c r="E3249" s="615"/>
      <c r="F3249" s="615"/>
      <c r="G3249" s="617"/>
      <c r="H3249" s="618"/>
    </row>
    <row r="3250" spans="1:8">
      <c r="A3250" s="594" t="s">
        <v>4064</v>
      </c>
      <c r="B3250" s="595"/>
      <c r="C3250" s="595"/>
      <c r="D3250" s="596"/>
      <c r="E3250" s="597" t="s">
        <v>4130</v>
      </c>
      <c r="F3250" s="598" t="s">
        <v>4144</v>
      </c>
      <c r="G3250" s="599" t="s">
        <v>4133</v>
      </c>
      <c r="H3250" s="600" t="s">
        <v>4134</v>
      </c>
    </row>
    <row r="3251" spans="1:8">
      <c r="A3251" s="601" t="s">
        <v>4145</v>
      </c>
      <c r="B3251" s="602"/>
      <c r="C3251" s="602"/>
      <c r="D3251" s="603"/>
      <c r="E3251" s="604" t="s">
        <v>4146</v>
      </c>
      <c r="F3251" s="619">
        <v>2.35</v>
      </c>
      <c r="G3251" s="606">
        <v>1587.2183463750353</v>
      </c>
      <c r="H3251" s="607">
        <v>3729.96</v>
      </c>
    </row>
    <row r="3252" spans="1:8">
      <c r="A3252" s="601"/>
      <c r="B3252" s="602"/>
      <c r="C3252" s="602"/>
      <c r="D3252" s="603"/>
      <c r="E3252" s="604" t="s">
        <v>4141</v>
      </c>
      <c r="F3252" s="619" t="s">
        <v>4141</v>
      </c>
      <c r="G3252" s="606" t="s">
        <v>4141</v>
      </c>
      <c r="H3252" s="607" t="s">
        <v>4141</v>
      </c>
    </row>
    <row r="3253" spans="1:8">
      <c r="A3253" s="601"/>
      <c r="B3253" s="602"/>
      <c r="C3253" s="602"/>
      <c r="D3253" s="603"/>
      <c r="E3253" s="604" t="s">
        <v>4141</v>
      </c>
      <c r="F3253" s="619" t="s">
        <v>4141</v>
      </c>
      <c r="G3253" s="606" t="s">
        <v>4141</v>
      </c>
      <c r="H3253" s="607" t="s">
        <v>4141</v>
      </c>
    </row>
    <row r="3254" spans="1:8">
      <c r="A3254" s="620"/>
      <c r="B3254" s="621"/>
      <c r="C3254" s="621"/>
      <c r="D3254" s="622"/>
      <c r="E3254" s="623" t="s">
        <v>4147</v>
      </c>
      <c r="F3254" s="624"/>
      <c r="G3254" s="625"/>
      <c r="H3254" s="612">
        <v>3729.96</v>
      </c>
    </row>
    <row r="3255" spans="1:8">
      <c r="A3255" s="626" t="s">
        <v>4148</v>
      </c>
      <c r="B3255" s="627"/>
      <c r="C3255" s="628"/>
      <c r="D3255" s="629"/>
      <c r="E3255" s="628"/>
      <c r="F3255" s="628"/>
      <c r="G3255" s="630"/>
      <c r="H3255" s="631"/>
    </row>
    <row r="3256" spans="1:8">
      <c r="A3256" s="594" t="s">
        <v>4064</v>
      </c>
      <c r="B3256" s="595"/>
      <c r="C3256" s="595"/>
      <c r="D3256" s="596"/>
      <c r="E3256" s="597" t="s">
        <v>4130</v>
      </c>
      <c r="F3256" s="598" t="s">
        <v>4132</v>
      </c>
      <c r="G3256" s="599" t="s">
        <v>4133</v>
      </c>
      <c r="H3256" s="600" t="s">
        <v>4134</v>
      </c>
    </row>
    <row r="3257" spans="1:8">
      <c r="A3257" s="601" t="s">
        <v>4149</v>
      </c>
      <c r="B3257" s="602"/>
      <c r="C3257" s="602"/>
      <c r="D3257" s="603"/>
      <c r="E3257" s="604" t="s">
        <v>4140</v>
      </c>
      <c r="F3257" s="632">
        <v>9.5100000000000004E-2</v>
      </c>
      <c r="G3257" s="606">
        <v>64783.484999999993</v>
      </c>
      <c r="H3257" s="607">
        <v>6160.91</v>
      </c>
    </row>
    <row r="3258" spans="1:8">
      <c r="A3258" s="601"/>
      <c r="B3258" s="602"/>
      <c r="C3258" s="602"/>
      <c r="D3258" s="603"/>
      <c r="E3258" s="623" t="s">
        <v>4150</v>
      </c>
      <c r="F3258" s="624"/>
      <c r="G3258" s="625"/>
      <c r="H3258" s="612">
        <v>6160.91</v>
      </c>
    </row>
    <row r="3259" spans="1:8">
      <c r="A3259" s="634" t="s">
        <v>4151</v>
      </c>
      <c r="B3259" s="635"/>
      <c r="C3259" s="636"/>
      <c r="D3259" s="637"/>
      <c r="E3259" s="636"/>
      <c r="F3259" s="636"/>
      <c r="G3259" s="638"/>
      <c r="H3259" s="639"/>
    </row>
    <row r="3260" spans="1:8">
      <c r="A3260" s="594" t="s">
        <v>4064</v>
      </c>
      <c r="B3260" s="595"/>
      <c r="C3260" s="595"/>
      <c r="D3260" s="596"/>
      <c r="E3260" s="597" t="s">
        <v>4130</v>
      </c>
      <c r="F3260" s="598" t="s">
        <v>4144</v>
      </c>
      <c r="G3260" s="599" t="s">
        <v>4133</v>
      </c>
      <c r="H3260" s="600" t="s">
        <v>4134</v>
      </c>
    </row>
    <row r="3261" spans="1:8" ht="13.5">
      <c r="A3261" s="601" t="s">
        <v>4198</v>
      </c>
      <c r="B3261" s="602"/>
      <c r="C3261" s="602"/>
      <c r="D3261" s="603"/>
      <c r="E3261" s="604" t="s">
        <v>4146</v>
      </c>
      <c r="F3261" s="670">
        <v>2.35</v>
      </c>
      <c r="G3261" s="606">
        <v>25731.008062500001</v>
      </c>
      <c r="H3261" s="607">
        <v>60467.87</v>
      </c>
    </row>
    <row r="3262" spans="1:8">
      <c r="A3262" s="601"/>
      <c r="B3262" s="602"/>
      <c r="C3262" s="602"/>
      <c r="D3262" s="603"/>
      <c r="E3262" s="604" t="s">
        <v>4141</v>
      </c>
      <c r="F3262" s="605"/>
      <c r="G3262" s="606" t="s">
        <v>4141</v>
      </c>
      <c r="H3262" s="607" t="s">
        <v>4141</v>
      </c>
    </row>
    <row r="3263" spans="1:8" ht="13.5" thickBot="1">
      <c r="A3263" s="641"/>
      <c r="B3263" s="642"/>
      <c r="C3263" s="642"/>
      <c r="D3263" s="643"/>
      <c r="E3263" s="644" t="s">
        <v>4153</v>
      </c>
      <c r="F3263" s="645"/>
      <c r="G3263" s="646"/>
      <c r="H3263" s="647">
        <v>60467.87</v>
      </c>
    </row>
    <row r="3264" spans="1:8" ht="13.5" thickBot="1">
      <c r="A3264" s="648" t="s">
        <v>4154</v>
      </c>
      <c r="B3264" s="649"/>
      <c r="C3264" s="649"/>
      <c r="D3264" s="649"/>
      <c r="E3264" s="650"/>
      <c r="F3264" s="651">
        <v>149736.24</v>
      </c>
      <c r="G3264" s="652"/>
      <c r="H3264" s="653"/>
    </row>
    <row r="3265" spans="1:8" ht="15">
      <c r="A3265" s="579"/>
      <c r="B3265" s="579"/>
      <c r="C3265" s="579"/>
      <c r="D3265" s="579"/>
      <c r="E3265" s="579"/>
      <c r="F3265" s="579"/>
      <c r="G3265" s="579"/>
      <c r="H3265" s="579"/>
    </row>
    <row r="3266" spans="1:8" ht="15.75" thickBot="1">
      <c r="A3266" s="654"/>
      <c r="B3266" s="654"/>
      <c r="C3266" s="654"/>
      <c r="D3266" s="654"/>
      <c r="E3266" s="654"/>
      <c r="F3266" s="654"/>
      <c r="G3266" s="654"/>
      <c r="H3266" s="654"/>
    </row>
    <row r="3267" spans="1:8" ht="26.25" thickBot="1">
      <c r="A3267" s="573" t="s">
        <v>4129</v>
      </c>
      <c r="B3267" s="581"/>
      <c r="C3267" s="581"/>
      <c r="D3267" s="582" t="s">
        <v>274</v>
      </c>
      <c r="E3267" s="583" t="s">
        <v>4130</v>
      </c>
      <c r="F3267" s="584" t="s">
        <v>25</v>
      </c>
      <c r="G3267" s="585" t="s">
        <v>0</v>
      </c>
      <c r="H3267" s="586" t="s">
        <v>4502</v>
      </c>
    </row>
    <row r="3268" spans="1:8" ht="15.75" customHeight="1" thickBot="1">
      <c r="A3268" s="587"/>
      <c r="B3268" s="587"/>
      <c r="C3268" s="587"/>
      <c r="D3268" s="587"/>
      <c r="E3268" s="587"/>
      <c r="F3268" s="587"/>
      <c r="G3268" s="587"/>
      <c r="H3268" s="587"/>
    </row>
    <row r="3269" spans="1:8">
      <c r="A3269" s="588" t="s">
        <v>1297</v>
      </c>
      <c r="B3269" s="589"/>
      <c r="C3269" s="590"/>
      <c r="D3269" s="591"/>
      <c r="E3269" s="590"/>
      <c r="F3269" s="590"/>
      <c r="G3269" s="592"/>
      <c r="H3269" s="593"/>
    </row>
    <row r="3270" spans="1:8">
      <c r="A3270" s="594" t="s">
        <v>4064</v>
      </c>
      <c r="B3270" s="595"/>
      <c r="C3270" s="595"/>
      <c r="D3270" s="596"/>
      <c r="E3270" s="597" t="s">
        <v>4130</v>
      </c>
      <c r="F3270" s="598" t="s">
        <v>4132</v>
      </c>
      <c r="G3270" s="599" t="s">
        <v>4133</v>
      </c>
      <c r="H3270" s="600" t="s">
        <v>4134</v>
      </c>
    </row>
    <row r="3271" spans="1:8" ht="13.5">
      <c r="A3271" s="601" t="s">
        <v>4503</v>
      </c>
      <c r="B3271" s="602"/>
      <c r="C3271" s="602"/>
      <c r="D3271" s="603"/>
      <c r="E3271" s="604" t="s">
        <v>4138</v>
      </c>
      <c r="F3271" s="670">
        <v>0.27</v>
      </c>
      <c r="G3271" s="606">
        <v>7980</v>
      </c>
      <c r="H3271" s="607">
        <v>2154.6</v>
      </c>
    </row>
    <row r="3272" spans="1:8" ht="13.5">
      <c r="A3272" s="601" t="s">
        <v>4479</v>
      </c>
      <c r="B3272" s="602"/>
      <c r="C3272" s="602"/>
      <c r="D3272" s="603"/>
      <c r="E3272" s="604" t="s">
        <v>4138</v>
      </c>
      <c r="F3272" s="670">
        <v>0.08</v>
      </c>
      <c r="G3272" s="606">
        <v>126210</v>
      </c>
      <c r="H3272" s="607">
        <v>10096.799999999999</v>
      </c>
    </row>
    <row r="3273" spans="1:8" ht="13.5">
      <c r="A3273" s="601" t="s">
        <v>4504</v>
      </c>
      <c r="B3273" s="602"/>
      <c r="C3273" s="602"/>
      <c r="D3273" s="603"/>
      <c r="E3273" s="604" t="s">
        <v>4136</v>
      </c>
      <c r="F3273" s="670">
        <v>1.05</v>
      </c>
      <c r="G3273" s="606">
        <v>8558</v>
      </c>
      <c r="H3273" s="607">
        <v>8985.9</v>
      </c>
    </row>
    <row r="3274" spans="1:8" ht="13.5">
      <c r="A3274" s="601"/>
      <c r="B3274" s="602"/>
      <c r="C3274" s="602"/>
      <c r="D3274" s="603"/>
      <c r="E3274" s="604" t="s">
        <v>4141</v>
      </c>
      <c r="F3274" s="670"/>
      <c r="G3274" s="606" t="s">
        <v>4141</v>
      </c>
      <c r="H3274" s="607" t="s">
        <v>4141</v>
      </c>
    </row>
    <row r="3275" spans="1:8">
      <c r="A3275" s="601"/>
      <c r="B3275" s="602"/>
      <c r="C3275" s="602"/>
      <c r="D3275" s="603"/>
      <c r="E3275" s="604" t="s">
        <v>4141</v>
      </c>
      <c r="F3275" s="605"/>
      <c r="G3275" s="606" t="s">
        <v>4141</v>
      </c>
      <c r="H3275" s="607" t="s">
        <v>4141</v>
      </c>
    </row>
    <row r="3276" spans="1:8">
      <c r="A3276" s="601"/>
      <c r="B3276" s="602"/>
      <c r="C3276" s="602"/>
      <c r="D3276" s="603"/>
      <c r="E3276" s="611" t="s">
        <v>4142</v>
      </c>
      <c r="F3276" s="611"/>
      <c r="G3276" s="611"/>
      <c r="H3276" s="612">
        <v>21237.3</v>
      </c>
    </row>
    <row r="3277" spans="1:8">
      <c r="A3277" s="613" t="s">
        <v>4143</v>
      </c>
      <c r="B3277" s="614"/>
      <c r="C3277" s="615"/>
      <c r="D3277" s="616"/>
      <c r="E3277" s="615"/>
      <c r="F3277" s="615"/>
      <c r="G3277" s="617"/>
      <c r="H3277" s="618"/>
    </row>
    <row r="3278" spans="1:8">
      <c r="A3278" s="594" t="s">
        <v>4064</v>
      </c>
      <c r="B3278" s="595"/>
      <c r="C3278" s="595"/>
      <c r="D3278" s="596"/>
      <c r="E3278" s="597" t="s">
        <v>4130</v>
      </c>
      <c r="F3278" s="598" t="s">
        <v>4144</v>
      </c>
      <c r="G3278" s="599" t="s">
        <v>4133</v>
      </c>
      <c r="H3278" s="600" t="s">
        <v>4134</v>
      </c>
    </row>
    <row r="3279" spans="1:8">
      <c r="A3279" s="601" t="s">
        <v>4145</v>
      </c>
      <c r="B3279" s="602"/>
      <c r="C3279" s="602"/>
      <c r="D3279" s="603"/>
      <c r="E3279" s="604" t="s">
        <v>4146</v>
      </c>
      <c r="F3279" s="619">
        <v>0.9</v>
      </c>
      <c r="G3279" s="606">
        <v>1587.2183463750353</v>
      </c>
      <c r="H3279" s="607">
        <v>1428.5</v>
      </c>
    </row>
    <row r="3280" spans="1:8">
      <c r="A3280" s="601"/>
      <c r="B3280" s="602"/>
      <c r="C3280" s="602"/>
      <c r="D3280" s="603"/>
      <c r="E3280" s="604" t="s">
        <v>4141</v>
      </c>
      <c r="F3280" s="619" t="s">
        <v>4141</v>
      </c>
      <c r="G3280" s="606" t="s">
        <v>4141</v>
      </c>
      <c r="H3280" s="607" t="s">
        <v>4141</v>
      </c>
    </row>
    <row r="3281" spans="1:8">
      <c r="A3281" s="601"/>
      <c r="B3281" s="602"/>
      <c r="C3281" s="602"/>
      <c r="D3281" s="603"/>
      <c r="E3281" s="604" t="s">
        <v>4141</v>
      </c>
      <c r="F3281" s="619" t="s">
        <v>4141</v>
      </c>
      <c r="G3281" s="606" t="s">
        <v>4141</v>
      </c>
      <c r="H3281" s="607" t="s">
        <v>4141</v>
      </c>
    </row>
    <row r="3282" spans="1:8">
      <c r="A3282" s="620"/>
      <c r="B3282" s="621"/>
      <c r="C3282" s="621"/>
      <c r="D3282" s="622"/>
      <c r="E3282" s="623" t="s">
        <v>4147</v>
      </c>
      <c r="F3282" s="624"/>
      <c r="G3282" s="625"/>
      <c r="H3282" s="612">
        <v>1428.5</v>
      </c>
    </row>
    <row r="3283" spans="1:8">
      <c r="A3283" s="626" t="s">
        <v>4148</v>
      </c>
      <c r="B3283" s="627"/>
      <c r="C3283" s="628"/>
      <c r="D3283" s="629"/>
      <c r="E3283" s="628"/>
      <c r="F3283" s="628"/>
      <c r="G3283" s="630"/>
      <c r="H3283" s="631"/>
    </row>
    <row r="3284" spans="1:8">
      <c r="A3284" s="594" t="s">
        <v>4064</v>
      </c>
      <c r="B3284" s="595"/>
      <c r="C3284" s="595"/>
      <c r="D3284" s="596"/>
      <c r="E3284" s="597" t="s">
        <v>4130</v>
      </c>
      <c r="F3284" s="598" t="s">
        <v>4132</v>
      </c>
      <c r="G3284" s="599" t="s">
        <v>4133</v>
      </c>
      <c r="H3284" s="600" t="s">
        <v>4134</v>
      </c>
    </row>
    <row r="3285" spans="1:8">
      <c r="A3285" s="601" t="s">
        <v>4149</v>
      </c>
      <c r="B3285" s="602"/>
      <c r="C3285" s="602"/>
      <c r="D3285" s="603"/>
      <c r="E3285" s="604" t="s">
        <v>4140</v>
      </c>
      <c r="F3285" s="632">
        <v>0.05</v>
      </c>
      <c r="G3285" s="606">
        <v>64783.484999999993</v>
      </c>
      <c r="H3285" s="607">
        <v>3239.17</v>
      </c>
    </row>
    <row r="3286" spans="1:8">
      <c r="A3286" s="601"/>
      <c r="B3286" s="602"/>
      <c r="C3286" s="602"/>
      <c r="D3286" s="603"/>
      <c r="E3286" s="623" t="s">
        <v>4150</v>
      </c>
      <c r="F3286" s="624"/>
      <c r="G3286" s="625"/>
      <c r="H3286" s="612">
        <v>3239.17</v>
      </c>
    </row>
    <row r="3287" spans="1:8">
      <c r="A3287" s="634" t="s">
        <v>4151</v>
      </c>
      <c r="B3287" s="635"/>
      <c r="C3287" s="636"/>
      <c r="D3287" s="637"/>
      <c r="E3287" s="636"/>
      <c r="F3287" s="636"/>
      <c r="G3287" s="638"/>
      <c r="H3287" s="639"/>
    </row>
    <row r="3288" spans="1:8">
      <c r="A3288" s="594" t="s">
        <v>4064</v>
      </c>
      <c r="B3288" s="595"/>
      <c r="C3288" s="595"/>
      <c r="D3288" s="596"/>
      <c r="E3288" s="597" t="s">
        <v>4130</v>
      </c>
      <c r="F3288" s="598" t="s">
        <v>4144</v>
      </c>
      <c r="G3288" s="599" t="s">
        <v>4133</v>
      </c>
      <c r="H3288" s="600" t="s">
        <v>4134</v>
      </c>
    </row>
    <row r="3289" spans="1:8" ht="13.5">
      <c r="A3289" s="601" t="s">
        <v>4189</v>
      </c>
      <c r="B3289" s="602"/>
      <c r="C3289" s="602"/>
      <c r="D3289" s="603"/>
      <c r="E3289" s="604" t="s">
        <v>4146</v>
      </c>
      <c r="F3289" s="670">
        <v>0.9</v>
      </c>
      <c r="G3289" s="606">
        <v>45029.264109374999</v>
      </c>
      <c r="H3289" s="607">
        <v>40526.339999999997</v>
      </c>
    </row>
    <row r="3290" spans="1:8">
      <c r="A3290" s="601"/>
      <c r="B3290" s="602"/>
      <c r="C3290" s="602"/>
      <c r="D3290" s="603"/>
      <c r="E3290" s="604" t="s">
        <v>4141</v>
      </c>
      <c r="F3290" s="605"/>
      <c r="G3290" s="606" t="s">
        <v>4141</v>
      </c>
      <c r="H3290" s="607" t="s">
        <v>4141</v>
      </c>
    </row>
    <row r="3291" spans="1:8" ht="13.5" thickBot="1">
      <c r="A3291" s="641"/>
      <c r="B3291" s="642"/>
      <c r="C3291" s="642"/>
      <c r="D3291" s="643"/>
      <c r="E3291" s="644" t="s">
        <v>4153</v>
      </c>
      <c r="F3291" s="645"/>
      <c r="G3291" s="646"/>
      <c r="H3291" s="647">
        <v>40526.339999999997</v>
      </c>
    </row>
    <row r="3292" spans="1:8" ht="13.5" thickBot="1">
      <c r="A3292" s="648" t="s">
        <v>4154</v>
      </c>
      <c r="B3292" s="649"/>
      <c r="C3292" s="649"/>
      <c r="D3292" s="649"/>
      <c r="E3292" s="650"/>
      <c r="F3292" s="651">
        <v>66431.31</v>
      </c>
      <c r="G3292" s="652"/>
      <c r="H3292" s="653"/>
    </row>
    <row r="3293" spans="1:8" ht="15">
      <c r="A3293" s="579"/>
      <c r="B3293" s="579"/>
      <c r="C3293" s="579"/>
      <c r="D3293" s="579"/>
      <c r="E3293" s="579"/>
      <c r="F3293" s="579"/>
      <c r="G3293" s="579"/>
      <c r="H3293" s="579"/>
    </row>
    <row r="3294" spans="1:8" ht="15.75" thickBot="1">
      <c r="A3294" s="654"/>
      <c r="B3294" s="654"/>
      <c r="C3294" s="654"/>
      <c r="D3294" s="654"/>
      <c r="E3294" s="654"/>
      <c r="F3294" s="654"/>
      <c r="G3294" s="654"/>
      <c r="H3294" s="654"/>
    </row>
    <row r="3295" spans="1:8" ht="26.25" thickBot="1">
      <c r="A3295" s="573" t="s">
        <v>4129</v>
      </c>
      <c r="B3295" s="581"/>
      <c r="C3295" s="581"/>
      <c r="D3295" s="582" t="s">
        <v>276</v>
      </c>
      <c r="E3295" s="583" t="s">
        <v>4130</v>
      </c>
      <c r="F3295" s="584" t="s">
        <v>25</v>
      </c>
      <c r="G3295" s="585" t="s">
        <v>0</v>
      </c>
      <c r="H3295" s="586" t="s">
        <v>4505</v>
      </c>
    </row>
    <row r="3296" spans="1:8" ht="15.75" customHeight="1" thickBot="1">
      <c r="A3296" s="587"/>
      <c r="B3296" s="587"/>
      <c r="C3296" s="587"/>
      <c r="D3296" s="587"/>
      <c r="E3296" s="587"/>
      <c r="F3296" s="587"/>
      <c r="G3296" s="587"/>
      <c r="H3296" s="587"/>
    </row>
    <row r="3297" spans="1:8">
      <c r="A3297" s="588" t="s">
        <v>1297</v>
      </c>
      <c r="B3297" s="589"/>
      <c r="C3297" s="590"/>
      <c r="D3297" s="591"/>
      <c r="E3297" s="590"/>
      <c r="F3297" s="590"/>
      <c r="G3297" s="592"/>
      <c r="H3297" s="593"/>
    </row>
    <row r="3298" spans="1:8">
      <c r="A3298" s="594" t="s">
        <v>4064</v>
      </c>
      <c r="B3298" s="595"/>
      <c r="C3298" s="595"/>
      <c r="D3298" s="596"/>
      <c r="E3298" s="597" t="s">
        <v>4130</v>
      </c>
      <c r="F3298" s="598" t="s">
        <v>4132</v>
      </c>
      <c r="G3298" s="599" t="s">
        <v>4133</v>
      </c>
      <c r="H3298" s="600" t="s">
        <v>4134</v>
      </c>
    </row>
    <row r="3299" spans="1:8" ht="13.5">
      <c r="A3299" s="601" t="s">
        <v>4506</v>
      </c>
      <c r="B3299" s="602"/>
      <c r="C3299" s="602"/>
      <c r="D3299" s="603"/>
      <c r="E3299" s="604" t="s">
        <v>4138</v>
      </c>
      <c r="F3299" s="670">
        <v>0.6</v>
      </c>
      <c r="G3299" s="606">
        <v>3980</v>
      </c>
      <c r="H3299" s="607">
        <v>2388</v>
      </c>
    </row>
    <row r="3300" spans="1:8" ht="13.5">
      <c r="A3300" s="601" t="s">
        <v>4479</v>
      </c>
      <c r="B3300" s="602"/>
      <c r="C3300" s="602"/>
      <c r="D3300" s="603"/>
      <c r="E3300" s="604" t="s">
        <v>4138</v>
      </c>
      <c r="F3300" s="670">
        <v>0.08</v>
      </c>
      <c r="G3300" s="606">
        <v>126210</v>
      </c>
      <c r="H3300" s="607">
        <v>10096.799999999999</v>
      </c>
    </row>
    <row r="3301" spans="1:8" ht="13.5">
      <c r="A3301" s="601" t="s">
        <v>4507</v>
      </c>
      <c r="B3301" s="602"/>
      <c r="C3301" s="602"/>
      <c r="D3301" s="603"/>
      <c r="E3301" s="604" t="s">
        <v>4136</v>
      </c>
      <c r="F3301" s="670">
        <v>1</v>
      </c>
      <c r="G3301" s="606">
        <v>6043</v>
      </c>
      <c r="H3301" s="607">
        <v>6043</v>
      </c>
    </row>
    <row r="3302" spans="1:8" ht="13.5">
      <c r="A3302" s="601"/>
      <c r="B3302" s="602"/>
      <c r="C3302" s="602"/>
      <c r="D3302" s="603"/>
      <c r="E3302" s="604" t="s">
        <v>4141</v>
      </c>
      <c r="F3302" s="670"/>
      <c r="G3302" s="606" t="s">
        <v>4141</v>
      </c>
      <c r="H3302" s="607" t="s">
        <v>4141</v>
      </c>
    </row>
    <row r="3303" spans="1:8">
      <c r="A3303" s="601"/>
      <c r="B3303" s="602"/>
      <c r="C3303" s="602"/>
      <c r="D3303" s="603"/>
      <c r="E3303" s="604" t="s">
        <v>4141</v>
      </c>
      <c r="F3303" s="605"/>
      <c r="G3303" s="606" t="s">
        <v>4141</v>
      </c>
      <c r="H3303" s="607" t="s">
        <v>4141</v>
      </c>
    </row>
    <row r="3304" spans="1:8">
      <c r="A3304" s="601"/>
      <c r="B3304" s="602"/>
      <c r="C3304" s="602"/>
      <c r="D3304" s="603"/>
      <c r="E3304" s="611" t="s">
        <v>4142</v>
      </c>
      <c r="F3304" s="611"/>
      <c r="G3304" s="611"/>
      <c r="H3304" s="612">
        <v>18527.8</v>
      </c>
    </row>
    <row r="3305" spans="1:8">
      <c r="A3305" s="613" t="s">
        <v>4143</v>
      </c>
      <c r="B3305" s="614"/>
      <c r="C3305" s="615"/>
      <c r="D3305" s="616"/>
      <c r="E3305" s="615"/>
      <c r="F3305" s="615"/>
      <c r="G3305" s="617"/>
      <c r="H3305" s="618"/>
    </row>
    <row r="3306" spans="1:8">
      <c r="A3306" s="594" t="s">
        <v>4064</v>
      </c>
      <c r="B3306" s="595"/>
      <c r="C3306" s="595"/>
      <c r="D3306" s="596"/>
      <c r="E3306" s="597" t="s">
        <v>4130</v>
      </c>
      <c r="F3306" s="598" t="s">
        <v>4144</v>
      </c>
      <c r="G3306" s="599" t="s">
        <v>4133</v>
      </c>
      <c r="H3306" s="600" t="s">
        <v>4134</v>
      </c>
    </row>
    <row r="3307" spans="1:8">
      <c r="A3307" s="601" t="s">
        <v>4145</v>
      </c>
      <c r="B3307" s="602"/>
      <c r="C3307" s="602"/>
      <c r="D3307" s="603"/>
      <c r="E3307" s="604" t="s">
        <v>4146</v>
      </c>
      <c r="F3307" s="619">
        <v>0.5</v>
      </c>
      <c r="G3307" s="606">
        <v>1587.2183463750353</v>
      </c>
      <c r="H3307" s="607">
        <v>793.61</v>
      </c>
    </row>
    <row r="3308" spans="1:8">
      <c r="A3308" s="601"/>
      <c r="B3308" s="602"/>
      <c r="C3308" s="602"/>
      <c r="D3308" s="603"/>
      <c r="E3308" s="604" t="s">
        <v>4141</v>
      </c>
      <c r="F3308" s="619" t="s">
        <v>4141</v>
      </c>
      <c r="G3308" s="606" t="s">
        <v>4141</v>
      </c>
      <c r="H3308" s="607" t="s">
        <v>4141</v>
      </c>
    </row>
    <row r="3309" spans="1:8">
      <c r="A3309" s="601"/>
      <c r="B3309" s="602"/>
      <c r="C3309" s="602"/>
      <c r="D3309" s="603"/>
      <c r="E3309" s="604" t="s">
        <v>4141</v>
      </c>
      <c r="F3309" s="619" t="s">
        <v>4141</v>
      </c>
      <c r="G3309" s="606" t="s">
        <v>4141</v>
      </c>
      <c r="H3309" s="607" t="s">
        <v>4141</v>
      </c>
    </row>
    <row r="3310" spans="1:8">
      <c r="A3310" s="620"/>
      <c r="B3310" s="621"/>
      <c r="C3310" s="621"/>
      <c r="D3310" s="622"/>
      <c r="E3310" s="623" t="s">
        <v>4147</v>
      </c>
      <c r="F3310" s="624"/>
      <c r="G3310" s="625"/>
      <c r="H3310" s="612">
        <v>793.61</v>
      </c>
    </row>
    <row r="3311" spans="1:8">
      <c r="A3311" s="626" t="s">
        <v>4148</v>
      </c>
      <c r="B3311" s="627"/>
      <c r="C3311" s="628"/>
      <c r="D3311" s="629"/>
      <c r="E3311" s="628"/>
      <c r="F3311" s="628"/>
      <c r="G3311" s="630"/>
      <c r="H3311" s="631"/>
    </row>
    <row r="3312" spans="1:8">
      <c r="A3312" s="594" t="s">
        <v>4064</v>
      </c>
      <c r="B3312" s="595"/>
      <c r="C3312" s="595"/>
      <c r="D3312" s="596"/>
      <c r="E3312" s="597" t="s">
        <v>4130</v>
      </c>
      <c r="F3312" s="598" t="s">
        <v>4132</v>
      </c>
      <c r="G3312" s="599" t="s">
        <v>4133</v>
      </c>
      <c r="H3312" s="600" t="s">
        <v>4134</v>
      </c>
    </row>
    <row r="3313" spans="1:8">
      <c r="A3313" s="601" t="s">
        <v>4149</v>
      </c>
      <c r="B3313" s="602"/>
      <c r="C3313" s="602"/>
      <c r="D3313" s="603"/>
      <c r="E3313" s="604" t="s">
        <v>4140</v>
      </c>
      <c r="F3313" s="632">
        <v>0.04</v>
      </c>
      <c r="G3313" s="606">
        <v>64783.484999999993</v>
      </c>
      <c r="H3313" s="607">
        <v>2591.34</v>
      </c>
    </row>
    <row r="3314" spans="1:8">
      <c r="A3314" s="601"/>
      <c r="B3314" s="602"/>
      <c r="C3314" s="602"/>
      <c r="D3314" s="603"/>
      <c r="E3314" s="623" t="s">
        <v>4150</v>
      </c>
      <c r="F3314" s="624"/>
      <c r="G3314" s="625"/>
      <c r="H3314" s="612">
        <v>2591.34</v>
      </c>
    </row>
    <row r="3315" spans="1:8">
      <c r="A3315" s="634" t="s">
        <v>4151</v>
      </c>
      <c r="B3315" s="635"/>
      <c r="C3315" s="636"/>
      <c r="D3315" s="637"/>
      <c r="E3315" s="636"/>
      <c r="F3315" s="636"/>
      <c r="G3315" s="638"/>
      <c r="H3315" s="639"/>
    </row>
    <row r="3316" spans="1:8">
      <c r="A3316" s="594" t="s">
        <v>4064</v>
      </c>
      <c r="B3316" s="595"/>
      <c r="C3316" s="595"/>
      <c r="D3316" s="596"/>
      <c r="E3316" s="597" t="s">
        <v>4130</v>
      </c>
      <c r="F3316" s="598" t="s">
        <v>4144</v>
      </c>
      <c r="G3316" s="599" t="s">
        <v>4133</v>
      </c>
      <c r="H3316" s="600" t="s">
        <v>4134</v>
      </c>
    </row>
    <row r="3317" spans="1:8" ht="13.5">
      <c r="A3317" s="601" t="s">
        <v>4189</v>
      </c>
      <c r="B3317" s="602"/>
      <c r="C3317" s="602"/>
      <c r="D3317" s="603"/>
      <c r="E3317" s="604" t="s">
        <v>4146</v>
      </c>
      <c r="F3317" s="670">
        <v>0.5</v>
      </c>
      <c r="G3317" s="606">
        <v>45029.264109374999</v>
      </c>
      <c r="H3317" s="607">
        <v>22514.63</v>
      </c>
    </row>
    <row r="3318" spans="1:8">
      <c r="A3318" s="601"/>
      <c r="B3318" s="602"/>
      <c r="C3318" s="602"/>
      <c r="D3318" s="603"/>
      <c r="E3318" s="604" t="s">
        <v>4141</v>
      </c>
      <c r="F3318" s="605"/>
      <c r="G3318" s="606" t="s">
        <v>4141</v>
      </c>
      <c r="H3318" s="607" t="s">
        <v>4141</v>
      </c>
    </row>
    <row r="3319" spans="1:8" ht="13.5" thickBot="1">
      <c r="A3319" s="641"/>
      <c r="B3319" s="642"/>
      <c r="C3319" s="642"/>
      <c r="D3319" s="643"/>
      <c r="E3319" s="644" t="s">
        <v>4153</v>
      </c>
      <c r="F3319" s="645"/>
      <c r="G3319" s="646"/>
      <c r="H3319" s="647">
        <v>22514.63</v>
      </c>
    </row>
    <row r="3320" spans="1:8" ht="13.5" thickBot="1">
      <c r="A3320" s="648" t="s">
        <v>4154</v>
      </c>
      <c r="B3320" s="649"/>
      <c r="C3320" s="649"/>
      <c r="D3320" s="649"/>
      <c r="E3320" s="650"/>
      <c r="F3320" s="651">
        <v>44427.38</v>
      </c>
      <c r="G3320" s="652"/>
      <c r="H3320" s="653"/>
    </row>
    <row r="3321" spans="1:8" ht="15">
      <c r="A3321" s="579"/>
      <c r="B3321" s="579"/>
      <c r="C3321" s="579"/>
      <c r="D3321" s="579"/>
      <c r="E3321" s="579"/>
      <c r="F3321" s="579"/>
      <c r="G3321" s="579"/>
      <c r="H3321" s="579"/>
    </row>
    <row r="3322" spans="1:8" ht="15.75" thickBot="1">
      <c r="A3322" s="654"/>
      <c r="B3322" s="654"/>
      <c r="C3322" s="654"/>
      <c r="D3322" s="654"/>
      <c r="E3322" s="654"/>
      <c r="F3322" s="654"/>
      <c r="G3322" s="654"/>
      <c r="H3322" s="654"/>
    </row>
    <row r="3323" spans="1:8" ht="13.5" thickBot="1">
      <c r="A3323" s="573" t="s">
        <v>4129</v>
      </c>
      <c r="B3323" s="581"/>
      <c r="C3323" s="581"/>
      <c r="D3323" s="582" t="s">
        <v>278</v>
      </c>
      <c r="E3323" s="583" t="s">
        <v>4130</v>
      </c>
      <c r="F3323" s="584" t="s">
        <v>25</v>
      </c>
      <c r="G3323" s="585" t="s">
        <v>0</v>
      </c>
      <c r="H3323" s="586" t="s">
        <v>4508</v>
      </c>
    </row>
    <row r="3324" spans="1:8" ht="15.75" customHeight="1" thickBot="1">
      <c r="A3324" s="587"/>
      <c r="B3324" s="587"/>
      <c r="C3324" s="587"/>
      <c r="D3324" s="587"/>
      <c r="E3324" s="587"/>
      <c r="F3324" s="587"/>
      <c r="G3324" s="587"/>
      <c r="H3324" s="587"/>
    </row>
    <row r="3325" spans="1:8">
      <c r="A3325" s="588" t="s">
        <v>1297</v>
      </c>
      <c r="B3325" s="589"/>
      <c r="C3325" s="590"/>
      <c r="D3325" s="591"/>
      <c r="E3325" s="590"/>
      <c r="F3325" s="590"/>
      <c r="G3325" s="592"/>
      <c r="H3325" s="593"/>
    </row>
    <row r="3326" spans="1:8">
      <c r="A3326" s="594" t="s">
        <v>4064</v>
      </c>
      <c r="B3326" s="595"/>
      <c r="C3326" s="595"/>
      <c r="D3326" s="596"/>
      <c r="E3326" s="597" t="s">
        <v>4130</v>
      </c>
      <c r="F3326" s="598" t="s">
        <v>4132</v>
      </c>
      <c r="G3326" s="599" t="s">
        <v>4133</v>
      </c>
      <c r="H3326" s="600" t="s">
        <v>4134</v>
      </c>
    </row>
    <row r="3327" spans="1:8" ht="13.5">
      <c r="A3327" s="601" t="s">
        <v>4509</v>
      </c>
      <c r="B3327" s="602"/>
      <c r="C3327" s="602"/>
      <c r="D3327" s="603"/>
      <c r="E3327" s="604" t="s">
        <v>4138</v>
      </c>
      <c r="F3327" s="670">
        <v>0.66</v>
      </c>
      <c r="G3327" s="606">
        <v>571</v>
      </c>
      <c r="H3327" s="607">
        <v>376.86</v>
      </c>
    </row>
    <row r="3328" spans="1:8" ht="13.5">
      <c r="A3328" s="601" t="s">
        <v>4510</v>
      </c>
      <c r="B3328" s="602"/>
      <c r="C3328" s="602"/>
      <c r="D3328" s="603"/>
      <c r="E3328" s="604" t="s">
        <v>4136</v>
      </c>
      <c r="F3328" s="670">
        <v>1.1000000000000001</v>
      </c>
      <c r="G3328" s="606">
        <v>28091</v>
      </c>
      <c r="H3328" s="607">
        <v>30900.1</v>
      </c>
    </row>
    <row r="3329" spans="1:8">
      <c r="A3329" s="601"/>
      <c r="B3329" s="602"/>
      <c r="C3329" s="602"/>
      <c r="D3329" s="603"/>
      <c r="E3329" s="604" t="s">
        <v>4141</v>
      </c>
      <c r="F3329" s="605"/>
      <c r="G3329" s="606" t="s">
        <v>4141</v>
      </c>
      <c r="H3329" s="607" t="s">
        <v>4141</v>
      </c>
    </row>
    <row r="3330" spans="1:8">
      <c r="A3330" s="601"/>
      <c r="B3330" s="602"/>
      <c r="C3330" s="602"/>
      <c r="D3330" s="603"/>
      <c r="E3330" s="611" t="s">
        <v>4142</v>
      </c>
      <c r="F3330" s="611"/>
      <c r="G3330" s="611"/>
      <c r="H3330" s="612">
        <v>31276.959999999999</v>
      </c>
    </row>
    <row r="3331" spans="1:8">
      <c r="A3331" s="613" t="s">
        <v>4143</v>
      </c>
      <c r="B3331" s="614"/>
      <c r="C3331" s="615"/>
      <c r="D3331" s="616"/>
      <c r="E3331" s="615"/>
      <c r="F3331" s="615"/>
      <c r="G3331" s="617"/>
      <c r="H3331" s="618"/>
    </row>
    <row r="3332" spans="1:8">
      <c r="A3332" s="594" t="s">
        <v>4064</v>
      </c>
      <c r="B3332" s="595"/>
      <c r="C3332" s="595"/>
      <c r="D3332" s="596"/>
      <c r="E3332" s="597" t="s">
        <v>4130</v>
      </c>
      <c r="F3332" s="598" t="s">
        <v>4144</v>
      </c>
      <c r="G3332" s="599" t="s">
        <v>4133</v>
      </c>
      <c r="H3332" s="600" t="s">
        <v>4134</v>
      </c>
    </row>
    <row r="3333" spans="1:8">
      <c r="A3333" s="601" t="s">
        <v>4145</v>
      </c>
      <c r="B3333" s="602"/>
      <c r="C3333" s="602"/>
      <c r="D3333" s="603"/>
      <c r="E3333" s="604" t="s">
        <v>4146</v>
      </c>
      <c r="F3333" s="619">
        <v>0.2</v>
      </c>
      <c r="G3333" s="606">
        <v>1587.2183463750353</v>
      </c>
      <c r="H3333" s="607">
        <v>317.44</v>
      </c>
    </row>
    <row r="3334" spans="1:8">
      <c r="A3334" s="601"/>
      <c r="B3334" s="602"/>
      <c r="C3334" s="602"/>
      <c r="D3334" s="603"/>
      <c r="E3334" s="604" t="s">
        <v>4141</v>
      </c>
      <c r="F3334" s="619" t="s">
        <v>4141</v>
      </c>
      <c r="G3334" s="606" t="s">
        <v>4141</v>
      </c>
      <c r="H3334" s="607" t="s">
        <v>4141</v>
      </c>
    </row>
    <row r="3335" spans="1:8">
      <c r="A3335" s="601"/>
      <c r="B3335" s="602"/>
      <c r="C3335" s="602"/>
      <c r="D3335" s="603"/>
      <c r="E3335" s="604" t="s">
        <v>4141</v>
      </c>
      <c r="F3335" s="619" t="s">
        <v>4141</v>
      </c>
      <c r="G3335" s="606" t="s">
        <v>4141</v>
      </c>
      <c r="H3335" s="607" t="s">
        <v>4141</v>
      </c>
    </row>
    <row r="3336" spans="1:8">
      <c r="A3336" s="620"/>
      <c r="B3336" s="621"/>
      <c r="C3336" s="621"/>
      <c r="D3336" s="622"/>
      <c r="E3336" s="623" t="s">
        <v>4147</v>
      </c>
      <c r="F3336" s="624"/>
      <c r="G3336" s="625"/>
      <c r="H3336" s="612">
        <v>317.44</v>
      </c>
    </row>
    <row r="3337" spans="1:8">
      <c r="A3337" s="626" t="s">
        <v>4148</v>
      </c>
      <c r="B3337" s="627"/>
      <c r="C3337" s="628"/>
      <c r="D3337" s="629"/>
      <c r="E3337" s="628"/>
      <c r="F3337" s="628"/>
      <c r="G3337" s="630"/>
      <c r="H3337" s="631"/>
    </row>
    <row r="3338" spans="1:8">
      <c r="A3338" s="594" t="s">
        <v>4064</v>
      </c>
      <c r="B3338" s="595"/>
      <c r="C3338" s="595"/>
      <c r="D3338" s="596"/>
      <c r="E3338" s="597" t="s">
        <v>4130</v>
      </c>
      <c r="F3338" s="598" t="s">
        <v>4132</v>
      </c>
      <c r="G3338" s="599" t="s">
        <v>4133</v>
      </c>
      <c r="H3338" s="600" t="s">
        <v>4134</v>
      </c>
    </row>
    <row r="3339" spans="1:8">
      <c r="A3339" s="601" t="s">
        <v>4149</v>
      </c>
      <c r="B3339" s="602"/>
      <c r="C3339" s="602"/>
      <c r="D3339" s="603"/>
      <c r="E3339" s="604" t="s">
        <v>4140</v>
      </c>
      <c r="F3339" s="632">
        <v>0.04</v>
      </c>
      <c r="G3339" s="606">
        <v>64783.484999999993</v>
      </c>
      <c r="H3339" s="607">
        <v>2591.34</v>
      </c>
    </row>
    <row r="3340" spans="1:8">
      <c r="A3340" s="601"/>
      <c r="B3340" s="602"/>
      <c r="C3340" s="602"/>
      <c r="D3340" s="603"/>
      <c r="E3340" s="623" t="s">
        <v>4150</v>
      </c>
      <c r="F3340" s="624"/>
      <c r="G3340" s="625"/>
      <c r="H3340" s="612">
        <v>2591.34</v>
      </c>
    </row>
    <row r="3341" spans="1:8">
      <c r="A3341" s="634" t="s">
        <v>4151</v>
      </c>
      <c r="B3341" s="635"/>
      <c r="C3341" s="636"/>
      <c r="D3341" s="637"/>
      <c r="E3341" s="636"/>
      <c r="F3341" s="636"/>
      <c r="G3341" s="638"/>
      <c r="H3341" s="639"/>
    </row>
    <row r="3342" spans="1:8">
      <c r="A3342" s="594" t="s">
        <v>4064</v>
      </c>
      <c r="B3342" s="595"/>
      <c r="C3342" s="595"/>
      <c r="D3342" s="596"/>
      <c r="E3342" s="597" t="s">
        <v>4130</v>
      </c>
      <c r="F3342" s="598" t="s">
        <v>4144</v>
      </c>
      <c r="G3342" s="599" t="s">
        <v>4133</v>
      </c>
      <c r="H3342" s="600" t="s">
        <v>4134</v>
      </c>
    </row>
    <row r="3343" spans="1:8" ht="13.5">
      <c r="A3343" s="601" t="s">
        <v>4198</v>
      </c>
      <c r="B3343" s="602"/>
      <c r="C3343" s="602"/>
      <c r="D3343" s="603"/>
      <c r="E3343" s="604" t="s">
        <v>4146</v>
      </c>
      <c r="F3343" s="670">
        <v>0.2</v>
      </c>
      <c r="G3343" s="606">
        <v>25731.008062500001</v>
      </c>
      <c r="H3343" s="607">
        <v>5146.2</v>
      </c>
    </row>
    <row r="3344" spans="1:8">
      <c r="A3344" s="601"/>
      <c r="B3344" s="602"/>
      <c r="C3344" s="602"/>
      <c r="D3344" s="603"/>
      <c r="E3344" s="604" t="s">
        <v>4141</v>
      </c>
      <c r="F3344" s="605"/>
      <c r="G3344" s="606" t="s">
        <v>4141</v>
      </c>
      <c r="H3344" s="607" t="s">
        <v>4141</v>
      </c>
    </row>
    <row r="3345" spans="1:8" ht="13.5" thickBot="1">
      <c r="A3345" s="641"/>
      <c r="B3345" s="642"/>
      <c r="C3345" s="642"/>
      <c r="D3345" s="643"/>
      <c r="E3345" s="644" t="s">
        <v>4153</v>
      </c>
      <c r="F3345" s="645"/>
      <c r="G3345" s="646"/>
      <c r="H3345" s="647">
        <v>5146.2</v>
      </c>
    </row>
    <row r="3346" spans="1:8" ht="13.5" thickBot="1">
      <c r="A3346" s="648" t="s">
        <v>4154</v>
      </c>
      <c r="B3346" s="649"/>
      <c r="C3346" s="649"/>
      <c r="D3346" s="649"/>
      <c r="E3346" s="650"/>
      <c r="F3346" s="651">
        <v>39331.94</v>
      </c>
      <c r="G3346" s="652"/>
      <c r="H3346" s="653"/>
    </row>
    <row r="3347" spans="1:8" ht="15">
      <c r="A3347" s="579"/>
      <c r="B3347" s="579"/>
      <c r="C3347" s="579"/>
      <c r="D3347" s="579"/>
      <c r="E3347" s="579"/>
      <c r="F3347" s="579"/>
      <c r="G3347" s="579"/>
      <c r="H3347" s="579"/>
    </row>
    <row r="3348" spans="1:8" ht="15.75" thickBot="1">
      <c r="A3348" s="654"/>
      <c r="B3348" s="654"/>
      <c r="C3348" s="654"/>
      <c r="D3348" s="654"/>
      <c r="E3348" s="654"/>
      <c r="F3348" s="654"/>
      <c r="G3348" s="654"/>
      <c r="H3348" s="654"/>
    </row>
    <row r="3349" spans="1:8" ht="26.25" thickBot="1">
      <c r="A3349" s="573" t="s">
        <v>4129</v>
      </c>
      <c r="B3349" s="581"/>
      <c r="C3349" s="581"/>
      <c r="D3349" s="582" t="s">
        <v>280</v>
      </c>
      <c r="E3349" s="583" t="s">
        <v>4130</v>
      </c>
      <c r="F3349" s="584" t="s">
        <v>25</v>
      </c>
      <c r="G3349" s="585" t="s">
        <v>0</v>
      </c>
      <c r="H3349" s="586" t="s">
        <v>4511</v>
      </c>
    </row>
    <row r="3350" spans="1:8" ht="15.75" customHeight="1" thickBot="1">
      <c r="A3350" s="587"/>
      <c r="B3350" s="587"/>
      <c r="C3350" s="587"/>
      <c r="D3350" s="587"/>
      <c r="E3350" s="587"/>
      <c r="F3350" s="587"/>
      <c r="G3350" s="587"/>
      <c r="H3350" s="587"/>
    </row>
    <row r="3351" spans="1:8">
      <c r="A3351" s="588" t="s">
        <v>1297</v>
      </c>
      <c r="B3351" s="589"/>
      <c r="C3351" s="590"/>
      <c r="D3351" s="591"/>
      <c r="E3351" s="590"/>
      <c r="F3351" s="590"/>
      <c r="G3351" s="592"/>
      <c r="H3351" s="593"/>
    </row>
    <row r="3352" spans="1:8">
      <c r="A3352" s="594" t="s">
        <v>4064</v>
      </c>
      <c r="B3352" s="595"/>
      <c r="C3352" s="595"/>
      <c r="D3352" s="596"/>
      <c r="E3352" s="597" t="s">
        <v>4130</v>
      </c>
      <c r="F3352" s="598" t="s">
        <v>4132</v>
      </c>
      <c r="G3352" s="599" t="s">
        <v>4133</v>
      </c>
      <c r="H3352" s="600" t="s">
        <v>4134</v>
      </c>
    </row>
    <row r="3353" spans="1:8" ht="13.5">
      <c r="A3353" s="601" t="s">
        <v>4512</v>
      </c>
      <c r="B3353" s="602"/>
      <c r="C3353" s="602"/>
      <c r="D3353" s="603"/>
      <c r="E3353" s="604" t="s">
        <v>4136</v>
      </c>
      <c r="F3353" s="670">
        <v>1.1000000000000001</v>
      </c>
      <c r="G3353" s="606">
        <v>6101</v>
      </c>
      <c r="H3353" s="607">
        <v>6711.1</v>
      </c>
    </row>
    <row r="3354" spans="1:8" ht="13.5">
      <c r="A3354" s="601"/>
      <c r="B3354" s="602"/>
      <c r="C3354" s="602"/>
      <c r="D3354" s="603"/>
      <c r="E3354" s="604" t="s">
        <v>4141</v>
      </c>
      <c r="F3354" s="670"/>
      <c r="G3354" s="606" t="s">
        <v>4141</v>
      </c>
      <c r="H3354" s="607" t="s">
        <v>4141</v>
      </c>
    </row>
    <row r="3355" spans="1:8">
      <c r="A3355" s="601"/>
      <c r="B3355" s="602"/>
      <c r="C3355" s="602"/>
      <c r="D3355" s="603"/>
      <c r="E3355" s="604" t="s">
        <v>4141</v>
      </c>
      <c r="F3355" s="605"/>
      <c r="G3355" s="606" t="s">
        <v>4141</v>
      </c>
      <c r="H3355" s="607" t="s">
        <v>4141</v>
      </c>
    </row>
    <row r="3356" spans="1:8">
      <c r="A3356" s="601"/>
      <c r="B3356" s="602"/>
      <c r="C3356" s="602"/>
      <c r="D3356" s="603"/>
      <c r="E3356" s="611" t="s">
        <v>4142</v>
      </c>
      <c r="F3356" s="611"/>
      <c r="G3356" s="611"/>
      <c r="H3356" s="612">
        <v>6711.1</v>
      </c>
    </row>
    <row r="3357" spans="1:8">
      <c r="A3357" s="613" t="s">
        <v>4143</v>
      </c>
      <c r="B3357" s="614"/>
      <c r="C3357" s="615"/>
      <c r="D3357" s="616"/>
      <c r="E3357" s="615"/>
      <c r="F3357" s="615"/>
      <c r="G3357" s="617"/>
      <c r="H3357" s="618"/>
    </row>
    <row r="3358" spans="1:8">
      <c r="A3358" s="594" t="s">
        <v>4064</v>
      </c>
      <c r="B3358" s="595"/>
      <c r="C3358" s="595"/>
      <c r="D3358" s="596"/>
      <c r="E3358" s="597" t="s">
        <v>4130</v>
      </c>
      <c r="F3358" s="598" t="s">
        <v>4144</v>
      </c>
      <c r="G3358" s="599" t="s">
        <v>4133</v>
      </c>
      <c r="H3358" s="600" t="s">
        <v>4134</v>
      </c>
    </row>
    <row r="3359" spans="1:8">
      <c r="A3359" s="601" t="s">
        <v>4145</v>
      </c>
      <c r="B3359" s="602"/>
      <c r="C3359" s="602"/>
      <c r="D3359" s="603"/>
      <c r="E3359" s="604" t="s">
        <v>4146</v>
      </c>
      <c r="F3359" s="619">
        <v>0.83</v>
      </c>
      <c r="G3359" s="606">
        <v>1587.2183463750353</v>
      </c>
      <c r="H3359" s="607">
        <v>1317.39</v>
      </c>
    </row>
    <row r="3360" spans="1:8">
      <c r="A3360" s="601"/>
      <c r="B3360" s="602"/>
      <c r="C3360" s="602"/>
      <c r="D3360" s="603"/>
      <c r="E3360" s="604" t="s">
        <v>4141</v>
      </c>
      <c r="F3360" s="619" t="s">
        <v>4141</v>
      </c>
      <c r="G3360" s="606" t="s">
        <v>4141</v>
      </c>
      <c r="H3360" s="607" t="s">
        <v>4141</v>
      </c>
    </row>
    <row r="3361" spans="1:8">
      <c r="A3361" s="601"/>
      <c r="B3361" s="602"/>
      <c r="C3361" s="602"/>
      <c r="D3361" s="603"/>
      <c r="E3361" s="604" t="s">
        <v>4141</v>
      </c>
      <c r="F3361" s="619" t="s">
        <v>4141</v>
      </c>
      <c r="G3361" s="606" t="s">
        <v>4141</v>
      </c>
      <c r="H3361" s="607" t="s">
        <v>4141</v>
      </c>
    </row>
    <row r="3362" spans="1:8">
      <c r="A3362" s="620"/>
      <c r="B3362" s="621"/>
      <c r="C3362" s="621"/>
      <c r="D3362" s="622"/>
      <c r="E3362" s="623" t="s">
        <v>4147</v>
      </c>
      <c r="F3362" s="624"/>
      <c r="G3362" s="625"/>
      <c r="H3362" s="612">
        <v>1317.39</v>
      </c>
    </row>
    <row r="3363" spans="1:8">
      <c r="A3363" s="626" t="s">
        <v>4148</v>
      </c>
      <c r="B3363" s="627"/>
      <c r="C3363" s="628"/>
      <c r="D3363" s="629"/>
      <c r="E3363" s="628"/>
      <c r="F3363" s="628"/>
      <c r="G3363" s="630"/>
      <c r="H3363" s="631"/>
    </row>
    <row r="3364" spans="1:8">
      <c r="A3364" s="594" t="s">
        <v>4064</v>
      </c>
      <c r="B3364" s="595"/>
      <c r="C3364" s="595"/>
      <c r="D3364" s="596"/>
      <c r="E3364" s="597" t="s">
        <v>4130</v>
      </c>
      <c r="F3364" s="598" t="s">
        <v>4132</v>
      </c>
      <c r="G3364" s="599" t="s">
        <v>4133</v>
      </c>
      <c r="H3364" s="600" t="s">
        <v>4134</v>
      </c>
    </row>
    <row r="3365" spans="1:8">
      <c r="A3365" s="601" t="s">
        <v>4149</v>
      </c>
      <c r="B3365" s="602"/>
      <c r="C3365" s="602"/>
      <c r="D3365" s="603"/>
      <c r="E3365" s="604" t="s">
        <v>4140</v>
      </c>
      <c r="F3365" s="632">
        <v>0.04</v>
      </c>
      <c r="G3365" s="606">
        <v>64783.484999999993</v>
      </c>
      <c r="H3365" s="607">
        <v>2591.34</v>
      </c>
    </row>
    <row r="3366" spans="1:8">
      <c r="A3366" s="601"/>
      <c r="B3366" s="602"/>
      <c r="C3366" s="602"/>
      <c r="D3366" s="603"/>
      <c r="E3366" s="623" t="s">
        <v>4150</v>
      </c>
      <c r="F3366" s="624"/>
      <c r="G3366" s="625"/>
      <c r="H3366" s="612">
        <v>2591.34</v>
      </c>
    </row>
    <row r="3367" spans="1:8">
      <c r="A3367" s="634" t="s">
        <v>4151</v>
      </c>
      <c r="B3367" s="635"/>
      <c r="C3367" s="636"/>
      <c r="D3367" s="637"/>
      <c r="E3367" s="636"/>
      <c r="F3367" s="636"/>
      <c r="G3367" s="638"/>
      <c r="H3367" s="639"/>
    </row>
    <row r="3368" spans="1:8">
      <c r="A3368" s="594" t="s">
        <v>4064</v>
      </c>
      <c r="B3368" s="595"/>
      <c r="C3368" s="595"/>
      <c r="D3368" s="596"/>
      <c r="E3368" s="597" t="s">
        <v>4130</v>
      </c>
      <c r="F3368" s="598" t="s">
        <v>4144</v>
      </c>
      <c r="G3368" s="599" t="s">
        <v>4133</v>
      </c>
      <c r="H3368" s="600" t="s">
        <v>4134</v>
      </c>
    </row>
    <row r="3369" spans="1:8" ht="13.5">
      <c r="A3369" s="601" t="s">
        <v>4198</v>
      </c>
      <c r="B3369" s="602"/>
      <c r="C3369" s="602"/>
      <c r="D3369" s="603"/>
      <c r="E3369" s="604" t="s">
        <v>4146</v>
      </c>
      <c r="F3369" s="670">
        <v>0.83</v>
      </c>
      <c r="G3369" s="606">
        <v>25731.008062500001</v>
      </c>
      <c r="H3369" s="607">
        <v>21356.74</v>
      </c>
    </row>
    <row r="3370" spans="1:8">
      <c r="A3370" s="601"/>
      <c r="B3370" s="602"/>
      <c r="C3370" s="602"/>
      <c r="D3370" s="603"/>
      <c r="E3370" s="604" t="s">
        <v>4141</v>
      </c>
      <c r="F3370" s="605"/>
      <c r="G3370" s="606" t="s">
        <v>4141</v>
      </c>
      <c r="H3370" s="607" t="s">
        <v>4141</v>
      </c>
    </row>
    <row r="3371" spans="1:8" ht="13.5" thickBot="1">
      <c r="A3371" s="641"/>
      <c r="B3371" s="642"/>
      <c r="C3371" s="642"/>
      <c r="D3371" s="643"/>
      <c r="E3371" s="644" t="s">
        <v>4153</v>
      </c>
      <c r="F3371" s="645"/>
      <c r="G3371" s="646"/>
      <c r="H3371" s="647">
        <v>21356.74</v>
      </c>
    </row>
    <row r="3372" spans="1:8" ht="13.5" thickBot="1">
      <c r="A3372" s="648" t="s">
        <v>4154</v>
      </c>
      <c r="B3372" s="649"/>
      <c r="C3372" s="649"/>
      <c r="D3372" s="649"/>
      <c r="E3372" s="650"/>
      <c r="F3372" s="651">
        <v>31976.57</v>
      </c>
      <c r="G3372" s="652"/>
      <c r="H3372" s="653"/>
    </row>
    <row r="3373" spans="1:8" ht="15">
      <c r="A3373" s="579"/>
      <c r="B3373" s="579"/>
      <c r="C3373" s="579"/>
      <c r="D3373" s="579"/>
      <c r="E3373" s="579"/>
      <c r="F3373" s="579"/>
      <c r="G3373" s="579"/>
      <c r="H3373" s="579"/>
    </row>
    <row r="3374" spans="1:8" ht="15.75" thickBot="1">
      <c r="A3374" s="654"/>
      <c r="B3374" s="654"/>
      <c r="C3374" s="654"/>
      <c r="D3374" s="654"/>
      <c r="E3374" s="654"/>
      <c r="F3374" s="654"/>
      <c r="G3374" s="654"/>
      <c r="H3374" s="654"/>
    </row>
    <row r="3375" spans="1:8" ht="26.25" thickBot="1">
      <c r="A3375" s="573" t="s">
        <v>4129</v>
      </c>
      <c r="B3375" s="581"/>
      <c r="C3375" s="581"/>
      <c r="D3375" s="582" t="s">
        <v>282</v>
      </c>
      <c r="E3375" s="583" t="s">
        <v>4130</v>
      </c>
      <c r="F3375" s="584" t="s">
        <v>25</v>
      </c>
      <c r="G3375" s="585" t="s">
        <v>0</v>
      </c>
      <c r="H3375" s="586" t="s">
        <v>4513</v>
      </c>
    </row>
    <row r="3376" spans="1:8" ht="15.75" customHeight="1" thickBot="1">
      <c r="A3376" s="587"/>
      <c r="B3376" s="587"/>
      <c r="C3376" s="587"/>
      <c r="D3376" s="587"/>
      <c r="E3376" s="587"/>
      <c r="F3376" s="587"/>
      <c r="G3376" s="587"/>
      <c r="H3376" s="587"/>
    </row>
    <row r="3377" spans="1:8">
      <c r="A3377" s="588" t="s">
        <v>1297</v>
      </c>
      <c r="B3377" s="589"/>
      <c r="C3377" s="590"/>
      <c r="D3377" s="591"/>
      <c r="E3377" s="590"/>
      <c r="F3377" s="590"/>
      <c r="G3377" s="592"/>
      <c r="H3377" s="593"/>
    </row>
    <row r="3378" spans="1:8">
      <c r="A3378" s="594" t="s">
        <v>4064</v>
      </c>
      <c r="B3378" s="595"/>
      <c r="C3378" s="595"/>
      <c r="D3378" s="596"/>
      <c r="E3378" s="597" t="s">
        <v>4130</v>
      </c>
      <c r="F3378" s="598" t="s">
        <v>4132</v>
      </c>
      <c r="G3378" s="599" t="s">
        <v>4133</v>
      </c>
      <c r="H3378" s="600" t="s">
        <v>4134</v>
      </c>
    </row>
    <row r="3379" spans="1:8" ht="13.5">
      <c r="A3379" s="601" t="s">
        <v>4514</v>
      </c>
      <c r="B3379" s="602"/>
      <c r="C3379" s="602"/>
      <c r="D3379" s="603"/>
      <c r="E3379" s="604" t="s">
        <v>4136</v>
      </c>
      <c r="F3379" s="670">
        <v>1.1000000000000001</v>
      </c>
      <c r="G3379" s="606">
        <v>3896</v>
      </c>
      <c r="H3379" s="607">
        <v>4285.6000000000004</v>
      </c>
    </row>
    <row r="3380" spans="1:8" ht="13.5">
      <c r="A3380" s="601"/>
      <c r="B3380" s="602"/>
      <c r="C3380" s="602"/>
      <c r="D3380" s="603"/>
      <c r="E3380" s="604" t="s">
        <v>4141</v>
      </c>
      <c r="F3380" s="670"/>
      <c r="G3380" s="606" t="s">
        <v>4141</v>
      </c>
      <c r="H3380" s="607" t="s">
        <v>4141</v>
      </c>
    </row>
    <row r="3381" spans="1:8">
      <c r="A3381" s="601"/>
      <c r="B3381" s="602"/>
      <c r="C3381" s="602"/>
      <c r="D3381" s="603"/>
      <c r="E3381" s="604" t="s">
        <v>4141</v>
      </c>
      <c r="F3381" s="605"/>
      <c r="G3381" s="606" t="s">
        <v>4141</v>
      </c>
      <c r="H3381" s="607" t="s">
        <v>4141</v>
      </c>
    </row>
    <row r="3382" spans="1:8">
      <c r="A3382" s="601"/>
      <c r="B3382" s="602"/>
      <c r="C3382" s="602"/>
      <c r="D3382" s="603"/>
      <c r="E3382" s="611" t="s">
        <v>4142</v>
      </c>
      <c r="F3382" s="611"/>
      <c r="G3382" s="611"/>
      <c r="H3382" s="612">
        <v>4285.6000000000004</v>
      </c>
    </row>
    <row r="3383" spans="1:8">
      <c r="A3383" s="613" t="s">
        <v>4143</v>
      </c>
      <c r="B3383" s="614"/>
      <c r="C3383" s="615"/>
      <c r="D3383" s="616"/>
      <c r="E3383" s="615"/>
      <c r="F3383" s="615"/>
      <c r="G3383" s="617"/>
      <c r="H3383" s="618"/>
    </row>
    <row r="3384" spans="1:8">
      <c r="A3384" s="594" t="s">
        <v>4064</v>
      </c>
      <c r="B3384" s="595"/>
      <c r="C3384" s="595"/>
      <c r="D3384" s="596"/>
      <c r="E3384" s="597" t="s">
        <v>4130</v>
      </c>
      <c r="F3384" s="598" t="s">
        <v>4144</v>
      </c>
      <c r="G3384" s="599" t="s">
        <v>4133</v>
      </c>
      <c r="H3384" s="600" t="s">
        <v>4134</v>
      </c>
    </row>
    <row r="3385" spans="1:8">
      <c r="A3385" s="601" t="s">
        <v>4145</v>
      </c>
      <c r="B3385" s="602"/>
      <c r="C3385" s="602"/>
      <c r="D3385" s="603"/>
      <c r="E3385" s="604" t="s">
        <v>4146</v>
      </c>
      <c r="F3385" s="619">
        <v>0.83</v>
      </c>
      <c r="G3385" s="606">
        <v>1587.2183463750353</v>
      </c>
      <c r="H3385" s="607">
        <v>1317.39</v>
      </c>
    </row>
    <row r="3386" spans="1:8">
      <c r="A3386" s="601"/>
      <c r="B3386" s="602"/>
      <c r="C3386" s="602"/>
      <c r="D3386" s="603"/>
      <c r="E3386" s="604" t="s">
        <v>4141</v>
      </c>
      <c r="F3386" s="619" t="s">
        <v>4141</v>
      </c>
      <c r="G3386" s="606" t="s">
        <v>4141</v>
      </c>
      <c r="H3386" s="607" t="s">
        <v>4141</v>
      </c>
    </row>
    <row r="3387" spans="1:8">
      <c r="A3387" s="601"/>
      <c r="B3387" s="602"/>
      <c r="C3387" s="602"/>
      <c r="D3387" s="603"/>
      <c r="E3387" s="604" t="s">
        <v>4141</v>
      </c>
      <c r="F3387" s="619" t="s">
        <v>4141</v>
      </c>
      <c r="G3387" s="606" t="s">
        <v>4141</v>
      </c>
      <c r="H3387" s="607" t="s">
        <v>4141</v>
      </c>
    </row>
    <row r="3388" spans="1:8">
      <c r="A3388" s="620"/>
      <c r="B3388" s="621"/>
      <c r="C3388" s="621"/>
      <c r="D3388" s="622"/>
      <c r="E3388" s="623" t="s">
        <v>4147</v>
      </c>
      <c r="F3388" s="624"/>
      <c r="G3388" s="625"/>
      <c r="H3388" s="612">
        <v>1317.39</v>
      </c>
    </row>
    <row r="3389" spans="1:8">
      <c r="A3389" s="626" t="s">
        <v>4148</v>
      </c>
      <c r="B3389" s="627"/>
      <c r="C3389" s="628"/>
      <c r="D3389" s="629"/>
      <c r="E3389" s="628"/>
      <c r="F3389" s="628"/>
      <c r="G3389" s="630"/>
      <c r="H3389" s="631"/>
    </row>
    <row r="3390" spans="1:8">
      <c r="A3390" s="594" t="s">
        <v>4064</v>
      </c>
      <c r="B3390" s="595"/>
      <c r="C3390" s="595"/>
      <c r="D3390" s="596"/>
      <c r="E3390" s="597" t="s">
        <v>4130</v>
      </c>
      <c r="F3390" s="598" t="s">
        <v>4132</v>
      </c>
      <c r="G3390" s="599" t="s">
        <v>4133</v>
      </c>
      <c r="H3390" s="600" t="s">
        <v>4134</v>
      </c>
    </row>
    <row r="3391" spans="1:8">
      <c r="A3391" s="601" t="s">
        <v>4149</v>
      </c>
      <c r="B3391" s="602"/>
      <c r="C3391" s="602"/>
      <c r="D3391" s="603"/>
      <c r="E3391" s="604" t="s">
        <v>4140</v>
      </c>
      <c r="F3391" s="632">
        <v>0.04</v>
      </c>
      <c r="G3391" s="606">
        <v>64783.484999999993</v>
      </c>
      <c r="H3391" s="607">
        <v>2591.34</v>
      </c>
    </row>
    <row r="3392" spans="1:8">
      <c r="A3392" s="601"/>
      <c r="B3392" s="602"/>
      <c r="C3392" s="602"/>
      <c r="D3392" s="603"/>
      <c r="E3392" s="623" t="s">
        <v>4150</v>
      </c>
      <c r="F3392" s="624"/>
      <c r="G3392" s="625"/>
      <c r="H3392" s="612">
        <v>2591.34</v>
      </c>
    </row>
    <row r="3393" spans="1:8">
      <c r="A3393" s="634" t="s">
        <v>4151</v>
      </c>
      <c r="B3393" s="635"/>
      <c r="C3393" s="636"/>
      <c r="D3393" s="637"/>
      <c r="E3393" s="636"/>
      <c r="F3393" s="636"/>
      <c r="G3393" s="638"/>
      <c r="H3393" s="639"/>
    </row>
    <row r="3394" spans="1:8">
      <c r="A3394" s="594" t="s">
        <v>4064</v>
      </c>
      <c r="B3394" s="595"/>
      <c r="C3394" s="595"/>
      <c r="D3394" s="596"/>
      <c r="E3394" s="597" t="s">
        <v>4130</v>
      </c>
      <c r="F3394" s="598" t="s">
        <v>4144</v>
      </c>
      <c r="G3394" s="599" t="s">
        <v>4133</v>
      </c>
      <c r="H3394" s="600" t="s">
        <v>4134</v>
      </c>
    </row>
    <row r="3395" spans="1:8" ht="13.5">
      <c r="A3395" s="601" t="s">
        <v>4198</v>
      </c>
      <c r="B3395" s="602"/>
      <c r="C3395" s="602"/>
      <c r="D3395" s="603"/>
      <c r="E3395" s="604" t="s">
        <v>4146</v>
      </c>
      <c r="F3395" s="670">
        <v>0.83</v>
      </c>
      <c r="G3395" s="606">
        <v>25731.008062500001</v>
      </c>
      <c r="H3395" s="607">
        <v>21356.74</v>
      </c>
    </row>
    <row r="3396" spans="1:8">
      <c r="A3396" s="601"/>
      <c r="B3396" s="602"/>
      <c r="C3396" s="602"/>
      <c r="D3396" s="603"/>
      <c r="E3396" s="604" t="s">
        <v>4141</v>
      </c>
      <c r="F3396" s="605"/>
      <c r="G3396" s="606" t="s">
        <v>4141</v>
      </c>
      <c r="H3396" s="607" t="s">
        <v>4141</v>
      </c>
    </row>
    <row r="3397" spans="1:8" ht="13.5" thickBot="1">
      <c r="A3397" s="641"/>
      <c r="B3397" s="642"/>
      <c r="C3397" s="642"/>
      <c r="D3397" s="643"/>
      <c r="E3397" s="644" t="s">
        <v>4153</v>
      </c>
      <c r="F3397" s="645"/>
      <c r="G3397" s="646"/>
      <c r="H3397" s="647">
        <v>21356.74</v>
      </c>
    </row>
    <row r="3398" spans="1:8" ht="13.5" thickBot="1">
      <c r="A3398" s="648" t="s">
        <v>4154</v>
      </c>
      <c r="B3398" s="649"/>
      <c r="C3398" s="649"/>
      <c r="D3398" s="649"/>
      <c r="E3398" s="650"/>
      <c r="F3398" s="651">
        <v>29551.07</v>
      </c>
      <c r="G3398" s="652"/>
      <c r="H3398" s="653"/>
    </row>
    <row r="3399" spans="1:8" ht="15">
      <c r="A3399" s="579"/>
      <c r="B3399" s="579"/>
      <c r="C3399" s="579"/>
      <c r="D3399" s="579"/>
      <c r="E3399" s="579"/>
      <c r="F3399" s="579"/>
      <c r="G3399" s="579"/>
      <c r="H3399" s="579"/>
    </row>
    <row r="3400" spans="1:8" ht="15.75" thickBot="1">
      <c r="A3400" s="654"/>
      <c r="B3400" s="654"/>
      <c r="C3400" s="654"/>
      <c r="D3400" s="654"/>
      <c r="E3400" s="654"/>
      <c r="F3400" s="654"/>
      <c r="G3400" s="654"/>
      <c r="H3400" s="654"/>
    </row>
    <row r="3401" spans="1:8" ht="26.25" thickBot="1">
      <c r="A3401" s="573" t="s">
        <v>4129</v>
      </c>
      <c r="B3401" s="581"/>
      <c r="C3401" s="581"/>
      <c r="D3401" s="582" t="s">
        <v>284</v>
      </c>
      <c r="E3401" s="583" t="s">
        <v>4130</v>
      </c>
      <c r="F3401" s="584" t="s">
        <v>2</v>
      </c>
      <c r="G3401" s="585" t="s">
        <v>0</v>
      </c>
      <c r="H3401" s="586" t="s">
        <v>4515</v>
      </c>
    </row>
    <row r="3402" spans="1:8" ht="15.75" customHeight="1" thickBot="1">
      <c r="A3402" s="587"/>
      <c r="B3402" s="587"/>
      <c r="C3402" s="587"/>
      <c r="D3402" s="587"/>
      <c r="E3402" s="587"/>
      <c r="F3402" s="587"/>
      <c r="G3402" s="587"/>
      <c r="H3402" s="587"/>
    </row>
    <row r="3403" spans="1:8">
      <c r="A3403" s="588" t="s">
        <v>1297</v>
      </c>
      <c r="B3403" s="589"/>
      <c r="C3403" s="590"/>
      <c r="D3403" s="591"/>
      <c r="E3403" s="590"/>
      <c r="F3403" s="590"/>
      <c r="G3403" s="592"/>
      <c r="H3403" s="593"/>
    </row>
    <row r="3404" spans="1:8">
      <c r="A3404" s="594" t="s">
        <v>4064</v>
      </c>
      <c r="B3404" s="595"/>
      <c r="C3404" s="595"/>
      <c r="D3404" s="596"/>
      <c r="E3404" s="597" t="s">
        <v>4130</v>
      </c>
      <c r="F3404" s="598" t="s">
        <v>4132</v>
      </c>
      <c r="G3404" s="599" t="s">
        <v>4133</v>
      </c>
      <c r="H3404" s="600" t="s">
        <v>4134</v>
      </c>
    </row>
    <row r="3405" spans="1:8" ht="13.5">
      <c r="A3405" s="601" t="s">
        <v>4510</v>
      </c>
      <c r="B3405" s="602"/>
      <c r="C3405" s="602"/>
      <c r="D3405" s="603"/>
      <c r="E3405" s="604" t="s">
        <v>4136</v>
      </c>
      <c r="F3405" s="670">
        <v>1.65</v>
      </c>
      <c r="G3405" s="606">
        <v>28091</v>
      </c>
      <c r="H3405" s="607">
        <v>46350.15</v>
      </c>
    </row>
    <row r="3406" spans="1:8" ht="13.5">
      <c r="A3406" s="601" t="s">
        <v>4516</v>
      </c>
      <c r="B3406" s="602"/>
      <c r="C3406" s="602"/>
      <c r="D3406" s="603"/>
      <c r="E3406" s="604" t="s">
        <v>4138</v>
      </c>
      <c r="F3406" s="670">
        <v>2</v>
      </c>
      <c r="G3406" s="606">
        <v>1155</v>
      </c>
      <c r="H3406" s="607">
        <v>2310</v>
      </c>
    </row>
    <row r="3407" spans="1:8" ht="13.5">
      <c r="A3407" s="601" t="s">
        <v>4517</v>
      </c>
      <c r="B3407" s="602"/>
      <c r="C3407" s="602"/>
      <c r="D3407" s="603"/>
      <c r="E3407" s="604" t="s">
        <v>4138</v>
      </c>
      <c r="F3407" s="670">
        <v>1</v>
      </c>
      <c r="G3407" s="606">
        <v>1184</v>
      </c>
      <c r="H3407" s="607">
        <v>1184</v>
      </c>
    </row>
    <row r="3408" spans="1:8" ht="13.5">
      <c r="A3408" s="601" t="s">
        <v>4518</v>
      </c>
      <c r="B3408" s="602"/>
      <c r="C3408" s="602"/>
      <c r="D3408" s="603"/>
      <c r="E3408" s="604" t="s">
        <v>4157</v>
      </c>
      <c r="F3408" s="670">
        <v>0.03</v>
      </c>
      <c r="G3408" s="606">
        <v>204668</v>
      </c>
      <c r="H3408" s="607">
        <v>6140.04</v>
      </c>
    </row>
    <row r="3409" spans="1:8" ht="13.5">
      <c r="A3409" s="601" t="s">
        <v>4519</v>
      </c>
      <c r="B3409" s="602"/>
      <c r="C3409" s="602"/>
      <c r="D3409" s="603"/>
      <c r="E3409" s="604" t="s">
        <v>4520</v>
      </c>
      <c r="F3409" s="670">
        <v>0.01</v>
      </c>
      <c r="G3409" s="606">
        <v>12538</v>
      </c>
      <c r="H3409" s="607">
        <v>125.38</v>
      </c>
    </row>
    <row r="3410" spans="1:8">
      <c r="A3410" s="601"/>
      <c r="B3410" s="602"/>
      <c r="C3410" s="602"/>
      <c r="D3410" s="603"/>
      <c r="E3410" s="604" t="s">
        <v>4141</v>
      </c>
      <c r="F3410" s="605"/>
      <c r="G3410" s="606" t="s">
        <v>4141</v>
      </c>
      <c r="H3410" s="607" t="s">
        <v>4141</v>
      </c>
    </row>
    <row r="3411" spans="1:8">
      <c r="A3411" s="601"/>
      <c r="B3411" s="602"/>
      <c r="C3411" s="602"/>
      <c r="D3411" s="603"/>
      <c r="E3411" s="611" t="s">
        <v>4142</v>
      </c>
      <c r="F3411" s="611"/>
      <c r="G3411" s="611"/>
      <c r="H3411" s="612">
        <v>56109.57</v>
      </c>
    </row>
    <row r="3412" spans="1:8">
      <c r="A3412" s="613" t="s">
        <v>4143</v>
      </c>
      <c r="B3412" s="614"/>
      <c r="C3412" s="615"/>
      <c r="D3412" s="616"/>
      <c r="E3412" s="615"/>
      <c r="F3412" s="615"/>
      <c r="G3412" s="617"/>
      <c r="H3412" s="618"/>
    </row>
    <row r="3413" spans="1:8">
      <c r="A3413" s="594" t="s">
        <v>4064</v>
      </c>
      <c r="B3413" s="595"/>
      <c r="C3413" s="595"/>
      <c r="D3413" s="596"/>
      <c r="E3413" s="597" t="s">
        <v>4130</v>
      </c>
      <c r="F3413" s="598" t="s">
        <v>4144</v>
      </c>
      <c r="G3413" s="599" t="s">
        <v>4133</v>
      </c>
      <c r="H3413" s="600" t="s">
        <v>4134</v>
      </c>
    </row>
    <row r="3414" spans="1:8">
      <c r="A3414" s="601" t="s">
        <v>4145</v>
      </c>
      <c r="B3414" s="602"/>
      <c r="C3414" s="602"/>
      <c r="D3414" s="603"/>
      <c r="E3414" s="604" t="s">
        <v>4146</v>
      </c>
      <c r="F3414" s="619">
        <v>0.86</v>
      </c>
      <c r="G3414" s="606">
        <v>1587.2183463750353</v>
      </c>
      <c r="H3414" s="607">
        <v>1365.01</v>
      </c>
    </row>
    <row r="3415" spans="1:8">
      <c r="A3415" s="601"/>
      <c r="B3415" s="602"/>
      <c r="C3415" s="602"/>
      <c r="D3415" s="603"/>
      <c r="E3415" s="604" t="s">
        <v>4141</v>
      </c>
      <c r="F3415" s="619" t="s">
        <v>4141</v>
      </c>
      <c r="G3415" s="606" t="s">
        <v>4141</v>
      </c>
      <c r="H3415" s="607" t="s">
        <v>4141</v>
      </c>
    </row>
    <row r="3416" spans="1:8">
      <c r="A3416" s="601"/>
      <c r="B3416" s="602"/>
      <c r="C3416" s="602"/>
      <c r="D3416" s="603"/>
      <c r="E3416" s="604" t="s">
        <v>4141</v>
      </c>
      <c r="F3416" s="619" t="s">
        <v>4141</v>
      </c>
      <c r="G3416" s="606" t="s">
        <v>4141</v>
      </c>
      <c r="H3416" s="607" t="s">
        <v>4141</v>
      </c>
    </row>
    <row r="3417" spans="1:8">
      <c r="A3417" s="620"/>
      <c r="B3417" s="621"/>
      <c r="C3417" s="621"/>
      <c r="D3417" s="622"/>
      <c r="E3417" s="623" t="s">
        <v>4147</v>
      </c>
      <c r="F3417" s="624"/>
      <c r="G3417" s="625"/>
      <c r="H3417" s="612">
        <v>1365.01</v>
      </c>
    </row>
    <row r="3418" spans="1:8">
      <c r="A3418" s="626" t="s">
        <v>4148</v>
      </c>
      <c r="B3418" s="627"/>
      <c r="C3418" s="628"/>
      <c r="D3418" s="629"/>
      <c r="E3418" s="628"/>
      <c r="F3418" s="628"/>
      <c r="G3418" s="630"/>
      <c r="H3418" s="631"/>
    </row>
    <row r="3419" spans="1:8">
      <c r="A3419" s="594" t="s">
        <v>4064</v>
      </c>
      <c r="B3419" s="595"/>
      <c r="C3419" s="595"/>
      <c r="D3419" s="596"/>
      <c r="E3419" s="597" t="s">
        <v>4130</v>
      </c>
      <c r="F3419" s="598" t="s">
        <v>4132</v>
      </c>
      <c r="G3419" s="599" t="s">
        <v>4133</v>
      </c>
      <c r="H3419" s="600" t="s">
        <v>4134</v>
      </c>
    </row>
    <row r="3420" spans="1:8">
      <c r="A3420" s="601" t="s">
        <v>4149</v>
      </c>
      <c r="B3420" s="602"/>
      <c r="C3420" s="602"/>
      <c r="D3420" s="603"/>
      <c r="E3420" s="604" t="s">
        <v>4140</v>
      </c>
      <c r="F3420" s="632">
        <v>0.04</v>
      </c>
      <c r="G3420" s="606">
        <v>64783.484999999993</v>
      </c>
      <c r="H3420" s="607">
        <v>2591.34</v>
      </c>
    </row>
    <row r="3421" spans="1:8">
      <c r="A3421" s="601"/>
      <c r="B3421" s="602"/>
      <c r="C3421" s="602"/>
      <c r="D3421" s="603"/>
      <c r="E3421" s="623" t="s">
        <v>4150</v>
      </c>
      <c r="F3421" s="624"/>
      <c r="G3421" s="625"/>
      <c r="H3421" s="612">
        <v>2591.34</v>
      </c>
    </row>
    <row r="3422" spans="1:8">
      <c r="A3422" s="634" t="s">
        <v>4151</v>
      </c>
      <c r="B3422" s="635"/>
      <c r="C3422" s="636"/>
      <c r="D3422" s="637"/>
      <c r="E3422" s="636"/>
      <c r="F3422" s="636"/>
      <c r="G3422" s="638"/>
      <c r="H3422" s="639"/>
    </row>
    <row r="3423" spans="1:8">
      <c r="A3423" s="594" t="s">
        <v>4064</v>
      </c>
      <c r="B3423" s="595"/>
      <c r="C3423" s="595"/>
      <c r="D3423" s="596"/>
      <c r="E3423" s="597" t="s">
        <v>4130</v>
      </c>
      <c r="F3423" s="598" t="s">
        <v>4144</v>
      </c>
      <c r="G3423" s="599" t="s">
        <v>4133</v>
      </c>
      <c r="H3423" s="600" t="s">
        <v>4134</v>
      </c>
    </row>
    <row r="3424" spans="1:8" ht="13.5">
      <c r="A3424" s="601" t="s">
        <v>4198</v>
      </c>
      <c r="B3424" s="602"/>
      <c r="C3424" s="602"/>
      <c r="D3424" s="603"/>
      <c r="E3424" s="604" t="s">
        <v>4146</v>
      </c>
      <c r="F3424" s="670">
        <v>0.86</v>
      </c>
      <c r="G3424" s="606">
        <v>25731.008062500001</v>
      </c>
      <c r="H3424" s="607">
        <v>22128.67</v>
      </c>
    </row>
    <row r="3425" spans="1:8">
      <c r="A3425" s="601"/>
      <c r="B3425" s="602"/>
      <c r="C3425" s="602"/>
      <c r="D3425" s="603"/>
      <c r="E3425" s="604" t="s">
        <v>4141</v>
      </c>
      <c r="F3425" s="605"/>
      <c r="G3425" s="606" t="s">
        <v>4141</v>
      </c>
      <c r="H3425" s="607" t="s">
        <v>4141</v>
      </c>
    </row>
    <row r="3426" spans="1:8" ht="13.5" thickBot="1">
      <c r="A3426" s="641"/>
      <c r="B3426" s="642"/>
      <c r="C3426" s="642"/>
      <c r="D3426" s="643"/>
      <c r="E3426" s="644" t="s">
        <v>4153</v>
      </c>
      <c r="F3426" s="645"/>
      <c r="G3426" s="646"/>
      <c r="H3426" s="647">
        <v>22128.67</v>
      </c>
    </row>
    <row r="3427" spans="1:8" ht="13.5" thickBot="1">
      <c r="A3427" s="648" t="s">
        <v>4154</v>
      </c>
      <c r="B3427" s="649"/>
      <c r="C3427" s="649"/>
      <c r="D3427" s="649"/>
      <c r="E3427" s="650"/>
      <c r="F3427" s="651">
        <v>82194.59</v>
      </c>
      <c r="G3427" s="652"/>
      <c r="H3427" s="653"/>
    </row>
    <row r="3428" spans="1:8" ht="15">
      <c r="A3428" s="579"/>
      <c r="B3428" s="579"/>
      <c r="C3428" s="579"/>
      <c r="D3428" s="579"/>
      <c r="E3428" s="579"/>
      <c r="F3428" s="579"/>
      <c r="G3428" s="579"/>
      <c r="H3428" s="579"/>
    </row>
    <row r="3429" spans="1:8" ht="15.75" thickBot="1">
      <c r="A3429" s="654"/>
      <c r="B3429" s="654"/>
      <c r="C3429" s="654"/>
      <c r="D3429" s="654"/>
      <c r="E3429" s="654"/>
      <c r="F3429" s="654"/>
      <c r="G3429" s="654"/>
      <c r="H3429" s="654"/>
    </row>
    <row r="3430" spans="1:8" ht="26.25" thickBot="1">
      <c r="A3430" s="573" t="s">
        <v>4129</v>
      </c>
      <c r="B3430" s="581"/>
      <c r="C3430" s="581"/>
      <c r="D3430" s="582" t="s">
        <v>286</v>
      </c>
      <c r="E3430" s="583" t="s">
        <v>4130</v>
      </c>
      <c r="F3430" s="584" t="s">
        <v>2</v>
      </c>
      <c r="G3430" s="585" t="s">
        <v>0</v>
      </c>
      <c r="H3430" s="586" t="s">
        <v>4521</v>
      </c>
    </row>
    <row r="3431" spans="1:8" ht="15.75" customHeight="1" thickBot="1">
      <c r="A3431" s="587"/>
      <c r="B3431" s="587"/>
      <c r="C3431" s="587"/>
      <c r="D3431" s="587"/>
      <c r="E3431" s="587"/>
      <c r="F3431" s="587"/>
      <c r="G3431" s="587"/>
      <c r="H3431" s="587"/>
    </row>
    <row r="3432" spans="1:8">
      <c r="A3432" s="588" t="s">
        <v>1297</v>
      </c>
      <c r="B3432" s="589"/>
      <c r="C3432" s="590"/>
      <c r="D3432" s="591"/>
      <c r="E3432" s="590"/>
      <c r="F3432" s="590"/>
      <c r="G3432" s="592"/>
      <c r="H3432" s="593"/>
    </row>
    <row r="3433" spans="1:8">
      <c r="A3433" s="594" t="s">
        <v>4064</v>
      </c>
      <c r="B3433" s="595"/>
      <c r="C3433" s="595"/>
      <c r="D3433" s="596"/>
      <c r="E3433" s="597" t="s">
        <v>4130</v>
      </c>
      <c r="F3433" s="598" t="s">
        <v>4132</v>
      </c>
      <c r="G3433" s="599" t="s">
        <v>4133</v>
      </c>
      <c r="H3433" s="600" t="s">
        <v>4134</v>
      </c>
    </row>
    <row r="3434" spans="1:8" ht="13.5">
      <c r="A3434" s="601" t="s">
        <v>4510</v>
      </c>
      <c r="B3434" s="602"/>
      <c r="C3434" s="602"/>
      <c r="D3434" s="603"/>
      <c r="E3434" s="604" t="s">
        <v>4136</v>
      </c>
      <c r="F3434" s="670">
        <v>1.76</v>
      </c>
      <c r="G3434" s="606">
        <v>28091</v>
      </c>
      <c r="H3434" s="607">
        <v>49440.160000000003</v>
      </c>
    </row>
    <row r="3435" spans="1:8" ht="13.5">
      <c r="A3435" s="601" t="s">
        <v>4516</v>
      </c>
      <c r="B3435" s="602"/>
      <c r="C3435" s="602"/>
      <c r="D3435" s="603"/>
      <c r="E3435" s="604" t="s">
        <v>4138</v>
      </c>
      <c r="F3435" s="670">
        <v>2</v>
      </c>
      <c r="G3435" s="606">
        <v>1155</v>
      </c>
      <c r="H3435" s="607">
        <v>2310</v>
      </c>
    </row>
    <row r="3436" spans="1:8" ht="13.5">
      <c r="A3436" s="601" t="s">
        <v>4517</v>
      </c>
      <c r="B3436" s="602"/>
      <c r="C3436" s="602"/>
      <c r="D3436" s="603"/>
      <c r="E3436" s="604" t="s">
        <v>4138</v>
      </c>
      <c r="F3436" s="670">
        <v>1</v>
      </c>
      <c r="G3436" s="606">
        <v>1184</v>
      </c>
      <c r="H3436" s="607">
        <v>1184</v>
      </c>
    </row>
    <row r="3437" spans="1:8" ht="13.5">
      <c r="A3437" s="601" t="s">
        <v>4518</v>
      </c>
      <c r="B3437" s="602"/>
      <c r="C3437" s="602"/>
      <c r="D3437" s="603"/>
      <c r="E3437" s="604" t="s">
        <v>4157</v>
      </c>
      <c r="F3437" s="670">
        <v>0.03</v>
      </c>
      <c r="G3437" s="606">
        <v>204668</v>
      </c>
      <c r="H3437" s="607">
        <v>6140.04</v>
      </c>
    </row>
    <row r="3438" spans="1:8" ht="13.5">
      <c r="A3438" s="601" t="s">
        <v>4519</v>
      </c>
      <c r="B3438" s="602"/>
      <c r="C3438" s="602"/>
      <c r="D3438" s="603"/>
      <c r="E3438" s="604" t="s">
        <v>4520</v>
      </c>
      <c r="F3438" s="670">
        <v>0.01</v>
      </c>
      <c r="G3438" s="606">
        <v>12538</v>
      </c>
      <c r="H3438" s="607">
        <v>125.38</v>
      </c>
    </row>
    <row r="3439" spans="1:8">
      <c r="A3439" s="601"/>
      <c r="B3439" s="602"/>
      <c r="C3439" s="602"/>
      <c r="D3439" s="603"/>
      <c r="E3439" s="604" t="s">
        <v>4141</v>
      </c>
      <c r="F3439" s="605"/>
      <c r="G3439" s="606" t="s">
        <v>4141</v>
      </c>
      <c r="H3439" s="607" t="s">
        <v>4141</v>
      </c>
    </row>
    <row r="3440" spans="1:8">
      <c r="A3440" s="601"/>
      <c r="B3440" s="602"/>
      <c r="C3440" s="602"/>
      <c r="D3440" s="603"/>
      <c r="E3440" s="611" t="s">
        <v>4142</v>
      </c>
      <c r="F3440" s="611"/>
      <c r="G3440" s="611"/>
      <c r="H3440" s="612">
        <v>59199.58</v>
      </c>
    </row>
    <row r="3441" spans="1:8">
      <c r="A3441" s="613" t="s">
        <v>4143</v>
      </c>
      <c r="B3441" s="614"/>
      <c r="C3441" s="615"/>
      <c r="D3441" s="616"/>
      <c r="E3441" s="615"/>
      <c r="F3441" s="615"/>
      <c r="G3441" s="617"/>
      <c r="H3441" s="618"/>
    </row>
    <row r="3442" spans="1:8">
      <c r="A3442" s="594" t="s">
        <v>4064</v>
      </c>
      <c r="B3442" s="595"/>
      <c r="C3442" s="595"/>
      <c r="D3442" s="596"/>
      <c r="E3442" s="597" t="s">
        <v>4130</v>
      </c>
      <c r="F3442" s="598" t="s">
        <v>4144</v>
      </c>
      <c r="G3442" s="599" t="s">
        <v>4133</v>
      </c>
      <c r="H3442" s="600" t="s">
        <v>4134</v>
      </c>
    </row>
    <row r="3443" spans="1:8">
      <c r="A3443" s="601" t="s">
        <v>4145</v>
      </c>
      <c r="B3443" s="602"/>
      <c r="C3443" s="602"/>
      <c r="D3443" s="603"/>
      <c r="E3443" s="604" t="s">
        <v>4146</v>
      </c>
      <c r="F3443" s="619">
        <v>0.88</v>
      </c>
      <c r="G3443" s="606">
        <v>1587.2183463750353</v>
      </c>
      <c r="H3443" s="607">
        <v>1396.75</v>
      </c>
    </row>
    <row r="3444" spans="1:8">
      <c r="A3444" s="601"/>
      <c r="B3444" s="602"/>
      <c r="C3444" s="602"/>
      <c r="D3444" s="603"/>
      <c r="E3444" s="604" t="s">
        <v>4141</v>
      </c>
      <c r="F3444" s="619" t="s">
        <v>4141</v>
      </c>
      <c r="G3444" s="606" t="s">
        <v>4141</v>
      </c>
      <c r="H3444" s="607" t="s">
        <v>4141</v>
      </c>
    </row>
    <row r="3445" spans="1:8">
      <c r="A3445" s="601"/>
      <c r="B3445" s="602"/>
      <c r="C3445" s="602"/>
      <c r="D3445" s="603"/>
      <c r="E3445" s="604" t="s">
        <v>4141</v>
      </c>
      <c r="F3445" s="619" t="s">
        <v>4141</v>
      </c>
      <c r="G3445" s="606" t="s">
        <v>4141</v>
      </c>
      <c r="H3445" s="607" t="s">
        <v>4141</v>
      </c>
    </row>
    <row r="3446" spans="1:8">
      <c r="A3446" s="620"/>
      <c r="B3446" s="621"/>
      <c r="C3446" s="621"/>
      <c r="D3446" s="622"/>
      <c r="E3446" s="623" t="s">
        <v>4147</v>
      </c>
      <c r="F3446" s="624"/>
      <c r="G3446" s="625"/>
      <c r="H3446" s="612">
        <v>1396.75</v>
      </c>
    </row>
    <row r="3447" spans="1:8">
      <c r="A3447" s="626" t="s">
        <v>4148</v>
      </c>
      <c r="B3447" s="627"/>
      <c r="C3447" s="628"/>
      <c r="D3447" s="629"/>
      <c r="E3447" s="628"/>
      <c r="F3447" s="628"/>
      <c r="G3447" s="630"/>
      <c r="H3447" s="631"/>
    </row>
    <row r="3448" spans="1:8">
      <c r="A3448" s="594" t="s">
        <v>4064</v>
      </c>
      <c r="B3448" s="595"/>
      <c r="C3448" s="595"/>
      <c r="D3448" s="596"/>
      <c r="E3448" s="597" t="s">
        <v>4130</v>
      </c>
      <c r="F3448" s="598" t="s">
        <v>4132</v>
      </c>
      <c r="G3448" s="599" t="s">
        <v>4133</v>
      </c>
      <c r="H3448" s="600" t="s">
        <v>4134</v>
      </c>
    </row>
    <row r="3449" spans="1:8">
      <c r="A3449" s="601" t="s">
        <v>4149</v>
      </c>
      <c r="B3449" s="602"/>
      <c r="C3449" s="602"/>
      <c r="D3449" s="603"/>
      <c r="E3449" s="604" t="s">
        <v>4140</v>
      </c>
      <c r="F3449" s="632">
        <v>0.04</v>
      </c>
      <c r="G3449" s="606">
        <v>64783.484999999993</v>
      </c>
      <c r="H3449" s="607">
        <v>2591.34</v>
      </c>
    </row>
    <row r="3450" spans="1:8">
      <c r="A3450" s="601"/>
      <c r="B3450" s="602"/>
      <c r="C3450" s="602"/>
      <c r="D3450" s="603"/>
      <c r="E3450" s="623" t="s">
        <v>4150</v>
      </c>
      <c r="F3450" s="624"/>
      <c r="G3450" s="625"/>
      <c r="H3450" s="612">
        <v>2591.34</v>
      </c>
    </row>
    <row r="3451" spans="1:8">
      <c r="A3451" s="634" t="s">
        <v>4151</v>
      </c>
      <c r="B3451" s="635"/>
      <c r="C3451" s="636"/>
      <c r="D3451" s="637"/>
      <c r="E3451" s="636"/>
      <c r="F3451" s="636"/>
      <c r="G3451" s="638"/>
      <c r="H3451" s="639"/>
    </row>
    <row r="3452" spans="1:8">
      <c r="A3452" s="594" t="s">
        <v>4064</v>
      </c>
      <c r="B3452" s="595"/>
      <c r="C3452" s="595"/>
      <c r="D3452" s="596"/>
      <c r="E3452" s="597" t="s">
        <v>4130</v>
      </c>
      <c r="F3452" s="598" t="s">
        <v>4144</v>
      </c>
      <c r="G3452" s="599" t="s">
        <v>4133</v>
      </c>
      <c r="H3452" s="600" t="s">
        <v>4134</v>
      </c>
    </row>
    <row r="3453" spans="1:8" ht="13.5">
      <c r="A3453" s="601" t="s">
        <v>4198</v>
      </c>
      <c r="B3453" s="602"/>
      <c r="C3453" s="602"/>
      <c r="D3453" s="603"/>
      <c r="E3453" s="604" t="s">
        <v>4146</v>
      </c>
      <c r="F3453" s="670">
        <v>0.88</v>
      </c>
      <c r="G3453" s="606">
        <v>25731.008062500001</v>
      </c>
      <c r="H3453" s="607">
        <v>22643.29</v>
      </c>
    </row>
    <row r="3454" spans="1:8">
      <c r="A3454" s="601"/>
      <c r="B3454" s="602"/>
      <c r="C3454" s="602"/>
      <c r="D3454" s="603"/>
      <c r="E3454" s="604" t="s">
        <v>4141</v>
      </c>
      <c r="F3454" s="605"/>
      <c r="G3454" s="606" t="s">
        <v>4141</v>
      </c>
      <c r="H3454" s="607" t="s">
        <v>4141</v>
      </c>
    </row>
    <row r="3455" spans="1:8" ht="13.5" thickBot="1">
      <c r="A3455" s="641"/>
      <c r="B3455" s="642"/>
      <c r="C3455" s="642"/>
      <c r="D3455" s="643"/>
      <c r="E3455" s="644" t="s">
        <v>4153</v>
      </c>
      <c r="F3455" s="645"/>
      <c r="G3455" s="646"/>
      <c r="H3455" s="647">
        <v>22643.29</v>
      </c>
    </row>
    <row r="3456" spans="1:8" ht="13.5" thickBot="1">
      <c r="A3456" s="648" t="s">
        <v>4154</v>
      </c>
      <c r="B3456" s="649"/>
      <c r="C3456" s="649"/>
      <c r="D3456" s="649"/>
      <c r="E3456" s="650"/>
      <c r="F3456" s="651">
        <v>85830.96</v>
      </c>
      <c r="G3456" s="652"/>
      <c r="H3456" s="653"/>
    </row>
    <row r="3457" spans="1:8" ht="15">
      <c r="A3457" s="579"/>
      <c r="B3457" s="579"/>
      <c r="C3457" s="579"/>
      <c r="D3457" s="579"/>
      <c r="E3457" s="579"/>
      <c r="F3457" s="579"/>
      <c r="G3457" s="579"/>
      <c r="H3457" s="579"/>
    </row>
    <row r="3458" spans="1:8" ht="15.75" thickBot="1">
      <c r="A3458" s="654"/>
      <c r="B3458" s="654"/>
      <c r="C3458" s="654"/>
      <c r="D3458" s="654"/>
      <c r="E3458" s="654"/>
      <c r="F3458" s="654"/>
      <c r="G3458" s="654"/>
      <c r="H3458" s="654"/>
    </row>
    <row r="3459" spans="1:8" ht="13.5" thickBot="1">
      <c r="A3459" s="573" t="s">
        <v>4129</v>
      </c>
      <c r="B3459" s="581"/>
      <c r="C3459" s="581"/>
      <c r="D3459" s="582" t="s">
        <v>288</v>
      </c>
      <c r="E3459" s="583" t="s">
        <v>4130</v>
      </c>
      <c r="F3459" s="584" t="s">
        <v>2</v>
      </c>
      <c r="G3459" s="585" t="s">
        <v>0</v>
      </c>
      <c r="H3459" s="586" t="s">
        <v>4522</v>
      </c>
    </row>
    <row r="3460" spans="1:8" ht="15.75" customHeight="1" thickBot="1">
      <c r="A3460" s="587"/>
      <c r="B3460" s="587"/>
      <c r="C3460" s="587"/>
      <c r="D3460" s="587"/>
      <c r="E3460" s="587"/>
      <c r="F3460" s="587"/>
      <c r="G3460" s="587"/>
      <c r="H3460" s="587"/>
    </row>
    <row r="3461" spans="1:8">
      <c r="A3461" s="588" t="s">
        <v>1297</v>
      </c>
      <c r="B3461" s="589"/>
      <c r="C3461" s="590"/>
      <c r="D3461" s="591"/>
      <c r="E3461" s="590"/>
      <c r="F3461" s="590"/>
      <c r="G3461" s="592"/>
      <c r="H3461" s="593"/>
    </row>
    <row r="3462" spans="1:8">
      <c r="A3462" s="594" t="s">
        <v>4064</v>
      </c>
      <c r="B3462" s="595"/>
      <c r="C3462" s="595"/>
      <c r="D3462" s="596"/>
      <c r="E3462" s="597" t="s">
        <v>4130</v>
      </c>
      <c r="F3462" s="598" t="s">
        <v>4132</v>
      </c>
      <c r="G3462" s="599" t="s">
        <v>4133</v>
      </c>
      <c r="H3462" s="600" t="s">
        <v>4134</v>
      </c>
    </row>
    <row r="3463" spans="1:8" ht="13.5">
      <c r="A3463" s="601" t="s">
        <v>4510</v>
      </c>
      <c r="B3463" s="602"/>
      <c r="C3463" s="602"/>
      <c r="D3463" s="603"/>
      <c r="E3463" s="604" t="s">
        <v>4136</v>
      </c>
      <c r="F3463" s="670">
        <v>0.44</v>
      </c>
      <c r="G3463" s="606">
        <v>28091</v>
      </c>
      <c r="H3463" s="607">
        <v>12360.04</v>
      </c>
    </row>
    <row r="3464" spans="1:8" ht="13.5">
      <c r="A3464" s="601" t="s">
        <v>4516</v>
      </c>
      <c r="B3464" s="602"/>
      <c r="C3464" s="602"/>
      <c r="D3464" s="603"/>
      <c r="E3464" s="604" t="s">
        <v>4138</v>
      </c>
      <c r="F3464" s="670">
        <v>2</v>
      </c>
      <c r="G3464" s="606">
        <v>1155</v>
      </c>
      <c r="H3464" s="607">
        <v>2310</v>
      </c>
    </row>
    <row r="3465" spans="1:8" ht="13.5">
      <c r="A3465" s="601" t="s">
        <v>4517</v>
      </c>
      <c r="B3465" s="602"/>
      <c r="C3465" s="602"/>
      <c r="D3465" s="603"/>
      <c r="E3465" s="604" t="s">
        <v>4138</v>
      </c>
      <c r="F3465" s="670">
        <v>1</v>
      </c>
      <c r="G3465" s="606">
        <v>1184</v>
      </c>
      <c r="H3465" s="607">
        <v>1184</v>
      </c>
    </row>
    <row r="3466" spans="1:8" ht="13.5">
      <c r="A3466" s="601" t="s">
        <v>4518</v>
      </c>
      <c r="B3466" s="602"/>
      <c r="C3466" s="602"/>
      <c r="D3466" s="603"/>
      <c r="E3466" s="604" t="s">
        <v>4157</v>
      </c>
      <c r="F3466" s="670">
        <v>0.03</v>
      </c>
      <c r="G3466" s="606">
        <v>204668</v>
      </c>
      <c r="H3466" s="607">
        <v>6140.04</v>
      </c>
    </row>
    <row r="3467" spans="1:8" ht="13.5">
      <c r="A3467" s="601" t="s">
        <v>4519</v>
      </c>
      <c r="B3467" s="602"/>
      <c r="C3467" s="602"/>
      <c r="D3467" s="603"/>
      <c r="E3467" s="604" t="s">
        <v>4520</v>
      </c>
      <c r="F3467" s="670">
        <v>0.01</v>
      </c>
      <c r="G3467" s="606">
        <v>12538</v>
      </c>
      <c r="H3467" s="607">
        <v>125.38</v>
      </c>
    </row>
    <row r="3468" spans="1:8">
      <c r="A3468" s="601"/>
      <c r="B3468" s="602"/>
      <c r="C3468" s="602"/>
      <c r="D3468" s="603"/>
      <c r="E3468" s="604" t="s">
        <v>4141</v>
      </c>
      <c r="F3468" s="605"/>
      <c r="G3468" s="606" t="s">
        <v>4141</v>
      </c>
      <c r="H3468" s="607" t="s">
        <v>4141</v>
      </c>
    </row>
    <row r="3469" spans="1:8">
      <c r="A3469" s="601"/>
      <c r="B3469" s="602"/>
      <c r="C3469" s="602"/>
      <c r="D3469" s="603"/>
      <c r="E3469" s="611" t="s">
        <v>4142</v>
      </c>
      <c r="F3469" s="611"/>
      <c r="G3469" s="611"/>
      <c r="H3469" s="612">
        <v>22119.46</v>
      </c>
    </row>
    <row r="3470" spans="1:8">
      <c r="A3470" s="613" t="s">
        <v>4143</v>
      </c>
      <c r="B3470" s="614"/>
      <c r="C3470" s="615"/>
      <c r="D3470" s="616"/>
      <c r="E3470" s="615"/>
      <c r="F3470" s="615"/>
      <c r="G3470" s="617"/>
      <c r="H3470" s="618"/>
    </row>
    <row r="3471" spans="1:8">
      <c r="A3471" s="594" t="s">
        <v>4064</v>
      </c>
      <c r="B3471" s="595"/>
      <c r="C3471" s="595"/>
      <c r="D3471" s="596"/>
      <c r="E3471" s="597" t="s">
        <v>4130</v>
      </c>
      <c r="F3471" s="598" t="s">
        <v>4144</v>
      </c>
      <c r="G3471" s="599" t="s">
        <v>4133</v>
      </c>
      <c r="H3471" s="600" t="s">
        <v>4134</v>
      </c>
    </row>
    <row r="3472" spans="1:8">
      <c r="A3472" s="601" t="s">
        <v>4145</v>
      </c>
      <c r="B3472" s="602"/>
      <c r="C3472" s="602"/>
      <c r="D3472" s="603"/>
      <c r="E3472" s="604" t="s">
        <v>4146</v>
      </c>
      <c r="F3472" s="619">
        <v>0.66</v>
      </c>
      <c r="G3472" s="606">
        <v>1587.2183463750353</v>
      </c>
      <c r="H3472" s="607">
        <v>1047.56</v>
      </c>
    </row>
    <row r="3473" spans="1:8">
      <c r="A3473" s="601"/>
      <c r="B3473" s="602"/>
      <c r="C3473" s="602"/>
      <c r="D3473" s="603"/>
      <c r="E3473" s="604" t="s">
        <v>4141</v>
      </c>
      <c r="F3473" s="619" t="s">
        <v>4141</v>
      </c>
      <c r="G3473" s="606" t="s">
        <v>4141</v>
      </c>
      <c r="H3473" s="607" t="s">
        <v>4141</v>
      </c>
    </row>
    <row r="3474" spans="1:8">
      <c r="A3474" s="601"/>
      <c r="B3474" s="602"/>
      <c r="C3474" s="602"/>
      <c r="D3474" s="603"/>
      <c r="E3474" s="604" t="s">
        <v>4141</v>
      </c>
      <c r="F3474" s="619" t="s">
        <v>4141</v>
      </c>
      <c r="G3474" s="606" t="s">
        <v>4141</v>
      </c>
      <c r="H3474" s="607" t="s">
        <v>4141</v>
      </c>
    </row>
    <row r="3475" spans="1:8">
      <c r="A3475" s="620"/>
      <c r="B3475" s="621"/>
      <c r="C3475" s="621"/>
      <c r="D3475" s="622"/>
      <c r="E3475" s="623" t="s">
        <v>4147</v>
      </c>
      <c r="F3475" s="624"/>
      <c r="G3475" s="625"/>
      <c r="H3475" s="612">
        <v>1047.56</v>
      </c>
    </row>
    <row r="3476" spans="1:8">
      <c r="A3476" s="626" t="s">
        <v>4148</v>
      </c>
      <c r="B3476" s="627"/>
      <c r="C3476" s="628"/>
      <c r="D3476" s="629"/>
      <c r="E3476" s="628"/>
      <c r="F3476" s="628"/>
      <c r="G3476" s="630"/>
      <c r="H3476" s="631"/>
    </row>
    <row r="3477" spans="1:8">
      <c r="A3477" s="594" t="s">
        <v>4064</v>
      </c>
      <c r="B3477" s="595"/>
      <c r="C3477" s="595"/>
      <c r="D3477" s="596"/>
      <c r="E3477" s="597" t="s">
        <v>4130</v>
      </c>
      <c r="F3477" s="598" t="s">
        <v>4132</v>
      </c>
      <c r="G3477" s="599" t="s">
        <v>4133</v>
      </c>
      <c r="H3477" s="600" t="s">
        <v>4134</v>
      </c>
    </row>
    <row r="3478" spans="1:8">
      <c r="A3478" s="601" t="s">
        <v>4149</v>
      </c>
      <c r="B3478" s="602"/>
      <c r="C3478" s="602"/>
      <c r="D3478" s="603"/>
      <c r="E3478" s="604" t="s">
        <v>4140</v>
      </c>
      <c r="F3478" s="632">
        <v>0.04</v>
      </c>
      <c r="G3478" s="606">
        <v>64783.484999999993</v>
      </c>
      <c r="H3478" s="607">
        <v>2591.34</v>
      </c>
    </row>
    <row r="3479" spans="1:8">
      <c r="A3479" s="601"/>
      <c r="B3479" s="602"/>
      <c r="C3479" s="602"/>
      <c r="D3479" s="603"/>
      <c r="E3479" s="623" t="s">
        <v>4150</v>
      </c>
      <c r="F3479" s="624"/>
      <c r="G3479" s="625"/>
      <c r="H3479" s="612">
        <v>2591.34</v>
      </c>
    </row>
    <row r="3480" spans="1:8">
      <c r="A3480" s="634" t="s">
        <v>4151</v>
      </c>
      <c r="B3480" s="635"/>
      <c r="C3480" s="636"/>
      <c r="D3480" s="637"/>
      <c r="E3480" s="636"/>
      <c r="F3480" s="636"/>
      <c r="G3480" s="638"/>
      <c r="H3480" s="639"/>
    </row>
    <row r="3481" spans="1:8">
      <c r="A3481" s="594" t="s">
        <v>4064</v>
      </c>
      <c r="B3481" s="595"/>
      <c r="C3481" s="595"/>
      <c r="D3481" s="596"/>
      <c r="E3481" s="597" t="s">
        <v>4130</v>
      </c>
      <c r="F3481" s="598" t="s">
        <v>4144</v>
      </c>
      <c r="G3481" s="599" t="s">
        <v>4133</v>
      </c>
      <c r="H3481" s="600" t="s">
        <v>4134</v>
      </c>
    </row>
    <row r="3482" spans="1:8" ht="13.5">
      <c r="A3482" s="601" t="s">
        <v>4198</v>
      </c>
      <c r="B3482" s="602"/>
      <c r="C3482" s="602"/>
      <c r="D3482" s="603"/>
      <c r="E3482" s="604" t="s">
        <v>4146</v>
      </c>
      <c r="F3482" s="670">
        <v>0.66</v>
      </c>
      <c r="G3482" s="606">
        <v>25731.008062500001</v>
      </c>
      <c r="H3482" s="607">
        <v>16982.47</v>
      </c>
    </row>
    <row r="3483" spans="1:8">
      <c r="A3483" s="601"/>
      <c r="B3483" s="602"/>
      <c r="C3483" s="602"/>
      <c r="D3483" s="603"/>
      <c r="E3483" s="604" t="s">
        <v>4141</v>
      </c>
      <c r="F3483" s="605"/>
      <c r="G3483" s="606" t="s">
        <v>4141</v>
      </c>
      <c r="H3483" s="607" t="s">
        <v>4141</v>
      </c>
    </row>
    <row r="3484" spans="1:8" ht="13.5" thickBot="1">
      <c r="A3484" s="641"/>
      <c r="B3484" s="642"/>
      <c r="C3484" s="642"/>
      <c r="D3484" s="643"/>
      <c r="E3484" s="644" t="s">
        <v>4153</v>
      </c>
      <c r="F3484" s="645"/>
      <c r="G3484" s="646"/>
      <c r="H3484" s="647">
        <v>16982.47</v>
      </c>
    </row>
    <row r="3485" spans="1:8" ht="13.5" thickBot="1">
      <c r="A3485" s="648" t="s">
        <v>4154</v>
      </c>
      <c r="B3485" s="649"/>
      <c r="C3485" s="649"/>
      <c r="D3485" s="649"/>
      <c r="E3485" s="650"/>
      <c r="F3485" s="651">
        <v>42740.83</v>
      </c>
      <c r="G3485" s="652"/>
      <c r="H3485" s="653"/>
    </row>
    <row r="3486" spans="1:8" ht="15">
      <c r="A3486" s="579"/>
      <c r="B3486" s="579"/>
      <c r="C3486" s="579"/>
      <c r="D3486" s="579"/>
      <c r="E3486" s="579"/>
      <c r="F3486" s="579"/>
      <c r="G3486" s="579"/>
      <c r="H3486" s="579"/>
    </row>
    <row r="3487" spans="1:8" ht="15.75" thickBot="1">
      <c r="A3487" s="654"/>
      <c r="B3487" s="654"/>
      <c r="C3487" s="654"/>
      <c r="D3487" s="654"/>
      <c r="E3487" s="654"/>
      <c r="F3487" s="654"/>
      <c r="G3487" s="654"/>
      <c r="H3487" s="654"/>
    </row>
    <row r="3488" spans="1:8" ht="13.5" thickBot="1">
      <c r="A3488" s="573" t="s">
        <v>4129</v>
      </c>
      <c r="B3488" s="581"/>
      <c r="C3488" s="581"/>
      <c r="D3488" s="582" t="s">
        <v>290</v>
      </c>
      <c r="E3488" s="583" t="s">
        <v>4130</v>
      </c>
      <c r="F3488" s="584" t="s">
        <v>2</v>
      </c>
      <c r="G3488" s="585" t="s">
        <v>0</v>
      </c>
      <c r="H3488" s="586" t="s">
        <v>4523</v>
      </c>
    </row>
    <row r="3489" spans="1:8" ht="15.75" customHeight="1" thickBot="1">
      <c r="A3489" s="587"/>
      <c r="B3489" s="587"/>
      <c r="C3489" s="587"/>
      <c r="D3489" s="587"/>
      <c r="E3489" s="587"/>
      <c r="F3489" s="587"/>
      <c r="G3489" s="587"/>
      <c r="H3489" s="587"/>
    </row>
    <row r="3490" spans="1:8">
      <c r="A3490" s="588" t="s">
        <v>1297</v>
      </c>
      <c r="B3490" s="589"/>
      <c r="C3490" s="590"/>
      <c r="D3490" s="591"/>
      <c r="E3490" s="590"/>
      <c r="F3490" s="590"/>
      <c r="G3490" s="592"/>
      <c r="H3490" s="593"/>
    </row>
    <row r="3491" spans="1:8">
      <c r="A3491" s="594" t="s">
        <v>4064</v>
      </c>
      <c r="B3491" s="595"/>
      <c r="C3491" s="595"/>
      <c r="D3491" s="596"/>
      <c r="E3491" s="597" t="s">
        <v>4130</v>
      </c>
      <c r="F3491" s="598" t="s">
        <v>4132</v>
      </c>
      <c r="G3491" s="599" t="s">
        <v>4133</v>
      </c>
      <c r="H3491" s="600" t="s">
        <v>4134</v>
      </c>
    </row>
    <row r="3492" spans="1:8">
      <c r="A3492" s="601" t="s">
        <v>4401</v>
      </c>
      <c r="B3492" s="602"/>
      <c r="C3492" s="602"/>
      <c r="D3492" s="603"/>
      <c r="E3492" s="604" t="s">
        <v>4136</v>
      </c>
      <c r="F3492" s="605">
        <v>1.5</v>
      </c>
      <c r="G3492" s="606">
        <v>2494</v>
      </c>
      <c r="H3492" s="607">
        <v>3741</v>
      </c>
    </row>
    <row r="3493" spans="1:8">
      <c r="A3493" s="601" t="s">
        <v>4402</v>
      </c>
      <c r="B3493" s="602"/>
      <c r="C3493" s="602"/>
      <c r="D3493" s="603"/>
      <c r="E3493" s="604" t="s">
        <v>4138</v>
      </c>
      <c r="F3493" s="605">
        <v>1</v>
      </c>
      <c r="G3493" s="606">
        <v>488</v>
      </c>
      <c r="H3493" s="607">
        <v>488</v>
      </c>
    </row>
    <row r="3494" spans="1:8">
      <c r="A3494" s="601" t="s">
        <v>4403</v>
      </c>
      <c r="B3494" s="602"/>
      <c r="C3494" s="602"/>
      <c r="D3494" s="603"/>
      <c r="E3494" s="604" t="s">
        <v>4138</v>
      </c>
      <c r="F3494" s="605">
        <v>1</v>
      </c>
      <c r="G3494" s="606">
        <v>630</v>
      </c>
      <c r="H3494" s="607">
        <v>630</v>
      </c>
    </row>
    <row r="3495" spans="1:8">
      <c r="A3495" s="601" t="s">
        <v>4424</v>
      </c>
      <c r="B3495" s="602"/>
      <c r="C3495" s="602"/>
      <c r="D3495" s="603"/>
      <c r="E3495" s="604" t="s">
        <v>4138</v>
      </c>
      <c r="F3495" s="605">
        <v>1</v>
      </c>
      <c r="G3495" s="606">
        <v>542</v>
      </c>
      <c r="H3495" s="607">
        <v>542</v>
      </c>
    </row>
    <row r="3496" spans="1:8">
      <c r="A3496" s="601" t="s">
        <v>4405</v>
      </c>
      <c r="B3496" s="602"/>
      <c r="C3496" s="602"/>
      <c r="D3496" s="603"/>
      <c r="E3496" s="604" t="s">
        <v>4138</v>
      </c>
      <c r="F3496" s="605">
        <v>1</v>
      </c>
      <c r="G3496" s="606">
        <v>531</v>
      </c>
      <c r="H3496" s="607">
        <v>531</v>
      </c>
    </row>
    <row r="3497" spans="1:8">
      <c r="A3497" s="601" t="s">
        <v>4406</v>
      </c>
      <c r="B3497" s="602"/>
      <c r="C3497" s="602"/>
      <c r="D3497" s="603"/>
      <c r="E3497" s="604" t="s">
        <v>4138</v>
      </c>
      <c r="F3497" s="605">
        <v>0.04</v>
      </c>
      <c r="G3497" s="606">
        <v>56999</v>
      </c>
      <c r="H3497" s="607">
        <v>2279.96</v>
      </c>
    </row>
    <row r="3498" spans="1:8">
      <c r="A3498" s="601" t="s">
        <v>4407</v>
      </c>
      <c r="B3498" s="602"/>
      <c r="C3498" s="602"/>
      <c r="D3498" s="603"/>
      <c r="E3498" s="604" t="s">
        <v>4228</v>
      </c>
      <c r="F3498" s="605">
        <v>0.03</v>
      </c>
      <c r="G3498" s="606">
        <v>58570</v>
      </c>
      <c r="H3498" s="607">
        <v>1757.1</v>
      </c>
    </row>
    <row r="3499" spans="1:8">
      <c r="A3499" s="601"/>
      <c r="B3499" s="602"/>
      <c r="C3499" s="602"/>
      <c r="D3499" s="603"/>
      <c r="E3499" s="604" t="s">
        <v>4141</v>
      </c>
      <c r="F3499" s="605"/>
      <c r="G3499" s="606" t="s">
        <v>4141</v>
      </c>
      <c r="H3499" s="607" t="s">
        <v>4141</v>
      </c>
    </row>
    <row r="3500" spans="1:8">
      <c r="A3500" s="601"/>
      <c r="B3500" s="602"/>
      <c r="C3500" s="602"/>
      <c r="D3500" s="603"/>
      <c r="E3500" s="611" t="s">
        <v>4142</v>
      </c>
      <c r="F3500" s="611"/>
      <c r="G3500" s="611"/>
      <c r="H3500" s="612">
        <v>9969.06</v>
      </c>
    </row>
    <row r="3501" spans="1:8">
      <c r="A3501" s="613" t="s">
        <v>4143</v>
      </c>
      <c r="B3501" s="614"/>
      <c r="C3501" s="615"/>
      <c r="D3501" s="616"/>
      <c r="E3501" s="615"/>
      <c r="F3501" s="615"/>
      <c r="G3501" s="617"/>
      <c r="H3501" s="618"/>
    </row>
    <row r="3502" spans="1:8">
      <c r="A3502" s="594" t="s">
        <v>4064</v>
      </c>
      <c r="B3502" s="595"/>
      <c r="C3502" s="595"/>
      <c r="D3502" s="596"/>
      <c r="E3502" s="597" t="s">
        <v>4130</v>
      </c>
      <c r="F3502" s="598" t="s">
        <v>4144</v>
      </c>
      <c r="G3502" s="599" t="s">
        <v>4133</v>
      </c>
      <c r="H3502" s="600" t="s">
        <v>4134</v>
      </c>
    </row>
    <row r="3503" spans="1:8">
      <c r="A3503" s="601" t="s">
        <v>4145</v>
      </c>
      <c r="B3503" s="602"/>
      <c r="C3503" s="602"/>
      <c r="D3503" s="603"/>
      <c r="E3503" s="604" t="s">
        <v>4146</v>
      </c>
      <c r="F3503" s="619">
        <v>1</v>
      </c>
      <c r="G3503" s="606">
        <v>1587.2183463750353</v>
      </c>
      <c r="H3503" s="607">
        <v>1587.22</v>
      </c>
    </row>
    <row r="3504" spans="1:8">
      <c r="A3504" s="601"/>
      <c r="B3504" s="602"/>
      <c r="C3504" s="602"/>
      <c r="D3504" s="603"/>
      <c r="E3504" s="604" t="s">
        <v>4141</v>
      </c>
      <c r="F3504" s="619" t="s">
        <v>4141</v>
      </c>
      <c r="G3504" s="606" t="s">
        <v>4141</v>
      </c>
      <c r="H3504" s="607" t="s">
        <v>4141</v>
      </c>
    </row>
    <row r="3505" spans="1:8">
      <c r="A3505" s="601"/>
      <c r="B3505" s="602"/>
      <c r="C3505" s="602"/>
      <c r="D3505" s="603"/>
      <c r="E3505" s="604" t="s">
        <v>4141</v>
      </c>
      <c r="F3505" s="619" t="s">
        <v>4141</v>
      </c>
      <c r="G3505" s="606" t="s">
        <v>4141</v>
      </c>
      <c r="H3505" s="607" t="s">
        <v>4141</v>
      </c>
    </row>
    <row r="3506" spans="1:8">
      <c r="A3506" s="620"/>
      <c r="B3506" s="621"/>
      <c r="C3506" s="621"/>
      <c r="D3506" s="622"/>
      <c r="E3506" s="623" t="s">
        <v>4147</v>
      </c>
      <c r="F3506" s="624"/>
      <c r="G3506" s="625"/>
      <c r="H3506" s="612">
        <v>1587.22</v>
      </c>
    </row>
    <row r="3507" spans="1:8">
      <c r="A3507" s="626" t="s">
        <v>4148</v>
      </c>
      <c r="B3507" s="627"/>
      <c r="C3507" s="628"/>
      <c r="D3507" s="629"/>
      <c r="E3507" s="628"/>
      <c r="F3507" s="628"/>
      <c r="G3507" s="630"/>
      <c r="H3507" s="631"/>
    </row>
    <row r="3508" spans="1:8">
      <c r="A3508" s="594" t="s">
        <v>4064</v>
      </c>
      <c r="B3508" s="595"/>
      <c r="C3508" s="595"/>
      <c r="D3508" s="596"/>
      <c r="E3508" s="597" t="s">
        <v>4130</v>
      </c>
      <c r="F3508" s="598" t="s">
        <v>4132</v>
      </c>
      <c r="G3508" s="599" t="s">
        <v>4133</v>
      </c>
      <c r="H3508" s="600" t="s">
        <v>4134</v>
      </c>
    </row>
    <row r="3509" spans="1:8">
      <c r="A3509" s="601" t="s">
        <v>4149</v>
      </c>
      <c r="B3509" s="602"/>
      <c r="C3509" s="602"/>
      <c r="D3509" s="603"/>
      <c r="E3509" s="604" t="s">
        <v>4140</v>
      </c>
      <c r="F3509" s="632">
        <v>0.04</v>
      </c>
      <c r="G3509" s="606">
        <v>64783.484999999993</v>
      </c>
      <c r="H3509" s="607">
        <v>2591.34</v>
      </c>
    </row>
    <row r="3510" spans="1:8">
      <c r="A3510" s="601"/>
      <c r="B3510" s="602"/>
      <c r="C3510" s="602"/>
      <c r="D3510" s="603"/>
      <c r="E3510" s="623" t="s">
        <v>4150</v>
      </c>
      <c r="F3510" s="624"/>
      <c r="G3510" s="625"/>
      <c r="H3510" s="612">
        <v>2591.34</v>
      </c>
    </row>
    <row r="3511" spans="1:8">
      <c r="A3511" s="634" t="s">
        <v>4151</v>
      </c>
      <c r="B3511" s="635"/>
      <c r="C3511" s="636"/>
      <c r="D3511" s="637"/>
      <c r="E3511" s="636"/>
      <c r="F3511" s="636"/>
      <c r="G3511" s="638"/>
      <c r="H3511" s="639"/>
    </row>
    <row r="3512" spans="1:8">
      <c r="A3512" s="594" t="s">
        <v>4064</v>
      </c>
      <c r="B3512" s="595"/>
      <c r="C3512" s="595"/>
      <c r="D3512" s="596"/>
      <c r="E3512" s="597" t="s">
        <v>4130</v>
      </c>
      <c r="F3512" s="598" t="s">
        <v>4144</v>
      </c>
      <c r="G3512" s="599" t="s">
        <v>4133</v>
      </c>
      <c r="H3512" s="600" t="s">
        <v>4134</v>
      </c>
    </row>
    <row r="3513" spans="1:8">
      <c r="A3513" s="601" t="s">
        <v>4198</v>
      </c>
      <c r="B3513" s="602"/>
      <c r="C3513" s="602"/>
      <c r="D3513" s="603"/>
      <c r="E3513" s="604" t="s">
        <v>4146</v>
      </c>
      <c r="F3513" s="640">
        <v>1</v>
      </c>
      <c r="G3513" s="606">
        <v>25731.008062500001</v>
      </c>
      <c r="H3513" s="607">
        <v>25731.01</v>
      </c>
    </row>
    <row r="3514" spans="1:8">
      <c r="A3514" s="601"/>
      <c r="B3514" s="602"/>
      <c r="C3514" s="602"/>
      <c r="D3514" s="603"/>
      <c r="E3514" s="604" t="s">
        <v>4141</v>
      </c>
      <c r="F3514" s="605"/>
      <c r="G3514" s="606" t="s">
        <v>4141</v>
      </c>
      <c r="H3514" s="607" t="s">
        <v>4141</v>
      </c>
    </row>
    <row r="3515" spans="1:8" ht="13.5" thickBot="1">
      <c r="A3515" s="641"/>
      <c r="B3515" s="642"/>
      <c r="C3515" s="642"/>
      <c r="D3515" s="643"/>
      <c r="E3515" s="644" t="s">
        <v>4153</v>
      </c>
      <c r="F3515" s="645"/>
      <c r="G3515" s="646"/>
      <c r="H3515" s="647">
        <v>25731.01</v>
      </c>
    </row>
    <row r="3516" spans="1:8" ht="13.5" thickBot="1">
      <c r="A3516" s="648" t="s">
        <v>4154</v>
      </c>
      <c r="B3516" s="649"/>
      <c r="C3516" s="649"/>
      <c r="D3516" s="649"/>
      <c r="E3516" s="650"/>
      <c r="F3516" s="651">
        <v>39878.629999999997</v>
      </c>
      <c r="G3516" s="652"/>
      <c r="H3516" s="653"/>
    </row>
    <row r="3517" spans="1:8" ht="15">
      <c r="A3517" s="579"/>
      <c r="B3517" s="579"/>
      <c r="C3517" s="579"/>
      <c r="D3517" s="579"/>
      <c r="E3517" s="579"/>
      <c r="F3517" s="579"/>
      <c r="G3517" s="579"/>
      <c r="H3517" s="579"/>
    </row>
    <row r="3518" spans="1:8" ht="15.75" thickBot="1">
      <c r="A3518" s="654"/>
      <c r="B3518" s="654"/>
      <c r="C3518" s="654"/>
      <c r="D3518" s="654"/>
      <c r="E3518" s="654"/>
      <c r="F3518" s="654"/>
      <c r="G3518" s="654"/>
      <c r="H3518" s="654"/>
    </row>
    <row r="3519" spans="1:8" ht="13.5" thickBot="1">
      <c r="A3519" s="573" t="s">
        <v>4129</v>
      </c>
      <c r="B3519" s="581"/>
      <c r="C3519" s="581"/>
      <c r="D3519" s="582" t="s">
        <v>292</v>
      </c>
      <c r="E3519" s="583" t="s">
        <v>4130</v>
      </c>
      <c r="F3519" s="584" t="s">
        <v>2</v>
      </c>
      <c r="G3519" s="585" t="s">
        <v>0</v>
      </c>
      <c r="H3519" s="586" t="s">
        <v>4524</v>
      </c>
    </row>
    <row r="3520" spans="1:8" ht="15.75" customHeight="1" thickBot="1">
      <c r="A3520" s="587"/>
      <c r="B3520" s="587"/>
      <c r="C3520" s="587"/>
      <c r="D3520" s="587"/>
      <c r="E3520" s="587"/>
      <c r="F3520" s="587"/>
      <c r="G3520" s="587"/>
      <c r="H3520" s="587"/>
    </row>
    <row r="3521" spans="1:8">
      <c r="A3521" s="588" t="s">
        <v>1297</v>
      </c>
      <c r="B3521" s="589"/>
      <c r="C3521" s="590"/>
      <c r="D3521" s="591"/>
      <c r="E3521" s="590"/>
      <c r="F3521" s="590"/>
      <c r="G3521" s="592"/>
      <c r="H3521" s="593"/>
    </row>
    <row r="3522" spans="1:8">
      <c r="A3522" s="594" t="s">
        <v>4064</v>
      </c>
      <c r="B3522" s="595"/>
      <c r="C3522" s="595"/>
      <c r="D3522" s="596"/>
      <c r="E3522" s="597" t="s">
        <v>4130</v>
      </c>
      <c r="F3522" s="598" t="s">
        <v>4132</v>
      </c>
      <c r="G3522" s="599" t="s">
        <v>4133</v>
      </c>
      <c r="H3522" s="600" t="s">
        <v>4134</v>
      </c>
    </row>
    <row r="3523" spans="1:8">
      <c r="A3523" s="601" t="s">
        <v>4525</v>
      </c>
      <c r="B3523" s="602"/>
      <c r="C3523" s="602"/>
      <c r="D3523" s="603"/>
      <c r="E3523" s="604" t="s">
        <v>4138</v>
      </c>
      <c r="F3523" s="605">
        <v>1</v>
      </c>
      <c r="G3523" s="606">
        <v>17745</v>
      </c>
      <c r="H3523" s="607">
        <v>17745</v>
      </c>
    </row>
    <row r="3524" spans="1:8">
      <c r="A3524" s="601"/>
      <c r="B3524" s="602"/>
      <c r="C3524" s="602"/>
      <c r="D3524" s="603"/>
      <c r="E3524" s="611" t="s">
        <v>4142</v>
      </c>
      <c r="F3524" s="611"/>
      <c r="G3524" s="611"/>
      <c r="H3524" s="612">
        <v>17745</v>
      </c>
    </row>
    <row r="3525" spans="1:8">
      <c r="A3525" s="613" t="s">
        <v>4143</v>
      </c>
      <c r="B3525" s="614"/>
      <c r="C3525" s="615"/>
      <c r="D3525" s="616"/>
      <c r="E3525" s="615"/>
      <c r="F3525" s="615"/>
      <c r="G3525" s="617"/>
      <c r="H3525" s="618"/>
    </row>
    <row r="3526" spans="1:8">
      <c r="A3526" s="594" t="s">
        <v>4064</v>
      </c>
      <c r="B3526" s="595"/>
      <c r="C3526" s="595"/>
      <c r="D3526" s="596"/>
      <c r="E3526" s="597" t="s">
        <v>4130</v>
      </c>
      <c r="F3526" s="598" t="s">
        <v>4144</v>
      </c>
      <c r="G3526" s="599" t="s">
        <v>4133</v>
      </c>
      <c r="H3526" s="600" t="s">
        <v>4134</v>
      </c>
    </row>
    <row r="3527" spans="1:8">
      <c r="A3527" s="601" t="s">
        <v>4145</v>
      </c>
      <c r="B3527" s="602"/>
      <c r="C3527" s="602"/>
      <c r="D3527" s="603"/>
      <c r="E3527" s="604" t="s">
        <v>4146</v>
      </c>
      <c r="F3527" s="619">
        <v>0.6</v>
      </c>
      <c r="G3527" s="606">
        <v>1587.2183463750353</v>
      </c>
      <c r="H3527" s="607">
        <v>952.33</v>
      </c>
    </row>
    <row r="3528" spans="1:8">
      <c r="A3528" s="601" t="s">
        <v>4526</v>
      </c>
      <c r="B3528" s="602"/>
      <c r="C3528" s="602"/>
      <c r="D3528" s="603"/>
      <c r="E3528" s="604" t="s">
        <v>4146</v>
      </c>
      <c r="F3528" s="619">
        <v>0.6</v>
      </c>
      <c r="G3528" s="606">
        <v>2793.5042896200621</v>
      </c>
      <c r="H3528" s="607">
        <v>1676.1</v>
      </c>
    </row>
    <row r="3529" spans="1:8">
      <c r="A3529" s="601"/>
      <c r="B3529" s="602"/>
      <c r="C3529" s="602"/>
      <c r="D3529" s="603"/>
      <c r="E3529" s="604" t="s">
        <v>4141</v>
      </c>
      <c r="F3529" s="619" t="s">
        <v>4141</v>
      </c>
      <c r="G3529" s="606" t="s">
        <v>4141</v>
      </c>
      <c r="H3529" s="607" t="s">
        <v>4141</v>
      </c>
    </row>
    <row r="3530" spans="1:8">
      <c r="A3530" s="620"/>
      <c r="B3530" s="621"/>
      <c r="C3530" s="621"/>
      <c r="D3530" s="622"/>
      <c r="E3530" s="623" t="s">
        <v>4147</v>
      </c>
      <c r="F3530" s="624"/>
      <c r="G3530" s="625"/>
      <c r="H3530" s="612">
        <v>2628.43</v>
      </c>
    </row>
    <row r="3531" spans="1:8">
      <c r="A3531" s="626" t="s">
        <v>4148</v>
      </c>
      <c r="B3531" s="627"/>
      <c r="C3531" s="628"/>
      <c r="D3531" s="629"/>
      <c r="E3531" s="628"/>
      <c r="F3531" s="628"/>
      <c r="G3531" s="630"/>
      <c r="H3531" s="631"/>
    </row>
    <row r="3532" spans="1:8">
      <c r="A3532" s="594" t="s">
        <v>4064</v>
      </c>
      <c r="B3532" s="595"/>
      <c r="C3532" s="595"/>
      <c r="D3532" s="596"/>
      <c r="E3532" s="597" t="s">
        <v>4130</v>
      </c>
      <c r="F3532" s="598" t="s">
        <v>4132</v>
      </c>
      <c r="G3532" s="599" t="s">
        <v>4133</v>
      </c>
      <c r="H3532" s="600" t="s">
        <v>4134</v>
      </c>
    </row>
    <row r="3533" spans="1:8">
      <c r="A3533" s="601" t="s">
        <v>4149</v>
      </c>
      <c r="B3533" s="602"/>
      <c r="C3533" s="602"/>
      <c r="D3533" s="603"/>
      <c r="E3533" s="604" t="s">
        <v>4140</v>
      </c>
      <c r="F3533" s="632">
        <v>2.86E-2</v>
      </c>
      <c r="G3533" s="606">
        <v>64783.484999999993</v>
      </c>
      <c r="H3533" s="607">
        <v>1852.81</v>
      </c>
    </row>
    <row r="3534" spans="1:8">
      <c r="A3534" s="601"/>
      <c r="B3534" s="602"/>
      <c r="C3534" s="602"/>
      <c r="D3534" s="603"/>
      <c r="E3534" s="623" t="s">
        <v>4150</v>
      </c>
      <c r="F3534" s="624"/>
      <c r="G3534" s="625"/>
      <c r="H3534" s="612">
        <v>1852.81</v>
      </c>
    </row>
    <row r="3535" spans="1:8">
      <c r="A3535" s="634" t="s">
        <v>4151</v>
      </c>
      <c r="B3535" s="635"/>
      <c r="C3535" s="636"/>
      <c r="D3535" s="637"/>
      <c r="E3535" s="636"/>
      <c r="F3535" s="636"/>
      <c r="G3535" s="638"/>
      <c r="H3535" s="639"/>
    </row>
    <row r="3536" spans="1:8">
      <c r="A3536" s="594" t="s">
        <v>4064</v>
      </c>
      <c r="B3536" s="595"/>
      <c r="C3536" s="595"/>
      <c r="D3536" s="596"/>
      <c r="E3536" s="597" t="s">
        <v>4130</v>
      </c>
      <c r="F3536" s="598" t="s">
        <v>4144</v>
      </c>
      <c r="G3536" s="599" t="s">
        <v>4133</v>
      </c>
      <c r="H3536" s="600" t="s">
        <v>4134</v>
      </c>
    </row>
    <row r="3537" spans="1:8">
      <c r="A3537" s="601" t="s">
        <v>4198</v>
      </c>
      <c r="B3537" s="602"/>
      <c r="C3537" s="602"/>
      <c r="D3537" s="603"/>
      <c r="E3537" s="604" t="s">
        <v>4146</v>
      </c>
      <c r="F3537" s="640">
        <v>0.6</v>
      </c>
      <c r="G3537" s="606">
        <v>25731.008062500001</v>
      </c>
      <c r="H3537" s="607">
        <v>15438.6</v>
      </c>
    </row>
    <row r="3538" spans="1:8">
      <c r="A3538" s="601"/>
      <c r="B3538" s="602"/>
      <c r="C3538" s="602"/>
      <c r="D3538" s="603"/>
      <c r="E3538" s="604" t="s">
        <v>4141</v>
      </c>
      <c r="F3538" s="605"/>
      <c r="G3538" s="606" t="s">
        <v>4141</v>
      </c>
      <c r="H3538" s="607" t="s">
        <v>4141</v>
      </c>
    </row>
    <row r="3539" spans="1:8" ht="13.5" thickBot="1">
      <c r="A3539" s="641"/>
      <c r="B3539" s="642"/>
      <c r="C3539" s="642"/>
      <c r="D3539" s="643"/>
      <c r="E3539" s="644" t="s">
        <v>4153</v>
      </c>
      <c r="F3539" s="645"/>
      <c r="G3539" s="646"/>
      <c r="H3539" s="647">
        <v>15438.6</v>
      </c>
    </row>
    <row r="3540" spans="1:8" ht="13.5" thickBot="1">
      <c r="A3540" s="648" t="s">
        <v>4154</v>
      </c>
      <c r="B3540" s="649"/>
      <c r="C3540" s="649"/>
      <c r="D3540" s="649"/>
      <c r="E3540" s="650"/>
      <c r="F3540" s="651">
        <v>37664.839999999997</v>
      </c>
      <c r="G3540" s="652"/>
      <c r="H3540" s="653"/>
    </row>
    <row r="3541" spans="1:8" ht="15">
      <c r="A3541" s="579"/>
      <c r="B3541" s="579"/>
      <c r="C3541" s="579"/>
      <c r="D3541" s="579"/>
      <c r="E3541" s="579"/>
      <c r="F3541" s="579"/>
      <c r="G3541" s="579"/>
      <c r="H3541" s="579"/>
    </row>
    <row r="3542" spans="1:8" ht="15.75" thickBot="1">
      <c r="A3542" s="654"/>
      <c r="B3542" s="654"/>
      <c r="C3542" s="654"/>
      <c r="D3542" s="654"/>
      <c r="E3542" s="654"/>
      <c r="F3542" s="654"/>
      <c r="G3542" s="654"/>
      <c r="H3542" s="654"/>
    </row>
    <row r="3543" spans="1:8" ht="13.5" thickBot="1">
      <c r="A3543" s="573" t="s">
        <v>4129</v>
      </c>
      <c r="B3543" s="581"/>
      <c r="C3543" s="581"/>
      <c r="D3543" s="582" t="s">
        <v>294</v>
      </c>
      <c r="E3543" s="583" t="s">
        <v>4130</v>
      </c>
      <c r="F3543" s="584" t="s">
        <v>2</v>
      </c>
      <c r="G3543" s="585" t="s">
        <v>0</v>
      </c>
      <c r="H3543" s="586" t="s">
        <v>4527</v>
      </c>
    </row>
    <row r="3544" spans="1:8" ht="15.75" customHeight="1" thickBot="1">
      <c r="A3544" s="587"/>
      <c r="B3544" s="587"/>
      <c r="C3544" s="587"/>
      <c r="D3544" s="587"/>
      <c r="E3544" s="587"/>
      <c r="F3544" s="587"/>
      <c r="G3544" s="587"/>
      <c r="H3544" s="587"/>
    </row>
    <row r="3545" spans="1:8">
      <c r="A3545" s="588" t="s">
        <v>1297</v>
      </c>
      <c r="B3545" s="589"/>
      <c r="C3545" s="590"/>
      <c r="D3545" s="591"/>
      <c r="E3545" s="590"/>
      <c r="F3545" s="590"/>
      <c r="G3545" s="592"/>
      <c r="H3545" s="593"/>
    </row>
    <row r="3546" spans="1:8">
      <c r="A3546" s="594" t="s">
        <v>4064</v>
      </c>
      <c r="B3546" s="595"/>
      <c r="C3546" s="595"/>
      <c r="D3546" s="596"/>
      <c r="E3546" s="597" t="s">
        <v>4130</v>
      </c>
      <c r="F3546" s="598" t="s">
        <v>4132</v>
      </c>
      <c r="G3546" s="599" t="s">
        <v>4133</v>
      </c>
      <c r="H3546" s="600" t="s">
        <v>4134</v>
      </c>
    </row>
    <row r="3547" spans="1:8">
      <c r="A3547" s="601" t="s">
        <v>4528</v>
      </c>
      <c r="B3547" s="602"/>
      <c r="C3547" s="602"/>
      <c r="D3547" s="603"/>
      <c r="E3547" s="604" t="s">
        <v>4138</v>
      </c>
      <c r="F3547" s="605">
        <v>1</v>
      </c>
      <c r="G3547" s="606">
        <v>24045</v>
      </c>
      <c r="H3547" s="607">
        <v>24045</v>
      </c>
    </row>
    <row r="3548" spans="1:8">
      <c r="A3548" s="601"/>
      <c r="B3548" s="602"/>
      <c r="C3548" s="602"/>
      <c r="D3548" s="603"/>
      <c r="E3548" s="611" t="s">
        <v>4142</v>
      </c>
      <c r="F3548" s="611"/>
      <c r="G3548" s="611"/>
      <c r="H3548" s="612">
        <v>24045</v>
      </c>
    </row>
    <row r="3549" spans="1:8">
      <c r="A3549" s="613" t="s">
        <v>4143</v>
      </c>
      <c r="B3549" s="614"/>
      <c r="C3549" s="615"/>
      <c r="D3549" s="616"/>
      <c r="E3549" s="615"/>
      <c r="F3549" s="615"/>
      <c r="G3549" s="617"/>
      <c r="H3549" s="618"/>
    </row>
    <row r="3550" spans="1:8">
      <c r="A3550" s="594" t="s">
        <v>4064</v>
      </c>
      <c r="B3550" s="595"/>
      <c r="C3550" s="595"/>
      <c r="D3550" s="596"/>
      <c r="E3550" s="597" t="s">
        <v>4130</v>
      </c>
      <c r="F3550" s="598" t="s">
        <v>4144</v>
      </c>
      <c r="G3550" s="599" t="s">
        <v>4133</v>
      </c>
      <c r="H3550" s="600" t="s">
        <v>4134</v>
      </c>
    </row>
    <row r="3551" spans="1:8">
      <c r="A3551" s="601" t="s">
        <v>4145</v>
      </c>
      <c r="B3551" s="602"/>
      <c r="C3551" s="602"/>
      <c r="D3551" s="603"/>
      <c r="E3551" s="604" t="s">
        <v>4146</v>
      </c>
      <c r="F3551" s="619">
        <v>0.6</v>
      </c>
      <c r="G3551" s="606">
        <v>1587.2183463750353</v>
      </c>
      <c r="H3551" s="607">
        <v>952.33</v>
      </c>
    </row>
    <row r="3552" spans="1:8">
      <c r="A3552" s="601"/>
      <c r="B3552" s="602"/>
      <c r="C3552" s="602"/>
      <c r="D3552" s="603"/>
      <c r="E3552" s="604" t="s">
        <v>4141</v>
      </c>
      <c r="F3552" s="619" t="s">
        <v>4141</v>
      </c>
      <c r="G3552" s="606" t="s">
        <v>4141</v>
      </c>
      <c r="H3552" s="607" t="s">
        <v>4141</v>
      </c>
    </row>
    <row r="3553" spans="1:8">
      <c r="A3553" s="601"/>
      <c r="B3553" s="602"/>
      <c r="C3553" s="602"/>
      <c r="D3553" s="603"/>
      <c r="E3553" s="604" t="s">
        <v>4141</v>
      </c>
      <c r="F3553" s="619" t="s">
        <v>4141</v>
      </c>
      <c r="G3553" s="606" t="s">
        <v>4141</v>
      </c>
      <c r="H3553" s="607" t="s">
        <v>4141</v>
      </c>
    </row>
    <row r="3554" spans="1:8">
      <c r="A3554" s="620"/>
      <c r="B3554" s="621"/>
      <c r="C3554" s="621"/>
      <c r="D3554" s="622"/>
      <c r="E3554" s="623" t="s">
        <v>4147</v>
      </c>
      <c r="F3554" s="624"/>
      <c r="G3554" s="625"/>
      <c r="H3554" s="612">
        <v>952.33</v>
      </c>
    </row>
    <row r="3555" spans="1:8">
      <c r="A3555" s="626" t="s">
        <v>4148</v>
      </c>
      <c r="B3555" s="627"/>
      <c r="C3555" s="628"/>
      <c r="D3555" s="629"/>
      <c r="E3555" s="628"/>
      <c r="F3555" s="628"/>
      <c r="G3555" s="630"/>
      <c r="H3555" s="631"/>
    </row>
    <row r="3556" spans="1:8">
      <c r="A3556" s="594" t="s">
        <v>4064</v>
      </c>
      <c r="B3556" s="595"/>
      <c r="C3556" s="595"/>
      <c r="D3556" s="596"/>
      <c r="E3556" s="597" t="s">
        <v>4130</v>
      </c>
      <c r="F3556" s="598" t="s">
        <v>4132</v>
      </c>
      <c r="G3556" s="599" t="s">
        <v>4133</v>
      </c>
      <c r="H3556" s="600" t="s">
        <v>4134</v>
      </c>
    </row>
    <row r="3557" spans="1:8">
      <c r="A3557" s="601" t="s">
        <v>4149</v>
      </c>
      <c r="B3557" s="602"/>
      <c r="C3557" s="602"/>
      <c r="D3557" s="603"/>
      <c r="E3557" s="604" t="s">
        <v>4140</v>
      </c>
      <c r="F3557" s="632">
        <v>2.86E-2</v>
      </c>
      <c r="G3557" s="606">
        <v>64783.484999999993</v>
      </c>
      <c r="H3557" s="607">
        <v>1852.81</v>
      </c>
    </row>
    <row r="3558" spans="1:8">
      <c r="A3558" s="601"/>
      <c r="B3558" s="602"/>
      <c r="C3558" s="602"/>
      <c r="D3558" s="603"/>
      <c r="E3558" s="623" t="s">
        <v>4150</v>
      </c>
      <c r="F3558" s="624"/>
      <c r="G3558" s="625"/>
      <c r="H3558" s="612">
        <v>1852.81</v>
      </c>
    </row>
    <row r="3559" spans="1:8">
      <c r="A3559" s="634" t="s">
        <v>4151</v>
      </c>
      <c r="B3559" s="635"/>
      <c r="C3559" s="636"/>
      <c r="D3559" s="637"/>
      <c r="E3559" s="636"/>
      <c r="F3559" s="636"/>
      <c r="G3559" s="638"/>
      <c r="H3559" s="639"/>
    </row>
    <row r="3560" spans="1:8">
      <c r="A3560" s="594" t="s">
        <v>4064</v>
      </c>
      <c r="B3560" s="595"/>
      <c r="C3560" s="595"/>
      <c r="D3560" s="596"/>
      <c r="E3560" s="597" t="s">
        <v>4130</v>
      </c>
      <c r="F3560" s="598" t="s">
        <v>4144</v>
      </c>
      <c r="G3560" s="599" t="s">
        <v>4133</v>
      </c>
      <c r="H3560" s="600" t="s">
        <v>4134</v>
      </c>
    </row>
    <row r="3561" spans="1:8">
      <c r="A3561" s="601" t="s">
        <v>4198</v>
      </c>
      <c r="B3561" s="602"/>
      <c r="C3561" s="602"/>
      <c r="D3561" s="603"/>
      <c r="E3561" s="604" t="s">
        <v>4146</v>
      </c>
      <c r="F3561" s="640">
        <v>0.6</v>
      </c>
      <c r="G3561" s="606">
        <v>25731.008062500001</v>
      </c>
      <c r="H3561" s="607">
        <v>15438.6</v>
      </c>
    </row>
    <row r="3562" spans="1:8">
      <c r="A3562" s="601"/>
      <c r="B3562" s="602"/>
      <c r="C3562" s="602"/>
      <c r="D3562" s="603"/>
      <c r="E3562" s="604" t="s">
        <v>4141</v>
      </c>
      <c r="F3562" s="605"/>
      <c r="G3562" s="606" t="s">
        <v>4141</v>
      </c>
      <c r="H3562" s="607" t="s">
        <v>4141</v>
      </c>
    </row>
    <row r="3563" spans="1:8" ht="13.5" thickBot="1">
      <c r="A3563" s="641"/>
      <c r="B3563" s="642"/>
      <c r="C3563" s="642"/>
      <c r="D3563" s="643"/>
      <c r="E3563" s="644" t="s">
        <v>4153</v>
      </c>
      <c r="F3563" s="645"/>
      <c r="G3563" s="646"/>
      <c r="H3563" s="647">
        <v>15438.6</v>
      </c>
    </row>
    <row r="3564" spans="1:8" ht="13.5" thickBot="1">
      <c r="A3564" s="648" t="s">
        <v>4154</v>
      </c>
      <c r="B3564" s="649"/>
      <c r="C3564" s="649"/>
      <c r="D3564" s="649"/>
      <c r="E3564" s="650"/>
      <c r="F3564" s="651">
        <v>42288.74</v>
      </c>
      <c r="G3564" s="652"/>
      <c r="H3564" s="653"/>
    </row>
    <row r="3565" spans="1:8" ht="15">
      <c r="A3565" s="579"/>
      <c r="B3565" s="579"/>
      <c r="C3565" s="579"/>
      <c r="D3565" s="579"/>
      <c r="E3565" s="579"/>
      <c r="F3565" s="579"/>
      <c r="G3565" s="579"/>
      <c r="H3565" s="579"/>
    </row>
    <row r="3566" spans="1:8" ht="15.75" thickBot="1">
      <c r="A3566" s="654"/>
      <c r="B3566" s="654"/>
      <c r="C3566" s="654"/>
      <c r="D3566" s="654"/>
      <c r="E3566" s="654"/>
      <c r="F3566" s="654"/>
      <c r="G3566" s="654"/>
      <c r="H3566" s="654"/>
    </row>
    <row r="3567" spans="1:8" ht="13.5" thickBot="1">
      <c r="A3567" s="573" t="s">
        <v>4129</v>
      </c>
      <c r="B3567" s="581"/>
      <c r="C3567" s="581"/>
      <c r="D3567" s="582" t="s">
        <v>296</v>
      </c>
      <c r="E3567" s="583" t="s">
        <v>4130</v>
      </c>
      <c r="F3567" s="584" t="s">
        <v>2</v>
      </c>
      <c r="G3567" s="585" t="s">
        <v>0</v>
      </c>
      <c r="H3567" s="586" t="s">
        <v>4529</v>
      </c>
    </row>
    <row r="3568" spans="1:8" ht="15.75" customHeight="1" thickBot="1">
      <c r="A3568" s="587"/>
      <c r="B3568" s="587"/>
      <c r="C3568" s="587"/>
      <c r="D3568" s="587"/>
      <c r="E3568" s="587"/>
      <c r="F3568" s="587"/>
      <c r="G3568" s="587"/>
      <c r="H3568" s="587"/>
    </row>
    <row r="3569" spans="1:8">
      <c r="A3569" s="588" t="s">
        <v>1297</v>
      </c>
      <c r="B3569" s="589"/>
      <c r="C3569" s="590"/>
      <c r="D3569" s="591"/>
      <c r="E3569" s="590"/>
      <c r="F3569" s="590"/>
      <c r="G3569" s="592"/>
      <c r="H3569" s="593"/>
    </row>
    <row r="3570" spans="1:8">
      <c r="A3570" s="594" t="s">
        <v>4064</v>
      </c>
      <c r="B3570" s="595"/>
      <c r="C3570" s="595"/>
      <c r="D3570" s="596"/>
      <c r="E3570" s="597" t="s">
        <v>4130</v>
      </c>
      <c r="F3570" s="598" t="s">
        <v>4132</v>
      </c>
      <c r="G3570" s="599" t="s">
        <v>4133</v>
      </c>
      <c r="H3570" s="600" t="s">
        <v>4134</v>
      </c>
    </row>
    <row r="3571" spans="1:8">
      <c r="A3571" s="601" t="s">
        <v>4421</v>
      </c>
      <c r="B3571" s="602"/>
      <c r="C3571" s="602"/>
      <c r="D3571" s="603"/>
      <c r="E3571" s="604" t="s">
        <v>4136</v>
      </c>
      <c r="F3571" s="605">
        <v>1.5</v>
      </c>
      <c r="G3571" s="606">
        <v>4989</v>
      </c>
      <c r="H3571" s="607">
        <v>7483.5</v>
      </c>
    </row>
    <row r="3572" spans="1:8">
      <c r="A3572" s="601" t="s">
        <v>4402</v>
      </c>
      <c r="B3572" s="602"/>
      <c r="C3572" s="602"/>
      <c r="D3572" s="603"/>
      <c r="E3572" s="604" t="s">
        <v>4138</v>
      </c>
      <c r="F3572" s="605">
        <v>1</v>
      </c>
      <c r="G3572" s="606">
        <v>488</v>
      </c>
      <c r="H3572" s="607">
        <v>488</v>
      </c>
    </row>
    <row r="3573" spans="1:8">
      <c r="A3573" s="601" t="s">
        <v>4530</v>
      </c>
      <c r="B3573" s="602"/>
      <c r="C3573" s="602"/>
      <c r="D3573" s="603"/>
      <c r="E3573" s="604" t="s">
        <v>4141</v>
      </c>
      <c r="F3573" s="605">
        <v>1</v>
      </c>
      <c r="G3573" s="606" t="s">
        <v>4141</v>
      </c>
      <c r="H3573" s="607" t="s">
        <v>4141</v>
      </c>
    </row>
    <row r="3574" spans="1:8">
      <c r="A3574" s="601" t="s">
        <v>4531</v>
      </c>
      <c r="B3574" s="602"/>
      <c r="C3574" s="602"/>
      <c r="D3574" s="603"/>
      <c r="E3574" s="604" t="s">
        <v>4138</v>
      </c>
      <c r="F3574" s="605">
        <v>1</v>
      </c>
      <c r="G3574" s="606">
        <v>1184</v>
      </c>
      <c r="H3574" s="607">
        <v>1184</v>
      </c>
    </row>
    <row r="3575" spans="1:8">
      <c r="A3575" s="601" t="s">
        <v>4532</v>
      </c>
      <c r="B3575" s="602"/>
      <c r="C3575" s="602"/>
      <c r="D3575" s="603"/>
      <c r="E3575" s="604" t="s">
        <v>4138</v>
      </c>
      <c r="F3575" s="605">
        <v>0.01</v>
      </c>
      <c r="G3575" s="606">
        <v>74728</v>
      </c>
      <c r="H3575" s="607">
        <v>747.28</v>
      </c>
    </row>
    <row r="3576" spans="1:8">
      <c r="A3576" s="601" t="s">
        <v>4407</v>
      </c>
      <c r="B3576" s="602"/>
      <c r="C3576" s="602"/>
      <c r="D3576" s="603"/>
      <c r="E3576" s="604" t="s">
        <v>4228</v>
      </c>
      <c r="F3576" s="605">
        <v>0.02</v>
      </c>
      <c r="G3576" s="606">
        <v>58570</v>
      </c>
      <c r="H3576" s="607">
        <v>1171.4000000000001</v>
      </c>
    </row>
    <row r="3577" spans="1:8">
      <c r="A3577" s="601"/>
      <c r="B3577" s="602"/>
      <c r="C3577" s="602"/>
      <c r="D3577" s="603"/>
      <c r="E3577" s="604" t="s">
        <v>4141</v>
      </c>
      <c r="F3577" s="605"/>
      <c r="G3577" s="606" t="s">
        <v>4141</v>
      </c>
      <c r="H3577" s="607" t="s">
        <v>4141</v>
      </c>
    </row>
    <row r="3578" spans="1:8">
      <c r="A3578" s="601"/>
      <c r="B3578" s="602"/>
      <c r="C3578" s="602"/>
      <c r="D3578" s="603"/>
      <c r="E3578" s="611" t="s">
        <v>4142</v>
      </c>
      <c r="F3578" s="611"/>
      <c r="G3578" s="611"/>
      <c r="H3578" s="612">
        <v>11074.18</v>
      </c>
    </row>
    <row r="3579" spans="1:8">
      <c r="A3579" s="613" t="s">
        <v>4143</v>
      </c>
      <c r="B3579" s="614"/>
      <c r="C3579" s="615"/>
      <c r="D3579" s="616"/>
      <c r="E3579" s="615"/>
      <c r="F3579" s="615"/>
      <c r="G3579" s="617"/>
      <c r="H3579" s="618"/>
    </row>
    <row r="3580" spans="1:8">
      <c r="A3580" s="594" t="s">
        <v>4064</v>
      </c>
      <c r="B3580" s="595"/>
      <c r="C3580" s="595"/>
      <c r="D3580" s="596"/>
      <c r="E3580" s="597" t="s">
        <v>4130</v>
      </c>
      <c r="F3580" s="598" t="s">
        <v>4144</v>
      </c>
      <c r="G3580" s="599" t="s">
        <v>4133</v>
      </c>
      <c r="H3580" s="600" t="s">
        <v>4134</v>
      </c>
    </row>
    <row r="3581" spans="1:8">
      <c r="A3581" s="601" t="s">
        <v>4145</v>
      </c>
      <c r="B3581" s="602"/>
      <c r="C3581" s="602"/>
      <c r="D3581" s="603"/>
      <c r="E3581" s="604" t="s">
        <v>4146</v>
      </c>
      <c r="F3581" s="619">
        <v>1</v>
      </c>
      <c r="G3581" s="606">
        <v>1587.2183463750353</v>
      </c>
      <c r="H3581" s="607">
        <v>1587.22</v>
      </c>
    </row>
    <row r="3582" spans="1:8">
      <c r="A3582" s="601"/>
      <c r="B3582" s="602"/>
      <c r="C3582" s="602"/>
      <c r="D3582" s="603"/>
      <c r="E3582" s="604" t="s">
        <v>4141</v>
      </c>
      <c r="F3582" s="619" t="s">
        <v>4141</v>
      </c>
      <c r="G3582" s="606" t="s">
        <v>4141</v>
      </c>
      <c r="H3582" s="607" t="s">
        <v>4141</v>
      </c>
    </row>
    <row r="3583" spans="1:8">
      <c r="A3583" s="601"/>
      <c r="B3583" s="602"/>
      <c r="C3583" s="602"/>
      <c r="D3583" s="603"/>
      <c r="E3583" s="604" t="s">
        <v>4141</v>
      </c>
      <c r="F3583" s="619" t="s">
        <v>4141</v>
      </c>
      <c r="G3583" s="606" t="s">
        <v>4141</v>
      </c>
      <c r="H3583" s="607" t="s">
        <v>4141</v>
      </c>
    </row>
    <row r="3584" spans="1:8">
      <c r="A3584" s="620"/>
      <c r="B3584" s="621"/>
      <c r="C3584" s="621"/>
      <c r="D3584" s="622"/>
      <c r="E3584" s="623" t="s">
        <v>4147</v>
      </c>
      <c r="F3584" s="624"/>
      <c r="G3584" s="625"/>
      <c r="H3584" s="612">
        <v>1587.22</v>
      </c>
    </row>
    <row r="3585" spans="1:8">
      <c r="A3585" s="626" t="s">
        <v>4148</v>
      </c>
      <c r="B3585" s="627"/>
      <c r="C3585" s="628"/>
      <c r="D3585" s="629"/>
      <c r="E3585" s="628"/>
      <c r="F3585" s="628"/>
      <c r="G3585" s="630"/>
      <c r="H3585" s="631"/>
    </row>
    <row r="3586" spans="1:8">
      <c r="A3586" s="594" t="s">
        <v>4064</v>
      </c>
      <c r="B3586" s="595"/>
      <c r="C3586" s="595"/>
      <c r="D3586" s="596"/>
      <c r="E3586" s="597" t="s">
        <v>4130</v>
      </c>
      <c r="F3586" s="598" t="s">
        <v>4132</v>
      </c>
      <c r="G3586" s="599" t="s">
        <v>4133</v>
      </c>
      <c r="H3586" s="600" t="s">
        <v>4134</v>
      </c>
    </row>
    <row r="3587" spans="1:8">
      <c r="A3587" s="601" t="s">
        <v>4149</v>
      </c>
      <c r="B3587" s="602"/>
      <c r="C3587" s="602"/>
      <c r="D3587" s="603"/>
      <c r="E3587" s="604" t="s">
        <v>4140</v>
      </c>
      <c r="F3587" s="632">
        <v>0.04</v>
      </c>
      <c r="G3587" s="606">
        <v>64783.484999999993</v>
      </c>
      <c r="H3587" s="607">
        <v>2591.34</v>
      </c>
    </row>
    <row r="3588" spans="1:8">
      <c r="A3588" s="601"/>
      <c r="B3588" s="602"/>
      <c r="C3588" s="602"/>
      <c r="D3588" s="603"/>
      <c r="E3588" s="623" t="s">
        <v>4150</v>
      </c>
      <c r="F3588" s="624"/>
      <c r="G3588" s="625"/>
      <c r="H3588" s="612">
        <v>2591.34</v>
      </c>
    </row>
    <row r="3589" spans="1:8">
      <c r="A3589" s="634" t="s">
        <v>4151</v>
      </c>
      <c r="B3589" s="635"/>
      <c r="C3589" s="636"/>
      <c r="D3589" s="637"/>
      <c r="E3589" s="636"/>
      <c r="F3589" s="636"/>
      <c r="G3589" s="638"/>
      <c r="H3589" s="639"/>
    </row>
    <row r="3590" spans="1:8">
      <c r="A3590" s="594" t="s">
        <v>4064</v>
      </c>
      <c r="B3590" s="595"/>
      <c r="C3590" s="595"/>
      <c r="D3590" s="596"/>
      <c r="E3590" s="597" t="s">
        <v>4130</v>
      </c>
      <c r="F3590" s="598" t="s">
        <v>4144</v>
      </c>
      <c r="G3590" s="599" t="s">
        <v>4133</v>
      </c>
      <c r="H3590" s="600" t="s">
        <v>4134</v>
      </c>
    </row>
    <row r="3591" spans="1:8">
      <c r="A3591" s="601" t="s">
        <v>4198</v>
      </c>
      <c r="B3591" s="602"/>
      <c r="C3591" s="602"/>
      <c r="D3591" s="603"/>
      <c r="E3591" s="604" t="s">
        <v>4146</v>
      </c>
      <c r="F3591" s="640">
        <v>1</v>
      </c>
      <c r="G3591" s="606">
        <v>25731.008062500001</v>
      </c>
      <c r="H3591" s="607">
        <v>25731.01</v>
      </c>
    </row>
    <row r="3592" spans="1:8">
      <c r="A3592" s="601"/>
      <c r="B3592" s="602"/>
      <c r="C3592" s="602"/>
      <c r="D3592" s="603"/>
      <c r="E3592" s="604" t="s">
        <v>4141</v>
      </c>
      <c r="F3592" s="605"/>
      <c r="G3592" s="606" t="s">
        <v>4141</v>
      </c>
      <c r="H3592" s="607" t="s">
        <v>4141</v>
      </c>
    </row>
    <row r="3593" spans="1:8" ht="13.5" thickBot="1">
      <c r="A3593" s="641"/>
      <c r="B3593" s="642"/>
      <c r="C3593" s="642"/>
      <c r="D3593" s="643"/>
      <c r="E3593" s="644" t="s">
        <v>4153</v>
      </c>
      <c r="F3593" s="645"/>
      <c r="G3593" s="646"/>
      <c r="H3593" s="647">
        <v>25731.01</v>
      </c>
    </row>
    <row r="3594" spans="1:8" ht="13.5" thickBot="1">
      <c r="A3594" s="648" t="s">
        <v>4154</v>
      </c>
      <c r="B3594" s="649"/>
      <c r="C3594" s="649"/>
      <c r="D3594" s="649"/>
      <c r="E3594" s="650"/>
      <c r="F3594" s="651">
        <v>40983.75</v>
      </c>
      <c r="G3594" s="652"/>
      <c r="H3594" s="653"/>
    </row>
    <row r="3595" spans="1:8" ht="15">
      <c r="A3595" s="579"/>
      <c r="B3595" s="579"/>
      <c r="C3595" s="579"/>
      <c r="D3595" s="579"/>
      <c r="E3595" s="579"/>
      <c r="F3595" s="579"/>
      <c r="G3595" s="579"/>
      <c r="H3595" s="579"/>
    </row>
    <row r="3596" spans="1:8" ht="15.75" thickBot="1">
      <c r="A3596" s="654"/>
      <c r="B3596" s="654"/>
      <c r="C3596" s="654"/>
      <c r="D3596" s="654"/>
      <c r="E3596" s="654"/>
      <c r="F3596" s="654"/>
      <c r="G3596" s="654"/>
      <c r="H3596" s="654"/>
    </row>
    <row r="3597" spans="1:8" ht="26.25" thickBot="1">
      <c r="A3597" s="573" t="s">
        <v>4129</v>
      </c>
      <c r="B3597" s="581"/>
      <c r="C3597" s="581"/>
      <c r="D3597" s="582" t="s">
        <v>298</v>
      </c>
      <c r="E3597" s="583" t="s">
        <v>4130</v>
      </c>
      <c r="F3597" s="584" t="s">
        <v>2</v>
      </c>
      <c r="G3597" s="585" t="s">
        <v>0</v>
      </c>
      <c r="H3597" s="586" t="s">
        <v>4533</v>
      </c>
    </row>
    <row r="3598" spans="1:8" ht="15.75" customHeight="1" thickBot="1">
      <c r="A3598" s="587"/>
      <c r="B3598" s="587"/>
      <c r="C3598" s="587"/>
      <c r="D3598" s="587"/>
      <c r="E3598" s="587"/>
      <c r="F3598" s="587"/>
      <c r="G3598" s="587"/>
      <c r="H3598" s="587"/>
    </row>
    <row r="3599" spans="1:8">
      <c r="A3599" s="588" t="s">
        <v>1297</v>
      </c>
      <c r="B3599" s="589"/>
      <c r="C3599" s="590"/>
      <c r="D3599" s="591"/>
      <c r="E3599" s="590"/>
      <c r="F3599" s="590"/>
      <c r="G3599" s="592"/>
      <c r="H3599" s="593"/>
    </row>
    <row r="3600" spans="1:8">
      <c r="A3600" s="594" t="s">
        <v>4064</v>
      </c>
      <c r="B3600" s="595"/>
      <c r="C3600" s="595"/>
      <c r="D3600" s="596"/>
      <c r="E3600" s="597" t="s">
        <v>4130</v>
      </c>
      <c r="F3600" s="598" t="s">
        <v>4132</v>
      </c>
      <c r="G3600" s="599" t="s">
        <v>4133</v>
      </c>
      <c r="H3600" s="600" t="s">
        <v>4134</v>
      </c>
    </row>
    <row r="3601" spans="1:8">
      <c r="A3601" s="601" t="s">
        <v>4534</v>
      </c>
      <c r="B3601" s="602"/>
      <c r="C3601" s="602"/>
      <c r="D3601" s="603"/>
      <c r="E3601" s="604" t="s">
        <v>4535</v>
      </c>
      <c r="F3601" s="605">
        <v>1</v>
      </c>
      <c r="G3601" s="606">
        <v>83895</v>
      </c>
      <c r="H3601" s="607">
        <v>83895</v>
      </c>
    </row>
    <row r="3602" spans="1:8">
      <c r="A3602" s="601" t="s">
        <v>4536</v>
      </c>
      <c r="B3602" s="602"/>
      <c r="C3602" s="602"/>
      <c r="D3602" s="603"/>
      <c r="E3602" s="604" t="s">
        <v>4263</v>
      </c>
      <c r="F3602" s="605">
        <v>0.12</v>
      </c>
      <c r="G3602" s="606">
        <v>2699</v>
      </c>
      <c r="H3602" s="607">
        <v>323.88</v>
      </c>
    </row>
    <row r="3603" spans="1:8">
      <c r="A3603" s="601" t="s">
        <v>4537</v>
      </c>
      <c r="B3603" s="602"/>
      <c r="C3603" s="602"/>
      <c r="D3603" s="603"/>
      <c r="E3603" s="604" t="s">
        <v>4138</v>
      </c>
      <c r="F3603" s="605">
        <v>0.12</v>
      </c>
      <c r="G3603" s="606">
        <v>31395</v>
      </c>
      <c r="H3603" s="607">
        <v>3767.4</v>
      </c>
    </row>
    <row r="3604" spans="1:8">
      <c r="A3604" s="601"/>
      <c r="B3604" s="602"/>
      <c r="C3604" s="602"/>
      <c r="D3604" s="603"/>
      <c r="E3604" s="604" t="s">
        <v>4141</v>
      </c>
      <c r="F3604" s="605"/>
      <c r="G3604" s="606" t="s">
        <v>4141</v>
      </c>
      <c r="H3604" s="607" t="s">
        <v>4141</v>
      </c>
    </row>
    <row r="3605" spans="1:8">
      <c r="A3605" s="601"/>
      <c r="B3605" s="602"/>
      <c r="C3605" s="602"/>
      <c r="D3605" s="603"/>
      <c r="E3605" s="611" t="s">
        <v>4142</v>
      </c>
      <c r="F3605" s="611"/>
      <c r="G3605" s="611"/>
      <c r="H3605" s="612">
        <v>87986.28</v>
      </c>
    </row>
    <row r="3606" spans="1:8">
      <c r="A3606" s="613" t="s">
        <v>4143</v>
      </c>
      <c r="B3606" s="614"/>
      <c r="C3606" s="615"/>
      <c r="D3606" s="616"/>
      <c r="E3606" s="615"/>
      <c r="F3606" s="615"/>
      <c r="G3606" s="617"/>
      <c r="H3606" s="618"/>
    </row>
    <row r="3607" spans="1:8">
      <c r="A3607" s="594" t="s">
        <v>4129</v>
      </c>
      <c r="B3607" s="595"/>
      <c r="C3607" s="595"/>
      <c r="D3607" s="596"/>
      <c r="E3607" s="597" t="s">
        <v>4130</v>
      </c>
      <c r="F3607" s="598" t="s">
        <v>4144</v>
      </c>
      <c r="G3607" s="599" t="s">
        <v>4133</v>
      </c>
      <c r="H3607" s="600" t="s">
        <v>4134</v>
      </c>
    </row>
    <row r="3608" spans="1:8">
      <c r="A3608" s="601" t="s">
        <v>4145</v>
      </c>
      <c r="B3608" s="602"/>
      <c r="C3608" s="602"/>
      <c r="D3608" s="603"/>
      <c r="E3608" s="604" t="s">
        <v>4146</v>
      </c>
      <c r="F3608" s="619">
        <v>1.1200000000000001</v>
      </c>
      <c r="G3608" s="606">
        <v>1587.2183463750353</v>
      </c>
      <c r="H3608" s="607">
        <v>1777.68</v>
      </c>
    </row>
    <row r="3609" spans="1:8">
      <c r="A3609" s="601"/>
      <c r="B3609" s="602"/>
      <c r="C3609" s="602"/>
      <c r="D3609" s="603"/>
      <c r="E3609" s="604" t="s">
        <v>4141</v>
      </c>
      <c r="F3609" s="619" t="s">
        <v>4141</v>
      </c>
      <c r="G3609" s="606" t="s">
        <v>4141</v>
      </c>
      <c r="H3609" s="607" t="s">
        <v>4141</v>
      </c>
    </row>
    <row r="3610" spans="1:8">
      <c r="A3610" s="601"/>
      <c r="B3610" s="602"/>
      <c r="C3610" s="602"/>
      <c r="D3610" s="603"/>
      <c r="E3610" s="604" t="s">
        <v>4141</v>
      </c>
      <c r="F3610" s="619" t="s">
        <v>4141</v>
      </c>
      <c r="G3610" s="606" t="s">
        <v>4141</v>
      </c>
      <c r="H3610" s="607" t="s">
        <v>4141</v>
      </c>
    </row>
    <row r="3611" spans="1:8">
      <c r="A3611" s="620"/>
      <c r="B3611" s="621"/>
      <c r="C3611" s="621"/>
      <c r="D3611" s="622"/>
      <c r="E3611" s="623" t="s">
        <v>4147</v>
      </c>
      <c r="F3611" s="624"/>
      <c r="G3611" s="625"/>
      <c r="H3611" s="612">
        <v>1777.68</v>
      </c>
    </row>
    <row r="3612" spans="1:8">
      <c r="A3612" s="626" t="s">
        <v>4148</v>
      </c>
      <c r="B3612" s="627"/>
      <c r="C3612" s="628"/>
      <c r="D3612" s="629"/>
      <c r="E3612" s="628"/>
      <c r="F3612" s="628"/>
      <c r="G3612" s="630"/>
      <c r="H3612" s="631"/>
    </row>
    <row r="3613" spans="1:8">
      <c r="A3613" s="594" t="s">
        <v>4064</v>
      </c>
      <c r="B3613" s="595"/>
      <c r="C3613" s="595"/>
      <c r="D3613" s="596"/>
      <c r="E3613" s="597" t="s">
        <v>4130</v>
      </c>
      <c r="F3613" s="598" t="s">
        <v>4132</v>
      </c>
      <c r="G3613" s="599" t="s">
        <v>4133</v>
      </c>
      <c r="H3613" s="600" t="s">
        <v>4134</v>
      </c>
    </row>
    <row r="3614" spans="1:8">
      <c r="A3614" s="601" t="s">
        <v>4149</v>
      </c>
      <c r="B3614" s="602"/>
      <c r="C3614" s="602"/>
      <c r="D3614" s="603"/>
      <c r="E3614" s="604" t="s">
        <v>4140</v>
      </c>
      <c r="F3614" s="632">
        <v>0.04</v>
      </c>
      <c r="G3614" s="606">
        <v>64783.484999999993</v>
      </c>
      <c r="H3614" s="607">
        <v>2591.34</v>
      </c>
    </row>
    <row r="3615" spans="1:8">
      <c r="A3615" s="601"/>
      <c r="B3615" s="602"/>
      <c r="C3615" s="602"/>
      <c r="D3615" s="603"/>
      <c r="E3615" s="623" t="s">
        <v>4150</v>
      </c>
      <c r="F3615" s="624"/>
      <c r="G3615" s="625"/>
      <c r="H3615" s="612">
        <v>2591.34</v>
      </c>
    </row>
    <row r="3616" spans="1:8">
      <c r="A3616" s="634" t="s">
        <v>4151</v>
      </c>
      <c r="B3616" s="635"/>
      <c r="C3616" s="636"/>
      <c r="D3616" s="637"/>
      <c r="E3616" s="636"/>
      <c r="F3616" s="636"/>
      <c r="G3616" s="638"/>
      <c r="H3616" s="639"/>
    </row>
    <row r="3617" spans="1:8">
      <c r="A3617" s="594" t="s">
        <v>4064</v>
      </c>
      <c r="B3617" s="595"/>
      <c r="C3617" s="595"/>
      <c r="D3617" s="596"/>
      <c r="E3617" s="597" t="s">
        <v>4130</v>
      </c>
      <c r="F3617" s="598" t="s">
        <v>4144</v>
      </c>
      <c r="G3617" s="599" t="s">
        <v>4133</v>
      </c>
      <c r="H3617" s="600" t="s">
        <v>4134</v>
      </c>
    </row>
    <row r="3618" spans="1:8">
      <c r="A3618" s="601" t="s">
        <v>4198</v>
      </c>
      <c r="B3618" s="602"/>
      <c r="C3618" s="602"/>
      <c r="D3618" s="603"/>
      <c r="E3618" s="604" t="s">
        <v>4146</v>
      </c>
      <c r="F3618" s="640">
        <v>1.1200000000000001</v>
      </c>
      <c r="G3618" s="606">
        <v>25731.008062500001</v>
      </c>
      <c r="H3618" s="607">
        <v>28818.73</v>
      </c>
    </row>
    <row r="3619" spans="1:8">
      <c r="A3619" s="601"/>
      <c r="B3619" s="602"/>
      <c r="C3619" s="602"/>
      <c r="D3619" s="603"/>
      <c r="E3619" s="604" t="s">
        <v>4141</v>
      </c>
      <c r="F3619" s="605"/>
      <c r="G3619" s="606" t="s">
        <v>4141</v>
      </c>
      <c r="H3619" s="607" t="s">
        <v>4141</v>
      </c>
    </row>
    <row r="3620" spans="1:8" ht="13.5" thickBot="1">
      <c r="A3620" s="641"/>
      <c r="B3620" s="642"/>
      <c r="C3620" s="642"/>
      <c r="D3620" s="643"/>
      <c r="E3620" s="644" t="s">
        <v>4153</v>
      </c>
      <c r="F3620" s="645"/>
      <c r="G3620" s="646"/>
      <c r="H3620" s="647">
        <v>28818.73</v>
      </c>
    </row>
    <row r="3621" spans="1:8" ht="13.5" thickBot="1">
      <c r="A3621" s="648" t="s">
        <v>4154</v>
      </c>
      <c r="B3621" s="649"/>
      <c r="C3621" s="649"/>
      <c r="D3621" s="649"/>
      <c r="E3621" s="650"/>
      <c r="F3621" s="651">
        <v>121174.03</v>
      </c>
      <c r="G3621" s="652"/>
      <c r="H3621" s="653"/>
    </row>
    <row r="3622" spans="1:8" ht="15">
      <c r="A3622" s="579"/>
      <c r="B3622" s="579"/>
      <c r="C3622" s="579"/>
      <c r="D3622" s="579"/>
      <c r="E3622" s="579"/>
      <c r="F3622" s="579"/>
      <c r="G3622" s="579"/>
      <c r="H3622" s="579"/>
    </row>
    <row r="3623" spans="1:8" ht="15.75" thickBot="1">
      <c r="A3623" s="654"/>
      <c r="B3623" s="654"/>
      <c r="C3623" s="654"/>
      <c r="D3623" s="654"/>
      <c r="E3623" s="654"/>
      <c r="F3623" s="654"/>
      <c r="G3623" s="654"/>
      <c r="H3623" s="654"/>
    </row>
    <row r="3624" spans="1:8" ht="26.25" thickBot="1">
      <c r="A3624" s="573" t="s">
        <v>4129</v>
      </c>
      <c r="B3624" s="581"/>
      <c r="C3624" s="581"/>
      <c r="D3624" s="582" t="s">
        <v>300</v>
      </c>
      <c r="E3624" s="583" t="s">
        <v>4130</v>
      </c>
      <c r="F3624" s="584" t="s">
        <v>2</v>
      </c>
      <c r="G3624" s="585" t="s">
        <v>0</v>
      </c>
      <c r="H3624" s="586" t="s">
        <v>4538</v>
      </c>
    </row>
    <row r="3625" spans="1:8" ht="15.75" customHeight="1" thickBot="1">
      <c r="A3625" s="587"/>
      <c r="B3625" s="587"/>
      <c r="C3625" s="587"/>
      <c r="D3625" s="587"/>
      <c r="E3625" s="587"/>
      <c r="F3625" s="587"/>
      <c r="G3625" s="587"/>
      <c r="H3625" s="587"/>
    </row>
    <row r="3626" spans="1:8">
      <c r="A3626" s="588" t="s">
        <v>1297</v>
      </c>
      <c r="B3626" s="589"/>
      <c r="C3626" s="590"/>
      <c r="D3626" s="591"/>
      <c r="E3626" s="590"/>
      <c r="F3626" s="590"/>
      <c r="G3626" s="592"/>
      <c r="H3626" s="593"/>
    </row>
    <row r="3627" spans="1:8">
      <c r="A3627" s="594" t="s">
        <v>4064</v>
      </c>
      <c r="B3627" s="595"/>
      <c r="C3627" s="595"/>
      <c r="D3627" s="596"/>
      <c r="E3627" s="597" t="s">
        <v>4130</v>
      </c>
      <c r="F3627" s="598" t="s">
        <v>4132</v>
      </c>
      <c r="G3627" s="599" t="s">
        <v>4133</v>
      </c>
      <c r="H3627" s="600" t="s">
        <v>4134</v>
      </c>
    </row>
    <row r="3628" spans="1:8">
      <c r="A3628" s="601" t="s">
        <v>4539</v>
      </c>
      <c r="B3628" s="602"/>
      <c r="C3628" s="602"/>
      <c r="D3628" s="603"/>
      <c r="E3628" s="604" t="s">
        <v>4138</v>
      </c>
      <c r="F3628" s="605">
        <v>1</v>
      </c>
      <c r="G3628" s="606">
        <v>266701</v>
      </c>
      <c r="H3628" s="607">
        <v>266701</v>
      </c>
    </row>
    <row r="3629" spans="1:8">
      <c r="A3629" s="601"/>
      <c r="B3629" s="602"/>
      <c r="C3629" s="602"/>
      <c r="D3629" s="603"/>
      <c r="E3629" s="604" t="s">
        <v>4141</v>
      </c>
      <c r="F3629" s="605"/>
      <c r="G3629" s="606" t="s">
        <v>4141</v>
      </c>
      <c r="H3629" s="607" t="s">
        <v>4141</v>
      </c>
    </row>
    <row r="3630" spans="1:8">
      <c r="A3630" s="601"/>
      <c r="B3630" s="602"/>
      <c r="C3630" s="602"/>
      <c r="D3630" s="603"/>
      <c r="E3630" s="604" t="s">
        <v>4141</v>
      </c>
      <c r="F3630" s="605"/>
      <c r="G3630" s="606" t="s">
        <v>4141</v>
      </c>
      <c r="H3630" s="607" t="s">
        <v>4141</v>
      </c>
    </row>
    <row r="3631" spans="1:8">
      <c r="A3631" s="601"/>
      <c r="B3631" s="602"/>
      <c r="C3631" s="602"/>
      <c r="D3631" s="603"/>
      <c r="E3631" s="611" t="s">
        <v>4142</v>
      </c>
      <c r="F3631" s="611"/>
      <c r="G3631" s="611"/>
      <c r="H3631" s="612">
        <v>266701</v>
      </c>
    </row>
    <row r="3632" spans="1:8">
      <c r="A3632" s="613" t="s">
        <v>4143</v>
      </c>
      <c r="B3632" s="614"/>
      <c r="C3632" s="615"/>
      <c r="D3632" s="616"/>
      <c r="E3632" s="615"/>
      <c r="F3632" s="615"/>
      <c r="G3632" s="617"/>
      <c r="H3632" s="618"/>
    </row>
    <row r="3633" spans="1:8">
      <c r="A3633" s="594" t="s">
        <v>4129</v>
      </c>
      <c r="B3633" s="595"/>
      <c r="C3633" s="595"/>
      <c r="D3633" s="596"/>
      <c r="E3633" s="597" t="s">
        <v>4130</v>
      </c>
      <c r="F3633" s="598" t="s">
        <v>4144</v>
      </c>
      <c r="G3633" s="599" t="s">
        <v>4133</v>
      </c>
      <c r="H3633" s="600" t="s">
        <v>4134</v>
      </c>
    </row>
    <row r="3634" spans="1:8">
      <c r="A3634" s="601" t="s">
        <v>4145</v>
      </c>
      <c r="B3634" s="602"/>
      <c r="C3634" s="602"/>
      <c r="D3634" s="603"/>
      <c r="E3634" s="604" t="s">
        <v>4146</v>
      </c>
      <c r="F3634" s="619">
        <v>1.59</v>
      </c>
      <c r="G3634" s="606">
        <v>1587.2183463750353</v>
      </c>
      <c r="H3634" s="607">
        <v>2523.6799999999998</v>
      </c>
    </row>
    <row r="3635" spans="1:8">
      <c r="A3635" s="601"/>
      <c r="B3635" s="602"/>
      <c r="C3635" s="602"/>
      <c r="D3635" s="603"/>
      <c r="E3635" s="604" t="s">
        <v>4141</v>
      </c>
      <c r="F3635" s="619" t="s">
        <v>4141</v>
      </c>
      <c r="G3635" s="606" t="s">
        <v>4141</v>
      </c>
      <c r="H3635" s="607" t="s">
        <v>4141</v>
      </c>
    </row>
    <row r="3636" spans="1:8">
      <c r="A3636" s="601"/>
      <c r="B3636" s="602"/>
      <c r="C3636" s="602"/>
      <c r="D3636" s="603"/>
      <c r="E3636" s="604" t="s">
        <v>4141</v>
      </c>
      <c r="F3636" s="619" t="s">
        <v>4141</v>
      </c>
      <c r="G3636" s="606" t="s">
        <v>4141</v>
      </c>
      <c r="H3636" s="607" t="s">
        <v>4141</v>
      </c>
    </row>
    <row r="3637" spans="1:8">
      <c r="A3637" s="620"/>
      <c r="B3637" s="621"/>
      <c r="C3637" s="621"/>
      <c r="D3637" s="622"/>
      <c r="E3637" s="623" t="s">
        <v>4147</v>
      </c>
      <c r="F3637" s="624"/>
      <c r="G3637" s="625"/>
      <c r="H3637" s="612">
        <v>2523.6799999999998</v>
      </c>
    </row>
    <row r="3638" spans="1:8">
      <c r="A3638" s="626" t="s">
        <v>4148</v>
      </c>
      <c r="B3638" s="627"/>
      <c r="C3638" s="628"/>
      <c r="D3638" s="629"/>
      <c r="E3638" s="628"/>
      <c r="F3638" s="628"/>
      <c r="G3638" s="630"/>
      <c r="H3638" s="631"/>
    </row>
    <row r="3639" spans="1:8">
      <c r="A3639" s="594" t="s">
        <v>4064</v>
      </c>
      <c r="B3639" s="595"/>
      <c r="C3639" s="595"/>
      <c r="D3639" s="596"/>
      <c r="E3639" s="597" t="s">
        <v>4130</v>
      </c>
      <c r="F3639" s="598" t="s">
        <v>4132</v>
      </c>
      <c r="G3639" s="599" t="s">
        <v>4133</v>
      </c>
      <c r="H3639" s="600" t="s">
        <v>4134</v>
      </c>
    </row>
    <row r="3640" spans="1:8">
      <c r="A3640" s="601" t="s">
        <v>4149</v>
      </c>
      <c r="B3640" s="602"/>
      <c r="C3640" s="602"/>
      <c r="D3640" s="603"/>
      <c r="E3640" s="604" t="s">
        <v>4140</v>
      </c>
      <c r="F3640" s="632">
        <v>0.04</v>
      </c>
      <c r="G3640" s="606">
        <v>64783.484999999993</v>
      </c>
      <c r="H3640" s="607">
        <v>2591.34</v>
      </c>
    </row>
    <row r="3641" spans="1:8">
      <c r="A3641" s="601"/>
      <c r="B3641" s="602"/>
      <c r="C3641" s="602"/>
      <c r="D3641" s="603"/>
      <c r="E3641" s="623" t="s">
        <v>4150</v>
      </c>
      <c r="F3641" s="624"/>
      <c r="G3641" s="625"/>
      <c r="H3641" s="612">
        <v>2591.34</v>
      </c>
    </row>
    <row r="3642" spans="1:8">
      <c r="A3642" s="634" t="s">
        <v>4151</v>
      </c>
      <c r="B3642" s="635"/>
      <c r="C3642" s="636"/>
      <c r="D3642" s="637"/>
      <c r="E3642" s="636"/>
      <c r="F3642" s="636"/>
      <c r="G3642" s="638"/>
      <c r="H3642" s="639"/>
    </row>
    <row r="3643" spans="1:8">
      <c r="A3643" s="594" t="s">
        <v>4064</v>
      </c>
      <c r="B3643" s="595"/>
      <c r="C3643" s="595"/>
      <c r="D3643" s="596"/>
      <c r="E3643" s="597" t="s">
        <v>4130</v>
      </c>
      <c r="F3643" s="598" t="s">
        <v>4144</v>
      </c>
      <c r="G3643" s="599" t="s">
        <v>4133</v>
      </c>
      <c r="H3643" s="600" t="s">
        <v>4134</v>
      </c>
    </row>
    <row r="3644" spans="1:8">
      <c r="A3644" s="601" t="s">
        <v>4198</v>
      </c>
      <c r="B3644" s="602"/>
      <c r="C3644" s="602"/>
      <c r="D3644" s="603"/>
      <c r="E3644" s="604" t="s">
        <v>4146</v>
      </c>
      <c r="F3644" s="640">
        <v>1.59</v>
      </c>
      <c r="G3644" s="606">
        <v>25731.008062500001</v>
      </c>
      <c r="H3644" s="607">
        <v>40912.300000000003</v>
      </c>
    </row>
    <row r="3645" spans="1:8">
      <c r="A3645" s="601"/>
      <c r="B3645" s="602"/>
      <c r="C3645" s="602"/>
      <c r="D3645" s="603"/>
      <c r="E3645" s="604" t="s">
        <v>4141</v>
      </c>
      <c r="F3645" s="605"/>
      <c r="G3645" s="606" t="s">
        <v>4141</v>
      </c>
      <c r="H3645" s="607" t="s">
        <v>4141</v>
      </c>
    </row>
    <row r="3646" spans="1:8" ht="13.5" thickBot="1">
      <c r="A3646" s="641"/>
      <c r="B3646" s="642"/>
      <c r="C3646" s="642"/>
      <c r="D3646" s="643"/>
      <c r="E3646" s="644" t="s">
        <v>4153</v>
      </c>
      <c r="F3646" s="645"/>
      <c r="G3646" s="646"/>
      <c r="H3646" s="647">
        <v>40912.300000000003</v>
      </c>
    </row>
    <row r="3647" spans="1:8" ht="13.5" thickBot="1">
      <c r="A3647" s="648" t="s">
        <v>4154</v>
      </c>
      <c r="B3647" s="649"/>
      <c r="C3647" s="649"/>
      <c r="D3647" s="649"/>
      <c r="E3647" s="650"/>
      <c r="F3647" s="651">
        <v>312728.32000000001</v>
      </c>
      <c r="G3647" s="652"/>
      <c r="H3647" s="653"/>
    </row>
    <row r="3648" spans="1:8" ht="15">
      <c r="A3648" s="579"/>
      <c r="B3648" s="579"/>
      <c r="C3648" s="579"/>
      <c r="D3648" s="579"/>
      <c r="E3648" s="579"/>
      <c r="F3648" s="579"/>
      <c r="G3648" s="579"/>
      <c r="H3648" s="579"/>
    </row>
    <row r="3649" spans="1:8" ht="15.75" thickBot="1">
      <c r="A3649" s="654"/>
      <c r="B3649" s="654"/>
      <c r="C3649" s="654"/>
      <c r="D3649" s="654"/>
      <c r="E3649" s="654"/>
      <c r="F3649" s="654"/>
      <c r="G3649" s="654"/>
      <c r="H3649" s="654"/>
    </row>
    <row r="3650" spans="1:8" ht="13.5" thickBot="1">
      <c r="A3650" s="573" t="s">
        <v>4129</v>
      </c>
      <c r="B3650" s="581"/>
      <c r="C3650" s="581"/>
      <c r="D3650" s="582" t="s">
        <v>302</v>
      </c>
      <c r="E3650" s="583" t="s">
        <v>4130</v>
      </c>
      <c r="F3650" s="584" t="s">
        <v>2</v>
      </c>
      <c r="G3650" s="585" t="s">
        <v>0</v>
      </c>
      <c r="H3650" s="586" t="s">
        <v>4540</v>
      </c>
    </row>
    <row r="3651" spans="1:8" ht="15.75" customHeight="1" thickBot="1">
      <c r="A3651" s="587"/>
      <c r="B3651" s="587"/>
      <c r="C3651" s="587"/>
      <c r="D3651" s="587"/>
      <c r="E3651" s="587"/>
      <c r="F3651" s="587"/>
      <c r="G3651" s="587"/>
      <c r="H3651" s="587"/>
    </row>
    <row r="3652" spans="1:8">
      <c r="A3652" s="588" t="s">
        <v>1297</v>
      </c>
      <c r="B3652" s="589"/>
      <c r="C3652" s="590"/>
      <c r="D3652" s="591"/>
      <c r="E3652" s="590"/>
      <c r="F3652" s="590"/>
      <c r="G3652" s="592"/>
      <c r="H3652" s="593"/>
    </row>
    <row r="3653" spans="1:8">
      <c r="A3653" s="594" t="s">
        <v>4064</v>
      </c>
      <c r="B3653" s="595"/>
      <c r="C3653" s="595"/>
      <c r="D3653" s="596"/>
      <c r="E3653" s="597" t="s">
        <v>4130</v>
      </c>
      <c r="F3653" s="598" t="s">
        <v>4132</v>
      </c>
      <c r="G3653" s="599" t="s">
        <v>4133</v>
      </c>
      <c r="H3653" s="600" t="s">
        <v>4134</v>
      </c>
    </row>
    <row r="3654" spans="1:8">
      <c r="A3654" s="601" t="s">
        <v>4541</v>
      </c>
      <c r="B3654" s="602"/>
      <c r="C3654" s="602"/>
      <c r="D3654" s="603"/>
      <c r="E3654" s="604" t="s">
        <v>4138</v>
      </c>
      <c r="F3654" s="605">
        <v>1</v>
      </c>
      <c r="G3654" s="606">
        <v>818895</v>
      </c>
      <c r="H3654" s="607">
        <v>818895</v>
      </c>
    </row>
    <row r="3655" spans="1:8">
      <c r="A3655" s="601" t="s">
        <v>4542</v>
      </c>
      <c r="B3655" s="602"/>
      <c r="C3655" s="602"/>
      <c r="D3655" s="603"/>
      <c r="E3655" s="604" t="s">
        <v>4136</v>
      </c>
      <c r="F3655" s="605">
        <v>0.01</v>
      </c>
      <c r="G3655" s="606">
        <v>26965</v>
      </c>
      <c r="H3655" s="607">
        <v>269.64999999999998</v>
      </c>
    </row>
    <row r="3656" spans="1:8">
      <c r="A3656" s="601"/>
      <c r="B3656" s="602"/>
      <c r="C3656" s="602"/>
      <c r="D3656" s="603"/>
      <c r="E3656" s="604" t="s">
        <v>4141</v>
      </c>
      <c r="F3656" s="605"/>
      <c r="G3656" s="606" t="s">
        <v>4141</v>
      </c>
      <c r="H3656" s="607" t="s">
        <v>4141</v>
      </c>
    </row>
    <row r="3657" spans="1:8">
      <c r="A3657" s="601"/>
      <c r="B3657" s="602"/>
      <c r="C3657" s="602"/>
      <c r="D3657" s="603"/>
      <c r="E3657" s="611" t="s">
        <v>4142</v>
      </c>
      <c r="F3657" s="611"/>
      <c r="G3657" s="611"/>
      <c r="H3657" s="612">
        <v>819164.65</v>
      </c>
    </row>
    <row r="3658" spans="1:8">
      <c r="A3658" s="613" t="s">
        <v>4143</v>
      </c>
      <c r="B3658" s="614"/>
      <c r="C3658" s="615"/>
      <c r="D3658" s="616"/>
      <c r="E3658" s="615"/>
      <c r="F3658" s="615"/>
      <c r="G3658" s="617"/>
      <c r="H3658" s="618"/>
    </row>
    <row r="3659" spans="1:8">
      <c r="A3659" s="594" t="s">
        <v>4129</v>
      </c>
      <c r="B3659" s="595"/>
      <c r="C3659" s="595"/>
      <c r="D3659" s="596"/>
      <c r="E3659" s="597" t="s">
        <v>4130</v>
      </c>
      <c r="F3659" s="598" t="s">
        <v>4144</v>
      </c>
      <c r="G3659" s="599" t="s">
        <v>4133</v>
      </c>
      <c r="H3659" s="600" t="s">
        <v>4134</v>
      </c>
    </row>
    <row r="3660" spans="1:8">
      <c r="A3660" s="601" t="s">
        <v>4145</v>
      </c>
      <c r="B3660" s="602"/>
      <c r="C3660" s="602"/>
      <c r="D3660" s="603"/>
      <c r="E3660" s="604" t="s">
        <v>4146</v>
      </c>
      <c r="F3660" s="619">
        <v>2.69</v>
      </c>
      <c r="G3660" s="606">
        <v>1587.2183463750353</v>
      </c>
      <c r="H3660" s="607">
        <v>4269.62</v>
      </c>
    </row>
    <row r="3661" spans="1:8">
      <c r="A3661" s="601"/>
      <c r="B3661" s="602"/>
      <c r="C3661" s="602"/>
      <c r="D3661" s="603"/>
      <c r="E3661" s="604" t="s">
        <v>4141</v>
      </c>
      <c r="F3661" s="619" t="s">
        <v>4141</v>
      </c>
      <c r="G3661" s="606" t="s">
        <v>4141</v>
      </c>
      <c r="H3661" s="607" t="s">
        <v>4141</v>
      </c>
    </row>
    <row r="3662" spans="1:8">
      <c r="A3662" s="601"/>
      <c r="B3662" s="602"/>
      <c r="C3662" s="602"/>
      <c r="D3662" s="603"/>
      <c r="E3662" s="604" t="s">
        <v>4141</v>
      </c>
      <c r="F3662" s="619" t="s">
        <v>4141</v>
      </c>
      <c r="G3662" s="606" t="s">
        <v>4141</v>
      </c>
      <c r="H3662" s="607" t="s">
        <v>4141</v>
      </c>
    </row>
    <row r="3663" spans="1:8">
      <c r="A3663" s="620"/>
      <c r="B3663" s="621"/>
      <c r="C3663" s="621"/>
      <c r="D3663" s="622"/>
      <c r="E3663" s="623" t="s">
        <v>4147</v>
      </c>
      <c r="F3663" s="624"/>
      <c r="G3663" s="625"/>
      <c r="H3663" s="612">
        <v>4269.62</v>
      </c>
    </row>
    <row r="3664" spans="1:8">
      <c r="A3664" s="626" t="s">
        <v>4148</v>
      </c>
      <c r="B3664" s="627"/>
      <c r="C3664" s="628"/>
      <c r="D3664" s="629"/>
      <c r="E3664" s="628"/>
      <c r="F3664" s="628"/>
      <c r="G3664" s="630"/>
      <c r="H3664" s="631"/>
    </row>
    <row r="3665" spans="1:8">
      <c r="A3665" s="594" t="s">
        <v>4064</v>
      </c>
      <c r="B3665" s="595"/>
      <c r="C3665" s="595"/>
      <c r="D3665" s="596"/>
      <c r="E3665" s="597" t="s">
        <v>4130</v>
      </c>
      <c r="F3665" s="598" t="s">
        <v>4132</v>
      </c>
      <c r="G3665" s="599" t="s">
        <v>4133</v>
      </c>
      <c r="H3665" s="600" t="s">
        <v>4134</v>
      </c>
    </row>
    <row r="3666" spans="1:8">
      <c r="A3666" s="601" t="s">
        <v>4149</v>
      </c>
      <c r="B3666" s="602"/>
      <c r="C3666" s="602"/>
      <c r="D3666" s="603"/>
      <c r="E3666" s="604" t="s">
        <v>4140</v>
      </c>
      <c r="F3666" s="632">
        <v>0.1905</v>
      </c>
      <c r="G3666" s="606">
        <v>64783.484999999993</v>
      </c>
      <c r="H3666" s="607">
        <v>12341.25</v>
      </c>
    </row>
    <row r="3667" spans="1:8">
      <c r="A3667" s="601"/>
      <c r="B3667" s="602"/>
      <c r="C3667" s="602"/>
      <c r="D3667" s="603"/>
      <c r="E3667" s="623" t="s">
        <v>4150</v>
      </c>
      <c r="F3667" s="624"/>
      <c r="G3667" s="625"/>
      <c r="H3667" s="612">
        <v>12341.25</v>
      </c>
    </row>
    <row r="3668" spans="1:8">
      <c r="A3668" s="634" t="s">
        <v>4151</v>
      </c>
      <c r="B3668" s="635"/>
      <c r="C3668" s="636"/>
      <c r="D3668" s="637"/>
      <c r="E3668" s="636"/>
      <c r="F3668" s="636"/>
      <c r="G3668" s="638"/>
      <c r="H3668" s="639"/>
    </row>
    <row r="3669" spans="1:8">
      <c r="A3669" s="594" t="s">
        <v>4064</v>
      </c>
      <c r="B3669" s="595"/>
      <c r="C3669" s="595"/>
      <c r="D3669" s="596"/>
      <c r="E3669" s="597" t="s">
        <v>4130</v>
      </c>
      <c r="F3669" s="598" t="s">
        <v>4144</v>
      </c>
      <c r="G3669" s="599" t="s">
        <v>4133</v>
      </c>
      <c r="H3669" s="600" t="s">
        <v>4134</v>
      </c>
    </row>
    <row r="3670" spans="1:8">
      <c r="A3670" s="601" t="s">
        <v>4198</v>
      </c>
      <c r="B3670" s="602"/>
      <c r="C3670" s="602"/>
      <c r="D3670" s="603"/>
      <c r="E3670" s="604" t="s">
        <v>4146</v>
      </c>
      <c r="F3670" s="640">
        <v>2.69</v>
      </c>
      <c r="G3670" s="606">
        <v>25731.008062500001</v>
      </c>
      <c r="H3670" s="607">
        <v>69216.41</v>
      </c>
    </row>
    <row r="3671" spans="1:8">
      <c r="A3671" s="601"/>
      <c r="B3671" s="602"/>
      <c r="C3671" s="602"/>
      <c r="D3671" s="603"/>
      <c r="E3671" s="604" t="s">
        <v>4141</v>
      </c>
      <c r="F3671" s="605"/>
      <c r="G3671" s="606" t="s">
        <v>4141</v>
      </c>
      <c r="H3671" s="607" t="s">
        <v>4141</v>
      </c>
    </row>
    <row r="3672" spans="1:8" ht="13.5" thickBot="1">
      <c r="A3672" s="641"/>
      <c r="B3672" s="642"/>
      <c r="C3672" s="642"/>
      <c r="D3672" s="643"/>
      <c r="E3672" s="644" t="s">
        <v>4153</v>
      </c>
      <c r="F3672" s="645"/>
      <c r="G3672" s="646"/>
      <c r="H3672" s="647">
        <v>69216.41</v>
      </c>
    </row>
    <row r="3673" spans="1:8" ht="13.5" thickBot="1">
      <c r="A3673" s="648" t="s">
        <v>4154</v>
      </c>
      <c r="B3673" s="649"/>
      <c r="C3673" s="649"/>
      <c r="D3673" s="649"/>
      <c r="E3673" s="650"/>
      <c r="F3673" s="651">
        <v>904991.93</v>
      </c>
      <c r="G3673" s="652"/>
      <c r="H3673" s="653"/>
    </row>
    <row r="3674" spans="1:8" ht="15">
      <c r="A3674" s="579"/>
      <c r="B3674" s="579"/>
      <c r="C3674" s="579"/>
      <c r="D3674" s="579"/>
      <c r="E3674" s="579"/>
      <c r="F3674" s="579"/>
      <c r="G3674" s="579"/>
      <c r="H3674" s="579"/>
    </row>
    <row r="3675" spans="1:8" ht="15.75" thickBot="1">
      <c r="A3675" s="654"/>
      <c r="B3675" s="654"/>
      <c r="C3675" s="654"/>
      <c r="D3675" s="654"/>
      <c r="E3675" s="654"/>
      <c r="F3675" s="654"/>
      <c r="G3675" s="654"/>
      <c r="H3675" s="654"/>
    </row>
    <row r="3676" spans="1:8" ht="26.25" thickBot="1">
      <c r="A3676" s="573" t="s">
        <v>4129</v>
      </c>
      <c r="B3676" s="581"/>
      <c r="C3676" s="581"/>
      <c r="D3676" s="582" t="s">
        <v>304</v>
      </c>
      <c r="E3676" s="583" t="s">
        <v>4130</v>
      </c>
      <c r="F3676" s="584" t="s">
        <v>2</v>
      </c>
      <c r="G3676" s="585" t="s">
        <v>0</v>
      </c>
      <c r="H3676" s="586" t="s">
        <v>4543</v>
      </c>
    </row>
    <row r="3677" spans="1:8" ht="15.75" customHeight="1" thickBot="1">
      <c r="A3677" s="587"/>
      <c r="B3677" s="587"/>
      <c r="C3677" s="587"/>
      <c r="D3677" s="587"/>
      <c r="E3677" s="587"/>
      <c r="F3677" s="587"/>
      <c r="G3677" s="587"/>
      <c r="H3677" s="587"/>
    </row>
    <row r="3678" spans="1:8">
      <c r="A3678" s="588" t="s">
        <v>1297</v>
      </c>
      <c r="B3678" s="589"/>
      <c r="C3678" s="590"/>
      <c r="D3678" s="591"/>
      <c r="E3678" s="590"/>
      <c r="F3678" s="590"/>
      <c r="G3678" s="592"/>
      <c r="H3678" s="593"/>
    </row>
    <row r="3679" spans="1:8">
      <c r="A3679" s="594" t="s">
        <v>4064</v>
      </c>
      <c r="B3679" s="595"/>
      <c r="C3679" s="595"/>
      <c r="D3679" s="596"/>
      <c r="E3679" s="597" t="s">
        <v>4130</v>
      </c>
      <c r="F3679" s="598" t="s">
        <v>4132</v>
      </c>
      <c r="G3679" s="599" t="s">
        <v>4133</v>
      </c>
      <c r="H3679" s="600" t="s">
        <v>4134</v>
      </c>
    </row>
    <row r="3680" spans="1:8">
      <c r="A3680" s="601" t="s">
        <v>4544</v>
      </c>
      <c r="B3680" s="602"/>
      <c r="C3680" s="602"/>
      <c r="D3680" s="603"/>
      <c r="E3680" s="604" t="s">
        <v>4138</v>
      </c>
      <c r="F3680" s="605">
        <v>1</v>
      </c>
      <c r="G3680" s="606">
        <v>344295</v>
      </c>
      <c r="H3680" s="607">
        <v>344295</v>
      </c>
    </row>
    <row r="3681" spans="1:8">
      <c r="A3681" s="601" t="s">
        <v>4545</v>
      </c>
      <c r="B3681" s="602"/>
      <c r="C3681" s="602"/>
      <c r="D3681" s="603"/>
      <c r="E3681" s="604" t="s">
        <v>4138</v>
      </c>
      <c r="F3681" s="605">
        <v>1</v>
      </c>
      <c r="G3681" s="606">
        <v>67988</v>
      </c>
      <c r="H3681" s="607">
        <v>67988</v>
      </c>
    </row>
    <row r="3682" spans="1:8">
      <c r="A3682" s="601" t="s">
        <v>4546</v>
      </c>
      <c r="B3682" s="602"/>
      <c r="C3682" s="602"/>
      <c r="D3682" s="603"/>
      <c r="E3682" s="604" t="s">
        <v>4138</v>
      </c>
      <c r="F3682" s="605">
        <v>15</v>
      </c>
      <c r="G3682" s="606">
        <v>2061</v>
      </c>
      <c r="H3682" s="607">
        <v>30915</v>
      </c>
    </row>
    <row r="3683" spans="1:8">
      <c r="A3683" s="601" t="s">
        <v>4547</v>
      </c>
      <c r="B3683" s="602"/>
      <c r="C3683" s="602"/>
      <c r="D3683" s="603"/>
      <c r="E3683" s="604" t="s">
        <v>4140</v>
      </c>
      <c r="F3683" s="605">
        <v>0.02</v>
      </c>
      <c r="G3683" s="606">
        <v>596457</v>
      </c>
      <c r="H3683" s="607">
        <v>11929.14</v>
      </c>
    </row>
    <row r="3684" spans="1:8">
      <c r="A3684" s="601" t="s">
        <v>4548</v>
      </c>
      <c r="B3684" s="602"/>
      <c r="C3684" s="602"/>
      <c r="D3684" s="603"/>
      <c r="E3684" s="604" t="s">
        <v>4140</v>
      </c>
      <c r="F3684" s="605">
        <v>0.03</v>
      </c>
      <c r="G3684" s="606">
        <v>800816</v>
      </c>
      <c r="H3684" s="607">
        <v>24024.48</v>
      </c>
    </row>
    <row r="3685" spans="1:8">
      <c r="A3685" s="601" t="s">
        <v>4537</v>
      </c>
      <c r="B3685" s="602"/>
      <c r="C3685" s="602"/>
      <c r="D3685" s="603"/>
      <c r="E3685" s="604" t="s">
        <v>4138</v>
      </c>
      <c r="F3685" s="605">
        <v>0.1</v>
      </c>
      <c r="G3685" s="606">
        <v>31395</v>
      </c>
      <c r="H3685" s="607">
        <v>3139.5</v>
      </c>
    </row>
    <row r="3686" spans="1:8">
      <c r="A3686" s="601" t="s">
        <v>4542</v>
      </c>
      <c r="B3686" s="602"/>
      <c r="C3686" s="602"/>
      <c r="D3686" s="603"/>
      <c r="E3686" s="604" t="s">
        <v>4136</v>
      </c>
      <c r="F3686" s="605">
        <v>0.01</v>
      </c>
      <c r="G3686" s="606">
        <v>26965</v>
      </c>
      <c r="H3686" s="607">
        <v>269.64999999999998</v>
      </c>
    </row>
    <row r="3687" spans="1:8">
      <c r="A3687" s="601"/>
      <c r="B3687" s="602"/>
      <c r="C3687" s="602"/>
      <c r="D3687" s="603"/>
      <c r="E3687" s="604" t="s">
        <v>4141</v>
      </c>
      <c r="F3687" s="605"/>
      <c r="G3687" s="606" t="s">
        <v>4141</v>
      </c>
      <c r="H3687" s="607" t="s">
        <v>4141</v>
      </c>
    </row>
    <row r="3688" spans="1:8">
      <c r="A3688" s="601"/>
      <c r="B3688" s="602"/>
      <c r="C3688" s="602"/>
      <c r="D3688" s="603"/>
      <c r="E3688" s="604" t="s">
        <v>4141</v>
      </c>
      <c r="F3688" s="605"/>
      <c r="G3688" s="606" t="s">
        <v>4141</v>
      </c>
      <c r="H3688" s="607" t="s">
        <v>4141</v>
      </c>
    </row>
    <row r="3689" spans="1:8">
      <c r="A3689" s="601"/>
      <c r="B3689" s="602"/>
      <c r="C3689" s="602"/>
      <c r="D3689" s="603"/>
      <c r="E3689" s="611" t="s">
        <v>4142</v>
      </c>
      <c r="F3689" s="611"/>
      <c r="G3689" s="611"/>
      <c r="H3689" s="612">
        <v>482560.77</v>
      </c>
    </row>
    <row r="3690" spans="1:8">
      <c r="A3690" s="613" t="s">
        <v>4143</v>
      </c>
      <c r="B3690" s="614"/>
      <c r="C3690" s="615"/>
      <c r="D3690" s="616"/>
      <c r="E3690" s="615"/>
      <c r="F3690" s="615"/>
      <c r="G3690" s="617"/>
      <c r="H3690" s="618"/>
    </row>
    <row r="3691" spans="1:8">
      <c r="A3691" s="594" t="s">
        <v>4129</v>
      </c>
      <c r="B3691" s="595"/>
      <c r="C3691" s="595"/>
      <c r="D3691" s="596"/>
      <c r="E3691" s="597" t="s">
        <v>4130</v>
      </c>
      <c r="F3691" s="598" t="s">
        <v>4144</v>
      </c>
      <c r="G3691" s="599" t="s">
        <v>4133</v>
      </c>
      <c r="H3691" s="600" t="s">
        <v>4134</v>
      </c>
    </row>
    <row r="3692" spans="1:8">
      <c r="A3692" s="601" t="s">
        <v>4145</v>
      </c>
      <c r="B3692" s="602"/>
      <c r="C3692" s="602"/>
      <c r="D3692" s="603"/>
      <c r="E3692" s="604" t="s">
        <v>4146</v>
      </c>
      <c r="F3692" s="619">
        <v>2.11</v>
      </c>
      <c r="G3692" s="606">
        <v>1587.2183463750353</v>
      </c>
      <c r="H3692" s="607">
        <v>3349.03</v>
      </c>
    </row>
    <row r="3693" spans="1:8">
      <c r="A3693" s="601"/>
      <c r="B3693" s="602"/>
      <c r="C3693" s="602"/>
      <c r="D3693" s="603"/>
      <c r="E3693" s="604" t="s">
        <v>4141</v>
      </c>
      <c r="F3693" s="619" t="s">
        <v>4141</v>
      </c>
      <c r="G3693" s="606" t="s">
        <v>4141</v>
      </c>
      <c r="H3693" s="607" t="s">
        <v>4141</v>
      </c>
    </row>
    <row r="3694" spans="1:8">
      <c r="A3694" s="601"/>
      <c r="B3694" s="602"/>
      <c r="C3694" s="602"/>
      <c r="D3694" s="603"/>
      <c r="E3694" s="604" t="s">
        <v>4141</v>
      </c>
      <c r="F3694" s="619" t="s">
        <v>4141</v>
      </c>
      <c r="G3694" s="606" t="s">
        <v>4141</v>
      </c>
      <c r="H3694" s="607" t="s">
        <v>4141</v>
      </c>
    </row>
    <row r="3695" spans="1:8">
      <c r="A3695" s="620"/>
      <c r="B3695" s="621"/>
      <c r="C3695" s="621"/>
      <c r="D3695" s="622"/>
      <c r="E3695" s="623" t="s">
        <v>4147</v>
      </c>
      <c r="F3695" s="624"/>
      <c r="G3695" s="625"/>
      <c r="H3695" s="612">
        <v>3349.03</v>
      </c>
    </row>
    <row r="3696" spans="1:8">
      <c r="A3696" s="626" t="s">
        <v>4148</v>
      </c>
      <c r="B3696" s="627"/>
      <c r="C3696" s="628"/>
      <c r="D3696" s="629"/>
      <c r="E3696" s="628"/>
      <c r="F3696" s="628"/>
      <c r="G3696" s="630"/>
      <c r="H3696" s="631"/>
    </row>
    <row r="3697" spans="1:8">
      <c r="A3697" s="594" t="s">
        <v>4064</v>
      </c>
      <c r="B3697" s="595"/>
      <c r="C3697" s="595"/>
      <c r="D3697" s="596"/>
      <c r="E3697" s="597" t="s">
        <v>4130</v>
      </c>
      <c r="F3697" s="598" t="s">
        <v>4132</v>
      </c>
      <c r="G3697" s="599" t="s">
        <v>4133</v>
      </c>
      <c r="H3697" s="600" t="s">
        <v>4134</v>
      </c>
    </row>
    <row r="3698" spans="1:8">
      <c r="A3698" s="601" t="s">
        <v>4149</v>
      </c>
      <c r="B3698" s="602"/>
      <c r="C3698" s="602"/>
      <c r="D3698" s="603"/>
      <c r="E3698" s="604" t="s">
        <v>4140</v>
      </c>
      <c r="F3698" s="632">
        <v>0.1905</v>
      </c>
      <c r="G3698" s="606">
        <v>64783.484999999993</v>
      </c>
      <c r="H3698" s="607">
        <v>12341.25</v>
      </c>
    </row>
    <row r="3699" spans="1:8">
      <c r="A3699" s="601"/>
      <c r="B3699" s="602"/>
      <c r="C3699" s="602"/>
      <c r="D3699" s="603"/>
      <c r="E3699" s="623" t="s">
        <v>4150</v>
      </c>
      <c r="F3699" s="624"/>
      <c r="G3699" s="625"/>
      <c r="H3699" s="612">
        <v>12341.25</v>
      </c>
    </row>
    <row r="3700" spans="1:8">
      <c r="A3700" s="634" t="s">
        <v>4151</v>
      </c>
      <c r="B3700" s="635"/>
      <c r="C3700" s="636"/>
      <c r="D3700" s="637"/>
      <c r="E3700" s="636"/>
      <c r="F3700" s="636"/>
      <c r="G3700" s="638"/>
      <c r="H3700" s="639"/>
    </row>
    <row r="3701" spans="1:8">
      <c r="A3701" s="594" t="s">
        <v>4064</v>
      </c>
      <c r="B3701" s="595"/>
      <c r="C3701" s="595"/>
      <c r="D3701" s="596"/>
      <c r="E3701" s="597" t="s">
        <v>4130</v>
      </c>
      <c r="F3701" s="598" t="s">
        <v>4144</v>
      </c>
      <c r="G3701" s="599" t="s">
        <v>4133</v>
      </c>
      <c r="H3701" s="600" t="s">
        <v>4134</v>
      </c>
    </row>
    <row r="3702" spans="1:8">
      <c r="A3702" s="601" t="s">
        <v>4198</v>
      </c>
      <c r="B3702" s="602"/>
      <c r="C3702" s="602"/>
      <c r="D3702" s="603"/>
      <c r="E3702" s="604" t="s">
        <v>4146</v>
      </c>
      <c r="F3702" s="640">
        <v>2.11</v>
      </c>
      <c r="G3702" s="606">
        <v>25731.008062500001</v>
      </c>
      <c r="H3702" s="607">
        <v>54292.43</v>
      </c>
    </row>
    <row r="3703" spans="1:8">
      <c r="A3703" s="601"/>
      <c r="B3703" s="602"/>
      <c r="C3703" s="602"/>
      <c r="D3703" s="603"/>
      <c r="E3703" s="604" t="s">
        <v>4141</v>
      </c>
      <c r="F3703" s="605"/>
      <c r="G3703" s="606" t="s">
        <v>4141</v>
      </c>
      <c r="H3703" s="607" t="s">
        <v>4141</v>
      </c>
    </row>
    <row r="3704" spans="1:8" ht="13.5" thickBot="1">
      <c r="A3704" s="641"/>
      <c r="B3704" s="642"/>
      <c r="C3704" s="642"/>
      <c r="D3704" s="643"/>
      <c r="E3704" s="644" t="s">
        <v>4153</v>
      </c>
      <c r="F3704" s="645"/>
      <c r="G3704" s="646"/>
      <c r="H3704" s="647">
        <v>54292.43</v>
      </c>
    </row>
    <row r="3705" spans="1:8" ht="13.5" thickBot="1">
      <c r="A3705" s="648" t="s">
        <v>4154</v>
      </c>
      <c r="B3705" s="649"/>
      <c r="C3705" s="649"/>
      <c r="D3705" s="649"/>
      <c r="E3705" s="650"/>
      <c r="F3705" s="651">
        <v>552543.48</v>
      </c>
      <c r="G3705" s="652"/>
      <c r="H3705" s="653"/>
    </row>
    <row r="3706" spans="1:8" ht="15">
      <c r="A3706" s="579"/>
      <c r="B3706" s="579"/>
      <c r="C3706" s="579"/>
      <c r="D3706" s="579"/>
      <c r="E3706" s="579"/>
      <c r="F3706" s="579"/>
      <c r="G3706" s="579"/>
      <c r="H3706" s="579"/>
    </row>
    <row r="3707" spans="1:8" ht="15.75" thickBot="1">
      <c r="A3707" s="654"/>
      <c r="B3707" s="654"/>
      <c r="C3707" s="654"/>
      <c r="D3707" s="654"/>
      <c r="E3707" s="654"/>
      <c r="F3707" s="654"/>
      <c r="G3707" s="654"/>
      <c r="H3707" s="654"/>
    </row>
    <row r="3708" spans="1:8" ht="13.5" thickBot="1">
      <c r="A3708" s="573" t="s">
        <v>4129</v>
      </c>
      <c r="B3708" s="581"/>
      <c r="C3708" s="581"/>
      <c r="D3708" s="582" t="s">
        <v>306</v>
      </c>
      <c r="E3708" s="583" t="s">
        <v>4130</v>
      </c>
      <c r="F3708" s="584" t="s">
        <v>2</v>
      </c>
      <c r="G3708" s="585" t="s">
        <v>0</v>
      </c>
      <c r="H3708" s="586" t="s">
        <v>4549</v>
      </c>
    </row>
    <row r="3709" spans="1:8" ht="15.75" customHeight="1" thickBot="1">
      <c r="A3709" s="587"/>
      <c r="B3709" s="587"/>
      <c r="C3709" s="587"/>
      <c r="D3709" s="587"/>
      <c r="E3709" s="587"/>
      <c r="F3709" s="587"/>
      <c r="G3709" s="587"/>
      <c r="H3709" s="587"/>
    </row>
    <row r="3710" spans="1:8">
      <c r="A3710" s="588" t="s">
        <v>1297</v>
      </c>
      <c r="B3710" s="589"/>
      <c r="C3710" s="590"/>
      <c r="D3710" s="591"/>
      <c r="E3710" s="590"/>
      <c r="F3710" s="590"/>
      <c r="G3710" s="592"/>
      <c r="H3710" s="593"/>
    </row>
    <row r="3711" spans="1:8">
      <c r="A3711" s="594" t="s">
        <v>4064</v>
      </c>
      <c r="B3711" s="595"/>
      <c r="C3711" s="595"/>
      <c r="D3711" s="596"/>
      <c r="E3711" s="597" t="s">
        <v>4130</v>
      </c>
      <c r="F3711" s="598" t="s">
        <v>4132</v>
      </c>
      <c r="G3711" s="599" t="s">
        <v>4133</v>
      </c>
      <c r="H3711" s="600" t="s">
        <v>4134</v>
      </c>
    </row>
    <row r="3712" spans="1:8">
      <c r="A3712" s="601" t="s">
        <v>4550</v>
      </c>
      <c r="B3712" s="602"/>
      <c r="C3712" s="602"/>
      <c r="D3712" s="603"/>
      <c r="E3712" s="604" t="s">
        <v>4138</v>
      </c>
      <c r="F3712" s="605">
        <v>1</v>
      </c>
      <c r="G3712" s="606">
        <v>87743</v>
      </c>
      <c r="H3712" s="607">
        <v>87743</v>
      </c>
    </row>
    <row r="3713" spans="1:8">
      <c r="A3713" s="601" t="s">
        <v>4551</v>
      </c>
      <c r="B3713" s="602"/>
      <c r="C3713" s="602"/>
      <c r="D3713" s="603"/>
      <c r="E3713" s="604" t="s">
        <v>4535</v>
      </c>
      <c r="F3713" s="605">
        <v>1</v>
      </c>
      <c r="G3713" s="606">
        <v>81795</v>
      </c>
      <c r="H3713" s="607">
        <v>81795</v>
      </c>
    </row>
    <row r="3714" spans="1:8">
      <c r="A3714" s="601" t="s">
        <v>4552</v>
      </c>
      <c r="B3714" s="602"/>
      <c r="C3714" s="602"/>
      <c r="D3714" s="603"/>
      <c r="E3714" s="604" t="s">
        <v>4138</v>
      </c>
      <c r="F3714" s="605">
        <v>1</v>
      </c>
      <c r="G3714" s="606">
        <v>46160</v>
      </c>
      <c r="H3714" s="607">
        <v>46160</v>
      </c>
    </row>
    <row r="3715" spans="1:8">
      <c r="A3715" s="601" t="s">
        <v>4537</v>
      </c>
      <c r="B3715" s="602"/>
      <c r="C3715" s="602"/>
      <c r="D3715" s="603"/>
      <c r="E3715" s="604" t="s">
        <v>4138</v>
      </c>
      <c r="F3715" s="605">
        <v>0.03</v>
      </c>
      <c r="G3715" s="606">
        <v>31395</v>
      </c>
      <c r="H3715" s="607">
        <v>941.85</v>
      </c>
    </row>
    <row r="3716" spans="1:8">
      <c r="A3716" s="601" t="s">
        <v>4542</v>
      </c>
      <c r="B3716" s="602"/>
      <c r="C3716" s="602"/>
      <c r="D3716" s="603"/>
      <c r="E3716" s="604" t="s">
        <v>4136</v>
      </c>
      <c r="F3716" s="605">
        <v>0.01</v>
      </c>
      <c r="G3716" s="606">
        <v>26965</v>
      </c>
      <c r="H3716" s="607">
        <v>269.64999999999998</v>
      </c>
    </row>
    <row r="3717" spans="1:8">
      <c r="A3717" s="601"/>
      <c r="B3717" s="602"/>
      <c r="C3717" s="602"/>
      <c r="D3717" s="603"/>
      <c r="E3717" s="604" t="s">
        <v>4141</v>
      </c>
      <c r="F3717" s="605"/>
      <c r="G3717" s="606" t="s">
        <v>4141</v>
      </c>
      <c r="H3717" s="607" t="s">
        <v>4141</v>
      </c>
    </row>
    <row r="3718" spans="1:8">
      <c r="A3718" s="601"/>
      <c r="B3718" s="602"/>
      <c r="C3718" s="602"/>
      <c r="D3718" s="603"/>
      <c r="E3718" s="604" t="s">
        <v>4141</v>
      </c>
      <c r="F3718" s="605"/>
      <c r="G3718" s="606" t="s">
        <v>4141</v>
      </c>
      <c r="H3718" s="607" t="s">
        <v>4141</v>
      </c>
    </row>
    <row r="3719" spans="1:8">
      <c r="A3719" s="601"/>
      <c r="B3719" s="602"/>
      <c r="C3719" s="602"/>
      <c r="D3719" s="603"/>
      <c r="E3719" s="611" t="s">
        <v>4142</v>
      </c>
      <c r="F3719" s="611"/>
      <c r="G3719" s="611"/>
      <c r="H3719" s="612">
        <v>216909.5</v>
      </c>
    </row>
    <row r="3720" spans="1:8">
      <c r="A3720" s="613" t="s">
        <v>4143</v>
      </c>
      <c r="B3720" s="614"/>
      <c r="C3720" s="615"/>
      <c r="D3720" s="616"/>
      <c r="E3720" s="615"/>
      <c r="F3720" s="615"/>
      <c r="G3720" s="617"/>
      <c r="H3720" s="618"/>
    </row>
    <row r="3721" spans="1:8">
      <c r="A3721" s="594" t="s">
        <v>4129</v>
      </c>
      <c r="B3721" s="595"/>
      <c r="C3721" s="595"/>
      <c r="D3721" s="596"/>
      <c r="E3721" s="597" t="s">
        <v>4130</v>
      </c>
      <c r="F3721" s="598" t="s">
        <v>4144</v>
      </c>
      <c r="G3721" s="599" t="s">
        <v>4133</v>
      </c>
      <c r="H3721" s="600" t="s">
        <v>4134</v>
      </c>
    </row>
    <row r="3722" spans="1:8">
      <c r="A3722" s="601" t="s">
        <v>4145</v>
      </c>
      <c r="B3722" s="602"/>
      <c r="C3722" s="602"/>
      <c r="D3722" s="603"/>
      <c r="E3722" s="604" t="s">
        <v>4146</v>
      </c>
      <c r="F3722" s="619">
        <v>1.2</v>
      </c>
      <c r="G3722" s="606">
        <v>1587.2183463750353</v>
      </c>
      <c r="H3722" s="607">
        <v>1904.66</v>
      </c>
    </row>
    <row r="3723" spans="1:8">
      <c r="A3723" s="601"/>
      <c r="B3723" s="602"/>
      <c r="C3723" s="602"/>
      <c r="D3723" s="603"/>
      <c r="E3723" s="604" t="s">
        <v>4141</v>
      </c>
      <c r="F3723" s="619" t="s">
        <v>4141</v>
      </c>
      <c r="G3723" s="606" t="s">
        <v>4141</v>
      </c>
      <c r="H3723" s="607" t="s">
        <v>4141</v>
      </c>
    </row>
    <row r="3724" spans="1:8">
      <c r="A3724" s="601"/>
      <c r="B3724" s="602"/>
      <c r="C3724" s="602"/>
      <c r="D3724" s="603"/>
      <c r="E3724" s="604" t="s">
        <v>4141</v>
      </c>
      <c r="F3724" s="619" t="s">
        <v>4141</v>
      </c>
      <c r="G3724" s="606" t="s">
        <v>4141</v>
      </c>
      <c r="H3724" s="607" t="s">
        <v>4141</v>
      </c>
    </row>
    <row r="3725" spans="1:8">
      <c r="A3725" s="620"/>
      <c r="B3725" s="621"/>
      <c r="C3725" s="621"/>
      <c r="D3725" s="622"/>
      <c r="E3725" s="623" t="s">
        <v>4147</v>
      </c>
      <c r="F3725" s="624"/>
      <c r="G3725" s="625"/>
      <c r="H3725" s="612">
        <v>1904.66</v>
      </c>
    </row>
    <row r="3726" spans="1:8">
      <c r="A3726" s="626" t="s">
        <v>4148</v>
      </c>
      <c r="B3726" s="627"/>
      <c r="C3726" s="628"/>
      <c r="D3726" s="629"/>
      <c r="E3726" s="628"/>
      <c r="F3726" s="628"/>
      <c r="G3726" s="630"/>
      <c r="H3726" s="631"/>
    </row>
    <row r="3727" spans="1:8">
      <c r="A3727" s="594" t="s">
        <v>4064</v>
      </c>
      <c r="B3727" s="595"/>
      <c r="C3727" s="595"/>
      <c r="D3727" s="596"/>
      <c r="E3727" s="597" t="s">
        <v>4130</v>
      </c>
      <c r="F3727" s="598" t="s">
        <v>4132</v>
      </c>
      <c r="G3727" s="599" t="s">
        <v>4133</v>
      </c>
      <c r="H3727" s="600" t="s">
        <v>4134</v>
      </c>
    </row>
    <row r="3728" spans="1:8">
      <c r="A3728" s="601" t="s">
        <v>4149</v>
      </c>
      <c r="B3728" s="602"/>
      <c r="C3728" s="602"/>
      <c r="D3728" s="603"/>
      <c r="E3728" s="604" t="s">
        <v>4140</v>
      </c>
      <c r="F3728" s="632">
        <v>0.2</v>
      </c>
      <c r="G3728" s="606">
        <v>64783.484999999993</v>
      </c>
      <c r="H3728" s="607">
        <v>12956.7</v>
      </c>
    </row>
    <row r="3729" spans="1:8">
      <c r="A3729" s="601"/>
      <c r="B3729" s="602"/>
      <c r="C3729" s="602"/>
      <c r="D3729" s="603"/>
      <c r="E3729" s="623" t="s">
        <v>4150</v>
      </c>
      <c r="F3729" s="624"/>
      <c r="G3729" s="625"/>
      <c r="H3729" s="612">
        <v>12956.7</v>
      </c>
    </row>
    <row r="3730" spans="1:8">
      <c r="A3730" s="634" t="s">
        <v>4151</v>
      </c>
      <c r="B3730" s="635"/>
      <c r="C3730" s="636"/>
      <c r="D3730" s="637"/>
      <c r="E3730" s="636"/>
      <c r="F3730" s="636"/>
      <c r="G3730" s="638"/>
      <c r="H3730" s="639"/>
    </row>
    <row r="3731" spans="1:8">
      <c r="A3731" s="594" t="s">
        <v>4064</v>
      </c>
      <c r="B3731" s="595"/>
      <c r="C3731" s="595"/>
      <c r="D3731" s="596"/>
      <c r="E3731" s="597" t="s">
        <v>4130</v>
      </c>
      <c r="F3731" s="598" t="s">
        <v>4144</v>
      </c>
      <c r="G3731" s="599" t="s">
        <v>4133</v>
      </c>
      <c r="H3731" s="600" t="s">
        <v>4134</v>
      </c>
    </row>
    <row r="3732" spans="1:8">
      <c r="A3732" s="601" t="s">
        <v>4198</v>
      </c>
      <c r="B3732" s="602"/>
      <c r="C3732" s="602"/>
      <c r="D3732" s="603"/>
      <c r="E3732" s="604" t="s">
        <v>4146</v>
      </c>
      <c r="F3732" s="640">
        <v>1.2</v>
      </c>
      <c r="G3732" s="606">
        <v>25731.008062500001</v>
      </c>
      <c r="H3732" s="607">
        <v>30877.21</v>
      </c>
    </row>
    <row r="3733" spans="1:8">
      <c r="A3733" s="601"/>
      <c r="B3733" s="602"/>
      <c r="C3733" s="602"/>
      <c r="D3733" s="603"/>
      <c r="E3733" s="604" t="s">
        <v>4141</v>
      </c>
      <c r="F3733" s="605"/>
      <c r="G3733" s="606" t="s">
        <v>4141</v>
      </c>
      <c r="H3733" s="607" t="s">
        <v>4141</v>
      </c>
    </row>
    <row r="3734" spans="1:8" ht="13.5" thickBot="1">
      <c r="A3734" s="641"/>
      <c r="B3734" s="642"/>
      <c r="C3734" s="642"/>
      <c r="D3734" s="643"/>
      <c r="E3734" s="644" t="s">
        <v>4153</v>
      </c>
      <c r="F3734" s="645"/>
      <c r="G3734" s="646"/>
      <c r="H3734" s="647">
        <v>30877.21</v>
      </c>
    </row>
    <row r="3735" spans="1:8" ht="13.5" thickBot="1">
      <c r="A3735" s="648" t="s">
        <v>4154</v>
      </c>
      <c r="B3735" s="649"/>
      <c r="C3735" s="649"/>
      <c r="D3735" s="649"/>
      <c r="E3735" s="650"/>
      <c r="F3735" s="651">
        <v>262648.07</v>
      </c>
      <c r="G3735" s="652"/>
      <c r="H3735" s="653"/>
    </row>
    <row r="3736" spans="1:8" ht="15">
      <c r="A3736" s="579"/>
      <c r="B3736" s="579"/>
      <c r="C3736" s="579"/>
      <c r="D3736" s="579"/>
      <c r="E3736" s="579"/>
      <c r="F3736" s="579"/>
      <c r="G3736" s="579"/>
      <c r="H3736" s="579"/>
    </row>
    <row r="3737" spans="1:8" ht="15.75" thickBot="1">
      <c r="A3737" s="654"/>
      <c r="B3737" s="654"/>
      <c r="C3737" s="654"/>
      <c r="D3737" s="654"/>
      <c r="E3737" s="654"/>
      <c r="F3737" s="654"/>
      <c r="G3737" s="654"/>
      <c r="H3737" s="654"/>
    </row>
    <row r="3738" spans="1:8" ht="13.5" thickBot="1">
      <c r="A3738" s="573" t="s">
        <v>4129</v>
      </c>
      <c r="B3738" s="581"/>
      <c r="C3738" s="581"/>
      <c r="D3738" s="582" t="s">
        <v>308</v>
      </c>
      <c r="E3738" s="583" t="s">
        <v>4130</v>
      </c>
      <c r="F3738" s="584" t="s">
        <v>2</v>
      </c>
      <c r="G3738" s="585" t="s">
        <v>0</v>
      </c>
      <c r="H3738" s="586" t="s">
        <v>4553</v>
      </c>
    </row>
    <row r="3739" spans="1:8" ht="15.75" customHeight="1" thickBot="1">
      <c r="A3739" s="587"/>
      <c r="B3739" s="587"/>
      <c r="C3739" s="587"/>
      <c r="D3739" s="587"/>
      <c r="E3739" s="587"/>
      <c r="F3739" s="587"/>
      <c r="G3739" s="587"/>
      <c r="H3739" s="587"/>
    </row>
    <row r="3740" spans="1:8">
      <c r="A3740" s="588" t="s">
        <v>1297</v>
      </c>
      <c r="B3740" s="589"/>
      <c r="C3740" s="590"/>
      <c r="D3740" s="591"/>
      <c r="E3740" s="590"/>
      <c r="F3740" s="590"/>
      <c r="G3740" s="592"/>
      <c r="H3740" s="593"/>
    </row>
    <row r="3741" spans="1:8">
      <c r="A3741" s="594" t="s">
        <v>4064</v>
      </c>
      <c r="B3741" s="595"/>
      <c r="C3741" s="595"/>
      <c r="D3741" s="596"/>
      <c r="E3741" s="597" t="s">
        <v>4130</v>
      </c>
      <c r="F3741" s="598" t="s">
        <v>4132</v>
      </c>
      <c r="G3741" s="599" t="s">
        <v>4133</v>
      </c>
      <c r="H3741" s="600" t="s">
        <v>4134</v>
      </c>
    </row>
    <row r="3742" spans="1:8">
      <c r="A3742" s="601" t="s">
        <v>4554</v>
      </c>
      <c r="B3742" s="602"/>
      <c r="C3742" s="602"/>
      <c r="D3742" s="603"/>
      <c r="E3742" s="604" t="s">
        <v>4138</v>
      </c>
      <c r="F3742" s="605">
        <v>1</v>
      </c>
      <c r="G3742" s="606">
        <v>188895</v>
      </c>
      <c r="H3742" s="607">
        <v>188895</v>
      </c>
    </row>
    <row r="3743" spans="1:8">
      <c r="A3743" s="601" t="s">
        <v>4555</v>
      </c>
      <c r="B3743" s="602"/>
      <c r="C3743" s="602"/>
      <c r="D3743" s="603"/>
      <c r="E3743" s="604" t="s">
        <v>4535</v>
      </c>
      <c r="F3743" s="605">
        <v>1</v>
      </c>
      <c r="G3743" s="606">
        <v>200159</v>
      </c>
      <c r="H3743" s="607">
        <v>200159</v>
      </c>
    </row>
    <row r="3744" spans="1:8">
      <c r="A3744" s="601" t="s">
        <v>4556</v>
      </c>
      <c r="B3744" s="602"/>
      <c r="C3744" s="602"/>
      <c r="D3744" s="603"/>
      <c r="E3744" s="604" t="s">
        <v>4138</v>
      </c>
      <c r="F3744" s="605">
        <v>1</v>
      </c>
      <c r="G3744" s="606">
        <v>68303</v>
      </c>
      <c r="H3744" s="607">
        <v>68303</v>
      </c>
    </row>
    <row r="3745" spans="1:8">
      <c r="A3745" s="601" t="s">
        <v>4537</v>
      </c>
      <c r="B3745" s="602"/>
      <c r="C3745" s="602"/>
      <c r="D3745" s="603"/>
      <c r="E3745" s="604" t="s">
        <v>4138</v>
      </c>
      <c r="F3745" s="605">
        <v>0.21</v>
      </c>
      <c r="G3745" s="606">
        <v>31395</v>
      </c>
      <c r="H3745" s="607">
        <v>6592.95</v>
      </c>
    </row>
    <row r="3746" spans="1:8">
      <c r="A3746" s="601" t="s">
        <v>4542</v>
      </c>
      <c r="B3746" s="602"/>
      <c r="C3746" s="602"/>
      <c r="D3746" s="603"/>
      <c r="E3746" s="604" t="s">
        <v>4136</v>
      </c>
      <c r="F3746" s="605">
        <v>0.01</v>
      </c>
      <c r="G3746" s="606">
        <v>26965</v>
      </c>
      <c r="H3746" s="607">
        <v>269.64999999999998</v>
      </c>
    </row>
    <row r="3747" spans="1:8">
      <c r="A3747" s="601"/>
      <c r="B3747" s="602"/>
      <c r="C3747" s="602"/>
      <c r="D3747" s="603"/>
      <c r="E3747" s="604" t="s">
        <v>4141</v>
      </c>
      <c r="F3747" s="605"/>
      <c r="G3747" s="606" t="s">
        <v>4141</v>
      </c>
      <c r="H3747" s="607" t="s">
        <v>4141</v>
      </c>
    </row>
    <row r="3748" spans="1:8">
      <c r="A3748" s="601"/>
      <c r="B3748" s="602"/>
      <c r="C3748" s="602"/>
      <c r="D3748" s="603"/>
      <c r="E3748" s="604" t="s">
        <v>4141</v>
      </c>
      <c r="F3748" s="605"/>
      <c r="G3748" s="606" t="s">
        <v>4141</v>
      </c>
      <c r="H3748" s="607" t="s">
        <v>4141</v>
      </c>
    </row>
    <row r="3749" spans="1:8">
      <c r="A3749" s="601"/>
      <c r="B3749" s="602"/>
      <c r="C3749" s="602"/>
      <c r="D3749" s="603"/>
      <c r="E3749" s="611" t="s">
        <v>4142</v>
      </c>
      <c r="F3749" s="611"/>
      <c r="G3749" s="611"/>
      <c r="H3749" s="612">
        <v>464219.6</v>
      </c>
    </row>
    <row r="3750" spans="1:8">
      <c r="A3750" s="613" t="s">
        <v>4143</v>
      </c>
      <c r="B3750" s="614"/>
      <c r="C3750" s="615"/>
      <c r="D3750" s="616"/>
      <c r="E3750" s="615"/>
      <c r="F3750" s="615"/>
      <c r="G3750" s="617"/>
      <c r="H3750" s="618"/>
    </row>
    <row r="3751" spans="1:8">
      <c r="A3751" s="594" t="s">
        <v>4064</v>
      </c>
      <c r="B3751" s="595"/>
      <c r="C3751" s="595"/>
      <c r="D3751" s="596"/>
      <c r="E3751" s="597" t="s">
        <v>4130</v>
      </c>
      <c r="F3751" s="598" t="s">
        <v>4144</v>
      </c>
      <c r="G3751" s="599" t="s">
        <v>4133</v>
      </c>
      <c r="H3751" s="600" t="s">
        <v>4134</v>
      </c>
    </row>
    <row r="3752" spans="1:8">
      <c r="A3752" s="601" t="s">
        <v>4145</v>
      </c>
      <c r="B3752" s="602"/>
      <c r="C3752" s="602"/>
      <c r="D3752" s="603"/>
      <c r="E3752" s="604" t="s">
        <v>4146</v>
      </c>
      <c r="F3752" s="619">
        <v>1.2</v>
      </c>
      <c r="G3752" s="606">
        <v>1587.2183463750353</v>
      </c>
      <c r="H3752" s="607">
        <v>1904.66</v>
      </c>
    </row>
    <row r="3753" spans="1:8">
      <c r="A3753" s="601"/>
      <c r="B3753" s="602"/>
      <c r="C3753" s="602"/>
      <c r="D3753" s="603"/>
      <c r="E3753" s="604" t="s">
        <v>4141</v>
      </c>
      <c r="F3753" s="619" t="s">
        <v>4141</v>
      </c>
      <c r="G3753" s="606" t="s">
        <v>4141</v>
      </c>
      <c r="H3753" s="607" t="s">
        <v>4141</v>
      </c>
    </row>
    <row r="3754" spans="1:8">
      <c r="A3754" s="601"/>
      <c r="B3754" s="602"/>
      <c r="C3754" s="602"/>
      <c r="D3754" s="603"/>
      <c r="E3754" s="604" t="s">
        <v>4141</v>
      </c>
      <c r="F3754" s="619" t="s">
        <v>4141</v>
      </c>
      <c r="G3754" s="606" t="s">
        <v>4141</v>
      </c>
      <c r="H3754" s="607" t="s">
        <v>4141</v>
      </c>
    </row>
    <row r="3755" spans="1:8">
      <c r="A3755" s="620"/>
      <c r="B3755" s="621"/>
      <c r="C3755" s="621"/>
      <c r="D3755" s="622"/>
      <c r="E3755" s="623" t="s">
        <v>4147</v>
      </c>
      <c r="F3755" s="624"/>
      <c r="G3755" s="625"/>
      <c r="H3755" s="612">
        <v>1904.66</v>
      </c>
    </row>
    <row r="3756" spans="1:8">
      <c r="A3756" s="626" t="s">
        <v>4148</v>
      </c>
      <c r="B3756" s="627"/>
      <c r="C3756" s="628"/>
      <c r="D3756" s="629"/>
      <c r="E3756" s="628"/>
      <c r="F3756" s="628"/>
      <c r="G3756" s="630"/>
      <c r="H3756" s="631"/>
    </row>
    <row r="3757" spans="1:8">
      <c r="A3757" s="594" t="s">
        <v>4064</v>
      </c>
      <c r="B3757" s="595"/>
      <c r="C3757" s="595"/>
      <c r="D3757" s="596"/>
      <c r="E3757" s="597" t="s">
        <v>4130</v>
      </c>
      <c r="F3757" s="598" t="s">
        <v>4132</v>
      </c>
      <c r="G3757" s="599" t="s">
        <v>4133</v>
      </c>
      <c r="H3757" s="600" t="s">
        <v>4134</v>
      </c>
    </row>
    <row r="3758" spans="1:8">
      <c r="A3758" s="601" t="s">
        <v>4149</v>
      </c>
      <c r="B3758" s="602"/>
      <c r="C3758" s="602"/>
      <c r="D3758" s="603"/>
      <c r="E3758" s="604" t="s">
        <v>4140</v>
      </c>
      <c r="F3758" s="632">
        <v>0.1905</v>
      </c>
      <c r="G3758" s="606">
        <v>64783.484999999993</v>
      </c>
      <c r="H3758" s="607">
        <v>12341.25</v>
      </c>
    </row>
    <row r="3759" spans="1:8">
      <c r="A3759" s="601"/>
      <c r="B3759" s="602"/>
      <c r="C3759" s="602"/>
      <c r="D3759" s="603"/>
      <c r="E3759" s="623" t="s">
        <v>4150</v>
      </c>
      <c r="F3759" s="624"/>
      <c r="G3759" s="625"/>
      <c r="H3759" s="612">
        <v>12341.25</v>
      </c>
    </row>
    <row r="3760" spans="1:8">
      <c r="A3760" s="634" t="s">
        <v>4151</v>
      </c>
      <c r="B3760" s="635"/>
      <c r="C3760" s="636"/>
      <c r="D3760" s="637"/>
      <c r="E3760" s="636"/>
      <c r="F3760" s="636"/>
      <c r="G3760" s="638"/>
      <c r="H3760" s="639"/>
    </row>
    <row r="3761" spans="1:8">
      <c r="A3761" s="594" t="s">
        <v>4064</v>
      </c>
      <c r="B3761" s="595"/>
      <c r="C3761" s="595"/>
      <c r="D3761" s="596"/>
      <c r="E3761" s="597" t="s">
        <v>4130</v>
      </c>
      <c r="F3761" s="598" t="s">
        <v>4144</v>
      </c>
      <c r="G3761" s="599" t="s">
        <v>4133</v>
      </c>
      <c r="H3761" s="600" t="s">
        <v>4134</v>
      </c>
    </row>
    <row r="3762" spans="1:8">
      <c r="A3762" s="601" t="s">
        <v>4198</v>
      </c>
      <c r="B3762" s="602"/>
      <c r="C3762" s="602"/>
      <c r="D3762" s="603"/>
      <c r="E3762" s="604" t="s">
        <v>4146</v>
      </c>
      <c r="F3762" s="640">
        <v>1.2</v>
      </c>
      <c r="G3762" s="606">
        <v>25731.008062500001</v>
      </c>
      <c r="H3762" s="607">
        <v>30877.21</v>
      </c>
    </row>
    <row r="3763" spans="1:8">
      <c r="A3763" s="601"/>
      <c r="B3763" s="602"/>
      <c r="C3763" s="602"/>
      <c r="D3763" s="603"/>
      <c r="E3763" s="604" t="s">
        <v>4141</v>
      </c>
      <c r="F3763" s="605"/>
      <c r="G3763" s="606" t="s">
        <v>4141</v>
      </c>
      <c r="H3763" s="607" t="s">
        <v>4141</v>
      </c>
    </row>
    <row r="3764" spans="1:8" ht="13.5" thickBot="1">
      <c r="A3764" s="641"/>
      <c r="B3764" s="642"/>
      <c r="C3764" s="642"/>
      <c r="D3764" s="643"/>
      <c r="E3764" s="644" t="s">
        <v>4153</v>
      </c>
      <c r="F3764" s="645"/>
      <c r="G3764" s="646"/>
      <c r="H3764" s="647">
        <v>30877.21</v>
      </c>
    </row>
    <row r="3765" spans="1:8" ht="13.5" thickBot="1">
      <c r="A3765" s="648" t="s">
        <v>4154</v>
      </c>
      <c r="B3765" s="649"/>
      <c r="C3765" s="649"/>
      <c r="D3765" s="649"/>
      <c r="E3765" s="650"/>
      <c r="F3765" s="651">
        <v>509342.71999999997</v>
      </c>
      <c r="G3765" s="652"/>
      <c r="H3765" s="653"/>
    </row>
    <row r="3766" spans="1:8" ht="15">
      <c r="A3766" s="579"/>
      <c r="B3766" s="579"/>
      <c r="C3766" s="579"/>
      <c r="D3766" s="579"/>
      <c r="E3766" s="579"/>
      <c r="F3766" s="579"/>
      <c r="G3766" s="579"/>
      <c r="H3766" s="579"/>
    </row>
    <row r="3767" spans="1:8" ht="15.75" thickBot="1">
      <c r="A3767" s="654"/>
      <c r="B3767" s="654"/>
      <c r="C3767" s="654"/>
      <c r="D3767" s="654"/>
      <c r="E3767" s="654"/>
      <c r="F3767" s="654"/>
      <c r="G3767" s="654"/>
      <c r="H3767" s="654"/>
    </row>
    <row r="3768" spans="1:8" ht="13.5" thickBot="1">
      <c r="A3768" s="573" t="s">
        <v>4129</v>
      </c>
      <c r="B3768" s="581"/>
      <c r="C3768" s="581"/>
      <c r="D3768" s="582" t="s">
        <v>310</v>
      </c>
      <c r="E3768" s="583" t="s">
        <v>4130</v>
      </c>
      <c r="F3768" s="584" t="s">
        <v>2</v>
      </c>
      <c r="G3768" s="585" t="s">
        <v>0</v>
      </c>
      <c r="H3768" s="586" t="s">
        <v>4557</v>
      </c>
    </row>
    <row r="3769" spans="1:8" ht="15.75" customHeight="1" thickBot="1">
      <c r="A3769" s="587"/>
      <c r="B3769" s="587"/>
      <c r="C3769" s="587"/>
      <c r="D3769" s="587"/>
      <c r="E3769" s="587"/>
      <c r="F3769" s="587"/>
      <c r="G3769" s="587"/>
      <c r="H3769" s="587"/>
    </row>
    <row r="3770" spans="1:8">
      <c r="A3770" s="588" t="s">
        <v>1297</v>
      </c>
      <c r="B3770" s="589"/>
      <c r="C3770" s="590"/>
      <c r="D3770" s="591"/>
      <c r="E3770" s="590"/>
      <c r="F3770" s="590"/>
      <c r="G3770" s="592"/>
      <c r="H3770" s="593"/>
    </row>
    <row r="3771" spans="1:8">
      <c r="A3771" s="594" t="s">
        <v>4064</v>
      </c>
      <c r="B3771" s="595"/>
      <c r="C3771" s="595"/>
      <c r="D3771" s="596"/>
      <c r="E3771" s="597" t="s">
        <v>4130</v>
      </c>
      <c r="F3771" s="598" t="s">
        <v>4132</v>
      </c>
      <c r="G3771" s="599" t="s">
        <v>4133</v>
      </c>
      <c r="H3771" s="600" t="s">
        <v>4134</v>
      </c>
    </row>
    <row r="3772" spans="1:8">
      <c r="A3772" s="601" t="s">
        <v>4558</v>
      </c>
      <c r="B3772" s="602"/>
      <c r="C3772" s="602"/>
      <c r="D3772" s="603"/>
      <c r="E3772" s="604" t="s">
        <v>4138</v>
      </c>
      <c r="F3772" s="605">
        <v>1</v>
      </c>
      <c r="G3772" s="606">
        <v>9975</v>
      </c>
      <c r="H3772" s="607">
        <v>9975</v>
      </c>
    </row>
    <row r="3773" spans="1:8">
      <c r="A3773" s="601" t="s">
        <v>4542</v>
      </c>
      <c r="B3773" s="602"/>
      <c r="C3773" s="602"/>
      <c r="D3773" s="603"/>
      <c r="E3773" s="604" t="s">
        <v>4136</v>
      </c>
      <c r="F3773" s="605">
        <v>0.01</v>
      </c>
      <c r="G3773" s="606">
        <v>26965</v>
      </c>
      <c r="H3773" s="607">
        <v>269.64999999999998</v>
      </c>
    </row>
    <row r="3774" spans="1:8">
      <c r="A3774" s="601"/>
      <c r="B3774" s="602"/>
      <c r="C3774" s="602"/>
      <c r="D3774" s="603"/>
      <c r="E3774" s="604" t="s">
        <v>4141</v>
      </c>
      <c r="F3774" s="605"/>
      <c r="G3774" s="606" t="s">
        <v>4141</v>
      </c>
      <c r="H3774" s="607" t="s">
        <v>4141</v>
      </c>
    </row>
    <row r="3775" spans="1:8">
      <c r="A3775" s="601"/>
      <c r="B3775" s="602"/>
      <c r="C3775" s="602"/>
      <c r="D3775" s="603"/>
      <c r="E3775" s="604" t="s">
        <v>4141</v>
      </c>
      <c r="F3775" s="605"/>
      <c r="G3775" s="606" t="s">
        <v>4141</v>
      </c>
      <c r="H3775" s="607" t="s">
        <v>4141</v>
      </c>
    </row>
    <row r="3776" spans="1:8">
      <c r="A3776" s="601"/>
      <c r="B3776" s="602"/>
      <c r="C3776" s="602"/>
      <c r="D3776" s="603"/>
      <c r="E3776" s="611" t="s">
        <v>4142</v>
      </c>
      <c r="F3776" s="611"/>
      <c r="G3776" s="611"/>
      <c r="H3776" s="612">
        <v>10244.65</v>
      </c>
    </row>
    <row r="3777" spans="1:8">
      <c r="A3777" s="613" t="s">
        <v>4143</v>
      </c>
      <c r="B3777" s="614"/>
      <c r="C3777" s="615"/>
      <c r="D3777" s="616"/>
      <c r="E3777" s="615"/>
      <c r="F3777" s="615"/>
      <c r="G3777" s="617"/>
      <c r="H3777" s="618"/>
    </row>
    <row r="3778" spans="1:8">
      <c r="A3778" s="594" t="s">
        <v>4129</v>
      </c>
      <c r="B3778" s="595"/>
      <c r="C3778" s="595"/>
      <c r="D3778" s="596"/>
      <c r="E3778" s="597" t="s">
        <v>4130</v>
      </c>
      <c r="F3778" s="598" t="s">
        <v>4144</v>
      </c>
      <c r="G3778" s="599" t="s">
        <v>4133</v>
      </c>
      <c r="H3778" s="600" t="s">
        <v>4134</v>
      </c>
    </row>
    <row r="3779" spans="1:8">
      <c r="A3779" s="601" t="s">
        <v>4145</v>
      </c>
      <c r="B3779" s="602"/>
      <c r="C3779" s="602"/>
      <c r="D3779" s="603"/>
      <c r="E3779" s="604" t="s">
        <v>4146</v>
      </c>
      <c r="F3779" s="619">
        <v>0.2</v>
      </c>
      <c r="G3779" s="606">
        <v>1587.2183463750353</v>
      </c>
      <c r="H3779" s="607">
        <v>317.44</v>
      </c>
    </row>
    <row r="3780" spans="1:8">
      <c r="A3780" s="601"/>
      <c r="B3780" s="602"/>
      <c r="C3780" s="602"/>
      <c r="D3780" s="603"/>
      <c r="E3780" s="604" t="s">
        <v>4141</v>
      </c>
      <c r="F3780" s="619" t="s">
        <v>4141</v>
      </c>
      <c r="G3780" s="606" t="s">
        <v>4141</v>
      </c>
      <c r="H3780" s="607" t="s">
        <v>4141</v>
      </c>
    </row>
    <row r="3781" spans="1:8">
      <c r="A3781" s="601"/>
      <c r="B3781" s="602"/>
      <c r="C3781" s="602"/>
      <c r="D3781" s="603"/>
      <c r="E3781" s="604" t="s">
        <v>4141</v>
      </c>
      <c r="F3781" s="619" t="s">
        <v>4141</v>
      </c>
      <c r="G3781" s="606" t="s">
        <v>4141</v>
      </c>
      <c r="H3781" s="607" t="s">
        <v>4141</v>
      </c>
    </row>
    <row r="3782" spans="1:8">
      <c r="A3782" s="620"/>
      <c r="B3782" s="621"/>
      <c r="C3782" s="621"/>
      <c r="D3782" s="622"/>
      <c r="E3782" s="623" t="s">
        <v>4147</v>
      </c>
      <c r="F3782" s="624"/>
      <c r="G3782" s="625"/>
      <c r="H3782" s="612">
        <v>317.44</v>
      </c>
    </row>
    <row r="3783" spans="1:8">
      <c r="A3783" s="626" t="s">
        <v>4148</v>
      </c>
      <c r="B3783" s="627"/>
      <c r="C3783" s="628"/>
      <c r="D3783" s="629"/>
      <c r="E3783" s="628"/>
      <c r="F3783" s="628"/>
      <c r="G3783" s="630"/>
      <c r="H3783" s="631"/>
    </row>
    <row r="3784" spans="1:8">
      <c r="A3784" s="594" t="s">
        <v>4064</v>
      </c>
      <c r="B3784" s="595"/>
      <c r="C3784" s="595"/>
      <c r="D3784" s="596"/>
      <c r="E3784" s="597" t="s">
        <v>4130</v>
      </c>
      <c r="F3784" s="598" t="s">
        <v>4132</v>
      </c>
      <c r="G3784" s="599" t="s">
        <v>4133</v>
      </c>
      <c r="H3784" s="600" t="s">
        <v>4134</v>
      </c>
    </row>
    <row r="3785" spans="1:8">
      <c r="A3785" s="601" t="s">
        <v>4149</v>
      </c>
      <c r="B3785" s="602"/>
      <c r="C3785" s="602"/>
      <c r="D3785" s="603"/>
      <c r="E3785" s="604" t="s">
        <v>4140</v>
      </c>
      <c r="F3785" s="632">
        <v>2.86E-2</v>
      </c>
      <c r="G3785" s="606">
        <v>64783.484999999993</v>
      </c>
      <c r="H3785" s="607">
        <v>1852.81</v>
      </c>
    </row>
    <row r="3786" spans="1:8">
      <c r="A3786" s="601"/>
      <c r="B3786" s="602"/>
      <c r="C3786" s="602"/>
      <c r="D3786" s="603"/>
      <c r="E3786" s="623" t="s">
        <v>4150</v>
      </c>
      <c r="F3786" s="624"/>
      <c r="G3786" s="625"/>
      <c r="H3786" s="612">
        <v>1852.81</v>
      </c>
    </row>
    <row r="3787" spans="1:8">
      <c r="A3787" s="634" t="s">
        <v>4151</v>
      </c>
      <c r="B3787" s="635"/>
      <c r="C3787" s="636"/>
      <c r="D3787" s="637"/>
      <c r="E3787" s="636"/>
      <c r="F3787" s="636"/>
      <c r="G3787" s="638"/>
      <c r="H3787" s="639"/>
    </row>
    <row r="3788" spans="1:8">
      <c r="A3788" s="594" t="s">
        <v>4064</v>
      </c>
      <c r="B3788" s="595"/>
      <c r="C3788" s="595"/>
      <c r="D3788" s="596"/>
      <c r="E3788" s="597" t="s">
        <v>4130</v>
      </c>
      <c r="F3788" s="598" t="s">
        <v>4144</v>
      </c>
      <c r="G3788" s="599" t="s">
        <v>4133</v>
      </c>
      <c r="H3788" s="600" t="s">
        <v>4134</v>
      </c>
    </row>
    <row r="3789" spans="1:8">
      <c r="A3789" s="601" t="s">
        <v>4198</v>
      </c>
      <c r="B3789" s="602"/>
      <c r="C3789" s="602"/>
      <c r="D3789" s="603"/>
      <c r="E3789" s="604" t="s">
        <v>4146</v>
      </c>
      <c r="F3789" s="640">
        <v>0.2</v>
      </c>
      <c r="G3789" s="606">
        <v>25731.008062500001</v>
      </c>
      <c r="H3789" s="607">
        <v>5146.2</v>
      </c>
    </row>
    <row r="3790" spans="1:8">
      <c r="A3790" s="601"/>
      <c r="B3790" s="602"/>
      <c r="C3790" s="602"/>
      <c r="D3790" s="603"/>
      <c r="E3790" s="604" t="s">
        <v>4141</v>
      </c>
      <c r="F3790" s="605"/>
      <c r="G3790" s="606" t="s">
        <v>4141</v>
      </c>
      <c r="H3790" s="607" t="s">
        <v>4141</v>
      </c>
    </row>
    <row r="3791" spans="1:8" ht="13.5" thickBot="1">
      <c r="A3791" s="641"/>
      <c r="B3791" s="642"/>
      <c r="C3791" s="642"/>
      <c r="D3791" s="643"/>
      <c r="E3791" s="644" t="s">
        <v>4153</v>
      </c>
      <c r="F3791" s="645"/>
      <c r="G3791" s="646"/>
      <c r="H3791" s="647">
        <v>5146.2</v>
      </c>
    </row>
    <row r="3792" spans="1:8" ht="13.5" thickBot="1">
      <c r="A3792" s="648" t="s">
        <v>4154</v>
      </c>
      <c r="B3792" s="649"/>
      <c r="C3792" s="649"/>
      <c r="D3792" s="649"/>
      <c r="E3792" s="650"/>
      <c r="F3792" s="651">
        <v>17561.099999999999</v>
      </c>
      <c r="G3792" s="652"/>
      <c r="H3792" s="653"/>
    </row>
    <row r="3793" spans="1:8" ht="15">
      <c r="A3793" s="579"/>
      <c r="B3793" s="579"/>
      <c r="C3793" s="579"/>
      <c r="D3793" s="579"/>
      <c r="E3793" s="579"/>
      <c r="F3793" s="579"/>
      <c r="G3793" s="579"/>
      <c r="H3793" s="579"/>
    </row>
    <row r="3794" spans="1:8" ht="15.75" thickBot="1">
      <c r="A3794" s="654"/>
      <c r="B3794" s="654"/>
      <c r="C3794" s="654"/>
      <c r="D3794" s="654"/>
      <c r="E3794" s="654"/>
      <c r="F3794" s="654"/>
      <c r="G3794" s="654"/>
      <c r="H3794" s="654"/>
    </row>
    <row r="3795" spans="1:8" ht="39" thickBot="1">
      <c r="A3795" s="573" t="s">
        <v>4129</v>
      </c>
      <c r="B3795" s="581"/>
      <c r="C3795" s="581"/>
      <c r="D3795" s="582" t="s">
        <v>312</v>
      </c>
      <c r="E3795" s="583" t="s">
        <v>4130</v>
      </c>
      <c r="F3795" s="584" t="s">
        <v>2</v>
      </c>
      <c r="G3795" s="585" t="s">
        <v>0</v>
      </c>
      <c r="H3795" s="586" t="s">
        <v>4559</v>
      </c>
    </row>
    <row r="3796" spans="1:8" ht="15.75" customHeight="1" thickBot="1">
      <c r="A3796" s="587"/>
      <c r="B3796" s="587"/>
      <c r="C3796" s="587"/>
      <c r="D3796" s="587"/>
      <c r="E3796" s="587"/>
      <c r="F3796" s="587"/>
      <c r="G3796" s="587"/>
      <c r="H3796" s="587"/>
    </row>
    <row r="3797" spans="1:8">
      <c r="A3797" s="588" t="s">
        <v>1297</v>
      </c>
      <c r="B3797" s="589"/>
      <c r="C3797" s="590"/>
      <c r="D3797" s="591"/>
      <c r="E3797" s="590"/>
      <c r="F3797" s="590"/>
      <c r="G3797" s="592"/>
      <c r="H3797" s="593"/>
    </row>
    <row r="3798" spans="1:8">
      <c r="A3798" s="594" t="s">
        <v>4064</v>
      </c>
      <c r="B3798" s="595"/>
      <c r="C3798" s="595"/>
      <c r="D3798" s="596"/>
      <c r="E3798" s="597" t="s">
        <v>4130</v>
      </c>
      <c r="F3798" s="598" t="s">
        <v>4132</v>
      </c>
      <c r="G3798" s="599" t="s">
        <v>4133</v>
      </c>
      <c r="H3798" s="600" t="s">
        <v>4134</v>
      </c>
    </row>
    <row r="3799" spans="1:8">
      <c r="A3799" s="601" t="s">
        <v>4560</v>
      </c>
      <c r="B3799" s="602"/>
      <c r="C3799" s="602"/>
      <c r="D3799" s="603"/>
      <c r="E3799" s="604" t="s">
        <v>4138</v>
      </c>
      <c r="F3799" s="605">
        <v>1</v>
      </c>
      <c r="G3799" s="606">
        <v>718095</v>
      </c>
      <c r="H3799" s="607">
        <v>718095</v>
      </c>
    </row>
    <row r="3800" spans="1:8">
      <c r="A3800" s="601" t="s">
        <v>4561</v>
      </c>
      <c r="B3800" s="602"/>
      <c r="C3800" s="602"/>
      <c r="D3800" s="603"/>
      <c r="E3800" s="604" t="s">
        <v>4138</v>
      </c>
      <c r="F3800" s="605">
        <v>1</v>
      </c>
      <c r="G3800" s="606">
        <v>82845</v>
      </c>
      <c r="H3800" s="607">
        <v>82845</v>
      </c>
    </row>
    <row r="3801" spans="1:8">
      <c r="A3801" s="601" t="s">
        <v>4562</v>
      </c>
      <c r="B3801" s="602"/>
      <c r="C3801" s="602"/>
      <c r="D3801" s="603"/>
      <c r="E3801" s="604" t="s">
        <v>4138</v>
      </c>
      <c r="F3801" s="605">
        <v>1</v>
      </c>
      <c r="G3801" s="606">
        <v>6195</v>
      </c>
      <c r="H3801" s="607">
        <v>6195</v>
      </c>
    </row>
    <row r="3802" spans="1:8">
      <c r="A3802" s="601" t="s">
        <v>4407</v>
      </c>
      <c r="B3802" s="602"/>
      <c r="C3802" s="602"/>
      <c r="D3802" s="603"/>
      <c r="E3802" s="604" t="s">
        <v>4228</v>
      </c>
      <c r="F3802" s="605">
        <v>0.02</v>
      </c>
      <c r="G3802" s="606">
        <v>58570</v>
      </c>
      <c r="H3802" s="607">
        <v>1171.4000000000001</v>
      </c>
    </row>
    <row r="3803" spans="1:8">
      <c r="A3803" s="601" t="s">
        <v>4563</v>
      </c>
      <c r="B3803" s="602"/>
      <c r="C3803" s="602"/>
      <c r="D3803" s="603"/>
      <c r="E3803" s="604" t="s">
        <v>4138</v>
      </c>
      <c r="F3803" s="605">
        <v>0.23</v>
      </c>
      <c r="G3803" s="606">
        <v>60795</v>
      </c>
      <c r="H3803" s="607">
        <v>13982.85</v>
      </c>
    </row>
    <row r="3804" spans="1:8">
      <c r="A3804" s="601" t="s">
        <v>4537</v>
      </c>
      <c r="B3804" s="602"/>
      <c r="C3804" s="602"/>
      <c r="D3804" s="603"/>
      <c r="E3804" s="604" t="s">
        <v>4138</v>
      </c>
      <c r="F3804" s="605">
        <v>7.0000000000000007E-2</v>
      </c>
      <c r="G3804" s="606">
        <v>31395</v>
      </c>
      <c r="H3804" s="607">
        <v>2197.65</v>
      </c>
    </row>
    <row r="3805" spans="1:8">
      <c r="A3805" s="601"/>
      <c r="B3805" s="602"/>
      <c r="C3805" s="602"/>
      <c r="D3805" s="603"/>
      <c r="E3805" s="604" t="s">
        <v>4141</v>
      </c>
      <c r="F3805" s="605"/>
      <c r="G3805" s="606" t="s">
        <v>4141</v>
      </c>
      <c r="H3805" s="607" t="s">
        <v>4141</v>
      </c>
    </row>
    <row r="3806" spans="1:8">
      <c r="A3806" s="601"/>
      <c r="B3806" s="602"/>
      <c r="C3806" s="602"/>
      <c r="D3806" s="603"/>
      <c r="E3806" s="604" t="s">
        <v>4141</v>
      </c>
      <c r="F3806" s="605"/>
      <c r="G3806" s="606" t="s">
        <v>4141</v>
      </c>
      <c r="H3806" s="607" t="s">
        <v>4141</v>
      </c>
    </row>
    <row r="3807" spans="1:8">
      <c r="A3807" s="601"/>
      <c r="B3807" s="602"/>
      <c r="C3807" s="602"/>
      <c r="D3807" s="603"/>
      <c r="E3807" s="611" t="s">
        <v>4142</v>
      </c>
      <c r="F3807" s="611"/>
      <c r="G3807" s="611"/>
      <c r="H3807" s="612">
        <v>824486.9</v>
      </c>
    </row>
    <row r="3808" spans="1:8">
      <c r="A3808" s="613" t="s">
        <v>4143</v>
      </c>
      <c r="B3808" s="614"/>
      <c r="C3808" s="615"/>
      <c r="D3808" s="616"/>
      <c r="E3808" s="615"/>
      <c r="F3808" s="615"/>
      <c r="G3808" s="617"/>
      <c r="H3808" s="618"/>
    </row>
    <row r="3809" spans="1:8">
      <c r="A3809" s="594" t="s">
        <v>4129</v>
      </c>
      <c r="B3809" s="595"/>
      <c r="C3809" s="595"/>
      <c r="D3809" s="596"/>
      <c r="E3809" s="597" t="s">
        <v>4130</v>
      </c>
      <c r="F3809" s="598" t="s">
        <v>4144</v>
      </c>
      <c r="G3809" s="599" t="s">
        <v>4133</v>
      </c>
      <c r="H3809" s="600" t="s">
        <v>4134</v>
      </c>
    </row>
    <row r="3810" spans="1:8">
      <c r="A3810" s="601" t="s">
        <v>4145</v>
      </c>
      <c r="B3810" s="602"/>
      <c r="C3810" s="602"/>
      <c r="D3810" s="603"/>
      <c r="E3810" s="604" t="s">
        <v>4146</v>
      </c>
      <c r="F3810" s="619">
        <v>1.2</v>
      </c>
      <c r="G3810" s="606">
        <v>1587.2183463750353</v>
      </c>
      <c r="H3810" s="607">
        <v>1904.66</v>
      </c>
    </row>
    <row r="3811" spans="1:8">
      <c r="A3811" s="601"/>
      <c r="B3811" s="602"/>
      <c r="C3811" s="602"/>
      <c r="D3811" s="603"/>
      <c r="E3811" s="604" t="s">
        <v>4141</v>
      </c>
      <c r="F3811" s="619" t="s">
        <v>4141</v>
      </c>
      <c r="G3811" s="606" t="s">
        <v>4141</v>
      </c>
      <c r="H3811" s="607" t="s">
        <v>4141</v>
      </c>
    </row>
    <row r="3812" spans="1:8">
      <c r="A3812" s="601"/>
      <c r="B3812" s="602"/>
      <c r="C3812" s="602"/>
      <c r="D3812" s="603"/>
      <c r="E3812" s="604" t="s">
        <v>4141</v>
      </c>
      <c r="F3812" s="619" t="s">
        <v>4141</v>
      </c>
      <c r="G3812" s="606" t="s">
        <v>4141</v>
      </c>
      <c r="H3812" s="607" t="s">
        <v>4141</v>
      </c>
    </row>
    <row r="3813" spans="1:8">
      <c r="A3813" s="620"/>
      <c r="B3813" s="621"/>
      <c r="C3813" s="621"/>
      <c r="D3813" s="622"/>
      <c r="E3813" s="623" t="s">
        <v>4147</v>
      </c>
      <c r="F3813" s="624"/>
      <c r="G3813" s="625"/>
      <c r="H3813" s="612">
        <v>1904.66</v>
      </c>
    </row>
    <row r="3814" spans="1:8">
      <c r="A3814" s="626" t="s">
        <v>4148</v>
      </c>
      <c r="B3814" s="627"/>
      <c r="C3814" s="628"/>
      <c r="D3814" s="629"/>
      <c r="E3814" s="628"/>
      <c r="F3814" s="628"/>
      <c r="G3814" s="630"/>
      <c r="H3814" s="631"/>
    </row>
    <row r="3815" spans="1:8">
      <c r="A3815" s="594" t="s">
        <v>4064</v>
      </c>
      <c r="B3815" s="595"/>
      <c r="C3815" s="595"/>
      <c r="D3815" s="596"/>
      <c r="E3815" s="597" t="s">
        <v>4130</v>
      </c>
      <c r="F3815" s="598" t="s">
        <v>4132</v>
      </c>
      <c r="G3815" s="599" t="s">
        <v>4133</v>
      </c>
      <c r="H3815" s="600" t="s">
        <v>4134</v>
      </c>
    </row>
    <row r="3816" spans="1:8">
      <c r="A3816" s="601" t="s">
        <v>4149</v>
      </c>
      <c r="B3816" s="602"/>
      <c r="C3816" s="602"/>
      <c r="D3816" s="603"/>
      <c r="E3816" s="604" t="s">
        <v>4140</v>
      </c>
      <c r="F3816" s="632">
        <v>0.1429</v>
      </c>
      <c r="G3816" s="606">
        <v>64783.484999999993</v>
      </c>
      <c r="H3816" s="607">
        <v>9257.56</v>
      </c>
    </row>
    <row r="3817" spans="1:8">
      <c r="A3817" s="601"/>
      <c r="B3817" s="602"/>
      <c r="C3817" s="602"/>
      <c r="D3817" s="603"/>
      <c r="E3817" s="623" t="s">
        <v>4150</v>
      </c>
      <c r="F3817" s="624"/>
      <c r="G3817" s="625"/>
      <c r="H3817" s="612">
        <v>9257.56</v>
      </c>
    </row>
    <row r="3818" spans="1:8">
      <c r="A3818" s="634" t="s">
        <v>4151</v>
      </c>
      <c r="B3818" s="635"/>
      <c r="C3818" s="636"/>
      <c r="D3818" s="637"/>
      <c r="E3818" s="636"/>
      <c r="F3818" s="636"/>
      <c r="G3818" s="638"/>
      <c r="H3818" s="639"/>
    </row>
    <row r="3819" spans="1:8">
      <c r="A3819" s="594" t="s">
        <v>4064</v>
      </c>
      <c r="B3819" s="595"/>
      <c r="C3819" s="595"/>
      <c r="D3819" s="596"/>
      <c r="E3819" s="597" t="s">
        <v>4130</v>
      </c>
      <c r="F3819" s="598" t="s">
        <v>4144</v>
      </c>
      <c r="G3819" s="599" t="s">
        <v>4133</v>
      </c>
      <c r="H3819" s="600" t="s">
        <v>4134</v>
      </c>
    </row>
    <row r="3820" spans="1:8">
      <c r="A3820" s="601" t="s">
        <v>4198</v>
      </c>
      <c r="B3820" s="602"/>
      <c r="C3820" s="602"/>
      <c r="D3820" s="603"/>
      <c r="E3820" s="604" t="s">
        <v>4146</v>
      </c>
      <c r="F3820" s="640">
        <v>1.2</v>
      </c>
      <c r="G3820" s="606">
        <v>25731.008062500001</v>
      </c>
      <c r="H3820" s="607">
        <v>30877.21</v>
      </c>
    </row>
    <row r="3821" spans="1:8">
      <c r="A3821" s="601"/>
      <c r="B3821" s="602"/>
      <c r="C3821" s="602"/>
      <c r="D3821" s="603"/>
      <c r="E3821" s="604" t="s">
        <v>4141</v>
      </c>
      <c r="F3821" s="605"/>
      <c r="G3821" s="606" t="s">
        <v>4141</v>
      </c>
      <c r="H3821" s="607" t="s">
        <v>4141</v>
      </c>
    </row>
    <row r="3822" spans="1:8" ht="13.5" thickBot="1">
      <c r="A3822" s="641"/>
      <c r="B3822" s="642"/>
      <c r="C3822" s="642"/>
      <c r="D3822" s="643"/>
      <c r="E3822" s="644" t="s">
        <v>4153</v>
      </c>
      <c r="F3822" s="645"/>
      <c r="G3822" s="646"/>
      <c r="H3822" s="647">
        <v>30877.21</v>
      </c>
    </row>
    <row r="3823" spans="1:8" ht="13.5" thickBot="1">
      <c r="A3823" s="648" t="s">
        <v>4154</v>
      </c>
      <c r="B3823" s="649"/>
      <c r="C3823" s="649"/>
      <c r="D3823" s="649"/>
      <c r="E3823" s="650"/>
      <c r="F3823" s="651">
        <v>866526.33</v>
      </c>
      <c r="G3823" s="652"/>
      <c r="H3823" s="653"/>
    </row>
    <row r="3824" spans="1:8" ht="15">
      <c r="A3824" s="579"/>
      <c r="B3824" s="579"/>
      <c r="C3824" s="579"/>
      <c r="D3824" s="579"/>
      <c r="E3824" s="579"/>
      <c r="F3824" s="579"/>
      <c r="G3824" s="579"/>
      <c r="H3824" s="579"/>
    </row>
    <row r="3825" spans="1:8" ht="15.75" thickBot="1">
      <c r="A3825" s="654"/>
      <c r="B3825" s="654"/>
      <c r="C3825" s="654"/>
      <c r="D3825" s="654"/>
      <c r="E3825" s="654"/>
      <c r="F3825" s="654"/>
      <c r="G3825" s="654"/>
      <c r="H3825" s="654"/>
    </row>
    <row r="3826" spans="1:8" ht="39" thickBot="1">
      <c r="A3826" s="573" t="s">
        <v>4129</v>
      </c>
      <c r="B3826" s="581"/>
      <c r="C3826" s="581"/>
      <c r="D3826" s="582" t="s">
        <v>314</v>
      </c>
      <c r="E3826" s="583" t="s">
        <v>4130</v>
      </c>
      <c r="F3826" s="584" t="s">
        <v>2</v>
      </c>
      <c r="G3826" s="585" t="s">
        <v>0</v>
      </c>
      <c r="H3826" s="586" t="s">
        <v>4564</v>
      </c>
    </row>
    <row r="3827" spans="1:8" ht="15.75" customHeight="1" thickBot="1">
      <c r="A3827" s="587"/>
      <c r="B3827" s="587"/>
      <c r="C3827" s="587"/>
      <c r="D3827" s="587"/>
      <c r="E3827" s="587"/>
      <c r="F3827" s="587"/>
      <c r="G3827" s="587"/>
      <c r="H3827" s="587"/>
    </row>
    <row r="3828" spans="1:8">
      <c r="A3828" s="588" t="s">
        <v>1297</v>
      </c>
      <c r="B3828" s="589"/>
      <c r="C3828" s="590"/>
      <c r="D3828" s="591"/>
      <c r="E3828" s="590"/>
      <c r="F3828" s="590"/>
      <c r="G3828" s="592"/>
      <c r="H3828" s="593"/>
    </row>
    <row r="3829" spans="1:8">
      <c r="A3829" s="594" t="s">
        <v>4064</v>
      </c>
      <c r="B3829" s="595"/>
      <c r="C3829" s="595"/>
      <c r="D3829" s="596"/>
      <c r="E3829" s="597" t="s">
        <v>4130</v>
      </c>
      <c r="F3829" s="598" t="s">
        <v>4132</v>
      </c>
      <c r="G3829" s="599" t="s">
        <v>4133</v>
      </c>
      <c r="H3829" s="600" t="s">
        <v>4134</v>
      </c>
    </row>
    <row r="3830" spans="1:8">
      <c r="A3830" s="601" t="s">
        <v>4565</v>
      </c>
      <c r="B3830" s="602"/>
      <c r="C3830" s="602"/>
      <c r="D3830" s="603"/>
      <c r="E3830" s="604" t="s">
        <v>4138</v>
      </c>
      <c r="F3830" s="605">
        <v>1</v>
      </c>
      <c r="G3830" s="606">
        <v>306752</v>
      </c>
      <c r="H3830" s="607">
        <v>306752</v>
      </c>
    </row>
    <row r="3831" spans="1:8">
      <c r="A3831" s="601" t="s">
        <v>4561</v>
      </c>
      <c r="B3831" s="602"/>
      <c r="C3831" s="602"/>
      <c r="D3831" s="603"/>
      <c r="E3831" s="604" t="s">
        <v>4138</v>
      </c>
      <c r="F3831" s="605">
        <v>1</v>
      </c>
      <c r="G3831" s="606">
        <v>82845</v>
      </c>
      <c r="H3831" s="607">
        <v>82845</v>
      </c>
    </row>
    <row r="3832" spans="1:8">
      <c r="A3832" s="601" t="s">
        <v>4562</v>
      </c>
      <c r="B3832" s="602"/>
      <c r="C3832" s="602"/>
      <c r="D3832" s="603"/>
      <c r="E3832" s="604" t="s">
        <v>4138</v>
      </c>
      <c r="F3832" s="605">
        <v>1</v>
      </c>
      <c r="G3832" s="606">
        <v>6195</v>
      </c>
      <c r="H3832" s="607">
        <v>6195</v>
      </c>
    </row>
    <row r="3833" spans="1:8">
      <c r="A3833" s="601" t="s">
        <v>4407</v>
      </c>
      <c r="B3833" s="602"/>
      <c r="C3833" s="602"/>
      <c r="D3833" s="603"/>
      <c r="E3833" s="604" t="s">
        <v>4228</v>
      </c>
      <c r="F3833" s="605">
        <v>0.02</v>
      </c>
      <c r="G3833" s="606">
        <v>58570</v>
      </c>
      <c r="H3833" s="607">
        <v>1171.4000000000001</v>
      </c>
    </row>
    <row r="3834" spans="1:8">
      <c r="A3834" s="601" t="s">
        <v>4563</v>
      </c>
      <c r="B3834" s="602"/>
      <c r="C3834" s="602"/>
      <c r="D3834" s="603"/>
      <c r="E3834" s="604" t="s">
        <v>4138</v>
      </c>
      <c r="F3834" s="605">
        <v>0.23</v>
      </c>
      <c r="G3834" s="606">
        <v>60795</v>
      </c>
      <c r="H3834" s="607">
        <v>13982.85</v>
      </c>
    </row>
    <row r="3835" spans="1:8">
      <c r="A3835" s="601" t="s">
        <v>4537</v>
      </c>
      <c r="B3835" s="602"/>
      <c r="C3835" s="602"/>
      <c r="D3835" s="603"/>
      <c r="E3835" s="604" t="s">
        <v>4138</v>
      </c>
      <c r="F3835" s="605">
        <v>7.0000000000000007E-2</v>
      </c>
      <c r="G3835" s="606">
        <v>31395</v>
      </c>
      <c r="H3835" s="607">
        <v>2197.65</v>
      </c>
    </row>
    <row r="3836" spans="1:8">
      <c r="A3836" s="601"/>
      <c r="B3836" s="602"/>
      <c r="C3836" s="602"/>
      <c r="D3836" s="603"/>
      <c r="E3836" s="604" t="s">
        <v>4141</v>
      </c>
      <c r="F3836" s="605"/>
      <c r="G3836" s="606" t="s">
        <v>4141</v>
      </c>
      <c r="H3836" s="607" t="s">
        <v>4141</v>
      </c>
    </row>
    <row r="3837" spans="1:8">
      <c r="A3837" s="601"/>
      <c r="B3837" s="602"/>
      <c r="C3837" s="602"/>
      <c r="D3837" s="603"/>
      <c r="E3837" s="604" t="s">
        <v>4141</v>
      </c>
      <c r="F3837" s="605"/>
      <c r="G3837" s="606" t="s">
        <v>4141</v>
      </c>
      <c r="H3837" s="607" t="s">
        <v>4141</v>
      </c>
    </row>
    <row r="3838" spans="1:8">
      <c r="A3838" s="601"/>
      <c r="B3838" s="602"/>
      <c r="C3838" s="602"/>
      <c r="D3838" s="603"/>
      <c r="E3838" s="611" t="s">
        <v>4142</v>
      </c>
      <c r="F3838" s="611"/>
      <c r="G3838" s="611"/>
      <c r="H3838" s="612">
        <v>413143.9</v>
      </c>
    </row>
    <row r="3839" spans="1:8">
      <c r="A3839" s="613" t="s">
        <v>4143</v>
      </c>
      <c r="B3839" s="614"/>
      <c r="C3839" s="615"/>
      <c r="D3839" s="616"/>
      <c r="E3839" s="615"/>
      <c r="F3839" s="615"/>
      <c r="G3839" s="617"/>
      <c r="H3839" s="618"/>
    </row>
    <row r="3840" spans="1:8">
      <c r="A3840" s="594" t="s">
        <v>4129</v>
      </c>
      <c r="B3840" s="595"/>
      <c r="C3840" s="595"/>
      <c r="D3840" s="596"/>
      <c r="E3840" s="597" t="s">
        <v>4130</v>
      </c>
      <c r="F3840" s="598" t="s">
        <v>4144</v>
      </c>
      <c r="G3840" s="599" t="s">
        <v>4133</v>
      </c>
      <c r="H3840" s="600" t="s">
        <v>4134</v>
      </c>
    </row>
    <row r="3841" spans="1:8">
      <c r="A3841" s="601" t="s">
        <v>4145</v>
      </c>
      <c r="B3841" s="602"/>
      <c r="C3841" s="602"/>
      <c r="D3841" s="603"/>
      <c r="E3841" s="604" t="s">
        <v>4146</v>
      </c>
      <c r="F3841" s="619">
        <v>1.2</v>
      </c>
      <c r="G3841" s="606">
        <v>1587.2183463750353</v>
      </c>
      <c r="H3841" s="607">
        <v>1904.66</v>
      </c>
    </row>
    <row r="3842" spans="1:8">
      <c r="A3842" s="601"/>
      <c r="B3842" s="602"/>
      <c r="C3842" s="602"/>
      <c r="D3842" s="603"/>
      <c r="E3842" s="604" t="s">
        <v>4141</v>
      </c>
      <c r="F3842" s="619" t="s">
        <v>4141</v>
      </c>
      <c r="G3842" s="606" t="s">
        <v>4141</v>
      </c>
      <c r="H3842" s="607" t="s">
        <v>4141</v>
      </c>
    </row>
    <row r="3843" spans="1:8">
      <c r="A3843" s="601"/>
      <c r="B3843" s="602"/>
      <c r="C3843" s="602"/>
      <c r="D3843" s="603"/>
      <c r="E3843" s="604" t="s">
        <v>4141</v>
      </c>
      <c r="F3843" s="619" t="s">
        <v>4141</v>
      </c>
      <c r="G3843" s="606" t="s">
        <v>4141</v>
      </c>
      <c r="H3843" s="607" t="s">
        <v>4141</v>
      </c>
    </row>
    <row r="3844" spans="1:8">
      <c r="A3844" s="620"/>
      <c r="B3844" s="621"/>
      <c r="C3844" s="621"/>
      <c r="D3844" s="622"/>
      <c r="E3844" s="623" t="s">
        <v>4147</v>
      </c>
      <c r="F3844" s="624"/>
      <c r="G3844" s="625"/>
      <c r="H3844" s="612">
        <v>1904.66</v>
      </c>
    </row>
    <row r="3845" spans="1:8">
      <c r="A3845" s="626" t="s">
        <v>4148</v>
      </c>
      <c r="B3845" s="627"/>
      <c r="C3845" s="628"/>
      <c r="D3845" s="629"/>
      <c r="E3845" s="628"/>
      <c r="F3845" s="628"/>
      <c r="G3845" s="630"/>
      <c r="H3845" s="631"/>
    </row>
    <row r="3846" spans="1:8">
      <c r="A3846" s="594" t="s">
        <v>4064</v>
      </c>
      <c r="B3846" s="595"/>
      <c r="C3846" s="595"/>
      <c r="D3846" s="596"/>
      <c r="E3846" s="597" t="s">
        <v>4130</v>
      </c>
      <c r="F3846" s="598" t="s">
        <v>4132</v>
      </c>
      <c r="G3846" s="599" t="s">
        <v>4133</v>
      </c>
      <c r="H3846" s="600" t="s">
        <v>4134</v>
      </c>
    </row>
    <row r="3847" spans="1:8">
      <c r="A3847" s="601" t="s">
        <v>4149</v>
      </c>
      <c r="B3847" s="602"/>
      <c r="C3847" s="602"/>
      <c r="D3847" s="603"/>
      <c r="E3847" s="604" t="s">
        <v>4140</v>
      </c>
      <c r="F3847" s="632">
        <v>0.1429</v>
      </c>
      <c r="G3847" s="606">
        <v>64783.484999999993</v>
      </c>
      <c r="H3847" s="607">
        <v>9257.56</v>
      </c>
    </row>
    <row r="3848" spans="1:8">
      <c r="A3848" s="601"/>
      <c r="B3848" s="602"/>
      <c r="C3848" s="602"/>
      <c r="D3848" s="603"/>
      <c r="E3848" s="623" t="s">
        <v>4150</v>
      </c>
      <c r="F3848" s="624"/>
      <c r="G3848" s="625"/>
      <c r="H3848" s="612">
        <v>9257.56</v>
      </c>
    </row>
    <row r="3849" spans="1:8">
      <c r="A3849" s="634" t="s">
        <v>4151</v>
      </c>
      <c r="B3849" s="635"/>
      <c r="C3849" s="636"/>
      <c r="D3849" s="637"/>
      <c r="E3849" s="636"/>
      <c r="F3849" s="636"/>
      <c r="G3849" s="638"/>
      <c r="H3849" s="639"/>
    </row>
    <row r="3850" spans="1:8">
      <c r="A3850" s="594" t="s">
        <v>4064</v>
      </c>
      <c r="B3850" s="595"/>
      <c r="C3850" s="595"/>
      <c r="D3850" s="596"/>
      <c r="E3850" s="597" t="s">
        <v>4130</v>
      </c>
      <c r="F3850" s="598" t="s">
        <v>4144</v>
      </c>
      <c r="G3850" s="599" t="s">
        <v>4133</v>
      </c>
      <c r="H3850" s="600" t="s">
        <v>4134</v>
      </c>
    </row>
    <row r="3851" spans="1:8">
      <c r="A3851" s="601" t="s">
        <v>4198</v>
      </c>
      <c r="B3851" s="602"/>
      <c r="C3851" s="602"/>
      <c r="D3851" s="603"/>
      <c r="E3851" s="604" t="s">
        <v>4146</v>
      </c>
      <c r="F3851" s="640">
        <v>1.2</v>
      </c>
      <c r="G3851" s="606">
        <v>25731.008062500001</v>
      </c>
      <c r="H3851" s="607">
        <v>30877.21</v>
      </c>
    </row>
    <row r="3852" spans="1:8">
      <c r="A3852" s="601"/>
      <c r="B3852" s="602"/>
      <c r="C3852" s="602"/>
      <c r="D3852" s="603"/>
      <c r="E3852" s="604" t="s">
        <v>4141</v>
      </c>
      <c r="F3852" s="605"/>
      <c r="G3852" s="606" t="s">
        <v>4141</v>
      </c>
      <c r="H3852" s="607" t="s">
        <v>4141</v>
      </c>
    </row>
    <row r="3853" spans="1:8" ht="13.5" thickBot="1">
      <c r="A3853" s="641"/>
      <c r="B3853" s="642"/>
      <c r="C3853" s="642"/>
      <c r="D3853" s="643"/>
      <c r="E3853" s="644" t="s">
        <v>4153</v>
      </c>
      <c r="F3853" s="645"/>
      <c r="G3853" s="646"/>
      <c r="H3853" s="647">
        <v>30877.21</v>
      </c>
    </row>
    <row r="3854" spans="1:8" ht="13.5" thickBot="1">
      <c r="A3854" s="648" t="s">
        <v>4154</v>
      </c>
      <c r="B3854" s="649"/>
      <c r="C3854" s="649"/>
      <c r="D3854" s="649"/>
      <c r="E3854" s="650"/>
      <c r="F3854" s="651">
        <v>455183.33</v>
      </c>
      <c r="G3854" s="652"/>
      <c r="H3854" s="653"/>
    </row>
    <row r="3855" spans="1:8" ht="15">
      <c r="A3855" s="579"/>
      <c r="B3855" s="579"/>
      <c r="C3855" s="579"/>
      <c r="D3855" s="579"/>
      <c r="E3855" s="579"/>
      <c r="F3855" s="579"/>
      <c r="G3855" s="579"/>
      <c r="H3855" s="579"/>
    </row>
    <row r="3856" spans="1:8" ht="15.75" thickBot="1">
      <c r="A3856" s="654"/>
      <c r="B3856" s="654"/>
      <c r="C3856" s="654"/>
      <c r="D3856" s="654"/>
      <c r="E3856" s="654"/>
      <c r="F3856" s="654"/>
      <c r="G3856" s="654"/>
      <c r="H3856" s="654"/>
    </row>
    <row r="3857" spans="1:8" ht="26.25" thickBot="1">
      <c r="A3857" s="573" t="s">
        <v>4129</v>
      </c>
      <c r="B3857" s="581"/>
      <c r="C3857" s="581"/>
      <c r="D3857" s="582" t="s">
        <v>316</v>
      </c>
      <c r="E3857" s="583" t="s">
        <v>4130</v>
      </c>
      <c r="F3857" s="584" t="s">
        <v>25</v>
      </c>
      <c r="G3857" s="585" t="s">
        <v>0</v>
      </c>
      <c r="H3857" s="586" t="s">
        <v>4566</v>
      </c>
    </row>
    <row r="3858" spans="1:8" ht="15.75" customHeight="1" thickBot="1">
      <c r="A3858" s="587"/>
      <c r="B3858" s="587"/>
      <c r="C3858" s="587"/>
      <c r="D3858" s="587"/>
      <c r="E3858" s="587"/>
      <c r="F3858" s="587"/>
      <c r="G3858" s="587"/>
      <c r="H3858" s="587"/>
    </row>
    <row r="3859" spans="1:8">
      <c r="A3859" s="588" t="s">
        <v>1297</v>
      </c>
      <c r="B3859" s="589"/>
      <c r="C3859" s="590"/>
      <c r="D3859" s="591"/>
      <c r="E3859" s="590"/>
      <c r="F3859" s="590"/>
      <c r="G3859" s="592"/>
      <c r="H3859" s="593"/>
    </row>
    <row r="3860" spans="1:8">
      <c r="A3860" s="594" t="s">
        <v>4064</v>
      </c>
      <c r="B3860" s="595"/>
      <c r="C3860" s="595"/>
      <c r="D3860" s="596"/>
      <c r="E3860" s="597" t="s">
        <v>4130</v>
      </c>
      <c r="F3860" s="598" t="s">
        <v>4132</v>
      </c>
      <c r="G3860" s="599" t="s">
        <v>4133</v>
      </c>
      <c r="H3860" s="600" t="s">
        <v>4134</v>
      </c>
    </row>
    <row r="3861" spans="1:8">
      <c r="A3861" s="601" t="s">
        <v>4567</v>
      </c>
      <c r="B3861" s="602"/>
      <c r="C3861" s="602"/>
      <c r="D3861" s="603"/>
      <c r="E3861" s="604" t="s">
        <v>4136</v>
      </c>
      <c r="F3861" s="605">
        <v>1.1000000000000001</v>
      </c>
      <c r="G3861" s="606">
        <v>30146</v>
      </c>
      <c r="H3861" s="607">
        <v>33160.6</v>
      </c>
    </row>
    <row r="3862" spans="1:8">
      <c r="A3862" s="601" t="s">
        <v>4568</v>
      </c>
      <c r="B3862" s="602"/>
      <c r="C3862" s="602"/>
      <c r="D3862" s="603"/>
      <c r="E3862" s="604" t="s">
        <v>4164</v>
      </c>
      <c r="F3862" s="605">
        <v>3.5</v>
      </c>
      <c r="G3862" s="606">
        <v>13545</v>
      </c>
      <c r="H3862" s="607">
        <v>47407.5</v>
      </c>
    </row>
    <row r="3863" spans="1:8">
      <c r="A3863" s="601" t="s">
        <v>4569</v>
      </c>
      <c r="B3863" s="602"/>
      <c r="C3863" s="602"/>
      <c r="D3863" s="603"/>
      <c r="E3863" s="604" t="s">
        <v>4140</v>
      </c>
      <c r="F3863" s="605">
        <v>0.65</v>
      </c>
      <c r="G3863" s="606">
        <v>189000</v>
      </c>
      <c r="H3863" s="607">
        <v>122850</v>
      </c>
    </row>
    <row r="3864" spans="1:8">
      <c r="A3864" s="601" t="s">
        <v>4570</v>
      </c>
      <c r="B3864" s="602"/>
      <c r="C3864" s="602"/>
      <c r="D3864" s="603"/>
      <c r="E3864" s="604" t="s">
        <v>4140</v>
      </c>
      <c r="F3864" s="605">
        <v>0.03</v>
      </c>
      <c r="G3864" s="606">
        <v>147000</v>
      </c>
      <c r="H3864" s="607">
        <v>4410</v>
      </c>
    </row>
    <row r="3865" spans="1:8">
      <c r="A3865" s="601"/>
      <c r="B3865" s="602"/>
      <c r="C3865" s="602"/>
      <c r="D3865" s="603"/>
      <c r="E3865" s="611" t="s">
        <v>4142</v>
      </c>
      <c r="F3865" s="611"/>
      <c r="G3865" s="611"/>
      <c r="H3865" s="612">
        <v>207828.1</v>
      </c>
    </row>
    <row r="3866" spans="1:8">
      <c r="A3866" s="613" t="s">
        <v>4143</v>
      </c>
      <c r="B3866" s="614"/>
      <c r="C3866" s="615"/>
      <c r="D3866" s="616"/>
      <c r="E3866" s="615"/>
      <c r="F3866" s="615"/>
      <c r="G3866" s="617"/>
      <c r="H3866" s="618"/>
    </row>
    <row r="3867" spans="1:8">
      <c r="A3867" s="594" t="s">
        <v>4129</v>
      </c>
      <c r="B3867" s="595"/>
      <c r="C3867" s="595"/>
      <c r="D3867" s="596"/>
      <c r="E3867" s="597" t="s">
        <v>4130</v>
      </c>
      <c r="F3867" s="598" t="s">
        <v>4144</v>
      </c>
      <c r="G3867" s="599" t="s">
        <v>4133</v>
      </c>
      <c r="H3867" s="600" t="s">
        <v>4134</v>
      </c>
    </row>
    <row r="3868" spans="1:8">
      <c r="A3868" s="601" t="s">
        <v>4145</v>
      </c>
      <c r="B3868" s="602"/>
      <c r="C3868" s="602"/>
      <c r="D3868" s="603"/>
      <c r="E3868" s="604" t="s">
        <v>4146</v>
      </c>
      <c r="F3868" s="619">
        <v>2.23</v>
      </c>
      <c r="G3868" s="606">
        <v>1587.2183463750353</v>
      </c>
      <c r="H3868" s="607">
        <v>3539.5</v>
      </c>
    </row>
    <row r="3869" spans="1:8">
      <c r="A3869" s="601"/>
      <c r="B3869" s="602"/>
      <c r="C3869" s="602"/>
      <c r="D3869" s="603"/>
      <c r="E3869" s="604" t="s">
        <v>4141</v>
      </c>
      <c r="F3869" s="619" t="s">
        <v>4141</v>
      </c>
      <c r="G3869" s="606" t="s">
        <v>4141</v>
      </c>
      <c r="H3869" s="607" t="s">
        <v>4141</v>
      </c>
    </row>
    <row r="3870" spans="1:8">
      <c r="A3870" s="620"/>
      <c r="B3870" s="621"/>
      <c r="C3870" s="621"/>
      <c r="D3870" s="622"/>
      <c r="E3870" s="623" t="s">
        <v>4147</v>
      </c>
      <c r="F3870" s="624"/>
      <c r="G3870" s="625"/>
      <c r="H3870" s="612">
        <v>3539.5</v>
      </c>
    </row>
    <row r="3871" spans="1:8">
      <c r="A3871" s="626" t="s">
        <v>4148</v>
      </c>
      <c r="B3871" s="627"/>
      <c r="C3871" s="628"/>
      <c r="D3871" s="629"/>
      <c r="E3871" s="628"/>
      <c r="F3871" s="628"/>
      <c r="G3871" s="630"/>
      <c r="H3871" s="631"/>
    </row>
    <row r="3872" spans="1:8">
      <c r="A3872" s="594" t="s">
        <v>4064</v>
      </c>
      <c r="B3872" s="595"/>
      <c r="C3872" s="595"/>
      <c r="D3872" s="596"/>
      <c r="E3872" s="597" t="s">
        <v>4130</v>
      </c>
      <c r="F3872" s="598" t="s">
        <v>4132</v>
      </c>
      <c r="G3872" s="599" t="s">
        <v>4133</v>
      </c>
      <c r="H3872" s="600" t="s">
        <v>4134</v>
      </c>
    </row>
    <row r="3873" spans="1:8">
      <c r="A3873" s="601" t="s">
        <v>4149</v>
      </c>
      <c r="B3873" s="602"/>
      <c r="C3873" s="602"/>
      <c r="D3873" s="603"/>
      <c r="E3873" s="604" t="s">
        <v>4140</v>
      </c>
      <c r="F3873" s="632">
        <v>4.7699999999999999E-2</v>
      </c>
      <c r="G3873" s="606">
        <v>64783.484999999993</v>
      </c>
      <c r="H3873" s="607">
        <v>3090.17</v>
      </c>
    </row>
    <row r="3874" spans="1:8">
      <c r="A3874" s="601"/>
      <c r="B3874" s="602"/>
      <c r="C3874" s="602"/>
      <c r="D3874" s="603"/>
      <c r="E3874" s="623" t="s">
        <v>4150</v>
      </c>
      <c r="F3874" s="624"/>
      <c r="G3874" s="625"/>
      <c r="H3874" s="612">
        <v>3090.17</v>
      </c>
    </row>
    <row r="3875" spans="1:8">
      <c r="A3875" s="634" t="s">
        <v>4151</v>
      </c>
      <c r="B3875" s="635"/>
      <c r="C3875" s="636"/>
      <c r="D3875" s="637"/>
      <c r="E3875" s="636"/>
      <c r="F3875" s="636"/>
      <c r="G3875" s="638"/>
      <c r="H3875" s="639"/>
    </row>
    <row r="3876" spans="1:8">
      <c r="A3876" s="594" t="s">
        <v>4064</v>
      </c>
      <c r="B3876" s="595"/>
      <c r="C3876" s="595"/>
      <c r="D3876" s="596"/>
      <c r="E3876" s="597" t="s">
        <v>4130</v>
      </c>
      <c r="F3876" s="598" t="s">
        <v>4144</v>
      </c>
      <c r="G3876" s="599" t="s">
        <v>4133</v>
      </c>
      <c r="H3876" s="600" t="s">
        <v>4134</v>
      </c>
    </row>
    <row r="3877" spans="1:8">
      <c r="A3877" s="601" t="s">
        <v>4198</v>
      </c>
      <c r="B3877" s="602"/>
      <c r="C3877" s="602"/>
      <c r="D3877" s="603"/>
      <c r="E3877" s="604" t="s">
        <v>4146</v>
      </c>
      <c r="F3877" s="640">
        <v>2.23</v>
      </c>
      <c r="G3877" s="606">
        <v>25731.008062500001</v>
      </c>
      <c r="H3877" s="607">
        <v>57380.15</v>
      </c>
    </row>
    <row r="3878" spans="1:8">
      <c r="A3878" s="601"/>
      <c r="B3878" s="602"/>
      <c r="C3878" s="602"/>
      <c r="D3878" s="603"/>
      <c r="E3878" s="604" t="s">
        <v>4141</v>
      </c>
      <c r="F3878" s="605"/>
      <c r="G3878" s="606" t="s">
        <v>4141</v>
      </c>
      <c r="H3878" s="607" t="s">
        <v>4141</v>
      </c>
    </row>
    <row r="3879" spans="1:8" ht="13.5" thickBot="1">
      <c r="A3879" s="641"/>
      <c r="B3879" s="642"/>
      <c r="C3879" s="642"/>
      <c r="D3879" s="643"/>
      <c r="E3879" s="644" t="s">
        <v>4153</v>
      </c>
      <c r="F3879" s="645"/>
      <c r="G3879" s="646"/>
      <c r="H3879" s="647">
        <v>57380.15</v>
      </c>
    </row>
    <row r="3880" spans="1:8" ht="13.5" thickBot="1">
      <c r="A3880" s="648" t="s">
        <v>4154</v>
      </c>
      <c r="B3880" s="649"/>
      <c r="C3880" s="649"/>
      <c r="D3880" s="649"/>
      <c r="E3880" s="650"/>
      <c r="F3880" s="651">
        <v>271837.92</v>
      </c>
      <c r="G3880" s="652"/>
      <c r="H3880" s="653"/>
    </row>
    <row r="3881" spans="1:8" ht="15">
      <c r="A3881" s="579"/>
      <c r="B3881" s="579"/>
      <c r="C3881" s="579"/>
      <c r="D3881" s="579"/>
      <c r="E3881" s="579"/>
      <c r="F3881" s="579"/>
      <c r="G3881" s="579"/>
      <c r="H3881" s="579"/>
    </row>
    <row r="3882" spans="1:8" ht="15.75" thickBot="1">
      <c r="A3882" s="654"/>
      <c r="B3882" s="654"/>
      <c r="C3882" s="654"/>
      <c r="D3882" s="654"/>
      <c r="E3882" s="654"/>
      <c r="F3882" s="654"/>
      <c r="G3882" s="654"/>
      <c r="H3882" s="654"/>
    </row>
    <row r="3883" spans="1:8" ht="26.25" thickBot="1">
      <c r="A3883" s="573" t="s">
        <v>4129</v>
      </c>
      <c r="B3883" s="581"/>
      <c r="C3883" s="581"/>
      <c r="D3883" s="582" t="s">
        <v>318</v>
      </c>
      <c r="E3883" s="583" t="s">
        <v>4130</v>
      </c>
      <c r="F3883" s="584" t="s">
        <v>25</v>
      </c>
      <c r="G3883" s="585" t="s">
        <v>0</v>
      </c>
      <c r="H3883" s="586" t="s">
        <v>4571</v>
      </c>
    </row>
    <row r="3884" spans="1:8" ht="15.75" customHeight="1" thickBot="1">
      <c r="A3884" s="587"/>
      <c r="B3884" s="587"/>
      <c r="C3884" s="587"/>
      <c r="D3884" s="587"/>
      <c r="E3884" s="587"/>
      <c r="F3884" s="587"/>
      <c r="G3884" s="587"/>
      <c r="H3884" s="587"/>
    </row>
    <row r="3885" spans="1:8">
      <c r="A3885" s="588" t="s">
        <v>1297</v>
      </c>
      <c r="B3885" s="589"/>
      <c r="C3885" s="590"/>
      <c r="D3885" s="591"/>
      <c r="E3885" s="590"/>
      <c r="F3885" s="590"/>
      <c r="G3885" s="592"/>
      <c r="H3885" s="593"/>
    </row>
    <row r="3886" spans="1:8">
      <c r="A3886" s="594" t="s">
        <v>4064</v>
      </c>
      <c r="B3886" s="595"/>
      <c r="C3886" s="595"/>
      <c r="D3886" s="596"/>
      <c r="E3886" s="597" t="s">
        <v>4130</v>
      </c>
      <c r="F3886" s="598" t="s">
        <v>4132</v>
      </c>
      <c r="G3886" s="599" t="s">
        <v>4133</v>
      </c>
      <c r="H3886" s="600" t="s">
        <v>4134</v>
      </c>
    </row>
    <row r="3887" spans="1:8">
      <c r="A3887" s="601" t="s">
        <v>4572</v>
      </c>
      <c r="B3887" s="602"/>
      <c r="C3887" s="602"/>
      <c r="D3887" s="603"/>
      <c r="E3887" s="604" t="s">
        <v>4138</v>
      </c>
      <c r="F3887" s="605">
        <v>1.05</v>
      </c>
      <c r="G3887" s="606">
        <v>50803</v>
      </c>
      <c r="H3887" s="607">
        <v>53343.15</v>
      </c>
    </row>
    <row r="3888" spans="1:8">
      <c r="A3888" s="601" t="s">
        <v>4568</v>
      </c>
      <c r="B3888" s="602"/>
      <c r="C3888" s="602"/>
      <c r="D3888" s="603"/>
      <c r="E3888" s="604" t="s">
        <v>4164</v>
      </c>
      <c r="F3888" s="605">
        <v>3.5</v>
      </c>
      <c r="G3888" s="606">
        <v>13545</v>
      </c>
      <c r="H3888" s="607">
        <v>47407.5</v>
      </c>
    </row>
    <row r="3889" spans="1:8">
      <c r="A3889" s="601" t="s">
        <v>4569</v>
      </c>
      <c r="B3889" s="602"/>
      <c r="C3889" s="602"/>
      <c r="D3889" s="603"/>
      <c r="E3889" s="604" t="s">
        <v>4140</v>
      </c>
      <c r="F3889" s="605">
        <v>0.65</v>
      </c>
      <c r="G3889" s="606">
        <v>189000</v>
      </c>
      <c r="H3889" s="607">
        <v>122850</v>
      </c>
    </row>
    <row r="3890" spans="1:8">
      <c r="A3890" s="601" t="s">
        <v>4570</v>
      </c>
      <c r="B3890" s="602"/>
      <c r="C3890" s="602"/>
      <c r="D3890" s="603"/>
      <c r="E3890" s="604" t="s">
        <v>4140</v>
      </c>
      <c r="F3890" s="605">
        <v>0.03</v>
      </c>
      <c r="G3890" s="606">
        <v>147000</v>
      </c>
      <c r="H3890" s="607">
        <v>4410</v>
      </c>
    </row>
    <row r="3891" spans="1:8">
      <c r="A3891" s="601"/>
      <c r="B3891" s="602"/>
      <c r="C3891" s="602"/>
      <c r="D3891" s="603"/>
      <c r="E3891" s="604" t="s">
        <v>4141</v>
      </c>
      <c r="F3891" s="605"/>
      <c r="G3891" s="606" t="s">
        <v>4141</v>
      </c>
      <c r="H3891" s="607" t="s">
        <v>4141</v>
      </c>
    </row>
    <row r="3892" spans="1:8">
      <c r="A3892" s="601"/>
      <c r="B3892" s="602"/>
      <c r="C3892" s="602"/>
      <c r="D3892" s="603"/>
      <c r="E3892" s="611" t="s">
        <v>4142</v>
      </c>
      <c r="F3892" s="611"/>
      <c r="G3892" s="611"/>
      <c r="H3892" s="612">
        <v>228010.65</v>
      </c>
    </row>
    <row r="3893" spans="1:8">
      <c r="A3893" s="613" t="s">
        <v>4143</v>
      </c>
      <c r="B3893" s="614"/>
      <c r="C3893" s="615"/>
      <c r="D3893" s="616"/>
      <c r="E3893" s="615"/>
      <c r="F3893" s="615"/>
      <c r="G3893" s="617"/>
      <c r="H3893" s="618"/>
    </row>
    <row r="3894" spans="1:8">
      <c r="A3894" s="594" t="s">
        <v>4129</v>
      </c>
      <c r="B3894" s="595"/>
      <c r="C3894" s="595"/>
      <c r="D3894" s="596"/>
      <c r="E3894" s="597" t="s">
        <v>4130</v>
      </c>
      <c r="F3894" s="598" t="s">
        <v>4144</v>
      </c>
      <c r="G3894" s="599" t="s">
        <v>4133</v>
      </c>
      <c r="H3894" s="600" t="s">
        <v>4134</v>
      </c>
    </row>
    <row r="3895" spans="1:8">
      <c r="A3895" s="601" t="s">
        <v>4145</v>
      </c>
      <c r="B3895" s="602"/>
      <c r="C3895" s="602"/>
      <c r="D3895" s="603"/>
      <c r="E3895" s="604" t="s">
        <v>4146</v>
      </c>
      <c r="F3895" s="619">
        <v>2.61</v>
      </c>
      <c r="G3895" s="606">
        <v>1587.2183463750353</v>
      </c>
      <c r="H3895" s="607">
        <v>4142.6400000000003</v>
      </c>
    </row>
    <row r="3896" spans="1:8">
      <c r="A3896" s="601"/>
      <c r="B3896" s="602"/>
      <c r="C3896" s="602"/>
      <c r="D3896" s="603"/>
      <c r="E3896" s="604" t="s">
        <v>4141</v>
      </c>
      <c r="F3896" s="619" t="s">
        <v>4141</v>
      </c>
      <c r="G3896" s="606" t="s">
        <v>4141</v>
      </c>
      <c r="H3896" s="607" t="s">
        <v>4141</v>
      </c>
    </row>
    <row r="3897" spans="1:8">
      <c r="A3897" s="601"/>
      <c r="B3897" s="602"/>
      <c r="C3897" s="602"/>
      <c r="D3897" s="603"/>
      <c r="E3897" s="604" t="s">
        <v>4141</v>
      </c>
      <c r="F3897" s="619" t="s">
        <v>4141</v>
      </c>
      <c r="G3897" s="606" t="s">
        <v>4141</v>
      </c>
      <c r="H3897" s="607" t="s">
        <v>4141</v>
      </c>
    </row>
    <row r="3898" spans="1:8">
      <c r="A3898" s="620"/>
      <c r="B3898" s="621"/>
      <c r="C3898" s="621"/>
      <c r="D3898" s="622"/>
      <c r="E3898" s="623" t="s">
        <v>4147</v>
      </c>
      <c r="F3898" s="624"/>
      <c r="G3898" s="625"/>
      <c r="H3898" s="612">
        <v>4142.6400000000003</v>
      </c>
    </row>
    <row r="3899" spans="1:8">
      <c r="A3899" s="626" t="s">
        <v>4148</v>
      </c>
      <c r="B3899" s="627"/>
      <c r="C3899" s="628"/>
      <c r="D3899" s="629"/>
      <c r="E3899" s="628"/>
      <c r="F3899" s="628"/>
      <c r="G3899" s="630"/>
      <c r="H3899" s="631"/>
    </row>
    <row r="3900" spans="1:8">
      <c r="A3900" s="594" t="s">
        <v>4064</v>
      </c>
      <c r="B3900" s="595"/>
      <c r="C3900" s="595"/>
      <c r="D3900" s="596"/>
      <c r="E3900" s="597" t="s">
        <v>4130</v>
      </c>
      <c r="F3900" s="598" t="s">
        <v>4132</v>
      </c>
      <c r="G3900" s="599" t="s">
        <v>4133</v>
      </c>
      <c r="H3900" s="600" t="s">
        <v>4134</v>
      </c>
    </row>
    <row r="3901" spans="1:8">
      <c r="A3901" s="601" t="s">
        <v>4149</v>
      </c>
      <c r="B3901" s="602"/>
      <c r="C3901" s="602"/>
      <c r="D3901" s="603"/>
      <c r="E3901" s="604" t="s">
        <v>4140</v>
      </c>
      <c r="F3901" s="632">
        <v>9.5100000000000004E-2</v>
      </c>
      <c r="G3901" s="606">
        <v>64783.484999999993</v>
      </c>
      <c r="H3901" s="607">
        <v>6160.91</v>
      </c>
    </row>
    <row r="3902" spans="1:8">
      <c r="A3902" s="601"/>
      <c r="B3902" s="602"/>
      <c r="C3902" s="602"/>
      <c r="D3902" s="603"/>
      <c r="E3902" s="623" t="s">
        <v>4150</v>
      </c>
      <c r="F3902" s="624"/>
      <c r="G3902" s="625"/>
      <c r="H3902" s="612">
        <v>6160.91</v>
      </c>
    </row>
    <row r="3903" spans="1:8">
      <c r="A3903" s="634" t="s">
        <v>4151</v>
      </c>
      <c r="B3903" s="635"/>
      <c r="C3903" s="636"/>
      <c r="D3903" s="637"/>
      <c r="E3903" s="636"/>
      <c r="F3903" s="636"/>
      <c r="G3903" s="638"/>
      <c r="H3903" s="639"/>
    </row>
    <row r="3904" spans="1:8">
      <c r="A3904" s="594" t="s">
        <v>4064</v>
      </c>
      <c r="B3904" s="595"/>
      <c r="C3904" s="595"/>
      <c r="D3904" s="596"/>
      <c r="E3904" s="597" t="s">
        <v>4130</v>
      </c>
      <c r="F3904" s="598" t="s">
        <v>4144</v>
      </c>
      <c r="G3904" s="599" t="s">
        <v>4133</v>
      </c>
      <c r="H3904" s="600" t="s">
        <v>4134</v>
      </c>
    </row>
    <row r="3905" spans="1:8">
      <c r="A3905" s="601" t="s">
        <v>4198</v>
      </c>
      <c r="B3905" s="602"/>
      <c r="C3905" s="602"/>
      <c r="D3905" s="603"/>
      <c r="E3905" s="604" t="s">
        <v>4146</v>
      </c>
      <c r="F3905" s="640">
        <v>2.61</v>
      </c>
      <c r="G3905" s="606">
        <v>25731.008062500001</v>
      </c>
      <c r="H3905" s="607">
        <v>67157.929999999993</v>
      </c>
    </row>
    <row r="3906" spans="1:8">
      <c r="A3906" s="601"/>
      <c r="B3906" s="602"/>
      <c r="C3906" s="602"/>
      <c r="D3906" s="603"/>
      <c r="E3906" s="604" t="s">
        <v>4141</v>
      </c>
      <c r="F3906" s="605"/>
      <c r="G3906" s="606" t="s">
        <v>4141</v>
      </c>
      <c r="H3906" s="607" t="s">
        <v>4141</v>
      </c>
    </row>
    <row r="3907" spans="1:8" ht="13.5" thickBot="1">
      <c r="A3907" s="641"/>
      <c r="B3907" s="642"/>
      <c r="C3907" s="642"/>
      <c r="D3907" s="643"/>
      <c r="E3907" s="644" t="s">
        <v>4153</v>
      </c>
      <c r="F3907" s="645"/>
      <c r="G3907" s="646"/>
      <c r="H3907" s="647">
        <v>67157.929999999993</v>
      </c>
    </row>
    <row r="3908" spans="1:8" ht="13.5" thickBot="1">
      <c r="A3908" s="648" t="s">
        <v>4154</v>
      </c>
      <c r="B3908" s="649"/>
      <c r="C3908" s="649"/>
      <c r="D3908" s="649"/>
      <c r="E3908" s="650"/>
      <c r="F3908" s="651">
        <v>305472.13</v>
      </c>
      <c r="G3908" s="652"/>
      <c r="H3908" s="653"/>
    </row>
    <row r="3909" spans="1:8" ht="15">
      <c r="A3909" s="579"/>
      <c r="B3909" s="579"/>
      <c r="C3909" s="579"/>
      <c r="D3909" s="579"/>
      <c r="E3909" s="579"/>
      <c r="F3909" s="579"/>
      <c r="G3909" s="579"/>
      <c r="H3909" s="579"/>
    </row>
    <row r="3910" spans="1:8" ht="15.75" thickBot="1">
      <c r="A3910" s="654"/>
      <c r="B3910" s="654"/>
      <c r="C3910" s="654"/>
      <c r="D3910" s="654"/>
      <c r="E3910" s="654"/>
      <c r="F3910" s="654"/>
      <c r="G3910" s="654"/>
      <c r="H3910" s="654"/>
    </row>
    <row r="3911" spans="1:8" ht="13.5" thickBot="1">
      <c r="A3911" s="573" t="s">
        <v>4129</v>
      </c>
      <c r="B3911" s="581"/>
      <c r="C3911" s="581"/>
      <c r="D3911" s="582" t="s">
        <v>320</v>
      </c>
      <c r="E3911" s="583" t="s">
        <v>4130</v>
      </c>
      <c r="F3911" s="584" t="s">
        <v>2</v>
      </c>
      <c r="G3911" s="585" t="s">
        <v>0</v>
      </c>
      <c r="H3911" s="586" t="s">
        <v>4573</v>
      </c>
    </row>
    <row r="3912" spans="1:8" ht="15.75" customHeight="1" thickBot="1">
      <c r="A3912" s="587"/>
      <c r="B3912" s="587"/>
      <c r="C3912" s="587"/>
      <c r="D3912" s="587"/>
      <c r="E3912" s="587"/>
      <c r="F3912" s="587"/>
      <c r="G3912" s="587"/>
      <c r="H3912" s="587"/>
    </row>
    <row r="3913" spans="1:8">
      <c r="A3913" s="588" t="s">
        <v>1297</v>
      </c>
      <c r="B3913" s="589"/>
      <c r="C3913" s="590"/>
      <c r="D3913" s="591"/>
      <c r="E3913" s="590"/>
      <c r="F3913" s="590"/>
      <c r="G3913" s="592"/>
      <c r="H3913" s="593"/>
    </row>
    <row r="3914" spans="1:8">
      <c r="A3914" s="594" t="s">
        <v>4064</v>
      </c>
      <c r="B3914" s="595"/>
      <c r="C3914" s="595"/>
      <c r="D3914" s="596"/>
      <c r="E3914" s="597" t="s">
        <v>4130</v>
      </c>
      <c r="F3914" s="598" t="s">
        <v>4132</v>
      </c>
      <c r="G3914" s="599" t="s">
        <v>4133</v>
      </c>
      <c r="H3914" s="600" t="s">
        <v>4134</v>
      </c>
    </row>
    <row r="3915" spans="1:8">
      <c r="A3915" s="601" t="s">
        <v>4574</v>
      </c>
      <c r="B3915" s="602"/>
      <c r="C3915" s="602"/>
      <c r="D3915" s="603"/>
      <c r="E3915" s="604" t="s">
        <v>4138</v>
      </c>
      <c r="F3915" s="605">
        <v>2</v>
      </c>
      <c r="G3915" s="606">
        <v>3728</v>
      </c>
      <c r="H3915" s="607">
        <v>7456</v>
      </c>
    </row>
    <row r="3916" spans="1:8">
      <c r="A3916" s="601" t="s">
        <v>4575</v>
      </c>
      <c r="B3916" s="602"/>
      <c r="C3916" s="602"/>
      <c r="D3916" s="603"/>
      <c r="E3916" s="604" t="s">
        <v>4136</v>
      </c>
      <c r="F3916" s="605">
        <v>1.65</v>
      </c>
      <c r="G3916" s="606">
        <v>8208</v>
      </c>
      <c r="H3916" s="607">
        <v>13543.2</v>
      </c>
    </row>
    <row r="3917" spans="1:8">
      <c r="A3917" s="601" t="s">
        <v>4576</v>
      </c>
      <c r="B3917" s="602"/>
      <c r="C3917" s="602"/>
      <c r="D3917" s="603"/>
      <c r="E3917" s="604" t="s">
        <v>4138</v>
      </c>
      <c r="F3917" s="605">
        <v>1</v>
      </c>
      <c r="G3917" s="606">
        <v>1280</v>
      </c>
      <c r="H3917" s="607">
        <v>1280</v>
      </c>
    </row>
    <row r="3918" spans="1:8">
      <c r="A3918" s="601" t="s">
        <v>4577</v>
      </c>
      <c r="B3918" s="602"/>
      <c r="C3918" s="602"/>
      <c r="D3918" s="603"/>
      <c r="E3918" s="604" t="s">
        <v>4138</v>
      </c>
      <c r="F3918" s="605">
        <v>1</v>
      </c>
      <c r="G3918" s="606">
        <v>32429</v>
      </c>
      <c r="H3918" s="607">
        <v>32429</v>
      </c>
    </row>
    <row r="3919" spans="1:8">
      <c r="A3919" s="601" t="s">
        <v>4563</v>
      </c>
      <c r="B3919" s="602"/>
      <c r="C3919" s="602"/>
      <c r="D3919" s="603"/>
      <c r="E3919" s="604" t="s">
        <v>4138</v>
      </c>
      <c r="F3919" s="605">
        <v>0.01</v>
      </c>
      <c r="G3919" s="606">
        <v>60795</v>
      </c>
      <c r="H3919" s="607">
        <v>607.95000000000005</v>
      </c>
    </row>
    <row r="3920" spans="1:8">
      <c r="A3920" s="601" t="s">
        <v>4407</v>
      </c>
      <c r="B3920" s="602"/>
      <c r="C3920" s="602"/>
      <c r="D3920" s="603"/>
      <c r="E3920" s="604" t="s">
        <v>4228</v>
      </c>
      <c r="F3920" s="605">
        <v>0.01</v>
      </c>
      <c r="G3920" s="606">
        <v>58570</v>
      </c>
      <c r="H3920" s="607">
        <v>585.70000000000005</v>
      </c>
    </row>
    <row r="3921" spans="1:8">
      <c r="A3921" s="601"/>
      <c r="B3921" s="602"/>
      <c r="C3921" s="602"/>
      <c r="D3921" s="603"/>
      <c r="E3921" s="604" t="s">
        <v>4141</v>
      </c>
      <c r="F3921" s="605"/>
      <c r="G3921" s="606" t="s">
        <v>4141</v>
      </c>
      <c r="H3921" s="607" t="s">
        <v>4141</v>
      </c>
    </row>
    <row r="3922" spans="1:8">
      <c r="A3922" s="601"/>
      <c r="B3922" s="602"/>
      <c r="C3922" s="602"/>
      <c r="D3922" s="603"/>
      <c r="E3922" s="604" t="s">
        <v>4141</v>
      </c>
      <c r="F3922" s="605"/>
      <c r="G3922" s="606" t="s">
        <v>4141</v>
      </c>
      <c r="H3922" s="607" t="s">
        <v>4141</v>
      </c>
    </row>
    <row r="3923" spans="1:8">
      <c r="A3923" s="601"/>
      <c r="B3923" s="602"/>
      <c r="C3923" s="602"/>
      <c r="D3923" s="603"/>
      <c r="E3923" s="611" t="s">
        <v>4142</v>
      </c>
      <c r="F3923" s="611"/>
      <c r="G3923" s="611"/>
      <c r="H3923" s="612">
        <v>55901.85</v>
      </c>
    </row>
    <row r="3924" spans="1:8">
      <c r="A3924" s="613" t="s">
        <v>4143</v>
      </c>
      <c r="B3924" s="614"/>
      <c r="C3924" s="615"/>
      <c r="D3924" s="616"/>
      <c r="E3924" s="615"/>
      <c r="F3924" s="615"/>
      <c r="G3924" s="617"/>
      <c r="H3924" s="618"/>
    </row>
    <row r="3925" spans="1:8">
      <c r="A3925" s="594" t="s">
        <v>4129</v>
      </c>
      <c r="B3925" s="595"/>
      <c r="C3925" s="595"/>
      <c r="D3925" s="596"/>
      <c r="E3925" s="597" t="s">
        <v>4130</v>
      </c>
      <c r="F3925" s="598" t="s">
        <v>4144</v>
      </c>
      <c r="G3925" s="599" t="s">
        <v>4133</v>
      </c>
      <c r="H3925" s="600" t="s">
        <v>4134</v>
      </c>
    </row>
    <row r="3926" spans="1:8">
      <c r="A3926" s="601" t="s">
        <v>4145</v>
      </c>
      <c r="B3926" s="602"/>
      <c r="C3926" s="602"/>
      <c r="D3926" s="603"/>
      <c r="E3926" s="604" t="s">
        <v>4146</v>
      </c>
      <c r="F3926" s="619">
        <v>0.81</v>
      </c>
      <c r="G3926" s="606">
        <v>1587.2183463750353</v>
      </c>
      <c r="H3926" s="607">
        <v>1285.6500000000001</v>
      </c>
    </row>
    <row r="3927" spans="1:8">
      <c r="A3927" s="601"/>
      <c r="B3927" s="602"/>
      <c r="C3927" s="602"/>
      <c r="D3927" s="603"/>
      <c r="E3927" s="604" t="s">
        <v>4141</v>
      </c>
      <c r="F3927" s="619" t="s">
        <v>4141</v>
      </c>
      <c r="G3927" s="606" t="s">
        <v>4141</v>
      </c>
      <c r="H3927" s="607" t="s">
        <v>4141</v>
      </c>
    </row>
    <row r="3928" spans="1:8">
      <c r="A3928" s="601"/>
      <c r="B3928" s="602"/>
      <c r="C3928" s="602"/>
      <c r="D3928" s="603"/>
      <c r="E3928" s="604" t="s">
        <v>4141</v>
      </c>
      <c r="F3928" s="619" t="s">
        <v>4141</v>
      </c>
      <c r="G3928" s="606" t="s">
        <v>4141</v>
      </c>
      <c r="H3928" s="607" t="s">
        <v>4141</v>
      </c>
    </row>
    <row r="3929" spans="1:8">
      <c r="A3929" s="620"/>
      <c r="B3929" s="621"/>
      <c r="C3929" s="621"/>
      <c r="D3929" s="622"/>
      <c r="E3929" s="623" t="s">
        <v>4147</v>
      </c>
      <c r="F3929" s="624"/>
      <c r="G3929" s="625"/>
      <c r="H3929" s="612">
        <v>1285.6500000000001</v>
      </c>
    </row>
    <row r="3930" spans="1:8">
      <c r="A3930" s="626" t="s">
        <v>4148</v>
      </c>
      <c r="B3930" s="627"/>
      <c r="C3930" s="628"/>
      <c r="D3930" s="629"/>
      <c r="E3930" s="628"/>
      <c r="F3930" s="628"/>
      <c r="G3930" s="630"/>
      <c r="H3930" s="631"/>
    </row>
    <row r="3931" spans="1:8">
      <c r="A3931" s="594" t="s">
        <v>4064</v>
      </c>
      <c r="B3931" s="595"/>
      <c r="C3931" s="595"/>
      <c r="D3931" s="596"/>
      <c r="E3931" s="597" t="s">
        <v>4130</v>
      </c>
      <c r="F3931" s="598" t="s">
        <v>4132</v>
      </c>
      <c r="G3931" s="599" t="s">
        <v>4133</v>
      </c>
      <c r="H3931" s="600" t="s">
        <v>4134</v>
      </c>
    </row>
    <row r="3932" spans="1:8">
      <c r="A3932" s="601" t="s">
        <v>4149</v>
      </c>
      <c r="B3932" s="602"/>
      <c r="C3932" s="602"/>
      <c r="D3932" s="603"/>
      <c r="E3932" s="604" t="s">
        <v>4140</v>
      </c>
      <c r="F3932" s="632">
        <v>4.7699999999999999E-2</v>
      </c>
      <c r="G3932" s="606">
        <v>64783.484999999993</v>
      </c>
      <c r="H3932" s="607">
        <v>3090.17</v>
      </c>
    </row>
    <row r="3933" spans="1:8">
      <c r="A3933" s="601"/>
      <c r="B3933" s="602"/>
      <c r="C3933" s="602"/>
      <c r="D3933" s="603"/>
      <c r="E3933" s="623" t="s">
        <v>4150</v>
      </c>
      <c r="F3933" s="624"/>
      <c r="G3933" s="625"/>
      <c r="H3933" s="612">
        <v>3090.17</v>
      </c>
    </row>
    <row r="3934" spans="1:8">
      <c r="A3934" s="634" t="s">
        <v>4151</v>
      </c>
      <c r="B3934" s="635"/>
      <c r="C3934" s="636"/>
      <c r="D3934" s="637"/>
      <c r="E3934" s="636"/>
      <c r="F3934" s="636"/>
      <c r="G3934" s="638"/>
      <c r="H3934" s="639"/>
    </row>
    <row r="3935" spans="1:8">
      <c r="A3935" s="594" t="s">
        <v>4064</v>
      </c>
      <c r="B3935" s="595"/>
      <c r="C3935" s="595"/>
      <c r="D3935" s="596"/>
      <c r="E3935" s="597" t="s">
        <v>4130</v>
      </c>
      <c r="F3935" s="598" t="s">
        <v>4144</v>
      </c>
      <c r="G3935" s="599" t="s">
        <v>4133</v>
      </c>
      <c r="H3935" s="600" t="s">
        <v>4134</v>
      </c>
    </row>
    <row r="3936" spans="1:8">
      <c r="A3936" s="601" t="s">
        <v>4198</v>
      </c>
      <c r="B3936" s="602"/>
      <c r="C3936" s="602"/>
      <c r="D3936" s="603"/>
      <c r="E3936" s="604" t="s">
        <v>4146</v>
      </c>
      <c r="F3936" s="640">
        <v>0.81</v>
      </c>
      <c r="G3936" s="606">
        <v>25731.008062500001</v>
      </c>
      <c r="H3936" s="607">
        <v>20842.12</v>
      </c>
    </row>
    <row r="3937" spans="1:8">
      <c r="A3937" s="601"/>
      <c r="B3937" s="602"/>
      <c r="C3937" s="602"/>
      <c r="D3937" s="603"/>
      <c r="E3937" s="604" t="s">
        <v>4141</v>
      </c>
      <c r="F3937" s="605"/>
      <c r="G3937" s="606" t="s">
        <v>4141</v>
      </c>
      <c r="H3937" s="607" t="s">
        <v>4141</v>
      </c>
    </row>
    <row r="3938" spans="1:8" ht="13.5" thickBot="1">
      <c r="A3938" s="641"/>
      <c r="B3938" s="642"/>
      <c r="C3938" s="642"/>
      <c r="D3938" s="643"/>
      <c r="E3938" s="644" t="s">
        <v>4153</v>
      </c>
      <c r="F3938" s="645"/>
      <c r="G3938" s="646"/>
      <c r="H3938" s="647">
        <v>20842.12</v>
      </c>
    </row>
    <row r="3939" spans="1:8" ht="13.5" thickBot="1">
      <c r="A3939" s="648" t="s">
        <v>4154</v>
      </c>
      <c r="B3939" s="649"/>
      <c r="C3939" s="649"/>
      <c r="D3939" s="649"/>
      <c r="E3939" s="650"/>
      <c r="F3939" s="651">
        <v>81119.789999999994</v>
      </c>
      <c r="G3939" s="652"/>
      <c r="H3939" s="653"/>
    </row>
    <row r="3940" spans="1:8" ht="15">
      <c r="A3940" s="579"/>
      <c r="B3940" s="579"/>
      <c r="C3940" s="579"/>
      <c r="D3940" s="579"/>
      <c r="E3940" s="579"/>
      <c r="F3940" s="579"/>
      <c r="G3940" s="579"/>
      <c r="H3940" s="579"/>
    </row>
    <row r="3941" spans="1:8" ht="15.75" thickBot="1">
      <c r="A3941" s="654"/>
      <c r="B3941" s="654"/>
      <c r="C3941" s="654"/>
      <c r="D3941" s="654"/>
      <c r="E3941" s="654"/>
      <c r="F3941" s="654"/>
      <c r="G3941" s="654"/>
      <c r="H3941" s="654"/>
    </row>
    <row r="3942" spans="1:8" ht="13.5" thickBot="1">
      <c r="A3942" s="573" t="s">
        <v>4129</v>
      </c>
      <c r="B3942" s="581"/>
      <c r="C3942" s="581"/>
      <c r="D3942" s="582" t="s">
        <v>322</v>
      </c>
      <c r="E3942" s="583" t="s">
        <v>4130</v>
      </c>
      <c r="F3942" s="584" t="s">
        <v>2</v>
      </c>
      <c r="G3942" s="585" t="s">
        <v>0</v>
      </c>
      <c r="H3942" s="586" t="s">
        <v>4578</v>
      </c>
    </row>
    <row r="3943" spans="1:8" ht="15.75" customHeight="1" thickBot="1">
      <c r="A3943" s="587"/>
      <c r="B3943" s="587"/>
      <c r="C3943" s="587"/>
      <c r="D3943" s="587"/>
      <c r="E3943" s="587"/>
      <c r="F3943" s="587"/>
      <c r="G3943" s="587"/>
      <c r="H3943" s="587"/>
    </row>
    <row r="3944" spans="1:8">
      <c r="A3944" s="588" t="s">
        <v>1297</v>
      </c>
      <c r="B3944" s="589"/>
      <c r="C3944" s="590"/>
      <c r="D3944" s="591"/>
      <c r="E3944" s="590"/>
      <c r="F3944" s="590"/>
      <c r="G3944" s="592"/>
      <c r="H3944" s="593"/>
    </row>
    <row r="3945" spans="1:8">
      <c r="A3945" s="594" t="s">
        <v>4064</v>
      </c>
      <c r="B3945" s="595"/>
      <c r="C3945" s="595"/>
      <c r="D3945" s="596"/>
      <c r="E3945" s="597" t="s">
        <v>4130</v>
      </c>
      <c r="F3945" s="598" t="s">
        <v>4132</v>
      </c>
      <c r="G3945" s="599" t="s">
        <v>4133</v>
      </c>
      <c r="H3945" s="600" t="s">
        <v>4134</v>
      </c>
    </row>
    <row r="3946" spans="1:8">
      <c r="A3946" s="601" t="s">
        <v>4459</v>
      </c>
      <c r="B3946" s="602"/>
      <c r="C3946" s="602"/>
      <c r="D3946" s="603"/>
      <c r="E3946" s="604" t="s">
        <v>4138</v>
      </c>
      <c r="F3946" s="605">
        <v>1</v>
      </c>
      <c r="G3946" s="606">
        <v>19501</v>
      </c>
      <c r="H3946" s="607">
        <v>19501</v>
      </c>
    </row>
    <row r="3947" spans="1:8">
      <c r="A3947" s="601" t="s">
        <v>4456</v>
      </c>
      <c r="B3947" s="602"/>
      <c r="C3947" s="602"/>
      <c r="D3947" s="603"/>
      <c r="E3947" s="604" t="s">
        <v>4136</v>
      </c>
      <c r="F3947" s="605">
        <v>1.2</v>
      </c>
      <c r="G3947" s="606">
        <v>17209</v>
      </c>
      <c r="H3947" s="607">
        <v>20650.8</v>
      </c>
    </row>
    <row r="3948" spans="1:8">
      <c r="A3948" s="601" t="s">
        <v>4579</v>
      </c>
      <c r="B3948" s="602"/>
      <c r="C3948" s="602"/>
      <c r="D3948" s="603"/>
      <c r="E3948" s="604" t="s">
        <v>4138</v>
      </c>
      <c r="F3948" s="605">
        <v>1</v>
      </c>
      <c r="G3948" s="606">
        <v>3145</v>
      </c>
      <c r="H3948" s="607">
        <v>3145</v>
      </c>
    </row>
    <row r="3949" spans="1:8">
      <c r="A3949" s="601" t="s">
        <v>4457</v>
      </c>
      <c r="B3949" s="602"/>
      <c r="C3949" s="602"/>
      <c r="D3949" s="603"/>
      <c r="E3949" s="604" t="s">
        <v>4138</v>
      </c>
      <c r="F3949" s="605">
        <v>1</v>
      </c>
      <c r="G3949" s="606">
        <v>17981</v>
      </c>
      <c r="H3949" s="607">
        <v>17981</v>
      </c>
    </row>
    <row r="3950" spans="1:8">
      <c r="A3950" s="601" t="s">
        <v>4563</v>
      </c>
      <c r="B3950" s="602"/>
      <c r="C3950" s="602"/>
      <c r="D3950" s="603"/>
      <c r="E3950" s="604" t="s">
        <v>4138</v>
      </c>
      <c r="F3950" s="605">
        <v>0.01</v>
      </c>
      <c r="G3950" s="606">
        <v>60795</v>
      </c>
      <c r="H3950" s="607">
        <v>607.95000000000005</v>
      </c>
    </row>
    <row r="3951" spans="1:8">
      <c r="A3951" s="601" t="s">
        <v>4407</v>
      </c>
      <c r="B3951" s="602"/>
      <c r="C3951" s="602"/>
      <c r="D3951" s="603"/>
      <c r="E3951" s="604" t="s">
        <v>4228</v>
      </c>
      <c r="F3951" s="605">
        <v>0.01</v>
      </c>
      <c r="G3951" s="606">
        <v>58570</v>
      </c>
      <c r="H3951" s="607">
        <v>585.70000000000005</v>
      </c>
    </row>
    <row r="3952" spans="1:8">
      <c r="A3952" s="601"/>
      <c r="B3952" s="602"/>
      <c r="C3952" s="602"/>
      <c r="D3952" s="603"/>
      <c r="E3952" s="604" t="s">
        <v>4141</v>
      </c>
      <c r="F3952" s="605"/>
      <c r="G3952" s="606" t="s">
        <v>4141</v>
      </c>
      <c r="H3952" s="607" t="s">
        <v>4141</v>
      </c>
    </row>
    <row r="3953" spans="1:8">
      <c r="A3953" s="601"/>
      <c r="B3953" s="602"/>
      <c r="C3953" s="602"/>
      <c r="D3953" s="603"/>
      <c r="E3953" s="604" t="s">
        <v>4141</v>
      </c>
      <c r="F3953" s="605"/>
      <c r="G3953" s="606" t="s">
        <v>4141</v>
      </c>
      <c r="H3953" s="607" t="s">
        <v>4141</v>
      </c>
    </row>
    <row r="3954" spans="1:8">
      <c r="A3954" s="601"/>
      <c r="B3954" s="602"/>
      <c r="C3954" s="602"/>
      <c r="D3954" s="603"/>
      <c r="E3954" s="611" t="s">
        <v>4142</v>
      </c>
      <c r="F3954" s="611"/>
      <c r="G3954" s="611"/>
      <c r="H3954" s="612">
        <v>62471.45</v>
      </c>
    </row>
    <row r="3955" spans="1:8">
      <c r="A3955" s="613" t="s">
        <v>4143</v>
      </c>
      <c r="B3955" s="614"/>
      <c r="C3955" s="615"/>
      <c r="D3955" s="616"/>
      <c r="E3955" s="615"/>
      <c r="F3955" s="615"/>
      <c r="G3955" s="617"/>
      <c r="H3955" s="618"/>
    </row>
    <row r="3956" spans="1:8">
      <c r="A3956" s="594" t="s">
        <v>4129</v>
      </c>
      <c r="B3956" s="595"/>
      <c r="C3956" s="595"/>
      <c r="D3956" s="596"/>
      <c r="E3956" s="597" t="s">
        <v>4130</v>
      </c>
      <c r="F3956" s="598" t="s">
        <v>4144</v>
      </c>
      <c r="G3956" s="599" t="s">
        <v>4133</v>
      </c>
      <c r="H3956" s="600" t="s">
        <v>4134</v>
      </c>
    </row>
    <row r="3957" spans="1:8">
      <c r="A3957" s="601" t="s">
        <v>4145</v>
      </c>
      <c r="B3957" s="602"/>
      <c r="C3957" s="602"/>
      <c r="D3957" s="603"/>
      <c r="E3957" s="604" t="s">
        <v>4146</v>
      </c>
      <c r="F3957" s="619">
        <v>1.55</v>
      </c>
      <c r="G3957" s="606">
        <v>1587.2183463750353</v>
      </c>
      <c r="H3957" s="607">
        <v>2460.19</v>
      </c>
    </row>
    <row r="3958" spans="1:8">
      <c r="A3958" s="601"/>
      <c r="B3958" s="602"/>
      <c r="C3958" s="602"/>
      <c r="D3958" s="603"/>
      <c r="E3958" s="604" t="s">
        <v>4141</v>
      </c>
      <c r="F3958" s="619" t="s">
        <v>4141</v>
      </c>
      <c r="G3958" s="606" t="s">
        <v>4141</v>
      </c>
      <c r="H3958" s="607" t="s">
        <v>4141</v>
      </c>
    </row>
    <row r="3959" spans="1:8">
      <c r="A3959" s="601"/>
      <c r="B3959" s="602"/>
      <c r="C3959" s="602"/>
      <c r="D3959" s="603"/>
      <c r="E3959" s="604" t="s">
        <v>4141</v>
      </c>
      <c r="F3959" s="619" t="s">
        <v>4141</v>
      </c>
      <c r="G3959" s="606" t="s">
        <v>4141</v>
      </c>
      <c r="H3959" s="607" t="s">
        <v>4141</v>
      </c>
    </row>
    <row r="3960" spans="1:8">
      <c r="A3960" s="620"/>
      <c r="B3960" s="621"/>
      <c r="C3960" s="621"/>
      <c r="D3960" s="622"/>
      <c r="E3960" s="623" t="s">
        <v>4147</v>
      </c>
      <c r="F3960" s="624"/>
      <c r="G3960" s="625"/>
      <c r="H3960" s="612">
        <v>2460.19</v>
      </c>
    </row>
    <row r="3961" spans="1:8">
      <c r="A3961" s="626" t="s">
        <v>4148</v>
      </c>
      <c r="B3961" s="627"/>
      <c r="C3961" s="628"/>
      <c r="D3961" s="629"/>
      <c r="E3961" s="628"/>
      <c r="F3961" s="628"/>
      <c r="G3961" s="630"/>
      <c r="H3961" s="631"/>
    </row>
    <row r="3962" spans="1:8">
      <c r="A3962" s="594" t="s">
        <v>4064</v>
      </c>
      <c r="B3962" s="595"/>
      <c r="C3962" s="595"/>
      <c r="D3962" s="596"/>
      <c r="E3962" s="597" t="s">
        <v>4130</v>
      </c>
      <c r="F3962" s="598" t="s">
        <v>4132</v>
      </c>
      <c r="G3962" s="599" t="s">
        <v>4133</v>
      </c>
      <c r="H3962" s="600" t="s">
        <v>4134</v>
      </c>
    </row>
    <row r="3963" spans="1:8">
      <c r="A3963" s="601" t="s">
        <v>4149</v>
      </c>
      <c r="B3963" s="602"/>
      <c r="C3963" s="602"/>
      <c r="D3963" s="603"/>
      <c r="E3963" s="604" t="s">
        <v>4140</v>
      </c>
      <c r="F3963" s="632">
        <v>9.5100000000000004E-2</v>
      </c>
      <c r="G3963" s="606">
        <v>64783.484999999993</v>
      </c>
      <c r="H3963" s="607">
        <v>6160.91</v>
      </c>
    </row>
    <row r="3964" spans="1:8">
      <c r="A3964" s="601"/>
      <c r="B3964" s="602"/>
      <c r="C3964" s="602"/>
      <c r="D3964" s="603"/>
      <c r="E3964" s="623" t="s">
        <v>4150</v>
      </c>
      <c r="F3964" s="624"/>
      <c r="G3964" s="625"/>
      <c r="H3964" s="612">
        <v>6160.91</v>
      </c>
    </row>
    <row r="3965" spans="1:8">
      <c r="A3965" s="634" t="s">
        <v>4151</v>
      </c>
      <c r="B3965" s="635"/>
      <c r="C3965" s="636"/>
      <c r="D3965" s="637"/>
      <c r="E3965" s="636"/>
      <c r="F3965" s="636"/>
      <c r="G3965" s="638"/>
      <c r="H3965" s="639"/>
    </row>
    <row r="3966" spans="1:8">
      <c r="A3966" s="594" t="s">
        <v>4064</v>
      </c>
      <c r="B3966" s="595"/>
      <c r="C3966" s="595"/>
      <c r="D3966" s="596"/>
      <c r="E3966" s="597" t="s">
        <v>4130</v>
      </c>
      <c r="F3966" s="598" t="s">
        <v>4144</v>
      </c>
      <c r="G3966" s="599" t="s">
        <v>4133</v>
      </c>
      <c r="H3966" s="600" t="s">
        <v>4134</v>
      </c>
    </row>
    <row r="3967" spans="1:8">
      <c r="A3967" s="601" t="s">
        <v>4198</v>
      </c>
      <c r="B3967" s="602"/>
      <c r="C3967" s="602"/>
      <c r="D3967" s="603"/>
      <c r="E3967" s="604" t="s">
        <v>4146</v>
      </c>
      <c r="F3967" s="640">
        <v>1.55</v>
      </c>
      <c r="G3967" s="606">
        <v>25731.008062500001</v>
      </c>
      <c r="H3967" s="607">
        <v>39883.06</v>
      </c>
    </row>
    <row r="3968" spans="1:8">
      <c r="A3968" s="601"/>
      <c r="B3968" s="602"/>
      <c r="C3968" s="602"/>
      <c r="D3968" s="603"/>
      <c r="E3968" s="604" t="s">
        <v>4141</v>
      </c>
      <c r="F3968" s="605"/>
      <c r="G3968" s="606" t="s">
        <v>4141</v>
      </c>
      <c r="H3968" s="607" t="s">
        <v>4141</v>
      </c>
    </row>
    <row r="3969" spans="1:8" ht="13.5" thickBot="1">
      <c r="A3969" s="641"/>
      <c r="B3969" s="642"/>
      <c r="C3969" s="642"/>
      <c r="D3969" s="643"/>
      <c r="E3969" s="644" t="s">
        <v>4153</v>
      </c>
      <c r="F3969" s="645"/>
      <c r="G3969" s="646"/>
      <c r="H3969" s="647">
        <v>39883.06</v>
      </c>
    </row>
    <row r="3970" spans="1:8" ht="13.5" thickBot="1">
      <c r="A3970" s="648" t="s">
        <v>4154</v>
      </c>
      <c r="B3970" s="649"/>
      <c r="C3970" s="649"/>
      <c r="D3970" s="649"/>
      <c r="E3970" s="650"/>
      <c r="F3970" s="651">
        <v>110975.61</v>
      </c>
      <c r="G3970" s="652"/>
      <c r="H3970" s="653"/>
    </row>
    <row r="3971" spans="1:8" ht="15">
      <c r="A3971" s="579"/>
      <c r="B3971" s="579"/>
      <c r="C3971" s="579"/>
      <c r="D3971" s="579"/>
      <c r="E3971" s="579"/>
      <c r="F3971" s="579"/>
      <c r="G3971" s="579"/>
      <c r="H3971" s="579"/>
    </row>
    <row r="3972" spans="1:8" ht="15.75" thickBot="1">
      <c r="A3972" s="654"/>
      <c r="B3972" s="654"/>
      <c r="C3972" s="654"/>
      <c r="D3972" s="654"/>
      <c r="E3972" s="654"/>
      <c r="F3972" s="654"/>
      <c r="G3972" s="654"/>
      <c r="H3972" s="654"/>
    </row>
    <row r="3973" spans="1:8" ht="13.5" thickBot="1">
      <c r="A3973" s="573" t="s">
        <v>4129</v>
      </c>
      <c r="B3973" s="581"/>
      <c r="C3973" s="581"/>
      <c r="D3973" s="582" t="s">
        <v>324</v>
      </c>
      <c r="E3973" s="583" t="s">
        <v>4130</v>
      </c>
      <c r="F3973" s="584" t="s">
        <v>2</v>
      </c>
      <c r="G3973" s="585" t="s">
        <v>0</v>
      </c>
      <c r="H3973" s="586" t="s">
        <v>4580</v>
      </c>
    </row>
    <row r="3974" spans="1:8" ht="15.75" customHeight="1" thickBot="1">
      <c r="A3974" s="587"/>
      <c r="B3974" s="587"/>
      <c r="C3974" s="587"/>
      <c r="D3974" s="587"/>
      <c r="E3974" s="587"/>
      <c r="F3974" s="587"/>
      <c r="G3974" s="587"/>
      <c r="H3974" s="587"/>
    </row>
    <row r="3975" spans="1:8">
      <c r="A3975" s="588" t="s">
        <v>1297</v>
      </c>
      <c r="B3975" s="589"/>
      <c r="C3975" s="590"/>
      <c r="D3975" s="591"/>
      <c r="E3975" s="590"/>
      <c r="F3975" s="590"/>
      <c r="G3975" s="592"/>
      <c r="H3975" s="593"/>
    </row>
    <row r="3976" spans="1:8">
      <c r="A3976" s="594" t="s">
        <v>4064</v>
      </c>
      <c r="B3976" s="595"/>
      <c r="C3976" s="595"/>
      <c r="D3976" s="596"/>
      <c r="E3976" s="597" t="s">
        <v>4130</v>
      </c>
      <c r="F3976" s="598" t="s">
        <v>4132</v>
      </c>
      <c r="G3976" s="599" t="s">
        <v>4133</v>
      </c>
      <c r="H3976" s="600" t="s">
        <v>4134</v>
      </c>
    </row>
    <row r="3977" spans="1:8">
      <c r="A3977" s="601" t="s">
        <v>4581</v>
      </c>
      <c r="B3977" s="602"/>
      <c r="C3977" s="602"/>
      <c r="D3977" s="603"/>
      <c r="E3977" s="604" t="s">
        <v>4138</v>
      </c>
      <c r="F3977" s="605">
        <v>1</v>
      </c>
      <c r="G3977" s="606">
        <v>10013</v>
      </c>
      <c r="H3977" s="607">
        <v>10013</v>
      </c>
    </row>
    <row r="3978" spans="1:8">
      <c r="A3978" s="601" t="s">
        <v>4582</v>
      </c>
      <c r="B3978" s="602"/>
      <c r="C3978" s="602"/>
      <c r="D3978" s="603"/>
      <c r="E3978" s="604" t="s">
        <v>4136</v>
      </c>
      <c r="F3978" s="605">
        <v>1.2</v>
      </c>
      <c r="G3978" s="606">
        <v>11883</v>
      </c>
      <c r="H3978" s="607">
        <v>14259.6</v>
      </c>
    </row>
    <row r="3979" spans="1:8">
      <c r="A3979" s="601" t="s">
        <v>4583</v>
      </c>
      <c r="B3979" s="602"/>
      <c r="C3979" s="602"/>
      <c r="D3979" s="603"/>
      <c r="E3979" s="604" t="s">
        <v>4138</v>
      </c>
      <c r="F3979" s="605">
        <v>1</v>
      </c>
      <c r="G3979" s="606">
        <v>7980</v>
      </c>
      <c r="H3979" s="607">
        <v>7980</v>
      </c>
    </row>
    <row r="3980" spans="1:8">
      <c r="A3980" s="601" t="s">
        <v>4458</v>
      </c>
      <c r="B3980" s="602"/>
      <c r="C3980" s="602"/>
      <c r="D3980" s="603"/>
      <c r="E3980" s="604" t="s">
        <v>4138</v>
      </c>
      <c r="F3980" s="605">
        <v>1</v>
      </c>
      <c r="G3980" s="606">
        <v>29295</v>
      </c>
      <c r="H3980" s="607">
        <v>29295</v>
      </c>
    </row>
    <row r="3981" spans="1:8">
      <c r="A3981" s="601" t="s">
        <v>4584</v>
      </c>
      <c r="B3981" s="602"/>
      <c r="C3981" s="602"/>
      <c r="D3981" s="603"/>
      <c r="E3981" s="604" t="s">
        <v>4138</v>
      </c>
      <c r="F3981" s="605">
        <v>1</v>
      </c>
      <c r="G3981" s="606">
        <v>10395</v>
      </c>
      <c r="H3981" s="607">
        <v>10395</v>
      </c>
    </row>
    <row r="3982" spans="1:8">
      <c r="A3982" s="601" t="s">
        <v>4563</v>
      </c>
      <c r="B3982" s="602"/>
      <c r="C3982" s="602"/>
      <c r="D3982" s="603"/>
      <c r="E3982" s="604" t="s">
        <v>4138</v>
      </c>
      <c r="F3982" s="605">
        <v>0.01</v>
      </c>
      <c r="G3982" s="606">
        <v>60795</v>
      </c>
      <c r="H3982" s="607">
        <v>607.95000000000005</v>
      </c>
    </row>
    <row r="3983" spans="1:8">
      <c r="A3983" s="601" t="s">
        <v>4407</v>
      </c>
      <c r="B3983" s="602"/>
      <c r="C3983" s="602"/>
      <c r="D3983" s="603"/>
      <c r="E3983" s="604" t="s">
        <v>4228</v>
      </c>
      <c r="F3983" s="605">
        <v>0.01</v>
      </c>
      <c r="G3983" s="606">
        <v>58570</v>
      </c>
      <c r="H3983" s="607">
        <v>585.70000000000005</v>
      </c>
    </row>
    <row r="3984" spans="1:8">
      <c r="A3984" s="601"/>
      <c r="B3984" s="602"/>
      <c r="C3984" s="602"/>
      <c r="D3984" s="603"/>
      <c r="E3984" s="604" t="s">
        <v>4141</v>
      </c>
      <c r="F3984" s="605"/>
      <c r="G3984" s="606" t="s">
        <v>4141</v>
      </c>
      <c r="H3984" s="607" t="s">
        <v>4141</v>
      </c>
    </row>
    <row r="3985" spans="1:8">
      <c r="A3985" s="601"/>
      <c r="B3985" s="602"/>
      <c r="C3985" s="602"/>
      <c r="D3985" s="603"/>
      <c r="E3985" s="611" t="s">
        <v>4142</v>
      </c>
      <c r="F3985" s="611"/>
      <c r="G3985" s="611"/>
      <c r="H3985" s="612">
        <v>73136.25</v>
      </c>
    </row>
    <row r="3986" spans="1:8">
      <c r="A3986" s="613" t="s">
        <v>4143</v>
      </c>
      <c r="B3986" s="614"/>
      <c r="C3986" s="615"/>
      <c r="D3986" s="616"/>
      <c r="E3986" s="615"/>
      <c r="F3986" s="615"/>
      <c r="G3986" s="617"/>
      <c r="H3986" s="618"/>
    </row>
    <row r="3987" spans="1:8">
      <c r="A3987" s="594" t="s">
        <v>4129</v>
      </c>
      <c r="B3987" s="595"/>
      <c r="C3987" s="595"/>
      <c r="D3987" s="596"/>
      <c r="E3987" s="597" t="s">
        <v>4130</v>
      </c>
      <c r="F3987" s="598" t="s">
        <v>4144</v>
      </c>
      <c r="G3987" s="599" t="s">
        <v>4133</v>
      </c>
      <c r="H3987" s="600" t="s">
        <v>4134</v>
      </c>
    </row>
    <row r="3988" spans="1:8">
      <c r="A3988" s="601" t="s">
        <v>4145</v>
      </c>
      <c r="B3988" s="602"/>
      <c r="C3988" s="602"/>
      <c r="D3988" s="603"/>
      <c r="E3988" s="604" t="s">
        <v>4146</v>
      </c>
      <c r="F3988" s="619">
        <v>0.84</v>
      </c>
      <c r="G3988" s="606">
        <v>1587.2183463750353</v>
      </c>
      <c r="H3988" s="607">
        <v>1333.26</v>
      </c>
    </row>
    <row r="3989" spans="1:8">
      <c r="A3989" s="601"/>
      <c r="B3989" s="602"/>
      <c r="C3989" s="602"/>
      <c r="D3989" s="603"/>
      <c r="E3989" s="604" t="s">
        <v>4141</v>
      </c>
      <c r="F3989" s="619" t="s">
        <v>4141</v>
      </c>
      <c r="G3989" s="606" t="s">
        <v>4141</v>
      </c>
      <c r="H3989" s="607" t="s">
        <v>4141</v>
      </c>
    </row>
    <row r="3990" spans="1:8">
      <c r="A3990" s="601"/>
      <c r="B3990" s="602"/>
      <c r="C3990" s="602"/>
      <c r="D3990" s="603"/>
      <c r="E3990" s="604" t="s">
        <v>4141</v>
      </c>
      <c r="F3990" s="619" t="s">
        <v>4141</v>
      </c>
      <c r="G3990" s="606" t="s">
        <v>4141</v>
      </c>
      <c r="H3990" s="607" t="s">
        <v>4141</v>
      </c>
    </row>
    <row r="3991" spans="1:8">
      <c r="A3991" s="620"/>
      <c r="B3991" s="621"/>
      <c r="C3991" s="621"/>
      <c r="D3991" s="622"/>
      <c r="E3991" s="623" t="s">
        <v>4147</v>
      </c>
      <c r="F3991" s="624"/>
      <c r="G3991" s="625"/>
      <c r="H3991" s="612">
        <v>1333.26</v>
      </c>
    </row>
    <row r="3992" spans="1:8">
      <c r="A3992" s="626" t="s">
        <v>4148</v>
      </c>
      <c r="B3992" s="627"/>
      <c r="C3992" s="628"/>
      <c r="D3992" s="629"/>
      <c r="E3992" s="628"/>
      <c r="F3992" s="628"/>
      <c r="G3992" s="630"/>
      <c r="H3992" s="631"/>
    </row>
    <row r="3993" spans="1:8">
      <c r="A3993" s="594" t="s">
        <v>4064</v>
      </c>
      <c r="B3993" s="595"/>
      <c r="C3993" s="595"/>
      <c r="D3993" s="596"/>
      <c r="E3993" s="597" t="s">
        <v>4130</v>
      </c>
      <c r="F3993" s="598" t="s">
        <v>4132</v>
      </c>
      <c r="G3993" s="599" t="s">
        <v>4133</v>
      </c>
      <c r="H3993" s="600" t="s">
        <v>4134</v>
      </c>
    </row>
    <row r="3994" spans="1:8">
      <c r="A3994" s="601" t="s">
        <v>4149</v>
      </c>
      <c r="B3994" s="602"/>
      <c r="C3994" s="602"/>
      <c r="D3994" s="603"/>
      <c r="E3994" s="604" t="s">
        <v>4140</v>
      </c>
      <c r="F3994" s="632">
        <v>9.5100000000000004E-2</v>
      </c>
      <c r="G3994" s="606">
        <v>64783.484999999993</v>
      </c>
      <c r="H3994" s="607">
        <v>6160.91</v>
      </c>
    </row>
    <row r="3995" spans="1:8">
      <c r="A3995" s="601"/>
      <c r="B3995" s="602"/>
      <c r="C3995" s="602"/>
      <c r="D3995" s="603"/>
      <c r="E3995" s="623" t="s">
        <v>4150</v>
      </c>
      <c r="F3995" s="624"/>
      <c r="G3995" s="625"/>
      <c r="H3995" s="612">
        <v>6160.91</v>
      </c>
    </row>
    <row r="3996" spans="1:8">
      <c r="A3996" s="634" t="s">
        <v>4151</v>
      </c>
      <c r="B3996" s="635"/>
      <c r="C3996" s="636"/>
      <c r="D3996" s="637"/>
      <c r="E3996" s="636"/>
      <c r="F3996" s="636"/>
      <c r="G3996" s="638"/>
      <c r="H3996" s="639"/>
    </row>
    <row r="3997" spans="1:8">
      <c r="A3997" s="594" t="s">
        <v>4064</v>
      </c>
      <c r="B3997" s="595"/>
      <c r="C3997" s="595"/>
      <c r="D3997" s="596"/>
      <c r="E3997" s="597" t="s">
        <v>4130</v>
      </c>
      <c r="F3997" s="598" t="s">
        <v>4144</v>
      </c>
      <c r="G3997" s="599" t="s">
        <v>4133</v>
      </c>
      <c r="H3997" s="600" t="s">
        <v>4134</v>
      </c>
    </row>
    <row r="3998" spans="1:8">
      <c r="A3998" s="601" t="s">
        <v>4198</v>
      </c>
      <c r="B3998" s="602"/>
      <c r="C3998" s="602"/>
      <c r="D3998" s="603"/>
      <c r="E3998" s="604" t="s">
        <v>4146</v>
      </c>
      <c r="F3998" s="640">
        <v>0.84</v>
      </c>
      <c r="G3998" s="606">
        <v>25731.008062500001</v>
      </c>
      <c r="H3998" s="607">
        <v>21614.05</v>
      </c>
    </row>
    <row r="3999" spans="1:8">
      <c r="A3999" s="601"/>
      <c r="B3999" s="602"/>
      <c r="C3999" s="602"/>
      <c r="D3999" s="603"/>
      <c r="E3999" s="604" t="s">
        <v>4141</v>
      </c>
      <c r="F3999" s="605"/>
      <c r="G3999" s="606" t="s">
        <v>4141</v>
      </c>
      <c r="H3999" s="607" t="s">
        <v>4141</v>
      </c>
    </row>
    <row r="4000" spans="1:8" ht="13.5" thickBot="1">
      <c r="A4000" s="641"/>
      <c r="B4000" s="642"/>
      <c r="C4000" s="642"/>
      <c r="D4000" s="643"/>
      <c r="E4000" s="644" t="s">
        <v>4153</v>
      </c>
      <c r="F4000" s="645"/>
      <c r="G4000" s="646"/>
      <c r="H4000" s="647">
        <v>21614.05</v>
      </c>
    </row>
    <row r="4001" spans="1:8" ht="13.5" thickBot="1">
      <c r="A4001" s="648" t="s">
        <v>4154</v>
      </c>
      <c r="B4001" s="649"/>
      <c r="C4001" s="649"/>
      <c r="D4001" s="649"/>
      <c r="E4001" s="650"/>
      <c r="F4001" s="651">
        <v>102244.47</v>
      </c>
      <c r="G4001" s="652"/>
      <c r="H4001" s="653"/>
    </row>
    <row r="4002" spans="1:8" ht="15">
      <c r="A4002" s="579"/>
      <c r="B4002" s="579"/>
      <c r="C4002" s="579"/>
      <c r="D4002" s="579"/>
      <c r="E4002" s="579"/>
      <c r="F4002" s="579"/>
      <c r="G4002" s="579"/>
      <c r="H4002" s="579"/>
    </row>
    <row r="4003" spans="1:8" ht="15.75" thickBot="1">
      <c r="A4003" s="654"/>
      <c r="B4003" s="654"/>
      <c r="C4003" s="654"/>
      <c r="D4003" s="654"/>
      <c r="E4003" s="654"/>
      <c r="F4003" s="654"/>
      <c r="G4003" s="654"/>
      <c r="H4003" s="654"/>
    </row>
    <row r="4004" spans="1:8" ht="39" thickBot="1">
      <c r="A4004" s="573" t="s">
        <v>4129</v>
      </c>
      <c r="B4004" s="581"/>
      <c r="C4004" s="581"/>
      <c r="D4004" s="582" t="s">
        <v>326</v>
      </c>
      <c r="E4004" s="583" t="s">
        <v>4130</v>
      </c>
      <c r="F4004" s="584" t="s">
        <v>2</v>
      </c>
      <c r="G4004" s="585" t="s">
        <v>0</v>
      </c>
      <c r="H4004" s="586" t="s">
        <v>4585</v>
      </c>
    </row>
    <row r="4005" spans="1:8" ht="15.75" customHeight="1" thickBot="1">
      <c r="A4005" s="587"/>
      <c r="B4005" s="587"/>
      <c r="C4005" s="587"/>
      <c r="D4005" s="587"/>
      <c r="E4005" s="587"/>
      <c r="F4005" s="587"/>
      <c r="G4005" s="587"/>
      <c r="H4005" s="587"/>
    </row>
    <row r="4006" spans="1:8">
      <c r="A4006" s="588" t="s">
        <v>1297</v>
      </c>
      <c r="B4006" s="589"/>
      <c r="C4006" s="590"/>
      <c r="D4006" s="591"/>
      <c r="E4006" s="590"/>
      <c r="F4006" s="590"/>
      <c r="G4006" s="592"/>
      <c r="H4006" s="593"/>
    </row>
    <row r="4007" spans="1:8">
      <c r="A4007" s="594" t="s">
        <v>4064</v>
      </c>
      <c r="B4007" s="595"/>
      <c r="C4007" s="595"/>
      <c r="D4007" s="596"/>
      <c r="E4007" s="597" t="s">
        <v>4130</v>
      </c>
      <c r="F4007" s="598" t="s">
        <v>4132</v>
      </c>
      <c r="G4007" s="599" t="s">
        <v>4133</v>
      </c>
      <c r="H4007" s="600" t="s">
        <v>4134</v>
      </c>
    </row>
    <row r="4008" spans="1:8">
      <c r="A4008" s="601" t="s">
        <v>4586</v>
      </c>
      <c r="B4008" s="602"/>
      <c r="C4008" s="602"/>
      <c r="D4008" s="603"/>
      <c r="E4008" s="604" t="s">
        <v>4138</v>
      </c>
      <c r="F4008" s="605">
        <v>1</v>
      </c>
      <c r="G4008" s="606">
        <v>414645</v>
      </c>
      <c r="H4008" s="607">
        <v>414645</v>
      </c>
    </row>
    <row r="4009" spans="1:8">
      <c r="A4009" s="601" t="s">
        <v>4562</v>
      </c>
      <c r="B4009" s="602"/>
      <c r="C4009" s="602"/>
      <c r="D4009" s="603"/>
      <c r="E4009" s="604" t="s">
        <v>4138</v>
      </c>
      <c r="F4009" s="605">
        <v>1</v>
      </c>
      <c r="G4009" s="606">
        <v>6195</v>
      </c>
      <c r="H4009" s="607">
        <v>6195</v>
      </c>
    </row>
    <row r="4010" spans="1:8">
      <c r="A4010" s="601" t="s">
        <v>4407</v>
      </c>
      <c r="B4010" s="602"/>
      <c r="C4010" s="602"/>
      <c r="D4010" s="603"/>
      <c r="E4010" s="604" t="s">
        <v>4228</v>
      </c>
      <c r="F4010" s="605">
        <v>0.02</v>
      </c>
      <c r="G4010" s="606">
        <v>58570</v>
      </c>
      <c r="H4010" s="607">
        <v>1171.4000000000001</v>
      </c>
    </row>
    <row r="4011" spans="1:8">
      <c r="A4011" s="601" t="s">
        <v>4563</v>
      </c>
      <c r="B4011" s="602"/>
      <c r="C4011" s="602"/>
      <c r="D4011" s="603"/>
      <c r="E4011" s="604" t="s">
        <v>4138</v>
      </c>
      <c r="F4011" s="605">
        <v>0.23</v>
      </c>
      <c r="G4011" s="606">
        <v>60795</v>
      </c>
      <c r="H4011" s="607">
        <v>13982.85</v>
      </c>
    </row>
    <row r="4012" spans="1:8">
      <c r="A4012" s="601" t="s">
        <v>4537</v>
      </c>
      <c r="B4012" s="602"/>
      <c r="C4012" s="602"/>
      <c r="D4012" s="603"/>
      <c r="E4012" s="604" t="s">
        <v>4138</v>
      </c>
      <c r="F4012" s="605">
        <v>7.0000000000000007E-2</v>
      </c>
      <c r="G4012" s="606">
        <v>31395</v>
      </c>
      <c r="H4012" s="607">
        <v>2197.65</v>
      </c>
    </row>
    <row r="4013" spans="1:8">
      <c r="A4013" s="601"/>
      <c r="B4013" s="602"/>
      <c r="C4013" s="602"/>
      <c r="D4013" s="603"/>
      <c r="E4013" s="604" t="s">
        <v>4141</v>
      </c>
      <c r="F4013" s="605"/>
      <c r="G4013" s="606" t="s">
        <v>4141</v>
      </c>
      <c r="H4013" s="607" t="s">
        <v>4141</v>
      </c>
    </row>
    <row r="4014" spans="1:8">
      <c r="A4014" s="601"/>
      <c r="B4014" s="602"/>
      <c r="C4014" s="602"/>
      <c r="D4014" s="603"/>
      <c r="E4014" s="611" t="s">
        <v>4142</v>
      </c>
      <c r="F4014" s="611"/>
      <c r="G4014" s="611"/>
      <c r="H4014" s="612">
        <v>438191.9</v>
      </c>
    </row>
    <row r="4015" spans="1:8">
      <c r="A4015" s="613" t="s">
        <v>4143</v>
      </c>
      <c r="B4015" s="614"/>
      <c r="C4015" s="615"/>
      <c r="D4015" s="616"/>
      <c r="E4015" s="615"/>
      <c r="F4015" s="615"/>
      <c r="G4015" s="617"/>
      <c r="H4015" s="618"/>
    </row>
    <row r="4016" spans="1:8">
      <c r="A4016" s="594" t="s">
        <v>4129</v>
      </c>
      <c r="B4016" s="595"/>
      <c r="C4016" s="595"/>
      <c r="D4016" s="596"/>
      <c r="E4016" s="597" t="s">
        <v>4130</v>
      </c>
      <c r="F4016" s="598" t="s">
        <v>4144</v>
      </c>
      <c r="G4016" s="599" t="s">
        <v>4133</v>
      </c>
      <c r="H4016" s="600" t="s">
        <v>4134</v>
      </c>
    </row>
    <row r="4017" spans="1:8">
      <c r="A4017" s="601" t="s">
        <v>4145</v>
      </c>
      <c r="B4017" s="602"/>
      <c r="C4017" s="602"/>
      <c r="D4017" s="603"/>
      <c r="E4017" s="604" t="s">
        <v>4146</v>
      </c>
      <c r="F4017" s="619">
        <v>1.2</v>
      </c>
      <c r="G4017" s="606">
        <v>1587.2183463750353</v>
      </c>
      <c r="H4017" s="607">
        <v>1904.66</v>
      </c>
    </row>
    <row r="4018" spans="1:8">
      <c r="A4018" s="620"/>
      <c r="B4018" s="621"/>
      <c r="C4018" s="621"/>
      <c r="D4018" s="622"/>
      <c r="E4018" s="623" t="s">
        <v>4147</v>
      </c>
      <c r="F4018" s="624"/>
      <c r="G4018" s="625"/>
      <c r="H4018" s="612">
        <v>1904.66</v>
      </c>
    </row>
    <row r="4019" spans="1:8">
      <c r="A4019" s="626" t="s">
        <v>4148</v>
      </c>
      <c r="B4019" s="627"/>
      <c r="C4019" s="628"/>
      <c r="D4019" s="629"/>
      <c r="E4019" s="628"/>
      <c r="F4019" s="628"/>
      <c r="G4019" s="630"/>
      <c r="H4019" s="631"/>
    </row>
    <row r="4020" spans="1:8">
      <c r="A4020" s="594" t="s">
        <v>4064</v>
      </c>
      <c r="B4020" s="595"/>
      <c r="C4020" s="595"/>
      <c r="D4020" s="596"/>
      <c r="E4020" s="597" t="s">
        <v>4130</v>
      </c>
      <c r="F4020" s="598" t="s">
        <v>4132</v>
      </c>
      <c r="G4020" s="599" t="s">
        <v>4133</v>
      </c>
      <c r="H4020" s="600" t="s">
        <v>4134</v>
      </c>
    </row>
    <row r="4021" spans="1:8">
      <c r="A4021" s="601" t="s">
        <v>4149</v>
      </c>
      <c r="B4021" s="602"/>
      <c r="C4021" s="602"/>
      <c r="D4021" s="603"/>
      <c r="E4021" s="604" t="s">
        <v>4140</v>
      </c>
      <c r="F4021" s="632">
        <v>0.1429</v>
      </c>
      <c r="G4021" s="606">
        <v>64783.484999999993</v>
      </c>
      <c r="H4021" s="607">
        <v>9257.56</v>
      </c>
    </row>
    <row r="4022" spans="1:8">
      <c r="A4022" s="601"/>
      <c r="B4022" s="602"/>
      <c r="C4022" s="602"/>
      <c r="D4022" s="603"/>
      <c r="E4022" s="623" t="s">
        <v>4150</v>
      </c>
      <c r="F4022" s="624"/>
      <c r="G4022" s="625"/>
      <c r="H4022" s="612">
        <v>9257.56</v>
      </c>
    </row>
    <row r="4023" spans="1:8">
      <c r="A4023" s="634" t="s">
        <v>4151</v>
      </c>
      <c r="B4023" s="635"/>
      <c r="C4023" s="636"/>
      <c r="D4023" s="637"/>
      <c r="E4023" s="636"/>
      <c r="F4023" s="636"/>
      <c r="G4023" s="638"/>
      <c r="H4023" s="639"/>
    </row>
    <row r="4024" spans="1:8">
      <c r="A4024" s="594" t="s">
        <v>4064</v>
      </c>
      <c r="B4024" s="595"/>
      <c r="C4024" s="595"/>
      <c r="D4024" s="596"/>
      <c r="E4024" s="597" t="s">
        <v>4130</v>
      </c>
      <c r="F4024" s="598" t="s">
        <v>4144</v>
      </c>
      <c r="G4024" s="599" t="s">
        <v>4133</v>
      </c>
      <c r="H4024" s="600" t="s">
        <v>4134</v>
      </c>
    </row>
    <row r="4025" spans="1:8">
      <c r="A4025" s="601" t="s">
        <v>4198</v>
      </c>
      <c r="B4025" s="602"/>
      <c r="C4025" s="602"/>
      <c r="D4025" s="603"/>
      <c r="E4025" s="604" t="s">
        <v>4146</v>
      </c>
      <c r="F4025" s="640">
        <v>1.2</v>
      </c>
      <c r="G4025" s="606">
        <v>25731.008062500001</v>
      </c>
      <c r="H4025" s="607">
        <v>30877.21</v>
      </c>
    </row>
    <row r="4026" spans="1:8">
      <c r="A4026" s="601"/>
      <c r="B4026" s="602"/>
      <c r="C4026" s="602"/>
      <c r="D4026" s="603"/>
      <c r="E4026" s="604" t="s">
        <v>4141</v>
      </c>
      <c r="F4026" s="605"/>
      <c r="G4026" s="606" t="s">
        <v>4141</v>
      </c>
      <c r="H4026" s="607" t="s">
        <v>4141</v>
      </c>
    </row>
    <row r="4027" spans="1:8" ht="13.5" thickBot="1">
      <c r="A4027" s="641"/>
      <c r="B4027" s="642"/>
      <c r="C4027" s="642"/>
      <c r="D4027" s="643"/>
      <c r="E4027" s="644" t="s">
        <v>4153</v>
      </c>
      <c r="F4027" s="645"/>
      <c r="G4027" s="646"/>
      <c r="H4027" s="647">
        <v>30877.21</v>
      </c>
    </row>
    <row r="4028" spans="1:8" ht="13.5" thickBot="1">
      <c r="A4028" s="648" t="s">
        <v>4154</v>
      </c>
      <c r="B4028" s="649"/>
      <c r="C4028" s="649"/>
      <c r="D4028" s="649"/>
      <c r="E4028" s="650"/>
      <c r="F4028" s="651">
        <v>480231.33</v>
      </c>
      <c r="G4028" s="652"/>
      <c r="H4028" s="653"/>
    </row>
    <row r="4029" spans="1:8" ht="15">
      <c r="A4029" s="579"/>
      <c r="B4029" s="579"/>
      <c r="C4029" s="579"/>
      <c r="D4029" s="579"/>
      <c r="E4029" s="579"/>
      <c r="F4029" s="579"/>
      <c r="G4029" s="579"/>
      <c r="H4029" s="579"/>
    </row>
    <row r="4030" spans="1:8" ht="15.75" thickBot="1">
      <c r="A4030" s="654"/>
      <c r="B4030" s="654"/>
      <c r="C4030" s="654"/>
      <c r="D4030" s="654"/>
      <c r="E4030" s="654"/>
      <c r="F4030" s="654"/>
      <c r="G4030" s="654"/>
      <c r="H4030" s="654"/>
    </row>
    <row r="4031" spans="1:8" ht="26.25" thickBot="1">
      <c r="A4031" s="573" t="s">
        <v>4129</v>
      </c>
      <c r="B4031" s="581"/>
      <c r="C4031" s="581"/>
      <c r="D4031" s="582" t="s">
        <v>328</v>
      </c>
      <c r="E4031" s="583" t="s">
        <v>4130</v>
      </c>
      <c r="F4031" s="584" t="s">
        <v>2</v>
      </c>
      <c r="G4031" s="585" t="s">
        <v>0</v>
      </c>
      <c r="H4031" s="586" t="s">
        <v>4587</v>
      </c>
    </row>
    <row r="4032" spans="1:8" ht="15.75" customHeight="1" thickBot="1">
      <c r="A4032" s="587"/>
      <c r="B4032" s="587"/>
      <c r="C4032" s="587"/>
      <c r="D4032" s="587"/>
      <c r="E4032" s="587"/>
      <c r="F4032" s="587"/>
      <c r="G4032" s="587"/>
      <c r="H4032" s="587"/>
    </row>
    <row r="4033" spans="1:8">
      <c r="A4033" s="588" t="s">
        <v>1297</v>
      </c>
      <c r="B4033" s="589"/>
      <c r="C4033" s="590"/>
      <c r="D4033" s="591"/>
      <c r="E4033" s="590"/>
      <c r="F4033" s="590"/>
      <c r="G4033" s="592"/>
      <c r="H4033" s="593"/>
    </row>
    <row r="4034" spans="1:8">
      <c r="A4034" s="594" t="s">
        <v>4064</v>
      </c>
      <c r="B4034" s="595"/>
      <c r="C4034" s="595"/>
      <c r="D4034" s="596"/>
      <c r="E4034" s="597" t="s">
        <v>4130</v>
      </c>
      <c r="F4034" s="598" t="s">
        <v>4132</v>
      </c>
      <c r="G4034" s="599" t="s">
        <v>4133</v>
      </c>
      <c r="H4034" s="600" t="s">
        <v>4134</v>
      </c>
    </row>
    <row r="4035" spans="1:8">
      <c r="A4035" s="601" t="s">
        <v>4588</v>
      </c>
      <c r="B4035" s="602"/>
      <c r="C4035" s="602"/>
      <c r="D4035" s="603"/>
      <c r="E4035" s="604" t="s">
        <v>4138</v>
      </c>
      <c r="F4035" s="605">
        <v>1</v>
      </c>
      <c r="G4035" s="606">
        <v>284340</v>
      </c>
      <c r="H4035" s="607">
        <v>284340</v>
      </c>
    </row>
    <row r="4036" spans="1:8">
      <c r="A4036" s="601" t="s">
        <v>4562</v>
      </c>
      <c r="B4036" s="602"/>
      <c r="C4036" s="602"/>
      <c r="D4036" s="603"/>
      <c r="E4036" s="604" t="s">
        <v>4138</v>
      </c>
      <c r="F4036" s="605">
        <v>1</v>
      </c>
      <c r="G4036" s="606">
        <v>6195</v>
      </c>
      <c r="H4036" s="607">
        <v>6195</v>
      </c>
    </row>
    <row r="4037" spans="1:8">
      <c r="A4037" s="601" t="s">
        <v>4407</v>
      </c>
      <c r="B4037" s="602"/>
      <c r="C4037" s="602"/>
      <c r="D4037" s="603"/>
      <c r="E4037" s="604" t="s">
        <v>4228</v>
      </c>
      <c r="F4037" s="605">
        <v>0.02</v>
      </c>
      <c r="G4037" s="606">
        <v>58570</v>
      </c>
      <c r="H4037" s="607">
        <v>1171.4000000000001</v>
      </c>
    </row>
    <row r="4038" spans="1:8">
      <c r="A4038" s="601" t="s">
        <v>4563</v>
      </c>
      <c r="B4038" s="602"/>
      <c r="C4038" s="602"/>
      <c r="D4038" s="603"/>
      <c r="E4038" s="604" t="s">
        <v>4138</v>
      </c>
      <c r="F4038" s="605">
        <v>0.23</v>
      </c>
      <c r="G4038" s="606">
        <v>60795</v>
      </c>
      <c r="H4038" s="607">
        <v>13982.85</v>
      </c>
    </row>
    <row r="4039" spans="1:8">
      <c r="A4039" s="601" t="s">
        <v>4537</v>
      </c>
      <c r="B4039" s="602"/>
      <c r="C4039" s="602"/>
      <c r="D4039" s="603"/>
      <c r="E4039" s="604" t="s">
        <v>4138</v>
      </c>
      <c r="F4039" s="605">
        <v>7.0000000000000007E-2</v>
      </c>
      <c r="G4039" s="606">
        <v>31395</v>
      </c>
      <c r="H4039" s="607">
        <v>2197.65</v>
      </c>
    </row>
    <row r="4040" spans="1:8">
      <c r="A4040" s="601"/>
      <c r="B4040" s="602"/>
      <c r="C4040" s="602"/>
      <c r="D4040" s="603"/>
      <c r="E4040" s="604" t="s">
        <v>4141</v>
      </c>
      <c r="F4040" s="605"/>
      <c r="G4040" s="606" t="s">
        <v>4141</v>
      </c>
      <c r="H4040" s="607" t="s">
        <v>4141</v>
      </c>
    </row>
    <row r="4041" spans="1:8">
      <c r="A4041" s="601"/>
      <c r="B4041" s="602"/>
      <c r="C4041" s="602"/>
      <c r="D4041" s="603"/>
      <c r="E4041" s="611" t="s">
        <v>4142</v>
      </c>
      <c r="F4041" s="611"/>
      <c r="G4041" s="611"/>
      <c r="H4041" s="612">
        <v>307886.90000000002</v>
      </c>
    </row>
    <row r="4042" spans="1:8">
      <c r="A4042" s="613" t="s">
        <v>4143</v>
      </c>
      <c r="B4042" s="614"/>
      <c r="C4042" s="615"/>
      <c r="D4042" s="616"/>
      <c r="E4042" s="615"/>
      <c r="F4042" s="615"/>
      <c r="G4042" s="617"/>
      <c r="H4042" s="618"/>
    </row>
    <row r="4043" spans="1:8">
      <c r="A4043" s="594" t="s">
        <v>4129</v>
      </c>
      <c r="B4043" s="595"/>
      <c r="C4043" s="595"/>
      <c r="D4043" s="596"/>
      <c r="E4043" s="597" t="s">
        <v>4130</v>
      </c>
      <c r="F4043" s="598" t="s">
        <v>4144</v>
      </c>
      <c r="G4043" s="599" t="s">
        <v>4133</v>
      </c>
      <c r="H4043" s="600" t="s">
        <v>4134</v>
      </c>
    </row>
    <row r="4044" spans="1:8">
      <c r="A4044" s="601" t="s">
        <v>4145</v>
      </c>
      <c r="B4044" s="602"/>
      <c r="C4044" s="602"/>
      <c r="D4044" s="603"/>
      <c r="E4044" s="604" t="s">
        <v>4146</v>
      </c>
      <c r="F4044" s="619">
        <v>1.2</v>
      </c>
      <c r="G4044" s="606">
        <v>1587.2183463750353</v>
      </c>
      <c r="H4044" s="607">
        <v>1904.66</v>
      </c>
    </row>
    <row r="4045" spans="1:8">
      <c r="A4045" s="601"/>
      <c r="B4045" s="602"/>
      <c r="C4045" s="602"/>
      <c r="D4045" s="603"/>
      <c r="E4045" s="604" t="s">
        <v>4141</v>
      </c>
      <c r="F4045" s="619" t="s">
        <v>4141</v>
      </c>
      <c r="G4045" s="606" t="s">
        <v>4141</v>
      </c>
      <c r="H4045" s="607" t="s">
        <v>4141</v>
      </c>
    </row>
    <row r="4046" spans="1:8">
      <c r="A4046" s="620"/>
      <c r="B4046" s="621"/>
      <c r="C4046" s="621"/>
      <c r="D4046" s="622"/>
      <c r="E4046" s="623" t="s">
        <v>4147</v>
      </c>
      <c r="F4046" s="624"/>
      <c r="G4046" s="625"/>
      <c r="H4046" s="612">
        <v>1904.66</v>
      </c>
    </row>
    <row r="4047" spans="1:8">
      <c r="A4047" s="626" t="s">
        <v>4148</v>
      </c>
      <c r="B4047" s="627"/>
      <c r="C4047" s="628"/>
      <c r="D4047" s="629"/>
      <c r="E4047" s="628"/>
      <c r="F4047" s="628"/>
      <c r="G4047" s="630"/>
      <c r="H4047" s="631"/>
    </row>
    <row r="4048" spans="1:8">
      <c r="A4048" s="594" t="s">
        <v>4064</v>
      </c>
      <c r="B4048" s="595"/>
      <c r="C4048" s="595"/>
      <c r="D4048" s="596"/>
      <c r="E4048" s="597" t="s">
        <v>4130</v>
      </c>
      <c r="F4048" s="598" t="s">
        <v>4132</v>
      </c>
      <c r="G4048" s="599" t="s">
        <v>4133</v>
      </c>
      <c r="H4048" s="600" t="s">
        <v>4134</v>
      </c>
    </row>
    <row r="4049" spans="1:8">
      <c r="A4049" s="601" t="s">
        <v>4149</v>
      </c>
      <c r="B4049" s="602"/>
      <c r="C4049" s="602"/>
      <c r="D4049" s="603"/>
      <c r="E4049" s="604" t="s">
        <v>4140</v>
      </c>
      <c r="F4049" s="632">
        <v>0.1429</v>
      </c>
      <c r="G4049" s="606">
        <v>64783.484999999993</v>
      </c>
      <c r="H4049" s="607">
        <v>9257.56</v>
      </c>
    </row>
    <row r="4050" spans="1:8">
      <c r="A4050" s="601"/>
      <c r="B4050" s="602"/>
      <c r="C4050" s="602"/>
      <c r="D4050" s="603"/>
      <c r="E4050" s="623" t="s">
        <v>4150</v>
      </c>
      <c r="F4050" s="624"/>
      <c r="G4050" s="625"/>
      <c r="H4050" s="612">
        <v>9257.56</v>
      </c>
    </row>
    <row r="4051" spans="1:8">
      <c r="A4051" s="634" t="s">
        <v>4151</v>
      </c>
      <c r="B4051" s="635"/>
      <c r="C4051" s="636"/>
      <c r="D4051" s="637"/>
      <c r="E4051" s="636"/>
      <c r="F4051" s="636"/>
      <c r="G4051" s="638"/>
      <c r="H4051" s="639"/>
    </row>
    <row r="4052" spans="1:8">
      <c r="A4052" s="594" t="s">
        <v>4064</v>
      </c>
      <c r="B4052" s="595"/>
      <c r="C4052" s="595"/>
      <c r="D4052" s="596"/>
      <c r="E4052" s="597" t="s">
        <v>4130</v>
      </c>
      <c r="F4052" s="598" t="s">
        <v>4144</v>
      </c>
      <c r="G4052" s="599" t="s">
        <v>4133</v>
      </c>
      <c r="H4052" s="600" t="s">
        <v>4134</v>
      </c>
    </row>
    <row r="4053" spans="1:8">
      <c r="A4053" s="601" t="s">
        <v>4198</v>
      </c>
      <c r="B4053" s="602"/>
      <c r="C4053" s="602"/>
      <c r="D4053" s="603"/>
      <c r="E4053" s="604" t="s">
        <v>4146</v>
      </c>
      <c r="F4053" s="640">
        <v>1.2</v>
      </c>
      <c r="G4053" s="606">
        <v>25731.008062500001</v>
      </c>
      <c r="H4053" s="607">
        <v>30877.21</v>
      </c>
    </row>
    <row r="4054" spans="1:8">
      <c r="A4054" s="601"/>
      <c r="B4054" s="602"/>
      <c r="C4054" s="602"/>
      <c r="D4054" s="603"/>
      <c r="E4054" s="604" t="s">
        <v>4141</v>
      </c>
      <c r="F4054" s="605"/>
      <c r="G4054" s="606" t="s">
        <v>4141</v>
      </c>
      <c r="H4054" s="607" t="s">
        <v>4141</v>
      </c>
    </row>
    <row r="4055" spans="1:8" ht="13.5" thickBot="1">
      <c r="A4055" s="641"/>
      <c r="B4055" s="642"/>
      <c r="C4055" s="642"/>
      <c r="D4055" s="643"/>
      <c r="E4055" s="644" t="s">
        <v>4153</v>
      </c>
      <c r="F4055" s="645"/>
      <c r="G4055" s="646"/>
      <c r="H4055" s="647">
        <v>30877.21</v>
      </c>
    </row>
    <row r="4056" spans="1:8" ht="13.5" thickBot="1">
      <c r="A4056" s="648" t="s">
        <v>4154</v>
      </c>
      <c r="B4056" s="649"/>
      <c r="C4056" s="649"/>
      <c r="D4056" s="649"/>
      <c r="E4056" s="650"/>
      <c r="F4056" s="651">
        <v>349926.33</v>
      </c>
      <c r="G4056" s="652"/>
      <c r="H4056" s="653"/>
    </row>
    <row r="4057" spans="1:8" ht="15">
      <c r="A4057" s="579"/>
      <c r="B4057" s="579"/>
      <c r="C4057" s="579"/>
      <c r="D4057" s="579"/>
      <c r="E4057" s="579"/>
      <c r="F4057" s="579"/>
      <c r="G4057" s="579"/>
      <c r="H4057" s="579"/>
    </row>
    <row r="4058" spans="1:8" ht="15.75" thickBot="1">
      <c r="A4058" s="654"/>
      <c r="B4058" s="654"/>
      <c r="C4058" s="654"/>
      <c r="D4058" s="654"/>
      <c r="E4058" s="654"/>
      <c r="F4058" s="654"/>
      <c r="G4058" s="654"/>
      <c r="H4058" s="654"/>
    </row>
    <row r="4059" spans="1:8" ht="26.25" thickBot="1">
      <c r="A4059" s="573" t="s">
        <v>4129</v>
      </c>
      <c r="B4059" s="581"/>
      <c r="C4059" s="581"/>
      <c r="D4059" s="582" t="s">
        <v>330</v>
      </c>
      <c r="E4059" s="583" t="s">
        <v>4130</v>
      </c>
      <c r="F4059" s="584" t="s">
        <v>2</v>
      </c>
      <c r="G4059" s="585" t="s">
        <v>0</v>
      </c>
      <c r="H4059" s="586" t="s">
        <v>4589</v>
      </c>
    </row>
    <row r="4060" spans="1:8" ht="15.75" customHeight="1" thickBot="1">
      <c r="A4060" s="587"/>
      <c r="B4060" s="587"/>
      <c r="C4060" s="587"/>
      <c r="D4060" s="587"/>
      <c r="E4060" s="587"/>
      <c r="F4060" s="587"/>
      <c r="G4060" s="587"/>
      <c r="H4060" s="587"/>
    </row>
    <row r="4061" spans="1:8">
      <c r="A4061" s="588" t="s">
        <v>1297</v>
      </c>
      <c r="B4061" s="589"/>
      <c r="C4061" s="590"/>
      <c r="D4061" s="591"/>
      <c r="E4061" s="590"/>
      <c r="F4061" s="590"/>
      <c r="G4061" s="592"/>
      <c r="H4061" s="593"/>
    </row>
    <row r="4062" spans="1:8">
      <c r="A4062" s="594" t="s">
        <v>4064</v>
      </c>
      <c r="B4062" s="595"/>
      <c r="C4062" s="595"/>
      <c r="D4062" s="596"/>
      <c r="E4062" s="597" t="s">
        <v>4130</v>
      </c>
      <c r="F4062" s="598" t="s">
        <v>4132</v>
      </c>
      <c r="G4062" s="599" t="s">
        <v>4133</v>
      </c>
      <c r="H4062" s="600" t="s">
        <v>4134</v>
      </c>
    </row>
    <row r="4063" spans="1:8">
      <c r="A4063" s="601" t="s">
        <v>4590</v>
      </c>
      <c r="B4063" s="602"/>
      <c r="C4063" s="602"/>
      <c r="D4063" s="603"/>
      <c r="E4063" s="604" t="s">
        <v>4138</v>
      </c>
      <c r="F4063" s="605">
        <v>1</v>
      </c>
      <c r="G4063" s="606">
        <v>129151</v>
      </c>
      <c r="H4063" s="607">
        <v>129151</v>
      </c>
    </row>
    <row r="4064" spans="1:8">
      <c r="A4064" s="601" t="s">
        <v>4562</v>
      </c>
      <c r="B4064" s="602"/>
      <c r="C4064" s="602"/>
      <c r="D4064" s="603"/>
      <c r="E4064" s="604" t="s">
        <v>4138</v>
      </c>
      <c r="F4064" s="605">
        <v>1</v>
      </c>
      <c r="G4064" s="606">
        <v>6195</v>
      </c>
      <c r="H4064" s="607">
        <v>6195</v>
      </c>
    </row>
    <row r="4065" spans="1:8">
      <c r="A4065" s="601" t="s">
        <v>4407</v>
      </c>
      <c r="B4065" s="602"/>
      <c r="C4065" s="602"/>
      <c r="D4065" s="603"/>
      <c r="E4065" s="604" t="s">
        <v>4228</v>
      </c>
      <c r="F4065" s="605">
        <v>0.02</v>
      </c>
      <c r="G4065" s="606">
        <v>58570</v>
      </c>
      <c r="H4065" s="607">
        <v>1171.4000000000001</v>
      </c>
    </row>
    <row r="4066" spans="1:8">
      <c r="A4066" s="601" t="s">
        <v>4563</v>
      </c>
      <c r="B4066" s="602"/>
      <c r="C4066" s="602"/>
      <c r="D4066" s="603"/>
      <c r="E4066" s="604" t="s">
        <v>4138</v>
      </c>
      <c r="F4066" s="605">
        <v>0.23</v>
      </c>
      <c r="G4066" s="606">
        <v>60795</v>
      </c>
      <c r="H4066" s="607">
        <v>13982.85</v>
      </c>
    </row>
    <row r="4067" spans="1:8">
      <c r="A4067" s="601" t="s">
        <v>4537</v>
      </c>
      <c r="B4067" s="602"/>
      <c r="C4067" s="602"/>
      <c r="D4067" s="603"/>
      <c r="E4067" s="604" t="s">
        <v>4138</v>
      </c>
      <c r="F4067" s="605">
        <v>7.0000000000000007E-2</v>
      </c>
      <c r="G4067" s="606">
        <v>31395</v>
      </c>
      <c r="H4067" s="607">
        <v>2197.65</v>
      </c>
    </row>
    <row r="4068" spans="1:8">
      <c r="A4068" s="601"/>
      <c r="B4068" s="602"/>
      <c r="C4068" s="602"/>
      <c r="D4068" s="603"/>
      <c r="E4068" s="604" t="s">
        <v>4141</v>
      </c>
      <c r="F4068" s="605"/>
      <c r="G4068" s="606" t="s">
        <v>4141</v>
      </c>
      <c r="H4068" s="607" t="s">
        <v>4141</v>
      </c>
    </row>
    <row r="4069" spans="1:8">
      <c r="A4069" s="601"/>
      <c r="B4069" s="602"/>
      <c r="C4069" s="602"/>
      <c r="D4069" s="603"/>
      <c r="E4069" s="611" t="s">
        <v>4142</v>
      </c>
      <c r="F4069" s="611"/>
      <c r="G4069" s="611"/>
      <c r="H4069" s="612">
        <v>152697.9</v>
      </c>
    </row>
    <row r="4070" spans="1:8">
      <c r="A4070" s="613" t="s">
        <v>4143</v>
      </c>
      <c r="B4070" s="614"/>
      <c r="C4070" s="615"/>
      <c r="D4070" s="616"/>
      <c r="E4070" s="615"/>
      <c r="F4070" s="615"/>
      <c r="G4070" s="617"/>
      <c r="H4070" s="618"/>
    </row>
    <row r="4071" spans="1:8">
      <c r="A4071" s="594" t="s">
        <v>4129</v>
      </c>
      <c r="B4071" s="595"/>
      <c r="C4071" s="595"/>
      <c r="D4071" s="596"/>
      <c r="E4071" s="597" t="s">
        <v>4130</v>
      </c>
      <c r="F4071" s="598" t="s">
        <v>4144</v>
      </c>
      <c r="G4071" s="599" t="s">
        <v>4133</v>
      </c>
      <c r="H4071" s="600" t="s">
        <v>4134</v>
      </c>
    </row>
    <row r="4072" spans="1:8">
      <c r="A4072" s="601" t="s">
        <v>4145</v>
      </c>
      <c r="B4072" s="602"/>
      <c r="C4072" s="602"/>
      <c r="D4072" s="603"/>
      <c r="E4072" s="604" t="s">
        <v>4146</v>
      </c>
      <c r="F4072" s="619">
        <v>1.2</v>
      </c>
      <c r="G4072" s="606">
        <v>1587.2183463750353</v>
      </c>
      <c r="H4072" s="607">
        <v>1904.66</v>
      </c>
    </row>
    <row r="4073" spans="1:8">
      <c r="A4073" s="601"/>
      <c r="B4073" s="602"/>
      <c r="C4073" s="602"/>
      <c r="D4073" s="603"/>
      <c r="E4073" s="604" t="s">
        <v>4141</v>
      </c>
      <c r="F4073" s="619" t="s">
        <v>4141</v>
      </c>
      <c r="G4073" s="606" t="s">
        <v>4141</v>
      </c>
      <c r="H4073" s="607" t="s">
        <v>4141</v>
      </c>
    </row>
    <row r="4074" spans="1:8">
      <c r="A4074" s="620"/>
      <c r="B4074" s="621"/>
      <c r="C4074" s="621"/>
      <c r="D4074" s="622"/>
      <c r="E4074" s="623" t="s">
        <v>4147</v>
      </c>
      <c r="F4074" s="624"/>
      <c r="G4074" s="625"/>
      <c r="H4074" s="612">
        <v>1904.66</v>
      </c>
    </row>
    <row r="4075" spans="1:8">
      <c r="A4075" s="626" t="s">
        <v>4148</v>
      </c>
      <c r="B4075" s="627"/>
      <c r="C4075" s="628"/>
      <c r="D4075" s="629"/>
      <c r="E4075" s="628"/>
      <c r="F4075" s="628"/>
      <c r="G4075" s="630"/>
      <c r="H4075" s="631"/>
    </row>
    <row r="4076" spans="1:8">
      <c r="A4076" s="594" t="s">
        <v>4064</v>
      </c>
      <c r="B4076" s="595"/>
      <c r="C4076" s="595"/>
      <c r="D4076" s="596"/>
      <c r="E4076" s="597" t="s">
        <v>4130</v>
      </c>
      <c r="F4076" s="598" t="s">
        <v>4132</v>
      </c>
      <c r="G4076" s="599" t="s">
        <v>4133</v>
      </c>
      <c r="H4076" s="600" t="s">
        <v>4134</v>
      </c>
    </row>
    <row r="4077" spans="1:8">
      <c r="A4077" s="601" t="s">
        <v>4149</v>
      </c>
      <c r="B4077" s="602"/>
      <c r="C4077" s="602"/>
      <c r="D4077" s="603"/>
      <c r="E4077" s="604" t="s">
        <v>4140</v>
      </c>
      <c r="F4077" s="632">
        <v>0.1429</v>
      </c>
      <c r="G4077" s="606">
        <v>64783.484999999993</v>
      </c>
      <c r="H4077" s="607">
        <v>9257.56</v>
      </c>
    </row>
    <row r="4078" spans="1:8">
      <c r="A4078" s="601"/>
      <c r="B4078" s="602"/>
      <c r="C4078" s="602"/>
      <c r="D4078" s="603"/>
      <c r="E4078" s="623" t="s">
        <v>4150</v>
      </c>
      <c r="F4078" s="624"/>
      <c r="G4078" s="625"/>
      <c r="H4078" s="612">
        <v>9257.56</v>
      </c>
    </row>
    <row r="4079" spans="1:8">
      <c r="A4079" s="634" t="s">
        <v>4151</v>
      </c>
      <c r="B4079" s="635"/>
      <c r="C4079" s="636"/>
      <c r="D4079" s="637"/>
      <c r="E4079" s="636"/>
      <c r="F4079" s="636"/>
      <c r="G4079" s="638"/>
      <c r="H4079" s="639"/>
    </row>
    <row r="4080" spans="1:8">
      <c r="A4080" s="594" t="s">
        <v>4064</v>
      </c>
      <c r="B4080" s="595"/>
      <c r="C4080" s="595"/>
      <c r="D4080" s="596"/>
      <c r="E4080" s="597" t="s">
        <v>4130</v>
      </c>
      <c r="F4080" s="598" t="s">
        <v>4144</v>
      </c>
      <c r="G4080" s="599" t="s">
        <v>4133</v>
      </c>
      <c r="H4080" s="600" t="s">
        <v>4134</v>
      </c>
    </row>
    <row r="4081" spans="1:8">
      <c r="A4081" s="601" t="s">
        <v>4198</v>
      </c>
      <c r="B4081" s="602"/>
      <c r="C4081" s="602"/>
      <c r="D4081" s="603"/>
      <c r="E4081" s="604" t="s">
        <v>4146</v>
      </c>
      <c r="F4081" s="640">
        <v>1.2</v>
      </c>
      <c r="G4081" s="606">
        <v>25731.008062500001</v>
      </c>
      <c r="H4081" s="607">
        <v>30877.21</v>
      </c>
    </row>
    <row r="4082" spans="1:8">
      <c r="A4082" s="601"/>
      <c r="B4082" s="602"/>
      <c r="C4082" s="602"/>
      <c r="D4082" s="603"/>
      <c r="E4082" s="604" t="s">
        <v>4141</v>
      </c>
      <c r="F4082" s="605"/>
      <c r="G4082" s="606" t="s">
        <v>4141</v>
      </c>
      <c r="H4082" s="607" t="s">
        <v>4141</v>
      </c>
    </row>
    <row r="4083" spans="1:8" ht="13.5" thickBot="1">
      <c r="A4083" s="641"/>
      <c r="B4083" s="642"/>
      <c r="C4083" s="642"/>
      <c r="D4083" s="643"/>
      <c r="E4083" s="644" t="s">
        <v>4153</v>
      </c>
      <c r="F4083" s="645"/>
      <c r="G4083" s="646"/>
      <c r="H4083" s="647">
        <v>30877.21</v>
      </c>
    </row>
    <row r="4084" spans="1:8" ht="13.5" thickBot="1">
      <c r="A4084" s="648" t="s">
        <v>4154</v>
      </c>
      <c r="B4084" s="649"/>
      <c r="C4084" s="649"/>
      <c r="D4084" s="649"/>
      <c r="E4084" s="650"/>
      <c r="F4084" s="651">
        <v>194737.33</v>
      </c>
      <c r="G4084" s="652"/>
      <c r="H4084" s="653"/>
    </row>
    <row r="4085" spans="1:8" ht="15">
      <c r="A4085" s="579"/>
      <c r="B4085" s="579"/>
      <c r="C4085" s="579"/>
      <c r="D4085" s="579"/>
      <c r="E4085" s="579"/>
      <c r="F4085" s="579"/>
      <c r="G4085" s="579"/>
      <c r="H4085" s="579"/>
    </row>
    <row r="4086" spans="1:8" ht="15.75" thickBot="1">
      <c r="A4086" s="654"/>
      <c r="B4086" s="654"/>
      <c r="C4086" s="654"/>
      <c r="D4086" s="654"/>
      <c r="E4086" s="654"/>
      <c r="F4086" s="654"/>
      <c r="G4086" s="654"/>
      <c r="H4086" s="654"/>
    </row>
    <row r="4087" spans="1:8" ht="13.5" thickBot="1">
      <c r="A4087" s="573" t="s">
        <v>4129</v>
      </c>
      <c r="B4087" s="581"/>
      <c r="C4087" s="581"/>
      <c r="D4087" s="582" t="s">
        <v>332</v>
      </c>
      <c r="E4087" s="583" t="s">
        <v>4130</v>
      </c>
      <c r="F4087" s="584" t="s">
        <v>28</v>
      </c>
      <c r="G4087" s="585" t="s">
        <v>0</v>
      </c>
      <c r="H4087" s="586" t="s">
        <v>4591</v>
      </c>
    </row>
    <row r="4088" spans="1:8" ht="15.75" customHeight="1" thickBot="1">
      <c r="A4088" s="587"/>
      <c r="B4088" s="587"/>
      <c r="C4088" s="587"/>
      <c r="D4088" s="587"/>
      <c r="E4088" s="587"/>
      <c r="F4088" s="587"/>
      <c r="G4088" s="587"/>
      <c r="H4088" s="587"/>
    </row>
    <row r="4089" spans="1:8">
      <c r="A4089" s="588" t="s">
        <v>1297</v>
      </c>
      <c r="B4089" s="589"/>
      <c r="C4089" s="590"/>
      <c r="D4089" s="591"/>
      <c r="E4089" s="590"/>
      <c r="F4089" s="590"/>
      <c r="G4089" s="592"/>
      <c r="H4089" s="593"/>
    </row>
    <row r="4090" spans="1:8">
      <c r="A4090" s="594" t="s">
        <v>4064</v>
      </c>
      <c r="B4090" s="595"/>
      <c r="C4090" s="595"/>
      <c r="D4090" s="596"/>
      <c r="E4090" s="597" t="s">
        <v>4130</v>
      </c>
      <c r="F4090" s="598" t="s">
        <v>4132</v>
      </c>
      <c r="G4090" s="599" t="s">
        <v>4133</v>
      </c>
      <c r="H4090" s="600" t="s">
        <v>4134</v>
      </c>
    </row>
    <row r="4091" spans="1:8">
      <c r="A4091" s="601" t="s">
        <v>4548</v>
      </c>
      <c r="B4091" s="602"/>
      <c r="C4091" s="602"/>
      <c r="D4091" s="603"/>
      <c r="E4091" s="604" t="s">
        <v>4140</v>
      </c>
      <c r="F4091" s="605">
        <v>0.03</v>
      </c>
      <c r="G4091" s="606">
        <v>800816</v>
      </c>
      <c r="H4091" s="607">
        <v>24024.48</v>
      </c>
    </row>
    <row r="4092" spans="1:8">
      <c r="A4092" s="601" t="s">
        <v>4592</v>
      </c>
      <c r="B4092" s="602"/>
      <c r="C4092" s="602"/>
      <c r="D4092" s="603"/>
      <c r="E4092" s="604" t="s">
        <v>4263</v>
      </c>
      <c r="F4092" s="605">
        <v>0.32</v>
      </c>
      <c r="G4092" s="606">
        <v>1508</v>
      </c>
      <c r="H4092" s="607">
        <v>482.56</v>
      </c>
    </row>
    <row r="4093" spans="1:8">
      <c r="A4093" s="601" t="s">
        <v>4593</v>
      </c>
      <c r="B4093" s="602"/>
      <c r="C4093" s="602"/>
      <c r="D4093" s="603"/>
      <c r="E4093" s="604" t="s">
        <v>4164</v>
      </c>
      <c r="F4093" s="605">
        <v>0.03</v>
      </c>
      <c r="G4093" s="606">
        <v>18909</v>
      </c>
      <c r="H4093" s="607">
        <v>567.27</v>
      </c>
    </row>
    <row r="4094" spans="1:8">
      <c r="A4094" s="601"/>
      <c r="B4094" s="602"/>
      <c r="C4094" s="602"/>
      <c r="D4094" s="603"/>
      <c r="E4094" s="611" t="s">
        <v>4142</v>
      </c>
      <c r="F4094" s="611"/>
      <c r="G4094" s="611"/>
      <c r="H4094" s="612">
        <v>25074.31</v>
      </c>
    </row>
    <row r="4095" spans="1:8">
      <c r="A4095" s="613" t="s">
        <v>4143</v>
      </c>
      <c r="B4095" s="614"/>
      <c r="C4095" s="615"/>
      <c r="D4095" s="616"/>
      <c r="E4095" s="615"/>
      <c r="F4095" s="615"/>
      <c r="G4095" s="617"/>
      <c r="H4095" s="618"/>
    </row>
    <row r="4096" spans="1:8">
      <c r="A4096" s="594" t="s">
        <v>4129</v>
      </c>
      <c r="B4096" s="595"/>
      <c r="C4096" s="595"/>
      <c r="D4096" s="596"/>
      <c r="E4096" s="597" t="s">
        <v>4130</v>
      </c>
      <c r="F4096" s="598" t="s">
        <v>4144</v>
      </c>
      <c r="G4096" s="599" t="s">
        <v>4133</v>
      </c>
      <c r="H4096" s="600" t="s">
        <v>4134</v>
      </c>
    </row>
    <row r="4097" spans="1:8">
      <c r="A4097" s="601" t="s">
        <v>4145</v>
      </c>
      <c r="B4097" s="602"/>
      <c r="C4097" s="602"/>
      <c r="D4097" s="603"/>
      <c r="E4097" s="604" t="s">
        <v>4146</v>
      </c>
      <c r="F4097" s="619">
        <v>1.2</v>
      </c>
      <c r="G4097" s="606">
        <v>1587.2183463750353</v>
      </c>
      <c r="H4097" s="607">
        <v>1904.66</v>
      </c>
    </row>
    <row r="4098" spans="1:8">
      <c r="A4098" s="601" t="s">
        <v>4181</v>
      </c>
      <c r="B4098" s="602"/>
      <c r="C4098" s="602"/>
      <c r="D4098" s="603"/>
      <c r="E4098" s="604" t="s">
        <v>4146</v>
      </c>
      <c r="F4098" s="619">
        <v>1.2</v>
      </c>
      <c r="G4098" s="606">
        <v>2041.4757928961851</v>
      </c>
      <c r="H4098" s="607">
        <v>2449.77</v>
      </c>
    </row>
    <row r="4099" spans="1:8">
      <c r="A4099" s="620"/>
      <c r="B4099" s="621"/>
      <c r="C4099" s="621"/>
      <c r="D4099" s="622"/>
      <c r="E4099" s="623" t="s">
        <v>4147</v>
      </c>
      <c r="F4099" s="624"/>
      <c r="G4099" s="625"/>
      <c r="H4099" s="612">
        <v>4354.43</v>
      </c>
    </row>
    <row r="4100" spans="1:8">
      <c r="A4100" s="626" t="s">
        <v>4148</v>
      </c>
      <c r="B4100" s="627"/>
      <c r="C4100" s="628"/>
      <c r="D4100" s="629"/>
      <c r="E4100" s="628"/>
      <c r="F4100" s="628"/>
      <c r="G4100" s="630"/>
      <c r="H4100" s="631"/>
    </row>
    <row r="4101" spans="1:8">
      <c r="A4101" s="594" t="s">
        <v>4064</v>
      </c>
      <c r="B4101" s="595"/>
      <c r="C4101" s="595"/>
      <c r="D4101" s="596"/>
      <c r="E4101" s="597" t="s">
        <v>4130</v>
      </c>
      <c r="F4101" s="598" t="s">
        <v>4132</v>
      </c>
      <c r="G4101" s="599" t="s">
        <v>4133</v>
      </c>
      <c r="H4101" s="600" t="s">
        <v>4134</v>
      </c>
    </row>
    <row r="4102" spans="1:8">
      <c r="A4102" s="601" t="s">
        <v>4149</v>
      </c>
      <c r="B4102" s="602"/>
      <c r="C4102" s="602"/>
      <c r="D4102" s="603"/>
      <c r="E4102" s="604" t="s">
        <v>4140</v>
      </c>
      <c r="F4102" s="632">
        <v>9.5100000000000004E-2</v>
      </c>
      <c r="G4102" s="606">
        <v>64783.484999999993</v>
      </c>
      <c r="H4102" s="607">
        <v>6160.91</v>
      </c>
    </row>
    <row r="4103" spans="1:8">
      <c r="A4103" s="601"/>
      <c r="B4103" s="602"/>
      <c r="C4103" s="602"/>
      <c r="D4103" s="603"/>
      <c r="E4103" s="623" t="s">
        <v>4150</v>
      </c>
      <c r="F4103" s="624"/>
      <c r="G4103" s="625"/>
      <c r="H4103" s="612">
        <v>6160.91</v>
      </c>
    </row>
    <row r="4104" spans="1:8">
      <c r="A4104" s="634" t="s">
        <v>4151</v>
      </c>
      <c r="B4104" s="635"/>
      <c r="C4104" s="636"/>
      <c r="D4104" s="637"/>
      <c r="E4104" s="636"/>
      <c r="F4104" s="636"/>
      <c r="G4104" s="638"/>
      <c r="H4104" s="639"/>
    </row>
    <row r="4105" spans="1:8">
      <c r="A4105" s="594" t="s">
        <v>4064</v>
      </c>
      <c r="B4105" s="595"/>
      <c r="C4105" s="595"/>
      <c r="D4105" s="596"/>
      <c r="E4105" s="597" t="s">
        <v>4130</v>
      </c>
      <c r="F4105" s="598" t="s">
        <v>4144</v>
      </c>
      <c r="G4105" s="599" t="s">
        <v>4133</v>
      </c>
      <c r="H4105" s="600" t="s">
        <v>4134</v>
      </c>
    </row>
    <row r="4106" spans="1:8">
      <c r="A4106" s="601" t="s">
        <v>4198</v>
      </c>
      <c r="B4106" s="602"/>
      <c r="C4106" s="602"/>
      <c r="D4106" s="603"/>
      <c r="E4106" s="604" t="s">
        <v>4146</v>
      </c>
      <c r="F4106" s="640">
        <v>1.2</v>
      </c>
      <c r="G4106" s="606">
        <v>25731.008062500001</v>
      </c>
      <c r="H4106" s="607">
        <v>30877.21</v>
      </c>
    </row>
    <row r="4107" spans="1:8">
      <c r="A4107" s="601"/>
      <c r="B4107" s="602"/>
      <c r="C4107" s="602"/>
      <c r="D4107" s="603"/>
      <c r="E4107" s="604" t="s">
        <v>4141</v>
      </c>
      <c r="F4107" s="605"/>
      <c r="G4107" s="606" t="s">
        <v>4141</v>
      </c>
      <c r="H4107" s="607" t="s">
        <v>4141</v>
      </c>
    </row>
    <row r="4108" spans="1:8" ht="13.5" thickBot="1">
      <c r="A4108" s="641"/>
      <c r="B4108" s="642"/>
      <c r="C4108" s="642"/>
      <c r="D4108" s="643"/>
      <c r="E4108" s="644" t="s">
        <v>4153</v>
      </c>
      <c r="F4108" s="645"/>
      <c r="G4108" s="646"/>
      <c r="H4108" s="647">
        <v>30877.21</v>
      </c>
    </row>
    <row r="4109" spans="1:8" ht="13.5" thickBot="1">
      <c r="A4109" s="648" t="s">
        <v>4154</v>
      </c>
      <c r="B4109" s="649"/>
      <c r="C4109" s="649"/>
      <c r="D4109" s="649"/>
      <c r="E4109" s="650"/>
      <c r="F4109" s="651">
        <v>66466.86</v>
      </c>
      <c r="G4109" s="652"/>
      <c r="H4109" s="653"/>
    </row>
    <row r="4110" spans="1:8" ht="15">
      <c r="A4110" s="579"/>
      <c r="B4110" s="579"/>
      <c r="C4110" s="579"/>
      <c r="D4110" s="579"/>
      <c r="E4110" s="579"/>
      <c r="F4110" s="579"/>
      <c r="G4110" s="579"/>
      <c r="H4110" s="579"/>
    </row>
    <row r="4111" spans="1:8" ht="15.75" thickBot="1">
      <c r="A4111" s="654"/>
      <c r="B4111" s="654"/>
      <c r="C4111" s="654"/>
      <c r="D4111" s="654"/>
      <c r="E4111" s="654"/>
      <c r="F4111" s="654"/>
      <c r="G4111" s="654"/>
      <c r="H4111" s="654"/>
    </row>
    <row r="4112" spans="1:8" ht="26.25" thickBot="1">
      <c r="A4112" s="573" t="s">
        <v>4129</v>
      </c>
      <c r="B4112" s="581"/>
      <c r="C4112" s="581"/>
      <c r="D4112" s="582" t="s">
        <v>334</v>
      </c>
      <c r="E4112" s="583" t="s">
        <v>4130</v>
      </c>
      <c r="F4112" s="584" t="s">
        <v>2</v>
      </c>
      <c r="G4112" s="585" t="s">
        <v>0</v>
      </c>
      <c r="H4112" s="586" t="s">
        <v>4594</v>
      </c>
    </row>
    <row r="4113" spans="1:8" ht="15.75" customHeight="1" thickBot="1">
      <c r="A4113" s="587"/>
      <c r="B4113" s="587"/>
      <c r="C4113" s="587"/>
      <c r="D4113" s="587"/>
      <c r="E4113" s="587"/>
      <c r="F4113" s="587"/>
      <c r="G4113" s="587"/>
      <c r="H4113" s="587"/>
    </row>
    <row r="4114" spans="1:8">
      <c r="A4114" s="588" t="s">
        <v>1297</v>
      </c>
      <c r="B4114" s="589"/>
      <c r="C4114" s="590"/>
      <c r="D4114" s="591"/>
      <c r="E4114" s="590"/>
      <c r="F4114" s="590"/>
      <c r="G4114" s="592"/>
      <c r="H4114" s="593"/>
    </row>
    <row r="4115" spans="1:8">
      <c r="A4115" s="594" t="s">
        <v>4064</v>
      </c>
      <c r="B4115" s="595"/>
      <c r="C4115" s="595"/>
      <c r="D4115" s="596"/>
      <c r="E4115" s="597" t="s">
        <v>4130</v>
      </c>
      <c r="F4115" s="598" t="s">
        <v>4132</v>
      </c>
      <c r="G4115" s="599" t="s">
        <v>4133</v>
      </c>
      <c r="H4115" s="600" t="s">
        <v>4134</v>
      </c>
    </row>
    <row r="4116" spans="1:8">
      <c r="A4116" s="601" t="s">
        <v>4595</v>
      </c>
      <c r="B4116" s="602"/>
      <c r="C4116" s="602"/>
      <c r="D4116" s="603"/>
      <c r="E4116" s="604" t="s">
        <v>4138</v>
      </c>
      <c r="F4116" s="605">
        <v>1</v>
      </c>
      <c r="G4116" s="606">
        <v>819000</v>
      </c>
      <c r="H4116" s="607">
        <v>819000</v>
      </c>
    </row>
    <row r="4117" spans="1:8">
      <c r="A4117" s="601" t="s">
        <v>4561</v>
      </c>
      <c r="B4117" s="602"/>
      <c r="C4117" s="602"/>
      <c r="D4117" s="603"/>
      <c r="E4117" s="604" t="s">
        <v>4138</v>
      </c>
      <c r="F4117" s="605">
        <v>1</v>
      </c>
      <c r="G4117" s="606">
        <v>82845</v>
      </c>
      <c r="H4117" s="607">
        <v>82845</v>
      </c>
    </row>
    <row r="4118" spans="1:8">
      <c r="A4118" s="601" t="s">
        <v>4562</v>
      </c>
      <c r="B4118" s="602"/>
      <c r="C4118" s="602"/>
      <c r="D4118" s="603"/>
      <c r="E4118" s="604" t="s">
        <v>4138</v>
      </c>
      <c r="F4118" s="605">
        <v>1</v>
      </c>
      <c r="G4118" s="606">
        <v>6195</v>
      </c>
      <c r="H4118" s="607">
        <v>6195</v>
      </c>
    </row>
    <row r="4119" spans="1:8">
      <c r="A4119" s="601" t="s">
        <v>4407</v>
      </c>
      <c r="B4119" s="602"/>
      <c r="C4119" s="602"/>
      <c r="D4119" s="603"/>
      <c r="E4119" s="604" t="s">
        <v>4228</v>
      </c>
      <c r="F4119" s="605">
        <v>0.02</v>
      </c>
      <c r="G4119" s="606">
        <v>58570</v>
      </c>
      <c r="H4119" s="607">
        <v>1171.4000000000001</v>
      </c>
    </row>
    <row r="4120" spans="1:8">
      <c r="A4120" s="601" t="s">
        <v>4563</v>
      </c>
      <c r="B4120" s="602"/>
      <c r="C4120" s="602"/>
      <c r="D4120" s="603"/>
      <c r="E4120" s="604" t="s">
        <v>4138</v>
      </c>
      <c r="F4120" s="605">
        <v>0.23</v>
      </c>
      <c r="G4120" s="606">
        <v>60795</v>
      </c>
      <c r="H4120" s="607">
        <v>13982.85</v>
      </c>
    </row>
    <row r="4121" spans="1:8">
      <c r="A4121" s="601" t="s">
        <v>4537</v>
      </c>
      <c r="B4121" s="602"/>
      <c r="C4121" s="602"/>
      <c r="D4121" s="603"/>
      <c r="E4121" s="604" t="s">
        <v>4138</v>
      </c>
      <c r="F4121" s="605">
        <v>7.0000000000000007E-2</v>
      </c>
      <c r="G4121" s="606">
        <v>31395</v>
      </c>
      <c r="H4121" s="607">
        <v>2197.65</v>
      </c>
    </row>
    <row r="4122" spans="1:8">
      <c r="A4122" s="601"/>
      <c r="B4122" s="602"/>
      <c r="C4122" s="602"/>
      <c r="D4122" s="603"/>
      <c r="E4122" s="604" t="s">
        <v>4141</v>
      </c>
      <c r="F4122" s="605"/>
      <c r="G4122" s="606" t="s">
        <v>4141</v>
      </c>
      <c r="H4122" s="607" t="s">
        <v>4141</v>
      </c>
    </row>
    <row r="4123" spans="1:8">
      <c r="A4123" s="601"/>
      <c r="B4123" s="602"/>
      <c r="C4123" s="602"/>
      <c r="D4123" s="603"/>
      <c r="E4123" s="611" t="s">
        <v>4142</v>
      </c>
      <c r="F4123" s="611"/>
      <c r="G4123" s="611"/>
      <c r="H4123" s="612">
        <v>925391.9</v>
      </c>
    </row>
    <row r="4124" spans="1:8">
      <c r="A4124" s="613" t="s">
        <v>4143</v>
      </c>
      <c r="B4124" s="614"/>
      <c r="C4124" s="615"/>
      <c r="D4124" s="616"/>
      <c r="E4124" s="615"/>
      <c r="F4124" s="615"/>
      <c r="G4124" s="617"/>
      <c r="H4124" s="618"/>
    </row>
    <row r="4125" spans="1:8">
      <c r="A4125" s="594" t="s">
        <v>4129</v>
      </c>
      <c r="B4125" s="595"/>
      <c r="C4125" s="595"/>
      <c r="D4125" s="596"/>
      <c r="E4125" s="597" t="s">
        <v>4130</v>
      </c>
      <c r="F4125" s="598" t="s">
        <v>4144</v>
      </c>
      <c r="G4125" s="599" t="s">
        <v>4133</v>
      </c>
      <c r="H4125" s="600" t="s">
        <v>4134</v>
      </c>
    </row>
    <row r="4126" spans="1:8">
      <c r="A4126" s="601" t="s">
        <v>4145</v>
      </c>
      <c r="B4126" s="602"/>
      <c r="C4126" s="602"/>
      <c r="D4126" s="603"/>
      <c r="E4126" s="604" t="s">
        <v>4146</v>
      </c>
      <c r="F4126" s="619">
        <v>1.2</v>
      </c>
      <c r="G4126" s="606">
        <v>1587.2183463750353</v>
      </c>
      <c r="H4126" s="607">
        <v>1904.66</v>
      </c>
    </row>
    <row r="4127" spans="1:8">
      <c r="A4127" s="601"/>
      <c r="B4127" s="602"/>
      <c r="C4127" s="602"/>
      <c r="D4127" s="603"/>
      <c r="E4127" s="604" t="s">
        <v>4141</v>
      </c>
      <c r="F4127" s="619" t="s">
        <v>4141</v>
      </c>
      <c r="G4127" s="606" t="s">
        <v>4141</v>
      </c>
      <c r="H4127" s="607" t="s">
        <v>4141</v>
      </c>
    </row>
    <row r="4128" spans="1:8">
      <c r="A4128" s="620"/>
      <c r="B4128" s="621"/>
      <c r="C4128" s="621"/>
      <c r="D4128" s="622"/>
      <c r="E4128" s="623" t="s">
        <v>4147</v>
      </c>
      <c r="F4128" s="624"/>
      <c r="G4128" s="625"/>
      <c r="H4128" s="612">
        <v>1904.66</v>
      </c>
    </row>
    <row r="4129" spans="1:8">
      <c r="A4129" s="626" t="s">
        <v>4148</v>
      </c>
      <c r="B4129" s="627"/>
      <c r="C4129" s="628"/>
      <c r="D4129" s="629"/>
      <c r="E4129" s="628"/>
      <c r="F4129" s="628"/>
      <c r="G4129" s="630"/>
      <c r="H4129" s="631"/>
    </row>
    <row r="4130" spans="1:8">
      <c r="A4130" s="594" t="s">
        <v>4064</v>
      </c>
      <c r="B4130" s="595"/>
      <c r="C4130" s="595"/>
      <c r="D4130" s="596"/>
      <c r="E4130" s="597" t="s">
        <v>4130</v>
      </c>
      <c r="F4130" s="598" t="s">
        <v>4132</v>
      </c>
      <c r="G4130" s="599" t="s">
        <v>4133</v>
      </c>
      <c r="H4130" s="600" t="s">
        <v>4134</v>
      </c>
    </row>
    <row r="4131" spans="1:8">
      <c r="A4131" s="601" t="s">
        <v>4149</v>
      </c>
      <c r="B4131" s="602"/>
      <c r="C4131" s="602"/>
      <c r="D4131" s="603"/>
      <c r="E4131" s="604" t="s">
        <v>4140</v>
      </c>
      <c r="F4131" s="632">
        <v>0.1429</v>
      </c>
      <c r="G4131" s="606">
        <v>64783.484999999993</v>
      </c>
      <c r="H4131" s="607">
        <v>9257.56</v>
      </c>
    </row>
    <row r="4132" spans="1:8">
      <c r="A4132" s="601"/>
      <c r="B4132" s="602"/>
      <c r="C4132" s="602"/>
      <c r="D4132" s="603"/>
      <c r="E4132" s="623" t="s">
        <v>4150</v>
      </c>
      <c r="F4132" s="624"/>
      <c r="G4132" s="625"/>
      <c r="H4132" s="612">
        <v>9257.56</v>
      </c>
    </row>
    <row r="4133" spans="1:8">
      <c r="A4133" s="634" t="s">
        <v>4151</v>
      </c>
      <c r="B4133" s="635"/>
      <c r="C4133" s="636"/>
      <c r="D4133" s="637"/>
      <c r="E4133" s="636"/>
      <c r="F4133" s="636"/>
      <c r="G4133" s="638"/>
      <c r="H4133" s="639"/>
    </row>
    <row r="4134" spans="1:8">
      <c r="A4134" s="594" t="s">
        <v>4064</v>
      </c>
      <c r="B4134" s="595"/>
      <c r="C4134" s="595"/>
      <c r="D4134" s="596"/>
      <c r="E4134" s="597" t="s">
        <v>4130</v>
      </c>
      <c r="F4134" s="598" t="s">
        <v>4144</v>
      </c>
      <c r="G4134" s="599" t="s">
        <v>4133</v>
      </c>
      <c r="H4134" s="600" t="s">
        <v>4134</v>
      </c>
    </row>
    <row r="4135" spans="1:8">
      <c r="A4135" s="601" t="s">
        <v>4198</v>
      </c>
      <c r="B4135" s="602"/>
      <c r="C4135" s="602"/>
      <c r="D4135" s="603"/>
      <c r="E4135" s="604" t="s">
        <v>4146</v>
      </c>
      <c r="F4135" s="640">
        <v>1.2</v>
      </c>
      <c r="G4135" s="606">
        <v>25731.008062500001</v>
      </c>
      <c r="H4135" s="607">
        <v>30877.21</v>
      </c>
    </row>
    <row r="4136" spans="1:8">
      <c r="A4136" s="601"/>
      <c r="B4136" s="602"/>
      <c r="C4136" s="602"/>
      <c r="D4136" s="603"/>
      <c r="E4136" s="604" t="s">
        <v>4141</v>
      </c>
      <c r="F4136" s="605"/>
      <c r="G4136" s="606" t="s">
        <v>4141</v>
      </c>
      <c r="H4136" s="607" t="s">
        <v>4141</v>
      </c>
    </row>
    <row r="4137" spans="1:8" ht="13.5" thickBot="1">
      <c r="A4137" s="641"/>
      <c r="B4137" s="642"/>
      <c r="C4137" s="642"/>
      <c r="D4137" s="643"/>
      <c r="E4137" s="644" t="s">
        <v>4153</v>
      </c>
      <c r="F4137" s="645"/>
      <c r="G4137" s="646"/>
      <c r="H4137" s="647">
        <v>30877.21</v>
      </c>
    </row>
    <row r="4138" spans="1:8" ht="13.5" thickBot="1">
      <c r="A4138" s="648" t="s">
        <v>4154</v>
      </c>
      <c r="B4138" s="649"/>
      <c r="C4138" s="649"/>
      <c r="D4138" s="649"/>
      <c r="E4138" s="650"/>
      <c r="F4138" s="651">
        <v>967431.33</v>
      </c>
      <c r="G4138" s="652"/>
      <c r="H4138" s="653"/>
    </row>
    <row r="4139" spans="1:8" ht="15">
      <c r="A4139" s="579"/>
      <c r="B4139" s="579"/>
      <c r="C4139" s="579"/>
      <c r="D4139" s="579"/>
      <c r="E4139" s="579"/>
      <c r="F4139" s="579"/>
      <c r="G4139" s="579"/>
      <c r="H4139" s="579"/>
    </row>
    <row r="4140" spans="1:8" ht="15.75" thickBot="1">
      <c r="A4140" s="654"/>
      <c r="B4140" s="654"/>
      <c r="C4140" s="654"/>
      <c r="D4140" s="654"/>
      <c r="E4140" s="654"/>
      <c r="F4140" s="654"/>
      <c r="G4140" s="654"/>
      <c r="H4140" s="654"/>
    </row>
    <row r="4141" spans="1:8" ht="26.25" thickBot="1">
      <c r="A4141" s="573" t="s">
        <v>4129</v>
      </c>
      <c r="B4141" s="581"/>
      <c r="C4141" s="581"/>
      <c r="D4141" s="582" t="s">
        <v>336</v>
      </c>
      <c r="E4141" s="583" t="s">
        <v>4130</v>
      </c>
      <c r="F4141" s="584" t="s">
        <v>2</v>
      </c>
      <c r="G4141" s="585" t="s">
        <v>0</v>
      </c>
      <c r="H4141" s="586" t="s">
        <v>4596</v>
      </c>
    </row>
    <row r="4142" spans="1:8" ht="15.75" customHeight="1" thickBot="1">
      <c r="A4142" s="587"/>
      <c r="B4142" s="587"/>
      <c r="C4142" s="587"/>
      <c r="D4142" s="587"/>
      <c r="E4142" s="587"/>
      <c r="F4142" s="587"/>
      <c r="G4142" s="587"/>
      <c r="H4142" s="587"/>
    </row>
    <row r="4143" spans="1:8">
      <c r="A4143" s="588" t="s">
        <v>1297</v>
      </c>
      <c r="B4143" s="589"/>
      <c r="C4143" s="590"/>
      <c r="D4143" s="591"/>
      <c r="E4143" s="590"/>
      <c r="F4143" s="590"/>
      <c r="G4143" s="592"/>
      <c r="H4143" s="593"/>
    </row>
    <row r="4144" spans="1:8">
      <c r="A4144" s="594" t="s">
        <v>4064</v>
      </c>
      <c r="B4144" s="595"/>
      <c r="C4144" s="595"/>
      <c r="D4144" s="596"/>
      <c r="E4144" s="597" t="s">
        <v>4130</v>
      </c>
      <c r="F4144" s="598" t="s">
        <v>4132</v>
      </c>
      <c r="G4144" s="599" t="s">
        <v>4133</v>
      </c>
      <c r="H4144" s="600" t="s">
        <v>4134</v>
      </c>
    </row>
    <row r="4145" spans="1:8">
      <c r="A4145" s="601" t="s">
        <v>4597</v>
      </c>
      <c r="B4145" s="602"/>
      <c r="C4145" s="602"/>
      <c r="D4145" s="603"/>
      <c r="E4145" s="604" t="s">
        <v>4138</v>
      </c>
      <c r="F4145" s="605">
        <v>1</v>
      </c>
      <c r="G4145" s="606">
        <v>117027</v>
      </c>
      <c r="H4145" s="607">
        <v>117027</v>
      </c>
    </row>
    <row r="4146" spans="1:8">
      <c r="A4146" s="601" t="s">
        <v>4562</v>
      </c>
      <c r="B4146" s="602"/>
      <c r="C4146" s="602"/>
      <c r="D4146" s="603"/>
      <c r="E4146" s="604" t="s">
        <v>4138</v>
      </c>
      <c r="F4146" s="605">
        <v>1</v>
      </c>
      <c r="G4146" s="606">
        <v>6195</v>
      </c>
      <c r="H4146" s="607">
        <v>6195</v>
      </c>
    </row>
    <row r="4147" spans="1:8">
      <c r="A4147" s="601" t="s">
        <v>4407</v>
      </c>
      <c r="B4147" s="602"/>
      <c r="C4147" s="602"/>
      <c r="D4147" s="603"/>
      <c r="E4147" s="604" t="s">
        <v>4228</v>
      </c>
      <c r="F4147" s="605">
        <v>0.02</v>
      </c>
      <c r="G4147" s="606">
        <v>58570</v>
      </c>
      <c r="H4147" s="607">
        <v>1171.4000000000001</v>
      </c>
    </row>
    <row r="4148" spans="1:8">
      <c r="A4148" s="601" t="s">
        <v>4563</v>
      </c>
      <c r="B4148" s="602"/>
      <c r="C4148" s="602"/>
      <c r="D4148" s="603"/>
      <c r="E4148" s="604" t="s">
        <v>4138</v>
      </c>
      <c r="F4148" s="605">
        <v>0.23</v>
      </c>
      <c r="G4148" s="606">
        <v>60795</v>
      </c>
      <c r="H4148" s="607">
        <v>13982.85</v>
      </c>
    </row>
    <row r="4149" spans="1:8">
      <c r="A4149" s="601" t="s">
        <v>4537</v>
      </c>
      <c r="B4149" s="602"/>
      <c r="C4149" s="602"/>
      <c r="D4149" s="603"/>
      <c r="E4149" s="604" t="s">
        <v>4138</v>
      </c>
      <c r="F4149" s="605">
        <v>7.0000000000000007E-2</v>
      </c>
      <c r="G4149" s="606">
        <v>31395</v>
      </c>
      <c r="H4149" s="607">
        <v>2197.65</v>
      </c>
    </row>
    <row r="4150" spans="1:8">
      <c r="A4150" s="601"/>
      <c r="B4150" s="602"/>
      <c r="C4150" s="602"/>
      <c r="D4150" s="603"/>
      <c r="E4150" s="604" t="s">
        <v>4141</v>
      </c>
      <c r="F4150" s="605"/>
      <c r="G4150" s="606" t="s">
        <v>4141</v>
      </c>
      <c r="H4150" s="607" t="s">
        <v>4141</v>
      </c>
    </row>
    <row r="4151" spans="1:8">
      <c r="A4151" s="601"/>
      <c r="B4151" s="602"/>
      <c r="C4151" s="602"/>
      <c r="D4151" s="603"/>
      <c r="E4151" s="611" t="s">
        <v>4142</v>
      </c>
      <c r="F4151" s="611"/>
      <c r="G4151" s="611"/>
      <c r="H4151" s="612">
        <v>140573.9</v>
      </c>
    </row>
    <row r="4152" spans="1:8">
      <c r="A4152" s="613" t="s">
        <v>4143</v>
      </c>
      <c r="B4152" s="614"/>
      <c r="C4152" s="615"/>
      <c r="D4152" s="616"/>
      <c r="E4152" s="615"/>
      <c r="F4152" s="615"/>
      <c r="G4152" s="617"/>
      <c r="H4152" s="618"/>
    </row>
    <row r="4153" spans="1:8">
      <c r="A4153" s="594" t="s">
        <v>4129</v>
      </c>
      <c r="B4153" s="595"/>
      <c r="C4153" s="595"/>
      <c r="D4153" s="596"/>
      <c r="E4153" s="597" t="s">
        <v>4130</v>
      </c>
      <c r="F4153" s="598" t="s">
        <v>4144</v>
      </c>
      <c r="G4153" s="599" t="s">
        <v>4133</v>
      </c>
      <c r="H4153" s="600" t="s">
        <v>4134</v>
      </c>
    </row>
    <row r="4154" spans="1:8">
      <c r="A4154" s="601" t="s">
        <v>4145</v>
      </c>
      <c r="B4154" s="602"/>
      <c r="C4154" s="602"/>
      <c r="D4154" s="603"/>
      <c r="E4154" s="604" t="s">
        <v>4146</v>
      </c>
      <c r="F4154" s="619">
        <v>1.2</v>
      </c>
      <c r="G4154" s="606">
        <v>1587.2183463750353</v>
      </c>
      <c r="H4154" s="607">
        <v>1904.66</v>
      </c>
    </row>
    <row r="4155" spans="1:8">
      <c r="A4155" s="601"/>
      <c r="B4155" s="602"/>
      <c r="C4155" s="602"/>
      <c r="D4155" s="603"/>
      <c r="E4155" s="604" t="s">
        <v>4141</v>
      </c>
      <c r="F4155" s="619" t="s">
        <v>4141</v>
      </c>
      <c r="G4155" s="606" t="s">
        <v>4141</v>
      </c>
      <c r="H4155" s="607" t="s">
        <v>4141</v>
      </c>
    </row>
    <row r="4156" spans="1:8">
      <c r="A4156" s="620"/>
      <c r="B4156" s="621"/>
      <c r="C4156" s="621"/>
      <c r="D4156" s="622"/>
      <c r="E4156" s="623" t="s">
        <v>4147</v>
      </c>
      <c r="F4156" s="624"/>
      <c r="G4156" s="625"/>
      <c r="H4156" s="612">
        <v>1904.66</v>
      </c>
    </row>
    <row r="4157" spans="1:8">
      <c r="A4157" s="626" t="s">
        <v>4148</v>
      </c>
      <c r="B4157" s="627"/>
      <c r="C4157" s="628"/>
      <c r="D4157" s="629"/>
      <c r="E4157" s="628"/>
      <c r="F4157" s="628"/>
      <c r="G4157" s="630"/>
      <c r="H4157" s="631"/>
    </row>
    <row r="4158" spans="1:8">
      <c r="A4158" s="594" t="s">
        <v>4064</v>
      </c>
      <c r="B4158" s="595"/>
      <c r="C4158" s="595"/>
      <c r="D4158" s="596"/>
      <c r="E4158" s="597" t="s">
        <v>4130</v>
      </c>
      <c r="F4158" s="598" t="s">
        <v>4132</v>
      </c>
      <c r="G4158" s="599" t="s">
        <v>4133</v>
      </c>
      <c r="H4158" s="600" t="s">
        <v>4134</v>
      </c>
    </row>
    <row r="4159" spans="1:8">
      <c r="A4159" s="601" t="s">
        <v>4149</v>
      </c>
      <c r="B4159" s="602"/>
      <c r="C4159" s="602"/>
      <c r="D4159" s="603"/>
      <c r="E4159" s="604" t="s">
        <v>4140</v>
      </c>
      <c r="F4159" s="632">
        <v>0.1429</v>
      </c>
      <c r="G4159" s="606">
        <v>64783.484999999993</v>
      </c>
      <c r="H4159" s="607">
        <v>9257.56</v>
      </c>
    </row>
    <row r="4160" spans="1:8">
      <c r="A4160" s="601"/>
      <c r="B4160" s="602"/>
      <c r="C4160" s="602"/>
      <c r="D4160" s="603"/>
      <c r="E4160" s="623" t="s">
        <v>4150</v>
      </c>
      <c r="F4160" s="624"/>
      <c r="G4160" s="625"/>
      <c r="H4160" s="612">
        <v>9257.56</v>
      </c>
    </row>
    <row r="4161" spans="1:8">
      <c r="A4161" s="634" t="s">
        <v>4151</v>
      </c>
      <c r="B4161" s="635"/>
      <c r="C4161" s="636"/>
      <c r="D4161" s="637"/>
      <c r="E4161" s="636"/>
      <c r="F4161" s="636"/>
      <c r="G4161" s="638"/>
      <c r="H4161" s="639"/>
    </row>
    <row r="4162" spans="1:8">
      <c r="A4162" s="594" t="s">
        <v>4064</v>
      </c>
      <c r="B4162" s="595"/>
      <c r="C4162" s="595"/>
      <c r="D4162" s="596"/>
      <c r="E4162" s="597" t="s">
        <v>4130</v>
      </c>
      <c r="F4162" s="598" t="s">
        <v>4144</v>
      </c>
      <c r="G4162" s="599" t="s">
        <v>4133</v>
      </c>
      <c r="H4162" s="600" t="s">
        <v>4134</v>
      </c>
    </row>
    <row r="4163" spans="1:8">
      <c r="A4163" s="601" t="s">
        <v>4198</v>
      </c>
      <c r="B4163" s="602"/>
      <c r="C4163" s="602"/>
      <c r="D4163" s="603"/>
      <c r="E4163" s="604" t="s">
        <v>4146</v>
      </c>
      <c r="F4163" s="640">
        <v>1.2</v>
      </c>
      <c r="G4163" s="606">
        <v>25731.008062500001</v>
      </c>
      <c r="H4163" s="607">
        <v>30877.21</v>
      </c>
    </row>
    <row r="4164" spans="1:8">
      <c r="A4164" s="601"/>
      <c r="B4164" s="602"/>
      <c r="C4164" s="602"/>
      <c r="D4164" s="603"/>
      <c r="E4164" s="604" t="s">
        <v>4141</v>
      </c>
      <c r="F4164" s="605"/>
      <c r="G4164" s="606" t="s">
        <v>4141</v>
      </c>
      <c r="H4164" s="607" t="s">
        <v>4141</v>
      </c>
    </row>
    <row r="4165" spans="1:8" ht="13.5" thickBot="1">
      <c r="A4165" s="641"/>
      <c r="B4165" s="642"/>
      <c r="C4165" s="642"/>
      <c r="D4165" s="643"/>
      <c r="E4165" s="644" t="s">
        <v>4153</v>
      </c>
      <c r="F4165" s="645"/>
      <c r="G4165" s="646"/>
      <c r="H4165" s="647">
        <v>30877.21</v>
      </c>
    </row>
    <row r="4166" spans="1:8" ht="13.5" thickBot="1">
      <c r="A4166" s="648" t="s">
        <v>4154</v>
      </c>
      <c r="B4166" s="649"/>
      <c r="C4166" s="649"/>
      <c r="D4166" s="649"/>
      <c r="E4166" s="650"/>
      <c r="F4166" s="651">
        <v>182613.33</v>
      </c>
      <c r="G4166" s="652"/>
      <c r="H4166" s="653"/>
    </row>
    <row r="4167" spans="1:8" ht="15">
      <c r="A4167" s="579"/>
      <c r="B4167" s="579"/>
      <c r="C4167" s="579"/>
      <c r="D4167" s="579"/>
      <c r="E4167" s="579"/>
      <c r="F4167" s="579"/>
      <c r="G4167" s="579"/>
      <c r="H4167" s="579"/>
    </row>
    <row r="4168" spans="1:8" ht="15.75" thickBot="1">
      <c r="A4168" s="654"/>
      <c r="B4168" s="654"/>
      <c r="C4168" s="654"/>
      <c r="D4168" s="654"/>
      <c r="E4168" s="654"/>
      <c r="F4168" s="654"/>
      <c r="G4168" s="654"/>
      <c r="H4168" s="654"/>
    </row>
    <row r="4169" spans="1:8" ht="26.25" thickBot="1">
      <c r="A4169" s="573" t="s">
        <v>4129</v>
      </c>
      <c r="B4169" s="581"/>
      <c r="C4169" s="581"/>
      <c r="D4169" s="582" t="s">
        <v>338</v>
      </c>
      <c r="E4169" s="583" t="s">
        <v>4130</v>
      </c>
      <c r="F4169" s="584" t="s">
        <v>2</v>
      </c>
      <c r="G4169" s="585" t="s">
        <v>0</v>
      </c>
      <c r="H4169" s="586" t="s">
        <v>4598</v>
      </c>
    </row>
    <row r="4170" spans="1:8" ht="15.75" customHeight="1" thickBot="1">
      <c r="A4170" s="587"/>
      <c r="B4170" s="587"/>
      <c r="C4170" s="587"/>
      <c r="D4170" s="587"/>
      <c r="E4170" s="587"/>
      <c r="F4170" s="587"/>
      <c r="G4170" s="587"/>
      <c r="H4170" s="587"/>
    </row>
    <row r="4171" spans="1:8">
      <c r="A4171" s="588" t="s">
        <v>1297</v>
      </c>
      <c r="B4171" s="589"/>
      <c r="C4171" s="590"/>
      <c r="D4171" s="591"/>
      <c r="E4171" s="590"/>
      <c r="F4171" s="590"/>
      <c r="G4171" s="592"/>
      <c r="H4171" s="593"/>
    </row>
    <row r="4172" spans="1:8">
      <c r="A4172" s="594" t="s">
        <v>4064</v>
      </c>
      <c r="B4172" s="595"/>
      <c r="C4172" s="595"/>
      <c r="D4172" s="596"/>
      <c r="E4172" s="597" t="s">
        <v>4130</v>
      </c>
      <c r="F4172" s="598" t="s">
        <v>4132</v>
      </c>
      <c r="G4172" s="599" t="s">
        <v>4133</v>
      </c>
      <c r="H4172" s="600" t="s">
        <v>4134</v>
      </c>
    </row>
    <row r="4173" spans="1:8">
      <c r="A4173" s="601" t="s">
        <v>4599</v>
      </c>
      <c r="B4173" s="602"/>
      <c r="C4173" s="602"/>
      <c r="D4173" s="603"/>
      <c r="E4173" s="604" t="s">
        <v>4138</v>
      </c>
      <c r="F4173" s="605">
        <v>1</v>
      </c>
      <c r="G4173" s="606">
        <v>181994</v>
      </c>
      <c r="H4173" s="607">
        <v>181994</v>
      </c>
    </row>
    <row r="4174" spans="1:8">
      <c r="A4174" s="601" t="s">
        <v>4562</v>
      </c>
      <c r="B4174" s="602"/>
      <c r="C4174" s="602"/>
      <c r="D4174" s="603"/>
      <c r="E4174" s="604" t="s">
        <v>4138</v>
      </c>
      <c r="F4174" s="605">
        <v>1</v>
      </c>
      <c r="G4174" s="606">
        <v>6195</v>
      </c>
      <c r="H4174" s="607">
        <v>6195</v>
      </c>
    </row>
    <row r="4175" spans="1:8">
      <c r="A4175" s="601" t="s">
        <v>4407</v>
      </c>
      <c r="B4175" s="602"/>
      <c r="C4175" s="602"/>
      <c r="D4175" s="603"/>
      <c r="E4175" s="604" t="s">
        <v>4228</v>
      </c>
      <c r="F4175" s="605">
        <v>0.02</v>
      </c>
      <c r="G4175" s="606">
        <v>58570</v>
      </c>
      <c r="H4175" s="607">
        <v>1171.4000000000001</v>
      </c>
    </row>
    <row r="4176" spans="1:8">
      <c r="A4176" s="601" t="s">
        <v>4563</v>
      </c>
      <c r="B4176" s="602"/>
      <c r="C4176" s="602"/>
      <c r="D4176" s="603"/>
      <c r="E4176" s="604" t="s">
        <v>4138</v>
      </c>
      <c r="F4176" s="605">
        <v>0.23</v>
      </c>
      <c r="G4176" s="606">
        <v>60795</v>
      </c>
      <c r="H4176" s="607">
        <v>13982.85</v>
      </c>
    </row>
    <row r="4177" spans="1:8">
      <c r="A4177" s="601" t="s">
        <v>4537</v>
      </c>
      <c r="B4177" s="602"/>
      <c r="C4177" s="602"/>
      <c r="D4177" s="603"/>
      <c r="E4177" s="604" t="s">
        <v>4138</v>
      </c>
      <c r="F4177" s="605">
        <v>7.0000000000000007E-2</v>
      </c>
      <c r="G4177" s="606">
        <v>31395</v>
      </c>
      <c r="H4177" s="607">
        <v>2197.65</v>
      </c>
    </row>
    <row r="4178" spans="1:8">
      <c r="A4178" s="601"/>
      <c r="B4178" s="602"/>
      <c r="C4178" s="602"/>
      <c r="D4178" s="603"/>
      <c r="E4178" s="604" t="s">
        <v>4141</v>
      </c>
      <c r="F4178" s="605"/>
      <c r="G4178" s="606" t="s">
        <v>4141</v>
      </c>
      <c r="H4178" s="607" t="s">
        <v>4141</v>
      </c>
    </row>
    <row r="4179" spans="1:8">
      <c r="A4179" s="601"/>
      <c r="B4179" s="602"/>
      <c r="C4179" s="602"/>
      <c r="D4179" s="603"/>
      <c r="E4179" s="611" t="s">
        <v>4142</v>
      </c>
      <c r="F4179" s="611"/>
      <c r="G4179" s="611"/>
      <c r="H4179" s="612">
        <v>205540.9</v>
      </c>
    </row>
    <row r="4180" spans="1:8">
      <c r="A4180" s="613" t="s">
        <v>4143</v>
      </c>
      <c r="B4180" s="614"/>
      <c r="C4180" s="615"/>
      <c r="D4180" s="616"/>
      <c r="E4180" s="615"/>
      <c r="F4180" s="615"/>
      <c r="G4180" s="617"/>
      <c r="H4180" s="618"/>
    </row>
    <row r="4181" spans="1:8">
      <c r="A4181" s="594" t="s">
        <v>4129</v>
      </c>
      <c r="B4181" s="595"/>
      <c r="C4181" s="595"/>
      <c r="D4181" s="596"/>
      <c r="E4181" s="597" t="s">
        <v>4130</v>
      </c>
      <c r="F4181" s="598" t="s">
        <v>4144</v>
      </c>
      <c r="G4181" s="599" t="s">
        <v>4133</v>
      </c>
      <c r="H4181" s="600" t="s">
        <v>4134</v>
      </c>
    </row>
    <row r="4182" spans="1:8">
      <c r="A4182" s="601" t="s">
        <v>4145</v>
      </c>
      <c r="B4182" s="602"/>
      <c r="C4182" s="602"/>
      <c r="D4182" s="603"/>
      <c r="E4182" s="604" t="s">
        <v>4146</v>
      </c>
      <c r="F4182" s="619">
        <v>1.2</v>
      </c>
      <c r="G4182" s="606">
        <v>1587.2183463750353</v>
      </c>
      <c r="H4182" s="607">
        <v>1904.66</v>
      </c>
    </row>
    <row r="4183" spans="1:8">
      <c r="A4183" s="601"/>
      <c r="B4183" s="602"/>
      <c r="C4183" s="602"/>
      <c r="D4183" s="603"/>
      <c r="E4183" s="604" t="s">
        <v>4141</v>
      </c>
      <c r="F4183" s="619" t="s">
        <v>4141</v>
      </c>
      <c r="G4183" s="606" t="s">
        <v>4141</v>
      </c>
      <c r="H4183" s="607" t="s">
        <v>4141</v>
      </c>
    </row>
    <row r="4184" spans="1:8">
      <c r="A4184" s="620"/>
      <c r="B4184" s="621"/>
      <c r="C4184" s="621"/>
      <c r="D4184" s="622"/>
      <c r="E4184" s="623" t="s">
        <v>4147</v>
      </c>
      <c r="F4184" s="624"/>
      <c r="G4184" s="625"/>
      <c r="H4184" s="612">
        <v>1904.66</v>
      </c>
    </row>
    <row r="4185" spans="1:8">
      <c r="A4185" s="626" t="s">
        <v>4148</v>
      </c>
      <c r="B4185" s="627"/>
      <c r="C4185" s="628"/>
      <c r="D4185" s="629"/>
      <c r="E4185" s="628"/>
      <c r="F4185" s="628"/>
      <c r="G4185" s="630"/>
      <c r="H4185" s="631"/>
    </row>
    <row r="4186" spans="1:8">
      <c r="A4186" s="594" t="s">
        <v>4064</v>
      </c>
      <c r="B4186" s="595"/>
      <c r="C4186" s="595"/>
      <c r="D4186" s="596"/>
      <c r="E4186" s="597" t="s">
        <v>4130</v>
      </c>
      <c r="F4186" s="598" t="s">
        <v>4132</v>
      </c>
      <c r="G4186" s="599" t="s">
        <v>4133</v>
      </c>
      <c r="H4186" s="600" t="s">
        <v>4134</v>
      </c>
    </row>
    <row r="4187" spans="1:8">
      <c r="A4187" s="601" t="s">
        <v>4149</v>
      </c>
      <c r="B4187" s="602"/>
      <c r="C4187" s="602"/>
      <c r="D4187" s="603"/>
      <c r="E4187" s="604" t="s">
        <v>4140</v>
      </c>
      <c r="F4187" s="632">
        <v>0.1429</v>
      </c>
      <c r="G4187" s="606">
        <v>64783.484999999993</v>
      </c>
      <c r="H4187" s="607">
        <v>9257.56</v>
      </c>
    </row>
    <row r="4188" spans="1:8">
      <c r="A4188" s="601"/>
      <c r="B4188" s="602"/>
      <c r="C4188" s="602"/>
      <c r="D4188" s="603"/>
      <c r="E4188" s="623" t="s">
        <v>4150</v>
      </c>
      <c r="F4188" s="624"/>
      <c r="G4188" s="625"/>
      <c r="H4188" s="612">
        <v>9257.56</v>
      </c>
    </row>
    <row r="4189" spans="1:8">
      <c r="A4189" s="634" t="s">
        <v>4151</v>
      </c>
      <c r="B4189" s="635"/>
      <c r="C4189" s="636"/>
      <c r="D4189" s="637"/>
      <c r="E4189" s="636"/>
      <c r="F4189" s="636"/>
      <c r="G4189" s="638"/>
      <c r="H4189" s="639"/>
    </row>
    <row r="4190" spans="1:8">
      <c r="A4190" s="594" t="s">
        <v>4064</v>
      </c>
      <c r="B4190" s="595"/>
      <c r="C4190" s="595"/>
      <c r="D4190" s="596"/>
      <c r="E4190" s="597" t="s">
        <v>4130</v>
      </c>
      <c r="F4190" s="598" t="s">
        <v>4144</v>
      </c>
      <c r="G4190" s="599" t="s">
        <v>4133</v>
      </c>
      <c r="H4190" s="600" t="s">
        <v>4134</v>
      </c>
    </row>
    <row r="4191" spans="1:8">
      <c r="A4191" s="601" t="s">
        <v>4198</v>
      </c>
      <c r="B4191" s="602"/>
      <c r="C4191" s="602"/>
      <c r="D4191" s="603"/>
      <c r="E4191" s="604" t="s">
        <v>4146</v>
      </c>
      <c r="F4191" s="640">
        <v>1.2</v>
      </c>
      <c r="G4191" s="606">
        <v>25731.008062500001</v>
      </c>
      <c r="H4191" s="607">
        <v>30877.21</v>
      </c>
    </row>
    <row r="4192" spans="1:8">
      <c r="A4192" s="601"/>
      <c r="B4192" s="602"/>
      <c r="C4192" s="602"/>
      <c r="D4192" s="603"/>
      <c r="E4192" s="604" t="s">
        <v>4141</v>
      </c>
      <c r="F4192" s="605"/>
      <c r="G4192" s="606" t="s">
        <v>4141</v>
      </c>
      <c r="H4192" s="607" t="s">
        <v>4141</v>
      </c>
    </row>
    <row r="4193" spans="1:8" ht="13.5" thickBot="1">
      <c r="A4193" s="641"/>
      <c r="B4193" s="642"/>
      <c r="C4193" s="642"/>
      <c r="D4193" s="643"/>
      <c r="E4193" s="644" t="s">
        <v>4153</v>
      </c>
      <c r="F4193" s="645"/>
      <c r="G4193" s="646"/>
      <c r="H4193" s="647">
        <v>30877.21</v>
      </c>
    </row>
    <row r="4194" spans="1:8" ht="13.5" thickBot="1">
      <c r="A4194" s="648" t="s">
        <v>4154</v>
      </c>
      <c r="B4194" s="649"/>
      <c r="C4194" s="649"/>
      <c r="D4194" s="649"/>
      <c r="E4194" s="650"/>
      <c r="F4194" s="651">
        <v>247580.33</v>
      </c>
      <c r="G4194" s="652"/>
      <c r="H4194" s="653"/>
    </row>
    <row r="4195" spans="1:8" ht="15">
      <c r="A4195" s="579"/>
      <c r="B4195" s="579"/>
      <c r="C4195" s="579"/>
      <c r="D4195" s="579"/>
      <c r="E4195" s="579"/>
      <c r="F4195" s="579"/>
      <c r="G4195" s="579"/>
      <c r="H4195" s="579"/>
    </row>
    <row r="4196" spans="1:8" ht="15.75" thickBot="1">
      <c r="A4196" s="654"/>
      <c r="B4196" s="654"/>
      <c r="C4196" s="654"/>
      <c r="D4196" s="654"/>
      <c r="E4196" s="654"/>
      <c r="F4196" s="654"/>
      <c r="G4196" s="654"/>
      <c r="H4196" s="654"/>
    </row>
    <row r="4197" spans="1:8" ht="26.25" thickBot="1">
      <c r="A4197" s="573" t="s">
        <v>4129</v>
      </c>
      <c r="B4197" s="581"/>
      <c r="C4197" s="581"/>
      <c r="D4197" s="582" t="s">
        <v>340</v>
      </c>
      <c r="E4197" s="583" t="s">
        <v>4130</v>
      </c>
      <c r="F4197" s="584" t="s">
        <v>2</v>
      </c>
      <c r="G4197" s="585" t="s">
        <v>0</v>
      </c>
      <c r="H4197" s="586" t="s">
        <v>4600</v>
      </c>
    </row>
    <row r="4198" spans="1:8" ht="15.75" customHeight="1" thickBot="1">
      <c r="A4198" s="587"/>
      <c r="B4198" s="587"/>
      <c r="C4198" s="587"/>
      <c r="D4198" s="587"/>
      <c r="E4198" s="587"/>
      <c r="F4198" s="587"/>
      <c r="G4198" s="587"/>
      <c r="H4198" s="587"/>
    </row>
    <row r="4199" spans="1:8">
      <c r="A4199" s="588" t="s">
        <v>1297</v>
      </c>
      <c r="B4199" s="589"/>
      <c r="C4199" s="590"/>
      <c r="D4199" s="591"/>
      <c r="E4199" s="590"/>
      <c r="F4199" s="590"/>
      <c r="G4199" s="592"/>
      <c r="H4199" s="593"/>
    </row>
    <row r="4200" spans="1:8">
      <c r="A4200" s="594" t="s">
        <v>4064</v>
      </c>
      <c r="B4200" s="595"/>
      <c r="C4200" s="595"/>
      <c r="D4200" s="596"/>
      <c r="E4200" s="597" t="s">
        <v>4130</v>
      </c>
      <c r="F4200" s="598" t="s">
        <v>4132</v>
      </c>
      <c r="G4200" s="599" t="s">
        <v>4133</v>
      </c>
      <c r="H4200" s="600" t="s">
        <v>4134</v>
      </c>
    </row>
    <row r="4201" spans="1:8">
      <c r="A4201" s="601" t="s">
        <v>4601</v>
      </c>
      <c r="B4201" s="602"/>
      <c r="C4201" s="602"/>
      <c r="D4201" s="603"/>
      <c r="E4201" s="604" t="s">
        <v>4138</v>
      </c>
      <c r="F4201" s="605">
        <v>1</v>
      </c>
      <c r="G4201" s="606">
        <v>236145</v>
      </c>
      <c r="H4201" s="607">
        <v>236145</v>
      </c>
    </row>
    <row r="4202" spans="1:8">
      <c r="A4202" s="601" t="s">
        <v>4562</v>
      </c>
      <c r="B4202" s="602"/>
      <c r="C4202" s="602"/>
      <c r="D4202" s="603"/>
      <c r="E4202" s="604" t="s">
        <v>4138</v>
      </c>
      <c r="F4202" s="605">
        <v>1</v>
      </c>
      <c r="G4202" s="606">
        <v>6195</v>
      </c>
      <c r="H4202" s="607">
        <v>6195</v>
      </c>
    </row>
    <row r="4203" spans="1:8">
      <c r="A4203" s="601" t="s">
        <v>4407</v>
      </c>
      <c r="B4203" s="602"/>
      <c r="C4203" s="602"/>
      <c r="D4203" s="603"/>
      <c r="E4203" s="604" t="s">
        <v>4228</v>
      </c>
      <c r="F4203" s="605">
        <v>0.02</v>
      </c>
      <c r="G4203" s="606">
        <v>58570</v>
      </c>
      <c r="H4203" s="607">
        <v>1171.4000000000001</v>
      </c>
    </row>
    <row r="4204" spans="1:8">
      <c r="A4204" s="601" t="s">
        <v>4563</v>
      </c>
      <c r="B4204" s="602"/>
      <c r="C4204" s="602"/>
      <c r="D4204" s="603"/>
      <c r="E4204" s="604" t="s">
        <v>4138</v>
      </c>
      <c r="F4204" s="605">
        <v>0.23</v>
      </c>
      <c r="G4204" s="606">
        <v>60795</v>
      </c>
      <c r="H4204" s="607">
        <v>13982.85</v>
      </c>
    </row>
    <row r="4205" spans="1:8">
      <c r="A4205" s="601" t="s">
        <v>4537</v>
      </c>
      <c r="B4205" s="602"/>
      <c r="C4205" s="602"/>
      <c r="D4205" s="603"/>
      <c r="E4205" s="604" t="s">
        <v>4138</v>
      </c>
      <c r="F4205" s="605">
        <v>7.0000000000000007E-2</v>
      </c>
      <c r="G4205" s="606">
        <v>31395</v>
      </c>
      <c r="H4205" s="607">
        <v>2197.65</v>
      </c>
    </row>
    <row r="4206" spans="1:8">
      <c r="A4206" s="601"/>
      <c r="B4206" s="602"/>
      <c r="C4206" s="602"/>
      <c r="D4206" s="603"/>
      <c r="E4206" s="604" t="s">
        <v>4141</v>
      </c>
      <c r="F4206" s="605"/>
      <c r="G4206" s="606" t="s">
        <v>4141</v>
      </c>
      <c r="H4206" s="607" t="s">
        <v>4141</v>
      </c>
    </row>
    <row r="4207" spans="1:8">
      <c r="A4207" s="601"/>
      <c r="B4207" s="602"/>
      <c r="C4207" s="602"/>
      <c r="D4207" s="603"/>
      <c r="E4207" s="611" t="s">
        <v>4142</v>
      </c>
      <c r="F4207" s="611"/>
      <c r="G4207" s="611"/>
      <c r="H4207" s="612">
        <v>259691.9</v>
      </c>
    </row>
    <row r="4208" spans="1:8">
      <c r="A4208" s="613" t="s">
        <v>4143</v>
      </c>
      <c r="B4208" s="614"/>
      <c r="C4208" s="615"/>
      <c r="D4208" s="616"/>
      <c r="E4208" s="615"/>
      <c r="F4208" s="615"/>
      <c r="G4208" s="617"/>
      <c r="H4208" s="618"/>
    </row>
    <row r="4209" spans="1:8">
      <c r="A4209" s="594" t="s">
        <v>4129</v>
      </c>
      <c r="B4209" s="595"/>
      <c r="C4209" s="595"/>
      <c r="D4209" s="596"/>
      <c r="E4209" s="597" t="s">
        <v>4130</v>
      </c>
      <c r="F4209" s="598" t="s">
        <v>4144</v>
      </c>
      <c r="G4209" s="599" t="s">
        <v>4133</v>
      </c>
      <c r="H4209" s="600" t="s">
        <v>4134</v>
      </c>
    </row>
    <row r="4210" spans="1:8">
      <c r="A4210" s="601" t="s">
        <v>4145</v>
      </c>
      <c r="B4210" s="602"/>
      <c r="C4210" s="602"/>
      <c r="D4210" s="603"/>
      <c r="E4210" s="604" t="s">
        <v>4146</v>
      </c>
      <c r="F4210" s="619">
        <v>1.2</v>
      </c>
      <c r="G4210" s="606">
        <v>1587.2183463750353</v>
      </c>
      <c r="H4210" s="607">
        <v>1904.66</v>
      </c>
    </row>
    <row r="4211" spans="1:8">
      <c r="A4211" s="601"/>
      <c r="B4211" s="602"/>
      <c r="C4211" s="602"/>
      <c r="D4211" s="603"/>
      <c r="E4211" s="604" t="s">
        <v>4141</v>
      </c>
      <c r="F4211" s="619" t="s">
        <v>4141</v>
      </c>
      <c r="G4211" s="606" t="s">
        <v>4141</v>
      </c>
      <c r="H4211" s="607" t="s">
        <v>4141</v>
      </c>
    </row>
    <row r="4212" spans="1:8">
      <c r="A4212" s="620"/>
      <c r="B4212" s="621"/>
      <c r="C4212" s="621"/>
      <c r="D4212" s="622"/>
      <c r="E4212" s="623" t="s">
        <v>4147</v>
      </c>
      <c r="F4212" s="624"/>
      <c r="G4212" s="625"/>
      <c r="H4212" s="612">
        <v>1904.66</v>
      </c>
    </row>
    <row r="4213" spans="1:8">
      <c r="A4213" s="626" t="s">
        <v>4148</v>
      </c>
      <c r="B4213" s="627"/>
      <c r="C4213" s="628"/>
      <c r="D4213" s="629"/>
      <c r="E4213" s="628"/>
      <c r="F4213" s="628"/>
      <c r="G4213" s="630"/>
      <c r="H4213" s="631"/>
    </row>
    <row r="4214" spans="1:8">
      <c r="A4214" s="594" t="s">
        <v>4064</v>
      </c>
      <c r="B4214" s="595"/>
      <c r="C4214" s="595"/>
      <c r="D4214" s="596"/>
      <c r="E4214" s="597" t="s">
        <v>4130</v>
      </c>
      <c r="F4214" s="598" t="s">
        <v>4132</v>
      </c>
      <c r="G4214" s="599" t="s">
        <v>4133</v>
      </c>
      <c r="H4214" s="600" t="s">
        <v>4134</v>
      </c>
    </row>
    <row r="4215" spans="1:8">
      <c r="A4215" s="601" t="s">
        <v>4149</v>
      </c>
      <c r="B4215" s="602"/>
      <c r="C4215" s="602"/>
      <c r="D4215" s="603"/>
      <c r="E4215" s="604" t="s">
        <v>4140</v>
      </c>
      <c r="F4215" s="632">
        <v>0.1429</v>
      </c>
      <c r="G4215" s="606">
        <v>64783.484999999993</v>
      </c>
      <c r="H4215" s="607">
        <v>9257.56</v>
      </c>
    </row>
    <row r="4216" spans="1:8">
      <c r="A4216" s="601"/>
      <c r="B4216" s="602"/>
      <c r="C4216" s="602"/>
      <c r="D4216" s="603"/>
      <c r="E4216" s="623" t="s">
        <v>4150</v>
      </c>
      <c r="F4216" s="624"/>
      <c r="G4216" s="625"/>
      <c r="H4216" s="612">
        <v>9257.56</v>
      </c>
    </row>
    <row r="4217" spans="1:8">
      <c r="A4217" s="634" t="s">
        <v>4151</v>
      </c>
      <c r="B4217" s="635"/>
      <c r="C4217" s="636"/>
      <c r="D4217" s="637"/>
      <c r="E4217" s="636"/>
      <c r="F4217" s="636"/>
      <c r="G4217" s="638"/>
      <c r="H4217" s="639"/>
    </row>
    <row r="4218" spans="1:8">
      <c r="A4218" s="594" t="s">
        <v>4064</v>
      </c>
      <c r="B4218" s="595"/>
      <c r="C4218" s="595"/>
      <c r="D4218" s="596"/>
      <c r="E4218" s="597" t="s">
        <v>4130</v>
      </c>
      <c r="F4218" s="598" t="s">
        <v>4144</v>
      </c>
      <c r="G4218" s="599" t="s">
        <v>4133</v>
      </c>
      <c r="H4218" s="600" t="s">
        <v>4134</v>
      </c>
    </row>
    <row r="4219" spans="1:8">
      <c r="A4219" s="601" t="s">
        <v>4198</v>
      </c>
      <c r="B4219" s="602"/>
      <c r="C4219" s="602"/>
      <c r="D4219" s="603"/>
      <c r="E4219" s="604" t="s">
        <v>4146</v>
      </c>
      <c r="F4219" s="640">
        <v>1.2</v>
      </c>
      <c r="G4219" s="606">
        <v>25731.008062500001</v>
      </c>
      <c r="H4219" s="607">
        <v>30877.21</v>
      </c>
    </row>
    <row r="4220" spans="1:8">
      <c r="A4220" s="601"/>
      <c r="B4220" s="602"/>
      <c r="C4220" s="602"/>
      <c r="D4220" s="603"/>
      <c r="E4220" s="604" t="s">
        <v>4141</v>
      </c>
      <c r="F4220" s="605"/>
      <c r="G4220" s="606" t="s">
        <v>4141</v>
      </c>
      <c r="H4220" s="607" t="s">
        <v>4141</v>
      </c>
    </row>
    <row r="4221" spans="1:8" ht="13.5" thickBot="1">
      <c r="A4221" s="641"/>
      <c r="B4221" s="642"/>
      <c r="C4221" s="642"/>
      <c r="D4221" s="643"/>
      <c r="E4221" s="644" t="s">
        <v>4153</v>
      </c>
      <c r="F4221" s="645"/>
      <c r="G4221" s="646"/>
      <c r="H4221" s="647">
        <v>30877.21</v>
      </c>
    </row>
    <row r="4222" spans="1:8" ht="13.5" thickBot="1">
      <c r="A4222" s="648" t="s">
        <v>4154</v>
      </c>
      <c r="B4222" s="649"/>
      <c r="C4222" s="649"/>
      <c r="D4222" s="649"/>
      <c r="E4222" s="650"/>
      <c r="F4222" s="651">
        <v>301731.33</v>
      </c>
      <c r="G4222" s="652"/>
      <c r="H4222" s="653"/>
    </row>
    <row r="4223" spans="1:8" ht="15">
      <c r="A4223" s="579"/>
      <c r="B4223" s="579"/>
      <c r="C4223" s="579"/>
      <c r="D4223" s="579"/>
      <c r="E4223" s="579"/>
      <c r="F4223" s="579"/>
      <c r="G4223" s="579"/>
      <c r="H4223" s="579"/>
    </row>
    <row r="4224" spans="1:8" ht="15.75" thickBot="1">
      <c r="A4224" s="654"/>
      <c r="B4224" s="654"/>
      <c r="C4224" s="654"/>
      <c r="D4224" s="654"/>
      <c r="E4224" s="654"/>
      <c r="F4224" s="654"/>
      <c r="G4224" s="654"/>
      <c r="H4224" s="654"/>
    </row>
    <row r="4225" spans="1:8" ht="26.25" thickBot="1">
      <c r="A4225" s="573" t="s">
        <v>4129</v>
      </c>
      <c r="B4225" s="581"/>
      <c r="C4225" s="581"/>
      <c r="D4225" s="582" t="s">
        <v>342</v>
      </c>
      <c r="E4225" s="583" t="s">
        <v>4130</v>
      </c>
      <c r="F4225" s="584" t="s">
        <v>2</v>
      </c>
      <c r="G4225" s="585" t="s">
        <v>0</v>
      </c>
      <c r="H4225" s="586" t="s">
        <v>4602</v>
      </c>
    </row>
    <row r="4226" spans="1:8" ht="15.75" customHeight="1" thickBot="1">
      <c r="A4226" s="587"/>
      <c r="B4226" s="587"/>
      <c r="C4226" s="587"/>
      <c r="D4226" s="587"/>
      <c r="E4226" s="587"/>
      <c r="F4226" s="587"/>
      <c r="G4226" s="587"/>
      <c r="H4226" s="587"/>
    </row>
    <row r="4227" spans="1:8">
      <c r="A4227" s="588" t="s">
        <v>1297</v>
      </c>
      <c r="B4227" s="589"/>
      <c r="C4227" s="590"/>
      <c r="D4227" s="591"/>
      <c r="E4227" s="590"/>
      <c r="F4227" s="590"/>
      <c r="G4227" s="592"/>
      <c r="H4227" s="593"/>
    </row>
    <row r="4228" spans="1:8">
      <c r="A4228" s="594" t="s">
        <v>4064</v>
      </c>
      <c r="B4228" s="595"/>
      <c r="C4228" s="595"/>
      <c r="D4228" s="596"/>
      <c r="E4228" s="597" t="s">
        <v>4130</v>
      </c>
      <c r="F4228" s="598" t="s">
        <v>4132</v>
      </c>
      <c r="G4228" s="599" t="s">
        <v>4133</v>
      </c>
      <c r="H4228" s="600" t="s">
        <v>4134</v>
      </c>
    </row>
    <row r="4229" spans="1:8">
      <c r="A4229" s="601" t="s">
        <v>4603</v>
      </c>
      <c r="B4229" s="602"/>
      <c r="C4229" s="602"/>
      <c r="D4229" s="603"/>
      <c r="E4229" s="604" t="s">
        <v>4138</v>
      </c>
      <c r="F4229" s="605">
        <v>1</v>
      </c>
      <c r="G4229" s="606">
        <v>150154</v>
      </c>
      <c r="H4229" s="607">
        <v>150154</v>
      </c>
    </row>
    <row r="4230" spans="1:8">
      <c r="A4230" s="601" t="s">
        <v>4407</v>
      </c>
      <c r="B4230" s="602"/>
      <c r="C4230" s="602"/>
      <c r="D4230" s="603"/>
      <c r="E4230" s="604" t="s">
        <v>4228</v>
      </c>
      <c r="F4230" s="605">
        <v>0.02</v>
      </c>
      <c r="G4230" s="606">
        <v>58570</v>
      </c>
      <c r="H4230" s="607">
        <v>1171.4000000000001</v>
      </c>
    </row>
    <row r="4231" spans="1:8">
      <c r="A4231" s="601" t="s">
        <v>4563</v>
      </c>
      <c r="B4231" s="602"/>
      <c r="C4231" s="602"/>
      <c r="D4231" s="603"/>
      <c r="E4231" s="604" t="s">
        <v>4138</v>
      </c>
      <c r="F4231" s="605">
        <v>0.23</v>
      </c>
      <c r="G4231" s="606">
        <v>60795</v>
      </c>
      <c r="H4231" s="607">
        <v>13982.85</v>
      </c>
    </row>
    <row r="4232" spans="1:8">
      <c r="A4232" s="601"/>
      <c r="B4232" s="602"/>
      <c r="C4232" s="602"/>
      <c r="D4232" s="603"/>
      <c r="E4232" s="604" t="s">
        <v>4141</v>
      </c>
      <c r="F4232" s="605"/>
      <c r="G4232" s="606" t="s">
        <v>4141</v>
      </c>
      <c r="H4232" s="607" t="s">
        <v>4141</v>
      </c>
    </row>
    <row r="4233" spans="1:8">
      <c r="A4233" s="601"/>
      <c r="B4233" s="602"/>
      <c r="C4233" s="602"/>
      <c r="D4233" s="603"/>
      <c r="E4233" s="604" t="s">
        <v>4141</v>
      </c>
      <c r="F4233" s="605"/>
      <c r="G4233" s="606" t="s">
        <v>4141</v>
      </c>
      <c r="H4233" s="607" t="s">
        <v>4141</v>
      </c>
    </row>
    <row r="4234" spans="1:8">
      <c r="A4234" s="601"/>
      <c r="B4234" s="602"/>
      <c r="C4234" s="602"/>
      <c r="D4234" s="603"/>
      <c r="E4234" s="611" t="s">
        <v>4142</v>
      </c>
      <c r="F4234" s="611"/>
      <c r="G4234" s="611"/>
      <c r="H4234" s="612">
        <v>165308.25</v>
      </c>
    </row>
    <row r="4235" spans="1:8">
      <c r="A4235" s="613" t="s">
        <v>4143</v>
      </c>
      <c r="B4235" s="614"/>
      <c r="C4235" s="615"/>
      <c r="D4235" s="616"/>
      <c r="E4235" s="615"/>
      <c r="F4235" s="615"/>
      <c r="G4235" s="617"/>
      <c r="H4235" s="618"/>
    </row>
    <row r="4236" spans="1:8">
      <c r="A4236" s="594" t="s">
        <v>4129</v>
      </c>
      <c r="B4236" s="595"/>
      <c r="C4236" s="595"/>
      <c r="D4236" s="596"/>
      <c r="E4236" s="597" t="s">
        <v>4130</v>
      </c>
      <c r="F4236" s="598" t="s">
        <v>4144</v>
      </c>
      <c r="G4236" s="599" t="s">
        <v>4133</v>
      </c>
      <c r="H4236" s="600" t="s">
        <v>4134</v>
      </c>
    </row>
    <row r="4237" spans="1:8">
      <c r="A4237" s="601" t="s">
        <v>4145</v>
      </c>
      <c r="B4237" s="602"/>
      <c r="C4237" s="602"/>
      <c r="D4237" s="603"/>
      <c r="E4237" s="604" t="s">
        <v>4146</v>
      </c>
      <c r="F4237" s="619">
        <v>1.2</v>
      </c>
      <c r="G4237" s="606">
        <v>1587.2183463750353</v>
      </c>
      <c r="H4237" s="607">
        <v>1904.66</v>
      </c>
    </row>
    <row r="4238" spans="1:8">
      <c r="A4238" s="601"/>
      <c r="B4238" s="602"/>
      <c r="C4238" s="602"/>
      <c r="D4238" s="603"/>
      <c r="E4238" s="604" t="s">
        <v>4141</v>
      </c>
      <c r="F4238" s="619" t="s">
        <v>4141</v>
      </c>
      <c r="G4238" s="606" t="s">
        <v>4141</v>
      </c>
      <c r="H4238" s="607" t="s">
        <v>4141</v>
      </c>
    </row>
    <row r="4239" spans="1:8">
      <c r="A4239" s="620"/>
      <c r="B4239" s="621"/>
      <c r="C4239" s="621"/>
      <c r="D4239" s="622"/>
      <c r="E4239" s="623" t="s">
        <v>4147</v>
      </c>
      <c r="F4239" s="624"/>
      <c r="G4239" s="625"/>
      <c r="H4239" s="612">
        <v>1904.66</v>
      </c>
    </row>
    <row r="4240" spans="1:8">
      <c r="A4240" s="626" t="s">
        <v>4148</v>
      </c>
      <c r="B4240" s="627"/>
      <c r="C4240" s="628"/>
      <c r="D4240" s="629"/>
      <c r="E4240" s="628"/>
      <c r="F4240" s="628"/>
      <c r="G4240" s="630"/>
      <c r="H4240" s="631"/>
    </row>
    <row r="4241" spans="1:8">
      <c r="A4241" s="594" t="s">
        <v>4064</v>
      </c>
      <c r="B4241" s="595"/>
      <c r="C4241" s="595"/>
      <c r="D4241" s="596"/>
      <c r="E4241" s="597" t="s">
        <v>4130</v>
      </c>
      <c r="F4241" s="598" t="s">
        <v>4132</v>
      </c>
      <c r="G4241" s="599" t="s">
        <v>4133</v>
      </c>
      <c r="H4241" s="600" t="s">
        <v>4134</v>
      </c>
    </row>
    <row r="4242" spans="1:8">
      <c r="A4242" s="601" t="s">
        <v>4149</v>
      </c>
      <c r="B4242" s="602"/>
      <c r="C4242" s="602"/>
      <c r="D4242" s="603"/>
      <c r="E4242" s="604" t="s">
        <v>4140</v>
      </c>
      <c r="F4242" s="632">
        <v>0.1429</v>
      </c>
      <c r="G4242" s="606">
        <v>64783.484999999993</v>
      </c>
      <c r="H4242" s="607">
        <v>9257.56</v>
      </c>
    </row>
    <row r="4243" spans="1:8">
      <c r="A4243" s="601"/>
      <c r="B4243" s="602"/>
      <c r="C4243" s="602"/>
      <c r="D4243" s="603"/>
      <c r="E4243" s="623" t="s">
        <v>4150</v>
      </c>
      <c r="F4243" s="624"/>
      <c r="G4243" s="625"/>
      <c r="H4243" s="612">
        <v>9257.56</v>
      </c>
    </row>
    <row r="4244" spans="1:8">
      <c r="A4244" s="634" t="s">
        <v>4151</v>
      </c>
      <c r="B4244" s="635"/>
      <c r="C4244" s="636"/>
      <c r="D4244" s="637"/>
      <c r="E4244" s="636"/>
      <c r="F4244" s="636"/>
      <c r="G4244" s="638"/>
      <c r="H4244" s="639"/>
    </row>
    <row r="4245" spans="1:8">
      <c r="A4245" s="594" t="s">
        <v>4064</v>
      </c>
      <c r="B4245" s="595"/>
      <c r="C4245" s="595"/>
      <c r="D4245" s="596"/>
      <c r="E4245" s="597" t="s">
        <v>4130</v>
      </c>
      <c r="F4245" s="598" t="s">
        <v>4144</v>
      </c>
      <c r="G4245" s="599" t="s">
        <v>4133</v>
      </c>
      <c r="H4245" s="600" t="s">
        <v>4134</v>
      </c>
    </row>
    <row r="4246" spans="1:8">
      <c r="A4246" s="601" t="s">
        <v>4198</v>
      </c>
      <c r="B4246" s="602"/>
      <c r="C4246" s="602"/>
      <c r="D4246" s="603"/>
      <c r="E4246" s="604" t="s">
        <v>4146</v>
      </c>
      <c r="F4246" s="640">
        <v>1.2</v>
      </c>
      <c r="G4246" s="606">
        <v>25731.008062500001</v>
      </c>
      <c r="H4246" s="607">
        <v>30877.21</v>
      </c>
    </row>
    <row r="4247" spans="1:8">
      <c r="A4247" s="601"/>
      <c r="B4247" s="602"/>
      <c r="C4247" s="602"/>
      <c r="D4247" s="603"/>
      <c r="E4247" s="604" t="s">
        <v>4141</v>
      </c>
      <c r="F4247" s="605"/>
      <c r="G4247" s="606" t="s">
        <v>4141</v>
      </c>
      <c r="H4247" s="607" t="s">
        <v>4141</v>
      </c>
    </row>
    <row r="4248" spans="1:8" ht="13.5" thickBot="1">
      <c r="A4248" s="641"/>
      <c r="B4248" s="642"/>
      <c r="C4248" s="642"/>
      <c r="D4248" s="643"/>
      <c r="E4248" s="644" t="s">
        <v>4153</v>
      </c>
      <c r="F4248" s="645"/>
      <c r="G4248" s="646"/>
      <c r="H4248" s="647">
        <v>30877.21</v>
      </c>
    </row>
    <row r="4249" spans="1:8" ht="13.5" thickBot="1">
      <c r="A4249" s="648" t="s">
        <v>4154</v>
      </c>
      <c r="B4249" s="649"/>
      <c r="C4249" s="649"/>
      <c r="D4249" s="649"/>
      <c r="E4249" s="650"/>
      <c r="F4249" s="651">
        <v>207347.68</v>
      </c>
      <c r="G4249" s="652"/>
      <c r="H4249" s="653"/>
    </row>
    <row r="4250" spans="1:8" ht="15">
      <c r="A4250" s="579"/>
      <c r="B4250" s="579"/>
      <c r="C4250" s="579"/>
      <c r="D4250" s="579"/>
      <c r="E4250" s="579"/>
      <c r="F4250" s="579"/>
      <c r="G4250" s="579"/>
      <c r="H4250" s="579"/>
    </row>
    <row r="4251" spans="1:8" ht="15.75" thickBot="1">
      <c r="A4251" s="654"/>
      <c r="B4251" s="654"/>
      <c r="C4251" s="654"/>
      <c r="D4251" s="654"/>
      <c r="E4251" s="654"/>
      <c r="F4251" s="654"/>
      <c r="G4251" s="654"/>
      <c r="H4251" s="654"/>
    </row>
    <row r="4252" spans="1:8" ht="26.25" thickBot="1">
      <c r="A4252" s="573" t="s">
        <v>4129</v>
      </c>
      <c r="B4252" s="581"/>
      <c r="C4252" s="581"/>
      <c r="D4252" s="582" t="s">
        <v>344</v>
      </c>
      <c r="E4252" s="583" t="s">
        <v>4130</v>
      </c>
      <c r="F4252" s="584" t="s">
        <v>2</v>
      </c>
      <c r="G4252" s="585" t="s">
        <v>0</v>
      </c>
      <c r="H4252" s="586" t="s">
        <v>4604</v>
      </c>
    </row>
    <row r="4253" spans="1:8" ht="15.75" customHeight="1" thickBot="1">
      <c r="A4253" s="587"/>
      <c r="B4253" s="587"/>
      <c r="C4253" s="587"/>
      <c r="D4253" s="587"/>
      <c r="E4253" s="587"/>
      <c r="F4253" s="587"/>
      <c r="G4253" s="587"/>
      <c r="H4253" s="587"/>
    </row>
    <row r="4254" spans="1:8">
      <c r="A4254" s="588" t="s">
        <v>1297</v>
      </c>
      <c r="B4254" s="589"/>
      <c r="C4254" s="590"/>
      <c r="D4254" s="591"/>
      <c r="E4254" s="590"/>
      <c r="F4254" s="590"/>
      <c r="G4254" s="592"/>
      <c r="H4254" s="593"/>
    </row>
    <row r="4255" spans="1:8">
      <c r="A4255" s="594" t="s">
        <v>4064</v>
      </c>
      <c r="B4255" s="595"/>
      <c r="C4255" s="595"/>
      <c r="D4255" s="596"/>
      <c r="E4255" s="597" t="s">
        <v>4130</v>
      </c>
      <c r="F4255" s="598" t="s">
        <v>4132</v>
      </c>
      <c r="G4255" s="599" t="s">
        <v>4133</v>
      </c>
      <c r="H4255" s="600" t="s">
        <v>4134</v>
      </c>
    </row>
    <row r="4256" spans="1:8">
      <c r="A4256" s="601" t="s">
        <v>4605</v>
      </c>
      <c r="B4256" s="602"/>
      <c r="C4256" s="602"/>
      <c r="D4256" s="603"/>
      <c r="E4256" s="604" t="s">
        <v>4138</v>
      </c>
      <c r="F4256" s="605">
        <v>1</v>
      </c>
      <c r="G4256" s="606">
        <v>41895</v>
      </c>
      <c r="H4256" s="607">
        <v>41895</v>
      </c>
    </row>
    <row r="4257" spans="1:8">
      <c r="A4257" s="601" t="s">
        <v>4407</v>
      </c>
      <c r="B4257" s="602"/>
      <c r="C4257" s="602"/>
      <c r="D4257" s="603"/>
      <c r="E4257" s="604" t="s">
        <v>4228</v>
      </c>
      <c r="F4257" s="605">
        <v>0.02</v>
      </c>
      <c r="G4257" s="606">
        <v>58570</v>
      </c>
      <c r="H4257" s="607">
        <v>1171.4000000000001</v>
      </c>
    </row>
    <row r="4258" spans="1:8">
      <c r="A4258" s="601" t="s">
        <v>4563</v>
      </c>
      <c r="B4258" s="602"/>
      <c r="C4258" s="602"/>
      <c r="D4258" s="603"/>
      <c r="E4258" s="604" t="s">
        <v>4138</v>
      </c>
      <c r="F4258" s="605">
        <v>0.23</v>
      </c>
      <c r="G4258" s="606">
        <v>60795</v>
      </c>
      <c r="H4258" s="607">
        <v>13982.85</v>
      </c>
    </row>
    <row r="4259" spans="1:8">
      <c r="A4259" s="601" t="s">
        <v>4537</v>
      </c>
      <c r="B4259" s="602"/>
      <c r="C4259" s="602"/>
      <c r="D4259" s="603"/>
      <c r="E4259" s="604" t="s">
        <v>4138</v>
      </c>
      <c r="F4259" s="605">
        <v>7.0000000000000007E-2</v>
      </c>
      <c r="G4259" s="606">
        <v>31395</v>
      </c>
      <c r="H4259" s="607">
        <v>2197.65</v>
      </c>
    </row>
    <row r="4260" spans="1:8">
      <c r="A4260" s="601" t="s">
        <v>4542</v>
      </c>
      <c r="B4260" s="602"/>
      <c r="C4260" s="602"/>
      <c r="D4260" s="603"/>
      <c r="E4260" s="604" t="s">
        <v>4136</v>
      </c>
      <c r="F4260" s="605">
        <v>0.1</v>
      </c>
      <c r="G4260" s="606">
        <v>26965</v>
      </c>
      <c r="H4260" s="607">
        <v>2696.5</v>
      </c>
    </row>
    <row r="4261" spans="1:8">
      <c r="A4261" s="601"/>
      <c r="B4261" s="602"/>
      <c r="C4261" s="602"/>
      <c r="D4261" s="603"/>
      <c r="E4261" s="611" t="s">
        <v>4142</v>
      </c>
      <c r="F4261" s="611"/>
      <c r="G4261" s="611"/>
      <c r="H4261" s="612">
        <v>61943.4</v>
      </c>
    </row>
    <row r="4262" spans="1:8">
      <c r="A4262" s="613" t="s">
        <v>4143</v>
      </c>
      <c r="B4262" s="614"/>
      <c r="C4262" s="615"/>
      <c r="D4262" s="616"/>
      <c r="E4262" s="615"/>
      <c r="F4262" s="615"/>
      <c r="G4262" s="617"/>
      <c r="H4262" s="618"/>
    </row>
    <row r="4263" spans="1:8">
      <c r="A4263" s="594" t="s">
        <v>4129</v>
      </c>
      <c r="B4263" s="595"/>
      <c r="C4263" s="595"/>
      <c r="D4263" s="596"/>
      <c r="E4263" s="597" t="s">
        <v>4130</v>
      </c>
      <c r="F4263" s="598" t="s">
        <v>4144</v>
      </c>
      <c r="G4263" s="599" t="s">
        <v>4133</v>
      </c>
      <c r="H4263" s="600" t="s">
        <v>4134</v>
      </c>
    </row>
    <row r="4264" spans="1:8">
      <c r="A4264" s="601" t="s">
        <v>4145</v>
      </c>
      <c r="B4264" s="602"/>
      <c r="C4264" s="602"/>
      <c r="D4264" s="603"/>
      <c r="E4264" s="604" t="s">
        <v>4146</v>
      </c>
      <c r="F4264" s="619">
        <v>1.2</v>
      </c>
      <c r="G4264" s="606">
        <v>1587.2183463750353</v>
      </c>
      <c r="H4264" s="607">
        <v>1904.66</v>
      </c>
    </row>
    <row r="4265" spans="1:8">
      <c r="A4265" s="601"/>
      <c r="B4265" s="602"/>
      <c r="C4265" s="602"/>
      <c r="D4265" s="603"/>
      <c r="E4265" s="604" t="s">
        <v>4141</v>
      </c>
      <c r="F4265" s="619" t="s">
        <v>4141</v>
      </c>
      <c r="G4265" s="606" t="s">
        <v>4141</v>
      </c>
      <c r="H4265" s="607" t="s">
        <v>4141</v>
      </c>
    </row>
    <row r="4266" spans="1:8">
      <c r="A4266" s="620"/>
      <c r="B4266" s="621"/>
      <c r="C4266" s="621"/>
      <c r="D4266" s="622"/>
      <c r="E4266" s="623" t="s">
        <v>4147</v>
      </c>
      <c r="F4266" s="624"/>
      <c r="G4266" s="625"/>
      <c r="H4266" s="612">
        <v>1904.66</v>
      </c>
    </row>
    <row r="4267" spans="1:8">
      <c r="A4267" s="626" t="s">
        <v>4148</v>
      </c>
      <c r="B4267" s="627"/>
      <c r="C4267" s="628"/>
      <c r="D4267" s="629"/>
      <c r="E4267" s="628"/>
      <c r="F4267" s="628"/>
      <c r="G4267" s="630"/>
      <c r="H4267" s="631"/>
    </row>
    <row r="4268" spans="1:8">
      <c r="A4268" s="594" t="s">
        <v>4064</v>
      </c>
      <c r="B4268" s="595"/>
      <c r="C4268" s="595"/>
      <c r="D4268" s="596"/>
      <c r="E4268" s="597" t="s">
        <v>4130</v>
      </c>
      <c r="F4268" s="598" t="s">
        <v>4132</v>
      </c>
      <c r="G4268" s="599" t="s">
        <v>4133</v>
      </c>
      <c r="H4268" s="600" t="s">
        <v>4134</v>
      </c>
    </row>
    <row r="4269" spans="1:8">
      <c r="A4269" s="601" t="s">
        <v>4149</v>
      </c>
      <c r="B4269" s="602"/>
      <c r="C4269" s="602"/>
      <c r="D4269" s="603"/>
      <c r="E4269" s="604" t="s">
        <v>4140</v>
      </c>
      <c r="F4269" s="632">
        <v>0.1429</v>
      </c>
      <c r="G4269" s="606">
        <v>64783.484999999993</v>
      </c>
      <c r="H4269" s="607">
        <v>9257.56</v>
      </c>
    </row>
    <row r="4270" spans="1:8">
      <c r="A4270" s="601"/>
      <c r="B4270" s="602"/>
      <c r="C4270" s="602"/>
      <c r="D4270" s="603"/>
      <c r="E4270" s="623" t="s">
        <v>4150</v>
      </c>
      <c r="F4270" s="624"/>
      <c r="G4270" s="625"/>
      <c r="H4270" s="612">
        <v>9257.56</v>
      </c>
    </row>
    <row r="4271" spans="1:8">
      <c r="A4271" s="634" t="s">
        <v>4151</v>
      </c>
      <c r="B4271" s="635"/>
      <c r="C4271" s="636"/>
      <c r="D4271" s="637"/>
      <c r="E4271" s="636"/>
      <c r="F4271" s="636"/>
      <c r="G4271" s="638"/>
      <c r="H4271" s="639"/>
    </row>
    <row r="4272" spans="1:8">
      <c r="A4272" s="594" t="s">
        <v>4064</v>
      </c>
      <c r="B4272" s="595"/>
      <c r="C4272" s="595"/>
      <c r="D4272" s="596"/>
      <c r="E4272" s="597" t="s">
        <v>4130</v>
      </c>
      <c r="F4272" s="598" t="s">
        <v>4144</v>
      </c>
      <c r="G4272" s="599" t="s">
        <v>4133</v>
      </c>
      <c r="H4272" s="600" t="s">
        <v>4134</v>
      </c>
    </row>
    <row r="4273" spans="1:8">
      <c r="A4273" s="601" t="s">
        <v>4198</v>
      </c>
      <c r="B4273" s="602"/>
      <c r="C4273" s="602"/>
      <c r="D4273" s="603"/>
      <c r="E4273" s="604" t="s">
        <v>4146</v>
      </c>
      <c r="F4273" s="640">
        <v>1.2</v>
      </c>
      <c r="G4273" s="606">
        <v>25731.008062500001</v>
      </c>
      <c r="H4273" s="607">
        <v>30877.21</v>
      </c>
    </row>
    <row r="4274" spans="1:8">
      <c r="A4274" s="601"/>
      <c r="B4274" s="602"/>
      <c r="C4274" s="602"/>
      <c r="D4274" s="603"/>
      <c r="E4274" s="604" t="s">
        <v>4141</v>
      </c>
      <c r="F4274" s="605"/>
      <c r="G4274" s="606" t="s">
        <v>4141</v>
      </c>
      <c r="H4274" s="607" t="s">
        <v>4141</v>
      </c>
    </row>
    <row r="4275" spans="1:8" ht="13.5" thickBot="1">
      <c r="A4275" s="641"/>
      <c r="B4275" s="642"/>
      <c r="C4275" s="642"/>
      <c r="D4275" s="643"/>
      <c r="E4275" s="644" t="s">
        <v>4153</v>
      </c>
      <c r="F4275" s="645"/>
      <c r="G4275" s="646"/>
      <c r="H4275" s="647">
        <v>30877.21</v>
      </c>
    </row>
    <row r="4276" spans="1:8" ht="13.5" thickBot="1">
      <c r="A4276" s="648" t="s">
        <v>4154</v>
      </c>
      <c r="B4276" s="649"/>
      <c r="C4276" s="649"/>
      <c r="D4276" s="649"/>
      <c r="E4276" s="650"/>
      <c r="F4276" s="651">
        <v>103982.83</v>
      </c>
      <c r="G4276" s="652"/>
      <c r="H4276" s="653"/>
    </row>
    <row r="4277" spans="1:8" ht="15">
      <c r="A4277" s="579"/>
      <c r="B4277" s="579"/>
      <c r="C4277" s="579"/>
      <c r="D4277" s="579"/>
      <c r="E4277" s="579"/>
      <c r="F4277" s="579"/>
      <c r="G4277" s="579"/>
      <c r="H4277" s="579"/>
    </row>
    <row r="4278" spans="1:8" ht="15.75" thickBot="1">
      <c r="A4278" s="654"/>
      <c r="B4278" s="654"/>
      <c r="C4278" s="654"/>
      <c r="D4278" s="654"/>
      <c r="E4278" s="654"/>
      <c r="F4278" s="654"/>
      <c r="G4278" s="654"/>
      <c r="H4278" s="654"/>
    </row>
    <row r="4279" spans="1:8" ht="26.25" thickBot="1">
      <c r="A4279" s="573" t="s">
        <v>4129</v>
      </c>
      <c r="B4279" s="581"/>
      <c r="C4279" s="581"/>
      <c r="D4279" s="582" t="s">
        <v>346</v>
      </c>
      <c r="E4279" s="583" t="s">
        <v>4130</v>
      </c>
      <c r="F4279" s="584" t="s">
        <v>2</v>
      </c>
      <c r="G4279" s="585" t="s">
        <v>0</v>
      </c>
      <c r="H4279" s="586" t="s">
        <v>4606</v>
      </c>
    </row>
    <row r="4280" spans="1:8" ht="15.75" customHeight="1" thickBot="1">
      <c r="A4280" s="587"/>
      <c r="B4280" s="587"/>
      <c r="C4280" s="587"/>
      <c r="D4280" s="587"/>
      <c r="E4280" s="587"/>
      <c r="F4280" s="587"/>
      <c r="G4280" s="587"/>
      <c r="H4280" s="587"/>
    </row>
    <row r="4281" spans="1:8">
      <c r="A4281" s="588" t="s">
        <v>1297</v>
      </c>
      <c r="B4281" s="589"/>
      <c r="C4281" s="590"/>
      <c r="D4281" s="591"/>
      <c r="E4281" s="590"/>
      <c r="F4281" s="590"/>
      <c r="G4281" s="592"/>
      <c r="H4281" s="593"/>
    </row>
    <row r="4282" spans="1:8">
      <c r="A4282" s="594" t="s">
        <v>4064</v>
      </c>
      <c r="B4282" s="595"/>
      <c r="C4282" s="595"/>
      <c r="D4282" s="596"/>
      <c r="E4282" s="597" t="s">
        <v>4130</v>
      </c>
      <c r="F4282" s="598" t="s">
        <v>4132</v>
      </c>
      <c r="G4282" s="599" t="s">
        <v>4133</v>
      </c>
      <c r="H4282" s="600" t="s">
        <v>4134</v>
      </c>
    </row>
    <row r="4283" spans="1:8">
      <c r="A4283" s="601" t="s">
        <v>4607</v>
      </c>
      <c r="B4283" s="602"/>
      <c r="C4283" s="602"/>
      <c r="D4283" s="603"/>
      <c r="E4283" s="604" t="s">
        <v>4138</v>
      </c>
      <c r="F4283" s="605">
        <v>1</v>
      </c>
      <c r="G4283" s="606">
        <v>98508</v>
      </c>
      <c r="H4283" s="607">
        <v>98508</v>
      </c>
    </row>
    <row r="4284" spans="1:8">
      <c r="A4284" s="601" t="s">
        <v>4407</v>
      </c>
      <c r="B4284" s="602"/>
      <c r="C4284" s="602"/>
      <c r="D4284" s="603"/>
      <c r="E4284" s="604" t="s">
        <v>4228</v>
      </c>
      <c r="F4284" s="605">
        <v>0.02</v>
      </c>
      <c r="G4284" s="606">
        <v>58570</v>
      </c>
      <c r="H4284" s="607">
        <v>1171.4000000000001</v>
      </c>
    </row>
    <row r="4285" spans="1:8">
      <c r="A4285" s="601" t="s">
        <v>4563</v>
      </c>
      <c r="B4285" s="602"/>
      <c r="C4285" s="602"/>
      <c r="D4285" s="603"/>
      <c r="E4285" s="604" t="s">
        <v>4138</v>
      </c>
      <c r="F4285" s="605">
        <v>0.23</v>
      </c>
      <c r="G4285" s="606">
        <v>60795</v>
      </c>
      <c r="H4285" s="607">
        <v>13982.85</v>
      </c>
    </row>
    <row r="4286" spans="1:8">
      <c r="A4286" s="601" t="s">
        <v>4537</v>
      </c>
      <c r="B4286" s="602"/>
      <c r="C4286" s="602"/>
      <c r="D4286" s="603"/>
      <c r="E4286" s="604" t="s">
        <v>4138</v>
      </c>
      <c r="F4286" s="605">
        <v>7.0000000000000007E-2</v>
      </c>
      <c r="G4286" s="606">
        <v>31395</v>
      </c>
      <c r="H4286" s="607">
        <v>2197.65</v>
      </c>
    </row>
    <row r="4287" spans="1:8">
      <c r="A4287" s="601" t="s">
        <v>4542</v>
      </c>
      <c r="B4287" s="602"/>
      <c r="C4287" s="602"/>
      <c r="D4287" s="603"/>
      <c r="E4287" s="604" t="s">
        <v>4136</v>
      </c>
      <c r="F4287" s="605">
        <v>0.2</v>
      </c>
      <c r="G4287" s="606">
        <v>26965</v>
      </c>
      <c r="H4287" s="607">
        <v>5393</v>
      </c>
    </row>
    <row r="4288" spans="1:8">
      <c r="A4288" s="601"/>
      <c r="B4288" s="602"/>
      <c r="C4288" s="602"/>
      <c r="D4288" s="603"/>
      <c r="E4288" s="611" t="s">
        <v>4142</v>
      </c>
      <c r="F4288" s="611"/>
      <c r="G4288" s="611"/>
      <c r="H4288" s="612">
        <v>121252.9</v>
      </c>
    </row>
    <row r="4289" spans="1:8">
      <c r="A4289" s="613" t="s">
        <v>4143</v>
      </c>
      <c r="B4289" s="614"/>
      <c r="C4289" s="615"/>
      <c r="D4289" s="616"/>
      <c r="E4289" s="615"/>
      <c r="F4289" s="615"/>
      <c r="G4289" s="617"/>
      <c r="H4289" s="618"/>
    </row>
    <row r="4290" spans="1:8">
      <c r="A4290" s="594" t="s">
        <v>4129</v>
      </c>
      <c r="B4290" s="595"/>
      <c r="C4290" s="595"/>
      <c r="D4290" s="596"/>
      <c r="E4290" s="597" t="s">
        <v>4130</v>
      </c>
      <c r="F4290" s="598" t="s">
        <v>4144</v>
      </c>
      <c r="G4290" s="599" t="s">
        <v>4133</v>
      </c>
      <c r="H4290" s="600" t="s">
        <v>4134</v>
      </c>
    </row>
    <row r="4291" spans="1:8">
      <c r="A4291" s="601" t="s">
        <v>4145</v>
      </c>
      <c r="B4291" s="602"/>
      <c r="C4291" s="602"/>
      <c r="D4291" s="603"/>
      <c r="E4291" s="604" t="s">
        <v>4146</v>
      </c>
      <c r="F4291" s="619">
        <v>1.2</v>
      </c>
      <c r="G4291" s="606">
        <v>1587.2183463750353</v>
      </c>
      <c r="H4291" s="607">
        <v>1904.66</v>
      </c>
    </row>
    <row r="4292" spans="1:8">
      <c r="A4292" s="601"/>
      <c r="B4292" s="602"/>
      <c r="C4292" s="602"/>
      <c r="D4292" s="603"/>
      <c r="E4292" s="604" t="s">
        <v>4141</v>
      </c>
      <c r="F4292" s="619" t="s">
        <v>4141</v>
      </c>
      <c r="G4292" s="606" t="s">
        <v>4141</v>
      </c>
      <c r="H4292" s="607" t="s">
        <v>4141</v>
      </c>
    </row>
    <row r="4293" spans="1:8">
      <c r="A4293" s="620"/>
      <c r="B4293" s="621"/>
      <c r="C4293" s="621"/>
      <c r="D4293" s="622"/>
      <c r="E4293" s="623" t="s">
        <v>4147</v>
      </c>
      <c r="F4293" s="624"/>
      <c r="G4293" s="625"/>
      <c r="H4293" s="612">
        <v>1904.66</v>
      </c>
    </row>
    <row r="4294" spans="1:8">
      <c r="A4294" s="626" t="s">
        <v>4148</v>
      </c>
      <c r="B4294" s="627"/>
      <c r="C4294" s="628"/>
      <c r="D4294" s="629"/>
      <c r="E4294" s="628"/>
      <c r="F4294" s="628"/>
      <c r="G4294" s="630"/>
      <c r="H4294" s="631"/>
    </row>
    <row r="4295" spans="1:8">
      <c r="A4295" s="594" t="s">
        <v>4064</v>
      </c>
      <c r="B4295" s="595"/>
      <c r="C4295" s="595"/>
      <c r="D4295" s="596"/>
      <c r="E4295" s="597" t="s">
        <v>4130</v>
      </c>
      <c r="F4295" s="598" t="s">
        <v>4132</v>
      </c>
      <c r="G4295" s="599" t="s">
        <v>4133</v>
      </c>
      <c r="H4295" s="600" t="s">
        <v>4134</v>
      </c>
    </row>
    <row r="4296" spans="1:8">
      <c r="A4296" s="601" t="s">
        <v>4149</v>
      </c>
      <c r="B4296" s="602"/>
      <c r="C4296" s="602"/>
      <c r="D4296" s="603"/>
      <c r="E4296" s="604" t="s">
        <v>4140</v>
      </c>
      <c r="F4296" s="632">
        <v>0.1429</v>
      </c>
      <c r="G4296" s="606">
        <v>64783.484999999993</v>
      </c>
      <c r="H4296" s="607">
        <v>9257.56</v>
      </c>
    </row>
    <row r="4297" spans="1:8">
      <c r="A4297" s="601"/>
      <c r="B4297" s="602"/>
      <c r="C4297" s="602"/>
      <c r="D4297" s="603"/>
      <c r="E4297" s="623" t="s">
        <v>4150</v>
      </c>
      <c r="F4297" s="624"/>
      <c r="G4297" s="625"/>
      <c r="H4297" s="612">
        <v>9257.56</v>
      </c>
    </row>
    <row r="4298" spans="1:8">
      <c r="A4298" s="634" t="s">
        <v>4151</v>
      </c>
      <c r="B4298" s="635"/>
      <c r="C4298" s="636"/>
      <c r="D4298" s="637"/>
      <c r="E4298" s="636"/>
      <c r="F4298" s="636"/>
      <c r="G4298" s="638"/>
      <c r="H4298" s="639"/>
    </row>
    <row r="4299" spans="1:8">
      <c r="A4299" s="594" t="s">
        <v>4064</v>
      </c>
      <c r="B4299" s="595"/>
      <c r="C4299" s="595"/>
      <c r="D4299" s="596"/>
      <c r="E4299" s="597" t="s">
        <v>4130</v>
      </c>
      <c r="F4299" s="598" t="s">
        <v>4144</v>
      </c>
      <c r="G4299" s="599" t="s">
        <v>4133</v>
      </c>
      <c r="H4299" s="600" t="s">
        <v>4134</v>
      </c>
    </row>
    <row r="4300" spans="1:8">
      <c r="A4300" s="601" t="s">
        <v>4198</v>
      </c>
      <c r="B4300" s="602"/>
      <c r="C4300" s="602"/>
      <c r="D4300" s="603"/>
      <c r="E4300" s="604" t="s">
        <v>4146</v>
      </c>
      <c r="F4300" s="640">
        <v>1.2</v>
      </c>
      <c r="G4300" s="606">
        <v>25731.008062500001</v>
      </c>
      <c r="H4300" s="607">
        <v>30877.21</v>
      </c>
    </row>
    <row r="4301" spans="1:8">
      <c r="A4301" s="601"/>
      <c r="B4301" s="602"/>
      <c r="C4301" s="602"/>
      <c r="D4301" s="603"/>
      <c r="E4301" s="604" t="s">
        <v>4141</v>
      </c>
      <c r="F4301" s="605"/>
      <c r="G4301" s="606" t="s">
        <v>4141</v>
      </c>
      <c r="H4301" s="607" t="s">
        <v>4141</v>
      </c>
    </row>
    <row r="4302" spans="1:8" ht="13.5" thickBot="1">
      <c r="A4302" s="641"/>
      <c r="B4302" s="642"/>
      <c r="C4302" s="642"/>
      <c r="D4302" s="643"/>
      <c r="E4302" s="644" t="s">
        <v>4153</v>
      </c>
      <c r="F4302" s="645"/>
      <c r="G4302" s="646"/>
      <c r="H4302" s="647">
        <v>30877.21</v>
      </c>
    </row>
    <row r="4303" spans="1:8" ht="13.5" thickBot="1">
      <c r="A4303" s="648" t="s">
        <v>4154</v>
      </c>
      <c r="B4303" s="649"/>
      <c r="C4303" s="649"/>
      <c r="D4303" s="649"/>
      <c r="E4303" s="650"/>
      <c r="F4303" s="651">
        <v>163292.32999999999</v>
      </c>
      <c r="G4303" s="652"/>
      <c r="H4303" s="653"/>
    </row>
    <row r="4304" spans="1:8" ht="15">
      <c r="A4304" s="579"/>
      <c r="B4304" s="579"/>
      <c r="C4304" s="579"/>
      <c r="D4304" s="579"/>
      <c r="E4304" s="579"/>
      <c r="F4304" s="579"/>
      <c r="G4304" s="579"/>
      <c r="H4304" s="579"/>
    </row>
    <row r="4305" spans="1:8" ht="15.75" thickBot="1">
      <c r="A4305" s="654"/>
      <c r="B4305" s="654"/>
      <c r="C4305" s="654"/>
      <c r="D4305" s="654"/>
      <c r="E4305" s="654"/>
      <c r="F4305" s="654"/>
      <c r="G4305" s="654"/>
      <c r="H4305" s="654"/>
    </row>
    <row r="4306" spans="1:8" ht="26.25" thickBot="1">
      <c r="A4306" s="573" t="s">
        <v>4129</v>
      </c>
      <c r="B4306" s="581"/>
      <c r="C4306" s="581"/>
      <c r="D4306" s="582" t="s">
        <v>348</v>
      </c>
      <c r="E4306" s="583" t="s">
        <v>4130</v>
      </c>
      <c r="F4306" s="584" t="s">
        <v>2</v>
      </c>
      <c r="G4306" s="585" t="s">
        <v>0</v>
      </c>
      <c r="H4306" s="586" t="s">
        <v>4608</v>
      </c>
    </row>
    <row r="4307" spans="1:8" ht="15.75" customHeight="1" thickBot="1">
      <c r="A4307" s="587"/>
      <c r="B4307" s="587"/>
      <c r="C4307" s="587"/>
      <c r="D4307" s="587"/>
      <c r="E4307" s="587"/>
      <c r="F4307" s="587"/>
      <c r="G4307" s="587"/>
      <c r="H4307" s="587"/>
    </row>
    <row r="4308" spans="1:8">
      <c r="A4308" s="588" t="s">
        <v>1297</v>
      </c>
      <c r="B4308" s="589"/>
      <c r="C4308" s="590"/>
      <c r="D4308" s="591"/>
      <c r="E4308" s="590"/>
      <c r="F4308" s="590"/>
      <c r="G4308" s="592"/>
      <c r="H4308" s="593"/>
    </row>
    <row r="4309" spans="1:8">
      <c r="A4309" s="594" t="s">
        <v>4064</v>
      </c>
      <c r="B4309" s="595"/>
      <c r="C4309" s="595"/>
      <c r="D4309" s="596"/>
      <c r="E4309" s="597" t="s">
        <v>4130</v>
      </c>
      <c r="F4309" s="598" t="s">
        <v>4132</v>
      </c>
      <c r="G4309" s="599" t="s">
        <v>4133</v>
      </c>
      <c r="H4309" s="600" t="s">
        <v>4134</v>
      </c>
    </row>
    <row r="4310" spans="1:8">
      <c r="A4310" s="601" t="s">
        <v>4609</v>
      </c>
      <c r="B4310" s="602"/>
      <c r="C4310" s="602"/>
      <c r="D4310" s="603"/>
      <c r="E4310" s="604" t="s">
        <v>4138</v>
      </c>
      <c r="F4310" s="605">
        <v>1</v>
      </c>
      <c r="G4310" s="606">
        <v>113295</v>
      </c>
      <c r="H4310" s="607">
        <v>113295</v>
      </c>
    </row>
    <row r="4311" spans="1:8">
      <c r="A4311" s="601" t="s">
        <v>4407</v>
      </c>
      <c r="B4311" s="602"/>
      <c r="C4311" s="602"/>
      <c r="D4311" s="603"/>
      <c r="E4311" s="604" t="s">
        <v>4228</v>
      </c>
      <c r="F4311" s="605">
        <v>0.02</v>
      </c>
      <c r="G4311" s="606">
        <v>58570</v>
      </c>
      <c r="H4311" s="607">
        <v>1171.4000000000001</v>
      </c>
    </row>
    <row r="4312" spans="1:8">
      <c r="A4312" s="601" t="s">
        <v>4563</v>
      </c>
      <c r="B4312" s="602"/>
      <c r="C4312" s="602"/>
      <c r="D4312" s="603"/>
      <c r="E4312" s="604" t="s">
        <v>4138</v>
      </c>
      <c r="F4312" s="605">
        <v>0.23</v>
      </c>
      <c r="G4312" s="606">
        <v>60795</v>
      </c>
      <c r="H4312" s="607">
        <v>13982.85</v>
      </c>
    </row>
    <row r="4313" spans="1:8">
      <c r="A4313" s="601" t="s">
        <v>4537</v>
      </c>
      <c r="B4313" s="602"/>
      <c r="C4313" s="602"/>
      <c r="D4313" s="603"/>
      <c r="E4313" s="604" t="s">
        <v>4138</v>
      </c>
      <c r="F4313" s="605">
        <v>7.0000000000000007E-2</v>
      </c>
      <c r="G4313" s="606">
        <v>31395</v>
      </c>
      <c r="H4313" s="607">
        <v>2197.65</v>
      </c>
    </row>
    <row r="4314" spans="1:8">
      <c r="A4314" s="601" t="s">
        <v>4542</v>
      </c>
      <c r="B4314" s="602"/>
      <c r="C4314" s="602"/>
      <c r="D4314" s="603"/>
      <c r="E4314" s="604" t="s">
        <v>4136</v>
      </c>
      <c r="F4314" s="605">
        <v>0.2</v>
      </c>
      <c r="G4314" s="606">
        <v>26965</v>
      </c>
      <c r="H4314" s="607">
        <v>5393</v>
      </c>
    </row>
    <row r="4315" spans="1:8">
      <c r="A4315" s="601"/>
      <c r="B4315" s="602"/>
      <c r="C4315" s="602"/>
      <c r="D4315" s="603"/>
      <c r="E4315" s="611" t="s">
        <v>4142</v>
      </c>
      <c r="F4315" s="611"/>
      <c r="G4315" s="611"/>
      <c r="H4315" s="612">
        <v>136039.9</v>
      </c>
    </row>
    <row r="4316" spans="1:8">
      <c r="A4316" s="613" t="s">
        <v>4143</v>
      </c>
      <c r="B4316" s="614"/>
      <c r="C4316" s="615"/>
      <c r="D4316" s="616"/>
      <c r="E4316" s="615"/>
      <c r="F4316" s="615"/>
      <c r="G4316" s="617"/>
      <c r="H4316" s="618"/>
    </row>
    <row r="4317" spans="1:8">
      <c r="A4317" s="594" t="s">
        <v>4129</v>
      </c>
      <c r="B4317" s="595"/>
      <c r="C4317" s="595"/>
      <c r="D4317" s="596"/>
      <c r="E4317" s="597" t="s">
        <v>4130</v>
      </c>
      <c r="F4317" s="598" t="s">
        <v>4144</v>
      </c>
      <c r="G4317" s="599" t="s">
        <v>4133</v>
      </c>
      <c r="H4317" s="600" t="s">
        <v>4134</v>
      </c>
    </row>
    <row r="4318" spans="1:8">
      <c r="A4318" s="601" t="s">
        <v>4145</v>
      </c>
      <c r="B4318" s="602"/>
      <c r="C4318" s="602"/>
      <c r="D4318" s="603"/>
      <c r="E4318" s="604" t="s">
        <v>4146</v>
      </c>
      <c r="F4318" s="619">
        <v>1.2</v>
      </c>
      <c r="G4318" s="606">
        <v>1587.2183463750353</v>
      </c>
      <c r="H4318" s="607">
        <v>1904.66</v>
      </c>
    </row>
    <row r="4319" spans="1:8">
      <c r="A4319" s="601"/>
      <c r="B4319" s="602"/>
      <c r="C4319" s="602"/>
      <c r="D4319" s="603"/>
      <c r="E4319" s="604" t="s">
        <v>4141</v>
      </c>
      <c r="F4319" s="619" t="s">
        <v>4141</v>
      </c>
      <c r="G4319" s="606" t="s">
        <v>4141</v>
      </c>
      <c r="H4319" s="607" t="s">
        <v>4141</v>
      </c>
    </row>
    <row r="4320" spans="1:8">
      <c r="A4320" s="620"/>
      <c r="B4320" s="621"/>
      <c r="C4320" s="621"/>
      <c r="D4320" s="622"/>
      <c r="E4320" s="623" t="s">
        <v>4147</v>
      </c>
      <c r="F4320" s="624"/>
      <c r="G4320" s="625"/>
      <c r="H4320" s="612">
        <v>1904.66</v>
      </c>
    </row>
    <row r="4321" spans="1:8">
      <c r="A4321" s="626" t="s">
        <v>4148</v>
      </c>
      <c r="B4321" s="627"/>
      <c r="C4321" s="628"/>
      <c r="D4321" s="629"/>
      <c r="E4321" s="628"/>
      <c r="F4321" s="628"/>
      <c r="G4321" s="630"/>
      <c r="H4321" s="631"/>
    </row>
    <row r="4322" spans="1:8">
      <c r="A4322" s="594" t="s">
        <v>4064</v>
      </c>
      <c r="B4322" s="595"/>
      <c r="C4322" s="595"/>
      <c r="D4322" s="596"/>
      <c r="E4322" s="597" t="s">
        <v>4130</v>
      </c>
      <c r="F4322" s="598" t="s">
        <v>4132</v>
      </c>
      <c r="G4322" s="599" t="s">
        <v>4133</v>
      </c>
      <c r="H4322" s="600" t="s">
        <v>4134</v>
      </c>
    </row>
    <row r="4323" spans="1:8">
      <c r="A4323" s="601" t="s">
        <v>4149</v>
      </c>
      <c r="B4323" s="602"/>
      <c r="C4323" s="602"/>
      <c r="D4323" s="603"/>
      <c r="E4323" s="604" t="s">
        <v>4140</v>
      </c>
      <c r="F4323" s="632">
        <v>0.1429</v>
      </c>
      <c r="G4323" s="606">
        <v>64783.484999999993</v>
      </c>
      <c r="H4323" s="607">
        <v>9257.56</v>
      </c>
    </row>
    <row r="4324" spans="1:8">
      <c r="A4324" s="601"/>
      <c r="B4324" s="602"/>
      <c r="C4324" s="602"/>
      <c r="D4324" s="603"/>
      <c r="E4324" s="623" t="s">
        <v>4150</v>
      </c>
      <c r="F4324" s="624"/>
      <c r="G4324" s="625"/>
      <c r="H4324" s="612">
        <v>9257.56</v>
      </c>
    </row>
    <row r="4325" spans="1:8">
      <c r="A4325" s="634" t="s">
        <v>4151</v>
      </c>
      <c r="B4325" s="635"/>
      <c r="C4325" s="636"/>
      <c r="D4325" s="637"/>
      <c r="E4325" s="636"/>
      <c r="F4325" s="636"/>
      <c r="G4325" s="638"/>
      <c r="H4325" s="639"/>
    </row>
    <row r="4326" spans="1:8">
      <c r="A4326" s="594" t="s">
        <v>4064</v>
      </c>
      <c r="B4326" s="595"/>
      <c r="C4326" s="595"/>
      <c r="D4326" s="596"/>
      <c r="E4326" s="597" t="s">
        <v>4130</v>
      </c>
      <c r="F4326" s="598" t="s">
        <v>4144</v>
      </c>
      <c r="G4326" s="599" t="s">
        <v>4133</v>
      </c>
      <c r="H4326" s="600" t="s">
        <v>4134</v>
      </c>
    </row>
    <row r="4327" spans="1:8">
      <c r="A4327" s="601" t="s">
        <v>4198</v>
      </c>
      <c r="B4327" s="602"/>
      <c r="C4327" s="602"/>
      <c r="D4327" s="603"/>
      <c r="E4327" s="604" t="s">
        <v>4146</v>
      </c>
      <c r="F4327" s="640">
        <v>1.2</v>
      </c>
      <c r="G4327" s="606">
        <v>25731.008062500001</v>
      </c>
      <c r="H4327" s="607">
        <v>30877.21</v>
      </c>
    </row>
    <row r="4328" spans="1:8">
      <c r="A4328" s="601"/>
      <c r="B4328" s="602"/>
      <c r="C4328" s="602"/>
      <c r="D4328" s="603"/>
      <c r="E4328" s="604" t="s">
        <v>4141</v>
      </c>
      <c r="F4328" s="605"/>
      <c r="G4328" s="606" t="s">
        <v>4141</v>
      </c>
      <c r="H4328" s="607" t="s">
        <v>4141</v>
      </c>
    </row>
    <row r="4329" spans="1:8" ht="13.5" thickBot="1">
      <c r="A4329" s="641"/>
      <c r="B4329" s="642"/>
      <c r="C4329" s="642"/>
      <c r="D4329" s="643"/>
      <c r="E4329" s="644" t="s">
        <v>4153</v>
      </c>
      <c r="F4329" s="645"/>
      <c r="G4329" s="646"/>
      <c r="H4329" s="647">
        <v>30877.21</v>
      </c>
    </row>
    <row r="4330" spans="1:8" ht="13.5" thickBot="1">
      <c r="A4330" s="648" t="s">
        <v>4154</v>
      </c>
      <c r="B4330" s="649"/>
      <c r="C4330" s="649"/>
      <c r="D4330" s="649"/>
      <c r="E4330" s="650"/>
      <c r="F4330" s="651">
        <v>178079.33</v>
      </c>
      <c r="G4330" s="652"/>
      <c r="H4330" s="653"/>
    </row>
    <row r="4331" spans="1:8" ht="15">
      <c r="A4331" s="579"/>
      <c r="B4331" s="579"/>
      <c r="C4331" s="579"/>
      <c r="D4331" s="579"/>
      <c r="E4331" s="579"/>
      <c r="F4331" s="579"/>
      <c r="G4331" s="579"/>
      <c r="H4331" s="579"/>
    </row>
    <row r="4332" spans="1:8" ht="15.75" thickBot="1">
      <c r="A4332" s="654"/>
      <c r="B4332" s="654"/>
      <c r="C4332" s="654"/>
      <c r="D4332" s="654"/>
      <c r="E4332" s="654"/>
      <c r="F4332" s="654"/>
      <c r="G4332" s="654"/>
      <c r="H4332" s="654"/>
    </row>
    <row r="4333" spans="1:8" ht="26.25" thickBot="1">
      <c r="A4333" s="573" t="s">
        <v>4129</v>
      </c>
      <c r="B4333" s="581"/>
      <c r="C4333" s="581"/>
      <c r="D4333" s="582" t="s">
        <v>350</v>
      </c>
      <c r="E4333" s="583" t="s">
        <v>4130</v>
      </c>
      <c r="F4333" s="584" t="s">
        <v>2</v>
      </c>
      <c r="G4333" s="585" t="s">
        <v>0</v>
      </c>
      <c r="H4333" s="586" t="s">
        <v>4610</v>
      </c>
    </row>
    <row r="4334" spans="1:8" ht="15.75" customHeight="1" thickBot="1">
      <c r="A4334" s="587"/>
      <c r="B4334" s="587"/>
      <c r="C4334" s="587"/>
      <c r="D4334" s="587"/>
      <c r="E4334" s="587"/>
      <c r="F4334" s="587"/>
      <c r="G4334" s="587"/>
      <c r="H4334" s="587"/>
    </row>
    <row r="4335" spans="1:8">
      <c r="A4335" s="588" t="s">
        <v>1297</v>
      </c>
      <c r="B4335" s="589"/>
      <c r="C4335" s="590"/>
      <c r="D4335" s="591"/>
      <c r="E4335" s="590"/>
      <c r="F4335" s="590"/>
      <c r="G4335" s="592"/>
      <c r="H4335" s="593"/>
    </row>
    <row r="4336" spans="1:8">
      <c r="A4336" s="594" t="s">
        <v>4064</v>
      </c>
      <c r="B4336" s="595"/>
      <c r="C4336" s="595"/>
      <c r="D4336" s="596"/>
      <c r="E4336" s="597" t="s">
        <v>4130</v>
      </c>
      <c r="F4336" s="598" t="s">
        <v>4132</v>
      </c>
      <c r="G4336" s="599" t="s">
        <v>4133</v>
      </c>
      <c r="H4336" s="600" t="s">
        <v>4134</v>
      </c>
    </row>
    <row r="4337" spans="1:8">
      <c r="A4337" s="601" t="s">
        <v>4611</v>
      </c>
      <c r="B4337" s="602"/>
      <c r="C4337" s="602"/>
      <c r="D4337" s="603"/>
      <c r="E4337" s="604" t="s">
        <v>4138</v>
      </c>
      <c r="F4337" s="605">
        <v>1</v>
      </c>
      <c r="G4337" s="606">
        <v>343490</v>
      </c>
      <c r="H4337" s="607">
        <v>343490</v>
      </c>
    </row>
    <row r="4338" spans="1:8">
      <c r="A4338" s="601" t="s">
        <v>4407</v>
      </c>
      <c r="B4338" s="602"/>
      <c r="C4338" s="602"/>
      <c r="D4338" s="603"/>
      <c r="E4338" s="604" t="s">
        <v>4228</v>
      </c>
      <c r="F4338" s="605">
        <v>0.02</v>
      </c>
      <c r="G4338" s="606">
        <v>58570</v>
      </c>
      <c r="H4338" s="607">
        <v>1171.4000000000001</v>
      </c>
    </row>
    <row r="4339" spans="1:8">
      <c r="A4339" s="601" t="s">
        <v>4563</v>
      </c>
      <c r="B4339" s="602"/>
      <c r="C4339" s="602"/>
      <c r="D4339" s="603"/>
      <c r="E4339" s="604" t="s">
        <v>4138</v>
      </c>
      <c r="F4339" s="605">
        <v>0.23</v>
      </c>
      <c r="G4339" s="606">
        <v>60795</v>
      </c>
      <c r="H4339" s="607">
        <v>13982.85</v>
      </c>
    </row>
    <row r="4340" spans="1:8">
      <c r="A4340" s="601" t="s">
        <v>4537</v>
      </c>
      <c r="B4340" s="602"/>
      <c r="C4340" s="602"/>
      <c r="D4340" s="603"/>
      <c r="E4340" s="604" t="s">
        <v>4138</v>
      </c>
      <c r="F4340" s="605">
        <v>7.0000000000000007E-2</v>
      </c>
      <c r="G4340" s="606">
        <v>31395</v>
      </c>
      <c r="H4340" s="607">
        <v>2197.65</v>
      </c>
    </row>
    <row r="4341" spans="1:8">
      <c r="A4341" s="601" t="s">
        <v>4542</v>
      </c>
      <c r="B4341" s="602"/>
      <c r="C4341" s="602"/>
      <c r="D4341" s="603"/>
      <c r="E4341" s="604" t="s">
        <v>4136</v>
      </c>
      <c r="F4341" s="605">
        <v>0.1</v>
      </c>
      <c r="G4341" s="606">
        <v>26965</v>
      </c>
      <c r="H4341" s="607">
        <v>2696.5</v>
      </c>
    </row>
    <row r="4342" spans="1:8">
      <c r="A4342" s="601"/>
      <c r="B4342" s="602"/>
      <c r="C4342" s="602"/>
      <c r="D4342" s="603"/>
      <c r="E4342" s="611" t="s">
        <v>4142</v>
      </c>
      <c r="F4342" s="611"/>
      <c r="G4342" s="611"/>
      <c r="H4342" s="612">
        <v>363538.4</v>
      </c>
    </row>
    <row r="4343" spans="1:8">
      <c r="A4343" s="613" t="s">
        <v>4143</v>
      </c>
      <c r="B4343" s="614"/>
      <c r="C4343" s="615"/>
      <c r="D4343" s="616"/>
      <c r="E4343" s="615"/>
      <c r="F4343" s="615"/>
      <c r="G4343" s="617"/>
      <c r="H4343" s="618"/>
    </row>
    <row r="4344" spans="1:8">
      <c r="A4344" s="594" t="s">
        <v>4129</v>
      </c>
      <c r="B4344" s="595"/>
      <c r="C4344" s="595"/>
      <c r="D4344" s="596"/>
      <c r="E4344" s="597" t="s">
        <v>4130</v>
      </c>
      <c r="F4344" s="598" t="s">
        <v>4144</v>
      </c>
      <c r="G4344" s="599" t="s">
        <v>4133</v>
      </c>
      <c r="H4344" s="600" t="s">
        <v>4134</v>
      </c>
    </row>
    <row r="4345" spans="1:8">
      <c r="A4345" s="601" t="s">
        <v>4145</v>
      </c>
      <c r="B4345" s="602"/>
      <c r="C4345" s="602"/>
      <c r="D4345" s="603"/>
      <c r="E4345" s="604" t="s">
        <v>4146</v>
      </c>
      <c r="F4345" s="619">
        <v>1.2</v>
      </c>
      <c r="G4345" s="606">
        <v>1587.2183463750353</v>
      </c>
      <c r="H4345" s="607">
        <v>1904.66</v>
      </c>
    </row>
    <row r="4346" spans="1:8">
      <c r="A4346" s="601"/>
      <c r="B4346" s="602"/>
      <c r="C4346" s="602"/>
      <c r="D4346" s="603"/>
      <c r="E4346" s="604" t="s">
        <v>4141</v>
      </c>
      <c r="F4346" s="619" t="s">
        <v>4141</v>
      </c>
      <c r="G4346" s="606" t="s">
        <v>4141</v>
      </c>
      <c r="H4346" s="607" t="s">
        <v>4141</v>
      </c>
    </row>
    <row r="4347" spans="1:8">
      <c r="A4347" s="620"/>
      <c r="B4347" s="621"/>
      <c r="C4347" s="621"/>
      <c r="D4347" s="622"/>
      <c r="E4347" s="623" t="s">
        <v>4147</v>
      </c>
      <c r="F4347" s="624"/>
      <c r="G4347" s="625"/>
      <c r="H4347" s="612">
        <v>1904.66</v>
      </c>
    </row>
    <row r="4348" spans="1:8">
      <c r="A4348" s="626" t="s">
        <v>4148</v>
      </c>
      <c r="B4348" s="627"/>
      <c r="C4348" s="628"/>
      <c r="D4348" s="629"/>
      <c r="E4348" s="628"/>
      <c r="F4348" s="628"/>
      <c r="G4348" s="630"/>
      <c r="H4348" s="631"/>
    </row>
    <row r="4349" spans="1:8">
      <c r="A4349" s="594" t="s">
        <v>4064</v>
      </c>
      <c r="B4349" s="595"/>
      <c r="C4349" s="595"/>
      <c r="D4349" s="596"/>
      <c r="E4349" s="597" t="s">
        <v>4130</v>
      </c>
      <c r="F4349" s="598" t="s">
        <v>4132</v>
      </c>
      <c r="G4349" s="599" t="s">
        <v>4133</v>
      </c>
      <c r="H4349" s="600" t="s">
        <v>4134</v>
      </c>
    </row>
    <row r="4350" spans="1:8">
      <c r="A4350" s="601" t="s">
        <v>4149</v>
      </c>
      <c r="B4350" s="602"/>
      <c r="C4350" s="602"/>
      <c r="D4350" s="603"/>
      <c r="E4350" s="604" t="s">
        <v>4140</v>
      </c>
      <c r="F4350" s="632">
        <v>0.1429</v>
      </c>
      <c r="G4350" s="606">
        <v>64783.484999999993</v>
      </c>
      <c r="H4350" s="607">
        <v>9257.56</v>
      </c>
    </row>
    <row r="4351" spans="1:8">
      <c r="A4351" s="601"/>
      <c r="B4351" s="602"/>
      <c r="C4351" s="602"/>
      <c r="D4351" s="603"/>
      <c r="E4351" s="623" t="s">
        <v>4150</v>
      </c>
      <c r="F4351" s="624"/>
      <c r="G4351" s="625"/>
      <c r="H4351" s="612">
        <v>9257.56</v>
      </c>
    </row>
    <row r="4352" spans="1:8">
      <c r="A4352" s="634" t="s">
        <v>4151</v>
      </c>
      <c r="B4352" s="635"/>
      <c r="C4352" s="636"/>
      <c r="D4352" s="637"/>
      <c r="E4352" s="636"/>
      <c r="F4352" s="636"/>
      <c r="G4352" s="638"/>
      <c r="H4352" s="639"/>
    </row>
    <row r="4353" spans="1:8">
      <c r="A4353" s="594" t="s">
        <v>4064</v>
      </c>
      <c r="B4353" s="595"/>
      <c r="C4353" s="595"/>
      <c r="D4353" s="596"/>
      <c r="E4353" s="597" t="s">
        <v>4130</v>
      </c>
      <c r="F4353" s="598" t="s">
        <v>4144</v>
      </c>
      <c r="G4353" s="599" t="s">
        <v>4133</v>
      </c>
      <c r="H4353" s="600" t="s">
        <v>4134</v>
      </c>
    </row>
    <row r="4354" spans="1:8">
      <c r="A4354" s="601" t="s">
        <v>4198</v>
      </c>
      <c r="B4354" s="602"/>
      <c r="C4354" s="602"/>
      <c r="D4354" s="603"/>
      <c r="E4354" s="604" t="s">
        <v>4146</v>
      </c>
      <c r="F4354" s="640">
        <v>1.2</v>
      </c>
      <c r="G4354" s="606">
        <v>25731.008062500001</v>
      </c>
      <c r="H4354" s="607">
        <v>30877.21</v>
      </c>
    </row>
    <row r="4355" spans="1:8">
      <c r="A4355" s="601"/>
      <c r="B4355" s="602"/>
      <c r="C4355" s="602"/>
      <c r="D4355" s="603"/>
      <c r="E4355" s="604" t="s">
        <v>4141</v>
      </c>
      <c r="F4355" s="605"/>
      <c r="G4355" s="606" t="s">
        <v>4141</v>
      </c>
      <c r="H4355" s="607" t="s">
        <v>4141</v>
      </c>
    </row>
    <row r="4356" spans="1:8" ht="13.5" thickBot="1">
      <c r="A4356" s="641"/>
      <c r="B4356" s="642"/>
      <c r="C4356" s="642"/>
      <c r="D4356" s="643"/>
      <c r="E4356" s="644" t="s">
        <v>4153</v>
      </c>
      <c r="F4356" s="645"/>
      <c r="G4356" s="646"/>
      <c r="H4356" s="647">
        <v>30877.21</v>
      </c>
    </row>
    <row r="4357" spans="1:8" ht="13.5" thickBot="1">
      <c r="A4357" s="648" t="s">
        <v>4154</v>
      </c>
      <c r="B4357" s="649"/>
      <c r="C4357" s="649"/>
      <c r="D4357" s="649"/>
      <c r="E4357" s="650"/>
      <c r="F4357" s="651">
        <v>405577.83</v>
      </c>
      <c r="G4357" s="652"/>
      <c r="H4357" s="653"/>
    </row>
    <row r="4358" spans="1:8" ht="15">
      <c r="A4358" s="579"/>
      <c r="B4358" s="579"/>
      <c r="C4358" s="579"/>
      <c r="D4358" s="579"/>
      <c r="E4358" s="579"/>
      <c r="F4358" s="579"/>
      <c r="G4358" s="579"/>
      <c r="H4358" s="579"/>
    </row>
    <row r="4359" spans="1:8" ht="15.75" thickBot="1">
      <c r="A4359" s="654"/>
      <c r="B4359" s="654"/>
      <c r="C4359" s="654"/>
      <c r="D4359" s="654"/>
      <c r="E4359" s="654"/>
      <c r="F4359" s="654"/>
      <c r="G4359" s="654"/>
      <c r="H4359" s="654"/>
    </row>
    <row r="4360" spans="1:8" ht="26.25" thickBot="1">
      <c r="A4360" s="573" t="s">
        <v>4129</v>
      </c>
      <c r="B4360" s="581"/>
      <c r="C4360" s="581"/>
      <c r="D4360" s="582" t="s">
        <v>352</v>
      </c>
      <c r="E4360" s="583" t="s">
        <v>4130</v>
      </c>
      <c r="F4360" s="584" t="s">
        <v>2</v>
      </c>
      <c r="G4360" s="585" t="s">
        <v>0</v>
      </c>
      <c r="H4360" s="586" t="s">
        <v>4612</v>
      </c>
    </row>
    <row r="4361" spans="1:8" ht="15.75" customHeight="1" thickBot="1">
      <c r="A4361" s="587"/>
      <c r="B4361" s="587"/>
      <c r="C4361" s="587"/>
      <c r="D4361" s="587"/>
      <c r="E4361" s="587"/>
      <c r="F4361" s="587"/>
      <c r="G4361" s="587"/>
      <c r="H4361" s="587"/>
    </row>
    <row r="4362" spans="1:8">
      <c r="A4362" s="588" t="s">
        <v>1297</v>
      </c>
      <c r="B4362" s="589"/>
      <c r="C4362" s="590"/>
      <c r="D4362" s="591"/>
      <c r="E4362" s="590"/>
      <c r="F4362" s="590"/>
      <c r="G4362" s="592"/>
      <c r="H4362" s="593"/>
    </row>
    <row r="4363" spans="1:8">
      <c r="A4363" s="594" t="s">
        <v>4064</v>
      </c>
      <c r="B4363" s="595"/>
      <c r="C4363" s="595"/>
      <c r="D4363" s="596"/>
      <c r="E4363" s="597" t="s">
        <v>4130</v>
      </c>
      <c r="F4363" s="598" t="s">
        <v>4132</v>
      </c>
      <c r="G4363" s="599" t="s">
        <v>4133</v>
      </c>
      <c r="H4363" s="600" t="s">
        <v>4134</v>
      </c>
    </row>
    <row r="4364" spans="1:8">
      <c r="A4364" s="601" t="s">
        <v>4613</v>
      </c>
      <c r="B4364" s="602"/>
      <c r="C4364" s="602"/>
      <c r="D4364" s="603"/>
      <c r="E4364" s="604" t="s">
        <v>4138</v>
      </c>
      <c r="F4364" s="605">
        <v>1</v>
      </c>
      <c r="G4364" s="606">
        <v>298154</v>
      </c>
      <c r="H4364" s="607">
        <v>298154</v>
      </c>
    </row>
    <row r="4365" spans="1:8">
      <c r="A4365" s="601" t="s">
        <v>4407</v>
      </c>
      <c r="B4365" s="602"/>
      <c r="C4365" s="602"/>
      <c r="D4365" s="603"/>
      <c r="E4365" s="604" t="s">
        <v>4228</v>
      </c>
      <c r="F4365" s="605">
        <v>0.02</v>
      </c>
      <c r="G4365" s="606">
        <v>58570</v>
      </c>
      <c r="H4365" s="607">
        <v>1171.4000000000001</v>
      </c>
    </row>
    <row r="4366" spans="1:8">
      <c r="A4366" s="601" t="s">
        <v>4563</v>
      </c>
      <c r="B4366" s="602"/>
      <c r="C4366" s="602"/>
      <c r="D4366" s="603"/>
      <c r="E4366" s="604" t="s">
        <v>4138</v>
      </c>
      <c r="F4366" s="605">
        <v>0.23</v>
      </c>
      <c r="G4366" s="606">
        <v>60795</v>
      </c>
      <c r="H4366" s="607">
        <v>13982.85</v>
      </c>
    </row>
    <row r="4367" spans="1:8">
      <c r="A4367" s="601" t="s">
        <v>4537</v>
      </c>
      <c r="B4367" s="602"/>
      <c r="C4367" s="602"/>
      <c r="D4367" s="603"/>
      <c r="E4367" s="604" t="s">
        <v>4138</v>
      </c>
      <c r="F4367" s="605">
        <v>7.0000000000000007E-2</v>
      </c>
      <c r="G4367" s="606">
        <v>31395</v>
      </c>
      <c r="H4367" s="607">
        <v>2197.65</v>
      </c>
    </row>
    <row r="4368" spans="1:8">
      <c r="A4368" s="601" t="s">
        <v>4542</v>
      </c>
      <c r="B4368" s="602"/>
      <c r="C4368" s="602"/>
      <c r="D4368" s="603"/>
      <c r="E4368" s="604" t="s">
        <v>4136</v>
      </c>
      <c r="F4368" s="605">
        <v>0.1</v>
      </c>
      <c r="G4368" s="606">
        <v>26965</v>
      </c>
      <c r="H4368" s="607">
        <v>2696.5</v>
      </c>
    </row>
    <row r="4369" spans="1:8">
      <c r="A4369" s="601"/>
      <c r="B4369" s="602"/>
      <c r="C4369" s="602"/>
      <c r="D4369" s="603"/>
      <c r="E4369" s="611" t="s">
        <v>4142</v>
      </c>
      <c r="F4369" s="611"/>
      <c r="G4369" s="611"/>
      <c r="H4369" s="612">
        <v>318202.40000000002</v>
      </c>
    </row>
    <row r="4370" spans="1:8">
      <c r="A4370" s="613" t="s">
        <v>4143</v>
      </c>
      <c r="B4370" s="614"/>
      <c r="C4370" s="615"/>
      <c r="D4370" s="616"/>
      <c r="E4370" s="615"/>
      <c r="F4370" s="615"/>
      <c r="G4370" s="617"/>
      <c r="H4370" s="618"/>
    </row>
    <row r="4371" spans="1:8">
      <c r="A4371" s="594" t="s">
        <v>4129</v>
      </c>
      <c r="B4371" s="595"/>
      <c r="C4371" s="595"/>
      <c r="D4371" s="596"/>
      <c r="E4371" s="597" t="s">
        <v>4130</v>
      </c>
      <c r="F4371" s="598" t="s">
        <v>4144</v>
      </c>
      <c r="G4371" s="599" t="s">
        <v>4133</v>
      </c>
      <c r="H4371" s="600" t="s">
        <v>4134</v>
      </c>
    </row>
    <row r="4372" spans="1:8">
      <c r="A4372" s="601" t="s">
        <v>4145</v>
      </c>
      <c r="B4372" s="602"/>
      <c r="C4372" s="602"/>
      <c r="D4372" s="603"/>
      <c r="E4372" s="604" t="s">
        <v>4146</v>
      </c>
      <c r="F4372" s="619">
        <v>1.2</v>
      </c>
      <c r="G4372" s="606">
        <v>1587.2183463750353</v>
      </c>
      <c r="H4372" s="607">
        <v>1904.66</v>
      </c>
    </row>
    <row r="4373" spans="1:8">
      <c r="A4373" s="601"/>
      <c r="B4373" s="602"/>
      <c r="C4373" s="602"/>
      <c r="D4373" s="603"/>
      <c r="E4373" s="604" t="s">
        <v>4141</v>
      </c>
      <c r="F4373" s="619" t="s">
        <v>4141</v>
      </c>
      <c r="G4373" s="606" t="s">
        <v>4141</v>
      </c>
      <c r="H4373" s="607" t="s">
        <v>4141</v>
      </c>
    </row>
    <row r="4374" spans="1:8">
      <c r="A4374" s="620"/>
      <c r="B4374" s="621"/>
      <c r="C4374" s="621"/>
      <c r="D4374" s="622"/>
      <c r="E4374" s="623" t="s">
        <v>4147</v>
      </c>
      <c r="F4374" s="624"/>
      <c r="G4374" s="625"/>
      <c r="H4374" s="612">
        <v>1904.66</v>
      </c>
    </row>
    <row r="4375" spans="1:8">
      <c r="A4375" s="626" t="s">
        <v>4148</v>
      </c>
      <c r="B4375" s="627"/>
      <c r="C4375" s="628"/>
      <c r="D4375" s="629"/>
      <c r="E4375" s="628"/>
      <c r="F4375" s="628"/>
      <c r="G4375" s="630"/>
      <c r="H4375" s="631"/>
    </row>
    <row r="4376" spans="1:8">
      <c r="A4376" s="594" t="s">
        <v>4064</v>
      </c>
      <c r="B4376" s="595"/>
      <c r="C4376" s="595"/>
      <c r="D4376" s="596"/>
      <c r="E4376" s="597" t="s">
        <v>4130</v>
      </c>
      <c r="F4376" s="598" t="s">
        <v>4132</v>
      </c>
      <c r="G4376" s="599" t="s">
        <v>4133</v>
      </c>
      <c r="H4376" s="600" t="s">
        <v>4134</v>
      </c>
    </row>
    <row r="4377" spans="1:8">
      <c r="A4377" s="601" t="s">
        <v>4149</v>
      </c>
      <c r="B4377" s="602"/>
      <c r="C4377" s="602"/>
      <c r="D4377" s="603"/>
      <c r="E4377" s="604" t="s">
        <v>4140</v>
      </c>
      <c r="F4377" s="632">
        <v>0.1429</v>
      </c>
      <c r="G4377" s="606">
        <v>64783.484999999993</v>
      </c>
      <c r="H4377" s="607">
        <v>9257.56</v>
      </c>
    </row>
    <row r="4378" spans="1:8">
      <c r="A4378" s="601"/>
      <c r="B4378" s="602"/>
      <c r="C4378" s="602"/>
      <c r="D4378" s="603"/>
      <c r="E4378" s="623" t="s">
        <v>4150</v>
      </c>
      <c r="F4378" s="624"/>
      <c r="G4378" s="625"/>
      <c r="H4378" s="612">
        <v>9257.56</v>
      </c>
    </row>
    <row r="4379" spans="1:8">
      <c r="A4379" s="634" t="s">
        <v>4151</v>
      </c>
      <c r="B4379" s="635"/>
      <c r="C4379" s="636"/>
      <c r="D4379" s="637"/>
      <c r="E4379" s="636"/>
      <c r="F4379" s="636"/>
      <c r="G4379" s="638"/>
      <c r="H4379" s="639"/>
    </row>
    <row r="4380" spans="1:8">
      <c r="A4380" s="594" t="s">
        <v>4064</v>
      </c>
      <c r="B4380" s="595"/>
      <c r="C4380" s="595"/>
      <c r="D4380" s="596"/>
      <c r="E4380" s="597" t="s">
        <v>4130</v>
      </c>
      <c r="F4380" s="598" t="s">
        <v>4144</v>
      </c>
      <c r="G4380" s="599" t="s">
        <v>4133</v>
      </c>
      <c r="H4380" s="600" t="s">
        <v>4134</v>
      </c>
    </row>
    <row r="4381" spans="1:8">
      <c r="A4381" s="601" t="s">
        <v>4198</v>
      </c>
      <c r="B4381" s="602"/>
      <c r="C4381" s="602"/>
      <c r="D4381" s="603"/>
      <c r="E4381" s="604" t="s">
        <v>4146</v>
      </c>
      <c r="F4381" s="640">
        <v>1.2</v>
      </c>
      <c r="G4381" s="606">
        <v>25731.008062500001</v>
      </c>
      <c r="H4381" s="607">
        <v>30877.21</v>
      </c>
    </row>
    <row r="4382" spans="1:8">
      <c r="A4382" s="601"/>
      <c r="B4382" s="602"/>
      <c r="C4382" s="602"/>
      <c r="D4382" s="603"/>
      <c r="E4382" s="604" t="s">
        <v>4141</v>
      </c>
      <c r="F4382" s="605"/>
      <c r="G4382" s="606" t="s">
        <v>4141</v>
      </c>
      <c r="H4382" s="607" t="s">
        <v>4141</v>
      </c>
    </row>
    <row r="4383" spans="1:8" ht="13.5" thickBot="1">
      <c r="A4383" s="641"/>
      <c r="B4383" s="642"/>
      <c r="C4383" s="642"/>
      <c r="D4383" s="643"/>
      <c r="E4383" s="644" t="s">
        <v>4153</v>
      </c>
      <c r="F4383" s="645"/>
      <c r="G4383" s="646"/>
      <c r="H4383" s="647">
        <v>30877.21</v>
      </c>
    </row>
    <row r="4384" spans="1:8" ht="13.5" thickBot="1">
      <c r="A4384" s="648" t="s">
        <v>4154</v>
      </c>
      <c r="B4384" s="649"/>
      <c r="C4384" s="649"/>
      <c r="D4384" s="649"/>
      <c r="E4384" s="650"/>
      <c r="F4384" s="651">
        <v>360241.83</v>
      </c>
      <c r="G4384" s="652"/>
      <c r="H4384" s="653"/>
    </row>
    <row r="4385" spans="1:8" ht="15">
      <c r="A4385" s="579"/>
      <c r="B4385" s="579"/>
      <c r="C4385" s="579"/>
      <c r="D4385" s="579"/>
      <c r="E4385" s="579"/>
      <c r="F4385" s="579"/>
      <c r="G4385" s="579"/>
      <c r="H4385" s="579"/>
    </row>
    <row r="4386" spans="1:8" ht="15.75" thickBot="1">
      <c r="A4386" s="654"/>
      <c r="B4386" s="654"/>
      <c r="C4386" s="654"/>
      <c r="D4386" s="654"/>
      <c r="E4386" s="654"/>
      <c r="F4386" s="654"/>
      <c r="G4386" s="654"/>
      <c r="H4386" s="654"/>
    </row>
    <row r="4387" spans="1:8" ht="26.25" thickBot="1">
      <c r="A4387" s="573" t="s">
        <v>4129</v>
      </c>
      <c r="B4387" s="581"/>
      <c r="C4387" s="581"/>
      <c r="D4387" s="582" t="s">
        <v>354</v>
      </c>
      <c r="E4387" s="583" t="s">
        <v>4130</v>
      </c>
      <c r="F4387" s="584" t="s">
        <v>2</v>
      </c>
      <c r="G4387" s="585" t="s">
        <v>0</v>
      </c>
      <c r="H4387" s="586" t="s">
        <v>4614</v>
      </c>
    </row>
    <row r="4388" spans="1:8" ht="15.75" customHeight="1" thickBot="1">
      <c r="A4388" s="587"/>
      <c r="B4388" s="587"/>
      <c r="C4388" s="587"/>
      <c r="D4388" s="587"/>
      <c r="E4388" s="587"/>
      <c r="F4388" s="587"/>
      <c r="G4388" s="587"/>
      <c r="H4388" s="587"/>
    </row>
    <row r="4389" spans="1:8">
      <c r="A4389" s="588" t="s">
        <v>1297</v>
      </c>
      <c r="B4389" s="589"/>
      <c r="C4389" s="590"/>
      <c r="D4389" s="591"/>
      <c r="E4389" s="590"/>
      <c r="F4389" s="590"/>
      <c r="G4389" s="592"/>
      <c r="H4389" s="593"/>
    </row>
    <row r="4390" spans="1:8">
      <c r="A4390" s="594" t="s">
        <v>4064</v>
      </c>
      <c r="B4390" s="595"/>
      <c r="C4390" s="595"/>
      <c r="D4390" s="596"/>
      <c r="E4390" s="597" t="s">
        <v>4130</v>
      </c>
      <c r="F4390" s="598" t="s">
        <v>4132</v>
      </c>
      <c r="G4390" s="599" t="s">
        <v>4133</v>
      </c>
      <c r="H4390" s="600" t="s">
        <v>4134</v>
      </c>
    </row>
    <row r="4391" spans="1:8">
      <c r="A4391" s="601" t="s">
        <v>4615</v>
      </c>
      <c r="B4391" s="602"/>
      <c r="C4391" s="602"/>
      <c r="D4391" s="603"/>
      <c r="E4391" s="604" t="s">
        <v>4138</v>
      </c>
      <c r="F4391" s="605">
        <v>1</v>
      </c>
      <c r="G4391" s="606">
        <v>169955</v>
      </c>
      <c r="H4391" s="607">
        <v>169955</v>
      </c>
    </row>
    <row r="4392" spans="1:8">
      <c r="A4392" s="601" t="s">
        <v>4407</v>
      </c>
      <c r="B4392" s="602"/>
      <c r="C4392" s="602"/>
      <c r="D4392" s="603"/>
      <c r="E4392" s="604" t="s">
        <v>4228</v>
      </c>
      <c r="F4392" s="605">
        <v>0.02</v>
      </c>
      <c r="G4392" s="606">
        <v>58570</v>
      </c>
      <c r="H4392" s="607">
        <v>1171.4000000000001</v>
      </c>
    </row>
    <row r="4393" spans="1:8">
      <c r="A4393" s="601" t="s">
        <v>4563</v>
      </c>
      <c r="B4393" s="602"/>
      <c r="C4393" s="602"/>
      <c r="D4393" s="603"/>
      <c r="E4393" s="604" t="s">
        <v>4138</v>
      </c>
      <c r="F4393" s="605">
        <v>0.23</v>
      </c>
      <c r="G4393" s="606">
        <v>60795</v>
      </c>
      <c r="H4393" s="607">
        <v>13982.85</v>
      </c>
    </row>
    <row r="4394" spans="1:8">
      <c r="A4394" s="601" t="s">
        <v>4537</v>
      </c>
      <c r="B4394" s="602"/>
      <c r="C4394" s="602"/>
      <c r="D4394" s="603"/>
      <c r="E4394" s="604" t="s">
        <v>4138</v>
      </c>
      <c r="F4394" s="605">
        <v>7.0000000000000007E-2</v>
      </c>
      <c r="G4394" s="606">
        <v>31395</v>
      </c>
      <c r="H4394" s="607">
        <v>2197.65</v>
      </c>
    </row>
    <row r="4395" spans="1:8">
      <c r="A4395" s="601" t="s">
        <v>4542</v>
      </c>
      <c r="B4395" s="602"/>
      <c r="C4395" s="602"/>
      <c r="D4395" s="603"/>
      <c r="E4395" s="604" t="s">
        <v>4136</v>
      </c>
      <c r="F4395" s="605">
        <v>0.2</v>
      </c>
      <c r="G4395" s="606">
        <v>26965</v>
      </c>
      <c r="H4395" s="607">
        <v>5393</v>
      </c>
    </row>
    <row r="4396" spans="1:8">
      <c r="A4396" s="601"/>
      <c r="B4396" s="602"/>
      <c r="C4396" s="602"/>
      <c r="D4396" s="603"/>
      <c r="E4396" s="611" t="s">
        <v>4142</v>
      </c>
      <c r="F4396" s="611"/>
      <c r="G4396" s="611"/>
      <c r="H4396" s="612">
        <v>192699.9</v>
      </c>
    </row>
    <row r="4397" spans="1:8">
      <c r="A4397" s="613" t="s">
        <v>4143</v>
      </c>
      <c r="B4397" s="614"/>
      <c r="C4397" s="615"/>
      <c r="D4397" s="616"/>
      <c r="E4397" s="615"/>
      <c r="F4397" s="615"/>
      <c r="G4397" s="617"/>
      <c r="H4397" s="618"/>
    </row>
    <row r="4398" spans="1:8">
      <c r="A4398" s="594" t="s">
        <v>4129</v>
      </c>
      <c r="B4398" s="595"/>
      <c r="C4398" s="595"/>
      <c r="D4398" s="596"/>
      <c r="E4398" s="597" t="s">
        <v>4130</v>
      </c>
      <c r="F4398" s="598" t="s">
        <v>4144</v>
      </c>
      <c r="G4398" s="599" t="s">
        <v>4133</v>
      </c>
      <c r="H4398" s="600" t="s">
        <v>4134</v>
      </c>
    </row>
    <row r="4399" spans="1:8">
      <c r="A4399" s="601" t="s">
        <v>4145</v>
      </c>
      <c r="B4399" s="602"/>
      <c r="C4399" s="602"/>
      <c r="D4399" s="603"/>
      <c r="E4399" s="604" t="s">
        <v>4146</v>
      </c>
      <c r="F4399" s="619">
        <v>1.2</v>
      </c>
      <c r="G4399" s="606">
        <v>1587.2183463750353</v>
      </c>
      <c r="H4399" s="607">
        <v>1904.66</v>
      </c>
    </row>
    <row r="4400" spans="1:8">
      <c r="A4400" s="601"/>
      <c r="B4400" s="602"/>
      <c r="C4400" s="602"/>
      <c r="D4400" s="603"/>
      <c r="E4400" s="604" t="s">
        <v>4141</v>
      </c>
      <c r="F4400" s="619" t="s">
        <v>4141</v>
      </c>
      <c r="G4400" s="606" t="s">
        <v>4141</v>
      </c>
      <c r="H4400" s="607" t="s">
        <v>4141</v>
      </c>
    </row>
    <row r="4401" spans="1:8">
      <c r="A4401" s="620"/>
      <c r="B4401" s="621"/>
      <c r="C4401" s="621"/>
      <c r="D4401" s="622"/>
      <c r="E4401" s="623" t="s">
        <v>4147</v>
      </c>
      <c r="F4401" s="624"/>
      <c r="G4401" s="625"/>
      <c r="H4401" s="612">
        <v>1904.66</v>
      </c>
    </row>
    <row r="4402" spans="1:8">
      <c r="A4402" s="626" t="s">
        <v>4148</v>
      </c>
      <c r="B4402" s="627"/>
      <c r="C4402" s="628"/>
      <c r="D4402" s="629"/>
      <c r="E4402" s="628"/>
      <c r="F4402" s="628"/>
      <c r="G4402" s="630"/>
      <c r="H4402" s="631"/>
    </row>
    <row r="4403" spans="1:8">
      <c r="A4403" s="594" t="s">
        <v>4064</v>
      </c>
      <c r="B4403" s="595"/>
      <c r="C4403" s="595"/>
      <c r="D4403" s="596"/>
      <c r="E4403" s="597" t="s">
        <v>4130</v>
      </c>
      <c r="F4403" s="598" t="s">
        <v>4132</v>
      </c>
      <c r="G4403" s="599" t="s">
        <v>4133</v>
      </c>
      <c r="H4403" s="600" t="s">
        <v>4134</v>
      </c>
    </row>
    <row r="4404" spans="1:8">
      <c r="A4404" s="601" t="s">
        <v>4149</v>
      </c>
      <c r="B4404" s="602"/>
      <c r="C4404" s="602"/>
      <c r="D4404" s="603"/>
      <c r="E4404" s="604" t="s">
        <v>4140</v>
      </c>
      <c r="F4404" s="632">
        <v>0.1429</v>
      </c>
      <c r="G4404" s="606">
        <v>64783.484999999993</v>
      </c>
      <c r="H4404" s="607">
        <v>9257.56</v>
      </c>
    </row>
    <row r="4405" spans="1:8">
      <c r="A4405" s="601"/>
      <c r="B4405" s="602"/>
      <c r="C4405" s="602"/>
      <c r="D4405" s="603"/>
      <c r="E4405" s="623" t="s">
        <v>4150</v>
      </c>
      <c r="F4405" s="624"/>
      <c r="G4405" s="625"/>
      <c r="H4405" s="612">
        <v>9257.56</v>
      </c>
    </row>
    <row r="4406" spans="1:8">
      <c r="A4406" s="634" t="s">
        <v>4151</v>
      </c>
      <c r="B4406" s="635"/>
      <c r="C4406" s="636"/>
      <c r="D4406" s="637"/>
      <c r="E4406" s="636"/>
      <c r="F4406" s="636"/>
      <c r="G4406" s="638"/>
      <c r="H4406" s="639"/>
    </row>
    <row r="4407" spans="1:8">
      <c r="A4407" s="594" t="s">
        <v>4064</v>
      </c>
      <c r="B4407" s="595"/>
      <c r="C4407" s="595"/>
      <c r="D4407" s="596"/>
      <c r="E4407" s="597" t="s">
        <v>4130</v>
      </c>
      <c r="F4407" s="598" t="s">
        <v>4144</v>
      </c>
      <c r="G4407" s="599" t="s">
        <v>4133</v>
      </c>
      <c r="H4407" s="600" t="s">
        <v>4134</v>
      </c>
    </row>
    <row r="4408" spans="1:8">
      <c r="A4408" s="601" t="s">
        <v>4198</v>
      </c>
      <c r="B4408" s="602"/>
      <c r="C4408" s="602"/>
      <c r="D4408" s="603"/>
      <c r="E4408" s="604" t="s">
        <v>4146</v>
      </c>
      <c r="F4408" s="640">
        <v>1.2</v>
      </c>
      <c r="G4408" s="606">
        <v>25731.008062500001</v>
      </c>
      <c r="H4408" s="607">
        <v>30877.21</v>
      </c>
    </row>
    <row r="4409" spans="1:8">
      <c r="A4409" s="601"/>
      <c r="B4409" s="602"/>
      <c r="C4409" s="602"/>
      <c r="D4409" s="603"/>
      <c r="E4409" s="604" t="s">
        <v>4141</v>
      </c>
      <c r="F4409" s="605"/>
      <c r="G4409" s="606" t="s">
        <v>4141</v>
      </c>
      <c r="H4409" s="607" t="s">
        <v>4141</v>
      </c>
    </row>
    <row r="4410" spans="1:8" ht="13.5" thickBot="1">
      <c r="A4410" s="641"/>
      <c r="B4410" s="642"/>
      <c r="C4410" s="642"/>
      <c r="D4410" s="643"/>
      <c r="E4410" s="644" t="s">
        <v>4153</v>
      </c>
      <c r="F4410" s="645"/>
      <c r="G4410" s="646"/>
      <c r="H4410" s="647">
        <v>30877.21</v>
      </c>
    </row>
    <row r="4411" spans="1:8" ht="13.5" thickBot="1">
      <c r="A4411" s="648" t="s">
        <v>4154</v>
      </c>
      <c r="B4411" s="649"/>
      <c r="C4411" s="649"/>
      <c r="D4411" s="649"/>
      <c r="E4411" s="650"/>
      <c r="F4411" s="651">
        <v>234739.33</v>
      </c>
      <c r="G4411" s="652"/>
      <c r="H4411" s="653"/>
    </row>
    <row r="4412" spans="1:8" ht="15">
      <c r="A4412" s="579"/>
      <c r="B4412" s="579"/>
      <c r="C4412" s="579"/>
      <c r="D4412" s="579"/>
      <c r="E4412" s="579"/>
      <c r="F4412" s="579"/>
      <c r="G4412" s="579"/>
      <c r="H4412" s="579"/>
    </row>
    <row r="4413" spans="1:8" ht="15.75" thickBot="1">
      <c r="A4413" s="654"/>
      <c r="B4413" s="654"/>
      <c r="C4413" s="654"/>
      <c r="D4413" s="654"/>
      <c r="E4413" s="654"/>
      <c r="F4413" s="654"/>
      <c r="G4413" s="654"/>
      <c r="H4413" s="654"/>
    </row>
    <row r="4414" spans="1:8" ht="26.25" thickBot="1">
      <c r="A4414" s="573" t="s">
        <v>4129</v>
      </c>
      <c r="B4414" s="581"/>
      <c r="C4414" s="581"/>
      <c r="D4414" s="582" t="s">
        <v>356</v>
      </c>
      <c r="E4414" s="583" t="s">
        <v>4130</v>
      </c>
      <c r="F4414" s="584" t="s">
        <v>2</v>
      </c>
      <c r="G4414" s="585" t="s">
        <v>0</v>
      </c>
      <c r="H4414" s="586" t="s">
        <v>4616</v>
      </c>
    </row>
    <row r="4415" spans="1:8" ht="15.75" customHeight="1" thickBot="1">
      <c r="A4415" s="587"/>
      <c r="B4415" s="587"/>
      <c r="C4415" s="587"/>
      <c r="D4415" s="587"/>
      <c r="E4415" s="587"/>
      <c r="F4415" s="587"/>
      <c r="G4415" s="587"/>
      <c r="H4415" s="587"/>
    </row>
    <row r="4416" spans="1:8">
      <c r="A4416" s="588" t="s">
        <v>1297</v>
      </c>
      <c r="B4416" s="589"/>
      <c r="C4416" s="590"/>
      <c r="D4416" s="591"/>
      <c r="E4416" s="590"/>
      <c r="F4416" s="590"/>
      <c r="G4416" s="592"/>
      <c r="H4416" s="593"/>
    </row>
    <row r="4417" spans="1:8">
      <c r="A4417" s="594" t="s">
        <v>4064</v>
      </c>
      <c r="B4417" s="595"/>
      <c r="C4417" s="595"/>
      <c r="D4417" s="596"/>
      <c r="E4417" s="597" t="s">
        <v>4130</v>
      </c>
      <c r="F4417" s="598" t="s">
        <v>4132</v>
      </c>
      <c r="G4417" s="599" t="s">
        <v>4133</v>
      </c>
      <c r="H4417" s="600" t="s">
        <v>4134</v>
      </c>
    </row>
    <row r="4418" spans="1:8">
      <c r="A4418" s="601" t="s">
        <v>4617</v>
      </c>
      <c r="B4418" s="602"/>
      <c r="C4418" s="602"/>
      <c r="D4418" s="603"/>
      <c r="E4418" s="604" t="s">
        <v>4138</v>
      </c>
      <c r="F4418" s="605">
        <v>1</v>
      </c>
      <c r="G4418" s="606">
        <v>87537</v>
      </c>
      <c r="H4418" s="607">
        <v>87537</v>
      </c>
    </row>
    <row r="4419" spans="1:8">
      <c r="A4419" s="601" t="s">
        <v>4407</v>
      </c>
      <c r="B4419" s="602"/>
      <c r="C4419" s="602"/>
      <c r="D4419" s="603"/>
      <c r="E4419" s="604" t="s">
        <v>4228</v>
      </c>
      <c r="F4419" s="605">
        <v>0.02</v>
      </c>
      <c r="G4419" s="606">
        <v>58570</v>
      </c>
      <c r="H4419" s="607">
        <v>1171.4000000000001</v>
      </c>
    </row>
    <row r="4420" spans="1:8">
      <c r="A4420" s="601" t="s">
        <v>4563</v>
      </c>
      <c r="B4420" s="602"/>
      <c r="C4420" s="602"/>
      <c r="D4420" s="603"/>
      <c r="E4420" s="604" t="s">
        <v>4138</v>
      </c>
      <c r="F4420" s="605">
        <v>0.23</v>
      </c>
      <c r="G4420" s="606">
        <v>60795</v>
      </c>
      <c r="H4420" s="607">
        <v>13982.85</v>
      </c>
    </row>
    <row r="4421" spans="1:8">
      <c r="A4421" s="601" t="s">
        <v>4537</v>
      </c>
      <c r="B4421" s="602"/>
      <c r="C4421" s="602"/>
      <c r="D4421" s="603"/>
      <c r="E4421" s="604" t="s">
        <v>4138</v>
      </c>
      <c r="F4421" s="605">
        <v>7.0000000000000007E-2</v>
      </c>
      <c r="G4421" s="606">
        <v>31395</v>
      </c>
      <c r="H4421" s="607">
        <v>2197.65</v>
      </c>
    </row>
    <row r="4422" spans="1:8">
      <c r="A4422" s="601" t="s">
        <v>4542</v>
      </c>
      <c r="B4422" s="602"/>
      <c r="C4422" s="602"/>
      <c r="D4422" s="603"/>
      <c r="E4422" s="604" t="s">
        <v>4136</v>
      </c>
      <c r="F4422" s="605">
        <v>0.2</v>
      </c>
      <c r="G4422" s="606">
        <v>26965</v>
      </c>
      <c r="H4422" s="607">
        <v>5393</v>
      </c>
    </row>
    <row r="4423" spans="1:8">
      <c r="A4423" s="601"/>
      <c r="B4423" s="602"/>
      <c r="C4423" s="602"/>
      <c r="D4423" s="603"/>
      <c r="E4423" s="611" t="s">
        <v>4142</v>
      </c>
      <c r="F4423" s="611"/>
      <c r="G4423" s="611"/>
      <c r="H4423" s="612">
        <v>110281.9</v>
      </c>
    </row>
    <row r="4424" spans="1:8">
      <c r="A4424" s="613" t="s">
        <v>4143</v>
      </c>
      <c r="B4424" s="614"/>
      <c r="C4424" s="615"/>
      <c r="D4424" s="616"/>
      <c r="E4424" s="615"/>
      <c r="F4424" s="615"/>
      <c r="G4424" s="617"/>
      <c r="H4424" s="618"/>
    </row>
    <row r="4425" spans="1:8">
      <c r="A4425" s="594" t="s">
        <v>4129</v>
      </c>
      <c r="B4425" s="595"/>
      <c r="C4425" s="595"/>
      <c r="D4425" s="596"/>
      <c r="E4425" s="597" t="s">
        <v>4130</v>
      </c>
      <c r="F4425" s="598" t="s">
        <v>4144</v>
      </c>
      <c r="G4425" s="599" t="s">
        <v>4133</v>
      </c>
      <c r="H4425" s="600" t="s">
        <v>4134</v>
      </c>
    </row>
    <row r="4426" spans="1:8">
      <c r="A4426" s="601" t="s">
        <v>4145</v>
      </c>
      <c r="B4426" s="602"/>
      <c r="C4426" s="602"/>
      <c r="D4426" s="603"/>
      <c r="E4426" s="604" t="s">
        <v>4146</v>
      </c>
      <c r="F4426" s="619">
        <v>1.2</v>
      </c>
      <c r="G4426" s="606">
        <v>1587.2183463750353</v>
      </c>
      <c r="H4426" s="607">
        <v>1904.66</v>
      </c>
    </row>
    <row r="4427" spans="1:8">
      <c r="A4427" s="601"/>
      <c r="B4427" s="602"/>
      <c r="C4427" s="602"/>
      <c r="D4427" s="603"/>
      <c r="E4427" s="604" t="s">
        <v>4141</v>
      </c>
      <c r="F4427" s="619" t="s">
        <v>4141</v>
      </c>
      <c r="G4427" s="606" t="s">
        <v>4141</v>
      </c>
      <c r="H4427" s="607" t="s">
        <v>4141</v>
      </c>
    </row>
    <row r="4428" spans="1:8">
      <c r="A4428" s="620"/>
      <c r="B4428" s="621"/>
      <c r="C4428" s="621"/>
      <c r="D4428" s="622"/>
      <c r="E4428" s="623" t="s">
        <v>4147</v>
      </c>
      <c r="F4428" s="624"/>
      <c r="G4428" s="625"/>
      <c r="H4428" s="612">
        <v>1904.66</v>
      </c>
    </row>
    <row r="4429" spans="1:8">
      <c r="A4429" s="626" t="s">
        <v>4148</v>
      </c>
      <c r="B4429" s="627"/>
      <c r="C4429" s="628"/>
      <c r="D4429" s="629"/>
      <c r="E4429" s="628"/>
      <c r="F4429" s="628"/>
      <c r="G4429" s="630"/>
      <c r="H4429" s="631"/>
    </row>
    <row r="4430" spans="1:8">
      <c r="A4430" s="594" t="s">
        <v>4064</v>
      </c>
      <c r="B4430" s="595"/>
      <c r="C4430" s="595"/>
      <c r="D4430" s="596"/>
      <c r="E4430" s="597" t="s">
        <v>4130</v>
      </c>
      <c r="F4430" s="598" t="s">
        <v>4132</v>
      </c>
      <c r="G4430" s="599" t="s">
        <v>4133</v>
      </c>
      <c r="H4430" s="600" t="s">
        <v>4134</v>
      </c>
    </row>
    <row r="4431" spans="1:8">
      <c r="A4431" s="601" t="s">
        <v>4149</v>
      </c>
      <c r="B4431" s="602"/>
      <c r="C4431" s="602"/>
      <c r="D4431" s="603"/>
      <c r="E4431" s="604" t="s">
        <v>4140</v>
      </c>
      <c r="F4431" s="632">
        <v>0.1429</v>
      </c>
      <c r="G4431" s="606">
        <v>64783.484999999993</v>
      </c>
      <c r="H4431" s="607">
        <v>9257.56</v>
      </c>
    </row>
    <row r="4432" spans="1:8">
      <c r="A4432" s="601"/>
      <c r="B4432" s="602"/>
      <c r="C4432" s="602"/>
      <c r="D4432" s="603"/>
      <c r="E4432" s="623" t="s">
        <v>4150</v>
      </c>
      <c r="F4432" s="624"/>
      <c r="G4432" s="625"/>
      <c r="H4432" s="612">
        <v>9257.56</v>
      </c>
    </row>
    <row r="4433" spans="1:8">
      <c r="A4433" s="634" t="s">
        <v>4151</v>
      </c>
      <c r="B4433" s="635"/>
      <c r="C4433" s="636"/>
      <c r="D4433" s="637"/>
      <c r="E4433" s="636"/>
      <c r="F4433" s="636"/>
      <c r="G4433" s="638"/>
      <c r="H4433" s="639"/>
    </row>
    <row r="4434" spans="1:8">
      <c r="A4434" s="594" t="s">
        <v>4064</v>
      </c>
      <c r="B4434" s="595"/>
      <c r="C4434" s="595"/>
      <c r="D4434" s="596"/>
      <c r="E4434" s="597" t="s">
        <v>4130</v>
      </c>
      <c r="F4434" s="598" t="s">
        <v>4144</v>
      </c>
      <c r="G4434" s="599" t="s">
        <v>4133</v>
      </c>
      <c r="H4434" s="600" t="s">
        <v>4134</v>
      </c>
    </row>
    <row r="4435" spans="1:8">
      <c r="A4435" s="601" t="s">
        <v>4198</v>
      </c>
      <c r="B4435" s="602"/>
      <c r="C4435" s="602"/>
      <c r="D4435" s="603"/>
      <c r="E4435" s="604" t="s">
        <v>4146</v>
      </c>
      <c r="F4435" s="640">
        <v>1.2</v>
      </c>
      <c r="G4435" s="606">
        <v>25731.008062500001</v>
      </c>
      <c r="H4435" s="607">
        <v>30877.21</v>
      </c>
    </row>
    <row r="4436" spans="1:8">
      <c r="A4436" s="601"/>
      <c r="B4436" s="602"/>
      <c r="C4436" s="602"/>
      <c r="D4436" s="603"/>
      <c r="E4436" s="604" t="s">
        <v>4141</v>
      </c>
      <c r="F4436" s="605"/>
      <c r="G4436" s="606" t="s">
        <v>4141</v>
      </c>
      <c r="H4436" s="607" t="s">
        <v>4141</v>
      </c>
    </row>
    <row r="4437" spans="1:8" ht="13.5" thickBot="1">
      <c r="A4437" s="641"/>
      <c r="B4437" s="642"/>
      <c r="C4437" s="642"/>
      <c r="D4437" s="643"/>
      <c r="E4437" s="644" t="s">
        <v>4153</v>
      </c>
      <c r="F4437" s="645"/>
      <c r="G4437" s="646"/>
      <c r="H4437" s="647">
        <v>30877.21</v>
      </c>
    </row>
    <row r="4438" spans="1:8" ht="13.5" thickBot="1">
      <c r="A4438" s="648" t="s">
        <v>4154</v>
      </c>
      <c r="B4438" s="649"/>
      <c r="C4438" s="649"/>
      <c r="D4438" s="649"/>
      <c r="E4438" s="650"/>
      <c r="F4438" s="651">
        <v>152321.32999999999</v>
      </c>
      <c r="G4438" s="652"/>
      <c r="H4438" s="653"/>
    </row>
    <row r="4439" spans="1:8" ht="15">
      <c r="A4439" s="579"/>
      <c r="B4439" s="579"/>
      <c r="C4439" s="579"/>
      <c r="D4439" s="579"/>
      <c r="E4439" s="579"/>
      <c r="F4439" s="579"/>
      <c r="G4439" s="579"/>
      <c r="H4439" s="579"/>
    </row>
    <row r="4440" spans="1:8" ht="15.75" thickBot="1">
      <c r="A4440" s="654"/>
      <c r="B4440" s="654"/>
      <c r="C4440" s="654"/>
      <c r="D4440" s="654"/>
      <c r="E4440" s="654"/>
      <c r="F4440" s="654"/>
      <c r="G4440" s="654"/>
      <c r="H4440" s="654"/>
    </row>
    <row r="4441" spans="1:8" ht="26.25" thickBot="1">
      <c r="A4441" s="573" t="s">
        <v>4129</v>
      </c>
      <c r="B4441" s="581"/>
      <c r="C4441" s="581"/>
      <c r="D4441" s="582" t="s">
        <v>358</v>
      </c>
      <c r="E4441" s="583" t="s">
        <v>4130</v>
      </c>
      <c r="F4441" s="584" t="s">
        <v>2</v>
      </c>
      <c r="G4441" s="585" t="s">
        <v>0</v>
      </c>
      <c r="H4441" s="586" t="s">
        <v>4618</v>
      </c>
    </row>
    <row r="4442" spans="1:8" ht="15.75" customHeight="1" thickBot="1">
      <c r="A4442" s="587"/>
      <c r="B4442" s="587"/>
      <c r="C4442" s="587"/>
      <c r="D4442" s="587"/>
      <c r="E4442" s="587"/>
      <c r="F4442" s="587"/>
      <c r="G4442" s="587"/>
      <c r="H4442" s="587"/>
    </row>
    <row r="4443" spans="1:8">
      <c r="A4443" s="588" t="s">
        <v>1297</v>
      </c>
      <c r="B4443" s="589"/>
      <c r="C4443" s="590"/>
      <c r="D4443" s="591"/>
      <c r="E4443" s="590"/>
      <c r="F4443" s="590"/>
      <c r="G4443" s="592"/>
      <c r="H4443" s="593"/>
    </row>
    <row r="4444" spans="1:8">
      <c r="A4444" s="594" t="s">
        <v>4064</v>
      </c>
      <c r="B4444" s="595"/>
      <c r="C4444" s="595"/>
      <c r="D4444" s="596"/>
      <c r="E4444" s="597" t="s">
        <v>4130</v>
      </c>
      <c r="F4444" s="598" t="s">
        <v>4132</v>
      </c>
      <c r="G4444" s="599" t="s">
        <v>4133</v>
      </c>
      <c r="H4444" s="600" t="s">
        <v>4134</v>
      </c>
    </row>
    <row r="4445" spans="1:8">
      <c r="A4445" s="601" t="s">
        <v>4619</v>
      </c>
      <c r="B4445" s="602"/>
      <c r="C4445" s="602"/>
      <c r="D4445" s="603"/>
      <c r="E4445" s="604" t="s">
        <v>4138</v>
      </c>
      <c r="F4445" s="605">
        <v>1</v>
      </c>
      <c r="G4445" s="606">
        <v>250950</v>
      </c>
      <c r="H4445" s="607">
        <v>250950</v>
      </c>
    </row>
    <row r="4446" spans="1:8">
      <c r="A4446" s="601" t="s">
        <v>4407</v>
      </c>
      <c r="B4446" s="602"/>
      <c r="C4446" s="602"/>
      <c r="D4446" s="603"/>
      <c r="E4446" s="604" t="s">
        <v>4228</v>
      </c>
      <c r="F4446" s="605">
        <v>0.02</v>
      </c>
      <c r="G4446" s="606">
        <v>58570</v>
      </c>
      <c r="H4446" s="607">
        <v>1171.4000000000001</v>
      </c>
    </row>
    <row r="4447" spans="1:8">
      <c r="A4447" s="601" t="s">
        <v>4563</v>
      </c>
      <c r="B4447" s="602"/>
      <c r="C4447" s="602"/>
      <c r="D4447" s="603"/>
      <c r="E4447" s="604" t="s">
        <v>4138</v>
      </c>
      <c r="F4447" s="605">
        <v>0.23</v>
      </c>
      <c r="G4447" s="606">
        <v>60795</v>
      </c>
      <c r="H4447" s="607">
        <v>13982.85</v>
      </c>
    </row>
    <row r="4448" spans="1:8">
      <c r="A4448" s="601" t="s">
        <v>4537</v>
      </c>
      <c r="B4448" s="602"/>
      <c r="C4448" s="602"/>
      <c r="D4448" s="603"/>
      <c r="E4448" s="604" t="s">
        <v>4138</v>
      </c>
      <c r="F4448" s="605">
        <v>7.0000000000000007E-2</v>
      </c>
      <c r="G4448" s="606">
        <v>31395</v>
      </c>
      <c r="H4448" s="607">
        <v>2197.65</v>
      </c>
    </row>
    <row r="4449" spans="1:8">
      <c r="A4449" s="601" t="s">
        <v>4542</v>
      </c>
      <c r="B4449" s="602"/>
      <c r="C4449" s="602"/>
      <c r="D4449" s="603"/>
      <c r="E4449" s="604" t="s">
        <v>4136</v>
      </c>
      <c r="F4449" s="605">
        <v>0.2</v>
      </c>
      <c r="G4449" s="606">
        <v>26965</v>
      </c>
      <c r="H4449" s="607">
        <v>5393</v>
      </c>
    </row>
    <row r="4450" spans="1:8">
      <c r="A4450" s="601"/>
      <c r="B4450" s="602"/>
      <c r="C4450" s="602"/>
      <c r="D4450" s="603"/>
      <c r="E4450" s="611" t="s">
        <v>4142</v>
      </c>
      <c r="F4450" s="611"/>
      <c r="G4450" s="611"/>
      <c r="H4450" s="612">
        <v>273694.90000000002</v>
      </c>
    </row>
    <row r="4451" spans="1:8">
      <c r="A4451" s="613" t="s">
        <v>4143</v>
      </c>
      <c r="B4451" s="614"/>
      <c r="C4451" s="615"/>
      <c r="D4451" s="616"/>
      <c r="E4451" s="615"/>
      <c r="F4451" s="615"/>
      <c r="G4451" s="617"/>
      <c r="H4451" s="618"/>
    </row>
    <row r="4452" spans="1:8">
      <c r="A4452" s="594" t="s">
        <v>4129</v>
      </c>
      <c r="B4452" s="595"/>
      <c r="C4452" s="595"/>
      <c r="D4452" s="596"/>
      <c r="E4452" s="597" t="s">
        <v>4130</v>
      </c>
      <c r="F4452" s="598" t="s">
        <v>4144</v>
      </c>
      <c r="G4452" s="599" t="s">
        <v>4133</v>
      </c>
      <c r="H4452" s="600" t="s">
        <v>4134</v>
      </c>
    </row>
    <row r="4453" spans="1:8">
      <c r="A4453" s="601" t="s">
        <v>4145</v>
      </c>
      <c r="B4453" s="602"/>
      <c r="C4453" s="602"/>
      <c r="D4453" s="603"/>
      <c r="E4453" s="604" t="s">
        <v>4146</v>
      </c>
      <c r="F4453" s="619">
        <v>1.2</v>
      </c>
      <c r="G4453" s="606">
        <v>1587.2183463750353</v>
      </c>
      <c r="H4453" s="607">
        <v>1904.66</v>
      </c>
    </row>
    <row r="4454" spans="1:8">
      <c r="A4454" s="601"/>
      <c r="B4454" s="602"/>
      <c r="C4454" s="602"/>
      <c r="D4454" s="603"/>
      <c r="E4454" s="604" t="s">
        <v>4141</v>
      </c>
      <c r="F4454" s="619" t="s">
        <v>4141</v>
      </c>
      <c r="G4454" s="606" t="s">
        <v>4141</v>
      </c>
      <c r="H4454" s="607" t="s">
        <v>4141</v>
      </c>
    </row>
    <row r="4455" spans="1:8">
      <c r="A4455" s="620"/>
      <c r="B4455" s="621"/>
      <c r="C4455" s="621"/>
      <c r="D4455" s="622"/>
      <c r="E4455" s="623" t="s">
        <v>4147</v>
      </c>
      <c r="F4455" s="624"/>
      <c r="G4455" s="625"/>
      <c r="H4455" s="612">
        <v>1904.66</v>
      </c>
    </row>
    <row r="4456" spans="1:8">
      <c r="A4456" s="626" t="s">
        <v>4148</v>
      </c>
      <c r="B4456" s="627"/>
      <c r="C4456" s="628"/>
      <c r="D4456" s="629"/>
      <c r="E4456" s="628"/>
      <c r="F4456" s="628"/>
      <c r="G4456" s="630"/>
      <c r="H4456" s="631"/>
    </row>
    <row r="4457" spans="1:8">
      <c r="A4457" s="594" t="s">
        <v>4064</v>
      </c>
      <c r="B4457" s="595"/>
      <c r="C4457" s="595"/>
      <c r="D4457" s="596"/>
      <c r="E4457" s="597" t="s">
        <v>4130</v>
      </c>
      <c r="F4457" s="598" t="s">
        <v>4132</v>
      </c>
      <c r="G4457" s="599" t="s">
        <v>4133</v>
      </c>
      <c r="H4457" s="600" t="s">
        <v>4134</v>
      </c>
    </row>
    <row r="4458" spans="1:8">
      <c r="A4458" s="601" t="s">
        <v>4149</v>
      </c>
      <c r="B4458" s="602"/>
      <c r="C4458" s="602"/>
      <c r="D4458" s="603"/>
      <c r="E4458" s="604" t="s">
        <v>4140</v>
      </c>
      <c r="F4458" s="632">
        <v>0.1429</v>
      </c>
      <c r="G4458" s="606">
        <v>64783.484999999993</v>
      </c>
      <c r="H4458" s="607">
        <v>9257.56</v>
      </c>
    </row>
    <row r="4459" spans="1:8">
      <c r="A4459" s="601"/>
      <c r="B4459" s="602"/>
      <c r="C4459" s="602"/>
      <c r="D4459" s="603"/>
      <c r="E4459" s="623" t="s">
        <v>4150</v>
      </c>
      <c r="F4459" s="624"/>
      <c r="G4459" s="625"/>
      <c r="H4459" s="612">
        <v>9257.56</v>
      </c>
    </row>
    <row r="4460" spans="1:8">
      <c r="A4460" s="634" t="s">
        <v>4151</v>
      </c>
      <c r="B4460" s="635"/>
      <c r="C4460" s="636"/>
      <c r="D4460" s="637"/>
      <c r="E4460" s="636"/>
      <c r="F4460" s="636"/>
      <c r="G4460" s="638"/>
      <c r="H4460" s="639"/>
    </row>
    <row r="4461" spans="1:8">
      <c r="A4461" s="594" t="s">
        <v>4064</v>
      </c>
      <c r="B4461" s="595"/>
      <c r="C4461" s="595"/>
      <c r="D4461" s="596"/>
      <c r="E4461" s="597" t="s">
        <v>4130</v>
      </c>
      <c r="F4461" s="598" t="s">
        <v>4144</v>
      </c>
      <c r="G4461" s="599" t="s">
        <v>4133</v>
      </c>
      <c r="H4461" s="600" t="s">
        <v>4134</v>
      </c>
    </row>
    <row r="4462" spans="1:8">
      <c r="A4462" s="601" t="s">
        <v>4198</v>
      </c>
      <c r="B4462" s="602"/>
      <c r="C4462" s="602"/>
      <c r="D4462" s="603"/>
      <c r="E4462" s="604" t="s">
        <v>4146</v>
      </c>
      <c r="F4462" s="640">
        <v>1.2</v>
      </c>
      <c r="G4462" s="606">
        <v>25731.008062500001</v>
      </c>
      <c r="H4462" s="607">
        <v>30877.21</v>
      </c>
    </row>
    <row r="4463" spans="1:8">
      <c r="A4463" s="601"/>
      <c r="B4463" s="602"/>
      <c r="C4463" s="602"/>
      <c r="D4463" s="603"/>
      <c r="E4463" s="604" t="s">
        <v>4141</v>
      </c>
      <c r="F4463" s="605"/>
      <c r="G4463" s="606" t="s">
        <v>4141</v>
      </c>
      <c r="H4463" s="607" t="s">
        <v>4141</v>
      </c>
    </row>
    <row r="4464" spans="1:8" ht="13.5" thickBot="1">
      <c r="A4464" s="641"/>
      <c r="B4464" s="642"/>
      <c r="C4464" s="642"/>
      <c r="D4464" s="643"/>
      <c r="E4464" s="644" t="s">
        <v>4153</v>
      </c>
      <c r="F4464" s="645"/>
      <c r="G4464" s="646"/>
      <c r="H4464" s="647">
        <v>30877.21</v>
      </c>
    </row>
    <row r="4465" spans="1:8" ht="13.5" thickBot="1">
      <c r="A4465" s="648" t="s">
        <v>4154</v>
      </c>
      <c r="B4465" s="649"/>
      <c r="C4465" s="649"/>
      <c r="D4465" s="649"/>
      <c r="E4465" s="650"/>
      <c r="F4465" s="651">
        <v>315734.33</v>
      </c>
      <c r="G4465" s="652"/>
      <c r="H4465" s="653"/>
    </row>
    <row r="4466" spans="1:8" ht="15">
      <c r="A4466" s="579"/>
      <c r="B4466" s="579"/>
      <c r="C4466" s="579"/>
      <c r="D4466" s="579"/>
      <c r="E4466" s="579"/>
      <c r="F4466" s="579"/>
      <c r="G4466" s="579"/>
      <c r="H4466" s="579"/>
    </row>
    <row r="4467" spans="1:8" ht="15.75" thickBot="1">
      <c r="A4467" s="654"/>
      <c r="B4467" s="654"/>
      <c r="C4467" s="654"/>
      <c r="D4467" s="654"/>
      <c r="E4467" s="654"/>
      <c r="F4467" s="654"/>
      <c r="G4467" s="654"/>
      <c r="H4467" s="654"/>
    </row>
    <row r="4468" spans="1:8" ht="13.5" thickBot="1">
      <c r="A4468" s="573" t="s">
        <v>4129</v>
      </c>
      <c r="B4468" s="581"/>
      <c r="C4468" s="581"/>
      <c r="D4468" s="582" t="s">
        <v>360</v>
      </c>
      <c r="E4468" s="583" t="s">
        <v>4130</v>
      </c>
      <c r="F4468" s="584" t="s">
        <v>2</v>
      </c>
      <c r="G4468" s="585" t="s">
        <v>0</v>
      </c>
      <c r="H4468" s="586" t="s">
        <v>4620</v>
      </c>
    </row>
    <row r="4469" spans="1:8" ht="15.75" customHeight="1" thickBot="1">
      <c r="A4469" s="587"/>
      <c r="B4469" s="587"/>
      <c r="C4469" s="587"/>
      <c r="D4469" s="587"/>
      <c r="E4469" s="587"/>
      <c r="F4469" s="587"/>
      <c r="G4469" s="587"/>
      <c r="H4469" s="587"/>
    </row>
    <row r="4470" spans="1:8">
      <c r="A4470" s="588" t="s">
        <v>1297</v>
      </c>
      <c r="B4470" s="589"/>
      <c r="C4470" s="590"/>
      <c r="D4470" s="591"/>
      <c r="E4470" s="590"/>
      <c r="F4470" s="590"/>
      <c r="G4470" s="592"/>
      <c r="H4470" s="593"/>
    </row>
    <row r="4471" spans="1:8">
      <c r="A4471" s="594" t="s">
        <v>4064</v>
      </c>
      <c r="B4471" s="595"/>
      <c r="C4471" s="595"/>
      <c r="D4471" s="596"/>
      <c r="E4471" s="597" t="s">
        <v>4130</v>
      </c>
      <c r="F4471" s="598" t="s">
        <v>4132</v>
      </c>
      <c r="G4471" s="599" t="s">
        <v>4133</v>
      </c>
      <c r="H4471" s="600" t="s">
        <v>4134</v>
      </c>
    </row>
    <row r="4472" spans="1:8">
      <c r="A4472" s="601" t="s">
        <v>4621</v>
      </c>
      <c r="B4472" s="602"/>
      <c r="C4472" s="602"/>
      <c r="D4472" s="603"/>
      <c r="E4472" s="604" t="s">
        <v>4138</v>
      </c>
      <c r="F4472" s="605">
        <v>1</v>
      </c>
      <c r="G4472" s="606">
        <v>75015</v>
      </c>
      <c r="H4472" s="607">
        <v>75015</v>
      </c>
    </row>
    <row r="4473" spans="1:8">
      <c r="A4473" s="601" t="s">
        <v>4407</v>
      </c>
      <c r="B4473" s="602"/>
      <c r="C4473" s="602"/>
      <c r="D4473" s="603"/>
      <c r="E4473" s="604" t="s">
        <v>4228</v>
      </c>
      <c r="F4473" s="605">
        <v>0.02</v>
      </c>
      <c r="G4473" s="606">
        <v>58570</v>
      </c>
      <c r="H4473" s="607">
        <v>1171.4000000000001</v>
      </c>
    </row>
    <row r="4474" spans="1:8">
      <c r="A4474" s="601" t="s">
        <v>4563</v>
      </c>
      <c r="B4474" s="602"/>
      <c r="C4474" s="602"/>
      <c r="D4474" s="603"/>
      <c r="E4474" s="604" t="s">
        <v>4138</v>
      </c>
      <c r="F4474" s="605">
        <v>0.23</v>
      </c>
      <c r="G4474" s="606">
        <v>60795</v>
      </c>
      <c r="H4474" s="607">
        <v>13982.85</v>
      </c>
    </row>
    <row r="4475" spans="1:8">
      <c r="A4475" s="601" t="s">
        <v>4537</v>
      </c>
      <c r="B4475" s="602"/>
      <c r="C4475" s="602"/>
      <c r="D4475" s="603"/>
      <c r="E4475" s="604" t="s">
        <v>4138</v>
      </c>
      <c r="F4475" s="605">
        <v>7.0000000000000007E-2</v>
      </c>
      <c r="G4475" s="606">
        <v>31395</v>
      </c>
      <c r="H4475" s="607">
        <v>2197.65</v>
      </c>
    </row>
    <row r="4476" spans="1:8">
      <c r="A4476" s="601" t="s">
        <v>4542</v>
      </c>
      <c r="B4476" s="602"/>
      <c r="C4476" s="602"/>
      <c r="D4476" s="603"/>
      <c r="E4476" s="604" t="s">
        <v>4136</v>
      </c>
      <c r="F4476" s="605">
        <v>0.2</v>
      </c>
      <c r="G4476" s="606">
        <v>26965</v>
      </c>
      <c r="H4476" s="607">
        <v>5393</v>
      </c>
    </row>
    <row r="4477" spans="1:8">
      <c r="A4477" s="601"/>
      <c r="B4477" s="602"/>
      <c r="C4477" s="602"/>
      <c r="D4477" s="603"/>
      <c r="E4477" s="611" t="s">
        <v>4142</v>
      </c>
      <c r="F4477" s="611"/>
      <c r="G4477" s="611"/>
      <c r="H4477" s="612">
        <v>97759.9</v>
      </c>
    </row>
    <row r="4478" spans="1:8">
      <c r="A4478" s="613" t="s">
        <v>4143</v>
      </c>
      <c r="B4478" s="614"/>
      <c r="C4478" s="615"/>
      <c r="D4478" s="616"/>
      <c r="E4478" s="615"/>
      <c r="F4478" s="615"/>
      <c r="G4478" s="617"/>
      <c r="H4478" s="618"/>
    </row>
    <row r="4479" spans="1:8">
      <c r="A4479" s="594" t="s">
        <v>4129</v>
      </c>
      <c r="B4479" s="595"/>
      <c r="C4479" s="595"/>
      <c r="D4479" s="596"/>
      <c r="E4479" s="597" t="s">
        <v>4130</v>
      </c>
      <c r="F4479" s="598" t="s">
        <v>4144</v>
      </c>
      <c r="G4479" s="599" t="s">
        <v>4133</v>
      </c>
      <c r="H4479" s="600" t="s">
        <v>4134</v>
      </c>
    </row>
    <row r="4480" spans="1:8">
      <c r="A4480" s="601" t="s">
        <v>4145</v>
      </c>
      <c r="B4480" s="602"/>
      <c r="C4480" s="602"/>
      <c r="D4480" s="603"/>
      <c r="E4480" s="604" t="s">
        <v>4146</v>
      </c>
      <c r="F4480" s="619">
        <v>1.2</v>
      </c>
      <c r="G4480" s="606">
        <v>1587.2183463750353</v>
      </c>
      <c r="H4480" s="607">
        <v>1904.66</v>
      </c>
    </row>
    <row r="4481" spans="1:8">
      <c r="A4481" s="601"/>
      <c r="B4481" s="602"/>
      <c r="C4481" s="602"/>
      <c r="D4481" s="603"/>
      <c r="E4481" s="604" t="s">
        <v>4141</v>
      </c>
      <c r="F4481" s="619" t="s">
        <v>4141</v>
      </c>
      <c r="G4481" s="606" t="s">
        <v>4141</v>
      </c>
      <c r="H4481" s="607" t="s">
        <v>4141</v>
      </c>
    </row>
    <row r="4482" spans="1:8">
      <c r="A4482" s="620"/>
      <c r="B4482" s="621"/>
      <c r="C4482" s="621"/>
      <c r="D4482" s="622"/>
      <c r="E4482" s="623" t="s">
        <v>4147</v>
      </c>
      <c r="F4482" s="624"/>
      <c r="G4482" s="625"/>
      <c r="H4482" s="612">
        <v>1904.66</v>
      </c>
    </row>
    <row r="4483" spans="1:8">
      <c r="A4483" s="626" t="s">
        <v>4148</v>
      </c>
      <c r="B4483" s="627"/>
      <c r="C4483" s="628"/>
      <c r="D4483" s="629"/>
      <c r="E4483" s="628"/>
      <c r="F4483" s="628"/>
      <c r="G4483" s="630"/>
      <c r="H4483" s="631"/>
    </row>
    <row r="4484" spans="1:8">
      <c r="A4484" s="594" t="s">
        <v>4064</v>
      </c>
      <c r="B4484" s="595"/>
      <c r="C4484" s="595"/>
      <c r="D4484" s="596"/>
      <c r="E4484" s="597" t="s">
        <v>4130</v>
      </c>
      <c r="F4484" s="598" t="s">
        <v>4132</v>
      </c>
      <c r="G4484" s="599" t="s">
        <v>4133</v>
      </c>
      <c r="H4484" s="600" t="s">
        <v>4134</v>
      </c>
    </row>
    <row r="4485" spans="1:8">
      <c r="A4485" s="601" t="s">
        <v>4149</v>
      </c>
      <c r="B4485" s="602"/>
      <c r="C4485" s="602"/>
      <c r="D4485" s="603"/>
      <c r="E4485" s="604" t="s">
        <v>4140</v>
      </c>
      <c r="F4485" s="632">
        <v>0.1429</v>
      </c>
      <c r="G4485" s="606">
        <v>64783.484999999993</v>
      </c>
      <c r="H4485" s="607">
        <v>9257.56</v>
      </c>
    </row>
    <row r="4486" spans="1:8">
      <c r="A4486" s="601"/>
      <c r="B4486" s="602"/>
      <c r="C4486" s="602"/>
      <c r="D4486" s="603"/>
      <c r="E4486" s="623" t="s">
        <v>4150</v>
      </c>
      <c r="F4486" s="624"/>
      <c r="G4486" s="625"/>
      <c r="H4486" s="612">
        <v>9257.56</v>
      </c>
    </row>
    <row r="4487" spans="1:8">
      <c r="A4487" s="634" t="s">
        <v>4151</v>
      </c>
      <c r="B4487" s="635"/>
      <c r="C4487" s="636"/>
      <c r="D4487" s="637"/>
      <c r="E4487" s="636"/>
      <c r="F4487" s="636"/>
      <c r="G4487" s="638"/>
      <c r="H4487" s="639"/>
    </row>
    <row r="4488" spans="1:8">
      <c r="A4488" s="594" t="s">
        <v>4064</v>
      </c>
      <c r="B4488" s="595"/>
      <c r="C4488" s="595"/>
      <c r="D4488" s="596"/>
      <c r="E4488" s="597" t="s">
        <v>4130</v>
      </c>
      <c r="F4488" s="598" t="s">
        <v>4144</v>
      </c>
      <c r="G4488" s="599" t="s">
        <v>4133</v>
      </c>
      <c r="H4488" s="600" t="s">
        <v>4134</v>
      </c>
    </row>
    <row r="4489" spans="1:8">
      <c r="A4489" s="601" t="s">
        <v>4198</v>
      </c>
      <c r="B4489" s="602"/>
      <c r="C4489" s="602"/>
      <c r="D4489" s="603"/>
      <c r="E4489" s="604" t="s">
        <v>4146</v>
      </c>
      <c r="F4489" s="640">
        <v>1.2</v>
      </c>
      <c r="G4489" s="606">
        <v>25731.008062500001</v>
      </c>
      <c r="H4489" s="607">
        <v>30877.21</v>
      </c>
    </row>
    <row r="4490" spans="1:8">
      <c r="A4490" s="601"/>
      <c r="B4490" s="602"/>
      <c r="C4490" s="602"/>
      <c r="D4490" s="603"/>
      <c r="E4490" s="604" t="s">
        <v>4141</v>
      </c>
      <c r="F4490" s="605"/>
      <c r="G4490" s="606" t="s">
        <v>4141</v>
      </c>
      <c r="H4490" s="607" t="s">
        <v>4141</v>
      </c>
    </row>
    <row r="4491" spans="1:8" ht="13.5" thickBot="1">
      <c r="A4491" s="641"/>
      <c r="B4491" s="642"/>
      <c r="C4491" s="642"/>
      <c r="D4491" s="643"/>
      <c r="E4491" s="644" t="s">
        <v>4153</v>
      </c>
      <c r="F4491" s="645"/>
      <c r="G4491" s="646"/>
      <c r="H4491" s="647">
        <v>30877.21</v>
      </c>
    </row>
    <row r="4492" spans="1:8" ht="13.5" thickBot="1">
      <c r="A4492" s="648" t="s">
        <v>4154</v>
      </c>
      <c r="B4492" s="649"/>
      <c r="C4492" s="649"/>
      <c r="D4492" s="649"/>
      <c r="E4492" s="650"/>
      <c r="F4492" s="651">
        <v>139799.32999999999</v>
      </c>
      <c r="G4492" s="652"/>
      <c r="H4492" s="653"/>
    </row>
    <row r="4493" spans="1:8" ht="15">
      <c r="A4493" s="579"/>
      <c r="B4493" s="579"/>
      <c r="C4493" s="579"/>
      <c r="D4493" s="579"/>
      <c r="E4493" s="579"/>
      <c r="F4493" s="579"/>
      <c r="G4493" s="579"/>
      <c r="H4493" s="579"/>
    </row>
    <row r="4494" spans="1:8" ht="15.75" thickBot="1">
      <c r="A4494" s="654"/>
      <c r="B4494" s="654"/>
      <c r="C4494" s="654"/>
      <c r="D4494" s="654"/>
      <c r="E4494" s="654"/>
      <c r="F4494" s="654"/>
      <c r="G4494" s="654"/>
      <c r="H4494" s="654"/>
    </row>
    <row r="4495" spans="1:8" ht="26.25" thickBot="1">
      <c r="A4495" s="573" t="s">
        <v>4129</v>
      </c>
      <c r="B4495" s="581"/>
      <c r="C4495" s="581"/>
      <c r="D4495" s="582" t="s">
        <v>362</v>
      </c>
      <c r="E4495" s="583" t="s">
        <v>4130</v>
      </c>
      <c r="F4495" s="584" t="s">
        <v>2</v>
      </c>
      <c r="G4495" s="585" t="s">
        <v>0</v>
      </c>
      <c r="H4495" s="586" t="s">
        <v>4622</v>
      </c>
    </row>
    <row r="4496" spans="1:8" ht="15.75" customHeight="1" thickBot="1">
      <c r="A4496" s="587"/>
      <c r="B4496" s="587"/>
      <c r="C4496" s="587"/>
      <c r="D4496" s="587"/>
      <c r="E4496" s="587"/>
      <c r="F4496" s="587"/>
      <c r="G4496" s="587"/>
      <c r="H4496" s="587"/>
    </row>
    <row r="4497" spans="1:8">
      <c r="A4497" s="588" t="s">
        <v>1297</v>
      </c>
      <c r="B4497" s="589"/>
      <c r="C4497" s="590"/>
      <c r="D4497" s="591"/>
      <c r="E4497" s="590"/>
      <c r="F4497" s="590"/>
      <c r="G4497" s="592"/>
      <c r="H4497" s="593"/>
    </row>
    <row r="4498" spans="1:8">
      <c r="A4498" s="594" t="s">
        <v>4064</v>
      </c>
      <c r="B4498" s="595"/>
      <c r="C4498" s="595"/>
      <c r="D4498" s="596"/>
      <c r="E4498" s="597" t="s">
        <v>4130</v>
      </c>
      <c r="F4498" s="598" t="s">
        <v>4132</v>
      </c>
      <c r="G4498" s="599" t="s">
        <v>4133</v>
      </c>
      <c r="H4498" s="600" t="s">
        <v>4134</v>
      </c>
    </row>
    <row r="4499" spans="1:8">
      <c r="A4499" s="601" t="s">
        <v>4623</v>
      </c>
      <c r="B4499" s="602"/>
      <c r="C4499" s="602"/>
      <c r="D4499" s="603"/>
      <c r="E4499" s="604" t="s">
        <v>4138</v>
      </c>
      <c r="F4499" s="605">
        <v>1</v>
      </c>
      <c r="G4499" s="606">
        <v>230747</v>
      </c>
      <c r="H4499" s="607">
        <v>230747</v>
      </c>
    </row>
    <row r="4500" spans="1:8">
      <c r="A4500" s="601" t="s">
        <v>4407</v>
      </c>
      <c r="B4500" s="602"/>
      <c r="C4500" s="602"/>
      <c r="D4500" s="603"/>
      <c r="E4500" s="604" t="s">
        <v>4228</v>
      </c>
      <c r="F4500" s="605">
        <v>0.02</v>
      </c>
      <c r="G4500" s="606">
        <v>58570</v>
      </c>
      <c r="H4500" s="607">
        <v>1171.4000000000001</v>
      </c>
    </row>
    <row r="4501" spans="1:8">
      <c r="A4501" s="601" t="s">
        <v>4563</v>
      </c>
      <c r="B4501" s="602"/>
      <c r="C4501" s="602"/>
      <c r="D4501" s="603"/>
      <c r="E4501" s="604" t="s">
        <v>4138</v>
      </c>
      <c r="F4501" s="605">
        <v>0.23</v>
      </c>
      <c r="G4501" s="606">
        <v>60795</v>
      </c>
      <c r="H4501" s="607">
        <v>13982.85</v>
      </c>
    </row>
    <row r="4502" spans="1:8">
      <c r="A4502" s="601" t="s">
        <v>4537</v>
      </c>
      <c r="B4502" s="602"/>
      <c r="C4502" s="602"/>
      <c r="D4502" s="603"/>
      <c r="E4502" s="604" t="s">
        <v>4138</v>
      </c>
      <c r="F4502" s="605">
        <v>7.0000000000000007E-2</v>
      </c>
      <c r="G4502" s="606">
        <v>31395</v>
      </c>
      <c r="H4502" s="607">
        <v>2197.65</v>
      </c>
    </row>
    <row r="4503" spans="1:8">
      <c r="A4503" s="601" t="s">
        <v>4542</v>
      </c>
      <c r="B4503" s="602"/>
      <c r="C4503" s="602"/>
      <c r="D4503" s="603"/>
      <c r="E4503" s="604" t="s">
        <v>4136</v>
      </c>
      <c r="F4503" s="605">
        <v>0.2</v>
      </c>
      <c r="G4503" s="606">
        <v>26965</v>
      </c>
      <c r="H4503" s="607">
        <v>5393</v>
      </c>
    </row>
    <row r="4504" spans="1:8">
      <c r="A4504" s="601"/>
      <c r="B4504" s="602"/>
      <c r="C4504" s="602"/>
      <c r="D4504" s="603"/>
      <c r="E4504" s="611" t="s">
        <v>4142</v>
      </c>
      <c r="F4504" s="611"/>
      <c r="G4504" s="611"/>
      <c r="H4504" s="612">
        <v>253491.9</v>
      </c>
    </row>
    <row r="4505" spans="1:8">
      <c r="A4505" s="613" t="s">
        <v>4143</v>
      </c>
      <c r="B4505" s="614"/>
      <c r="C4505" s="615"/>
      <c r="D4505" s="616"/>
      <c r="E4505" s="615"/>
      <c r="F4505" s="615"/>
      <c r="G4505" s="617"/>
      <c r="H4505" s="618"/>
    </row>
    <row r="4506" spans="1:8">
      <c r="A4506" s="594" t="s">
        <v>4129</v>
      </c>
      <c r="B4506" s="595"/>
      <c r="C4506" s="595"/>
      <c r="D4506" s="596"/>
      <c r="E4506" s="597" t="s">
        <v>4130</v>
      </c>
      <c r="F4506" s="598" t="s">
        <v>4144</v>
      </c>
      <c r="G4506" s="599" t="s">
        <v>4133</v>
      </c>
      <c r="H4506" s="600" t="s">
        <v>4134</v>
      </c>
    </row>
    <row r="4507" spans="1:8">
      <c r="A4507" s="601" t="s">
        <v>4145</v>
      </c>
      <c r="B4507" s="602"/>
      <c r="C4507" s="602"/>
      <c r="D4507" s="603"/>
      <c r="E4507" s="604" t="s">
        <v>4146</v>
      </c>
      <c r="F4507" s="619">
        <v>1.2</v>
      </c>
      <c r="G4507" s="606">
        <v>1587.2183463750353</v>
      </c>
      <c r="H4507" s="607">
        <v>1904.66</v>
      </c>
    </row>
    <row r="4508" spans="1:8">
      <c r="A4508" s="601"/>
      <c r="B4508" s="602"/>
      <c r="C4508" s="602"/>
      <c r="D4508" s="603"/>
      <c r="E4508" s="604" t="s">
        <v>4141</v>
      </c>
      <c r="F4508" s="619" t="s">
        <v>4141</v>
      </c>
      <c r="G4508" s="606" t="s">
        <v>4141</v>
      </c>
      <c r="H4508" s="607" t="s">
        <v>4141</v>
      </c>
    </row>
    <row r="4509" spans="1:8">
      <c r="A4509" s="620"/>
      <c r="B4509" s="621"/>
      <c r="C4509" s="621"/>
      <c r="D4509" s="622"/>
      <c r="E4509" s="623" t="s">
        <v>4147</v>
      </c>
      <c r="F4509" s="624"/>
      <c r="G4509" s="625"/>
      <c r="H4509" s="612">
        <v>1904.66</v>
      </c>
    </row>
    <row r="4510" spans="1:8">
      <c r="A4510" s="626" t="s">
        <v>4148</v>
      </c>
      <c r="B4510" s="627"/>
      <c r="C4510" s="628"/>
      <c r="D4510" s="629"/>
      <c r="E4510" s="628"/>
      <c r="F4510" s="628"/>
      <c r="G4510" s="630"/>
      <c r="H4510" s="631"/>
    </row>
    <row r="4511" spans="1:8">
      <c r="A4511" s="594" t="s">
        <v>4064</v>
      </c>
      <c r="B4511" s="595"/>
      <c r="C4511" s="595"/>
      <c r="D4511" s="596"/>
      <c r="E4511" s="597" t="s">
        <v>4130</v>
      </c>
      <c r="F4511" s="598" t="s">
        <v>4132</v>
      </c>
      <c r="G4511" s="599" t="s">
        <v>4133</v>
      </c>
      <c r="H4511" s="600" t="s">
        <v>4134</v>
      </c>
    </row>
    <row r="4512" spans="1:8">
      <c r="A4512" s="601" t="s">
        <v>4149</v>
      </c>
      <c r="B4512" s="602"/>
      <c r="C4512" s="602"/>
      <c r="D4512" s="603"/>
      <c r="E4512" s="604" t="s">
        <v>4140</v>
      </c>
      <c r="F4512" s="632">
        <v>0.1429</v>
      </c>
      <c r="G4512" s="606">
        <v>64783.484999999993</v>
      </c>
      <c r="H4512" s="607">
        <v>9257.56</v>
      </c>
    </row>
    <row r="4513" spans="1:8">
      <c r="A4513" s="601"/>
      <c r="B4513" s="602"/>
      <c r="C4513" s="602"/>
      <c r="D4513" s="603"/>
      <c r="E4513" s="623" t="s">
        <v>4150</v>
      </c>
      <c r="F4513" s="624"/>
      <c r="G4513" s="625"/>
      <c r="H4513" s="612">
        <v>9257.56</v>
      </c>
    </row>
    <row r="4514" spans="1:8">
      <c r="A4514" s="634" t="s">
        <v>4151</v>
      </c>
      <c r="B4514" s="635"/>
      <c r="C4514" s="636"/>
      <c r="D4514" s="637"/>
      <c r="E4514" s="636"/>
      <c r="F4514" s="636"/>
      <c r="G4514" s="638"/>
      <c r="H4514" s="639"/>
    </row>
    <row r="4515" spans="1:8">
      <c r="A4515" s="594" t="s">
        <v>4064</v>
      </c>
      <c r="B4515" s="595"/>
      <c r="C4515" s="595"/>
      <c r="D4515" s="596"/>
      <c r="E4515" s="597" t="s">
        <v>4130</v>
      </c>
      <c r="F4515" s="598" t="s">
        <v>4144</v>
      </c>
      <c r="G4515" s="599" t="s">
        <v>4133</v>
      </c>
      <c r="H4515" s="600" t="s">
        <v>4134</v>
      </c>
    </row>
    <row r="4516" spans="1:8">
      <c r="A4516" s="601" t="s">
        <v>4198</v>
      </c>
      <c r="B4516" s="602"/>
      <c r="C4516" s="602"/>
      <c r="D4516" s="603"/>
      <c r="E4516" s="604" t="s">
        <v>4146</v>
      </c>
      <c r="F4516" s="640">
        <v>1.2</v>
      </c>
      <c r="G4516" s="606">
        <v>25731.008062500001</v>
      </c>
      <c r="H4516" s="607">
        <v>30877.21</v>
      </c>
    </row>
    <row r="4517" spans="1:8">
      <c r="A4517" s="601"/>
      <c r="B4517" s="602"/>
      <c r="C4517" s="602"/>
      <c r="D4517" s="603"/>
      <c r="E4517" s="604" t="s">
        <v>4141</v>
      </c>
      <c r="F4517" s="605"/>
      <c r="G4517" s="606" t="s">
        <v>4141</v>
      </c>
      <c r="H4517" s="607" t="s">
        <v>4141</v>
      </c>
    </row>
    <row r="4518" spans="1:8" ht="13.5" thickBot="1">
      <c r="A4518" s="641"/>
      <c r="B4518" s="642"/>
      <c r="C4518" s="642"/>
      <c r="D4518" s="643"/>
      <c r="E4518" s="644" t="s">
        <v>4153</v>
      </c>
      <c r="F4518" s="645"/>
      <c r="G4518" s="646"/>
      <c r="H4518" s="647">
        <v>30877.21</v>
      </c>
    </row>
    <row r="4519" spans="1:8" ht="13.5" thickBot="1">
      <c r="A4519" s="648" t="s">
        <v>4154</v>
      </c>
      <c r="B4519" s="649"/>
      <c r="C4519" s="649"/>
      <c r="D4519" s="649"/>
      <c r="E4519" s="650"/>
      <c r="F4519" s="651">
        <v>295531.33</v>
      </c>
      <c r="G4519" s="652"/>
      <c r="H4519" s="653"/>
    </row>
    <row r="4520" spans="1:8" ht="15">
      <c r="A4520" s="579"/>
      <c r="B4520" s="579"/>
      <c r="C4520" s="579"/>
      <c r="D4520" s="579"/>
      <c r="E4520" s="579"/>
      <c r="F4520" s="579"/>
      <c r="G4520" s="579"/>
      <c r="H4520" s="579"/>
    </row>
    <row r="4521" spans="1:8" ht="15.75" thickBot="1">
      <c r="A4521" s="654"/>
      <c r="B4521" s="654"/>
      <c r="C4521" s="654"/>
      <c r="D4521" s="654"/>
      <c r="E4521" s="654"/>
      <c r="F4521" s="654"/>
      <c r="G4521" s="654"/>
      <c r="H4521" s="654"/>
    </row>
    <row r="4522" spans="1:8" ht="26.25" thickBot="1">
      <c r="A4522" s="573" t="s">
        <v>4129</v>
      </c>
      <c r="B4522" s="581"/>
      <c r="C4522" s="581"/>
      <c r="D4522" s="582" t="s">
        <v>364</v>
      </c>
      <c r="E4522" s="583" t="s">
        <v>4130</v>
      </c>
      <c r="F4522" s="584" t="s">
        <v>2</v>
      </c>
      <c r="G4522" s="585" t="s">
        <v>0</v>
      </c>
      <c r="H4522" s="586" t="s">
        <v>4624</v>
      </c>
    </row>
    <row r="4523" spans="1:8" ht="15.75" customHeight="1" thickBot="1">
      <c r="A4523" s="587"/>
      <c r="B4523" s="587"/>
      <c r="C4523" s="587"/>
      <c r="D4523" s="587"/>
      <c r="E4523" s="587"/>
      <c r="F4523" s="587"/>
      <c r="G4523" s="587"/>
      <c r="H4523" s="587"/>
    </row>
    <row r="4524" spans="1:8">
      <c r="A4524" s="588" t="s">
        <v>1297</v>
      </c>
      <c r="B4524" s="589"/>
      <c r="C4524" s="590"/>
      <c r="D4524" s="591"/>
      <c r="E4524" s="590"/>
      <c r="F4524" s="590"/>
      <c r="G4524" s="592"/>
      <c r="H4524" s="593"/>
    </row>
    <row r="4525" spans="1:8">
      <c r="A4525" s="594" t="s">
        <v>4064</v>
      </c>
      <c r="B4525" s="595"/>
      <c r="C4525" s="595"/>
      <c r="D4525" s="596"/>
      <c r="E4525" s="597" t="s">
        <v>4130</v>
      </c>
      <c r="F4525" s="598" t="s">
        <v>4132</v>
      </c>
      <c r="G4525" s="599" t="s">
        <v>4133</v>
      </c>
      <c r="H4525" s="600" t="s">
        <v>4134</v>
      </c>
    </row>
    <row r="4526" spans="1:8">
      <c r="A4526" s="601" t="s">
        <v>4625</v>
      </c>
      <c r="B4526" s="602"/>
      <c r="C4526" s="602"/>
      <c r="D4526" s="603"/>
      <c r="E4526" s="604" t="s">
        <v>4138</v>
      </c>
      <c r="F4526" s="605">
        <v>1</v>
      </c>
      <c r="G4526" s="606">
        <v>136395</v>
      </c>
      <c r="H4526" s="607">
        <v>136395</v>
      </c>
    </row>
    <row r="4527" spans="1:8">
      <c r="A4527" s="601" t="s">
        <v>4407</v>
      </c>
      <c r="B4527" s="602"/>
      <c r="C4527" s="602"/>
      <c r="D4527" s="603"/>
      <c r="E4527" s="604" t="s">
        <v>4228</v>
      </c>
      <c r="F4527" s="605">
        <v>0.02</v>
      </c>
      <c r="G4527" s="606">
        <v>58570</v>
      </c>
      <c r="H4527" s="607">
        <v>1171.4000000000001</v>
      </c>
    </row>
    <row r="4528" spans="1:8">
      <c r="A4528" s="601" t="s">
        <v>4563</v>
      </c>
      <c r="B4528" s="602"/>
      <c r="C4528" s="602"/>
      <c r="D4528" s="603"/>
      <c r="E4528" s="604" t="s">
        <v>4138</v>
      </c>
      <c r="F4528" s="605">
        <v>0.23</v>
      </c>
      <c r="G4528" s="606">
        <v>60795</v>
      </c>
      <c r="H4528" s="607">
        <v>13982.85</v>
      </c>
    </row>
    <row r="4529" spans="1:8">
      <c r="A4529" s="601" t="s">
        <v>4537</v>
      </c>
      <c r="B4529" s="602"/>
      <c r="C4529" s="602"/>
      <c r="D4529" s="603"/>
      <c r="E4529" s="604" t="s">
        <v>4138</v>
      </c>
      <c r="F4529" s="605">
        <v>7.0000000000000007E-2</v>
      </c>
      <c r="G4529" s="606">
        <v>31395</v>
      </c>
      <c r="H4529" s="607">
        <v>2197.65</v>
      </c>
    </row>
    <row r="4530" spans="1:8">
      <c r="A4530" s="601" t="s">
        <v>4542</v>
      </c>
      <c r="B4530" s="602"/>
      <c r="C4530" s="602"/>
      <c r="D4530" s="603"/>
      <c r="E4530" s="604" t="s">
        <v>4136</v>
      </c>
      <c r="F4530" s="605">
        <v>0.2</v>
      </c>
      <c r="G4530" s="606">
        <v>26965</v>
      </c>
      <c r="H4530" s="607">
        <v>5393</v>
      </c>
    </row>
    <row r="4531" spans="1:8">
      <c r="A4531" s="601"/>
      <c r="B4531" s="602"/>
      <c r="C4531" s="602"/>
      <c r="D4531" s="603"/>
      <c r="E4531" s="611" t="s">
        <v>4142</v>
      </c>
      <c r="F4531" s="611"/>
      <c r="G4531" s="611"/>
      <c r="H4531" s="612">
        <v>159139.9</v>
      </c>
    </row>
    <row r="4532" spans="1:8">
      <c r="A4532" s="613" t="s">
        <v>4143</v>
      </c>
      <c r="B4532" s="614"/>
      <c r="C4532" s="615"/>
      <c r="D4532" s="616"/>
      <c r="E4532" s="615"/>
      <c r="F4532" s="615"/>
      <c r="G4532" s="617"/>
      <c r="H4532" s="618"/>
    </row>
    <row r="4533" spans="1:8">
      <c r="A4533" s="594" t="s">
        <v>4129</v>
      </c>
      <c r="B4533" s="595"/>
      <c r="C4533" s="595"/>
      <c r="D4533" s="596"/>
      <c r="E4533" s="597" t="s">
        <v>4130</v>
      </c>
      <c r="F4533" s="598" t="s">
        <v>4144</v>
      </c>
      <c r="G4533" s="599" t="s">
        <v>4133</v>
      </c>
      <c r="H4533" s="600" t="s">
        <v>4134</v>
      </c>
    </row>
    <row r="4534" spans="1:8">
      <c r="A4534" s="601" t="s">
        <v>4145</v>
      </c>
      <c r="B4534" s="602"/>
      <c r="C4534" s="602"/>
      <c r="D4534" s="603"/>
      <c r="E4534" s="604" t="s">
        <v>4146</v>
      </c>
      <c r="F4534" s="619">
        <v>0.5</v>
      </c>
      <c r="G4534" s="606">
        <v>1587.2183463750353</v>
      </c>
      <c r="H4534" s="607">
        <v>793.61</v>
      </c>
    </row>
    <row r="4535" spans="1:8">
      <c r="A4535" s="601"/>
      <c r="B4535" s="602"/>
      <c r="C4535" s="602"/>
      <c r="D4535" s="603"/>
      <c r="E4535" s="604" t="s">
        <v>4141</v>
      </c>
      <c r="F4535" s="619" t="s">
        <v>4141</v>
      </c>
      <c r="G4535" s="606" t="s">
        <v>4141</v>
      </c>
      <c r="H4535" s="607" t="s">
        <v>4141</v>
      </c>
    </row>
    <row r="4536" spans="1:8">
      <c r="A4536" s="620"/>
      <c r="B4536" s="621"/>
      <c r="C4536" s="621"/>
      <c r="D4536" s="622"/>
      <c r="E4536" s="623" t="s">
        <v>4147</v>
      </c>
      <c r="F4536" s="624"/>
      <c r="G4536" s="625"/>
      <c r="H4536" s="612">
        <v>793.61</v>
      </c>
    </row>
    <row r="4537" spans="1:8">
      <c r="A4537" s="626" t="s">
        <v>4148</v>
      </c>
      <c r="B4537" s="627"/>
      <c r="C4537" s="628"/>
      <c r="D4537" s="629"/>
      <c r="E4537" s="628"/>
      <c r="F4537" s="628"/>
      <c r="G4537" s="630"/>
      <c r="H4537" s="631"/>
    </row>
    <row r="4538" spans="1:8">
      <c r="A4538" s="594" t="s">
        <v>4064</v>
      </c>
      <c r="B4538" s="595"/>
      <c r="C4538" s="595"/>
      <c r="D4538" s="596"/>
      <c r="E4538" s="597" t="s">
        <v>4130</v>
      </c>
      <c r="F4538" s="598" t="s">
        <v>4132</v>
      </c>
      <c r="G4538" s="599" t="s">
        <v>4133</v>
      </c>
      <c r="H4538" s="600" t="s">
        <v>4134</v>
      </c>
    </row>
    <row r="4539" spans="1:8">
      <c r="A4539" s="601" t="s">
        <v>4149</v>
      </c>
      <c r="B4539" s="602"/>
      <c r="C4539" s="602"/>
      <c r="D4539" s="603"/>
      <c r="E4539" s="604" t="s">
        <v>4140</v>
      </c>
      <c r="F4539" s="632">
        <v>0.05</v>
      </c>
      <c r="G4539" s="606">
        <v>64783.484999999993</v>
      </c>
      <c r="H4539" s="607">
        <v>3239.17</v>
      </c>
    </row>
    <row r="4540" spans="1:8">
      <c r="A4540" s="601"/>
      <c r="B4540" s="602"/>
      <c r="C4540" s="602"/>
      <c r="D4540" s="603"/>
      <c r="E4540" s="623" t="s">
        <v>4150</v>
      </c>
      <c r="F4540" s="624"/>
      <c r="G4540" s="625"/>
      <c r="H4540" s="612">
        <v>3239.17</v>
      </c>
    </row>
    <row r="4541" spans="1:8">
      <c r="A4541" s="634" t="s">
        <v>4151</v>
      </c>
      <c r="B4541" s="635"/>
      <c r="C4541" s="636"/>
      <c r="D4541" s="637"/>
      <c r="E4541" s="636"/>
      <c r="F4541" s="636"/>
      <c r="G4541" s="638"/>
      <c r="H4541" s="639"/>
    </row>
    <row r="4542" spans="1:8">
      <c r="A4542" s="594" t="s">
        <v>4064</v>
      </c>
      <c r="B4542" s="595"/>
      <c r="C4542" s="595"/>
      <c r="D4542" s="596"/>
      <c r="E4542" s="597" t="s">
        <v>4130</v>
      </c>
      <c r="F4542" s="598" t="s">
        <v>4144</v>
      </c>
      <c r="G4542" s="599" t="s">
        <v>4133</v>
      </c>
      <c r="H4542" s="600" t="s">
        <v>4134</v>
      </c>
    </row>
    <row r="4543" spans="1:8">
      <c r="A4543" s="601" t="s">
        <v>4198</v>
      </c>
      <c r="B4543" s="602"/>
      <c r="C4543" s="602"/>
      <c r="D4543" s="603"/>
      <c r="E4543" s="604" t="s">
        <v>4146</v>
      </c>
      <c r="F4543" s="640">
        <v>0.5</v>
      </c>
      <c r="G4543" s="606">
        <v>25731.008062500001</v>
      </c>
      <c r="H4543" s="607">
        <v>12865.5</v>
      </c>
    </row>
    <row r="4544" spans="1:8">
      <c r="A4544" s="601"/>
      <c r="B4544" s="602"/>
      <c r="C4544" s="602"/>
      <c r="D4544" s="603"/>
      <c r="E4544" s="604" t="s">
        <v>4141</v>
      </c>
      <c r="F4544" s="605"/>
      <c r="G4544" s="606" t="s">
        <v>4141</v>
      </c>
      <c r="H4544" s="607" t="s">
        <v>4141</v>
      </c>
    </row>
    <row r="4545" spans="1:8" ht="13.5" thickBot="1">
      <c r="A4545" s="641"/>
      <c r="B4545" s="642"/>
      <c r="C4545" s="642"/>
      <c r="D4545" s="643"/>
      <c r="E4545" s="644" t="s">
        <v>4153</v>
      </c>
      <c r="F4545" s="645"/>
      <c r="G4545" s="646"/>
      <c r="H4545" s="647">
        <v>12865.5</v>
      </c>
    </row>
    <row r="4546" spans="1:8" ht="13.5" thickBot="1">
      <c r="A4546" s="648" t="s">
        <v>4154</v>
      </c>
      <c r="B4546" s="649"/>
      <c r="C4546" s="649"/>
      <c r="D4546" s="649"/>
      <c r="E4546" s="650"/>
      <c r="F4546" s="651">
        <v>176038.18</v>
      </c>
      <c r="G4546" s="652"/>
      <c r="H4546" s="653"/>
    </row>
    <row r="4547" spans="1:8" ht="15">
      <c r="A4547" s="579"/>
      <c r="B4547" s="579"/>
      <c r="C4547" s="579"/>
      <c r="D4547" s="579"/>
      <c r="E4547" s="579"/>
      <c r="F4547" s="579"/>
      <c r="G4547" s="579"/>
      <c r="H4547" s="579"/>
    </row>
    <row r="4548" spans="1:8" ht="15.75" thickBot="1">
      <c r="A4548" s="654"/>
      <c r="B4548" s="654"/>
      <c r="C4548" s="654"/>
      <c r="D4548" s="654"/>
      <c r="E4548" s="654"/>
      <c r="F4548" s="654"/>
      <c r="G4548" s="654"/>
      <c r="H4548" s="654"/>
    </row>
    <row r="4549" spans="1:8" ht="26.25" thickBot="1">
      <c r="A4549" s="573" t="s">
        <v>4129</v>
      </c>
      <c r="B4549" s="581"/>
      <c r="C4549" s="581"/>
      <c r="D4549" s="582" t="s">
        <v>366</v>
      </c>
      <c r="E4549" s="583" t="s">
        <v>4130</v>
      </c>
      <c r="F4549" s="584" t="s">
        <v>2</v>
      </c>
      <c r="G4549" s="585" t="s">
        <v>0</v>
      </c>
      <c r="H4549" s="586" t="s">
        <v>4626</v>
      </c>
    </row>
    <row r="4550" spans="1:8" ht="15.75" customHeight="1" thickBot="1">
      <c r="A4550" s="587"/>
      <c r="B4550" s="587"/>
      <c r="C4550" s="587"/>
      <c r="D4550" s="587"/>
      <c r="E4550" s="587"/>
      <c r="F4550" s="587"/>
      <c r="G4550" s="587"/>
      <c r="H4550" s="587"/>
    </row>
    <row r="4551" spans="1:8">
      <c r="A4551" s="588" t="s">
        <v>1297</v>
      </c>
      <c r="B4551" s="589"/>
      <c r="C4551" s="590"/>
      <c r="D4551" s="591"/>
      <c r="E4551" s="590"/>
      <c r="F4551" s="590"/>
      <c r="G4551" s="592"/>
      <c r="H4551" s="593"/>
    </row>
    <row r="4552" spans="1:8">
      <c r="A4552" s="594" t="s">
        <v>4064</v>
      </c>
      <c r="B4552" s="595"/>
      <c r="C4552" s="595"/>
      <c r="D4552" s="596"/>
      <c r="E4552" s="597" t="s">
        <v>4130</v>
      </c>
      <c r="F4552" s="598" t="s">
        <v>4132</v>
      </c>
      <c r="G4552" s="599" t="s">
        <v>4133</v>
      </c>
      <c r="H4552" s="600" t="s">
        <v>4134</v>
      </c>
    </row>
    <row r="4553" spans="1:8">
      <c r="A4553" s="601" t="s">
        <v>4627</v>
      </c>
      <c r="B4553" s="602"/>
      <c r="C4553" s="602"/>
      <c r="D4553" s="603"/>
      <c r="E4553" s="604" t="s">
        <v>4138</v>
      </c>
      <c r="F4553" s="605">
        <v>1</v>
      </c>
      <c r="G4553" s="606">
        <v>104468</v>
      </c>
      <c r="H4553" s="607">
        <v>104468</v>
      </c>
    </row>
    <row r="4554" spans="1:8">
      <c r="A4554" s="601" t="s">
        <v>4407</v>
      </c>
      <c r="B4554" s="602"/>
      <c r="C4554" s="602"/>
      <c r="D4554" s="603"/>
      <c r="E4554" s="604" t="s">
        <v>4228</v>
      </c>
      <c r="F4554" s="605">
        <v>0.02</v>
      </c>
      <c r="G4554" s="606">
        <v>58570</v>
      </c>
      <c r="H4554" s="607">
        <v>1171.4000000000001</v>
      </c>
    </row>
    <row r="4555" spans="1:8">
      <c r="A4555" s="601" t="s">
        <v>4563</v>
      </c>
      <c r="B4555" s="602"/>
      <c r="C4555" s="602"/>
      <c r="D4555" s="603"/>
      <c r="E4555" s="604" t="s">
        <v>4138</v>
      </c>
      <c r="F4555" s="605">
        <v>0.23</v>
      </c>
      <c r="G4555" s="606">
        <v>60795</v>
      </c>
      <c r="H4555" s="607">
        <v>13982.85</v>
      </c>
    </row>
    <row r="4556" spans="1:8">
      <c r="A4556" s="601" t="s">
        <v>4537</v>
      </c>
      <c r="B4556" s="602"/>
      <c r="C4556" s="602"/>
      <c r="D4556" s="603"/>
      <c r="E4556" s="604" t="s">
        <v>4138</v>
      </c>
      <c r="F4556" s="605">
        <v>7.0000000000000007E-2</v>
      </c>
      <c r="G4556" s="606">
        <v>31395</v>
      </c>
      <c r="H4556" s="607">
        <v>2197.65</v>
      </c>
    </row>
    <row r="4557" spans="1:8">
      <c r="A4557" s="601" t="s">
        <v>4542</v>
      </c>
      <c r="B4557" s="602"/>
      <c r="C4557" s="602"/>
      <c r="D4557" s="603"/>
      <c r="E4557" s="604" t="s">
        <v>4136</v>
      </c>
      <c r="F4557" s="605">
        <v>0.2</v>
      </c>
      <c r="G4557" s="606">
        <v>26965</v>
      </c>
      <c r="H4557" s="607">
        <v>5393</v>
      </c>
    </row>
    <row r="4558" spans="1:8">
      <c r="A4558" s="601"/>
      <c r="B4558" s="602"/>
      <c r="C4558" s="602"/>
      <c r="D4558" s="603"/>
      <c r="E4558" s="611" t="s">
        <v>4142</v>
      </c>
      <c r="F4558" s="611"/>
      <c r="G4558" s="611"/>
      <c r="H4558" s="612">
        <v>127212.9</v>
      </c>
    </row>
    <row r="4559" spans="1:8">
      <c r="A4559" s="613" t="s">
        <v>4143</v>
      </c>
      <c r="B4559" s="614"/>
      <c r="C4559" s="615"/>
      <c r="D4559" s="616"/>
      <c r="E4559" s="615"/>
      <c r="F4559" s="615"/>
      <c r="G4559" s="617"/>
      <c r="H4559" s="618"/>
    </row>
    <row r="4560" spans="1:8">
      <c r="A4560" s="594" t="s">
        <v>4129</v>
      </c>
      <c r="B4560" s="595"/>
      <c r="C4560" s="595"/>
      <c r="D4560" s="596"/>
      <c r="E4560" s="597" t="s">
        <v>4130</v>
      </c>
      <c r="F4560" s="598" t="s">
        <v>4144</v>
      </c>
      <c r="G4560" s="599" t="s">
        <v>4133</v>
      </c>
      <c r="H4560" s="600" t="s">
        <v>4134</v>
      </c>
    </row>
    <row r="4561" spans="1:8">
      <c r="A4561" s="601" t="s">
        <v>4145</v>
      </c>
      <c r="B4561" s="602"/>
      <c r="C4561" s="602"/>
      <c r="D4561" s="603"/>
      <c r="E4561" s="604" t="s">
        <v>4146</v>
      </c>
      <c r="F4561" s="619">
        <v>1.2</v>
      </c>
      <c r="G4561" s="606">
        <v>1587.2183463750353</v>
      </c>
      <c r="H4561" s="607">
        <v>1904.66</v>
      </c>
    </row>
    <row r="4562" spans="1:8">
      <c r="A4562" s="601"/>
      <c r="B4562" s="602"/>
      <c r="C4562" s="602"/>
      <c r="D4562" s="603"/>
      <c r="E4562" s="604" t="s">
        <v>4141</v>
      </c>
      <c r="F4562" s="619" t="s">
        <v>4141</v>
      </c>
      <c r="G4562" s="606" t="s">
        <v>4141</v>
      </c>
      <c r="H4562" s="607" t="s">
        <v>4141</v>
      </c>
    </row>
    <row r="4563" spans="1:8">
      <c r="A4563" s="620"/>
      <c r="B4563" s="621"/>
      <c r="C4563" s="621"/>
      <c r="D4563" s="622"/>
      <c r="E4563" s="623" t="s">
        <v>4147</v>
      </c>
      <c r="F4563" s="624"/>
      <c r="G4563" s="625"/>
      <c r="H4563" s="612">
        <v>1904.66</v>
      </c>
    </row>
    <row r="4564" spans="1:8">
      <c r="A4564" s="626" t="s">
        <v>4148</v>
      </c>
      <c r="B4564" s="627"/>
      <c r="C4564" s="628"/>
      <c r="D4564" s="629"/>
      <c r="E4564" s="628"/>
      <c r="F4564" s="628"/>
      <c r="G4564" s="630"/>
      <c r="H4564" s="631"/>
    </row>
    <row r="4565" spans="1:8">
      <c r="A4565" s="594" t="s">
        <v>4064</v>
      </c>
      <c r="B4565" s="595"/>
      <c r="C4565" s="595"/>
      <c r="D4565" s="596"/>
      <c r="E4565" s="597" t="s">
        <v>4130</v>
      </c>
      <c r="F4565" s="598" t="s">
        <v>4132</v>
      </c>
      <c r="G4565" s="599" t="s">
        <v>4133</v>
      </c>
      <c r="H4565" s="600" t="s">
        <v>4134</v>
      </c>
    </row>
    <row r="4566" spans="1:8">
      <c r="A4566" s="601" t="s">
        <v>4149</v>
      </c>
      <c r="B4566" s="602"/>
      <c r="C4566" s="602"/>
      <c r="D4566" s="603"/>
      <c r="E4566" s="604" t="s">
        <v>4140</v>
      </c>
      <c r="F4566" s="632">
        <v>0.1429</v>
      </c>
      <c r="G4566" s="606">
        <v>64783.484999999993</v>
      </c>
      <c r="H4566" s="607">
        <v>9257.56</v>
      </c>
    </row>
    <row r="4567" spans="1:8">
      <c r="A4567" s="601"/>
      <c r="B4567" s="602"/>
      <c r="C4567" s="602"/>
      <c r="D4567" s="603"/>
      <c r="E4567" s="623" t="s">
        <v>4150</v>
      </c>
      <c r="F4567" s="624"/>
      <c r="G4567" s="625"/>
      <c r="H4567" s="612">
        <v>9257.56</v>
      </c>
    </row>
    <row r="4568" spans="1:8">
      <c r="A4568" s="634" t="s">
        <v>4151</v>
      </c>
      <c r="B4568" s="635"/>
      <c r="C4568" s="636"/>
      <c r="D4568" s="637"/>
      <c r="E4568" s="636"/>
      <c r="F4568" s="636"/>
      <c r="G4568" s="638"/>
      <c r="H4568" s="639"/>
    </row>
    <row r="4569" spans="1:8">
      <c r="A4569" s="594" t="s">
        <v>4064</v>
      </c>
      <c r="B4569" s="595"/>
      <c r="C4569" s="595"/>
      <c r="D4569" s="596"/>
      <c r="E4569" s="597" t="s">
        <v>4130</v>
      </c>
      <c r="F4569" s="598" t="s">
        <v>4144</v>
      </c>
      <c r="G4569" s="599" t="s">
        <v>4133</v>
      </c>
      <c r="H4569" s="600" t="s">
        <v>4134</v>
      </c>
    </row>
    <row r="4570" spans="1:8">
      <c r="A4570" s="601" t="s">
        <v>4198</v>
      </c>
      <c r="B4570" s="602"/>
      <c r="C4570" s="602"/>
      <c r="D4570" s="603"/>
      <c r="E4570" s="604" t="s">
        <v>4146</v>
      </c>
      <c r="F4570" s="640">
        <v>1.2</v>
      </c>
      <c r="G4570" s="606">
        <v>25731.008062500001</v>
      </c>
      <c r="H4570" s="607">
        <v>30877.21</v>
      </c>
    </row>
    <row r="4571" spans="1:8">
      <c r="A4571" s="601"/>
      <c r="B4571" s="602"/>
      <c r="C4571" s="602"/>
      <c r="D4571" s="603"/>
      <c r="E4571" s="604" t="s">
        <v>4141</v>
      </c>
      <c r="F4571" s="605"/>
      <c r="G4571" s="606" t="s">
        <v>4141</v>
      </c>
      <c r="H4571" s="607" t="s">
        <v>4141</v>
      </c>
    </row>
    <row r="4572" spans="1:8" ht="13.5" thickBot="1">
      <c r="A4572" s="641"/>
      <c r="B4572" s="642"/>
      <c r="C4572" s="642"/>
      <c r="D4572" s="643"/>
      <c r="E4572" s="644" t="s">
        <v>4153</v>
      </c>
      <c r="F4572" s="645"/>
      <c r="G4572" s="646"/>
      <c r="H4572" s="647">
        <v>30877.21</v>
      </c>
    </row>
    <row r="4573" spans="1:8" ht="13.5" thickBot="1">
      <c r="A4573" s="648" t="s">
        <v>4154</v>
      </c>
      <c r="B4573" s="649"/>
      <c r="C4573" s="649"/>
      <c r="D4573" s="649"/>
      <c r="E4573" s="650"/>
      <c r="F4573" s="651">
        <v>169252.33</v>
      </c>
      <c r="G4573" s="652"/>
      <c r="H4573" s="653"/>
    </row>
    <row r="4574" spans="1:8" ht="15">
      <c r="A4574" s="579"/>
      <c r="B4574" s="579"/>
      <c r="C4574" s="579"/>
      <c r="D4574" s="579"/>
      <c r="E4574" s="579"/>
      <c r="F4574" s="579"/>
      <c r="G4574" s="579"/>
      <c r="H4574" s="579"/>
    </row>
    <row r="4575" spans="1:8" ht="15.75" thickBot="1">
      <c r="A4575" s="654"/>
      <c r="B4575" s="654"/>
      <c r="C4575" s="654"/>
      <c r="D4575" s="654"/>
      <c r="E4575" s="654"/>
      <c r="F4575" s="654"/>
      <c r="G4575" s="654"/>
      <c r="H4575" s="654"/>
    </row>
    <row r="4576" spans="1:8" ht="26.25" thickBot="1">
      <c r="A4576" s="573" t="s">
        <v>4129</v>
      </c>
      <c r="B4576" s="581"/>
      <c r="C4576" s="581"/>
      <c r="D4576" s="582" t="s">
        <v>368</v>
      </c>
      <c r="E4576" s="583" t="s">
        <v>4130</v>
      </c>
      <c r="F4576" s="584" t="s">
        <v>2</v>
      </c>
      <c r="G4576" s="585" t="s">
        <v>0</v>
      </c>
      <c r="H4576" s="586" t="s">
        <v>4628</v>
      </c>
    </row>
    <row r="4577" spans="1:8" ht="15.75" customHeight="1" thickBot="1">
      <c r="A4577" s="587"/>
      <c r="B4577" s="587"/>
      <c r="C4577" s="587"/>
      <c r="D4577" s="587"/>
      <c r="E4577" s="587"/>
      <c r="F4577" s="587"/>
      <c r="G4577" s="587"/>
      <c r="H4577" s="587"/>
    </row>
    <row r="4578" spans="1:8">
      <c r="A4578" s="588" t="s">
        <v>1297</v>
      </c>
      <c r="B4578" s="589"/>
      <c r="C4578" s="590"/>
      <c r="D4578" s="591"/>
      <c r="E4578" s="590"/>
      <c r="F4578" s="590"/>
      <c r="G4578" s="592"/>
      <c r="H4578" s="593"/>
    </row>
    <row r="4579" spans="1:8">
      <c r="A4579" s="594" t="s">
        <v>4064</v>
      </c>
      <c r="B4579" s="595"/>
      <c r="C4579" s="595"/>
      <c r="D4579" s="596"/>
      <c r="E4579" s="597" t="s">
        <v>4130</v>
      </c>
      <c r="F4579" s="598" t="s">
        <v>4132</v>
      </c>
      <c r="G4579" s="599" t="s">
        <v>4133</v>
      </c>
      <c r="H4579" s="600" t="s">
        <v>4134</v>
      </c>
    </row>
    <row r="4580" spans="1:8">
      <c r="A4580" s="601" t="s">
        <v>4629</v>
      </c>
      <c r="B4580" s="602"/>
      <c r="C4580" s="602"/>
      <c r="D4580" s="603"/>
      <c r="E4580" s="604" t="s">
        <v>4138</v>
      </c>
      <c r="F4580" s="605">
        <v>1</v>
      </c>
      <c r="G4580" s="606">
        <v>127982</v>
      </c>
      <c r="H4580" s="607">
        <v>127982</v>
      </c>
    </row>
    <row r="4581" spans="1:8">
      <c r="A4581" s="601" t="s">
        <v>4407</v>
      </c>
      <c r="B4581" s="602"/>
      <c r="C4581" s="602"/>
      <c r="D4581" s="603"/>
      <c r="E4581" s="604" t="s">
        <v>4228</v>
      </c>
      <c r="F4581" s="605">
        <v>0.02</v>
      </c>
      <c r="G4581" s="606">
        <v>58570</v>
      </c>
      <c r="H4581" s="607">
        <v>1171.4000000000001</v>
      </c>
    </row>
    <row r="4582" spans="1:8">
      <c r="A4582" s="601" t="s">
        <v>4563</v>
      </c>
      <c r="B4582" s="602"/>
      <c r="C4582" s="602"/>
      <c r="D4582" s="603"/>
      <c r="E4582" s="604" t="s">
        <v>4138</v>
      </c>
      <c r="F4582" s="605">
        <v>0.23</v>
      </c>
      <c r="G4582" s="606">
        <v>60795</v>
      </c>
      <c r="H4582" s="607">
        <v>13982.85</v>
      </c>
    </row>
    <row r="4583" spans="1:8">
      <c r="A4583" s="601" t="s">
        <v>4537</v>
      </c>
      <c r="B4583" s="602"/>
      <c r="C4583" s="602"/>
      <c r="D4583" s="603"/>
      <c r="E4583" s="604" t="s">
        <v>4138</v>
      </c>
      <c r="F4583" s="605">
        <v>7.0000000000000007E-2</v>
      </c>
      <c r="G4583" s="606">
        <v>31395</v>
      </c>
      <c r="H4583" s="607">
        <v>2197.65</v>
      </c>
    </row>
    <row r="4584" spans="1:8">
      <c r="A4584" s="601" t="s">
        <v>4542</v>
      </c>
      <c r="B4584" s="602"/>
      <c r="C4584" s="602"/>
      <c r="D4584" s="603"/>
      <c r="E4584" s="604" t="s">
        <v>4136</v>
      </c>
      <c r="F4584" s="605">
        <v>0.2</v>
      </c>
      <c r="G4584" s="606">
        <v>26965</v>
      </c>
      <c r="H4584" s="607">
        <v>5393</v>
      </c>
    </row>
    <row r="4585" spans="1:8">
      <c r="A4585" s="601"/>
      <c r="B4585" s="602"/>
      <c r="C4585" s="602"/>
      <c r="D4585" s="603"/>
      <c r="E4585" s="611" t="s">
        <v>4142</v>
      </c>
      <c r="F4585" s="611"/>
      <c r="G4585" s="611"/>
      <c r="H4585" s="612">
        <v>150726.9</v>
      </c>
    </row>
    <row r="4586" spans="1:8">
      <c r="A4586" s="613" t="s">
        <v>4143</v>
      </c>
      <c r="B4586" s="614"/>
      <c r="C4586" s="615"/>
      <c r="D4586" s="616"/>
      <c r="E4586" s="615"/>
      <c r="F4586" s="615"/>
      <c r="G4586" s="617"/>
      <c r="H4586" s="618"/>
    </row>
    <row r="4587" spans="1:8">
      <c r="A4587" s="594" t="s">
        <v>4129</v>
      </c>
      <c r="B4587" s="595"/>
      <c r="C4587" s="595"/>
      <c r="D4587" s="596"/>
      <c r="E4587" s="597" t="s">
        <v>4130</v>
      </c>
      <c r="F4587" s="598" t="s">
        <v>4144</v>
      </c>
      <c r="G4587" s="599" t="s">
        <v>4133</v>
      </c>
      <c r="H4587" s="600" t="s">
        <v>4134</v>
      </c>
    </row>
    <row r="4588" spans="1:8">
      <c r="A4588" s="601" t="s">
        <v>4145</v>
      </c>
      <c r="B4588" s="602"/>
      <c r="C4588" s="602"/>
      <c r="D4588" s="603"/>
      <c r="E4588" s="604" t="s">
        <v>4146</v>
      </c>
      <c r="F4588" s="619">
        <v>1.2</v>
      </c>
      <c r="G4588" s="606">
        <v>1587.2183463750353</v>
      </c>
      <c r="H4588" s="607">
        <v>1904.66</v>
      </c>
    </row>
    <row r="4589" spans="1:8">
      <c r="A4589" s="601"/>
      <c r="B4589" s="602"/>
      <c r="C4589" s="602"/>
      <c r="D4589" s="603"/>
      <c r="E4589" s="604" t="s">
        <v>4141</v>
      </c>
      <c r="F4589" s="619" t="s">
        <v>4141</v>
      </c>
      <c r="G4589" s="606" t="s">
        <v>4141</v>
      </c>
      <c r="H4589" s="607" t="s">
        <v>4141</v>
      </c>
    </row>
    <row r="4590" spans="1:8">
      <c r="A4590" s="620"/>
      <c r="B4590" s="621"/>
      <c r="C4590" s="621"/>
      <c r="D4590" s="622"/>
      <c r="E4590" s="623" t="s">
        <v>4147</v>
      </c>
      <c r="F4590" s="624"/>
      <c r="G4590" s="625"/>
      <c r="H4590" s="612">
        <v>1904.66</v>
      </c>
    </row>
    <row r="4591" spans="1:8">
      <c r="A4591" s="626" t="s">
        <v>4148</v>
      </c>
      <c r="B4591" s="627"/>
      <c r="C4591" s="628"/>
      <c r="D4591" s="629"/>
      <c r="E4591" s="628"/>
      <c r="F4591" s="628"/>
      <c r="G4591" s="630"/>
      <c r="H4591" s="631"/>
    </row>
    <row r="4592" spans="1:8">
      <c r="A4592" s="594" t="s">
        <v>4064</v>
      </c>
      <c r="B4592" s="595"/>
      <c r="C4592" s="595"/>
      <c r="D4592" s="596"/>
      <c r="E4592" s="597" t="s">
        <v>4130</v>
      </c>
      <c r="F4592" s="598" t="s">
        <v>4132</v>
      </c>
      <c r="G4592" s="599" t="s">
        <v>4133</v>
      </c>
      <c r="H4592" s="600" t="s">
        <v>4134</v>
      </c>
    </row>
    <row r="4593" spans="1:8">
      <c r="A4593" s="601" t="s">
        <v>4149</v>
      </c>
      <c r="B4593" s="602"/>
      <c r="C4593" s="602"/>
      <c r="D4593" s="603"/>
      <c r="E4593" s="604" t="s">
        <v>4140</v>
      </c>
      <c r="F4593" s="632">
        <v>0.1429</v>
      </c>
      <c r="G4593" s="606">
        <v>64783.484999999993</v>
      </c>
      <c r="H4593" s="607">
        <v>9257.56</v>
      </c>
    </row>
    <row r="4594" spans="1:8">
      <c r="A4594" s="601"/>
      <c r="B4594" s="602"/>
      <c r="C4594" s="602"/>
      <c r="D4594" s="603"/>
      <c r="E4594" s="623" t="s">
        <v>4150</v>
      </c>
      <c r="F4594" s="624"/>
      <c r="G4594" s="625"/>
      <c r="H4594" s="612">
        <v>9257.56</v>
      </c>
    </row>
    <row r="4595" spans="1:8">
      <c r="A4595" s="634" t="s">
        <v>4151</v>
      </c>
      <c r="B4595" s="635"/>
      <c r="C4595" s="636"/>
      <c r="D4595" s="637"/>
      <c r="E4595" s="636"/>
      <c r="F4595" s="636"/>
      <c r="G4595" s="638"/>
      <c r="H4595" s="639"/>
    </row>
    <row r="4596" spans="1:8">
      <c r="A4596" s="594" t="s">
        <v>4064</v>
      </c>
      <c r="B4596" s="595"/>
      <c r="C4596" s="595"/>
      <c r="D4596" s="596"/>
      <c r="E4596" s="597" t="s">
        <v>4130</v>
      </c>
      <c r="F4596" s="598" t="s">
        <v>4144</v>
      </c>
      <c r="G4596" s="599" t="s">
        <v>4133</v>
      </c>
      <c r="H4596" s="600" t="s">
        <v>4134</v>
      </c>
    </row>
    <row r="4597" spans="1:8">
      <c r="A4597" s="601" t="s">
        <v>4198</v>
      </c>
      <c r="B4597" s="602"/>
      <c r="C4597" s="602"/>
      <c r="D4597" s="603"/>
      <c r="E4597" s="604" t="s">
        <v>4146</v>
      </c>
      <c r="F4597" s="640">
        <v>1.2</v>
      </c>
      <c r="G4597" s="606">
        <v>25731.008062500001</v>
      </c>
      <c r="H4597" s="607">
        <v>30877.21</v>
      </c>
    </row>
    <row r="4598" spans="1:8">
      <c r="A4598" s="601"/>
      <c r="B4598" s="602"/>
      <c r="C4598" s="602"/>
      <c r="D4598" s="603"/>
      <c r="E4598" s="604" t="s">
        <v>4141</v>
      </c>
      <c r="F4598" s="605"/>
      <c r="G4598" s="606" t="s">
        <v>4141</v>
      </c>
      <c r="H4598" s="607" t="s">
        <v>4141</v>
      </c>
    </row>
    <row r="4599" spans="1:8" ht="13.5" thickBot="1">
      <c r="A4599" s="641"/>
      <c r="B4599" s="642"/>
      <c r="C4599" s="642"/>
      <c r="D4599" s="643"/>
      <c r="E4599" s="644" t="s">
        <v>4153</v>
      </c>
      <c r="F4599" s="645"/>
      <c r="G4599" s="646"/>
      <c r="H4599" s="647">
        <v>30877.21</v>
      </c>
    </row>
    <row r="4600" spans="1:8" ht="13.5" thickBot="1">
      <c r="A4600" s="648" t="s">
        <v>4154</v>
      </c>
      <c r="B4600" s="649"/>
      <c r="C4600" s="649"/>
      <c r="D4600" s="649"/>
      <c r="E4600" s="650"/>
      <c r="F4600" s="651">
        <v>192766.33</v>
      </c>
      <c r="G4600" s="652"/>
      <c r="H4600" s="653"/>
    </row>
    <row r="4601" spans="1:8" ht="15">
      <c r="A4601" s="579"/>
      <c r="B4601" s="579"/>
      <c r="C4601" s="579"/>
      <c r="D4601" s="579"/>
      <c r="E4601" s="579"/>
      <c r="F4601" s="579"/>
      <c r="G4601" s="579"/>
      <c r="H4601" s="579"/>
    </row>
    <row r="4602" spans="1:8" ht="15.75" thickBot="1">
      <c r="A4602" s="654"/>
      <c r="B4602" s="654"/>
      <c r="C4602" s="654"/>
      <c r="D4602" s="654"/>
      <c r="E4602" s="654"/>
      <c r="F4602" s="654"/>
      <c r="G4602" s="654"/>
      <c r="H4602" s="654"/>
    </row>
    <row r="4603" spans="1:8" ht="26.25" thickBot="1">
      <c r="A4603" s="573" t="s">
        <v>4129</v>
      </c>
      <c r="B4603" s="581"/>
      <c r="C4603" s="581"/>
      <c r="D4603" s="582" t="s">
        <v>370</v>
      </c>
      <c r="E4603" s="583" t="s">
        <v>4130</v>
      </c>
      <c r="F4603" s="584" t="s">
        <v>2</v>
      </c>
      <c r="G4603" s="585" t="s">
        <v>0</v>
      </c>
      <c r="H4603" s="586" t="s">
        <v>4630</v>
      </c>
    </row>
    <row r="4604" spans="1:8" ht="15.75" customHeight="1" thickBot="1">
      <c r="A4604" s="587"/>
      <c r="B4604" s="587"/>
      <c r="C4604" s="587"/>
      <c r="D4604" s="587"/>
      <c r="E4604" s="587"/>
      <c r="F4604" s="587"/>
      <c r="G4604" s="587"/>
      <c r="H4604" s="587"/>
    </row>
    <row r="4605" spans="1:8">
      <c r="A4605" s="588" t="s">
        <v>1297</v>
      </c>
      <c r="B4605" s="589"/>
      <c r="C4605" s="590"/>
      <c r="D4605" s="591"/>
      <c r="E4605" s="590"/>
      <c r="F4605" s="590"/>
      <c r="G4605" s="592"/>
      <c r="H4605" s="593"/>
    </row>
    <row r="4606" spans="1:8">
      <c r="A4606" s="594" t="s">
        <v>4064</v>
      </c>
      <c r="B4606" s="595"/>
      <c r="C4606" s="595"/>
      <c r="D4606" s="596"/>
      <c r="E4606" s="597" t="s">
        <v>4130</v>
      </c>
      <c r="F4606" s="598" t="s">
        <v>4132</v>
      </c>
      <c r="G4606" s="599" t="s">
        <v>4133</v>
      </c>
      <c r="H4606" s="600" t="s">
        <v>4134</v>
      </c>
    </row>
    <row r="4607" spans="1:8">
      <c r="A4607" s="601" t="s">
        <v>4631</v>
      </c>
      <c r="B4607" s="602"/>
      <c r="C4607" s="602"/>
      <c r="D4607" s="603"/>
      <c r="E4607" s="604" t="s">
        <v>4138</v>
      </c>
      <c r="F4607" s="605">
        <v>1</v>
      </c>
      <c r="G4607" s="606">
        <v>97505</v>
      </c>
      <c r="H4607" s="607">
        <v>97505</v>
      </c>
    </row>
    <row r="4608" spans="1:8">
      <c r="A4608" s="601" t="s">
        <v>4407</v>
      </c>
      <c r="B4608" s="602"/>
      <c r="C4608" s="602"/>
      <c r="D4608" s="603"/>
      <c r="E4608" s="604" t="s">
        <v>4228</v>
      </c>
      <c r="F4608" s="605">
        <v>0.02</v>
      </c>
      <c r="G4608" s="606">
        <v>58570</v>
      </c>
      <c r="H4608" s="607">
        <v>1171.4000000000001</v>
      </c>
    </row>
    <row r="4609" spans="1:8">
      <c r="A4609" s="601" t="s">
        <v>4563</v>
      </c>
      <c r="B4609" s="602"/>
      <c r="C4609" s="602"/>
      <c r="D4609" s="603"/>
      <c r="E4609" s="604" t="s">
        <v>4138</v>
      </c>
      <c r="F4609" s="605">
        <v>0.23</v>
      </c>
      <c r="G4609" s="606">
        <v>60795</v>
      </c>
      <c r="H4609" s="607">
        <v>13982.85</v>
      </c>
    </row>
    <row r="4610" spans="1:8">
      <c r="A4610" s="601" t="s">
        <v>4537</v>
      </c>
      <c r="B4610" s="602"/>
      <c r="C4610" s="602"/>
      <c r="D4610" s="603"/>
      <c r="E4610" s="604" t="s">
        <v>4138</v>
      </c>
      <c r="F4610" s="605">
        <v>7.0000000000000007E-2</v>
      </c>
      <c r="G4610" s="606">
        <v>31395</v>
      </c>
      <c r="H4610" s="607">
        <v>2197.65</v>
      </c>
    </row>
    <row r="4611" spans="1:8">
      <c r="A4611" s="601" t="s">
        <v>4542</v>
      </c>
      <c r="B4611" s="602"/>
      <c r="C4611" s="602"/>
      <c r="D4611" s="603"/>
      <c r="E4611" s="604" t="s">
        <v>4136</v>
      </c>
      <c r="F4611" s="605">
        <v>0.2</v>
      </c>
      <c r="G4611" s="606">
        <v>26965</v>
      </c>
      <c r="H4611" s="607">
        <v>5393</v>
      </c>
    </row>
    <row r="4612" spans="1:8">
      <c r="A4612" s="601"/>
      <c r="B4612" s="602"/>
      <c r="C4612" s="602"/>
      <c r="D4612" s="603"/>
      <c r="E4612" s="611" t="s">
        <v>4142</v>
      </c>
      <c r="F4612" s="611"/>
      <c r="G4612" s="611"/>
      <c r="H4612" s="612">
        <v>120249.9</v>
      </c>
    </row>
    <row r="4613" spans="1:8">
      <c r="A4613" s="613" t="s">
        <v>4143</v>
      </c>
      <c r="B4613" s="614"/>
      <c r="C4613" s="615"/>
      <c r="D4613" s="616"/>
      <c r="E4613" s="615"/>
      <c r="F4613" s="615"/>
      <c r="G4613" s="617"/>
      <c r="H4613" s="618"/>
    </row>
    <row r="4614" spans="1:8">
      <c r="A4614" s="594" t="s">
        <v>4129</v>
      </c>
      <c r="B4614" s="595"/>
      <c r="C4614" s="595"/>
      <c r="D4614" s="596"/>
      <c r="E4614" s="597" t="s">
        <v>4130</v>
      </c>
      <c r="F4614" s="598" t="s">
        <v>4144</v>
      </c>
      <c r="G4614" s="599" t="s">
        <v>4133</v>
      </c>
      <c r="H4614" s="600" t="s">
        <v>4134</v>
      </c>
    </row>
    <row r="4615" spans="1:8">
      <c r="A4615" s="601" t="s">
        <v>4145</v>
      </c>
      <c r="B4615" s="602"/>
      <c r="C4615" s="602"/>
      <c r="D4615" s="603"/>
      <c r="E4615" s="604" t="s">
        <v>4146</v>
      </c>
      <c r="F4615" s="619">
        <v>1.2</v>
      </c>
      <c r="G4615" s="606">
        <v>1587.2183463750353</v>
      </c>
      <c r="H4615" s="607">
        <v>1904.66</v>
      </c>
    </row>
    <row r="4616" spans="1:8">
      <c r="A4616" s="601"/>
      <c r="B4616" s="602"/>
      <c r="C4616" s="602"/>
      <c r="D4616" s="603"/>
      <c r="E4616" s="604" t="s">
        <v>4141</v>
      </c>
      <c r="F4616" s="619" t="s">
        <v>4141</v>
      </c>
      <c r="G4616" s="606" t="s">
        <v>4141</v>
      </c>
      <c r="H4616" s="607" t="s">
        <v>4141</v>
      </c>
    </row>
    <row r="4617" spans="1:8">
      <c r="A4617" s="620"/>
      <c r="B4617" s="621"/>
      <c r="C4617" s="621"/>
      <c r="D4617" s="622"/>
      <c r="E4617" s="623" t="s">
        <v>4147</v>
      </c>
      <c r="F4617" s="624"/>
      <c r="G4617" s="625"/>
      <c r="H4617" s="612">
        <v>1904.66</v>
      </c>
    </row>
    <row r="4618" spans="1:8">
      <c r="A4618" s="626" t="s">
        <v>4148</v>
      </c>
      <c r="B4618" s="627"/>
      <c r="C4618" s="628"/>
      <c r="D4618" s="629"/>
      <c r="E4618" s="628"/>
      <c r="F4618" s="628"/>
      <c r="G4618" s="630"/>
      <c r="H4618" s="631"/>
    </row>
    <row r="4619" spans="1:8">
      <c r="A4619" s="594" t="s">
        <v>4064</v>
      </c>
      <c r="B4619" s="595"/>
      <c r="C4619" s="595"/>
      <c r="D4619" s="596"/>
      <c r="E4619" s="597" t="s">
        <v>4130</v>
      </c>
      <c r="F4619" s="598" t="s">
        <v>4132</v>
      </c>
      <c r="G4619" s="599" t="s">
        <v>4133</v>
      </c>
      <c r="H4619" s="600" t="s">
        <v>4134</v>
      </c>
    </row>
    <row r="4620" spans="1:8">
      <c r="A4620" s="601" t="s">
        <v>4149</v>
      </c>
      <c r="B4620" s="602"/>
      <c r="C4620" s="602"/>
      <c r="D4620" s="603"/>
      <c r="E4620" s="604" t="s">
        <v>4140</v>
      </c>
      <c r="F4620" s="632">
        <v>0.1429</v>
      </c>
      <c r="G4620" s="606">
        <v>64783.484999999993</v>
      </c>
      <c r="H4620" s="607">
        <v>9257.56</v>
      </c>
    </row>
    <row r="4621" spans="1:8">
      <c r="A4621" s="601"/>
      <c r="B4621" s="602"/>
      <c r="C4621" s="602"/>
      <c r="D4621" s="603"/>
      <c r="E4621" s="623" t="s">
        <v>4150</v>
      </c>
      <c r="F4621" s="624"/>
      <c r="G4621" s="625"/>
      <c r="H4621" s="612">
        <v>9257.56</v>
      </c>
    </row>
    <row r="4622" spans="1:8">
      <c r="A4622" s="634" t="s">
        <v>4151</v>
      </c>
      <c r="B4622" s="635"/>
      <c r="C4622" s="636"/>
      <c r="D4622" s="637"/>
      <c r="E4622" s="636"/>
      <c r="F4622" s="636"/>
      <c r="G4622" s="638"/>
      <c r="H4622" s="639"/>
    </row>
    <row r="4623" spans="1:8">
      <c r="A4623" s="594" t="s">
        <v>4064</v>
      </c>
      <c r="B4623" s="595"/>
      <c r="C4623" s="595"/>
      <c r="D4623" s="596"/>
      <c r="E4623" s="597" t="s">
        <v>4130</v>
      </c>
      <c r="F4623" s="598" t="s">
        <v>4144</v>
      </c>
      <c r="G4623" s="599" t="s">
        <v>4133</v>
      </c>
      <c r="H4623" s="600" t="s">
        <v>4134</v>
      </c>
    </row>
    <row r="4624" spans="1:8">
      <c r="A4624" s="601" t="s">
        <v>4198</v>
      </c>
      <c r="B4624" s="602"/>
      <c r="C4624" s="602"/>
      <c r="D4624" s="603"/>
      <c r="E4624" s="604" t="s">
        <v>4146</v>
      </c>
      <c r="F4624" s="640">
        <v>1.2</v>
      </c>
      <c r="G4624" s="606">
        <v>25731.008062500001</v>
      </c>
      <c r="H4624" s="607">
        <v>30877.21</v>
      </c>
    </row>
    <row r="4625" spans="1:8">
      <c r="A4625" s="601"/>
      <c r="B4625" s="602"/>
      <c r="C4625" s="602"/>
      <c r="D4625" s="603"/>
      <c r="E4625" s="604" t="s">
        <v>4141</v>
      </c>
      <c r="F4625" s="605"/>
      <c r="G4625" s="606" t="s">
        <v>4141</v>
      </c>
      <c r="H4625" s="607" t="s">
        <v>4141</v>
      </c>
    </row>
    <row r="4626" spans="1:8" ht="13.5" thickBot="1">
      <c r="A4626" s="641"/>
      <c r="B4626" s="642"/>
      <c r="C4626" s="642"/>
      <c r="D4626" s="643"/>
      <c r="E4626" s="644" t="s">
        <v>4153</v>
      </c>
      <c r="F4626" s="645"/>
      <c r="G4626" s="646"/>
      <c r="H4626" s="647">
        <v>30877.21</v>
      </c>
    </row>
    <row r="4627" spans="1:8" ht="13.5" thickBot="1">
      <c r="A4627" s="648" t="s">
        <v>4154</v>
      </c>
      <c r="B4627" s="649"/>
      <c r="C4627" s="649"/>
      <c r="D4627" s="649"/>
      <c r="E4627" s="650"/>
      <c r="F4627" s="651">
        <v>162289.32999999999</v>
      </c>
      <c r="G4627" s="652"/>
      <c r="H4627" s="653"/>
    </row>
    <row r="4628" spans="1:8" ht="15">
      <c r="A4628" s="579"/>
      <c r="B4628" s="579"/>
      <c r="C4628" s="579"/>
      <c r="D4628" s="579"/>
      <c r="E4628" s="579"/>
      <c r="F4628" s="579"/>
      <c r="G4628" s="579"/>
      <c r="H4628" s="579"/>
    </row>
    <row r="4629" spans="1:8" ht="15.75" thickBot="1">
      <c r="A4629" s="654"/>
      <c r="B4629" s="654"/>
      <c r="C4629" s="654"/>
      <c r="D4629" s="654"/>
      <c r="E4629" s="654"/>
      <c r="F4629" s="654"/>
      <c r="G4629" s="654"/>
      <c r="H4629" s="654"/>
    </row>
    <row r="4630" spans="1:8" ht="26.25" thickBot="1">
      <c r="A4630" s="573" t="s">
        <v>4129</v>
      </c>
      <c r="B4630" s="581"/>
      <c r="C4630" s="581"/>
      <c r="D4630" s="582" t="s">
        <v>372</v>
      </c>
      <c r="E4630" s="583" t="s">
        <v>4130</v>
      </c>
      <c r="F4630" s="584" t="s">
        <v>2</v>
      </c>
      <c r="G4630" s="585" t="s">
        <v>0</v>
      </c>
      <c r="H4630" s="586" t="s">
        <v>4632</v>
      </c>
    </row>
    <row r="4631" spans="1:8" ht="15.75" customHeight="1" thickBot="1">
      <c r="A4631" s="587"/>
      <c r="B4631" s="587"/>
      <c r="C4631" s="587"/>
      <c r="D4631" s="587"/>
      <c r="E4631" s="587"/>
      <c r="F4631" s="587"/>
      <c r="G4631" s="587"/>
      <c r="H4631" s="587"/>
    </row>
    <row r="4632" spans="1:8">
      <c r="A4632" s="588" t="s">
        <v>1297</v>
      </c>
      <c r="B4632" s="589"/>
      <c r="C4632" s="590"/>
      <c r="D4632" s="591"/>
      <c r="E4632" s="590"/>
      <c r="F4632" s="590"/>
      <c r="G4632" s="592"/>
      <c r="H4632" s="593"/>
    </row>
    <row r="4633" spans="1:8">
      <c r="A4633" s="594" t="s">
        <v>4064</v>
      </c>
      <c r="B4633" s="595"/>
      <c r="C4633" s="595"/>
      <c r="D4633" s="596"/>
      <c r="E4633" s="597" t="s">
        <v>4130</v>
      </c>
      <c r="F4633" s="598" t="s">
        <v>4132</v>
      </c>
      <c r="G4633" s="599" t="s">
        <v>4133</v>
      </c>
      <c r="H4633" s="600" t="s">
        <v>4134</v>
      </c>
    </row>
    <row r="4634" spans="1:8">
      <c r="A4634" s="601" t="s">
        <v>4633</v>
      </c>
      <c r="B4634" s="602"/>
      <c r="C4634" s="602"/>
      <c r="D4634" s="603"/>
      <c r="E4634" s="604" t="s">
        <v>4138</v>
      </c>
      <c r="F4634" s="605">
        <v>1</v>
      </c>
      <c r="G4634" s="606">
        <v>93345</v>
      </c>
      <c r="H4634" s="607">
        <v>93345</v>
      </c>
    </row>
    <row r="4635" spans="1:8">
      <c r="A4635" s="601" t="s">
        <v>4407</v>
      </c>
      <c r="B4635" s="602"/>
      <c r="C4635" s="602"/>
      <c r="D4635" s="603"/>
      <c r="E4635" s="604" t="s">
        <v>4228</v>
      </c>
      <c r="F4635" s="605">
        <v>0.02</v>
      </c>
      <c r="G4635" s="606">
        <v>58570</v>
      </c>
      <c r="H4635" s="607">
        <v>1171.4000000000001</v>
      </c>
    </row>
    <row r="4636" spans="1:8">
      <c r="A4636" s="601" t="s">
        <v>4563</v>
      </c>
      <c r="B4636" s="602"/>
      <c r="C4636" s="602"/>
      <c r="D4636" s="603"/>
      <c r="E4636" s="604" t="s">
        <v>4138</v>
      </c>
      <c r="F4636" s="605">
        <v>0.23</v>
      </c>
      <c r="G4636" s="606">
        <v>60795</v>
      </c>
      <c r="H4636" s="607">
        <v>13982.85</v>
      </c>
    </row>
    <row r="4637" spans="1:8">
      <c r="A4637" s="601" t="s">
        <v>4537</v>
      </c>
      <c r="B4637" s="602"/>
      <c r="C4637" s="602"/>
      <c r="D4637" s="603"/>
      <c r="E4637" s="604" t="s">
        <v>4138</v>
      </c>
      <c r="F4637" s="605">
        <v>7.0000000000000007E-2</v>
      </c>
      <c r="G4637" s="606">
        <v>31395</v>
      </c>
      <c r="H4637" s="607">
        <v>2197.65</v>
      </c>
    </row>
    <row r="4638" spans="1:8">
      <c r="A4638" s="601" t="s">
        <v>4542</v>
      </c>
      <c r="B4638" s="602"/>
      <c r="C4638" s="602"/>
      <c r="D4638" s="603"/>
      <c r="E4638" s="604" t="s">
        <v>4136</v>
      </c>
      <c r="F4638" s="605">
        <v>0.2</v>
      </c>
      <c r="G4638" s="606">
        <v>26965</v>
      </c>
      <c r="H4638" s="607">
        <v>5393</v>
      </c>
    </row>
    <row r="4639" spans="1:8">
      <c r="A4639" s="601"/>
      <c r="B4639" s="602"/>
      <c r="C4639" s="602"/>
      <c r="D4639" s="603"/>
      <c r="E4639" s="611" t="s">
        <v>4142</v>
      </c>
      <c r="F4639" s="611"/>
      <c r="G4639" s="611"/>
      <c r="H4639" s="612">
        <v>116089.9</v>
      </c>
    </row>
    <row r="4640" spans="1:8">
      <c r="A4640" s="613" t="s">
        <v>4143</v>
      </c>
      <c r="B4640" s="614"/>
      <c r="C4640" s="615"/>
      <c r="D4640" s="616"/>
      <c r="E4640" s="615"/>
      <c r="F4640" s="615"/>
      <c r="G4640" s="617"/>
      <c r="H4640" s="618"/>
    </row>
    <row r="4641" spans="1:8">
      <c r="A4641" s="594" t="s">
        <v>4129</v>
      </c>
      <c r="B4641" s="595"/>
      <c r="C4641" s="595"/>
      <c r="D4641" s="596"/>
      <c r="E4641" s="597" t="s">
        <v>4130</v>
      </c>
      <c r="F4641" s="598" t="s">
        <v>4144</v>
      </c>
      <c r="G4641" s="599" t="s">
        <v>4133</v>
      </c>
      <c r="H4641" s="600" t="s">
        <v>4134</v>
      </c>
    </row>
    <row r="4642" spans="1:8">
      <c r="A4642" s="601" t="s">
        <v>4145</v>
      </c>
      <c r="B4642" s="602"/>
      <c r="C4642" s="602"/>
      <c r="D4642" s="603"/>
      <c r="E4642" s="604" t="s">
        <v>4146</v>
      </c>
      <c r="F4642" s="619">
        <v>1.2</v>
      </c>
      <c r="G4642" s="606">
        <v>1587.2183463750353</v>
      </c>
      <c r="H4642" s="607">
        <v>1904.66</v>
      </c>
    </row>
    <row r="4643" spans="1:8">
      <c r="A4643" s="601"/>
      <c r="B4643" s="602"/>
      <c r="C4643" s="602"/>
      <c r="D4643" s="603"/>
      <c r="E4643" s="604" t="s">
        <v>4141</v>
      </c>
      <c r="F4643" s="619" t="s">
        <v>4141</v>
      </c>
      <c r="G4643" s="606" t="s">
        <v>4141</v>
      </c>
      <c r="H4643" s="607" t="s">
        <v>4141</v>
      </c>
    </row>
    <row r="4644" spans="1:8">
      <c r="A4644" s="620"/>
      <c r="B4644" s="621"/>
      <c r="C4644" s="621"/>
      <c r="D4644" s="622"/>
      <c r="E4644" s="623" t="s">
        <v>4147</v>
      </c>
      <c r="F4644" s="624"/>
      <c r="G4644" s="625"/>
      <c r="H4644" s="612">
        <v>1904.66</v>
      </c>
    </row>
    <row r="4645" spans="1:8">
      <c r="A4645" s="626" t="s">
        <v>4148</v>
      </c>
      <c r="B4645" s="627"/>
      <c r="C4645" s="628"/>
      <c r="D4645" s="629"/>
      <c r="E4645" s="628"/>
      <c r="F4645" s="628"/>
      <c r="G4645" s="630"/>
      <c r="H4645" s="631"/>
    </row>
    <row r="4646" spans="1:8">
      <c r="A4646" s="594" t="s">
        <v>4064</v>
      </c>
      <c r="B4646" s="595"/>
      <c r="C4646" s="595"/>
      <c r="D4646" s="596"/>
      <c r="E4646" s="597" t="s">
        <v>4130</v>
      </c>
      <c r="F4646" s="598" t="s">
        <v>4132</v>
      </c>
      <c r="G4646" s="599" t="s">
        <v>4133</v>
      </c>
      <c r="H4646" s="600" t="s">
        <v>4134</v>
      </c>
    </row>
    <row r="4647" spans="1:8">
      <c r="A4647" s="601" t="s">
        <v>4149</v>
      </c>
      <c r="B4647" s="602"/>
      <c r="C4647" s="602"/>
      <c r="D4647" s="603"/>
      <c r="E4647" s="604" t="s">
        <v>4140</v>
      </c>
      <c r="F4647" s="632">
        <v>0.1429</v>
      </c>
      <c r="G4647" s="606">
        <v>64783.484999999993</v>
      </c>
      <c r="H4647" s="607">
        <v>9257.56</v>
      </c>
    </row>
    <row r="4648" spans="1:8">
      <c r="A4648" s="601"/>
      <c r="B4648" s="602"/>
      <c r="C4648" s="602"/>
      <c r="D4648" s="603"/>
      <c r="E4648" s="623" t="s">
        <v>4150</v>
      </c>
      <c r="F4648" s="624"/>
      <c r="G4648" s="625"/>
      <c r="H4648" s="612">
        <v>9257.56</v>
      </c>
    </row>
    <row r="4649" spans="1:8">
      <c r="A4649" s="634" t="s">
        <v>4151</v>
      </c>
      <c r="B4649" s="635"/>
      <c r="C4649" s="636"/>
      <c r="D4649" s="637"/>
      <c r="E4649" s="636"/>
      <c r="F4649" s="636"/>
      <c r="G4649" s="638"/>
      <c r="H4649" s="639"/>
    </row>
    <row r="4650" spans="1:8">
      <c r="A4650" s="594" t="s">
        <v>4064</v>
      </c>
      <c r="B4650" s="595"/>
      <c r="C4650" s="595"/>
      <c r="D4650" s="596"/>
      <c r="E4650" s="597" t="s">
        <v>4130</v>
      </c>
      <c r="F4650" s="598" t="s">
        <v>4144</v>
      </c>
      <c r="G4650" s="599" t="s">
        <v>4133</v>
      </c>
      <c r="H4650" s="600" t="s">
        <v>4134</v>
      </c>
    </row>
    <row r="4651" spans="1:8">
      <c r="A4651" s="601" t="s">
        <v>4198</v>
      </c>
      <c r="B4651" s="602"/>
      <c r="C4651" s="602"/>
      <c r="D4651" s="603"/>
      <c r="E4651" s="604" t="s">
        <v>4146</v>
      </c>
      <c r="F4651" s="640">
        <v>1.2</v>
      </c>
      <c r="G4651" s="606">
        <v>25731.008062500001</v>
      </c>
      <c r="H4651" s="607">
        <v>30877.21</v>
      </c>
    </row>
    <row r="4652" spans="1:8">
      <c r="A4652" s="601"/>
      <c r="B4652" s="602"/>
      <c r="C4652" s="602"/>
      <c r="D4652" s="603"/>
      <c r="E4652" s="604" t="s">
        <v>4141</v>
      </c>
      <c r="F4652" s="605"/>
      <c r="G4652" s="606" t="s">
        <v>4141</v>
      </c>
      <c r="H4652" s="607" t="s">
        <v>4141</v>
      </c>
    </row>
    <row r="4653" spans="1:8" ht="13.5" thickBot="1">
      <c r="A4653" s="641"/>
      <c r="B4653" s="642"/>
      <c r="C4653" s="642"/>
      <c r="D4653" s="643"/>
      <c r="E4653" s="644" t="s">
        <v>4153</v>
      </c>
      <c r="F4653" s="645"/>
      <c r="G4653" s="646"/>
      <c r="H4653" s="647">
        <v>30877.21</v>
      </c>
    </row>
    <row r="4654" spans="1:8" ht="13.5" thickBot="1">
      <c r="A4654" s="648" t="s">
        <v>4154</v>
      </c>
      <c r="B4654" s="649"/>
      <c r="C4654" s="649"/>
      <c r="D4654" s="649"/>
      <c r="E4654" s="650"/>
      <c r="F4654" s="651">
        <v>158129.32999999999</v>
      </c>
      <c r="G4654" s="652"/>
      <c r="H4654" s="653"/>
    </row>
    <row r="4655" spans="1:8" ht="15">
      <c r="A4655" s="579"/>
      <c r="B4655" s="579"/>
      <c r="C4655" s="579"/>
      <c r="D4655" s="579"/>
      <c r="E4655" s="579"/>
      <c r="F4655" s="579"/>
      <c r="G4655" s="579"/>
      <c r="H4655" s="579"/>
    </row>
    <row r="4656" spans="1:8" ht="15.75" thickBot="1">
      <c r="A4656" s="654"/>
      <c r="B4656" s="654"/>
      <c r="C4656" s="654"/>
      <c r="D4656" s="654"/>
      <c r="E4656" s="654"/>
      <c r="F4656" s="654"/>
      <c r="G4656" s="654"/>
      <c r="H4656" s="654"/>
    </row>
    <row r="4657" spans="1:8" ht="26.25" thickBot="1">
      <c r="A4657" s="573" t="s">
        <v>4129</v>
      </c>
      <c r="B4657" s="581"/>
      <c r="C4657" s="581"/>
      <c r="D4657" s="582" t="s">
        <v>374</v>
      </c>
      <c r="E4657" s="583" t="s">
        <v>4130</v>
      </c>
      <c r="F4657" s="584" t="s">
        <v>2</v>
      </c>
      <c r="G4657" s="585" t="s">
        <v>0</v>
      </c>
      <c r="H4657" s="586" t="s">
        <v>4634</v>
      </c>
    </row>
    <row r="4658" spans="1:8" ht="15.75" customHeight="1" thickBot="1">
      <c r="A4658" s="587"/>
      <c r="B4658" s="587"/>
      <c r="C4658" s="587"/>
      <c r="D4658" s="587"/>
      <c r="E4658" s="587"/>
      <c r="F4658" s="587"/>
      <c r="G4658" s="587"/>
      <c r="H4658" s="587"/>
    </row>
    <row r="4659" spans="1:8">
      <c r="A4659" s="588" t="s">
        <v>1297</v>
      </c>
      <c r="B4659" s="589"/>
      <c r="C4659" s="590"/>
      <c r="D4659" s="591"/>
      <c r="E4659" s="590"/>
      <c r="F4659" s="590"/>
      <c r="G4659" s="592"/>
      <c r="H4659" s="593"/>
    </row>
    <row r="4660" spans="1:8">
      <c r="A4660" s="594" t="s">
        <v>4064</v>
      </c>
      <c r="B4660" s="595"/>
      <c r="C4660" s="595"/>
      <c r="D4660" s="596"/>
      <c r="E4660" s="597" t="s">
        <v>4130</v>
      </c>
      <c r="F4660" s="598" t="s">
        <v>4132</v>
      </c>
      <c r="G4660" s="599" t="s">
        <v>4133</v>
      </c>
      <c r="H4660" s="600" t="s">
        <v>4134</v>
      </c>
    </row>
    <row r="4661" spans="1:8">
      <c r="A4661" s="601" t="s">
        <v>4635</v>
      </c>
      <c r="B4661" s="602"/>
      <c r="C4661" s="602"/>
      <c r="D4661" s="603"/>
      <c r="E4661" s="604" t="s">
        <v>4138</v>
      </c>
      <c r="F4661" s="605">
        <v>1</v>
      </c>
      <c r="G4661" s="606">
        <v>372645</v>
      </c>
      <c r="H4661" s="607">
        <v>372645</v>
      </c>
    </row>
    <row r="4662" spans="1:8">
      <c r="A4662" s="601" t="s">
        <v>4407</v>
      </c>
      <c r="B4662" s="602"/>
      <c r="C4662" s="602"/>
      <c r="D4662" s="603"/>
      <c r="E4662" s="604" t="s">
        <v>4228</v>
      </c>
      <c r="F4662" s="605">
        <v>0.02</v>
      </c>
      <c r="G4662" s="606">
        <v>58570</v>
      </c>
      <c r="H4662" s="607">
        <v>1171.4000000000001</v>
      </c>
    </row>
    <row r="4663" spans="1:8">
      <c r="A4663" s="601" t="s">
        <v>4563</v>
      </c>
      <c r="B4663" s="602"/>
      <c r="C4663" s="602"/>
      <c r="D4663" s="603"/>
      <c r="E4663" s="604" t="s">
        <v>4138</v>
      </c>
      <c r="F4663" s="605">
        <v>0.23</v>
      </c>
      <c r="G4663" s="606">
        <v>60795</v>
      </c>
      <c r="H4663" s="607">
        <v>13982.85</v>
      </c>
    </row>
    <row r="4664" spans="1:8">
      <c r="A4664" s="601" t="s">
        <v>4537</v>
      </c>
      <c r="B4664" s="602"/>
      <c r="C4664" s="602"/>
      <c r="D4664" s="603"/>
      <c r="E4664" s="604" t="s">
        <v>4138</v>
      </c>
      <c r="F4664" s="605">
        <v>7.0000000000000007E-2</v>
      </c>
      <c r="G4664" s="606">
        <v>31395</v>
      </c>
      <c r="H4664" s="607">
        <v>2197.65</v>
      </c>
    </row>
    <row r="4665" spans="1:8">
      <c r="A4665" s="601" t="s">
        <v>4542</v>
      </c>
      <c r="B4665" s="602"/>
      <c r="C4665" s="602"/>
      <c r="D4665" s="603"/>
      <c r="E4665" s="604" t="s">
        <v>4136</v>
      </c>
      <c r="F4665" s="605">
        <v>0.2</v>
      </c>
      <c r="G4665" s="606">
        <v>26965</v>
      </c>
      <c r="H4665" s="607">
        <v>5393</v>
      </c>
    </row>
    <row r="4666" spans="1:8">
      <c r="A4666" s="601"/>
      <c r="B4666" s="602"/>
      <c r="C4666" s="602"/>
      <c r="D4666" s="603"/>
      <c r="E4666" s="611" t="s">
        <v>4142</v>
      </c>
      <c r="F4666" s="611"/>
      <c r="G4666" s="611"/>
      <c r="H4666" s="612">
        <v>395389.9</v>
      </c>
    </row>
    <row r="4667" spans="1:8">
      <c r="A4667" s="613" t="s">
        <v>4143</v>
      </c>
      <c r="B4667" s="614"/>
      <c r="C4667" s="615"/>
      <c r="D4667" s="616"/>
      <c r="E4667" s="615"/>
      <c r="F4667" s="615"/>
      <c r="G4667" s="617"/>
      <c r="H4667" s="618"/>
    </row>
    <row r="4668" spans="1:8">
      <c r="A4668" s="594" t="s">
        <v>4129</v>
      </c>
      <c r="B4668" s="595"/>
      <c r="C4668" s="595"/>
      <c r="D4668" s="596"/>
      <c r="E4668" s="597" t="s">
        <v>4130</v>
      </c>
      <c r="F4668" s="598" t="s">
        <v>4144</v>
      </c>
      <c r="G4668" s="599" t="s">
        <v>4133</v>
      </c>
      <c r="H4668" s="600" t="s">
        <v>4134</v>
      </c>
    </row>
    <row r="4669" spans="1:8">
      <c r="A4669" s="601" t="s">
        <v>4145</v>
      </c>
      <c r="B4669" s="602"/>
      <c r="C4669" s="602"/>
      <c r="D4669" s="603"/>
      <c r="E4669" s="604" t="s">
        <v>4146</v>
      </c>
      <c r="F4669" s="619">
        <v>1.2</v>
      </c>
      <c r="G4669" s="606">
        <v>1587.2183463750353</v>
      </c>
      <c r="H4669" s="607">
        <v>1904.66</v>
      </c>
    </row>
    <row r="4670" spans="1:8">
      <c r="A4670" s="601"/>
      <c r="B4670" s="602"/>
      <c r="C4670" s="602"/>
      <c r="D4670" s="603"/>
      <c r="E4670" s="604" t="s">
        <v>4141</v>
      </c>
      <c r="F4670" s="619" t="s">
        <v>4141</v>
      </c>
      <c r="G4670" s="606" t="s">
        <v>4141</v>
      </c>
      <c r="H4670" s="607" t="s">
        <v>4141</v>
      </c>
    </row>
    <row r="4671" spans="1:8">
      <c r="A4671" s="620"/>
      <c r="B4671" s="621"/>
      <c r="C4671" s="621"/>
      <c r="D4671" s="622"/>
      <c r="E4671" s="623" t="s">
        <v>4147</v>
      </c>
      <c r="F4671" s="624"/>
      <c r="G4671" s="625"/>
      <c r="H4671" s="612">
        <v>1904.66</v>
      </c>
    </row>
    <row r="4672" spans="1:8">
      <c r="A4672" s="626" t="s">
        <v>4148</v>
      </c>
      <c r="B4672" s="627"/>
      <c r="C4672" s="628"/>
      <c r="D4672" s="629"/>
      <c r="E4672" s="628"/>
      <c r="F4672" s="628"/>
      <c r="G4672" s="630"/>
      <c r="H4672" s="631"/>
    </row>
    <row r="4673" spans="1:8">
      <c r="A4673" s="594" t="s">
        <v>4064</v>
      </c>
      <c r="B4673" s="595"/>
      <c r="C4673" s="595"/>
      <c r="D4673" s="596"/>
      <c r="E4673" s="597" t="s">
        <v>4130</v>
      </c>
      <c r="F4673" s="598" t="s">
        <v>4132</v>
      </c>
      <c r="G4673" s="599" t="s">
        <v>4133</v>
      </c>
      <c r="H4673" s="600" t="s">
        <v>4134</v>
      </c>
    </row>
    <row r="4674" spans="1:8">
      <c r="A4674" s="601" t="s">
        <v>4149</v>
      </c>
      <c r="B4674" s="602"/>
      <c r="C4674" s="602"/>
      <c r="D4674" s="603"/>
      <c r="E4674" s="604" t="s">
        <v>4140</v>
      </c>
      <c r="F4674" s="632">
        <v>0.1429</v>
      </c>
      <c r="G4674" s="606">
        <v>64783.484999999993</v>
      </c>
      <c r="H4674" s="607">
        <v>9257.56</v>
      </c>
    </row>
    <row r="4675" spans="1:8">
      <c r="A4675" s="601"/>
      <c r="B4675" s="602"/>
      <c r="C4675" s="602"/>
      <c r="D4675" s="603"/>
      <c r="E4675" s="623" t="s">
        <v>4150</v>
      </c>
      <c r="F4675" s="624"/>
      <c r="G4675" s="625"/>
      <c r="H4675" s="612">
        <v>9257.56</v>
      </c>
    </row>
    <row r="4676" spans="1:8">
      <c r="A4676" s="634" t="s">
        <v>4151</v>
      </c>
      <c r="B4676" s="635"/>
      <c r="C4676" s="636"/>
      <c r="D4676" s="637"/>
      <c r="E4676" s="636"/>
      <c r="F4676" s="636"/>
      <c r="G4676" s="638"/>
      <c r="H4676" s="639"/>
    </row>
    <row r="4677" spans="1:8">
      <c r="A4677" s="594" t="s">
        <v>4064</v>
      </c>
      <c r="B4677" s="595"/>
      <c r="C4677" s="595"/>
      <c r="D4677" s="596"/>
      <c r="E4677" s="597" t="s">
        <v>4130</v>
      </c>
      <c r="F4677" s="598" t="s">
        <v>4144</v>
      </c>
      <c r="G4677" s="599" t="s">
        <v>4133</v>
      </c>
      <c r="H4677" s="600" t="s">
        <v>4134</v>
      </c>
    </row>
    <row r="4678" spans="1:8">
      <c r="A4678" s="601" t="s">
        <v>4198</v>
      </c>
      <c r="B4678" s="602"/>
      <c r="C4678" s="602"/>
      <c r="D4678" s="603"/>
      <c r="E4678" s="604" t="s">
        <v>4146</v>
      </c>
      <c r="F4678" s="640">
        <v>1.2</v>
      </c>
      <c r="G4678" s="606">
        <v>25731.008062500001</v>
      </c>
      <c r="H4678" s="607">
        <v>30877.21</v>
      </c>
    </row>
    <row r="4679" spans="1:8">
      <c r="A4679" s="601"/>
      <c r="B4679" s="602"/>
      <c r="C4679" s="602"/>
      <c r="D4679" s="603"/>
      <c r="E4679" s="604" t="s">
        <v>4141</v>
      </c>
      <c r="F4679" s="605"/>
      <c r="G4679" s="606" t="s">
        <v>4141</v>
      </c>
      <c r="H4679" s="607" t="s">
        <v>4141</v>
      </c>
    </row>
    <row r="4680" spans="1:8" ht="13.5" thickBot="1">
      <c r="A4680" s="641"/>
      <c r="B4680" s="642"/>
      <c r="C4680" s="642"/>
      <c r="D4680" s="643"/>
      <c r="E4680" s="644" t="s">
        <v>4153</v>
      </c>
      <c r="F4680" s="645"/>
      <c r="G4680" s="646"/>
      <c r="H4680" s="647">
        <v>30877.21</v>
      </c>
    </row>
    <row r="4681" spans="1:8" ht="13.5" thickBot="1">
      <c r="A4681" s="648" t="s">
        <v>4154</v>
      </c>
      <c r="B4681" s="649"/>
      <c r="C4681" s="649"/>
      <c r="D4681" s="649"/>
      <c r="E4681" s="650"/>
      <c r="F4681" s="651">
        <v>437429.33</v>
      </c>
      <c r="G4681" s="652"/>
      <c r="H4681" s="653"/>
    </row>
    <row r="4682" spans="1:8" ht="15">
      <c r="A4682" s="579"/>
      <c r="B4682" s="579"/>
      <c r="C4682" s="579"/>
      <c r="D4682" s="579"/>
      <c r="E4682" s="579"/>
      <c r="F4682" s="579"/>
      <c r="G4682" s="579"/>
      <c r="H4682" s="579"/>
    </row>
    <row r="4683" spans="1:8" ht="15.75" thickBot="1">
      <c r="A4683" s="654"/>
      <c r="B4683" s="654"/>
      <c r="C4683" s="654"/>
      <c r="D4683" s="654"/>
      <c r="E4683" s="654"/>
      <c r="F4683" s="654"/>
      <c r="G4683" s="654"/>
      <c r="H4683" s="654"/>
    </row>
    <row r="4684" spans="1:8" ht="26.25" thickBot="1">
      <c r="A4684" s="573" t="s">
        <v>4129</v>
      </c>
      <c r="B4684" s="581"/>
      <c r="C4684" s="581"/>
      <c r="D4684" s="582" t="s">
        <v>376</v>
      </c>
      <c r="E4684" s="583" t="s">
        <v>4130</v>
      </c>
      <c r="F4684" s="584" t="s">
        <v>2</v>
      </c>
      <c r="G4684" s="585" t="s">
        <v>0</v>
      </c>
      <c r="H4684" s="586" t="s">
        <v>4636</v>
      </c>
    </row>
    <row r="4685" spans="1:8" ht="15.75" customHeight="1" thickBot="1">
      <c r="A4685" s="587"/>
      <c r="B4685" s="587"/>
      <c r="C4685" s="587"/>
      <c r="D4685" s="587"/>
      <c r="E4685" s="587"/>
      <c r="F4685" s="587"/>
      <c r="G4685" s="587"/>
      <c r="H4685" s="587"/>
    </row>
    <row r="4686" spans="1:8">
      <c r="A4686" s="588" t="s">
        <v>1297</v>
      </c>
      <c r="B4686" s="589"/>
      <c r="C4686" s="590"/>
      <c r="D4686" s="591"/>
      <c r="E4686" s="590"/>
      <c r="F4686" s="590"/>
      <c r="G4686" s="592"/>
      <c r="H4686" s="593"/>
    </row>
    <row r="4687" spans="1:8">
      <c r="A4687" s="594" t="s">
        <v>4064</v>
      </c>
      <c r="B4687" s="595"/>
      <c r="C4687" s="595"/>
      <c r="D4687" s="596"/>
      <c r="E4687" s="597" t="s">
        <v>4130</v>
      </c>
      <c r="F4687" s="598" t="s">
        <v>4132</v>
      </c>
      <c r="G4687" s="599" t="s">
        <v>4133</v>
      </c>
      <c r="H4687" s="600" t="s">
        <v>4134</v>
      </c>
    </row>
    <row r="4688" spans="1:8">
      <c r="A4688" s="601" t="s">
        <v>4637</v>
      </c>
      <c r="B4688" s="602"/>
      <c r="C4688" s="602"/>
      <c r="D4688" s="603"/>
      <c r="E4688" s="604" t="s">
        <v>4138</v>
      </c>
      <c r="F4688" s="605">
        <v>1</v>
      </c>
      <c r="G4688" s="606">
        <v>483630</v>
      </c>
      <c r="H4688" s="607">
        <v>483630</v>
      </c>
    </row>
    <row r="4689" spans="1:8">
      <c r="A4689" s="601" t="s">
        <v>4407</v>
      </c>
      <c r="B4689" s="602"/>
      <c r="C4689" s="602"/>
      <c r="D4689" s="603"/>
      <c r="E4689" s="604" t="s">
        <v>4228</v>
      </c>
      <c r="F4689" s="605">
        <v>0.02</v>
      </c>
      <c r="G4689" s="606">
        <v>58570</v>
      </c>
      <c r="H4689" s="607">
        <v>1171.4000000000001</v>
      </c>
    </row>
    <row r="4690" spans="1:8">
      <c r="A4690" s="601" t="s">
        <v>4563</v>
      </c>
      <c r="B4690" s="602"/>
      <c r="C4690" s="602"/>
      <c r="D4690" s="603"/>
      <c r="E4690" s="604" t="s">
        <v>4138</v>
      </c>
      <c r="F4690" s="605">
        <v>0.23</v>
      </c>
      <c r="G4690" s="606">
        <v>60795</v>
      </c>
      <c r="H4690" s="607">
        <v>13982.85</v>
      </c>
    </row>
    <row r="4691" spans="1:8">
      <c r="A4691" s="601" t="s">
        <v>4537</v>
      </c>
      <c r="B4691" s="602"/>
      <c r="C4691" s="602"/>
      <c r="D4691" s="603"/>
      <c r="E4691" s="604" t="s">
        <v>4138</v>
      </c>
      <c r="F4691" s="605">
        <v>7.0000000000000007E-2</v>
      </c>
      <c r="G4691" s="606">
        <v>31395</v>
      </c>
      <c r="H4691" s="607">
        <v>2197.65</v>
      </c>
    </row>
    <row r="4692" spans="1:8">
      <c r="A4692" s="601" t="s">
        <v>4542</v>
      </c>
      <c r="B4692" s="602"/>
      <c r="C4692" s="602"/>
      <c r="D4692" s="603"/>
      <c r="E4692" s="604" t="s">
        <v>4136</v>
      </c>
      <c r="F4692" s="605">
        <v>0.2</v>
      </c>
      <c r="G4692" s="606">
        <v>26965</v>
      </c>
      <c r="H4692" s="607">
        <v>5393</v>
      </c>
    </row>
    <row r="4693" spans="1:8">
      <c r="A4693" s="601"/>
      <c r="B4693" s="602"/>
      <c r="C4693" s="602"/>
      <c r="D4693" s="603"/>
      <c r="E4693" s="611" t="s">
        <v>4142</v>
      </c>
      <c r="F4693" s="611"/>
      <c r="G4693" s="611"/>
      <c r="H4693" s="612">
        <v>506374.9</v>
      </c>
    </row>
    <row r="4694" spans="1:8">
      <c r="A4694" s="613" t="s">
        <v>4143</v>
      </c>
      <c r="B4694" s="614"/>
      <c r="C4694" s="615"/>
      <c r="D4694" s="616"/>
      <c r="E4694" s="615"/>
      <c r="F4694" s="615"/>
      <c r="G4694" s="617"/>
      <c r="H4694" s="618"/>
    </row>
    <row r="4695" spans="1:8">
      <c r="A4695" s="594" t="s">
        <v>4129</v>
      </c>
      <c r="B4695" s="595"/>
      <c r="C4695" s="595"/>
      <c r="D4695" s="596"/>
      <c r="E4695" s="597" t="s">
        <v>4130</v>
      </c>
      <c r="F4695" s="598" t="s">
        <v>4144</v>
      </c>
      <c r="G4695" s="599" t="s">
        <v>4133</v>
      </c>
      <c r="H4695" s="600" t="s">
        <v>4134</v>
      </c>
    </row>
    <row r="4696" spans="1:8">
      <c r="A4696" s="601" t="s">
        <v>4145</v>
      </c>
      <c r="B4696" s="602"/>
      <c r="C4696" s="602"/>
      <c r="D4696" s="603"/>
      <c r="E4696" s="604" t="s">
        <v>4146</v>
      </c>
      <c r="F4696" s="619">
        <v>0.5</v>
      </c>
      <c r="G4696" s="606">
        <v>1587.2183463750353</v>
      </c>
      <c r="H4696" s="607">
        <v>793.61</v>
      </c>
    </row>
    <row r="4697" spans="1:8">
      <c r="A4697" s="601"/>
      <c r="B4697" s="602"/>
      <c r="C4697" s="602"/>
      <c r="D4697" s="603"/>
      <c r="E4697" s="604" t="s">
        <v>4141</v>
      </c>
      <c r="F4697" s="619" t="s">
        <v>4141</v>
      </c>
      <c r="G4697" s="606" t="s">
        <v>4141</v>
      </c>
      <c r="H4697" s="607" t="s">
        <v>4141</v>
      </c>
    </row>
    <row r="4698" spans="1:8">
      <c r="A4698" s="620"/>
      <c r="B4698" s="621"/>
      <c r="C4698" s="621"/>
      <c r="D4698" s="622"/>
      <c r="E4698" s="623" t="s">
        <v>4147</v>
      </c>
      <c r="F4698" s="624"/>
      <c r="G4698" s="625"/>
      <c r="H4698" s="612">
        <v>793.61</v>
      </c>
    </row>
    <row r="4699" spans="1:8">
      <c r="A4699" s="626" t="s">
        <v>4148</v>
      </c>
      <c r="B4699" s="627"/>
      <c r="C4699" s="628"/>
      <c r="D4699" s="629"/>
      <c r="E4699" s="628"/>
      <c r="F4699" s="628"/>
      <c r="G4699" s="630"/>
      <c r="H4699" s="631"/>
    </row>
    <row r="4700" spans="1:8">
      <c r="A4700" s="594" t="s">
        <v>4064</v>
      </c>
      <c r="B4700" s="595"/>
      <c r="C4700" s="595"/>
      <c r="D4700" s="596"/>
      <c r="E4700" s="597" t="s">
        <v>4130</v>
      </c>
      <c r="F4700" s="598" t="s">
        <v>4132</v>
      </c>
      <c r="G4700" s="599" t="s">
        <v>4133</v>
      </c>
      <c r="H4700" s="600" t="s">
        <v>4134</v>
      </c>
    </row>
    <row r="4701" spans="1:8">
      <c r="A4701" s="601" t="s">
        <v>4149</v>
      </c>
      <c r="B4701" s="602"/>
      <c r="C4701" s="602"/>
      <c r="D4701" s="603"/>
      <c r="E4701" s="604" t="s">
        <v>4140</v>
      </c>
      <c r="F4701" s="632">
        <v>0.05</v>
      </c>
      <c r="G4701" s="606">
        <v>64783.484999999993</v>
      </c>
      <c r="H4701" s="607">
        <v>3239.17</v>
      </c>
    </row>
    <row r="4702" spans="1:8">
      <c r="A4702" s="601"/>
      <c r="B4702" s="602"/>
      <c r="C4702" s="602"/>
      <c r="D4702" s="603"/>
      <c r="E4702" s="623" t="s">
        <v>4150</v>
      </c>
      <c r="F4702" s="624"/>
      <c r="G4702" s="625"/>
      <c r="H4702" s="612">
        <v>3239.17</v>
      </c>
    </row>
    <row r="4703" spans="1:8">
      <c r="A4703" s="634" t="s">
        <v>4151</v>
      </c>
      <c r="B4703" s="635"/>
      <c r="C4703" s="636"/>
      <c r="D4703" s="637"/>
      <c r="E4703" s="636"/>
      <c r="F4703" s="636"/>
      <c r="G4703" s="638"/>
      <c r="H4703" s="639"/>
    </row>
    <row r="4704" spans="1:8">
      <c r="A4704" s="594" t="s">
        <v>4064</v>
      </c>
      <c r="B4704" s="595"/>
      <c r="C4704" s="595"/>
      <c r="D4704" s="596"/>
      <c r="E4704" s="597" t="s">
        <v>4130</v>
      </c>
      <c r="F4704" s="598" t="s">
        <v>4144</v>
      </c>
      <c r="G4704" s="599" t="s">
        <v>4133</v>
      </c>
      <c r="H4704" s="600" t="s">
        <v>4134</v>
      </c>
    </row>
    <row r="4705" spans="1:8">
      <c r="A4705" s="601" t="s">
        <v>4198</v>
      </c>
      <c r="B4705" s="602"/>
      <c r="C4705" s="602"/>
      <c r="D4705" s="603"/>
      <c r="E4705" s="604" t="s">
        <v>4146</v>
      </c>
      <c r="F4705" s="640">
        <v>0.5</v>
      </c>
      <c r="G4705" s="606">
        <v>25731.008062500001</v>
      </c>
      <c r="H4705" s="607">
        <v>12865.5</v>
      </c>
    </row>
    <row r="4706" spans="1:8">
      <c r="A4706" s="601"/>
      <c r="B4706" s="602"/>
      <c r="C4706" s="602"/>
      <c r="D4706" s="603"/>
      <c r="E4706" s="604" t="s">
        <v>4141</v>
      </c>
      <c r="F4706" s="605"/>
      <c r="G4706" s="606" t="s">
        <v>4141</v>
      </c>
      <c r="H4706" s="607" t="s">
        <v>4141</v>
      </c>
    </row>
    <row r="4707" spans="1:8" ht="13.5" thickBot="1">
      <c r="A4707" s="641"/>
      <c r="B4707" s="642"/>
      <c r="C4707" s="642"/>
      <c r="D4707" s="643"/>
      <c r="E4707" s="644" t="s">
        <v>4153</v>
      </c>
      <c r="F4707" s="645"/>
      <c r="G4707" s="646"/>
      <c r="H4707" s="647">
        <v>12865.5</v>
      </c>
    </row>
    <row r="4708" spans="1:8" ht="13.5" thickBot="1">
      <c r="A4708" s="648" t="s">
        <v>4154</v>
      </c>
      <c r="B4708" s="649"/>
      <c r="C4708" s="649"/>
      <c r="D4708" s="649"/>
      <c r="E4708" s="650"/>
      <c r="F4708" s="651">
        <v>523273.18</v>
      </c>
      <c r="G4708" s="652"/>
      <c r="H4708" s="653"/>
    </row>
    <row r="4709" spans="1:8" ht="15">
      <c r="A4709" s="579"/>
      <c r="B4709" s="579"/>
      <c r="C4709" s="579"/>
      <c r="D4709" s="579"/>
      <c r="E4709" s="579"/>
      <c r="F4709" s="579"/>
      <c r="G4709" s="579"/>
      <c r="H4709" s="579"/>
    </row>
    <row r="4710" spans="1:8" ht="15.75" thickBot="1">
      <c r="A4710" s="654"/>
      <c r="B4710" s="654"/>
      <c r="C4710" s="654"/>
      <c r="D4710" s="654"/>
      <c r="E4710" s="654"/>
      <c r="F4710" s="654"/>
      <c r="G4710" s="654"/>
      <c r="H4710" s="654"/>
    </row>
    <row r="4711" spans="1:8" ht="26.25" thickBot="1">
      <c r="A4711" s="573" t="s">
        <v>4129</v>
      </c>
      <c r="B4711" s="581"/>
      <c r="C4711" s="581"/>
      <c r="D4711" s="582" t="s">
        <v>378</v>
      </c>
      <c r="E4711" s="583" t="s">
        <v>4130</v>
      </c>
      <c r="F4711" s="584" t="s">
        <v>2</v>
      </c>
      <c r="G4711" s="585" t="s">
        <v>0</v>
      </c>
      <c r="H4711" s="586" t="s">
        <v>4638</v>
      </c>
    </row>
    <row r="4712" spans="1:8" ht="15.75" customHeight="1" thickBot="1">
      <c r="A4712" s="587"/>
      <c r="B4712" s="587"/>
      <c r="C4712" s="587"/>
      <c r="D4712" s="587"/>
      <c r="E4712" s="587"/>
      <c r="F4712" s="587"/>
      <c r="G4712" s="587"/>
      <c r="H4712" s="587"/>
    </row>
    <row r="4713" spans="1:8">
      <c r="A4713" s="588" t="s">
        <v>1297</v>
      </c>
      <c r="B4713" s="589"/>
      <c r="C4713" s="590"/>
      <c r="D4713" s="591"/>
      <c r="E4713" s="590"/>
      <c r="F4713" s="590"/>
      <c r="G4713" s="592"/>
      <c r="H4713" s="593"/>
    </row>
    <row r="4714" spans="1:8">
      <c r="A4714" s="594" t="s">
        <v>4064</v>
      </c>
      <c r="B4714" s="595"/>
      <c r="C4714" s="595"/>
      <c r="D4714" s="596"/>
      <c r="E4714" s="597" t="s">
        <v>4130</v>
      </c>
      <c r="F4714" s="598" t="s">
        <v>4132</v>
      </c>
      <c r="G4714" s="599" t="s">
        <v>4133</v>
      </c>
      <c r="H4714" s="600" t="s">
        <v>4134</v>
      </c>
    </row>
    <row r="4715" spans="1:8">
      <c r="A4715" s="601" t="s">
        <v>4639</v>
      </c>
      <c r="B4715" s="602"/>
      <c r="C4715" s="602"/>
      <c r="D4715" s="603"/>
      <c r="E4715" s="604" t="s">
        <v>4138</v>
      </c>
      <c r="F4715" s="605">
        <v>1</v>
      </c>
      <c r="G4715" s="606">
        <v>339368</v>
      </c>
      <c r="H4715" s="607">
        <v>339368</v>
      </c>
    </row>
    <row r="4716" spans="1:8">
      <c r="A4716" s="601" t="s">
        <v>4407</v>
      </c>
      <c r="B4716" s="602"/>
      <c r="C4716" s="602"/>
      <c r="D4716" s="603"/>
      <c r="E4716" s="604" t="s">
        <v>4228</v>
      </c>
      <c r="F4716" s="605">
        <v>0.02</v>
      </c>
      <c r="G4716" s="606">
        <v>58570</v>
      </c>
      <c r="H4716" s="607">
        <v>1171.4000000000001</v>
      </c>
    </row>
    <row r="4717" spans="1:8">
      <c r="A4717" s="601" t="s">
        <v>4563</v>
      </c>
      <c r="B4717" s="602"/>
      <c r="C4717" s="602"/>
      <c r="D4717" s="603"/>
      <c r="E4717" s="604" t="s">
        <v>4138</v>
      </c>
      <c r="F4717" s="605">
        <v>0.23</v>
      </c>
      <c r="G4717" s="606">
        <v>60795</v>
      </c>
      <c r="H4717" s="607">
        <v>13982.85</v>
      </c>
    </row>
    <row r="4718" spans="1:8">
      <c r="A4718" s="601" t="s">
        <v>4537</v>
      </c>
      <c r="B4718" s="602"/>
      <c r="C4718" s="602"/>
      <c r="D4718" s="603"/>
      <c r="E4718" s="604" t="s">
        <v>4138</v>
      </c>
      <c r="F4718" s="605">
        <v>7.0000000000000007E-2</v>
      </c>
      <c r="G4718" s="606">
        <v>31395</v>
      </c>
      <c r="H4718" s="607">
        <v>2197.65</v>
      </c>
    </row>
    <row r="4719" spans="1:8">
      <c r="A4719" s="601" t="s">
        <v>4542</v>
      </c>
      <c r="B4719" s="602"/>
      <c r="C4719" s="602"/>
      <c r="D4719" s="603"/>
      <c r="E4719" s="604" t="s">
        <v>4136</v>
      </c>
      <c r="F4719" s="605">
        <v>0.2</v>
      </c>
      <c r="G4719" s="606">
        <v>26965</v>
      </c>
      <c r="H4719" s="607">
        <v>5393</v>
      </c>
    </row>
    <row r="4720" spans="1:8">
      <c r="A4720" s="601"/>
      <c r="B4720" s="602"/>
      <c r="C4720" s="602"/>
      <c r="D4720" s="603"/>
      <c r="E4720" s="611" t="s">
        <v>4142</v>
      </c>
      <c r="F4720" s="611"/>
      <c r="G4720" s="611"/>
      <c r="H4720" s="612">
        <v>362112.9</v>
      </c>
    </row>
    <row r="4721" spans="1:8">
      <c r="A4721" s="613" t="s">
        <v>4143</v>
      </c>
      <c r="B4721" s="614"/>
      <c r="C4721" s="615"/>
      <c r="D4721" s="616"/>
      <c r="E4721" s="615"/>
      <c r="F4721" s="615"/>
      <c r="G4721" s="617"/>
      <c r="H4721" s="618"/>
    </row>
    <row r="4722" spans="1:8">
      <c r="A4722" s="594" t="s">
        <v>4129</v>
      </c>
      <c r="B4722" s="595"/>
      <c r="C4722" s="595"/>
      <c r="D4722" s="596"/>
      <c r="E4722" s="597" t="s">
        <v>4130</v>
      </c>
      <c r="F4722" s="598" t="s">
        <v>4144</v>
      </c>
      <c r="G4722" s="599" t="s">
        <v>4133</v>
      </c>
      <c r="H4722" s="600" t="s">
        <v>4134</v>
      </c>
    </row>
    <row r="4723" spans="1:8">
      <c r="A4723" s="601" t="s">
        <v>4145</v>
      </c>
      <c r="B4723" s="602"/>
      <c r="C4723" s="602"/>
      <c r="D4723" s="603"/>
      <c r="E4723" s="604" t="s">
        <v>4146</v>
      </c>
      <c r="F4723" s="619">
        <v>1.2</v>
      </c>
      <c r="G4723" s="606">
        <v>1587.2183463750353</v>
      </c>
      <c r="H4723" s="607">
        <v>1904.66</v>
      </c>
    </row>
    <row r="4724" spans="1:8">
      <c r="A4724" s="601"/>
      <c r="B4724" s="602"/>
      <c r="C4724" s="602"/>
      <c r="D4724" s="603"/>
      <c r="E4724" s="604" t="s">
        <v>4141</v>
      </c>
      <c r="F4724" s="619" t="s">
        <v>4141</v>
      </c>
      <c r="G4724" s="606" t="s">
        <v>4141</v>
      </c>
      <c r="H4724" s="607" t="s">
        <v>4141</v>
      </c>
    </row>
    <row r="4725" spans="1:8">
      <c r="A4725" s="620"/>
      <c r="B4725" s="621"/>
      <c r="C4725" s="621"/>
      <c r="D4725" s="622"/>
      <c r="E4725" s="623" t="s">
        <v>4147</v>
      </c>
      <c r="F4725" s="624"/>
      <c r="G4725" s="625"/>
      <c r="H4725" s="612">
        <v>1904.66</v>
      </c>
    </row>
    <row r="4726" spans="1:8">
      <c r="A4726" s="626" t="s">
        <v>4148</v>
      </c>
      <c r="B4726" s="627"/>
      <c r="C4726" s="628"/>
      <c r="D4726" s="629"/>
      <c r="E4726" s="628"/>
      <c r="F4726" s="628"/>
      <c r="G4726" s="630"/>
      <c r="H4726" s="631"/>
    </row>
    <row r="4727" spans="1:8">
      <c r="A4727" s="594" t="s">
        <v>4064</v>
      </c>
      <c r="B4727" s="595"/>
      <c r="C4727" s="595"/>
      <c r="D4727" s="596"/>
      <c r="E4727" s="597" t="s">
        <v>4130</v>
      </c>
      <c r="F4727" s="598" t="s">
        <v>4132</v>
      </c>
      <c r="G4727" s="599" t="s">
        <v>4133</v>
      </c>
      <c r="H4727" s="600" t="s">
        <v>4134</v>
      </c>
    </row>
    <row r="4728" spans="1:8">
      <c r="A4728" s="601" t="s">
        <v>4149</v>
      </c>
      <c r="B4728" s="602"/>
      <c r="C4728" s="602"/>
      <c r="D4728" s="603"/>
      <c r="E4728" s="604" t="s">
        <v>4140</v>
      </c>
      <c r="F4728" s="632">
        <v>0.05</v>
      </c>
      <c r="G4728" s="606">
        <v>64783.484999999993</v>
      </c>
      <c r="H4728" s="607">
        <v>3239.17</v>
      </c>
    </row>
    <row r="4729" spans="1:8">
      <c r="A4729" s="601"/>
      <c r="B4729" s="602"/>
      <c r="C4729" s="602"/>
      <c r="D4729" s="603"/>
      <c r="E4729" s="623" t="s">
        <v>4150</v>
      </c>
      <c r="F4729" s="624"/>
      <c r="G4729" s="625"/>
      <c r="H4729" s="612">
        <v>3239.17</v>
      </c>
    </row>
    <row r="4730" spans="1:8">
      <c r="A4730" s="634" t="s">
        <v>4151</v>
      </c>
      <c r="B4730" s="635"/>
      <c r="C4730" s="636"/>
      <c r="D4730" s="637"/>
      <c r="E4730" s="636"/>
      <c r="F4730" s="636"/>
      <c r="G4730" s="638"/>
      <c r="H4730" s="639"/>
    </row>
    <row r="4731" spans="1:8">
      <c r="A4731" s="594" t="s">
        <v>4064</v>
      </c>
      <c r="B4731" s="595"/>
      <c r="C4731" s="595"/>
      <c r="D4731" s="596"/>
      <c r="E4731" s="597" t="s">
        <v>4130</v>
      </c>
      <c r="F4731" s="598" t="s">
        <v>4144</v>
      </c>
      <c r="G4731" s="599" t="s">
        <v>4133</v>
      </c>
      <c r="H4731" s="600" t="s">
        <v>4134</v>
      </c>
    </row>
    <row r="4732" spans="1:8">
      <c r="A4732" s="601" t="s">
        <v>4198</v>
      </c>
      <c r="B4732" s="602"/>
      <c r="C4732" s="602"/>
      <c r="D4732" s="603"/>
      <c r="E4732" s="604" t="s">
        <v>4146</v>
      </c>
      <c r="F4732" s="640">
        <v>1.2</v>
      </c>
      <c r="G4732" s="606">
        <v>25731.008062500001</v>
      </c>
      <c r="H4732" s="607">
        <v>30877.21</v>
      </c>
    </row>
    <row r="4733" spans="1:8">
      <c r="A4733" s="601"/>
      <c r="B4733" s="602"/>
      <c r="C4733" s="602"/>
      <c r="D4733" s="603"/>
      <c r="E4733" s="604" t="s">
        <v>4141</v>
      </c>
      <c r="F4733" s="605"/>
      <c r="G4733" s="606" t="s">
        <v>4141</v>
      </c>
      <c r="H4733" s="607" t="s">
        <v>4141</v>
      </c>
    </row>
    <row r="4734" spans="1:8" ht="13.5" thickBot="1">
      <c r="A4734" s="641"/>
      <c r="B4734" s="642"/>
      <c r="C4734" s="642"/>
      <c r="D4734" s="643"/>
      <c r="E4734" s="644" t="s">
        <v>4153</v>
      </c>
      <c r="F4734" s="645"/>
      <c r="G4734" s="646"/>
      <c r="H4734" s="647">
        <v>30877.21</v>
      </c>
    </row>
    <row r="4735" spans="1:8" ht="13.5" thickBot="1">
      <c r="A4735" s="648" t="s">
        <v>4154</v>
      </c>
      <c r="B4735" s="649"/>
      <c r="C4735" s="649"/>
      <c r="D4735" s="649"/>
      <c r="E4735" s="650"/>
      <c r="F4735" s="651">
        <v>398133.94</v>
      </c>
      <c r="G4735" s="652"/>
      <c r="H4735" s="653"/>
    </row>
    <row r="4736" spans="1:8" ht="15">
      <c r="A4736" s="579"/>
      <c r="B4736" s="579"/>
      <c r="C4736" s="579"/>
      <c r="D4736" s="579"/>
      <c r="E4736" s="579"/>
      <c r="F4736" s="579"/>
      <c r="G4736" s="579"/>
      <c r="H4736" s="579"/>
    </row>
    <row r="4737" spans="1:8" ht="15.75" thickBot="1">
      <c r="A4737" s="654"/>
      <c r="B4737" s="654"/>
      <c r="C4737" s="654"/>
      <c r="D4737" s="654"/>
      <c r="E4737" s="654"/>
      <c r="F4737" s="654"/>
      <c r="G4737" s="654"/>
      <c r="H4737" s="654"/>
    </row>
    <row r="4738" spans="1:8" ht="26.25" thickBot="1">
      <c r="A4738" s="573" t="s">
        <v>4129</v>
      </c>
      <c r="B4738" s="581"/>
      <c r="C4738" s="581"/>
      <c r="D4738" s="662" t="s">
        <v>380</v>
      </c>
      <c r="E4738" s="583" t="s">
        <v>4130</v>
      </c>
      <c r="F4738" s="584" t="s">
        <v>2</v>
      </c>
      <c r="G4738" s="585" t="s">
        <v>0</v>
      </c>
      <c r="H4738" s="586" t="s">
        <v>4640</v>
      </c>
    </row>
    <row r="4739" spans="1:8" ht="15.75" customHeight="1" thickBot="1">
      <c r="A4739" s="587"/>
      <c r="B4739" s="587"/>
      <c r="C4739" s="587"/>
      <c r="D4739" s="587"/>
      <c r="E4739" s="587"/>
      <c r="F4739" s="587"/>
      <c r="G4739" s="587"/>
      <c r="H4739" s="587"/>
    </row>
    <row r="4740" spans="1:8">
      <c r="A4740" s="588" t="s">
        <v>1297</v>
      </c>
      <c r="B4740" s="589"/>
      <c r="C4740" s="590"/>
      <c r="D4740" s="591"/>
      <c r="E4740" s="590"/>
      <c r="F4740" s="590"/>
      <c r="G4740" s="592"/>
      <c r="H4740" s="593"/>
    </row>
    <row r="4741" spans="1:8">
      <c r="A4741" s="594" t="s">
        <v>4064</v>
      </c>
      <c r="B4741" s="595"/>
      <c r="C4741" s="595"/>
      <c r="D4741" s="596"/>
      <c r="E4741" s="597" t="s">
        <v>4130</v>
      </c>
      <c r="F4741" s="598" t="s">
        <v>4132</v>
      </c>
      <c r="G4741" s="599" t="s">
        <v>4133</v>
      </c>
      <c r="H4741" s="600" t="s">
        <v>4134</v>
      </c>
    </row>
    <row r="4742" spans="1:8">
      <c r="A4742" s="601" t="s">
        <v>4641</v>
      </c>
      <c r="B4742" s="602"/>
      <c r="C4742" s="602"/>
      <c r="D4742" s="603"/>
      <c r="E4742" s="604" t="s">
        <v>4138</v>
      </c>
      <c r="F4742" s="605">
        <v>1</v>
      </c>
      <c r="G4742" s="606">
        <v>2092860</v>
      </c>
      <c r="H4742" s="607">
        <v>2092860</v>
      </c>
    </row>
    <row r="4743" spans="1:8">
      <c r="A4743" s="601" t="s">
        <v>4407</v>
      </c>
      <c r="B4743" s="602"/>
      <c r="C4743" s="602"/>
      <c r="D4743" s="603"/>
      <c r="E4743" s="604" t="s">
        <v>4228</v>
      </c>
      <c r="F4743" s="605">
        <v>0.02</v>
      </c>
      <c r="G4743" s="606">
        <v>58570</v>
      </c>
      <c r="H4743" s="607">
        <v>1171.4000000000001</v>
      </c>
    </row>
    <row r="4744" spans="1:8">
      <c r="A4744" s="601" t="s">
        <v>4563</v>
      </c>
      <c r="B4744" s="602"/>
      <c r="C4744" s="602"/>
      <c r="D4744" s="603"/>
      <c r="E4744" s="604" t="s">
        <v>4138</v>
      </c>
      <c r="F4744" s="605">
        <v>0.23</v>
      </c>
      <c r="G4744" s="606">
        <v>60795</v>
      </c>
      <c r="H4744" s="607">
        <v>13982.85</v>
      </c>
    </row>
    <row r="4745" spans="1:8">
      <c r="A4745" s="601" t="s">
        <v>4537</v>
      </c>
      <c r="B4745" s="602"/>
      <c r="C4745" s="602"/>
      <c r="D4745" s="603"/>
      <c r="E4745" s="604" t="s">
        <v>4138</v>
      </c>
      <c r="F4745" s="605">
        <v>7.0000000000000007E-2</v>
      </c>
      <c r="G4745" s="606">
        <v>31395</v>
      </c>
      <c r="H4745" s="607">
        <v>2197.65</v>
      </c>
    </row>
    <row r="4746" spans="1:8">
      <c r="A4746" s="601" t="s">
        <v>4542</v>
      </c>
      <c r="B4746" s="602"/>
      <c r="C4746" s="602"/>
      <c r="D4746" s="603"/>
      <c r="E4746" s="604" t="s">
        <v>4136</v>
      </c>
      <c r="F4746" s="605">
        <v>0.2</v>
      </c>
      <c r="G4746" s="606">
        <v>26965</v>
      </c>
      <c r="H4746" s="607">
        <v>5393</v>
      </c>
    </row>
    <row r="4747" spans="1:8">
      <c r="A4747" s="601"/>
      <c r="B4747" s="602"/>
      <c r="C4747" s="602"/>
      <c r="D4747" s="603"/>
      <c r="E4747" s="611" t="s">
        <v>4142</v>
      </c>
      <c r="F4747" s="611"/>
      <c r="G4747" s="611"/>
      <c r="H4747" s="612">
        <v>2115604.9</v>
      </c>
    </row>
    <row r="4748" spans="1:8">
      <c r="A4748" s="613" t="s">
        <v>4143</v>
      </c>
      <c r="B4748" s="614"/>
      <c r="C4748" s="615"/>
      <c r="D4748" s="616"/>
      <c r="E4748" s="615"/>
      <c r="F4748" s="615"/>
      <c r="G4748" s="617"/>
      <c r="H4748" s="618"/>
    </row>
    <row r="4749" spans="1:8">
      <c r="A4749" s="594" t="s">
        <v>4129</v>
      </c>
      <c r="B4749" s="595"/>
      <c r="C4749" s="595"/>
      <c r="D4749" s="596"/>
      <c r="E4749" s="597" t="s">
        <v>4130</v>
      </c>
      <c r="F4749" s="598" t="s">
        <v>4144</v>
      </c>
      <c r="G4749" s="599" t="s">
        <v>4133</v>
      </c>
      <c r="H4749" s="600" t="s">
        <v>4134</v>
      </c>
    </row>
    <row r="4750" spans="1:8">
      <c r="A4750" s="601" t="s">
        <v>4145</v>
      </c>
      <c r="B4750" s="602"/>
      <c r="C4750" s="602"/>
      <c r="D4750" s="603"/>
      <c r="E4750" s="604" t="s">
        <v>4146</v>
      </c>
      <c r="F4750" s="619">
        <v>1</v>
      </c>
      <c r="G4750" s="606">
        <v>1587.2183463750353</v>
      </c>
      <c r="H4750" s="607">
        <v>1587.22</v>
      </c>
    </row>
    <row r="4751" spans="1:8">
      <c r="A4751" s="601"/>
      <c r="B4751" s="602"/>
      <c r="C4751" s="602"/>
      <c r="D4751" s="603"/>
      <c r="E4751" s="604" t="s">
        <v>4141</v>
      </c>
      <c r="F4751" s="619" t="s">
        <v>4141</v>
      </c>
      <c r="G4751" s="606" t="s">
        <v>4141</v>
      </c>
      <c r="H4751" s="607" t="s">
        <v>4141</v>
      </c>
    </row>
    <row r="4752" spans="1:8">
      <c r="A4752" s="620"/>
      <c r="B4752" s="621"/>
      <c r="C4752" s="621"/>
      <c r="D4752" s="622"/>
      <c r="E4752" s="623" t="s">
        <v>4147</v>
      </c>
      <c r="F4752" s="624"/>
      <c r="G4752" s="625"/>
      <c r="H4752" s="612">
        <v>1587.22</v>
      </c>
    </row>
    <row r="4753" spans="1:8">
      <c r="A4753" s="626" t="s">
        <v>4148</v>
      </c>
      <c r="B4753" s="627"/>
      <c r="C4753" s="628"/>
      <c r="D4753" s="629"/>
      <c r="E4753" s="628"/>
      <c r="F4753" s="628"/>
      <c r="G4753" s="630"/>
      <c r="H4753" s="631"/>
    </row>
    <row r="4754" spans="1:8">
      <c r="A4754" s="594" t="s">
        <v>4064</v>
      </c>
      <c r="B4754" s="595"/>
      <c r="C4754" s="595"/>
      <c r="D4754" s="596"/>
      <c r="E4754" s="597" t="s">
        <v>4130</v>
      </c>
      <c r="F4754" s="598" t="s">
        <v>4132</v>
      </c>
      <c r="G4754" s="599" t="s">
        <v>4133</v>
      </c>
      <c r="H4754" s="600" t="s">
        <v>4134</v>
      </c>
    </row>
    <row r="4755" spans="1:8">
      <c r="A4755" s="601" t="s">
        <v>4149</v>
      </c>
      <c r="B4755" s="602"/>
      <c r="C4755" s="602"/>
      <c r="D4755" s="603"/>
      <c r="E4755" s="604" t="s">
        <v>4140</v>
      </c>
      <c r="F4755" s="632">
        <v>0.1429</v>
      </c>
      <c r="G4755" s="606">
        <v>64783.484999999993</v>
      </c>
      <c r="H4755" s="607">
        <v>9257.56</v>
      </c>
    </row>
    <row r="4756" spans="1:8">
      <c r="A4756" s="601"/>
      <c r="B4756" s="602"/>
      <c r="C4756" s="602"/>
      <c r="D4756" s="603"/>
      <c r="E4756" s="623" t="s">
        <v>4150</v>
      </c>
      <c r="F4756" s="624"/>
      <c r="G4756" s="625"/>
      <c r="H4756" s="612">
        <v>9257.56</v>
      </c>
    </row>
    <row r="4757" spans="1:8">
      <c r="A4757" s="634" t="s">
        <v>4151</v>
      </c>
      <c r="B4757" s="635"/>
      <c r="C4757" s="636"/>
      <c r="D4757" s="637"/>
      <c r="E4757" s="636"/>
      <c r="F4757" s="636"/>
      <c r="G4757" s="638"/>
      <c r="H4757" s="639"/>
    </row>
    <row r="4758" spans="1:8">
      <c r="A4758" s="594" t="s">
        <v>4064</v>
      </c>
      <c r="B4758" s="595"/>
      <c r="C4758" s="595"/>
      <c r="D4758" s="596"/>
      <c r="E4758" s="597" t="s">
        <v>4130</v>
      </c>
      <c r="F4758" s="598" t="s">
        <v>4144</v>
      </c>
      <c r="G4758" s="599" t="s">
        <v>4133</v>
      </c>
      <c r="H4758" s="600" t="s">
        <v>4134</v>
      </c>
    </row>
    <row r="4759" spans="1:8">
      <c r="A4759" s="601" t="s">
        <v>4198</v>
      </c>
      <c r="B4759" s="602"/>
      <c r="C4759" s="602"/>
      <c r="D4759" s="603"/>
      <c r="E4759" s="604" t="s">
        <v>4146</v>
      </c>
      <c r="F4759" s="640">
        <v>1</v>
      </c>
      <c r="G4759" s="606">
        <v>25731.008062500001</v>
      </c>
      <c r="H4759" s="607">
        <v>25731.01</v>
      </c>
    </row>
    <row r="4760" spans="1:8">
      <c r="A4760" s="601"/>
      <c r="B4760" s="602"/>
      <c r="C4760" s="602"/>
      <c r="D4760" s="603"/>
      <c r="E4760" s="604" t="s">
        <v>4141</v>
      </c>
      <c r="F4760" s="605"/>
      <c r="G4760" s="606" t="s">
        <v>4141</v>
      </c>
      <c r="H4760" s="607" t="s">
        <v>4141</v>
      </c>
    </row>
    <row r="4761" spans="1:8" ht="13.5" thickBot="1">
      <c r="A4761" s="641"/>
      <c r="B4761" s="642"/>
      <c r="C4761" s="642"/>
      <c r="D4761" s="643"/>
      <c r="E4761" s="644" t="s">
        <v>4153</v>
      </c>
      <c r="F4761" s="645"/>
      <c r="G4761" s="646"/>
      <c r="H4761" s="647">
        <v>25731.01</v>
      </c>
    </row>
    <row r="4762" spans="1:8" ht="13.5" thickBot="1">
      <c r="A4762" s="648" t="s">
        <v>4154</v>
      </c>
      <c r="B4762" s="649"/>
      <c r="C4762" s="649"/>
      <c r="D4762" s="649"/>
      <c r="E4762" s="650"/>
      <c r="F4762" s="651">
        <v>2152180.69</v>
      </c>
      <c r="G4762" s="652"/>
      <c r="H4762" s="653"/>
    </row>
    <row r="4763" spans="1:8" ht="15">
      <c r="A4763" s="579"/>
      <c r="B4763" s="579"/>
      <c r="C4763" s="579"/>
      <c r="D4763" s="579"/>
      <c r="E4763" s="579"/>
      <c r="F4763" s="579"/>
      <c r="G4763" s="579"/>
      <c r="H4763" s="579"/>
    </row>
    <row r="4764" spans="1:8" ht="15.75" thickBot="1">
      <c r="A4764" s="654"/>
      <c r="B4764" s="654"/>
      <c r="C4764" s="654"/>
      <c r="D4764" s="654"/>
      <c r="E4764" s="654"/>
      <c r="F4764" s="654"/>
      <c r="G4764" s="654"/>
      <c r="H4764" s="654"/>
    </row>
    <row r="4765" spans="1:8" ht="26.25" thickBot="1">
      <c r="A4765" s="573" t="s">
        <v>4129</v>
      </c>
      <c r="B4765" s="581"/>
      <c r="C4765" s="581"/>
      <c r="D4765" s="582" t="s">
        <v>382</v>
      </c>
      <c r="E4765" s="583" t="s">
        <v>4130</v>
      </c>
      <c r="F4765" s="584" t="s">
        <v>2</v>
      </c>
      <c r="G4765" s="585" t="s">
        <v>0</v>
      </c>
      <c r="H4765" s="586" t="s">
        <v>4642</v>
      </c>
    </row>
    <row r="4766" spans="1:8" ht="15.75" customHeight="1" thickBot="1">
      <c r="A4766" s="587"/>
      <c r="B4766" s="587"/>
      <c r="C4766" s="587"/>
      <c r="D4766" s="587"/>
      <c r="E4766" s="587"/>
      <c r="F4766" s="587"/>
      <c r="G4766" s="587"/>
      <c r="H4766" s="587"/>
    </row>
    <row r="4767" spans="1:8">
      <c r="A4767" s="588" t="s">
        <v>1297</v>
      </c>
      <c r="B4767" s="589"/>
      <c r="C4767" s="590"/>
      <c r="D4767" s="591"/>
      <c r="E4767" s="590"/>
      <c r="F4767" s="590"/>
      <c r="G4767" s="592"/>
      <c r="H4767" s="593"/>
    </row>
    <row r="4768" spans="1:8">
      <c r="A4768" s="594" t="s">
        <v>4064</v>
      </c>
      <c r="B4768" s="595"/>
      <c r="C4768" s="595"/>
      <c r="D4768" s="596"/>
      <c r="E4768" s="597" t="s">
        <v>4130</v>
      </c>
      <c r="F4768" s="598" t="s">
        <v>4132</v>
      </c>
      <c r="G4768" s="599" t="s">
        <v>4133</v>
      </c>
      <c r="H4768" s="600" t="s">
        <v>4134</v>
      </c>
    </row>
    <row r="4769" spans="1:8">
      <c r="A4769" s="601" t="s">
        <v>4643</v>
      </c>
      <c r="B4769" s="602"/>
      <c r="C4769" s="602"/>
      <c r="D4769" s="603"/>
      <c r="E4769" s="604" t="s">
        <v>4138</v>
      </c>
      <c r="F4769" s="605">
        <v>1</v>
      </c>
      <c r="G4769" s="606">
        <v>183645</v>
      </c>
      <c r="H4769" s="607">
        <v>183645</v>
      </c>
    </row>
    <row r="4770" spans="1:8">
      <c r="A4770" s="601" t="s">
        <v>4407</v>
      </c>
      <c r="B4770" s="602"/>
      <c r="C4770" s="602"/>
      <c r="D4770" s="603"/>
      <c r="E4770" s="604" t="s">
        <v>4228</v>
      </c>
      <c r="F4770" s="605">
        <v>0.02</v>
      </c>
      <c r="G4770" s="606">
        <v>58570</v>
      </c>
      <c r="H4770" s="607">
        <v>1171.4000000000001</v>
      </c>
    </row>
    <row r="4771" spans="1:8">
      <c r="A4771" s="601" t="s">
        <v>4563</v>
      </c>
      <c r="B4771" s="602"/>
      <c r="C4771" s="602"/>
      <c r="D4771" s="603"/>
      <c r="E4771" s="604" t="s">
        <v>4138</v>
      </c>
      <c r="F4771" s="605">
        <v>0.23</v>
      </c>
      <c r="G4771" s="606">
        <v>60795</v>
      </c>
      <c r="H4771" s="607">
        <v>13982.85</v>
      </c>
    </row>
    <row r="4772" spans="1:8">
      <c r="A4772" s="601" t="s">
        <v>4537</v>
      </c>
      <c r="B4772" s="602"/>
      <c r="C4772" s="602"/>
      <c r="D4772" s="603"/>
      <c r="E4772" s="604" t="s">
        <v>4138</v>
      </c>
      <c r="F4772" s="605">
        <v>7.0000000000000007E-2</v>
      </c>
      <c r="G4772" s="606">
        <v>31395</v>
      </c>
      <c r="H4772" s="607">
        <v>2197.65</v>
      </c>
    </row>
    <row r="4773" spans="1:8">
      <c r="A4773" s="601" t="s">
        <v>4542</v>
      </c>
      <c r="B4773" s="602"/>
      <c r="C4773" s="602"/>
      <c r="D4773" s="603"/>
      <c r="E4773" s="604" t="s">
        <v>4136</v>
      </c>
      <c r="F4773" s="605">
        <v>0.2</v>
      </c>
      <c r="G4773" s="606">
        <v>26965</v>
      </c>
      <c r="H4773" s="607">
        <v>5393</v>
      </c>
    </row>
    <row r="4774" spans="1:8">
      <c r="A4774" s="601"/>
      <c r="B4774" s="602"/>
      <c r="C4774" s="602"/>
      <c r="D4774" s="603"/>
      <c r="E4774" s="611" t="s">
        <v>4142</v>
      </c>
      <c r="F4774" s="611"/>
      <c r="G4774" s="611"/>
      <c r="H4774" s="612">
        <v>206389.9</v>
      </c>
    </row>
    <row r="4775" spans="1:8">
      <c r="A4775" s="613" t="s">
        <v>4143</v>
      </c>
      <c r="B4775" s="614"/>
      <c r="C4775" s="615"/>
      <c r="D4775" s="616"/>
      <c r="E4775" s="615"/>
      <c r="F4775" s="615"/>
      <c r="G4775" s="617"/>
      <c r="H4775" s="618"/>
    </row>
    <row r="4776" spans="1:8">
      <c r="A4776" s="594" t="s">
        <v>4129</v>
      </c>
      <c r="B4776" s="595"/>
      <c r="C4776" s="595"/>
      <c r="D4776" s="596"/>
      <c r="E4776" s="597" t="s">
        <v>4130</v>
      </c>
      <c r="F4776" s="598" t="s">
        <v>4144</v>
      </c>
      <c r="G4776" s="599" t="s">
        <v>4133</v>
      </c>
      <c r="H4776" s="600" t="s">
        <v>4134</v>
      </c>
    </row>
    <row r="4777" spans="1:8">
      <c r="A4777" s="601" t="s">
        <v>4145</v>
      </c>
      <c r="B4777" s="602"/>
      <c r="C4777" s="602"/>
      <c r="D4777" s="603"/>
      <c r="E4777" s="604" t="s">
        <v>4146</v>
      </c>
      <c r="F4777" s="619">
        <v>1.2</v>
      </c>
      <c r="G4777" s="606">
        <v>1587.2183463750353</v>
      </c>
      <c r="H4777" s="607">
        <v>1904.66</v>
      </c>
    </row>
    <row r="4778" spans="1:8">
      <c r="A4778" s="601"/>
      <c r="B4778" s="602"/>
      <c r="C4778" s="602"/>
      <c r="D4778" s="603"/>
      <c r="E4778" s="604" t="s">
        <v>4141</v>
      </c>
      <c r="F4778" s="619" t="s">
        <v>4141</v>
      </c>
      <c r="G4778" s="606" t="s">
        <v>4141</v>
      </c>
      <c r="H4778" s="607" t="s">
        <v>4141</v>
      </c>
    </row>
    <row r="4779" spans="1:8">
      <c r="A4779" s="620"/>
      <c r="B4779" s="621"/>
      <c r="C4779" s="621"/>
      <c r="D4779" s="622"/>
      <c r="E4779" s="623" t="s">
        <v>4147</v>
      </c>
      <c r="F4779" s="624"/>
      <c r="G4779" s="625"/>
      <c r="H4779" s="612">
        <v>1904.66</v>
      </c>
    </row>
    <row r="4780" spans="1:8">
      <c r="A4780" s="626" t="s">
        <v>4148</v>
      </c>
      <c r="B4780" s="627"/>
      <c r="C4780" s="628"/>
      <c r="D4780" s="629"/>
      <c r="E4780" s="628"/>
      <c r="F4780" s="628"/>
      <c r="G4780" s="630"/>
      <c r="H4780" s="631"/>
    </row>
    <row r="4781" spans="1:8">
      <c r="A4781" s="594" t="s">
        <v>4064</v>
      </c>
      <c r="B4781" s="595"/>
      <c r="C4781" s="595"/>
      <c r="D4781" s="596"/>
      <c r="E4781" s="597" t="s">
        <v>4130</v>
      </c>
      <c r="F4781" s="598" t="s">
        <v>4132</v>
      </c>
      <c r="G4781" s="599" t="s">
        <v>4133</v>
      </c>
      <c r="H4781" s="600" t="s">
        <v>4134</v>
      </c>
    </row>
    <row r="4782" spans="1:8">
      <c r="A4782" s="601" t="s">
        <v>4149</v>
      </c>
      <c r="B4782" s="602"/>
      <c r="C4782" s="602"/>
      <c r="D4782" s="603"/>
      <c r="E4782" s="604" t="s">
        <v>4140</v>
      </c>
      <c r="F4782" s="632">
        <v>0.05</v>
      </c>
      <c r="G4782" s="606">
        <v>64783.484999999993</v>
      </c>
      <c r="H4782" s="607">
        <v>3239.17</v>
      </c>
    </row>
    <row r="4783" spans="1:8">
      <c r="A4783" s="601"/>
      <c r="B4783" s="602"/>
      <c r="C4783" s="602"/>
      <c r="D4783" s="603"/>
      <c r="E4783" s="623" t="s">
        <v>4150</v>
      </c>
      <c r="F4783" s="624"/>
      <c r="G4783" s="625"/>
      <c r="H4783" s="612">
        <v>3239.17</v>
      </c>
    </row>
    <row r="4784" spans="1:8">
      <c r="A4784" s="634" t="s">
        <v>4151</v>
      </c>
      <c r="B4784" s="635"/>
      <c r="C4784" s="636"/>
      <c r="D4784" s="637"/>
      <c r="E4784" s="636"/>
      <c r="F4784" s="636"/>
      <c r="G4784" s="638"/>
      <c r="H4784" s="639"/>
    </row>
    <row r="4785" spans="1:8">
      <c r="A4785" s="594" t="s">
        <v>4064</v>
      </c>
      <c r="B4785" s="595"/>
      <c r="C4785" s="595"/>
      <c r="D4785" s="596"/>
      <c r="E4785" s="597" t="s">
        <v>4130</v>
      </c>
      <c r="F4785" s="598" t="s">
        <v>4144</v>
      </c>
      <c r="G4785" s="599" t="s">
        <v>4133</v>
      </c>
      <c r="H4785" s="600" t="s">
        <v>4134</v>
      </c>
    </row>
    <row r="4786" spans="1:8">
      <c r="A4786" s="601" t="s">
        <v>4198</v>
      </c>
      <c r="B4786" s="602"/>
      <c r="C4786" s="602"/>
      <c r="D4786" s="603"/>
      <c r="E4786" s="604" t="s">
        <v>4146</v>
      </c>
      <c r="F4786" s="640">
        <v>1.2</v>
      </c>
      <c r="G4786" s="606">
        <v>25731.008062500001</v>
      </c>
      <c r="H4786" s="607">
        <v>30877.21</v>
      </c>
    </row>
    <row r="4787" spans="1:8">
      <c r="A4787" s="601"/>
      <c r="B4787" s="602"/>
      <c r="C4787" s="602"/>
      <c r="D4787" s="603"/>
      <c r="E4787" s="604" t="s">
        <v>4141</v>
      </c>
      <c r="F4787" s="605"/>
      <c r="G4787" s="606" t="s">
        <v>4141</v>
      </c>
      <c r="H4787" s="607" t="s">
        <v>4141</v>
      </c>
    </row>
    <row r="4788" spans="1:8" ht="13.5" thickBot="1">
      <c r="A4788" s="641"/>
      <c r="B4788" s="642"/>
      <c r="C4788" s="642"/>
      <c r="D4788" s="643"/>
      <c r="E4788" s="644" t="s">
        <v>4153</v>
      </c>
      <c r="F4788" s="645"/>
      <c r="G4788" s="646"/>
      <c r="H4788" s="647">
        <v>30877.21</v>
      </c>
    </row>
    <row r="4789" spans="1:8" ht="13.5" thickBot="1">
      <c r="A4789" s="648" t="s">
        <v>4154</v>
      </c>
      <c r="B4789" s="649"/>
      <c r="C4789" s="649"/>
      <c r="D4789" s="649"/>
      <c r="E4789" s="650"/>
      <c r="F4789" s="651">
        <v>242410.94</v>
      </c>
      <c r="G4789" s="652"/>
      <c r="H4789" s="653"/>
    </row>
    <row r="4790" spans="1:8" ht="15">
      <c r="A4790" s="579"/>
      <c r="B4790" s="579"/>
      <c r="C4790" s="579"/>
      <c r="D4790" s="579"/>
      <c r="E4790" s="579"/>
      <c r="F4790" s="579"/>
      <c r="G4790" s="579"/>
      <c r="H4790" s="579"/>
    </row>
    <row r="4791" spans="1:8" ht="15.75" thickBot="1">
      <c r="A4791" s="654"/>
      <c r="B4791" s="654"/>
      <c r="C4791" s="654"/>
      <c r="D4791" s="654"/>
      <c r="E4791" s="654"/>
      <c r="F4791" s="654"/>
      <c r="G4791" s="654"/>
      <c r="H4791" s="654"/>
    </row>
    <row r="4792" spans="1:8" ht="26.25" thickBot="1">
      <c r="A4792" s="573" t="s">
        <v>4129</v>
      </c>
      <c r="B4792" s="581"/>
      <c r="C4792" s="581"/>
      <c r="D4792" s="582" t="s">
        <v>384</v>
      </c>
      <c r="E4792" s="583" t="s">
        <v>4130</v>
      </c>
      <c r="F4792" s="584" t="s">
        <v>2</v>
      </c>
      <c r="G4792" s="585" t="s">
        <v>0</v>
      </c>
      <c r="H4792" s="586" t="s">
        <v>4644</v>
      </c>
    </row>
    <row r="4793" spans="1:8" ht="15.75" customHeight="1" thickBot="1">
      <c r="A4793" s="587"/>
      <c r="B4793" s="587"/>
      <c r="C4793" s="587"/>
      <c r="D4793" s="587"/>
      <c r="E4793" s="587"/>
      <c r="F4793" s="587"/>
      <c r="G4793" s="587"/>
      <c r="H4793" s="587"/>
    </row>
    <row r="4794" spans="1:8">
      <c r="A4794" s="588" t="s">
        <v>1297</v>
      </c>
      <c r="B4794" s="589"/>
      <c r="C4794" s="590"/>
      <c r="D4794" s="591"/>
      <c r="E4794" s="590"/>
      <c r="F4794" s="590"/>
      <c r="G4794" s="592"/>
      <c r="H4794" s="593"/>
    </row>
    <row r="4795" spans="1:8">
      <c r="A4795" s="594" t="s">
        <v>4064</v>
      </c>
      <c r="B4795" s="595"/>
      <c r="C4795" s="595"/>
      <c r="D4795" s="596"/>
      <c r="E4795" s="597" t="s">
        <v>4130</v>
      </c>
      <c r="F4795" s="598" t="s">
        <v>4132</v>
      </c>
      <c r="G4795" s="599" t="s">
        <v>4133</v>
      </c>
      <c r="H4795" s="600" t="s">
        <v>4134</v>
      </c>
    </row>
    <row r="4796" spans="1:8">
      <c r="A4796" s="601" t="s">
        <v>4645</v>
      </c>
      <c r="B4796" s="602"/>
      <c r="C4796" s="602"/>
      <c r="D4796" s="603"/>
      <c r="E4796" s="604" t="s">
        <v>4138</v>
      </c>
      <c r="F4796" s="605">
        <v>1</v>
      </c>
      <c r="G4796" s="606">
        <v>59978</v>
      </c>
      <c r="H4796" s="607">
        <v>59978</v>
      </c>
    </row>
    <row r="4797" spans="1:8">
      <c r="A4797" s="601" t="s">
        <v>4407</v>
      </c>
      <c r="B4797" s="602"/>
      <c r="C4797" s="602"/>
      <c r="D4797" s="603"/>
      <c r="E4797" s="604" t="s">
        <v>4228</v>
      </c>
      <c r="F4797" s="605">
        <v>0.02</v>
      </c>
      <c r="G4797" s="606">
        <v>58570</v>
      </c>
      <c r="H4797" s="607">
        <v>1171.4000000000001</v>
      </c>
    </row>
    <row r="4798" spans="1:8">
      <c r="A4798" s="601" t="s">
        <v>4563</v>
      </c>
      <c r="B4798" s="602"/>
      <c r="C4798" s="602"/>
      <c r="D4798" s="603"/>
      <c r="E4798" s="604" t="s">
        <v>4138</v>
      </c>
      <c r="F4798" s="605">
        <v>0.23</v>
      </c>
      <c r="G4798" s="606">
        <v>60795</v>
      </c>
      <c r="H4798" s="607">
        <v>13982.85</v>
      </c>
    </row>
    <row r="4799" spans="1:8">
      <c r="A4799" s="601" t="s">
        <v>4537</v>
      </c>
      <c r="B4799" s="602"/>
      <c r="C4799" s="602"/>
      <c r="D4799" s="603"/>
      <c r="E4799" s="604" t="s">
        <v>4138</v>
      </c>
      <c r="F4799" s="605">
        <v>7.0000000000000007E-2</v>
      </c>
      <c r="G4799" s="606">
        <v>31395</v>
      </c>
      <c r="H4799" s="607">
        <v>2197.65</v>
      </c>
    </row>
    <row r="4800" spans="1:8">
      <c r="A4800" s="601" t="s">
        <v>4542</v>
      </c>
      <c r="B4800" s="602"/>
      <c r="C4800" s="602"/>
      <c r="D4800" s="603"/>
      <c r="E4800" s="604" t="s">
        <v>4136</v>
      </c>
      <c r="F4800" s="605">
        <v>0.2</v>
      </c>
      <c r="G4800" s="606">
        <v>26965</v>
      </c>
      <c r="H4800" s="607">
        <v>5393</v>
      </c>
    </row>
    <row r="4801" spans="1:8">
      <c r="A4801" s="601"/>
      <c r="B4801" s="602"/>
      <c r="C4801" s="602"/>
      <c r="D4801" s="603"/>
      <c r="E4801" s="611" t="s">
        <v>4142</v>
      </c>
      <c r="F4801" s="611"/>
      <c r="G4801" s="611"/>
      <c r="H4801" s="612">
        <v>82722.899999999994</v>
      </c>
    </row>
    <row r="4802" spans="1:8">
      <c r="A4802" s="613" t="s">
        <v>4143</v>
      </c>
      <c r="B4802" s="614"/>
      <c r="C4802" s="615"/>
      <c r="D4802" s="616"/>
      <c r="E4802" s="615"/>
      <c r="F4802" s="615"/>
      <c r="G4802" s="617"/>
      <c r="H4802" s="618"/>
    </row>
    <row r="4803" spans="1:8">
      <c r="A4803" s="594" t="s">
        <v>4129</v>
      </c>
      <c r="B4803" s="595"/>
      <c r="C4803" s="595"/>
      <c r="D4803" s="596"/>
      <c r="E4803" s="597" t="s">
        <v>4130</v>
      </c>
      <c r="F4803" s="598" t="s">
        <v>4144</v>
      </c>
      <c r="G4803" s="599" t="s">
        <v>4133</v>
      </c>
      <c r="H4803" s="600" t="s">
        <v>4134</v>
      </c>
    </row>
    <row r="4804" spans="1:8">
      <c r="A4804" s="601" t="s">
        <v>4145</v>
      </c>
      <c r="B4804" s="602"/>
      <c r="C4804" s="602"/>
      <c r="D4804" s="603"/>
      <c r="E4804" s="604" t="s">
        <v>4146</v>
      </c>
      <c r="F4804" s="619">
        <v>1.2</v>
      </c>
      <c r="G4804" s="606">
        <v>1587.2183463750353</v>
      </c>
      <c r="H4804" s="607">
        <v>1904.66</v>
      </c>
    </row>
    <row r="4805" spans="1:8">
      <c r="A4805" s="601"/>
      <c r="B4805" s="602"/>
      <c r="C4805" s="602"/>
      <c r="D4805" s="603"/>
      <c r="E4805" s="604" t="s">
        <v>4141</v>
      </c>
      <c r="F4805" s="619" t="s">
        <v>4141</v>
      </c>
      <c r="G4805" s="606" t="s">
        <v>4141</v>
      </c>
      <c r="H4805" s="607" t="s">
        <v>4141</v>
      </c>
    </row>
    <row r="4806" spans="1:8">
      <c r="A4806" s="620"/>
      <c r="B4806" s="621"/>
      <c r="C4806" s="621"/>
      <c r="D4806" s="622"/>
      <c r="E4806" s="623" t="s">
        <v>4147</v>
      </c>
      <c r="F4806" s="624"/>
      <c r="G4806" s="625"/>
      <c r="H4806" s="612">
        <v>1904.66</v>
      </c>
    </row>
    <row r="4807" spans="1:8">
      <c r="A4807" s="626" t="s">
        <v>4148</v>
      </c>
      <c r="B4807" s="627"/>
      <c r="C4807" s="628"/>
      <c r="D4807" s="629"/>
      <c r="E4807" s="628"/>
      <c r="F4807" s="628"/>
      <c r="G4807" s="630"/>
      <c r="H4807" s="631"/>
    </row>
    <row r="4808" spans="1:8">
      <c r="A4808" s="594" t="s">
        <v>4064</v>
      </c>
      <c r="B4808" s="595"/>
      <c r="C4808" s="595"/>
      <c r="D4808" s="596"/>
      <c r="E4808" s="597" t="s">
        <v>4130</v>
      </c>
      <c r="F4808" s="598" t="s">
        <v>4132</v>
      </c>
      <c r="G4808" s="599" t="s">
        <v>4133</v>
      </c>
      <c r="H4808" s="600" t="s">
        <v>4134</v>
      </c>
    </row>
    <row r="4809" spans="1:8">
      <c r="A4809" s="601" t="s">
        <v>4149</v>
      </c>
      <c r="B4809" s="602"/>
      <c r="C4809" s="602"/>
      <c r="D4809" s="603"/>
      <c r="E4809" s="604" t="s">
        <v>4140</v>
      </c>
      <c r="F4809" s="632">
        <v>0.1429</v>
      </c>
      <c r="G4809" s="606">
        <v>64783.484999999993</v>
      </c>
      <c r="H4809" s="607">
        <v>9257.56</v>
      </c>
    </row>
    <row r="4810" spans="1:8">
      <c r="A4810" s="601"/>
      <c r="B4810" s="602"/>
      <c r="C4810" s="602"/>
      <c r="D4810" s="603"/>
      <c r="E4810" s="623" t="s">
        <v>4150</v>
      </c>
      <c r="F4810" s="624"/>
      <c r="G4810" s="625"/>
      <c r="H4810" s="612">
        <v>9257.56</v>
      </c>
    </row>
    <row r="4811" spans="1:8">
      <c r="A4811" s="634" t="s">
        <v>4151</v>
      </c>
      <c r="B4811" s="635"/>
      <c r="C4811" s="636"/>
      <c r="D4811" s="637"/>
      <c r="E4811" s="636"/>
      <c r="F4811" s="636"/>
      <c r="G4811" s="638"/>
      <c r="H4811" s="639"/>
    </row>
    <row r="4812" spans="1:8">
      <c r="A4812" s="594" t="s">
        <v>4064</v>
      </c>
      <c r="B4812" s="595"/>
      <c r="C4812" s="595"/>
      <c r="D4812" s="596"/>
      <c r="E4812" s="597" t="s">
        <v>4130</v>
      </c>
      <c r="F4812" s="598" t="s">
        <v>4144</v>
      </c>
      <c r="G4812" s="599" t="s">
        <v>4133</v>
      </c>
      <c r="H4812" s="600" t="s">
        <v>4134</v>
      </c>
    </row>
    <row r="4813" spans="1:8">
      <c r="A4813" s="601" t="s">
        <v>4198</v>
      </c>
      <c r="B4813" s="602"/>
      <c r="C4813" s="602"/>
      <c r="D4813" s="603"/>
      <c r="E4813" s="604" t="s">
        <v>4146</v>
      </c>
      <c r="F4813" s="640">
        <v>1.2</v>
      </c>
      <c r="G4813" s="606">
        <v>25731.008062500001</v>
      </c>
      <c r="H4813" s="607">
        <v>30877.21</v>
      </c>
    </row>
    <row r="4814" spans="1:8">
      <c r="A4814" s="601"/>
      <c r="B4814" s="602"/>
      <c r="C4814" s="602"/>
      <c r="D4814" s="603"/>
      <c r="E4814" s="604" t="s">
        <v>4141</v>
      </c>
      <c r="F4814" s="605"/>
      <c r="G4814" s="606" t="s">
        <v>4141</v>
      </c>
      <c r="H4814" s="607" t="s">
        <v>4141</v>
      </c>
    </row>
    <row r="4815" spans="1:8" ht="13.5" thickBot="1">
      <c r="A4815" s="641"/>
      <c r="B4815" s="642"/>
      <c r="C4815" s="642"/>
      <c r="D4815" s="643"/>
      <c r="E4815" s="644" t="s">
        <v>4153</v>
      </c>
      <c r="F4815" s="645"/>
      <c r="G4815" s="646"/>
      <c r="H4815" s="647">
        <v>30877.21</v>
      </c>
    </row>
    <row r="4816" spans="1:8" ht="13.5" thickBot="1">
      <c r="A4816" s="648" t="s">
        <v>4154</v>
      </c>
      <c r="B4816" s="649"/>
      <c r="C4816" s="649"/>
      <c r="D4816" s="649"/>
      <c r="E4816" s="650"/>
      <c r="F4816" s="651">
        <v>124762.33</v>
      </c>
      <c r="G4816" s="652"/>
      <c r="H4816" s="653"/>
    </row>
    <row r="4817" spans="1:8" ht="15">
      <c r="A4817" s="579"/>
      <c r="B4817" s="579"/>
      <c r="C4817" s="579"/>
      <c r="D4817" s="579"/>
      <c r="E4817" s="579"/>
      <c r="F4817" s="579"/>
      <c r="G4817" s="579"/>
      <c r="H4817" s="579"/>
    </row>
    <row r="4818" spans="1:8" ht="15.75" thickBot="1">
      <c r="A4818" s="654"/>
      <c r="B4818" s="654"/>
      <c r="C4818" s="654"/>
      <c r="D4818" s="654"/>
      <c r="E4818" s="654"/>
      <c r="F4818" s="654"/>
      <c r="G4818" s="654"/>
      <c r="H4818" s="654"/>
    </row>
    <row r="4819" spans="1:8" ht="26.25" thickBot="1">
      <c r="A4819" s="573" t="s">
        <v>4129</v>
      </c>
      <c r="B4819" s="581"/>
      <c r="C4819" s="581"/>
      <c r="D4819" s="582" t="s">
        <v>386</v>
      </c>
      <c r="E4819" s="583" t="s">
        <v>4130</v>
      </c>
      <c r="F4819" s="584" t="s">
        <v>2</v>
      </c>
      <c r="G4819" s="585" t="s">
        <v>0</v>
      </c>
      <c r="H4819" s="586" t="s">
        <v>4646</v>
      </c>
    </row>
    <row r="4820" spans="1:8" ht="15.75" customHeight="1" thickBot="1">
      <c r="A4820" s="587"/>
      <c r="B4820" s="587"/>
      <c r="C4820" s="587"/>
      <c r="D4820" s="587"/>
      <c r="E4820" s="587"/>
      <c r="F4820" s="587"/>
      <c r="G4820" s="587"/>
      <c r="H4820" s="587"/>
    </row>
    <row r="4821" spans="1:8">
      <c r="A4821" s="588" t="s">
        <v>1297</v>
      </c>
      <c r="B4821" s="589"/>
      <c r="C4821" s="590"/>
      <c r="D4821" s="591"/>
      <c r="E4821" s="590"/>
      <c r="F4821" s="590"/>
      <c r="G4821" s="592"/>
      <c r="H4821" s="593"/>
    </row>
    <row r="4822" spans="1:8">
      <c r="A4822" s="594" t="s">
        <v>4064</v>
      </c>
      <c r="B4822" s="595"/>
      <c r="C4822" s="595"/>
      <c r="D4822" s="596"/>
      <c r="E4822" s="597" t="s">
        <v>4130</v>
      </c>
      <c r="F4822" s="598" t="s">
        <v>4132</v>
      </c>
      <c r="G4822" s="599" t="s">
        <v>4133</v>
      </c>
      <c r="H4822" s="600" t="s">
        <v>4134</v>
      </c>
    </row>
    <row r="4823" spans="1:8">
      <c r="A4823" s="601" t="s">
        <v>4647</v>
      </c>
      <c r="B4823" s="602"/>
      <c r="C4823" s="602"/>
      <c r="D4823" s="603"/>
      <c r="E4823" s="604" t="s">
        <v>4138</v>
      </c>
      <c r="F4823" s="605">
        <v>1</v>
      </c>
      <c r="G4823" s="606">
        <v>73395</v>
      </c>
      <c r="H4823" s="607">
        <v>73395</v>
      </c>
    </row>
    <row r="4824" spans="1:8">
      <c r="A4824" s="601" t="s">
        <v>4407</v>
      </c>
      <c r="B4824" s="602"/>
      <c r="C4824" s="602"/>
      <c r="D4824" s="603"/>
      <c r="E4824" s="604" t="s">
        <v>4228</v>
      </c>
      <c r="F4824" s="605">
        <v>0.02</v>
      </c>
      <c r="G4824" s="606">
        <v>58570</v>
      </c>
      <c r="H4824" s="607">
        <v>1171.4000000000001</v>
      </c>
    </row>
    <row r="4825" spans="1:8">
      <c r="A4825" s="601" t="s">
        <v>4563</v>
      </c>
      <c r="B4825" s="602"/>
      <c r="C4825" s="602"/>
      <c r="D4825" s="603"/>
      <c r="E4825" s="604" t="s">
        <v>4138</v>
      </c>
      <c r="F4825" s="605">
        <v>0.1</v>
      </c>
      <c r="G4825" s="606">
        <v>60795</v>
      </c>
      <c r="H4825" s="607">
        <v>6079.5</v>
      </c>
    </row>
    <row r="4826" spans="1:8">
      <c r="A4826" s="601" t="s">
        <v>4537</v>
      </c>
      <c r="B4826" s="602"/>
      <c r="C4826" s="602"/>
      <c r="D4826" s="603"/>
      <c r="E4826" s="604" t="s">
        <v>4138</v>
      </c>
      <c r="F4826" s="605">
        <v>7.0000000000000007E-2</v>
      </c>
      <c r="G4826" s="606">
        <v>31395</v>
      </c>
      <c r="H4826" s="607">
        <v>2197.65</v>
      </c>
    </row>
    <row r="4827" spans="1:8">
      <c r="A4827" s="601" t="s">
        <v>4542</v>
      </c>
      <c r="B4827" s="602"/>
      <c r="C4827" s="602"/>
      <c r="D4827" s="603"/>
      <c r="E4827" s="604" t="s">
        <v>4136</v>
      </c>
      <c r="F4827" s="605">
        <v>0.2</v>
      </c>
      <c r="G4827" s="606">
        <v>26965</v>
      </c>
      <c r="H4827" s="607">
        <v>5393</v>
      </c>
    </row>
    <row r="4828" spans="1:8">
      <c r="A4828" s="601"/>
      <c r="B4828" s="602"/>
      <c r="C4828" s="602"/>
      <c r="D4828" s="603"/>
      <c r="E4828" s="611" t="s">
        <v>4142</v>
      </c>
      <c r="F4828" s="611"/>
      <c r="G4828" s="611"/>
      <c r="H4828" s="612">
        <v>88236.55</v>
      </c>
    </row>
    <row r="4829" spans="1:8">
      <c r="A4829" s="613" t="s">
        <v>4143</v>
      </c>
      <c r="B4829" s="614"/>
      <c r="C4829" s="615"/>
      <c r="D4829" s="616"/>
      <c r="E4829" s="615"/>
      <c r="F4829" s="615"/>
      <c r="G4829" s="617"/>
      <c r="H4829" s="618"/>
    </row>
    <row r="4830" spans="1:8">
      <c r="A4830" s="594" t="s">
        <v>4129</v>
      </c>
      <c r="B4830" s="595"/>
      <c r="C4830" s="595"/>
      <c r="D4830" s="596"/>
      <c r="E4830" s="597" t="s">
        <v>4130</v>
      </c>
      <c r="F4830" s="598" t="s">
        <v>4144</v>
      </c>
      <c r="G4830" s="599" t="s">
        <v>4133</v>
      </c>
      <c r="H4830" s="600" t="s">
        <v>4134</v>
      </c>
    </row>
    <row r="4831" spans="1:8">
      <c r="A4831" s="601" t="s">
        <v>4145</v>
      </c>
      <c r="B4831" s="602"/>
      <c r="C4831" s="602"/>
      <c r="D4831" s="603"/>
      <c r="E4831" s="604" t="s">
        <v>4146</v>
      </c>
      <c r="F4831" s="619">
        <v>1.2</v>
      </c>
      <c r="G4831" s="606">
        <v>1587.2183463750353</v>
      </c>
      <c r="H4831" s="607">
        <v>1904.66</v>
      </c>
    </row>
    <row r="4832" spans="1:8">
      <c r="A4832" s="601"/>
      <c r="B4832" s="602"/>
      <c r="C4832" s="602"/>
      <c r="D4832" s="603"/>
      <c r="E4832" s="604" t="s">
        <v>4141</v>
      </c>
      <c r="F4832" s="619" t="s">
        <v>4141</v>
      </c>
      <c r="G4832" s="606" t="s">
        <v>4141</v>
      </c>
      <c r="H4832" s="607" t="s">
        <v>4141</v>
      </c>
    </row>
    <row r="4833" spans="1:8">
      <c r="A4833" s="620"/>
      <c r="B4833" s="621"/>
      <c r="C4833" s="621"/>
      <c r="D4833" s="622"/>
      <c r="E4833" s="623" t="s">
        <v>4147</v>
      </c>
      <c r="F4833" s="624"/>
      <c r="G4833" s="625"/>
      <c r="H4833" s="612">
        <v>1904.66</v>
      </c>
    </row>
    <row r="4834" spans="1:8">
      <c r="A4834" s="626" t="s">
        <v>4148</v>
      </c>
      <c r="B4834" s="627"/>
      <c r="C4834" s="628"/>
      <c r="D4834" s="629"/>
      <c r="E4834" s="628"/>
      <c r="F4834" s="628"/>
      <c r="G4834" s="630"/>
      <c r="H4834" s="631"/>
    </row>
    <row r="4835" spans="1:8">
      <c r="A4835" s="594" t="s">
        <v>4064</v>
      </c>
      <c r="B4835" s="595"/>
      <c r="C4835" s="595"/>
      <c r="D4835" s="596"/>
      <c r="E4835" s="597" t="s">
        <v>4130</v>
      </c>
      <c r="F4835" s="598" t="s">
        <v>4132</v>
      </c>
      <c r="G4835" s="599" t="s">
        <v>4133</v>
      </c>
      <c r="H4835" s="600" t="s">
        <v>4134</v>
      </c>
    </row>
    <row r="4836" spans="1:8">
      <c r="A4836" s="601" t="s">
        <v>4149</v>
      </c>
      <c r="B4836" s="602"/>
      <c r="C4836" s="602"/>
      <c r="D4836" s="603"/>
      <c r="E4836" s="604" t="s">
        <v>4140</v>
      </c>
      <c r="F4836" s="632">
        <v>0.1429</v>
      </c>
      <c r="G4836" s="606">
        <v>64783.484999999993</v>
      </c>
      <c r="H4836" s="607">
        <v>9257.56</v>
      </c>
    </row>
    <row r="4837" spans="1:8">
      <c r="A4837" s="601"/>
      <c r="B4837" s="602"/>
      <c r="C4837" s="602"/>
      <c r="D4837" s="603"/>
      <c r="E4837" s="623" t="s">
        <v>4150</v>
      </c>
      <c r="F4837" s="624"/>
      <c r="G4837" s="625"/>
      <c r="H4837" s="612">
        <v>9257.56</v>
      </c>
    </row>
    <row r="4838" spans="1:8">
      <c r="A4838" s="634" t="s">
        <v>4151</v>
      </c>
      <c r="B4838" s="635"/>
      <c r="C4838" s="636"/>
      <c r="D4838" s="637"/>
      <c r="E4838" s="636"/>
      <c r="F4838" s="636"/>
      <c r="G4838" s="638"/>
      <c r="H4838" s="639"/>
    </row>
    <row r="4839" spans="1:8">
      <c r="A4839" s="594" t="s">
        <v>4064</v>
      </c>
      <c r="B4839" s="595"/>
      <c r="C4839" s="595"/>
      <c r="D4839" s="596"/>
      <c r="E4839" s="597" t="s">
        <v>4130</v>
      </c>
      <c r="F4839" s="598" t="s">
        <v>4144</v>
      </c>
      <c r="G4839" s="599" t="s">
        <v>4133</v>
      </c>
      <c r="H4839" s="600" t="s">
        <v>4134</v>
      </c>
    </row>
    <row r="4840" spans="1:8">
      <c r="A4840" s="601" t="s">
        <v>4198</v>
      </c>
      <c r="B4840" s="602"/>
      <c r="C4840" s="602"/>
      <c r="D4840" s="603"/>
      <c r="E4840" s="604" t="s">
        <v>4146</v>
      </c>
      <c r="F4840" s="640">
        <v>1.2</v>
      </c>
      <c r="G4840" s="606">
        <v>25731.008062500001</v>
      </c>
      <c r="H4840" s="607">
        <v>30877.21</v>
      </c>
    </row>
    <row r="4841" spans="1:8">
      <c r="A4841" s="601"/>
      <c r="B4841" s="602"/>
      <c r="C4841" s="602"/>
      <c r="D4841" s="603"/>
      <c r="E4841" s="604" t="s">
        <v>4141</v>
      </c>
      <c r="F4841" s="605"/>
      <c r="G4841" s="606" t="s">
        <v>4141</v>
      </c>
      <c r="H4841" s="607" t="s">
        <v>4141</v>
      </c>
    </row>
    <row r="4842" spans="1:8" ht="13.5" thickBot="1">
      <c r="A4842" s="641"/>
      <c r="B4842" s="642"/>
      <c r="C4842" s="642"/>
      <c r="D4842" s="643"/>
      <c r="E4842" s="644" t="s">
        <v>4153</v>
      </c>
      <c r="F4842" s="645"/>
      <c r="G4842" s="646"/>
      <c r="H4842" s="647">
        <v>30877.21</v>
      </c>
    </row>
    <row r="4843" spans="1:8" ht="13.5" thickBot="1">
      <c r="A4843" s="648" t="s">
        <v>4154</v>
      </c>
      <c r="B4843" s="649"/>
      <c r="C4843" s="649"/>
      <c r="D4843" s="649"/>
      <c r="E4843" s="650"/>
      <c r="F4843" s="651">
        <v>130275.98</v>
      </c>
      <c r="G4843" s="652"/>
      <c r="H4843" s="653"/>
    </row>
    <row r="4844" spans="1:8" ht="15">
      <c r="A4844" s="579"/>
      <c r="B4844" s="579"/>
      <c r="C4844" s="579"/>
      <c r="D4844" s="579"/>
      <c r="E4844" s="579"/>
      <c r="F4844" s="579"/>
      <c r="G4844" s="579"/>
      <c r="H4844" s="579"/>
    </row>
    <row r="4845" spans="1:8" ht="15.75" thickBot="1">
      <c r="A4845" s="654"/>
      <c r="B4845" s="654"/>
      <c r="C4845" s="654"/>
      <c r="D4845" s="654"/>
      <c r="E4845" s="654"/>
      <c r="F4845" s="654"/>
      <c r="G4845" s="654"/>
      <c r="H4845" s="654"/>
    </row>
    <row r="4846" spans="1:8" ht="26.25" thickBot="1">
      <c r="A4846" s="573" t="s">
        <v>4129</v>
      </c>
      <c r="B4846" s="581"/>
      <c r="C4846" s="581"/>
      <c r="D4846" s="582" t="s">
        <v>388</v>
      </c>
      <c r="E4846" s="583" t="s">
        <v>4130</v>
      </c>
      <c r="F4846" s="584" t="s">
        <v>2</v>
      </c>
      <c r="G4846" s="585" t="s">
        <v>0</v>
      </c>
      <c r="H4846" s="586" t="s">
        <v>4648</v>
      </c>
    </row>
    <row r="4847" spans="1:8" ht="15.75" customHeight="1" thickBot="1">
      <c r="A4847" s="587"/>
      <c r="B4847" s="587"/>
      <c r="C4847" s="587"/>
      <c r="D4847" s="587"/>
      <c r="E4847" s="587"/>
      <c r="F4847" s="587"/>
      <c r="G4847" s="587"/>
      <c r="H4847" s="587"/>
    </row>
    <row r="4848" spans="1:8">
      <c r="A4848" s="588" t="s">
        <v>1297</v>
      </c>
      <c r="B4848" s="589"/>
      <c r="C4848" s="590"/>
      <c r="D4848" s="591"/>
      <c r="E4848" s="590"/>
      <c r="F4848" s="590"/>
      <c r="G4848" s="592"/>
      <c r="H4848" s="593"/>
    </row>
    <row r="4849" spans="1:8">
      <c r="A4849" s="594" t="s">
        <v>4064</v>
      </c>
      <c r="B4849" s="595"/>
      <c r="C4849" s="595"/>
      <c r="D4849" s="596"/>
      <c r="E4849" s="597" t="s">
        <v>4130</v>
      </c>
      <c r="F4849" s="598" t="s">
        <v>4132</v>
      </c>
      <c r="G4849" s="599" t="s">
        <v>4133</v>
      </c>
      <c r="H4849" s="600" t="s">
        <v>4134</v>
      </c>
    </row>
    <row r="4850" spans="1:8">
      <c r="A4850" s="601" t="s">
        <v>4649</v>
      </c>
      <c r="B4850" s="602"/>
      <c r="C4850" s="602"/>
      <c r="D4850" s="603"/>
      <c r="E4850" s="604" t="s">
        <v>4138</v>
      </c>
      <c r="F4850" s="605">
        <v>1</v>
      </c>
      <c r="G4850" s="606">
        <v>251895</v>
      </c>
      <c r="H4850" s="607">
        <v>251895</v>
      </c>
    </row>
    <row r="4851" spans="1:8">
      <c r="A4851" s="601" t="s">
        <v>4407</v>
      </c>
      <c r="B4851" s="602"/>
      <c r="C4851" s="602"/>
      <c r="D4851" s="603"/>
      <c r="E4851" s="604" t="s">
        <v>4228</v>
      </c>
      <c r="F4851" s="605">
        <v>0.02</v>
      </c>
      <c r="G4851" s="606">
        <v>58570</v>
      </c>
      <c r="H4851" s="607">
        <v>1171.4000000000001</v>
      </c>
    </row>
    <row r="4852" spans="1:8">
      <c r="A4852" s="601" t="s">
        <v>4563</v>
      </c>
      <c r="B4852" s="602"/>
      <c r="C4852" s="602"/>
      <c r="D4852" s="603"/>
      <c r="E4852" s="604" t="s">
        <v>4138</v>
      </c>
      <c r="F4852" s="605">
        <v>0.23</v>
      </c>
      <c r="G4852" s="606">
        <v>60795</v>
      </c>
      <c r="H4852" s="607">
        <v>13982.85</v>
      </c>
    </row>
    <row r="4853" spans="1:8">
      <c r="A4853" s="601" t="s">
        <v>4537</v>
      </c>
      <c r="B4853" s="602"/>
      <c r="C4853" s="602"/>
      <c r="D4853" s="603"/>
      <c r="E4853" s="604" t="s">
        <v>4138</v>
      </c>
      <c r="F4853" s="605">
        <v>7.0000000000000007E-2</v>
      </c>
      <c r="G4853" s="606">
        <v>31395</v>
      </c>
      <c r="H4853" s="607">
        <v>2197.65</v>
      </c>
    </row>
    <row r="4854" spans="1:8">
      <c r="A4854" s="601" t="s">
        <v>4542</v>
      </c>
      <c r="B4854" s="602"/>
      <c r="C4854" s="602"/>
      <c r="D4854" s="603"/>
      <c r="E4854" s="604" t="s">
        <v>4136</v>
      </c>
      <c r="F4854" s="605">
        <v>0.2</v>
      </c>
      <c r="G4854" s="606">
        <v>26965</v>
      </c>
      <c r="H4854" s="607">
        <v>5393</v>
      </c>
    </row>
    <row r="4855" spans="1:8">
      <c r="A4855" s="601"/>
      <c r="B4855" s="602"/>
      <c r="C4855" s="602"/>
      <c r="D4855" s="603"/>
      <c r="E4855" s="611" t="s">
        <v>4142</v>
      </c>
      <c r="F4855" s="611"/>
      <c r="G4855" s="611"/>
      <c r="H4855" s="612">
        <v>274639.90000000002</v>
      </c>
    </row>
    <row r="4856" spans="1:8">
      <c r="A4856" s="613" t="s">
        <v>4143</v>
      </c>
      <c r="B4856" s="614"/>
      <c r="C4856" s="615"/>
      <c r="D4856" s="616"/>
      <c r="E4856" s="615"/>
      <c r="F4856" s="615"/>
      <c r="G4856" s="617"/>
      <c r="H4856" s="618"/>
    </row>
    <row r="4857" spans="1:8">
      <c r="A4857" s="594" t="s">
        <v>4129</v>
      </c>
      <c r="B4857" s="595"/>
      <c r="C4857" s="595"/>
      <c r="D4857" s="596"/>
      <c r="E4857" s="597" t="s">
        <v>4130</v>
      </c>
      <c r="F4857" s="598" t="s">
        <v>4144</v>
      </c>
      <c r="G4857" s="599" t="s">
        <v>4133</v>
      </c>
      <c r="H4857" s="600" t="s">
        <v>4134</v>
      </c>
    </row>
    <row r="4858" spans="1:8">
      <c r="A4858" s="601" t="s">
        <v>4145</v>
      </c>
      <c r="B4858" s="602"/>
      <c r="C4858" s="602"/>
      <c r="D4858" s="603"/>
      <c r="E4858" s="604" t="s">
        <v>4146</v>
      </c>
      <c r="F4858" s="619">
        <v>1.2</v>
      </c>
      <c r="G4858" s="606">
        <v>1587.2183463750353</v>
      </c>
      <c r="H4858" s="607">
        <v>1904.66</v>
      </c>
    </row>
    <row r="4859" spans="1:8">
      <c r="A4859" s="601"/>
      <c r="B4859" s="602"/>
      <c r="C4859" s="602"/>
      <c r="D4859" s="603"/>
      <c r="E4859" s="604" t="s">
        <v>4141</v>
      </c>
      <c r="F4859" s="619" t="s">
        <v>4141</v>
      </c>
      <c r="G4859" s="606" t="s">
        <v>4141</v>
      </c>
      <c r="H4859" s="607" t="s">
        <v>4141</v>
      </c>
    </row>
    <row r="4860" spans="1:8">
      <c r="A4860" s="620"/>
      <c r="B4860" s="621"/>
      <c r="C4860" s="621"/>
      <c r="D4860" s="622"/>
      <c r="E4860" s="623" t="s">
        <v>4147</v>
      </c>
      <c r="F4860" s="624"/>
      <c r="G4860" s="625"/>
      <c r="H4860" s="612">
        <v>1904.66</v>
      </c>
    </row>
    <row r="4861" spans="1:8">
      <c r="A4861" s="626" t="s">
        <v>4148</v>
      </c>
      <c r="B4861" s="627"/>
      <c r="C4861" s="628"/>
      <c r="D4861" s="629"/>
      <c r="E4861" s="628"/>
      <c r="F4861" s="628"/>
      <c r="G4861" s="630"/>
      <c r="H4861" s="631"/>
    </row>
    <row r="4862" spans="1:8">
      <c r="A4862" s="594" t="s">
        <v>4064</v>
      </c>
      <c r="B4862" s="595"/>
      <c r="C4862" s="595"/>
      <c r="D4862" s="596"/>
      <c r="E4862" s="597" t="s">
        <v>4130</v>
      </c>
      <c r="F4862" s="598" t="s">
        <v>4132</v>
      </c>
      <c r="G4862" s="599" t="s">
        <v>4133</v>
      </c>
      <c r="H4862" s="600" t="s">
        <v>4134</v>
      </c>
    </row>
    <row r="4863" spans="1:8">
      <c r="A4863" s="601" t="s">
        <v>4149</v>
      </c>
      <c r="B4863" s="602"/>
      <c r="C4863" s="602"/>
      <c r="D4863" s="603"/>
      <c r="E4863" s="604" t="s">
        <v>4140</v>
      </c>
      <c r="F4863" s="632">
        <v>0.1429</v>
      </c>
      <c r="G4863" s="606">
        <v>64783.484999999993</v>
      </c>
      <c r="H4863" s="607">
        <v>9257.56</v>
      </c>
    </row>
    <row r="4864" spans="1:8">
      <c r="A4864" s="601"/>
      <c r="B4864" s="602"/>
      <c r="C4864" s="602"/>
      <c r="D4864" s="603"/>
      <c r="E4864" s="623" t="s">
        <v>4150</v>
      </c>
      <c r="F4864" s="624"/>
      <c r="G4864" s="625"/>
      <c r="H4864" s="612">
        <v>9257.56</v>
      </c>
    </row>
    <row r="4865" spans="1:8">
      <c r="A4865" s="634" t="s">
        <v>4151</v>
      </c>
      <c r="B4865" s="635"/>
      <c r="C4865" s="636"/>
      <c r="D4865" s="637"/>
      <c r="E4865" s="636"/>
      <c r="F4865" s="636"/>
      <c r="G4865" s="638"/>
      <c r="H4865" s="639"/>
    </row>
    <row r="4866" spans="1:8">
      <c r="A4866" s="594" t="s">
        <v>4064</v>
      </c>
      <c r="B4866" s="595"/>
      <c r="C4866" s="595"/>
      <c r="D4866" s="596"/>
      <c r="E4866" s="597" t="s">
        <v>4130</v>
      </c>
      <c r="F4866" s="598" t="s">
        <v>4144</v>
      </c>
      <c r="G4866" s="599" t="s">
        <v>4133</v>
      </c>
      <c r="H4866" s="600" t="s">
        <v>4134</v>
      </c>
    </row>
    <row r="4867" spans="1:8">
      <c r="A4867" s="601" t="s">
        <v>4198</v>
      </c>
      <c r="B4867" s="602"/>
      <c r="C4867" s="602"/>
      <c r="D4867" s="603"/>
      <c r="E4867" s="604" t="s">
        <v>4146</v>
      </c>
      <c r="F4867" s="640">
        <v>1.2</v>
      </c>
      <c r="G4867" s="606">
        <v>25731.008062500001</v>
      </c>
      <c r="H4867" s="607">
        <v>30877.21</v>
      </c>
    </row>
    <row r="4868" spans="1:8">
      <c r="A4868" s="601"/>
      <c r="B4868" s="602"/>
      <c r="C4868" s="602"/>
      <c r="D4868" s="603"/>
      <c r="E4868" s="604" t="s">
        <v>4141</v>
      </c>
      <c r="F4868" s="605"/>
      <c r="G4868" s="606" t="s">
        <v>4141</v>
      </c>
      <c r="H4868" s="607" t="s">
        <v>4141</v>
      </c>
    </row>
    <row r="4869" spans="1:8" ht="13.5" thickBot="1">
      <c r="A4869" s="641"/>
      <c r="B4869" s="642"/>
      <c r="C4869" s="642"/>
      <c r="D4869" s="643"/>
      <c r="E4869" s="644" t="s">
        <v>4153</v>
      </c>
      <c r="F4869" s="645"/>
      <c r="G4869" s="646"/>
      <c r="H4869" s="647">
        <v>30877.21</v>
      </c>
    </row>
    <row r="4870" spans="1:8" ht="13.5" thickBot="1">
      <c r="A4870" s="648" t="s">
        <v>4154</v>
      </c>
      <c r="B4870" s="649"/>
      <c r="C4870" s="649"/>
      <c r="D4870" s="649"/>
      <c r="E4870" s="650"/>
      <c r="F4870" s="651">
        <v>316679.33</v>
      </c>
      <c r="G4870" s="652"/>
      <c r="H4870" s="653"/>
    </row>
    <row r="4871" spans="1:8" ht="15">
      <c r="A4871" s="579"/>
      <c r="B4871" s="579"/>
      <c r="C4871" s="579"/>
      <c r="D4871" s="579"/>
      <c r="E4871" s="579"/>
      <c r="F4871" s="579"/>
      <c r="G4871" s="579"/>
      <c r="H4871" s="579"/>
    </row>
    <row r="4872" spans="1:8" ht="15.75" thickBot="1">
      <c r="A4872" s="654"/>
      <c r="B4872" s="654"/>
      <c r="C4872" s="654"/>
      <c r="D4872" s="654"/>
      <c r="E4872" s="654"/>
      <c r="F4872" s="654"/>
      <c r="G4872" s="654"/>
      <c r="H4872" s="654"/>
    </row>
    <row r="4873" spans="1:8" ht="13.5" thickBot="1">
      <c r="A4873" s="573" t="s">
        <v>4129</v>
      </c>
      <c r="B4873" s="581"/>
      <c r="C4873" s="581"/>
      <c r="D4873" s="582" t="s">
        <v>390</v>
      </c>
      <c r="E4873" s="583" t="s">
        <v>4130</v>
      </c>
      <c r="F4873" s="584" t="s">
        <v>2</v>
      </c>
      <c r="G4873" s="585" t="s">
        <v>0</v>
      </c>
      <c r="H4873" s="586" t="s">
        <v>4650</v>
      </c>
    </row>
    <row r="4874" spans="1:8" ht="15.75" customHeight="1" thickBot="1">
      <c r="A4874" s="587"/>
      <c r="B4874" s="587"/>
      <c r="C4874" s="587"/>
      <c r="D4874" s="587"/>
      <c r="E4874" s="587"/>
      <c r="F4874" s="587"/>
      <c r="G4874" s="587"/>
      <c r="H4874" s="587"/>
    </row>
    <row r="4875" spans="1:8">
      <c r="A4875" s="588" t="s">
        <v>1297</v>
      </c>
      <c r="B4875" s="589"/>
      <c r="C4875" s="590"/>
      <c r="D4875" s="591"/>
      <c r="E4875" s="590"/>
      <c r="F4875" s="590"/>
      <c r="G4875" s="592"/>
      <c r="H4875" s="593"/>
    </row>
    <row r="4876" spans="1:8">
      <c r="A4876" s="594" t="s">
        <v>4064</v>
      </c>
      <c r="B4876" s="595"/>
      <c r="C4876" s="595"/>
      <c r="D4876" s="596"/>
      <c r="E4876" s="597" t="s">
        <v>4130</v>
      </c>
      <c r="F4876" s="598" t="s">
        <v>4132</v>
      </c>
      <c r="G4876" s="599" t="s">
        <v>4133</v>
      </c>
      <c r="H4876" s="600" t="s">
        <v>4134</v>
      </c>
    </row>
    <row r="4877" spans="1:8">
      <c r="A4877" s="601" t="s">
        <v>4651</v>
      </c>
      <c r="B4877" s="602"/>
      <c r="C4877" s="602"/>
      <c r="D4877" s="603"/>
      <c r="E4877" s="604" t="s">
        <v>4138</v>
      </c>
      <c r="F4877" s="605">
        <v>1</v>
      </c>
      <c r="G4877" s="606">
        <v>31080</v>
      </c>
      <c r="H4877" s="607">
        <v>31080</v>
      </c>
    </row>
    <row r="4878" spans="1:8">
      <c r="A4878" s="601"/>
      <c r="B4878" s="602"/>
      <c r="C4878" s="602"/>
      <c r="D4878" s="603"/>
      <c r="E4878" s="611" t="s">
        <v>4142</v>
      </c>
      <c r="F4878" s="611"/>
      <c r="G4878" s="611"/>
      <c r="H4878" s="612">
        <v>31080</v>
      </c>
    </row>
    <row r="4879" spans="1:8">
      <c r="A4879" s="613" t="s">
        <v>4143</v>
      </c>
      <c r="B4879" s="614"/>
      <c r="C4879" s="615"/>
      <c r="D4879" s="616"/>
      <c r="E4879" s="615"/>
      <c r="F4879" s="615"/>
      <c r="G4879" s="617"/>
      <c r="H4879" s="618"/>
    </row>
    <row r="4880" spans="1:8">
      <c r="A4880" s="594" t="s">
        <v>4129</v>
      </c>
      <c r="B4880" s="595"/>
      <c r="C4880" s="595"/>
      <c r="D4880" s="596"/>
      <c r="E4880" s="597" t="s">
        <v>4130</v>
      </c>
      <c r="F4880" s="598" t="s">
        <v>4144</v>
      </c>
      <c r="G4880" s="599" t="s">
        <v>4133</v>
      </c>
      <c r="H4880" s="600" t="s">
        <v>4134</v>
      </c>
    </row>
    <row r="4881" spans="1:8">
      <c r="A4881" s="601" t="s">
        <v>4145</v>
      </c>
      <c r="B4881" s="602"/>
      <c r="C4881" s="602"/>
      <c r="D4881" s="603"/>
      <c r="E4881" s="604" t="s">
        <v>4146</v>
      </c>
      <c r="F4881" s="619">
        <v>0.5</v>
      </c>
      <c r="G4881" s="606">
        <v>1587.2183463750353</v>
      </c>
      <c r="H4881" s="607">
        <v>793.61</v>
      </c>
    </row>
    <row r="4882" spans="1:8">
      <c r="A4882" s="601"/>
      <c r="B4882" s="602"/>
      <c r="C4882" s="602"/>
      <c r="D4882" s="603"/>
      <c r="E4882" s="604" t="s">
        <v>4141</v>
      </c>
      <c r="F4882" s="619" t="s">
        <v>4141</v>
      </c>
      <c r="G4882" s="606" t="s">
        <v>4141</v>
      </c>
      <c r="H4882" s="607" t="s">
        <v>4141</v>
      </c>
    </row>
    <row r="4883" spans="1:8">
      <c r="A4883" s="620"/>
      <c r="B4883" s="621"/>
      <c r="C4883" s="621"/>
      <c r="D4883" s="622"/>
      <c r="E4883" s="623" t="s">
        <v>4147</v>
      </c>
      <c r="F4883" s="624"/>
      <c r="G4883" s="625"/>
      <c r="H4883" s="612">
        <v>793.61</v>
      </c>
    </row>
    <row r="4884" spans="1:8">
      <c r="A4884" s="626" t="s">
        <v>4148</v>
      </c>
      <c r="B4884" s="627"/>
      <c r="C4884" s="628"/>
      <c r="D4884" s="629"/>
      <c r="E4884" s="628"/>
      <c r="F4884" s="628"/>
      <c r="G4884" s="630"/>
      <c r="H4884" s="631"/>
    </row>
    <row r="4885" spans="1:8">
      <c r="A4885" s="594" t="s">
        <v>4064</v>
      </c>
      <c r="B4885" s="595"/>
      <c r="C4885" s="595"/>
      <c r="D4885" s="596"/>
      <c r="E4885" s="597" t="s">
        <v>4130</v>
      </c>
      <c r="F4885" s="598" t="s">
        <v>4132</v>
      </c>
      <c r="G4885" s="599" t="s">
        <v>4133</v>
      </c>
      <c r="H4885" s="600" t="s">
        <v>4134</v>
      </c>
    </row>
    <row r="4886" spans="1:8">
      <c r="A4886" s="601" t="s">
        <v>4149</v>
      </c>
      <c r="B4886" s="602"/>
      <c r="C4886" s="602"/>
      <c r="D4886" s="603"/>
      <c r="E4886" s="604" t="s">
        <v>4140</v>
      </c>
      <c r="F4886" s="632">
        <v>4.9599999999999998E-2</v>
      </c>
      <c r="G4886" s="606">
        <v>64783.484999999993</v>
      </c>
      <c r="H4886" s="607">
        <v>3213.26</v>
      </c>
    </row>
    <row r="4887" spans="1:8">
      <c r="A4887" s="601"/>
      <c r="B4887" s="602"/>
      <c r="C4887" s="602"/>
      <c r="D4887" s="603"/>
      <c r="E4887" s="623" t="s">
        <v>4150</v>
      </c>
      <c r="F4887" s="624"/>
      <c r="G4887" s="625"/>
      <c r="H4887" s="612">
        <v>3213.26</v>
      </c>
    </row>
    <row r="4888" spans="1:8">
      <c r="A4888" s="634" t="s">
        <v>4151</v>
      </c>
      <c r="B4888" s="635"/>
      <c r="C4888" s="636"/>
      <c r="D4888" s="637"/>
      <c r="E4888" s="636"/>
      <c r="F4888" s="636"/>
      <c r="G4888" s="638"/>
      <c r="H4888" s="639"/>
    </row>
    <row r="4889" spans="1:8">
      <c r="A4889" s="594" t="s">
        <v>4064</v>
      </c>
      <c r="B4889" s="595"/>
      <c r="C4889" s="595"/>
      <c r="D4889" s="596"/>
      <c r="E4889" s="597" t="s">
        <v>4130</v>
      </c>
      <c r="F4889" s="598" t="s">
        <v>4144</v>
      </c>
      <c r="G4889" s="599" t="s">
        <v>4133</v>
      </c>
      <c r="H4889" s="600" t="s">
        <v>4134</v>
      </c>
    </row>
    <row r="4890" spans="1:8">
      <c r="A4890" s="601" t="s">
        <v>4198</v>
      </c>
      <c r="B4890" s="602"/>
      <c r="C4890" s="602"/>
      <c r="D4890" s="603"/>
      <c r="E4890" s="604" t="s">
        <v>4146</v>
      </c>
      <c r="F4890" s="640">
        <v>0.5</v>
      </c>
      <c r="G4890" s="606">
        <v>25731.008062500001</v>
      </c>
      <c r="H4890" s="607">
        <v>12865.5</v>
      </c>
    </row>
    <row r="4891" spans="1:8">
      <c r="A4891" s="601"/>
      <c r="B4891" s="602"/>
      <c r="C4891" s="602"/>
      <c r="D4891" s="603"/>
      <c r="E4891" s="604" t="s">
        <v>4141</v>
      </c>
      <c r="F4891" s="605"/>
      <c r="G4891" s="606" t="s">
        <v>4141</v>
      </c>
      <c r="H4891" s="607" t="s">
        <v>4141</v>
      </c>
    </row>
    <row r="4892" spans="1:8" ht="13.5" thickBot="1">
      <c r="A4892" s="641"/>
      <c r="B4892" s="642"/>
      <c r="C4892" s="642"/>
      <c r="D4892" s="643"/>
      <c r="E4892" s="644" t="s">
        <v>4153</v>
      </c>
      <c r="F4892" s="645"/>
      <c r="G4892" s="646"/>
      <c r="H4892" s="647">
        <v>12865.5</v>
      </c>
    </row>
    <row r="4893" spans="1:8" ht="13.5" thickBot="1">
      <c r="A4893" s="648" t="s">
        <v>4154</v>
      </c>
      <c r="B4893" s="649"/>
      <c r="C4893" s="649"/>
      <c r="D4893" s="649"/>
      <c r="E4893" s="650"/>
      <c r="F4893" s="651">
        <v>47952.37</v>
      </c>
      <c r="G4893" s="652"/>
      <c r="H4893" s="653"/>
    </row>
    <row r="4894" spans="1:8" ht="15">
      <c r="A4894" s="579"/>
      <c r="B4894" s="579"/>
      <c r="C4894" s="579"/>
      <c r="D4894" s="579"/>
      <c r="E4894" s="579"/>
      <c r="F4894" s="579"/>
      <c r="G4894" s="579"/>
      <c r="H4894" s="579"/>
    </row>
    <row r="4895" spans="1:8" ht="15.75" thickBot="1">
      <c r="A4895" s="654"/>
      <c r="B4895" s="654"/>
      <c r="C4895" s="654"/>
      <c r="D4895" s="654"/>
      <c r="E4895" s="654"/>
      <c r="F4895" s="654"/>
      <c r="G4895" s="654"/>
      <c r="H4895" s="654"/>
    </row>
    <row r="4896" spans="1:8" ht="26.25" thickBot="1">
      <c r="A4896" s="573" t="s">
        <v>4129</v>
      </c>
      <c r="B4896" s="581"/>
      <c r="C4896" s="581"/>
      <c r="D4896" s="582" t="s">
        <v>392</v>
      </c>
      <c r="E4896" s="583" t="s">
        <v>4130</v>
      </c>
      <c r="F4896" s="584" t="s">
        <v>2</v>
      </c>
      <c r="G4896" s="585" t="s">
        <v>0</v>
      </c>
      <c r="H4896" s="586" t="s">
        <v>4652</v>
      </c>
    </row>
    <row r="4897" spans="1:8" ht="15.75" customHeight="1" thickBot="1">
      <c r="A4897" s="587"/>
      <c r="B4897" s="587"/>
      <c r="C4897" s="587"/>
      <c r="D4897" s="587"/>
      <c r="E4897" s="587"/>
      <c r="F4897" s="587"/>
      <c r="G4897" s="587"/>
      <c r="H4897" s="587"/>
    </row>
    <row r="4898" spans="1:8">
      <c r="A4898" s="588" t="s">
        <v>1297</v>
      </c>
      <c r="B4898" s="589"/>
      <c r="C4898" s="590"/>
      <c r="D4898" s="591"/>
      <c r="E4898" s="590"/>
      <c r="F4898" s="590"/>
      <c r="G4898" s="592"/>
      <c r="H4898" s="593"/>
    </row>
    <row r="4899" spans="1:8">
      <c r="A4899" s="594" t="s">
        <v>4064</v>
      </c>
      <c r="B4899" s="595"/>
      <c r="C4899" s="595"/>
      <c r="D4899" s="596"/>
      <c r="E4899" s="597" t="s">
        <v>4130</v>
      </c>
      <c r="F4899" s="598" t="s">
        <v>4132</v>
      </c>
      <c r="G4899" s="599" t="s">
        <v>4133</v>
      </c>
      <c r="H4899" s="600" t="s">
        <v>4134</v>
      </c>
    </row>
    <row r="4900" spans="1:8">
      <c r="A4900" s="601" t="s">
        <v>4653</v>
      </c>
      <c r="B4900" s="602"/>
      <c r="C4900" s="602"/>
      <c r="D4900" s="603"/>
      <c r="E4900" s="604" t="s">
        <v>4138</v>
      </c>
      <c r="F4900" s="605">
        <v>1</v>
      </c>
      <c r="G4900" s="606">
        <v>55206</v>
      </c>
      <c r="H4900" s="607">
        <v>55206</v>
      </c>
    </row>
    <row r="4901" spans="1:8">
      <c r="A4901" s="601" t="s">
        <v>4407</v>
      </c>
      <c r="B4901" s="602"/>
      <c r="C4901" s="602"/>
      <c r="D4901" s="603"/>
      <c r="E4901" s="604" t="s">
        <v>4228</v>
      </c>
      <c r="F4901" s="605">
        <v>0.02</v>
      </c>
      <c r="G4901" s="606">
        <v>58570</v>
      </c>
      <c r="H4901" s="607">
        <v>1171.4000000000001</v>
      </c>
    </row>
    <row r="4902" spans="1:8">
      <c r="A4902" s="601" t="s">
        <v>4563</v>
      </c>
      <c r="B4902" s="602"/>
      <c r="C4902" s="602"/>
      <c r="D4902" s="603"/>
      <c r="E4902" s="604" t="s">
        <v>4138</v>
      </c>
      <c r="F4902" s="605">
        <v>0.02</v>
      </c>
      <c r="G4902" s="606">
        <v>60795</v>
      </c>
      <c r="H4902" s="607">
        <v>1215.9000000000001</v>
      </c>
    </row>
    <row r="4903" spans="1:8">
      <c r="A4903" s="601" t="s">
        <v>4537</v>
      </c>
      <c r="B4903" s="602"/>
      <c r="C4903" s="602"/>
      <c r="D4903" s="603"/>
      <c r="E4903" s="604" t="s">
        <v>4138</v>
      </c>
      <c r="F4903" s="605">
        <v>7.0000000000000007E-2</v>
      </c>
      <c r="G4903" s="606">
        <v>31395</v>
      </c>
      <c r="H4903" s="607">
        <v>2197.65</v>
      </c>
    </row>
    <row r="4904" spans="1:8">
      <c r="A4904" s="601" t="s">
        <v>4542</v>
      </c>
      <c r="B4904" s="602"/>
      <c r="C4904" s="602"/>
      <c r="D4904" s="603"/>
      <c r="E4904" s="604" t="s">
        <v>4136</v>
      </c>
      <c r="F4904" s="605">
        <v>0.2</v>
      </c>
      <c r="G4904" s="606">
        <v>26965</v>
      </c>
      <c r="H4904" s="607">
        <v>5393</v>
      </c>
    </row>
    <row r="4905" spans="1:8">
      <c r="A4905" s="601"/>
      <c r="B4905" s="602"/>
      <c r="C4905" s="602"/>
      <c r="D4905" s="603"/>
      <c r="E4905" s="611" t="s">
        <v>4142</v>
      </c>
      <c r="F4905" s="611"/>
      <c r="G4905" s="611"/>
      <c r="H4905" s="612">
        <v>65183.95</v>
      </c>
    </row>
    <row r="4906" spans="1:8">
      <c r="A4906" s="613" t="s">
        <v>4143</v>
      </c>
      <c r="B4906" s="614"/>
      <c r="C4906" s="615"/>
      <c r="D4906" s="616"/>
      <c r="E4906" s="615"/>
      <c r="F4906" s="615"/>
      <c r="G4906" s="617"/>
      <c r="H4906" s="618"/>
    </row>
    <row r="4907" spans="1:8">
      <c r="A4907" s="594" t="s">
        <v>4129</v>
      </c>
      <c r="B4907" s="595"/>
      <c r="C4907" s="595"/>
      <c r="D4907" s="596"/>
      <c r="E4907" s="597" t="s">
        <v>4130</v>
      </c>
      <c r="F4907" s="598" t="s">
        <v>4144</v>
      </c>
      <c r="G4907" s="599" t="s">
        <v>4133</v>
      </c>
      <c r="H4907" s="600" t="s">
        <v>4134</v>
      </c>
    </row>
    <row r="4908" spans="1:8">
      <c r="A4908" s="601" t="s">
        <v>4145</v>
      </c>
      <c r="B4908" s="602"/>
      <c r="C4908" s="602"/>
      <c r="D4908" s="603"/>
      <c r="E4908" s="604" t="s">
        <v>4146</v>
      </c>
      <c r="F4908" s="619">
        <v>0.4</v>
      </c>
      <c r="G4908" s="606">
        <v>1587.2183463750353</v>
      </c>
      <c r="H4908" s="607">
        <v>634.89</v>
      </c>
    </row>
    <row r="4909" spans="1:8">
      <c r="A4909" s="601"/>
      <c r="B4909" s="602"/>
      <c r="C4909" s="602"/>
      <c r="D4909" s="603"/>
      <c r="E4909" s="604" t="s">
        <v>4141</v>
      </c>
      <c r="F4909" s="619" t="s">
        <v>4141</v>
      </c>
      <c r="G4909" s="606" t="s">
        <v>4141</v>
      </c>
      <c r="H4909" s="607" t="s">
        <v>4141</v>
      </c>
    </row>
    <row r="4910" spans="1:8">
      <c r="A4910" s="620"/>
      <c r="B4910" s="621"/>
      <c r="C4910" s="621"/>
      <c r="D4910" s="622"/>
      <c r="E4910" s="623" t="s">
        <v>4147</v>
      </c>
      <c r="F4910" s="624"/>
      <c r="G4910" s="625"/>
      <c r="H4910" s="612">
        <v>634.89</v>
      </c>
    </row>
    <row r="4911" spans="1:8">
      <c r="A4911" s="626" t="s">
        <v>4148</v>
      </c>
      <c r="B4911" s="627"/>
      <c r="C4911" s="628"/>
      <c r="D4911" s="629"/>
      <c r="E4911" s="628"/>
      <c r="F4911" s="628"/>
      <c r="G4911" s="630"/>
      <c r="H4911" s="631"/>
    </row>
    <row r="4912" spans="1:8">
      <c r="A4912" s="594" t="s">
        <v>4064</v>
      </c>
      <c r="B4912" s="595"/>
      <c r="C4912" s="595"/>
      <c r="D4912" s="596"/>
      <c r="E4912" s="597" t="s">
        <v>4130</v>
      </c>
      <c r="F4912" s="598" t="s">
        <v>4132</v>
      </c>
      <c r="G4912" s="599" t="s">
        <v>4133</v>
      </c>
      <c r="H4912" s="600" t="s">
        <v>4134</v>
      </c>
    </row>
    <row r="4913" spans="1:8">
      <c r="A4913" s="601" t="s">
        <v>4149</v>
      </c>
      <c r="B4913" s="602"/>
      <c r="C4913" s="602"/>
      <c r="D4913" s="603"/>
      <c r="E4913" s="604" t="s">
        <v>4140</v>
      </c>
      <c r="F4913" s="632">
        <v>0.05</v>
      </c>
      <c r="G4913" s="606">
        <v>64783.484999999993</v>
      </c>
      <c r="H4913" s="607">
        <v>3239.17</v>
      </c>
    </row>
    <row r="4914" spans="1:8">
      <c r="A4914" s="601"/>
      <c r="B4914" s="602"/>
      <c r="C4914" s="602"/>
      <c r="D4914" s="603"/>
      <c r="E4914" s="623" t="s">
        <v>4150</v>
      </c>
      <c r="F4914" s="624"/>
      <c r="G4914" s="625"/>
      <c r="H4914" s="612">
        <v>3239.17</v>
      </c>
    </row>
    <row r="4915" spans="1:8">
      <c r="A4915" s="634" t="s">
        <v>4151</v>
      </c>
      <c r="B4915" s="635"/>
      <c r="C4915" s="636"/>
      <c r="D4915" s="637"/>
      <c r="E4915" s="636"/>
      <c r="F4915" s="636"/>
      <c r="G4915" s="638"/>
      <c r="H4915" s="639"/>
    </row>
    <row r="4916" spans="1:8">
      <c r="A4916" s="594" t="s">
        <v>4064</v>
      </c>
      <c r="B4916" s="595"/>
      <c r="C4916" s="595"/>
      <c r="D4916" s="596"/>
      <c r="E4916" s="597" t="s">
        <v>4130</v>
      </c>
      <c r="F4916" s="598" t="s">
        <v>4144</v>
      </c>
      <c r="G4916" s="599" t="s">
        <v>4133</v>
      </c>
      <c r="H4916" s="600" t="s">
        <v>4134</v>
      </c>
    </row>
    <row r="4917" spans="1:8">
      <c r="A4917" s="601" t="s">
        <v>4198</v>
      </c>
      <c r="B4917" s="602"/>
      <c r="C4917" s="602"/>
      <c r="D4917" s="603"/>
      <c r="E4917" s="604" t="s">
        <v>4146</v>
      </c>
      <c r="F4917" s="640">
        <v>0.4</v>
      </c>
      <c r="G4917" s="606">
        <v>25731.008062500001</v>
      </c>
      <c r="H4917" s="607">
        <v>10292.4</v>
      </c>
    </row>
    <row r="4918" spans="1:8">
      <c r="A4918" s="601"/>
      <c r="B4918" s="602"/>
      <c r="C4918" s="602"/>
      <c r="D4918" s="603"/>
      <c r="E4918" s="604" t="s">
        <v>4141</v>
      </c>
      <c r="F4918" s="605"/>
      <c r="G4918" s="606" t="s">
        <v>4141</v>
      </c>
      <c r="H4918" s="607" t="s">
        <v>4141</v>
      </c>
    </row>
    <row r="4919" spans="1:8" ht="13.5" thickBot="1">
      <c r="A4919" s="641"/>
      <c r="B4919" s="642"/>
      <c r="C4919" s="642"/>
      <c r="D4919" s="643"/>
      <c r="E4919" s="644" t="s">
        <v>4153</v>
      </c>
      <c r="F4919" s="645"/>
      <c r="G4919" s="646"/>
      <c r="H4919" s="647">
        <v>10292.4</v>
      </c>
    </row>
    <row r="4920" spans="1:8" ht="13.5" thickBot="1">
      <c r="A4920" s="648" t="s">
        <v>4154</v>
      </c>
      <c r="B4920" s="649"/>
      <c r="C4920" s="649"/>
      <c r="D4920" s="649"/>
      <c r="E4920" s="650"/>
      <c r="F4920" s="651">
        <v>79350.41</v>
      </c>
      <c r="G4920" s="652"/>
      <c r="H4920" s="653"/>
    </row>
    <row r="4921" spans="1:8" ht="15">
      <c r="A4921" s="579"/>
      <c r="B4921" s="579"/>
      <c r="C4921" s="579"/>
      <c r="D4921" s="579"/>
      <c r="E4921" s="579"/>
      <c r="F4921" s="579"/>
      <c r="G4921" s="579"/>
      <c r="H4921" s="579"/>
    </row>
    <row r="4922" spans="1:8" ht="15.75" thickBot="1">
      <c r="A4922" s="654"/>
      <c r="B4922" s="654"/>
      <c r="C4922" s="654"/>
      <c r="D4922" s="654"/>
      <c r="E4922" s="654"/>
      <c r="F4922" s="654"/>
      <c r="G4922" s="654"/>
      <c r="H4922" s="654"/>
    </row>
    <row r="4923" spans="1:8" ht="26.25" thickBot="1">
      <c r="A4923" s="573" t="s">
        <v>4129</v>
      </c>
      <c r="B4923" s="581"/>
      <c r="C4923" s="581"/>
      <c r="D4923" s="582" t="s">
        <v>394</v>
      </c>
      <c r="E4923" s="583" t="s">
        <v>4130</v>
      </c>
      <c r="F4923" s="584" t="s">
        <v>2</v>
      </c>
      <c r="G4923" s="585" t="s">
        <v>0</v>
      </c>
      <c r="H4923" s="586" t="s">
        <v>4654</v>
      </c>
    </row>
    <row r="4924" spans="1:8" ht="15.75" customHeight="1" thickBot="1">
      <c r="A4924" s="587"/>
      <c r="B4924" s="587"/>
      <c r="C4924" s="587"/>
      <c r="D4924" s="587"/>
      <c r="E4924" s="587"/>
      <c r="F4924" s="587"/>
      <c r="G4924" s="587"/>
      <c r="H4924" s="587"/>
    </row>
    <row r="4925" spans="1:8">
      <c r="A4925" s="588" t="s">
        <v>1297</v>
      </c>
      <c r="B4925" s="589"/>
      <c r="C4925" s="590"/>
      <c r="D4925" s="591"/>
      <c r="E4925" s="590"/>
      <c r="F4925" s="590"/>
      <c r="G4925" s="592"/>
      <c r="H4925" s="593"/>
    </row>
    <row r="4926" spans="1:8">
      <c r="A4926" s="594" t="s">
        <v>4064</v>
      </c>
      <c r="B4926" s="595"/>
      <c r="C4926" s="595"/>
      <c r="D4926" s="596"/>
      <c r="E4926" s="597" t="s">
        <v>4130</v>
      </c>
      <c r="F4926" s="598" t="s">
        <v>4132</v>
      </c>
      <c r="G4926" s="599" t="s">
        <v>4133</v>
      </c>
      <c r="H4926" s="600" t="s">
        <v>4134</v>
      </c>
    </row>
    <row r="4927" spans="1:8">
      <c r="A4927" s="601" t="s">
        <v>4655</v>
      </c>
      <c r="B4927" s="602"/>
      <c r="C4927" s="602"/>
      <c r="D4927" s="603"/>
      <c r="E4927" s="604" t="s">
        <v>4138</v>
      </c>
      <c r="F4927" s="605">
        <v>1</v>
      </c>
      <c r="G4927" s="606">
        <v>27820</v>
      </c>
      <c r="H4927" s="607">
        <v>27820</v>
      </c>
    </row>
    <row r="4928" spans="1:8">
      <c r="A4928" s="601" t="s">
        <v>4407</v>
      </c>
      <c r="B4928" s="602"/>
      <c r="C4928" s="602"/>
      <c r="D4928" s="603"/>
      <c r="E4928" s="604" t="s">
        <v>4228</v>
      </c>
      <c r="F4928" s="605">
        <v>0.02</v>
      </c>
      <c r="G4928" s="606">
        <v>58570</v>
      </c>
      <c r="H4928" s="607">
        <v>1171.4000000000001</v>
      </c>
    </row>
    <row r="4929" spans="1:8">
      <c r="A4929" s="601" t="s">
        <v>4563</v>
      </c>
      <c r="B4929" s="602"/>
      <c r="C4929" s="602"/>
      <c r="D4929" s="603"/>
      <c r="E4929" s="604" t="s">
        <v>4138</v>
      </c>
      <c r="F4929" s="605">
        <v>0.02</v>
      </c>
      <c r="G4929" s="606">
        <v>60795</v>
      </c>
      <c r="H4929" s="607">
        <v>1215.9000000000001</v>
      </c>
    </row>
    <row r="4930" spans="1:8">
      <c r="A4930" s="601" t="s">
        <v>4537</v>
      </c>
      <c r="B4930" s="602"/>
      <c r="C4930" s="602"/>
      <c r="D4930" s="603"/>
      <c r="E4930" s="604" t="s">
        <v>4138</v>
      </c>
      <c r="F4930" s="605">
        <v>7.0000000000000007E-2</v>
      </c>
      <c r="G4930" s="606">
        <v>31395</v>
      </c>
      <c r="H4930" s="607">
        <v>2197.65</v>
      </c>
    </row>
    <row r="4931" spans="1:8">
      <c r="A4931" s="601" t="s">
        <v>4542</v>
      </c>
      <c r="B4931" s="602"/>
      <c r="C4931" s="602"/>
      <c r="D4931" s="603"/>
      <c r="E4931" s="604" t="s">
        <v>4136</v>
      </c>
      <c r="F4931" s="605">
        <v>0.2</v>
      </c>
      <c r="G4931" s="606">
        <v>26965</v>
      </c>
      <c r="H4931" s="607">
        <v>5393</v>
      </c>
    </row>
    <row r="4932" spans="1:8">
      <c r="A4932" s="601"/>
      <c r="B4932" s="602"/>
      <c r="C4932" s="602"/>
      <c r="D4932" s="603"/>
      <c r="E4932" s="611" t="s">
        <v>4142</v>
      </c>
      <c r="F4932" s="611"/>
      <c r="G4932" s="611"/>
      <c r="H4932" s="612">
        <v>37797.949999999997</v>
      </c>
    </row>
    <row r="4933" spans="1:8">
      <c r="A4933" s="613" t="s">
        <v>4143</v>
      </c>
      <c r="B4933" s="614"/>
      <c r="C4933" s="615"/>
      <c r="D4933" s="616"/>
      <c r="E4933" s="615"/>
      <c r="F4933" s="615"/>
      <c r="G4933" s="617"/>
      <c r="H4933" s="618"/>
    </row>
    <row r="4934" spans="1:8">
      <c r="A4934" s="594" t="s">
        <v>4129</v>
      </c>
      <c r="B4934" s="595"/>
      <c r="C4934" s="595"/>
      <c r="D4934" s="596"/>
      <c r="E4934" s="597" t="s">
        <v>4130</v>
      </c>
      <c r="F4934" s="598" t="s">
        <v>4144</v>
      </c>
      <c r="G4934" s="599" t="s">
        <v>4133</v>
      </c>
      <c r="H4934" s="600" t="s">
        <v>4134</v>
      </c>
    </row>
    <row r="4935" spans="1:8">
      <c r="A4935" s="601" t="s">
        <v>4145</v>
      </c>
      <c r="B4935" s="602"/>
      <c r="C4935" s="602"/>
      <c r="D4935" s="603"/>
      <c r="E4935" s="604" t="s">
        <v>4146</v>
      </c>
      <c r="F4935" s="619">
        <v>0.4</v>
      </c>
      <c r="G4935" s="606">
        <v>1587.2183463750353</v>
      </c>
      <c r="H4935" s="607">
        <v>634.89</v>
      </c>
    </row>
    <row r="4936" spans="1:8">
      <c r="A4936" s="601"/>
      <c r="B4936" s="602"/>
      <c r="C4936" s="602"/>
      <c r="D4936" s="603"/>
      <c r="E4936" s="604" t="s">
        <v>4141</v>
      </c>
      <c r="F4936" s="619" t="s">
        <v>4141</v>
      </c>
      <c r="G4936" s="606" t="s">
        <v>4141</v>
      </c>
      <c r="H4936" s="607" t="s">
        <v>4141</v>
      </c>
    </row>
    <row r="4937" spans="1:8">
      <c r="A4937" s="620"/>
      <c r="B4937" s="621"/>
      <c r="C4937" s="621"/>
      <c r="D4937" s="622"/>
      <c r="E4937" s="623" t="s">
        <v>4147</v>
      </c>
      <c r="F4937" s="624"/>
      <c r="G4937" s="625"/>
      <c r="H4937" s="612">
        <v>634.89</v>
      </c>
    </row>
    <row r="4938" spans="1:8">
      <c r="A4938" s="626" t="s">
        <v>4148</v>
      </c>
      <c r="B4938" s="627"/>
      <c r="C4938" s="628"/>
      <c r="D4938" s="629"/>
      <c r="E4938" s="628"/>
      <c r="F4938" s="628"/>
      <c r="G4938" s="630"/>
      <c r="H4938" s="631"/>
    </row>
    <row r="4939" spans="1:8">
      <c r="A4939" s="594" t="s">
        <v>4064</v>
      </c>
      <c r="B4939" s="595"/>
      <c r="C4939" s="595"/>
      <c r="D4939" s="596"/>
      <c r="E4939" s="597" t="s">
        <v>4130</v>
      </c>
      <c r="F4939" s="598" t="s">
        <v>4132</v>
      </c>
      <c r="G4939" s="599" t="s">
        <v>4133</v>
      </c>
      <c r="H4939" s="600" t="s">
        <v>4134</v>
      </c>
    </row>
    <row r="4940" spans="1:8">
      <c r="A4940" s="601" t="s">
        <v>4149</v>
      </c>
      <c r="B4940" s="602"/>
      <c r="C4940" s="602"/>
      <c r="D4940" s="603"/>
      <c r="E4940" s="604" t="s">
        <v>4140</v>
      </c>
      <c r="F4940" s="632">
        <v>0.05</v>
      </c>
      <c r="G4940" s="606">
        <v>64783.484999999993</v>
      </c>
      <c r="H4940" s="607">
        <v>3239.17</v>
      </c>
    </row>
    <row r="4941" spans="1:8">
      <c r="A4941" s="601"/>
      <c r="B4941" s="602"/>
      <c r="C4941" s="602"/>
      <c r="D4941" s="603"/>
      <c r="E4941" s="623" t="s">
        <v>4150</v>
      </c>
      <c r="F4941" s="624"/>
      <c r="G4941" s="625"/>
      <c r="H4941" s="612">
        <v>3239.17</v>
      </c>
    </row>
    <row r="4942" spans="1:8">
      <c r="A4942" s="634" t="s">
        <v>4151</v>
      </c>
      <c r="B4942" s="635"/>
      <c r="C4942" s="636"/>
      <c r="D4942" s="637"/>
      <c r="E4942" s="636"/>
      <c r="F4942" s="636"/>
      <c r="G4942" s="638"/>
      <c r="H4942" s="639"/>
    </row>
    <row r="4943" spans="1:8">
      <c r="A4943" s="594" t="s">
        <v>4064</v>
      </c>
      <c r="B4943" s="595"/>
      <c r="C4943" s="595"/>
      <c r="D4943" s="596"/>
      <c r="E4943" s="597" t="s">
        <v>4130</v>
      </c>
      <c r="F4943" s="598" t="s">
        <v>4144</v>
      </c>
      <c r="G4943" s="599" t="s">
        <v>4133</v>
      </c>
      <c r="H4943" s="600" t="s">
        <v>4134</v>
      </c>
    </row>
    <row r="4944" spans="1:8">
      <c r="A4944" s="601" t="s">
        <v>4198</v>
      </c>
      <c r="B4944" s="602"/>
      <c r="C4944" s="602"/>
      <c r="D4944" s="603"/>
      <c r="E4944" s="604" t="s">
        <v>4146</v>
      </c>
      <c r="F4944" s="640">
        <v>0.4</v>
      </c>
      <c r="G4944" s="606">
        <v>25731.008062500001</v>
      </c>
      <c r="H4944" s="607">
        <v>10292.4</v>
      </c>
    </row>
    <row r="4945" spans="1:8">
      <c r="A4945" s="601"/>
      <c r="B4945" s="602"/>
      <c r="C4945" s="602"/>
      <c r="D4945" s="603"/>
      <c r="E4945" s="604" t="s">
        <v>4141</v>
      </c>
      <c r="F4945" s="605"/>
      <c r="G4945" s="606" t="s">
        <v>4141</v>
      </c>
      <c r="H4945" s="607" t="s">
        <v>4141</v>
      </c>
    </row>
    <row r="4946" spans="1:8" ht="13.5" thickBot="1">
      <c r="A4946" s="641"/>
      <c r="B4946" s="642"/>
      <c r="C4946" s="642"/>
      <c r="D4946" s="643"/>
      <c r="E4946" s="644" t="s">
        <v>4153</v>
      </c>
      <c r="F4946" s="645"/>
      <c r="G4946" s="646"/>
      <c r="H4946" s="647">
        <v>10292.4</v>
      </c>
    </row>
    <row r="4947" spans="1:8" ht="13.5" thickBot="1">
      <c r="A4947" s="648" t="s">
        <v>4154</v>
      </c>
      <c r="B4947" s="649"/>
      <c r="C4947" s="649"/>
      <c r="D4947" s="649"/>
      <c r="E4947" s="650"/>
      <c r="F4947" s="651">
        <v>51964.41</v>
      </c>
      <c r="G4947" s="652"/>
      <c r="H4947" s="653"/>
    </row>
    <row r="4948" spans="1:8" ht="15">
      <c r="A4948" s="579"/>
      <c r="B4948" s="579"/>
      <c r="C4948" s="579"/>
      <c r="D4948" s="579"/>
      <c r="E4948" s="579"/>
      <c r="F4948" s="579"/>
      <c r="G4948" s="579"/>
      <c r="H4948" s="579"/>
    </row>
    <row r="4949" spans="1:8" ht="15.75" thickBot="1">
      <c r="A4949" s="654"/>
      <c r="B4949" s="654"/>
      <c r="C4949" s="654"/>
      <c r="D4949" s="654"/>
      <c r="E4949" s="654"/>
      <c r="F4949" s="654"/>
      <c r="G4949" s="654"/>
      <c r="H4949" s="654"/>
    </row>
    <row r="4950" spans="1:8" ht="26.25" thickBot="1">
      <c r="A4950" s="573" t="s">
        <v>4129</v>
      </c>
      <c r="B4950" s="581"/>
      <c r="C4950" s="581"/>
      <c r="D4950" s="582" t="s">
        <v>396</v>
      </c>
      <c r="E4950" s="583" t="s">
        <v>4130</v>
      </c>
      <c r="F4950" s="584" t="s">
        <v>2</v>
      </c>
      <c r="G4950" s="585" t="s">
        <v>0</v>
      </c>
      <c r="H4950" s="586" t="s">
        <v>4656</v>
      </c>
    </row>
    <row r="4951" spans="1:8" ht="15.75" customHeight="1" thickBot="1">
      <c r="A4951" s="587"/>
      <c r="B4951" s="587"/>
      <c r="C4951" s="587"/>
      <c r="D4951" s="587"/>
      <c r="E4951" s="587"/>
      <c r="F4951" s="587"/>
      <c r="G4951" s="587"/>
      <c r="H4951" s="587"/>
    </row>
    <row r="4952" spans="1:8">
      <c r="A4952" s="588" t="s">
        <v>1297</v>
      </c>
      <c r="B4952" s="589"/>
      <c r="C4952" s="590"/>
      <c r="D4952" s="591"/>
      <c r="E4952" s="590"/>
      <c r="F4952" s="590"/>
      <c r="G4952" s="592"/>
      <c r="H4952" s="593"/>
    </row>
    <row r="4953" spans="1:8">
      <c r="A4953" s="594" t="s">
        <v>4064</v>
      </c>
      <c r="B4953" s="595"/>
      <c r="C4953" s="595"/>
      <c r="D4953" s="596"/>
      <c r="E4953" s="597" t="s">
        <v>4130</v>
      </c>
      <c r="F4953" s="598" t="s">
        <v>4132</v>
      </c>
      <c r="G4953" s="599" t="s">
        <v>4133</v>
      </c>
      <c r="H4953" s="600" t="s">
        <v>4134</v>
      </c>
    </row>
    <row r="4954" spans="1:8">
      <c r="A4954" s="601" t="s">
        <v>4657</v>
      </c>
      <c r="B4954" s="602"/>
      <c r="C4954" s="602"/>
      <c r="D4954" s="603"/>
      <c r="E4954" s="604" t="s">
        <v>4138</v>
      </c>
      <c r="F4954" s="605">
        <v>1</v>
      </c>
      <c r="G4954" s="606">
        <v>56073</v>
      </c>
      <c r="H4954" s="607">
        <v>56073</v>
      </c>
    </row>
    <row r="4955" spans="1:8">
      <c r="A4955" s="601" t="s">
        <v>4407</v>
      </c>
      <c r="B4955" s="602"/>
      <c r="C4955" s="602"/>
      <c r="D4955" s="603"/>
      <c r="E4955" s="604" t="s">
        <v>4228</v>
      </c>
      <c r="F4955" s="605">
        <v>0.02</v>
      </c>
      <c r="G4955" s="606">
        <v>58570</v>
      </c>
      <c r="H4955" s="607">
        <v>1171.4000000000001</v>
      </c>
    </row>
    <row r="4956" spans="1:8">
      <c r="A4956" s="601" t="s">
        <v>4563</v>
      </c>
      <c r="B4956" s="602"/>
      <c r="C4956" s="602"/>
      <c r="D4956" s="603"/>
      <c r="E4956" s="604" t="s">
        <v>4138</v>
      </c>
      <c r="F4956" s="605">
        <v>0.02</v>
      </c>
      <c r="G4956" s="606">
        <v>60795</v>
      </c>
      <c r="H4956" s="607">
        <v>1215.9000000000001</v>
      </c>
    </row>
    <row r="4957" spans="1:8">
      <c r="A4957" s="601" t="s">
        <v>4537</v>
      </c>
      <c r="B4957" s="602"/>
      <c r="C4957" s="602"/>
      <c r="D4957" s="603"/>
      <c r="E4957" s="604" t="s">
        <v>4138</v>
      </c>
      <c r="F4957" s="605">
        <v>7.0000000000000007E-2</v>
      </c>
      <c r="G4957" s="606">
        <v>31395</v>
      </c>
      <c r="H4957" s="607">
        <v>2197.65</v>
      </c>
    </row>
    <row r="4958" spans="1:8">
      <c r="A4958" s="601" t="s">
        <v>4542</v>
      </c>
      <c r="B4958" s="602"/>
      <c r="C4958" s="602"/>
      <c r="D4958" s="603"/>
      <c r="E4958" s="604" t="s">
        <v>4136</v>
      </c>
      <c r="F4958" s="605">
        <v>0.2</v>
      </c>
      <c r="G4958" s="606">
        <v>26965</v>
      </c>
      <c r="H4958" s="607">
        <v>5393</v>
      </c>
    </row>
    <row r="4959" spans="1:8">
      <c r="A4959" s="601"/>
      <c r="B4959" s="602"/>
      <c r="C4959" s="602"/>
      <c r="D4959" s="603"/>
      <c r="E4959" s="611" t="s">
        <v>4142</v>
      </c>
      <c r="F4959" s="611"/>
      <c r="G4959" s="611"/>
      <c r="H4959" s="612">
        <v>66050.95</v>
      </c>
    </row>
    <row r="4960" spans="1:8">
      <c r="A4960" s="613" t="s">
        <v>4143</v>
      </c>
      <c r="B4960" s="614"/>
      <c r="C4960" s="615"/>
      <c r="D4960" s="616"/>
      <c r="E4960" s="615"/>
      <c r="F4960" s="615"/>
      <c r="G4960" s="617"/>
      <c r="H4960" s="618"/>
    </row>
    <row r="4961" spans="1:8">
      <c r="A4961" s="594" t="s">
        <v>4129</v>
      </c>
      <c r="B4961" s="595"/>
      <c r="C4961" s="595"/>
      <c r="D4961" s="596"/>
      <c r="E4961" s="597" t="s">
        <v>4130</v>
      </c>
      <c r="F4961" s="598" t="s">
        <v>4144</v>
      </c>
      <c r="G4961" s="599" t="s">
        <v>4133</v>
      </c>
      <c r="H4961" s="600" t="s">
        <v>4134</v>
      </c>
    </row>
    <row r="4962" spans="1:8">
      <c r="A4962" s="601" t="s">
        <v>4145</v>
      </c>
      <c r="B4962" s="602"/>
      <c r="C4962" s="602"/>
      <c r="D4962" s="603"/>
      <c r="E4962" s="604" t="s">
        <v>4146</v>
      </c>
      <c r="F4962" s="619">
        <v>0.4</v>
      </c>
      <c r="G4962" s="606">
        <v>1587.2183463750353</v>
      </c>
      <c r="H4962" s="607">
        <v>634.89</v>
      </c>
    </row>
    <row r="4963" spans="1:8">
      <c r="A4963" s="601"/>
      <c r="B4963" s="602"/>
      <c r="C4963" s="602"/>
      <c r="D4963" s="603"/>
      <c r="E4963" s="604" t="s">
        <v>4141</v>
      </c>
      <c r="F4963" s="619" t="s">
        <v>4141</v>
      </c>
      <c r="G4963" s="606" t="s">
        <v>4141</v>
      </c>
      <c r="H4963" s="607" t="s">
        <v>4141</v>
      </c>
    </row>
    <row r="4964" spans="1:8">
      <c r="A4964" s="620"/>
      <c r="B4964" s="621"/>
      <c r="C4964" s="621"/>
      <c r="D4964" s="622"/>
      <c r="E4964" s="623" t="s">
        <v>4147</v>
      </c>
      <c r="F4964" s="624"/>
      <c r="G4964" s="625"/>
      <c r="H4964" s="612">
        <v>634.89</v>
      </c>
    </row>
    <row r="4965" spans="1:8">
      <c r="A4965" s="626" t="s">
        <v>4148</v>
      </c>
      <c r="B4965" s="627"/>
      <c r="C4965" s="628"/>
      <c r="D4965" s="629"/>
      <c r="E4965" s="628"/>
      <c r="F4965" s="628"/>
      <c r="G4965" s="630"/>
      <c r="H4965" s="631"/>
    </row>
    <row r="4966" spans="1:8">
      <c r="A4966" s="594" t="s">
        <v>4064</v>
      </c>
      <c r="B4966" s="595"/>
      <c r="C4966" s="595"/>
      <c r="D4966" s="596"/>
      <c r="E4966" s="597" t="s">
        <v>4130</v>
      </c>
      <c r="F4966" s="598" t="s">
        <v>4132</v>
      </c>
      <c r="G4966" s="599" t="s">
        <v>4133</v>
      </c>
      <c r="H4966" s="600" t="s">
        <v>4134</v>
      </c>
    </row>
    <row r="4967" spans="1:8">
      <c r="A4967" s="601" t="s">
        <v>4149</v>
      </c>
      <c r="B4967" s="602"/>
      <c r="C4967" s="602"/>
      <c r="D4967" s="603"/>
      <c r="E4967" s="604" t="s">
        <v>4140</v>
      </c>
      <c r="F4967" s="632">
        <v>0.05</v>
      </c>
      <c r="G4967" s="606">
        <v>64783.484999999993</v>
      </c>
      <c r="H4967" s="607">
        <v>3239.17</v>
      </c>
    </row>
    <row r="4968" spans="1:8">
      <c r="A4968" s="601"/>
      <c r="B4968" s="602"/>
      <c r="C4968" s="602"/>
      <c r="D4968" s="603"/>
      <c r="E4968" s="623" t="s">
        <v>4150</v>
      </c>
      <c r="F4968" s="624"/>
      <c r="G4968" s="625"/>
      <c r="H4968" s="612">
        <v>3239.17</v>
      </c>
    </row>
    <row r="4969" spans="1:8">
      <c r="A4969" s="634" t="s">
        <v>4151</v>
      </c>
      <c r="B4969" s="635"/>
      <c r="C4969" s="636"/>
      <c r="D4969" s="637"/>
      <c r="E4969" s="636"/>
      <c r="F4969" s="636"/>
      <c r="G4969" s="638"/>
      <c r="H4969" s="639"/>
    </row>
    <row r="4970" spans="1:8">
      <c r="A4970" s="594" t="s">
        <v>4064</v>
      </c>
      <c r="B4970" s="595"/>
      <c r="C4970" s="595"/>
      <c r="D4970" s="596"/>
      <c r="E4970" s="597" t="s">
        <v>4130</v>
      </c>
      <c r="F4970" s="598" t="s">
        <v>4144</v>
      </c>
      <c r="G4970" s="599" t="s">
        <v>4133</v>
      </c>
      <c r="H4970" s="600" t="s">
        <v>4134</v>
      </c>
    </row>
    <row r="4971" spans="1:8">
      <c r="A4971" s="601" t="s">
        <v>4198</v>
      </c>
      <c r="B4971" s="602"/>
      <c r="C4971" s="602"/>
      <c r="D4971" s="603"/>
      <c r="E4971" s="604" t="s">
        <v>4146</v>
      </c>
      <c r="F4971" s="640">
        <v>0.4</v>
      </c>
      <c r="G4971" s="606">
        <v>25731.008062500001</v>
      </c>
      <c r="H4971" s="607">
        <v>10292.4</v>
      </c>
    </row>
    <row r="4972" spans="1:8">
      <c r="A4972" s="601"/>
      <c r="B4972" s="602"/>
      <c r="C4972" s="602"/>
      <c r="D4972" s="603"/>
      <c r="E4972" s="604" t="s">
        <v>4141</v>
      </c>
      <c r="F4972" s="605"/>
      <c r="G4972" s="606" t="s">
        <v>4141</v>
      </c>
      <c r="H4972" s="607" t="s">
        <v>4141</v>
      </c>
    </row>
    <row r="4973" spans="1:8" ht="13.5" thickBot="1">
      <c r="A4973" s="641"/>
      <c r="B4973" s="642"/>
      <c r="C4973" s="642"/>
      <c r="D4973" s="643"/>
      <c r="E4973" s="644" t="s">
        <v>4153</v>
      </c>
      <c r="F4973" s="645"/>
      <c r="G4973" s="646"/>
      <c r="H4973" s="647">
        <v>10292.4</v>
      </c>
    </row>
    <row r="4974" spans="1:8" ht="13.5" thickBot="1">
      <c r="A4974" s="648" t="s">
        <v>4154</v>
      </c>
      <c r="B4974" s="649"/>
      <c r="C4974" s="649"/>
      <c r="D4974" s="649"/>
      <c r="E4974" s="650"/>
      <c r="F4974" s="651">
        <v>80217.41</v>
      </c>
      <c r="G4974" s="652"/>
      <c r="H4974" s="653"/>
    </row>
    <row r="4975" spans="1:8" ht="15">
      <c r="A4975" s="579"/>
      <c r="B4975" s="579"/>
      <c r="C4975" s="579"/>
      <c r="D4975" s="579"/>
      <c r="E4975" s="579"/>
      <c r="F4975" s="579"/>
      <c r="G4975" s="579"/>
      <c r="H4975" s="579"/>
    </row>
    <row r="4976" spans="1:8" ht="15.75" thickBot="1">
      <c r="A4976" s="654"/>
      <c r="B4976" s="654"/>
      <c r="C4976" s="654"/>
      <c r="D4976" s="654"/>
      <c r="E4976" s="654"/>
      <c r="F4976" s="654"/>
      <c r="G4976" s="654"/>
      <c r="H4976" s="654"/>
    </row>
    <row r="4977" spans="1:8" ht="26.25" thickBot="1">
      <c r="A4977" s="573" t="s">
        <v>4129</v>
      </c>
      <c r="B4977" s="581"/>
      <c r="C4977" s="581"/>
      <c r="D4977" s="582" t="s">
        <v>398</v>
      </c>
      <c r="E4977" s="583" t="s">
        <v>4130</v>
      </c>
      <c r="F4977" s="584" t="s">
        <v>2</v>
      </c>
      <c r="G4977" s="585" t="s">
        <v>0</v>
      </c>
      <c r="H4977" s="586" t="s">
        <v>4658</v>
      </c>
    </row>
    <row r="4978" spans="1:8" ht="15.75" customHeight="1" thickBot="1">
      <c r="A4978" s="587"/>
      <c r="B4978" s="587"/>
      <c r="C4978" s="587"/>
      <c r="D4978" s="587"/>
      <c r="E4978" s="587"/>
      <c r="F4978" s="587"/>
      <c r="G4978" s="587"/>
      <c r="H4978" s="587"/>
    </row>
    <row r="4979" spans="1:8">
      <c r="A4979" s="588" t="s">
        <v>1297</v>
      </c>
      <c r="B4979" s="589"/>
      <c r="C4979" s="590"/>
      <c r="D4979" s="591"/>
      <c r="E4979" s="590"/>
      <c r="F4979" s="590"/>
      <c r="G4979" s="592"/>
      <c r="H4979" s="593"/>
    </row>
    <row r="4980" spans="1:8">
      <c r="A4980" s="594" t="s">
        <v>4064</v>
      </c>
      <c r="B4980" s="595"/>
      <c r="C4980" s="595"/>
      <c r="D4980" s="596"/>
      <c r="E4980" s="597" t="s">
        <v>4130</v>
      </c>
      <c r="F4980" s="598" t="s">
        <v>4132</v>
      </c>
      <c r="G4980" s="599" t="s">
        <v>4133</v>
      </c>
      <c r="H4980" s="600" t="s">
        <v>4134</v>
      </c>
    </row>
    <row r="4981" spans="1:8">
      <c r="A4981" s="601" t="s">
        <v>4659</v>
      </c>
      <c r="B4981" s="602"/>
      <c r="C4981" s="602"/>
      <c r="D4981" s="603"/>
      <c r="E4981" s="604" t="s">
        <v>4138</v>
      </c>
      <c r="F4981" s="605">
        <v>1</v>
      </c>
      <c r="G4981" s="606">
        <v>130151</v>
      </c>
      <c r="H4981" s="607">
        <v>130151</v>
      </c>
    </row>
    <row r="4982" spans="1:8">
      <c r="A4982" s="601" t="s">
        <v>4407</v>
      </c>
      <c r="B4982" s="602"/>
      <c r="C4982" s="602"/>
      <c r="D4982" s="603"/>
      <c r="E4982" s="604" t="s">
        <v>4228</v>
      </c>
      <c r="F4982" s="605">
        <v>0.02</v>
      </c>
      <c r="G4982" s="606">
        <v>58570</v>
      </c>
      <c r="H4982" s="607">
        <v>1171.4000000000001</v>
      </c>
    </row>
    <row r="4983" spans="1:8">
      <c r="A4983" s="601" t="s">
        <v>4563</v>
      </c>
      <c r="B4983" s="602"/>
      <c r="C4983" s="602"/>
      <c r="D4983" s="603"/>
      <c r="E4983" s="604" t="s">
        <v>4138</v>
      </c>
      <c r="F4983" s="605">
        <v>0.02</v>
      </c>
      <c r="G4983" s="606">
        <v>60795</v>
      </c>
      <c r="H4983" s="607">
        <v>1215.9000000000001</v>
      </c>
    </row>
    <row r="4984" spans="1:8">
      <c r="A4984" s="601" t="s">
        <v>4537</v>
      </c>
      <c r="B4984" s="602"/>
      <c r="C4984" s="602"/>
      <c r="D4984" s="603"/>
      <c r="E4984" s="604" t="s">
        <v>4138</v>
      </c>
      <c r="F4984" s="605">
        <v>7.0000000000000007E-2</v>
      </c>
      <c r="G4984" s="606">
        <v>31395</v>
      </c>
      <c r="H4984" s="607">
        <v>2197.65</v>
      </c>
    </row>
    <row r="4985" spans="1:8">
      <c r="A4985" s="601" t="s">
        <v>4542</v>
      </c>
      <c r="B4985" s="602"/>
      <c r="C4985" s="602"/>
      <c r="D4985" s="603"/>
      <c r="E4985" s="604" t="s">
        <v>4136</v>
      </c>
      <c r="F4985" s="605">
        <v>0.2</v>
      </c>
      <c r="G4985" s="606">
        <v>26965</v>
      </c>
      <c r="H4985" s="607">
        <v>5393</v>
      </c>
    </row>
    <row r="4986" spans="1:8">
      <c r="A4986" s="601"/>
      <c r="B4986" s="602"/>
      <c r="C4986" s="602"/>
      <c r="D4986" s="603"/>
      <c r="E4986" s="611" t="s">
        <v>4142</v>
      </c>
      <c r="F4986" s="611"/>
      <c r="G4986" s="611"/>
      <c r="H4986" s="612">
        <v>140128.95000000001</v>
      </c>
    </row>
    <row r="4987" spans="1:8">
      <c r="A4987" s="613" t="s">
        <v>4143</v>
      </c>
      <c r="B4987" s="614"/>
      <c r="C4987" s="615"/>
      <c r="D4987" s="616"/>
      <c r="E4987" s="615"/>
      <c r="F4987" s="615"/>
      <c r="G4987" s="617"/>
      <c r="H4987" s="618"/>
    </row>
    <row r="4988" spans="1:8">
      <c r="A4988" s="594" t="s">
        <v>4129</v>
      </c>
      <c r="B4988" s="595"/>
      <c r="C4988" s="595"/>
      <c r="D4988" s="596"/>
      <c r="E4988" s="597" t="s">
        <v>4130</v>
      </c>
      <c r="F4988" s="598" t="s">
        <v>4144</v>
      </c>
      <c r="G4988" s="599" t="s">
        <v>4133</v>
      </c>
      <c r="H4988" s="600" t="s">
        <v>4134</v>
      </c>
    </row>
    <row r="4989" spans="1:8">
      <c r="A4989" s="601" t="s">
        <v>4145</v>
      </c>
      <c r="B4989" s="602"/>
      <c r="C4989" s="602"/>
      <c r="D4989" s="603"/>
      <c r="E4989" s="604" t="s">
        <v>4146</v>
      </c>
      <c r="F4989" s="619">
        <v>0.4</v>
      </c>
      <c r="G4989" s="606">
        <v>1587.2183463750353</v>
      </c>
      <c r="H4989" s="607">
        <v>634.89</v>
      </c>
    </row>
    <row r="4990" spans="1:8">
      <c r="A4990" s="601"/>
      <c r="B4990" s="602"/>
      <c r="C4990" s="602"/>
      <c r="D4990" s="603"/>
      <c r="E4990" s="604" t="s">
        <v>4141</v>
      </c>
      <c r="F4990" s="619" t="s">
        <v>4141</v>
      </c>
      <c r="G4990" s="606" t="s">
        <v>4141</v>
      </c>
      <c r="H4990" s="607" t="s">
        <v>4141</v>
      </c>
    </row>
    <row r="4991" spans="1:8">
      <c r="A4991" s="620"/>
      <c r="B4991" s="621"/>
      <c r="C4991" s="621"/>
      <c r="D4991" s="622"/>
      <c r="E4991" s="623" t="s">
        <v>4147</v>
      </c>
      <c r="F4991" s="624"/>
      <c r="G4991" s="625"/>
      <c r="H4991" s="612">
        <v>634.89</v>
      </c>
    </row>
    <row r="4992" spans="1:8">
      <c r="A4992" s="626" t="s">
        <v>4148</v>
      </c>
      <c r="B4992" s="627"/>
      <c r="C4992" s="628"/>
      <c r="D4992" s="629"/>
      <c r="E4992" s="628"/>
      <c r="F4992" s="628"/>
      <c r="G4992" s="630"/>
      <c r="H4992" s="631"/>
    </row>
    <row r="4993" spans="1:8">
      <c r="A4993" s="594" t="s">
        <v>4064</v>
      </c>
      <c r="B4993" s="595"/>
      <c r="C4993" s="595"/>
      <c r="D4993" s="596"/>
      <c r="E4993" s="597" t="s">
        <v>4130</v>
      </c>
      <c r="F4993" s="598" t="s">
        <v>4132</v>
      </c>
      <c r="G4993" s="599" t="s">
        <v>4133</v>
      </c>
      <c r="H4993" s="600" t="s">
        <v>4134</v>
      </c>
    </row>
    <row r="4994" spans="1:8">
      <c r="A4994" s="601" t="s">
        <v>4149</v>
      </c>
      <c r="B4994" s="602"/>
      <c r="C4994" s="602"/>
      <c r="D4994" s="603"/>
      <c r="E4994" s="604" t="s">
        <v>4140</v>
      </c>
      <c r="F4994" s="632">
        <v>0.05</v>
      </c>
      <c r="G4994" s="606">
        <v>64783.484999999993</v>
      </c>
      <c r="H4994" s="607">
        <v>3239.17</v>
      </c>
    </row>
    <row r="4995" spans="1:8">
      <c r="A4995" s="601"/>
      <c r="B4995" s="602"/>
      <c r="C4995" s="602"/>
      <c r="D4995" s="603"/>
      <c r="E4995" s="623" t="s">
        <v>4150</v>
      </c>
      <c r="F4995" s="624"/>
      <c r="G4995" s="625"/>
      <c r="H4995" s="612">
        <v>3239.17</v>
      </c>
    </row>
    <row r="4996" spans="1:8">
      <c r="A4996" s="634" t="s">
        <v>4151</v>
      </c>
      <c r="B4996" s="635"/>
      <c r="C4996" s="636"/>
      <c r="D4996" s="637"/>
      <c r="E4996" s="636"/>
      <c r="F4996" s="636"/>
      <c r="G4996" s="638"/>
      <c r="H4996" s="639"/>
    </row>
    <row r="4997" spans="1:8">
      <c r="A4997" s="594" t="s">
        <v>4064</v>
      </c>
      <c r="B4997" s="595"/>
      <c r="C4997" s="595"/>
      <c r="D4997" s="596"/>
      <c r="E4997" s="597" t="s">
        <v>4130</v>
      </c>
      <c r="F4997" s="598" t="s">
        <v>4144</v>
      </c>
      <c r="G4997" s="599" t="s">
        <v>4133</v>
      </c>
      <c r="H4997" s="600" t="s">
        <v>4134</v>
      </c>
    </row>
    <row r="4998" spans="1:8">
      <c r="A4998" s="601" t="s">
        <v>4198</v>
      </c>
      <c r="B4998" s="602"/>
      <c r="C4998" s="602"/>
      <c r="D4998" s="603"/>
      <c r="E4998" s="604" t="s">
        <v>4146</v>
      </c>
      <c r="F4998" s="640">
        <v>0.4</v>
      </c>
      <c r="G4998" s="606">
        <v>25731.008062500001</v>
      </c>
      <c r="H4998" s="607">
        <v>10292.4</v>
      </c>
    </row>
    <row r="4999" spans="1:8">
      <c r="A4999" s="601"/>
      <c r="B4999" s="602"/>
      <c r="C4999" s="602"/>
      <c r="D4999" s="603"/>
      <c r="E4999" s="604" t="s">
        <v>4141</v>
      </c>
      <c r="F4999" s="605"/>
      <c r="G4999" s="606" t="s">
        <v>4141</v>
      </c>
      <c r="H4999" s="607" t="s">
        <v>4141</v>
      </c>
    </row>
    <row r="5000" spans="1:8" ht="13.5" thickBot="1">
      <c r="A5000" s="641"/>
      <c r="B5000" s="642"/>
      <c r="C5000" s="642"/>
      <c r="D5000" s="643"/>
      <c r="E5000" s="644" t="s">
        <v>4153</v>
      </c>
      <c r="F5000" s="645"/>
      <c r="G5000" s="646"/>
      <c r="H5000" s="647">
        <v>10292.4</v>
      </c>
    </row>
    <row r="5001" spans="1:8" ht="13.5" thickBot="1">
      <c r="A5001" s="648" t="s">
        <v>4154</v>
      </c>
      <c r="B5001" s="649"/>
      <c r="C5001" s="649"/>
      <c r="D5001" s="649"/>
      <c r="E5001" s="650"/>
      <c r="F5001" s="651">
        <v>154295.41</v>
      </c>
      <c r="G5001" s="652"/>
      <c r="H5001" s="653"/>
    </row>
    <row r="5002" spans="1:8" ht="15">
      <c r="A5002" s="579"/>
      <c r="B5002" s="579"/>
      <c r="C5002" s="579"/>
      <c r="D5002" s="579"/>
      <c r="E5002" s="579"/>
      <c r="F5002" s="579"/>
      <c r="G5002" s="579"/>
      <c r="H5002" s="579"/>
    </row>
    <row r="5003" spans="1:8" ht="15.75" thickBot="1">
      <c r="A5003" s="654"/>
      <c r="B5003" s="654"/>
      <c r="C5003" s="654"/>
      <c r="D5003" s="654"/>
      <c r="E5003" s="654"/>
      <c r="F5003" s="654"/>
      <c r="G5003" s="654"/>
      <c r="H5003" s="654"/>
    </row>
    <row r="5004" spans="1:8" ht="26.25" thickBot="1">
      <c r="A5004" s="573" t="s">
        <v>4129</v>
      </c>
      <c r="B5004" s="581"/>
      <c r="C5004" s="581"/>
      <c r="D5004" s="582" t="s">
        <v>400</v>
      </c>
      <c r="E5004" s="583" t="s">
        <v>4130</v>
      </c>
      <c r="F5004" s="584" t="s">
        <v>2</v>
      </c>
      <c r="G5004" s="585" t="s">
        <v>0</v>
      </c>
      <c r="H5004" s="586" t="s">
        <v>4660</v>
      </c>
    </row>
    <row r="5005" spans="1:8" ht="15.75" customHeight="1" thickBot="1">
      <c r="A5005" s="587"/>
      <c r="B5005" s="587"/>
      <c r="C5005" s="587"/>
      <c r="D5005" s="587"/>
      <c r="E5005" s="587"/>
      <c r="F5005" s="587"/>
      <c r="G5005" s="587"/>
      <c r="H5005" s="587"/>
    </row>
    <row r="5006" spans="1:8">
      <c r="A5006" s="588" t="s">
        <v>1297</v>
      </c>
      <c r="B5006" s="589"/>
      <c r="C5006" s="590"/>
      <c r="D5006" s="591"/>
      <c r="E5006" s="590"/>
      <c r="F5006" s="590"/>
      <c r="G5006" s="592"/>
      <c r="H5006" s="593"/>
    </row>
    <row r="5007" spans="1:8">
      <c r="A5007" s="594" t="s">
        <v>4064</v>
      </c>
      <c r="B5007" s="595"/>
      <c r="C5007" s="595"/>
      <c r="D5007" s="596"/>
      <c r="E5007" s="597" t="s">
        <v>4130</v>
      </c>
      <c r="F5007" s="598" t="s">
        <v>4132</v>
      </c>
      <c r="G5007" s="599" t="s">
        <v>4133</v>
      </c>
      <c r="H5007" s="600" t="s">
        <v>4134</v>
      </c>
    </row>
    <row r="5008" spans="1:8">
      <c r="A5008" s="601" t="s">
        <v>4661</v>
      </c>
      <c r="B5008" s="602"/>
      <c r="C5008" s="602"/>
      <c r="D5008" s="603"/>
      <c r="E5008" s="604" t="s">
        <v>4138</v>
      </c>
      <c r="F5008" s="605">
        <v>1</v>
      </c>
      <c r="G5008" s="606">
        <v>31395</v>
      </c>
      <c r="H5008" s="607">
        <v>31395</v>
      </c>
    </row>
    <row r="5009" spans="1:8">
      <c r="A5009" s="601" t="s">
        <v>4407</v>
      </c>
      <c r="B5009" s="602"/>
      <c r="C5009" s="602"/>
      <c r="D5009" s="603"/>
      <c r="E5009" s="604" t="s">
        <v>4228</v>
      </c>
      <c r="F5009" s="605">
        <v>0.02</v>
      </c>
      <c r="G5009" s="606">
        <v>58570</v>
      </c>
      <c r="H5009" s="607">
        <v>1171.4000000000001</v>
      </c>
    </row>
    <row r="5010" spans="1:8">
      <c r="A5010" s="601" t="s">
        <v>4563</v>
      </c>
      <c r="B5010" s="602"/>
      <c r="C5010" s="602"/>
      <c r="D5010" s="603"/>
      <c r="E5010" s="604" t="s">
        <v>4138</v>
      </c>
      <c r="F5010" s="605">
        <v>0.1</v>
      </c>
      <c r="G5010" s="606">
        <v>60795</v>
      </c>
      <c r="H5010" s="607">
        <v>6079.5</v>
      </c>
    </row>
    <row r="5011" spans="1:8">
      <c r="A5011" s="601" t="s">
        <v>4537</v>
      </c>
      <c r="B5011" s="602"/>
      <c r="C5011" s="602"/>
      <c r="D5011" s="603"/>
      <c r="E5011" s="604" t="s">
        <v>4138</v>
      </c>
      <c r="F5011" s="605">
        <v>7.0000000000000007E-2</v>
      </c>
      <c r="G5011" s="606">
        <v>31395</v>
      </c>
      <c r="H5011" s="607">
        <v>2197.65</v>
      </c>
    </row>
    <row r="5012" spans="1:8">
      <c r="A5012" s="601" t="s">
        <v>4542</v>
      </c>
      <c r="B5012" s="602"/>
      <c r="C5012" s="602"/>
      <c r="D5012" s="603"/>
      <c r="E5012" s="604" t="s">
        <v>4136</v>
      </c>
      <c r="F5012" s="605">
        <v>0.2</v>
      </c>
      <c r="G5012" s="606">
        <v>26965</v>
      </c>
      <c r="H5012" s="607">
        <v>5393</v>
      </c>
    </row>
    <row r="5013" spans="1:8">
      <c r="A5013" s="601"/>
      <c r="B5013" s="602"/>
      <c r="C5013" s="602"/>
      <c r="D5013" s="603"/>
      <c r="E5013" s="611" t="s">
        <v>4142</v>
      </c>
      <c r="F5013" s="611"/>
      <c r="G5013" s="611"/>
      <c r="H5013" s="612">
        <v>46236.55</v>
      </c>
    </row>
    <row r="5014" spans="1:8">
      <c r="A5014" s="613" t="s">
        <v>4143</v>
      </c>
      <c r="B5014" s="614"/>
      <c r="C5014" s="615"/>
      <c r="D5014" s="616"/>
      <c r="E5014" s="615"/>
      <c r="F5014" s="615"/>
      <c r="G5014" s="617"/>
      <c r="H5014" s="618"/>
    </row>
    <row r="5015" spans="1:8">
      <c r="A5015" s="594" t="s">
        <v>4129</v>
      </c>
      <c r="B5015" s="595"/>
      <c r="C5015" s="595"/>
      <c r="D5015" s="596"/>
      <c r="E5015" s="597" t="s">
        <v>4130</v>
      </c>
      <c r="F5015" s="598" t="s">
        <v>4144</v>
      </c>
      <c r="G5015" s="599" t="s">
        <v>4133</v>
      </c>
      <c r="H5015" s="600" t="s">
        <v>4134</v>
      </c>
    </row>
    <row r="5016" spans="1:8">
      <c r="A5016" s="601" t="s">
        <v>4145</v>
      </c>
      <c r="B5016" s="602"/>
      <c r="C5016" s="602"/>
      <c r="D5016" s="603"/>
      <c r="E5016" s="604" t="s">
        <v>4146</v>
      </c>
      <c r="F5016" s="619">
        <v>0.4</v>
      </c>
      <c r="G5016" s="606">
        <v>1587.2183463750353</v>
      </c>
      <c r="H5016" s="607">
        <v>634.89</v>
      </c>
    </row>
    <row r="5017" spans="1:8">
      <c r="A5017" s="601"/>
      <c r="B5017" s="602"/>
      <c r="C5017" s="602"/>
      <c r="D5017" s="603"/>
      <c r="E5017" s="604" t="s">
        <v>4141</v>
      </c>
      <c r="F5017" s="619" t="s">
        <v>4141</v>
      </c>
      <c r="G5017" s="606" t="s">
        <v>4141</v>
      </c>
      <c r="H5017" s="607" t="s">
        <v>4141</v>
      </c>
    </row>
    <row r="5018" spans="1:8">
      <c r="A5018" s="620"/>
      <c r="B5018" s="621"/>
      <c r="C5018" s="621"/>
      <c r="D5018" s="622"/>
      <c r="E5018" s="623" t="s">
        <v>4147</v>
      </c>
      <c r="F5018" s="624"/>
      <c r="G5018" s="625"/>
      <c r="H5018" s="612">
        <v>634.89</v>
      </c>
    </row>
    <row r="5019" spans="1:8">
      <c r="A5019" s="626" t="s">
        <v>4148</v>
      </c>
      <c r="B5019" s="627"/>
      <c r="C5019" s="628"/>
      <c r="D5019" s="629"/>
      <c r="E5019" s="628"/>
      <c r="F5019" s="628"/>
      <c r="G5019" s="630"/>
      <c r="H5019" s="631"/>
    </row>
    <row r="5020" spans="1:8">
      <c r="A5020" s="594" t="s">
        <v>4064</v>
      </c>
      <c r="B5020" s="595"/>
      <c r="C5020" s="595"/>
      <c r="D5020" s="596"/>
      <c r="E5020" s="597" t="s">
        <v>4130</v>
      </c>
      <c r="F5020" s="598" t="s">
        <v>4132</v>
      </c>
      <c r="G5020" s="599" t="s">
        <v>4133</v>
      </c>
      <c r="H5020" s="600" t="s">
        <v>4134</v>
      </c>
    </row>
    <row r="5021" spans="1:8">
      <c r="A5021" s="601" t="s">
        <v>4149</v>
      </c>
      <c r="B5021" s="602"/>
      <c r="C5021" s="602"/>
      <c r="D5021" s="603"/>
      <c r="E5021" s="604" t="s">
        <v>4140</v>
      </c>
      <c r="F5021" s="632">
        <v>0.05</v>
      </c>
      <c r="G5021" s="606">
        <v>64783.484999999993</v>
      </c>
      <c r="H5021" s="607">
        <v>3239.17</v>
      </c>
    </row>
    <row r="5022" spans="1:8">
      <c r="A5022" s="601"/>
      <c r="B5022" s="602"/>
      <c r="C5022" s="602"/>
      <c r="D5022" s="603"/>
      <c r="E5022" s="623" t="s">
        <v>4150</v>
      </c>
      <c r="F5022" s="624"/>
      <c r="G5022" s="625"/>
      <c r="H5022" s="612">
        <v>3239.17</v>
      </c>
    </row>
    <row r="5023" spans="1:8">
      <c r="A5023" s="634" t="s">
        <v>4151</v>
      </c>
      <c r="B5023" s="635"/>
      <c r="C5023" s="636"/>
      <c r="D5023" s="637"/>
      <c r="E5023" s="636"/>
      <c r="F5023" s="636"/>
      <c r="G5023" s="638"/>
      <c r="H5023" s="639"/>
    </row>
    <row r="5024" spans="1:8">
      <c r="A5024" s="594" t="s">
        <v>4064</v>
      </c>
      <c r="B5024" s="595"/>
      <c r="C5024" s="595"/>
      <c r="D5024" s="596"/>
      <c r="E5024" s="597" t="s">
        <v>4130</v>
      </c>
      <c r="F5024" s="598" t="s">
        <v>4144</v>
      </c>
      <c r="G5024" s="599" t="s">
        <v>4133</v>
      </c>
      <c r="H5024" s="600" t="s">
        <v>4134</v>
      </c>
    </row>
    <row r="5025" spans="1:8">
      <c r="A5025" s="601" t="s">
        <v>4198</v>
      </c>
      <c r="B5025" s="602"/>
      <c r="C5025" s="602"/>
      <c r="D5025" s="603"/>
      <c r="E5025" s="604" t="s">
        <v>4146</v>
      </c>
      <c r="F5025" s="640">
        <v>0.4</v>
      </c>
      <c r="G5025" s="606">
        <v>25731.008062500001</v>
      </c>
      <c r="H5025" s="607">
        <v>10292.4</v>
      </c>
    </row>
    <row r="5026" spans="1:8">
      <c r="A5026" s="601"/>
      <c r="B5026" s="602"/>
      <c r="C5026" s="602"/>
      <c r="D5026" s="603"/>
      <c r="E5026" s="604" t="s">
        <v>4141</v>
      </c>
      <c r="F5026" s="605"/>
      <c r="G5026" s="606" t="s">
        <v>4141</v>
      </c>
      <c r="H5026" s="607" t="s">
        <v>4141</v>
      </c>
    </row>
    <row r="5027" spans="1:8" ht="13.5" thickBot="1">
      <c r="A5027" s="641"/>
      <c r="B5027" s="642"/>
      <c r="C5027" s="642"/>
      <c r="D5027" s="643"/>
      <c r="E5027" s="644" t="s">
        <v>4153</v>
      </c>
      <c r="F5027" s="645"/>
      <c r="G5027" s="646"/>
      <c r="H5027" s="647">
        <v>10292.4</v>
      </c>
    </row>
    <row r="5028" spans="1:8" ht="13.5" thickBot="1">
      <c r="A5028" s="648" t="s">
        <v>4154</v>
      </c>
      <c r="B5028" s="649"/>
      <c r="C5028" s="649"/>
      <c r="D5028" s="649"/>
      <c r="E5028" s="650"/>
      <c r="F5028" s="651">
        <v>60403.01</v>
      </c>
      <c r="G5028" s="652"/>
      <c r="H5028" s="653"/>
    </row>
    <row r="5029" spans="1:8" ht="15">
      <c r="A5029" s="579"/>
      <c r="B5029" s="579"/>
      <c r="C5029" s="579"/>
      <c r="D5029" s="579"/>
      <c r="E5029" s="579"/>
      <c r="F5029" s="579"/>
      <c r="G5029" s="579"/>
      <c r="H5029" s="579"/>
    </row>
    <row r="5030" spans="1:8" ht="15.75" thickBot="1">
      <c r="A5030" s="654"/>
      <c r="B5030" s="654"/>
      <c r="C5030" s="654"/>
      <c r="D5030" s="654"/>
      <c r="E5030" s="654"/>
      <c r="F5030" s="654"/>
      <c r="G5030" s="654"/>
      <c r="H5030" s="654"/>
    </row>
    <row r="5031" spans="1:8" ht="26.25" thickBot="1">
      <c r="A5031" s="573" t="s">
        <v>4129</v>
      </c>
      <c r="B5031" s="581"/>
      <c r="C5031" s="581"/>
      <c r="D5031" s="582" t="s">
        <v>402</v>
      </c>
      <c r="E5031" s="583" t="s">
        <v>4130</v>
      </c>
      <c r="F5031" s="584" t="s">
        <v>2</v>
      </c>
      <c r="G5031" s="585" t="s">
        <v>0</v>
      </c>
      <c r="H5031" s="586" t="s">
        <v>4662</v>
      </c>
    </row>
    <row r="5032" spans="1:8" ht="15.75" customHeight="1" thickBot="1">
      <c r="A5032" s="587"/>
      <c r="B5032" s="587"/>
      <c r="C5032" s="587"/>
      <c r="D5032" s="587"/>
      <c r="E5032" s="587"/>
      <c r="F5032" s="587"/>
      <c r="G5032" s="587"/>
      <c r="H5032" s="587"/>
    </row>
    <row r="5033" spans="1:8">
      <c r="A5033" s="588" t="s">
        <v>1297</v>
      </c>
      <c r="B5033" s="589"/>
      <c r="C5033" s="590"/>
      <c r="D5033" s="591"/>
      <c r="E5033" s="590"/>
      <c r="F5033" s="590"/>
      <c r="G5033" s="592"/>
      <c r="H5033" s="593"/>
    </row>
    <row r="5034" spans="1:8">
      <c r="A5034" s="594" t="s">
        <v>4064</v>
      </c>
      <c r="B5034" s="595"/>
      <c r="C5034" s="595"/>
      <c r="D5034" s="596"/>
      <c r="E5034" s="597" t="s">
        <v>4130</v>
      </c>
      <c r="F5034" s="598" t="s">
        <v>4132</v>
      </c>
      <c r="G5034" s="599" t="s">
        <v>4133</v>
      </c>
      <c r="H5034" s="600" t="s">
        <v>4134</v>
      </c>
    </row>
    <row r="5035" spans="1:8">
      <c r="A5035" s="601" t="s">
        <v>4663</v>
      </c>
      <c r="B5035" s="602"/>
      <c r="C5035" s="602"/>
      <c r="D5035" s="603"/>
      <c r="E5035" s="604" t="s">
        <v>4138</v>
      </c>
      <c r="F5035" s="605">
        <v>1</v>
      </c>
      <c r="G5035" s="606">
        <v>24837</v>
      </c>
      <c r="H5035" s="607">
        <v>24837</v>
      </c>
    </row>
    <row r="5036" spans="1:8">
      <c r="A5036" s="601" t="s">
        <v>4407</v>
      </c>
      <c r="B5036" s="602"/>
      <c r="C5036" s="602"/>
      <c r="D5036" s="603"/>
      <c r="E5036" s="604" t="s">
        <v>4228</v>
      </c>
      <c r="F5036" s="605">
        <v>0.02</v>
      </c>
      <c r="G5036" s="606">
        <v>58570</v>
      </c>
      <c r="H5036" s="607">
        <v>1171.4000000000001</v>
      </c>
    </row>
    <row r="5037" spans="1:8">
      <c r="A5037" s="601" t="s">
        <v>4563</v>
      </c>
      <c r="B5037" s="602"/>
      <c r="C5037" s="602"/>
      <c r="D5037" s="603"/>
      <c r="E5037" s="604" t="s">
        <v>4138</v>
      </c>
      <c r="F5037" s="605">
        <v>0.1</v>
      </c>
      <c r="G5037" s="606">
        <v>60795</v>
      </c>
      <c r="H5037" s="607">
        <v>6079.5</v>
      </c>
    </row>
    <row r="5038" spans="1:8">
      <c r="A5038" s="601" t="s">
        <v>4537</v>
      </c>
      <c r="B5038" s="602"/>
      <c r="C5038" s="602"/>
      <c r="D5038" s="603"/>
      <c r="E5038" s="604" t="s">
        <v>4138</v>
      </c>
      <c r="F5038" s="605">
        <v>7.0000000000000007E-2</v>
      </c>
      <c r="G5038" s="606">
        <v>31395</v>
      </c>
      <c r="H5038" s="607">
        <v>2197.65</v>
      </c>
    </row>
    <row r="5039" spans="1:8">
      <c r="A5039" s="601" t="s">
        <v>4542</v>
      </c>
      <c r="B5039" s="602"/>
      <c r="C5039" s="602"/>
      <c r="D5039" s="603"/>
      <c r="E5039" s="604" t="s">
        <v>4136</v>
      </c>
      <c r="F5039" s="605">
        <v>0.2</v>
      </c>
      <c r="G5039" s="606">
        <v>26965</v>
      </c>
      <c r="H5039" s="607">
        <v>5393</v>
      </c>
    </row>
    <row r="5040" spans="1:8">
      <c r="A5040" s="601"/>
      <c r="B5040" s="602"/>
      <c r="C5040" s="602"/>
      <c r="D5040" s="603"/>
      <c r="E5040" s="611" t="s">
        <v>4142</v>
      </c>
      <c r="F5040" s="611"/>
      <c r="G5040" s="611"/>
      <c r="H5040" s="612">
        <v>39678.550000000003</v>
      </c>
    </row>
    <row r="5041" spans="1:8">
      <c r="A5041" s="613" t="s">
        <v>4143</v>
      </c>
      <c r="B5041" s="614"/>
      <c r="C5041" s="615"/>
      <c r="D5041" s="616"/>
      <c r="E5041" s="615"/>
      <c r="F5041" s="615"/>
      <c r="G5041" s="617"/>
      <c r="H5041" s="618"/>
    </row>
    <row r="5042" spans="1:8">
      <c r="A5042" s="594" t="s">
        <v>4129</v>
      </c>
      <c r="B5042" s="595"/>
      <c r="C5042" s="595"/>
      <c r="D5042" s="596"/>
      <c r="E5042" s="597" t="s">
        <v>4130</v>
      </c>
      <c r="F5042" s="598" t="s">
        <v>4144</v>
      </c>
      <c r="G5042" s="599" t="s">
        <v>4133</v>
      </c>
      <c r="H5042" s="600" t="s">
        <v>4134</v>
      </c>
    </row>
    <row r="5043" spans="1:8">
      <c r="A5043" s="601" t="s">
        <v>4145</v>
      </c>
      <c r="B5043" s="602"/>
      <c r="C5043" s="602"/>
      <c r="D5043" s="603"/>
      <c r="E5043" s="604" t="s">
        <v>4146</v>
      </c>
      <c r="F5043" s="619">
        <v>0.4</v>
      </c>
      <c r="G5043" s="606">
        <v>1587.2183463750353</v>
      </c>
      <c r="H5043" s="607">
        <v>634.89</v>
      </c>
    </row>
    <row r="5044" spans="1:8">
      <c r="A5044" s="601"/>
      <c r="B5044" s="602"/>
      <c r="C5044" s="602"/>
      <c r="D5044" s="603"/>
      <c r="E5044" s="604" t="s">
        <v>4141</v>
      </c>
      <c r="F5044" s="619" t="s">
        <v>4141</v>
      </c>
      <c r="G5044" s="606" t="s">
        <v>4141</v>
      </c>
      <c r="H5044" s="607" t="s">
        <v>4141</v>
      </c>
    </row>
    <row r="5045" spans="1:8">
      <c r="A5045" s="620"/>
      <c r="B5045" s="621"/>
      <c r="C5045" s="621"/>
      <c r="D5045" s="622"/>
      <c r="E5045" s="623" t="s">
        <v>4147</v>
      </c>
      <c r="F5045" s="624"/>
      <c r="G5045" s="625"/>
      <c r="H5045" s="612">
        <v>634.89</v>
      </c>
    </row>
    <row r="5046" spans="1:8">
      <c r="A5046" s="626" t="s">
        <v>4148</v>
      </c>
      <c r="B5046" s="627"/>
      <c r="C5046" s="628"/>
      <c r="D5046" s="629"/>
      <c r="E5046" s="628"/>
      <c r="F5046" s="628"/>
      <c r="G5046" s="630"/>
      <c r="H5046" s="631"/>
    </row>
    <row r="5047" spans="1:8">
      <c r="A5047" s="594" t="s">
        <v>4064</v>
      </c>
      <c r="B5047" s="595"/>
      <c r="C5047" s="595"/>
      <c r="D5047" s="596"/>
      <c r="E5047" s="597" t="s">
        <v>4130</v>
      </c>
      <c r="F5047" s="598" t="s">
        <v>4132</v>
      </c>
      <c r="G5047" s="599" t="s">
        <v>4133</v>
      </c>
      <c r="H5047" s="600" t="s">
        <v>4134</v>
      </c>
    </row>
    <row r="5048" spans="1:8">
      <c r="A5048" s="601" t="s">
        <v>4149</v>
      </c>
      <c r="B5048" s="602"/>
      <c r="C5048" s="602"/>
      <c r="D5048" s="603"/>
      <c r="E5048" s="604" t="s">
        <v>4140</v>
      </c>
      <c r="F5048" s="632">
        <v>0.05</v>
      </c>
      <c r="G5048" s="606">
        <v>64783.484999999993</v>
      </c>
      <c r="H5048" s="607">
        <v>3239.17</v>
      </c>
    </row>
    <row r="5049" spans="1:8">
      <c r="A5049" s="601"/>
      <c r="B5049" s="602"/>
      <c r="C5049" s="602"/>
      <c r="D5049" s="603"/>
      <c r="E5049" s="623" t="s">
        <v>4150</v>
      </c>
      <c r="F5049" s="624"/>
      <c r="G5049" s="625"/>
      <c r="H5049" s="612">
        <v>3239.17</v>
      </c>
    </row>
    <row r="5050" spans="1:8">
      <c r="A5050" s="634" t="s">
        <v>4151</v>
      </c>
      <c r="B5050" s="635"/>
      <c r="C5050" s="636"/>
      <c r="D5050" s="637"/>
      <c r="E5050" s="636"/>
      <c r="F5050" s="636"/>
      <c r="G5050" s="638"/>
      <c r="H5050" s="639"/>
    </row>
    <row r="5051" spans="1:8">
      <c r="A5051" s="594" t="s">
        <v>4064</v>
      </c>
      <c r="B5051" s="595"/>
      <c r="C5051" s="595"/>
      <c r="D5051" s="596"/>
      <c r="E5051" s="597" t="s">
        <v>4130</v>
      </c>
      <c r="F5051" s="598" t="s">
        <v>4144</v>
      </c>
      <c r="G5051" s="599" t="s">
        <v>4133</v>
      </c>
      <c r="H5051" s="600" t="s">
        <v>4134</v>
      </c>
    </row>
    <row r="5052" spans="1:8">
      <c r="A5052" s="601" t="s">
        <v>4198</v>
      </c>
      <c r="B5052" s="602"/>
      <c r="C5052" s="602"/>
      <c r="D5052" s="603"/>
      <c r="E5052" s="604" t="s">
        <v>4146</v>
      </c>
      <c r="F5052" s="640">
        <v>0.4</v>
      </c>
      <c r="G5052" s="606">
        <v>25731.008062500001</v>
      </c>
      <c r="H5052" s="607">
        <v>10292.4</v>
      </c>
    </row>
    <row r="5053" spans="1:8">
      <c r="A5053" s="601"/>
      <c r="B5053" s="602"/>
      <c r="C5053" s="602"/>
      <c r="D5053" s="603"/>
      <c r="E5053" s="604" t="s">
        <v>4141</v>
      </c>
      <c r="F5053" s="605"/>
      <c r="G5053" s="606" t="s">
        <v>4141</v>
      </c>
      <c r="H5053" s="607" t="s">
        <v>4141</v>
      </c>
    </row>
    <row r="5054" spans="1:8" ht="13.5" thickBot="1">
      <c r="A5054" s="641"/>
      <c r="B5054" s="642"/>
      <c r="C5054" s="642"/>
      <c r="D5054" s="643"/>
      <c r="E5054" s="644" t="s">
        <v>4153</v>
      </c>
      <c r="F5054" s="645"/>
      <c r="G5054" s="646"/>
      <c r="H5054" s="647">
        <v>10292.4</v>
      </c>
    </row>
    <row r="5055" spans="1:8" ht="13.5" thickBot="1">
      <c r="A5055" s="648" t="s">
        <v>4154</v>
      </c>
      <c r="B5055" s="649"/>
      <c r="C5055" s="649"/>
      <c r="D5055" s="649"/>
      <c r="E5055" s="650"/>
      <c r="F5055" s="651">
        <v>53845.01</v>
      </c>
      <c r="G5055" s="652"/>
      <c r="H5055" s="653"/>
    </row>
    <row r="5056" spans="1:8" ht="15">
      <c r="A5056" s="579"/>
      <c r="B5056" s="579"/>
      <c r="C5056" s="579"/>
      <c r="D5056" s="579"/>
      <c r="E5056" s="579"/>
      <c r="F5056" s="579"/>
      <c r="G5056" s="579"/>
      <c r="H5056" s="579"/>
    </row>
    <row r="5057" spans="1:8" ht="15.75" thickBot="1">
      <c r="A5057" s="654"/>
      <c r="B5057" s="654"/>
      <c r="C5057" s="654"/>
      <c r="D5057" s="654"/>
      <c r="E5057" s="654"/>
      <c r="F5057" s="654"/>
      <c r="G5057" s="654"/>
      <c r="H5057" s="654"/>
    </row>
    <row r="5058" spans="1:8" ht="26.25" thickBot="1">
      <c r="A5058" s="573" t="s">
        <v>4129</v>
      </c>
      <c r="B5058" s="581"/>
      <c r="C5058" s="581"/>
      <c r="D5058" s="582" t="s">
        <v>404</v>
      </c>
      <c r="E5058" s="583" t="s">
        <v>4130</v>
      </c>
      <c r="F5058" s="584" t="s">
        <v>2</v>
      </c>
      <c r="G5058" s="585" t="s">
        <v>0</v>
      </c>
      <c r="H5058" s="586" t="s">
        <v>4664</v>
      </c>
    </row>
    <row r="5059" spans="1:8" ht="15.75" customHeight="1" thickBot="1">
      <c r="A5059" s="587"/>
      <c r="B5059" s="587"/>
      <c r="C5059" s="587"/>
      <c r="D5059" s="587"/>
      <c r="E5059" s="587"/>
      <c r="F5059" s="587"/>
      <c r="G5059" s="587"/>
      <c r="H5059" s="587"/>
    </row>
    <row r="5060" spans="1:8">
      <c r="A5060" s="588" t="s">
        <v>1297</v>
      </c>
      <c r="B5060" s="589"/>
      <c r="C5060" s="590"/>
      <c r="D5060" s="591"/>
      <c r="E5060" s="590"/>
      <c r="F5060" s="590"/>
      <c r="G5060" s="592"/>
      <c r="H5060" s="593"/>
    </row>
    <row r="5061" spans="1:8">
      <c r="A5061" s="594" t="s">
        <v>4064</v>
      </c>
      <c r="B5061" s="595"/>
      <c r="C5061" s="595"/>
      <c r="D5061" s="596"/>
      <c r="E5061" s="597" t="s">
        <v>4130</v>
      </c>
      <c r="F5061" s="598" t="s">
        <v>4132</v>
      </c>
      <c r="G5061" s="599" t="s">
        <v>4133</v>
      </c>
      <c r="H5061" s="600" t="s">
        <v>4134</v>
      </c>
    </row>
    <row r="5062" spans="1:8">
      <c r="A5062" s="601" t="s">
        <v>4562</v>
      </c>
      <c r="B5062" s="602"/>
      <c r="C5062" s="602"/>
      <c r="D5062" s="603"/>
      <c r="E5062" s="604" t="s">
        <v>4138</v>
      </c>
      <c r="F5062" s="605">
        <v>1</v>
      </c>
      <c r="G5062" s="606">
        <v>6195</v>
      </c>
      <c r="H5062" s="607">
        <v>6195</v>
      </c>
    </row>
    <row r="5063" spans="1:8">
      <c r="A5063" s="601" t="s">
        <v>4407</v>
      </c>
      <c r="B5063" s="602"/>
      <c r="C5063" s="602"/>
      <c r="D5063" s="603"/>
      <c r="E5063" s="604" t="s">
        <v>4228</v>
      </c>
      <c r="F5063" s="605">
        <v>0.02</v>
      </c>
      <c r="G5063" s="606">
        <v>58570</v>
      </c>
      <c r="H5063" s="607">
        <v>1171.4000000000001</v>
      </c>
    </row>
    <row r="5064" spans="1:8">
      <c r="A5064" s="601" t="s">
        <v>4563</v>
      </c>
      <c r="B5064" s="602"/>
      <c r="C5064" s="602"/>
      <c r="D5064" s="603"/>
      <c r="E5064" s="604" t="s">
        <v>4138</v>
      </c>
      <c r="F5064" s="605">
        <v>0.1</v>
      </c>
      <c r="G5064" s="606">
        <v>60795</v>
      </c>
      <c r="H5064" s="607">
        <v>6079.5</v>
      </c>
    </row>
    <row r="5065" spans="1:8">
      <c r="A5065" s="601" t="s">
        <v>4537</v>
      </c>
      <c r="B5065" s="602"/>
      <c r="C5065" s="602"/>
      <c r="D5065" s="603"/>
      <c r="E5065" s="604" t="s">
        <v>4138</v>
      </c>
      <c r="F5065" s="605">
        <v>7.0000000000000007E-2</v>
      </c>
      <c r="G5065" s="606">
        <v>31395</v>
      </c>
      <c r="H5065" s="607">
        <v>2197.65</v>
      </c>
    </row>
    <row r="5066" spans="1:8">
      <c r="A5066" s="601" t="s">
        <v>4542</v>
      </c>
      <c r="B5066" s="602"/>
      <c r="C5066" s="602"/>
      <c r="D5066" s="603"/>
      <c r="E5066" s="604" t="s">
        <v>4136</v>
      </c>
      <c r="F5066" s="605">
        <v>0.2</v>
      </c>
      <c r="G5066" s="606">
        <v>26965</v>
      </c>
      <c r="H5066" s="607">
        <v>5393</v>
      </c>
    </row>
    <row r="5067" spans="1:8">
      <c r="A5067" s="601"/>
      <c r="B5067" s="602"/>
      <c r="C5067" s="602"/>
      <c r="D5067" s="603"/>
      <c r="E5067" s="611" t="s">
        <v>4142</v>
      </c>
      <c r="F5067" s="611"/>
      <c r="G5067" s="611"/>
      <c r="H5067" s="612">
        <v>21036.55</v>
      </c>
    </row>
    <row r="5068" spans="1:8">
      <c r="A5068" s="613" t="s">
        <v>4143</v>
      </c>
      <c r="B5068" s="614"/>
      <c r="C5068" s="615"/>
      <c r="D5068" s="616"/>
      <c r="E5068" s="615"/>
      <c r="F5068" s="615"/>
      <c r="G5068" s="617"/>
      <c r="H5068" s="618"/>
    </row>
    <row r="5069" spans="1:8">
      <c r="A5069" s="594" t="s">
        <v>4129</v>
      </c>
      <c r="B5069" s="595"/>
      <c r="C5069" s="595"/>
      <c r="D5069" s="596"/>
      <c r="E5069" s="597" t="s">
        <v>4130</v>
      </c>
      <c r="F5069" s="598" t="s">
        <v>4144</v>
      </c>
      <c r="G5069" s="599" t="s">
        <v>4133</v>
      </c>
      <c r="H5069" s="600" t="s">
        <v>4134</v>
      </c>
    </row>
    <row r="5070" spans="1:8">
      <c r="A5070" s="601" t="s">
        <v>4145</v>
      </c>
      <c r="B5070" s="602"/>
      <c r="C5070" s="602"/>
      <c r="D5070" s="603"/>
      <c r="E5070" s="604" t="s">
        <v>4146</v>
      </c>
      <c r="F5070" s="619">
        <v>0.5</v>
      </c>
      <c r="G5070" s="606">
        <v>1587.2183463750353</v>
      </c>
      <c r="H5070" s="607">
        <v>793.61</v>
      </c>
    </row>
    <row r="5071" spans="1:8">
      <c r="A5071" s="601"/>
      <c r="B5071" s="602"/>
      <c r="C5071" s="602"/>
      <c r="D5071" s="603"/>
      <c r="E5071" s="604" t="s">
        <v>4141</v>
      </c>
      <c r="F5071" s="619" t="s">
        <v>4141</v>
      </c>
      <c r="G5071" s="606" t="s">
        <v>4141</v>
      </c>
      <c r="H5071" s="607" t="s">
        <v>4141</v>
      </c>
    </row>
    <row r="5072" spans="1:8">
      <c r="A5072" s="620"/>
      <c r="B5072" s="621"/>
      <c r="C5072" s="621"/>
      <c r="D5072" s="622"/>
      <c r="E5072" s="623" t="s">
        <v>4147</v>
      </c>
      <c r="F5072" s="624"/>
      <c r="G5072" s="625"/>
      <c r="H5072" s="612">
        <v>793.61</v>
      </c>
    </row>
    <row r="5073" spans="1:8">
      <c r="A5073" s="626" t="s">
        <v>4148</v>
      </c>
      <c r="B5073" s="627"/>
      <c r="C5073" s="628"/>
      <c r="D5073" s="629"/>
      <c r="E5073" s="628"/>
      <c r="F5073" s="628"/>
      <c r="G5073" s="630"/>
      <c r="H5073" s="631"/>
    </row>
    <row r="5074" spans="1:8">
      <c r="A5074" s="594" t="s">
        <v>4064</v>
      </c>
      <c r="B5074" s="595"/>
      <c r="C5074" s="595"/>
      <c r="D5074" s="596"/>
      <c r="E5074" s="597" t="s">
        <v>4130</v>
      </c>
      <c r="F5074" s="598" t="s">
        <v>4132</v>
      </c>
      <c r="G5074" s="599" t="s">
        <v>4133</v>
      </c>
      <c r="H5074" s="600" t="s">
        <v>4134</v>
      </c>
    </row>
    <row r="5075" spans="1:8">
      <c r="A5075" s="601" t="s">
        <v>4149</v>
      </c>
      <c r="B5075" s="602"/>
      <c r="C5075" s="602"/>
      <c r="D5075" s="603"/>
      <c r="E5075" s="604" t="s">
        <v>4140</v>
      </c>
      <c r="F5075" s="632">
        <v>0.05</v>
      </c>
      <c r="G5075" s="606">
        <v>64783.484999999993</v>
      </c>
      <c r="H5075" s="607">
        <v>3239.17</v>
      </c>
    </row>
    <row r="5076" spans="1:8">
      <c r="A5076" s="601"/>
      <c r="B5076" s="602"/>
      <c r="C5076" s="602"/>
      <c r="D5076" s="603"/>
      <c r="E5076" s="623" t="s">
        <v>4150</v>
      </c>
      <c r="F5076" s="624"/>
      <c r="G5076" s="625"/>
      <c r="H5076" s="612">
        <v>3239.17</v>
      </c>
    </row>
    <row r="5077" spans="1:8">
      <c r="A5077" s="634" t="s">
        <v>4151</v>
      </c>
      <c r="B5077" s="635"/>
      <c r="C5077" s="636"/>
      <c r="D5077" s="637"/>
      <c r="E5077" s="636"/>
      <c r="F5077" s="636"/>
      <c r="G5077" s="638"/>
      <c r="H5077" s="639"/>
    </row>
    <row r="5078" spans="1:8">
      <c r="A5078" s="594" t="s">
        <v>4064</v>
      </c>
      <c r="B5078" s="595"/>
      <c r="C5078" s="595"/>
      <c r="D5078" s="596"/>
      <c r="E5078" s="597" t="s">
        <v>4130</v>
      </c>
      <c r="F5078" s="598" t="s">
        <v>4144</v>
      </c>
      <c r="G5078" s="599" t="s">
        <v>4133</v>
      </c>
      <c r="H5078" s="600" t="s">
        <v>4134</v>
      </c>
    </row>
    <row r="5079" spans="1:8">
      <c r="A5079" s="601" t="s">
        <v>4198</v>
      </c>
      <c r="B5079" s="602"/>
      <c r="C5079" s="602"/>
      <c r="D5079" s="603"/>
      <c r="E5079" s="604" t="s">
        <v>4146</v>
      </c>
      <c r="F5079" s="640">
        <v>0.5</v>
      </c>
      <c r="G5079" s="606">
        <v>25731.008062500001</v>
      </c>
      <c r="H5079" s="607">
        <v>12865.5</v>
      </c>
    </row>
    <row r="5080" spans="1:8">
      <c r="A5080" s="601"/>
      <c r="B5080" s="602"/>
      <c r="C5080" s="602"/>
      <c r="D5080" s="603"/>
      <c r="E5080" s="604" t="s">
        <v>4141</v>
      </c>
      <c r="F5080" s="605"/>
      <c r="G5080" s="606" t="s">
        <v>4141</v>
      </c>
      <c r="H5080" s="607" t="s">
        <v>4141</v>
      </c>
    </row>
    <row r="5081" spans="1:8" ht="13.5" thickBot="1">
      <c r="A5081" s="641"/>
      <c r="B5081" s="642"/>
      <c r="C5081" s="642"/>
      <c r="D5081" s="643"/>
      <c r="E5081" s="644" t="s">
        <v>4153</v>
      </c>
      <c r="F5081" s="645"/>
      <c r="G5081" s="646"/>
      <c r="H5081" s="647">
        <v>12865.5</v>
      </c>
    </row>
    <row r="5082" spans="1:8" ht="13.5" thickBot="1">
      <c r="A5082" s="648" t="s">
        <v>4154</v>
      </c>
      <c r="B5082" s="649"/>
      <c r="C5082" s="649"/>
      <c r="D5082" s="649"/>
      <c r="E5082" s="650"/>
      <c r="F5082" s="651">
        <v>37934.83</v>
      </c>
      <c r="G5082" s="652"/>
      <c r="H5082" s="653"/>
    </row>
    <row r="5083" spans="1:8" ht="15">
      <c r="A5083" s="579"/>
      <c r="B5083" s="579"/>
      <c r="C5083" s="579"/>
      <c r="D5083" s="579"/>
      <c r="E5083" s="579"/>
      <c r="F5083" s="579"/>
      <c r="G5083" s="579"/>
      <c r="H5083" s="579"/>
    </row>
    <row r="5084" spans="1:8" ht="13.5" thickBot="1">
      <c r="A5084" s="683"/>
      <c r="B5084" s="683"/>
      <c r="C5084" s="683"/>
      <c r="D5084" s="683"/>
      <c r="E5084" s="683"/>
      <c r="F5084" s="683"/>
      <c r="G5084" s="683"/>
      <c r="H5084" s="683"/>
    </row>
    <row r="5085" spans="1:8" ht="26.25" thickBot="1">
      <c r="A5085" s="573" t="s">
        <v>4129</v>
      </c>
      <c r="B5085" s="581"/>
      <c r="C5085" s="581"/>
      <c r="D5085" s="582" t="s">
        <v>406</v>
      </c>
      <c r="E5085" s="583" t="s">
        <v>4130</v>
      </c>
      <c r="F5085" s="584" t="s">
        <v>2</v>
      </c>
      <c r="G5085" s="585" t="s">
        <v>0</v>
      </c>
      <c r="H5085" s="586" t="s">
        <v>4665</v>
      </c>
    </row>
    <row r="5086" spans="1:8" ht="15.75" customHeight="1" thickBot="1">
      <c r="A5086" s="684"/>
      <c r="B5086" s="684"/>
      <c r="C5086" s="684"/>
      <c r="D5086" s="684"/>
      <c r="E5086" s="684"/>
      <c r="F5086" s="684"/>
      <c r="G5086" s="684"/>
      <c r="H5086" s="684"/>
    </row>
    <row r="5087" spans="1:8">
      <c r="A5087" s="588" t="s">
        <v>1297</v>
      </c>
      <c r="B5087" s="589"/>
      <c r="C5087" s="590"/>
      <c r="D5087" s="591"/>
      <c r="E5087" s="590"/>
      <c r="F5087" s="590"/>
      <c r="G5087" s="592"/>
      <c r="H5087" s="593"/>
    </row>
    <row r="5088" spans="1:8">
      <c r="A5088" s="594" t="s">
        <v>4064</v>
      </c>
      <c r="B5088" s="595"/>
      <c r="C5088" s="595"/>
      <c r="D5088" s="596"/>
      <c r="E5088" s="597" t="s">
        <v>4130</v>
      </c>
      <c r="F5088" s="598" t="s">
        <v>4132</v>
      </c>
      <c r="G5088" s="599" t="s">
        <v>4133</v>
      </c>
      <c r="H5088" s="600" t="s">
        <v>4134</v>
      </c>
    </row>
    <row r="5089" spans="1:8" ht="13.5">
      <c r="A5089" s="663" t="s">
        <v>4666</v>
      </c>
      <c r="B5089" s="664"/>
      <c r="C5089" s="664"/>
      <c r="D5089" s="665"/>
      <c r="E5089" s="604" t="s">
        <v>4138</v>
      </c>
      <c r="F5089" s="605">
        <v>1</v>
      </c>
      <c r="G5089" s="606">
        <v>199395</v>
      </c>
      <c r="H5089" s="607">
        <v>199395</v>
      </c>
    </row>
    <row r="5090" spans="1:8" ht="13.5">
      <c r="A5090" s="663"/>
      <c r="B5090" s="664"/>
      <c r="C5090" s="664"/>
      <c r="D5090" s="665"/>
      <c r="E5090" s="604" t="s">
        <v>4141</v>
      </c>
      <c r="F5090" s="685"/>
      <c r="G5090" s="606" t="s">
        <v>4141</v>
      </c>
      <c r="H5090" s="607" t="s">
        <v>4141</v>
      </c>
    </row>
    <row r="5091" spans="1:8" ht="13.5">
      <c r="A5091" s="663"/>
      <c r="B5091" s="664"/>
      <c r="C5091" s="664"/>
      <c r="D5091" s="665"/>
      <c r="E5091" s="611" t="s">
        <v>4142</v>
      </c>
      <c r="F5091" s="611"/>
      <c r="G5091" s="611"/>
      <c r="H5091" s="612">
        <v>199395</v>
      </c>
    </row>
    <row r="5092" spans="1:8">
      <c r="A5092" s="613" t="s">
        <v>4143</v>
      </c>
      <c r="B5092" s="614"/>
      <c r="C5092" s="615"/>
      <c r="D5092" s="616"/>
      <c r="E5092" s="615"/>
      <c r="F5092" s="615"/>
      <c r="G5092" s="617"/>
      <c r="H5092" s="618"/>
    </row>
    <row r="5093" spans="1:8">
      <c r="A5093" s="594" t="s">
        <v>4064</v>
      </c>
      <c r="B5093" s="595"/>
      <c r="C5093" s="595"/>
      <c r="D5093" s="596"/>
      <c r="E5093" s="597" t="s">
        <v>4130</v>
      </c>
      <c r="F5093" s="598" t="s">
        <v>4144</v>
      </c>
      <c r="G5093" s="599" t="s">
        <v>4133</v>
      </c>
      <c r="H5093" s="600" t="s">
        <v>4134</v>
      </c>
    </row>
    <row r="5094" spans="1:8">
      <c r="A5094" s="601" t="s">
        <v>4145</v>
      </c>
      <c r="B5094" s="602"/>
      <c r="C5094" s="602"/>
      <c r="D5094" s="603"/>
      <c r="E5094" s="604" t="s">
        <v>4146</v>
      </c>
      <c r="F5094" s="619">
        <v>1.31</v>
      </c>
      <c r="G5094" s="606">
        <v>1587.2183463750353</v>
      </c>
      <c r="H5094" s="607">
        <v>2079.2600000000002</v>
      </c>
    </row>
    <row r="5095" spans="1:8">
      <c r="A5095" s="601"/>
      <c r="B5095" s="602"/>
      <c r="C5095" s="602"/>
      <c r="D5095" s="603"/>
      <c r="E5095" s="604" t="s">
        <v>4141</v>
      </c>
      <c r="F5095" s="619" t="s">
        <v>4141</v>
      </c>
      <c r="G5095" s="606" t="s">
        <v>4141</v>
      </c>
      <c r="H5095" s="607" t="s">
        <v>4141</v>
      </c>
    </row>
    <row r="5096" spans="1:8">
      <c r="A5096" s="620"/>
      <c r="B5096" s="621"/>
      <c r="C5096" s="621"/>
      <c r="D5096" s="622"/>
      <c r="E5096" s="623" t="s">
        <v>4147</v>
      </c>
      <c r="F5096" s="624"/>
      <c r="G5096" s="625"/>
      <c r="H5096" s="612">
        <v>2079.2600000000002</v>
      </c>
    </row>
    <row r="5097" spans="1:8">
      <c r="A5097" s="626" t="s">
        <v>4148</v>
      </c>
      <c r="B5097" s="627"/>
      <c r="C5097" s="628"/>
      <c r="D5097" s="629"/>
      <c r="E5097" s="628"/>
      <c r="F5097" s="628"/>
      <c r="G5097" s="630"/>
      <c r="H5097" s="631"/>
    </row>
    <row r="5098" spans="1:8">
      <c r="A5098" s="594" t="s">
        <v>4064</v>
      </c>
      <c r="B5098" s="595"/>
      <c r="C5098" s="595"/>
      <c r="D5098" s="596"/>
      <c r="E5098" s="597" t="s">
        <v>4130</v>
      </c>
      <c r="F5098" s="598" t="s">
        <v>4132</v>
      </c>
      <c r="G5098" s="599" t="s">
        <v>4133</v>
      </c>
      <c r="H5098" s="600" t="s">
        <v>4134</v>
      </c>
    </row>
    <row r="5099" spans="1:8">
      <c r="A5099" s="601" t="s">
        <v>4149</v>
      </c>
      <c r="B5099" s="602"/>
      <c r="C5099" s="602"/>
      <c r="D5099" s="603"/>
      <c r="E5099" s="604" t="s">
        <v>4140</v>
      </c>
      <c r="F5099" s="686">
        <v>0.20830000000000001</v>
      </c>
      <c r="G5099" s="606">
        <v>64783.484999999993</v>
      </c>
      <c r="H5099" s="607">
        <v>13494.4</v>
      </c>
    </row>
    <row r="5100" spans="1:8">
      <c r="A5100" s="601"/>
      <c r="B5100" s="602"/>
      <c r="C5100" s="602"/>
      <c r="D5100" s="603"/>
      <c r="E5100" s="604" t="s">
        <v>4141</v>
      </c>
      <c r="F5100" s="633"/>
      <c r="G5100" s="606" t="s">
        <v>4141</v>
      </c>
      <c r="H5100" s="607" t="s">
        <v>4141</v>
      </c>
    </row>
    <row r="5101" spans="1:8">
      <c r="A5101" s="601"/>
      <c r="B5101" s="602"/>
      <c r="C5101" s="602"/>
      <c r="D5101" s="603"/>
      <c r="E5101" s="604" t="s">
        <v>4141</v>
      </c>
      <c r="F5101" s="633"/>
      <c r="G5101" s="606" t="s">
        <v>4141</v>
      </c>
      <c r="H5101" s="607" t="s">
        <v>4141</v>
      </c>
    </row>
    <row r="5102" spans="1:8">
      <c r="A5102" s="601"/>
      <c r="B5102" s="602"/>
      <c r="C5102" s="602"/>
      <c r="D5102" s="603"/>
      <c r="E5102" s="623" t="s">
        <v>4150</v>
      </c>
      <c r="F5102" s="624"/>
      <c r="G5102" s="625"/>
      <c r="H5102" s="612">
        <v>13494.4</v>
      </c>
    </row>
    <row r="5103" spans="1:8">
      <c r="A5103" s="634" t="s">
        <v>4151</v>
      </c>
      <c r="B5103" s="635"/>
      <c r="C5103" s="636"/>
      <c r="D5103" s="637"/>
      <c r="E5103" s="636"/>
      <c r="F5103" s="636"/>
      <c r="G5103" s="638"/>
      <c r="H5103" s="639"/>
    </row>
    <row r="5104" spans="1:8">
      <c r="A5104" s="594" t="s">
        <v>4064</v>
      </c>
      <c r="B5104" s="595"/>
      <c r="C5104" s="595"/>
      <c r="D5104" s="596"/>
      <c r="E5104" s="597" t="s">
        <v>4130</v>
      </c>
      <c r="F5104" s="598" t="s">
        <v>4144</v>
      </c>
      <c r="G5104" s="599" t="s">
        <v>4133</v>
      </c>
      <c r="H5104" s="600" t="s">
        <v>4134</v>
      </c>
    </row>
    <row r="5105" spans="1:8">
      <c r="A5105" s="601" t="s">
        <v>4195</v>
      </c>
      <c r="B5105" s="602"/>
      <c r="C5105" s="602"/>
      <c r="D5105" s="603"/>
      <c r="E5105" s="604" t="s">
        <v>4146</v>
      </c>
      <c r="F5105" s="640">
        <v>1.31</v>
      </c>
      <c r="G5105" s="606">
        <v>45029.264109374999</v>
      </c>
      <c r="H5105" s="607">
        <v>58988.34</v>
      </c>
    </row>
    <row r="5106" spans="1:8">
      <c r="A5106" s="601"/>
      <c r="B5106" s="602"/>
      <c r="C5106" s="602"/>
      <c r="D5106" s="603"/>
      <c r="E5106" s="633" t="s">
        <v>4141</v>
      </c>
      <c r="F5106" s="605"/>
      <c r="G5106" s="606" t="s">
        <v>4141</v>
      </c>
      <c r="H5106" s="607" t="s">
        <v>4141</v>
      </c>
    </row>
    <row r="5107" spans="1:8" ht="13.5" thickBot="1">
      <c r="A5107" s="641"/>
      <c r="B5107" s="642"/>
      <c r="C5107" s="642"/>
      <c r="D5107" s="643"/>
      <c r="E5107" s="644" t="s">
        <v>4153</v>
      </c>
      <c r="F5107" s="645"/>
      <c r="G5107" s="646"/>
      <c r="H5107" s="647">
        <v>58988.34</v>
      </c>
    </row>
    <row r="5108" spans="1:8" ht="13.5" thickBot="1">
      <c r="A5108" s="648" t="s">
        <v>4154</v>
      </c>
      <c r="B5108" s="649"/>
      <c r="C5108" s="649"/>
      <c r="D5108" s="649"/>
      <c r="E5108" s="650"/>
      <c r="F5108" s="651">
        <v>273957</v>
      </c>
      <c r="G5108" s="652"/>
      <c r="H5108" s="653"/>
    </row>
    <row r="5110" spans="1:8" ht="13.5" thickBot="1">
      <c r="A5110" s="683"/>
      <c r="B5110" s="683"/>
      <c r="C5110" s="683"/>
      <c r="D5110" s="683"/>
      <c r="E5110" s="683"/>
      <c r="F5110" s="683"/>
      <c r="G5110" s="683"/>
      <c r="H5110" s="683"/>
    </row>
    <row r="5111" spans="1:8" ht="26.25" thickBot="1">
      <c r="A5111" s="573" t="s">
        <v>4129</v>
      </c>
      <c r="B5111" s="581"/>
      <c r="C5111" s="581"/>
      <c r="D5111" s="582" t="s">
        <v>408</v>
      </c>
      <c r="E5111" s="583" t="s">
        <v>4130</v>
      </c>
      <c r="F5111" s="584" t="s">
        <v>2</v>
      </c>
      <c r="G5111" s="585" t="s">
        <v>0</v>
      </c>
      <c r="H5111" s="586" t="s">
        <v>4667</v>
      </c>
    </row>
    <row r="5112" spans="1:8" ht="15.75" customHeight="1" thickBot="1">
      <c r="A5112" s="684"/>
      <c r="B5112" s="684"/>
      <c r="C5112" s="684"/>
      <c r="D5112" s="684"/>
      <c r="E5112" s="684"/>
      <c r="F5112" s="684"/>
      <c r="G5112" s="684"/>
      <c r="H5112" s="684"/>
    </row>
    <row r="5113" spans="1:8">
      <c r="A5113" s="588" t="s">
        <v>1297</v>
      </c>
      <c r="B5113" s="589"/>
      <c r="C5113" s="590"/>
      <c r="D5113" s="591"/>
      <c r="E5113" s="590"/>
      <c r="F5113" s="590"/>
      <c r="G5113" s="592"/>
      <c r="H5113" s="593"/>
    </row>
    <row r="5114" spans="1:8">
      <c r="A5114" s="594" t="s">
        <v>4064</v>
      </c>
      <c r="B5114" s="595"/>
      <c r="C5114" s="595"/>
      <c r="D5114" s="596"/>
      <c r="E5114" s="597" t="s">
        <v>4130</v>
      </c>
      <c r="F5114" s="598" t="s">
        <v>4132</v>
      </c>
      <c r="G5114" s="599" t="s">
        <v>4133</v>
      </c>
      <c r="H5114" s="600" t="s">
        <v>4134</v>
      </c>
    </row>
    <row r="5115" spans="1:8" ht="13.5">
      <c r="A5115" s="663" t="s">
        <v>4668</v>
      </c>
      <c r="B5115" s="664"/>
      <c r="C5115" s="664"/>
      <c r="D5115" s="665"/>
      <c r="E5115" s="604" t="s">
        <v>4138</v>
      </c>
      <c r="F5115" s="605">
        <v>1</v>
      </c>
      <c r="G5115" s="606">
        <v>211995</v>
      </c>
      <c r="H5115" s="607">
        <v>211995</v>
      </c>
    </row>
    <row r="5116" spans="1:8" ht="13.5">
      <c r="A5116" s="663"/>
      <c r="B5116" s="664"/>
      <c r="C5116" s="664"/>
      <c r="D5116" s="665"/>
      <c r="E5116" s="604" t="s">
        <v>4141</v>
      </c>
      <c r="F5116" s="685"/>
      <c r="G5116" s="606" t="s">
        <v>4141</v>
      </c>
      <c r="H5116" s="607" t="s">
        <v>4141</v>
      </c>
    </row>
    <row r="5117" spans="1:8" ht="13.5">
      <c r="A5117" s="663"/>
      <c r="B5117" s="664"/>
      <c r="C5117" s="664"/>
      <c r="D5117" s="665"/>
      <c r="E5117" s="611" t="s">
        <v>4142</v>
      </c>
      <c r="F5117" s="611"/>
      <c r="G5117" s="611"/>
      <c r="H5117" s="612">
        <v>211995</v>
      </c>
    </row>
    <row r="5118" spans="1:8">
      <c r="A5118" s="613" t="s">
        <v>4143</v>
      </c>
      <c r="B5118" s="614"/>
      <c r="C5118" s="615"/>
      <c r="D5118" s="616"/>
      <c r="E5118" s="615"/>
      <c r="F5118" s="615"/>
      <c r="G5118" s="617"/>
      <c r="H5118" s="618"/>
    </row>
    <row r="5119" spans="1:8">
      <c r="A5119" s="594" t="s">
        <v>4064</v>
      </c>
      <c r="B5119" s="595"/>
      <c r="C5119" s="595"/>
      <c r="D5119" s="596"/>
      <c r="E5119" s="597" t="s">
        <v>4130</v>
      </c>
      <c r="F5119" s="598" t="s">
        <v>4144</v>
      </c>
      <c r="G5119" s="599" t="s">
        <v>4133</v>
      </c>
      <c r="H5119" s="600" t="s">
        <v>4134</v>
      </c>
    </row>
    <row r="5120" spans="1:8">
      <c r="A5120" s="601" t="s">
        <v>4145</v>
      </c>
      <c r="B5120" s="602"/>
      <c r="C5120" s="602"/>
      <c r="D5120" s="603"/>
      <c r="E5120" s="604" t="s">
        <v>4146</v>
      </c>
      <c r="F5120" s="619">
        <v>1.31</v>
      </c>
      <c r="G5120" s="606">
        <v>1587.2183463750353</v>
      </c>
      <c r="H5120" s="607">
        <v>2079.2600000000002</v>
      </c>
    </row>
    <row r="5121" spans="1:8">
      <c r="A5121" s="601"/>
      <c r="B5121" s="602"/>
      <c r="C5121" s="602"/>
      <c r="D5121" s="603"/>
      <c r="E5121" s="604" t="s">
        <v>4141</v>
      </c>
      <c r="F5121" s="619" t="s">
        <v>4141</v>
      </c>
      <c r="G5121" s="606" t="s">
        <v>4141</v>
      </c>
      <c r="H5121" s="607" t="s">
        <v>4141</v>
      </c>
    </row>
    <row r="5122" spans="1:8">
      <c r="A5122" s="620"/>
      <c r="B5122" s="621"/>
      <c r="C5122" s="621"/>
      <c r="D5122" s="622"/>
      <c r="E5122" s="623" t="s">
        <v>4147</v>
      </c>
      <c r="F5122" s="624"/>
      <c r="G5122" s="625"/>
      <c r="H5122" s="612">
        <v>2079.2600000000002</v>
      </c>
    </row>
    <row r="5123" spans="1:8">
      <c r="A5123" s="626" t="s">
        <v>4148</v>
      </c>
      <c r="B5123" s="627"/>
      <c r="C5123" s="628"/>
      <c r="D5123" s="629"/>
      <c r="E5123" s="628"/>
      <c r="F5123" s="628"/>
      <c r="G5123" s="630"/>
      <c r="H5123" s="631"/>
    </row>
    <row r="5124" spans="1:8">
      <c r="A5124" s="594" t="s">
        <v>4064</v>
      </c>
      <c r="B5124" s="595"/>
      <c r="C5124" s="595"/>
      <c r="D5124" s="596"/>
      <c r="E5124" s="597" t="s">
        <v>4130</v>
      </c>
      <c r="F5124" s="598" t="s">
        <v>4132</v>
      </c>
      <c r="G5124" s="599" t="s">
        <v>4133</v>
      </c>
      <c r="H5124" s="600" t="s">
        <v>4134</v>
      </c>
    </row>
    <row r="5125" spans="1:8">
      <c r="A5125" s="601" t="s">
        <v>4149</v>
      </c>
      <c r="B5125" s="602"/>
      <c r="C5125" s="602"/>
      <c r="D5125" s="603"/>
      <c r="E5125" s="604" t="s">
        <v>4140</v>
      </c>
      <c r="F5125" s="686">
        <v>0.20830000000000001</v>
      </c>
      <c r="G5125" s="606">
        <v>64783.484999999993</v>
      </c>
      <c r="H5125" s="607">
        <v>13494.4</v>
      </c>
    </row>
    <row r="5126" spans="1:8">
      <c r="A5126" s="601"/>
      <c r="B5126" s="602"/>
      <c r="C5126" s="602"/>
      <c r="D5126" s="603"/>
      <c r="E5126" s="604" t="s">
        <v>4141</v>
      </c>
      <c r="F5126" s="633"/>
      <c r="G5126" s="606" t="s">
        <v>4141</v>
      </c>
      <c r="H5126" s="607" t="s">
        <v>4141</v>
      </c>
    </row>
    <row r="5127" spans="1:8">
      <c r="A5127" s="601"/>
      <c r="B5127" s="602"/>
      <c r="C5127" s="602"/>
      <c r="D5127" s="603"/>
      <c r="E5127" s="604" t="s">
        <v>4141</v>
      </c>
      <c r="F5127" s="633"/>
      <c r="G5127" s="606" t="s">
        <v>4141</v>
      </c>
      <c r="H5127" s="607" t="s">
        <v>4141</v>
      </c>
    </row>
    <row r="5128" spans="1:8">
      <c r="A5128" s="601"/>
      <c r="B5128" s="602"/>
      <c r="C5128" s="602"/>
      <c r="D5128" s="603"/>
      <c r="E5128" s="623" t="s">
        <v>4150</v>
      </c>
      <c r="F5128" s="624"/>
      <c r="G5128" s="625"/>
      <c r="H5128" s="612">
        <v>13494.4</v>
      </c>
    </row>
    <row r="5129" spans="1:8">
      <c r="A5129" s="634" t="s">
        <v>4151</v>
      </c>
      <c r="B5129" s="635"/>
      <c r="C5129" s="636"/>
      <c r="D5129" s="637"/>
      <c r="E5129" s="636"/>
      <c r="F5129" s="636"/>
      <c r="G5129" s="638"/>
      <c r="H5129" s="639"/>
    </row>
    <row r="5130" spans="1:8">
      <c r="A5130" s="594" t="s">
        <v>4064</v>
      </c>
      <c r="B5130" s="595"/>
      <c r="C5130" s="595"/>
      <c r="D5130" s="596"/>
      <c r="E5130" s="597" t="s">
        <v>4130</v>
      </c>
      <c r="F5130" s="598" t="s">
        <v>4144</v>
      </c>
      <c r="G5130" s="599" t="s">
        <v>4133</v>
      </c>
      <c r="H5130" s="600" t="s">
        <v>4134</v>
      </c>
    </row>
    <row r="5131" spans="1:8">
      <c r="A5131" s="601" t="s">
        <v>4195</v>
      </c>
      <c r="B5131" s="602"/>
      <c r="C5131" s="602"/>
      <c r="D5131" s="603"/>
      <c r="E5131" s="604" t="s">
        <v>4146</v>
      </c>
      <c r="F5131" s="640">
        <v>1.31</v>
      </c>
      <c r="G5131" s="606">
        <v>45029.264109374999</v>
      </c>
      <c r="H5131" s="607">
        <v>58988.34</v>
      </c>
    </row>
    <row r="5132" spans="1:8">
      <c r="A5132" s="601"/>
      <c r="B5132" s="602"/>
      <c r="C5132" s="602"/>
      <c r="D5132" s="603"/>
      <c r="E5132" s="633" t="s">
        <v>4141</v>
      </c>
      <c r="F5132" s="605"/>
      <c r="G5132" s="606" t="s">
        <v>4141</v>
      </c>
      <c r="H5132" s="607" t="s">
        <v>4141</v>
      </c>
    </row>
    <row r="5133" spans="1:8" ht="13.5" thickBot="1">
      <c r="A5133" s="641"/>
      <c r="B5133" s="642"/>
      <c r="C5133" s="642"/>
      <c r="D5133" s="643"/>
      <c r="E5133" s="644" t="s">
        <v>4153</v>
      </c>
      <c r="F5133" s="645"/>
      <c r="G5133" s="646"/>
      <c r="H5133" s="647">
        <v>58988.34</v>
      </c>
    </row>
    <row r="5134" spans="1:8" ht="13.5" thickBot="1">
      <c r="A5134" s="648" t="s">
        <v>4154</v>
      </c>
      <c r="B5134" s="649"/>
      <c r="C5134" s="649"/>
      <c r="D5134" s="649"/>
      <c r="E5134" s="650"/>
      <c r="F5134" s="651">
        <v>286557</v>
      </c>
      <c r="G5134" s="652"/>
      <c r="H5134" s="653"/>
    </row>
    <row r="5136" spans="1:8" ht="13.5" thickBot="1">
      <c r="A5136" s="683"/>
      <c r="B5136" s="683"/>
      <c r="C5136" s="683"/>
      <c r="D5136" s="683"/>
      <c r="E5136" s="683"/>
      <c r="F5136" s="683"/>
      <c r="G5136" s="683"/>
      <c r="H5136" s="683"/>
    </row>
    <row r="5137" spans="1:8" ht="26.25" thickBot="1">
      <c r="A5137" s="573" t="s">
        <v>4129</v>
      </c>
      <c r="B5137" s="581"/>
      <c r="C5137" s="581"/>
      <c r="D5137" s="582" t="s">
        <v>410</v>
      </c>
      <c r="E5137" s="583" t="s">
        <v>4130</v>
      </c>
      <c r="F5137" s="584" t="s">
        <v>2</v>
      </c>
      <c r="G5137" s="585" t="s">
        <v>0</v>
      </c>
      <c r="H5137" s="586" t="s">
        <v>4669</v>
      </c>
    </row>
    <row r="5138" spans="1:8" ht="15.75" customHeight="1" thickBot="1">
      <c r="A5138" s="684"/>
      <c r="B5138" s="684"/>
      <c r="C5138" s="684"/>
      <c r="D5138" s="684"/>
      <c r="E5138" s="684"/>
      <c r="F5138" s="684"/>
      <c r="G5138" s="684"/>
      <c r="H5138" s="684"/>
    </row>
    <row r="5139" spans="1:8">
      <c r="A5139" s="588" t="s">
        <v>1297</v>
      </c>
      <c r="B5139" s="589"/>
      <c r="C5139" s="590"/>
      <c r="D5139" s="591"/>
      <c r="E5139" s="590"/>
      <c r="F5139" s="590"/>
      <c r="G5139" s="592"/>
      <c r="H5139" s="593"/>
    </row>
    <row r="5140" spans="1:8">
      <c r="A5140" s="594" t="s">
        <v>4064</v>
      </c>
      <c r="B5140" s="595"/>
      <c r="C5140" s="595"/>
      <c r="D5140" s="596"/>
      <c r="E5140" s="597" t="s">
        <v>4130</v>
      </c>
      <c r="F5140" s="598" t="s">
        <v>4132</v>
      </c>
      <c r="G5140" s="599" t="s">
        <v>4133</v>
      </c>
      <c r="H5140" s="600" t="s">
        <v>4134</v>
      </c>
    </row>
    <row r="5141" spans="1:8" ht="13.5">
      <c r="A5141" s="663" t="s">
        <v>4670</v>
      </c>
      <c r="B5141" s="664"/>
      <c r="C5141" s="664"/>
      <c r="D5141" s="665"/>
      <c r="E5141" s="604" t="s">
        <v>4138</v>
      </c>
      <c r="F5141" s="605">
        <v>1</v>
      </c>
      <c r="G5141" s="606">
        <v>152145</v>
      </c>
      <c r="H5141" s="607">
        <v>152145</v>
      </c>
    </row>
    <row r="5142" spans="1:8" ht="13.5">
      <c r="A5142" s="663"/>
      <c r="B5142" s="664"/>
      <c r="C5142" s="664"/>
      <c r="D5142" s="665"/>
      <c r="E5142" s="604" t="s">
        <v>4141</v>
      </c>
      <c r="F5142" s="685"/>
      <c r="G5142" s="606" t="s">
        <v>4141</v>
      </c>
      <c r="H5142" s="607" t="s">
        <v>4141</v>
      </c>
    </row>
    <row r="5143" spans="1:8" ht="13.5">
      <c r="A5143" s="663"/>
      <c r="B5143" s="664"/>
      <c r="C5143" s="664"/>
      <c r="D5143" s="665"/>
      <c r="E5143" s="611" t="s">
        <v>4142</v>
      </c>
      <c r="F5143" s="611"/>
      <c r="G5143" s="611"/>
      <c r="H5143" s="612">
        <v>152145</v>
      </c>
    </row>
    <row r="5144" spans="1:8">
      <c r="A5144" s="613" t="s">
        <v>4143</v>
      </c>
      <c r="B5144" s="614"/>
      <c r="C5144" s="615"/>
      <c r="D5144" s="616"/>
      <c r="E5144" s="615"/>
      <c r="F5144" s="615"/>
      <c r="G5144" s="617"/>
      <c r="H5144" s="618"/>
    </row>
    <row r="5145" spans="1:8">
      <c r="A5145" s="594" t="s">
        <v>4064</v>
      </c>
      <c r="B5145" s="595"/>
      <c r="C5145" s="595"/>
      <c r="D5145" s="596"/>
      <c r="E5145" s="597" t="s">
        <v>4130</v>
      </c>
      <c r="F5145" s="598" t="s">
        <v>4144</v>
      </c>
      <c r="G5145" s="599" t="s">
        <v>4133</v>
      </c>
      <c r="H5145" s="600" t="s">
        <v>4134</v>
      </c>
    </row>
    <row r="5146" spans="1:8">
      <c r="A5146" s="601" t="s">
        <v>4145</v>
      </c>
      <c r="B5146" s="602"/>
      <c r="C5146" s="602"/>
      <c r="D5146" s="603"/>
      <c r="E5146" s="604" t="s">
        <v>4146</v>
      </c>
      <c r="F5146" s="619">
        <v>0.25</v>
      </c>
      <c r="G5146" s="606">
        <v>1587.2183463750353</v>
      </c>
      <c r="H5146" s="607">
        <v>396.8</v>
      </c>
    </row>
    <row r="5147" spans="1:8">
      <c r="A5147" s="601"/>
      <c r="B5147" s="602"/>
      <c r="C5147" s="602"/>
      <c r="D5147" s="603"/>
      <c r="E5147" s="604" t="s">
        <v>4141</v>
      </c>
      <c r="F5147" s="619" t="s">
        <v>4141</v>
      </c>
      <c r="G5147" s="606" t="s">
        <v>4141</v>
      </c>
      <c r="H5147" s="607" t="s">
        <v>4141</v>
      </c>
    </row>
    <row r="5148" spans="1:8">
      <c r="A5148" s="620"/>
      <c r="B5148" s="621"/>
      <c r="C5148" s="621"/>
      <c r="D5148" s="622"/>
      <c r="E5148" s="623" t="s">
        <v>4147</v>
      </c>
      <c r="F5148" s="624"/>
      <c r="G5148" s="625"/>
      <c r="H5148" s="612">
        <v>396.8</v>
      </c>
    </row>
    <row r="5149" spans="1:8">
      <c r="A5149" s="626" t="s">
        <v>4148</v>
      </c>
      <c r="B5149" s="627"/>
      <c r="C5149" s="628"/>
      <c r="D5149" s="629"/>
      <c r="E5149" s="628"/>
      <c r="F5149" s="628"/>
      <c r="G5149" s="630"/>
      <c r="H5149" s="631"/>
    </row>
    <row r="5150" spans="1:8">
      <c r="A5150" s="594" t="s">
        <v>4064</v>
      </c>
      <c r="B5150" s="595"/>
      <c r="C5150" s="595"/>
      <c r="D5150" s="596"/>
      <c r="E5150" s="597" t="s">
        <v>4130</v>
      </c>
      <c r="F5150" s="598" t="s">
        <v>4132</v>
      </c>
      <c r="G5150" s="599" t="s">
        <v>4133</v>
      </c>
      <c r="H5150" s="600" t="s">
        <v>4134</v>
      </c>
    </row>
    <row r="5151" spans="1:8">
      <c r="A5151" s="601" t="s">
        <v>4149</v>
      </c>
      <c r="B5151" s="602"/>
      <c r="C5151" s="602"/>
      <c r="D5151" s="603"/>
      <c r="E5151" s="604" t="s">
        <v>4140</v>
      </c>
      <c r="F5151" s="686">
        <v>0.05</v>
      </c>
      <c r="G5151" s="606">
        <v>64783.484999999993</v>
      </c>
      <c r="H5151" s="607">
        <v>3239.17</v>
      </c>
    </row>
    <row r="5152" spans="1:8">
      <c r="A5152" s="601"/>
      <c r="B5152" s="602"/>
      <c r="C5152" s="602"/>
      <c r="D5152" s="603"/>
      <c r="E5152" s="604" t="s">
        <v>4141</v>
      </c>
      <c r="F5152" s="633"/>
      <c r="G5152" s="606" t="s">
        <v>4141</v>
      </c>
      <c r="H5152" s="607" t="s">
        <v>4141</v>
      </c>
    </row>
    <row r="5153" spans="1:8">
      <c r="A5153" s="601"/>
      <c r="B5153" s="602"/>
      <c r="C5153" s="602"/>
      <c r="D5153" s="603"/>
      <c r="E5153" s="604" t="s">
        <v>4141</v>
      </c>
      <c r="F5153" s="633"/>
      <c r="G5153" s="606" t="s">
        <v>4141</v>
      </c>
      <c r="H5153" s="607" t="s">
        <v>4141</v>
      </c>
    </row>
    <row r="5154" spans="1:8">
      <c r="A5154" s="601"/>
      <c r="B5154" s="602"/>
      <c r="C5154" s="602"/>
      <c r="D5154" s="603"/>
      <c r="E5154" s="623" t="s">
        <v>4150</v>
      </c>
      <c r="F5154" s="624"/>
      <c r="G5154" s="625"/>
      <c r="H5154" s="612">
        <v>3239.17</v>
      </c>
    </row>
    <row r="5155" spans="1:8">
      <c r="A5155" s="634" t="s">
        <v>4151</v>
      </c>
      <c r="B5155" s="635"/>
      <c r="C5155" s="636"/>
      <c r="D5155" s="637"/>
      <c r="E5155" s="636"/>
      <c r="F5155" s="636"/>
      <c r="G5155" s="638"/>
      <c r="H5155" s="639"/>
    </row>
    <row r="5156" spans="1:8">
      <c r="A5156" s="594" t="s">
        <v>4064</v>
      </c>
      <c r="B5156" s="595"/>
      <c r="C5156" s="595"/>
      <c r="D5156" s="596"/>
      <c r="E5156" s="597" t="s">
        <v>4130</v>
      </c>
      <c r="F5156" s="598" t="s">
        <v>4144</v>
      </c>
      <c r="G5156" s="599" t="s">
        <v>4133</v>
      </c>
      <c r="H5156" s="600" t="s">
        <v>4134</v>
      </c>
    </row>
    <row r="5157" spans="1:8">
      <c r="A5157" s="601" t="s">
        <v>4195</v>
      </c>
      <c r="B5157" s="602"/>
      <c r="C5157" s="602"/>
      <c r="D5157" s="603"/>
      <c r="E5157" s="604" t="s">
        <v>4146</v>
      </c>
      <c r="F5157" s="640">
        <v>0.25</v>
      </c>
      <c r="G5157" s="606">
        <v>45029.264109374999</v>
      </c>
      <c r="H5157" s="607">
        <v>11257.32</v>
      </c>
    </row>
    <row r="5158" spans="1:8">
      <c r="A5158" s="601"/>
      <c r="B5158" s="602"/>
      <c r="C5158" s="602"/>
      <c r="D5158" s="603"/>
      <c r="E5158" s="633" t="s">
        <v>4141</v>
      </c>
      <c r="F5158" s="605"/>
      <c r="G5158" s="606" t="s">
        <v>4141</v>
      </c>
      <c r="H5158" s="607" t="s">
        <v>4141</v>
      </c>
    </row>
    <row r="5159" spans="1:8" ht="13.5" thickBot="1">
      <c r="A5159" s="641"/>
      <c r="B5159" s="642"/>
      <c r="C5159" s="642"/>
      <c r="D5159" s="643"/>
      <c r="E5159" s="644" t="s">
        <v>4153</v>
      </c>
      <c r="F5159" s="645"/>
      <c r="G5159" s="646"/>
      <c r="H5159" s="647">
        <v>11257.32</v>
      </c>
    </row>
    <row r="5160" spans="1:8" ht="13.5" thickBot="1">
      <c r="A5160" s="648" t="s">
        <v>4154</v>
      </c>
      <c r="B5160" s="649"/>
      <c r="C5160" s="649"/>
      <c r="D5160" s="649"/>
      <c r="E5160" s="650"/>
      <c r="F5160" s="651">
        <v>167038.29</v>
      </c>
      <c r="G5160" s="652"/>
      <c r="H5160" s="653"/>
    </row>
    <row r="5162" spans="1:8" ht="13.5" thickBot="1">
      <c r="A5162" s="683"/>
      <c r="B5162" s="683"/>
      <c r="C5162" s="683"/>
      <c r="D5162" s="683"/>
      <c r="E5162" s="683"/>
      <c r="F5162" s="683"/>
      <c r="G5162" s="683"/>
      <c r="H5162" s="683"/>
    </row>
    <row r="5163" spans="1:8" ht="35.25" customHeight="1" thickBot="1">
      <c r="A5163" s="573" t="s">
        <v>4129</v>
      </c>
      <c r="B5163" s="581"/>
      <c r="C5163" s="581"/>
      <c r="D5163" s="582" t="s">
        <v>412</v>
      </c>
      <c r="E5163" s="583" t="s">
        <v>4130</v>
      </c>
      <c r="F5163" s="584" t="s">
        <v>2</v>
      </c>
      <c r="G5163" s="585" t="s">
        <v>0</v>
      </c>
      <c r="H5163" s="586" t="s">
        <v>4671</v>
      </c>
    </row>
    <row r="5164" spans="1:8" ht="15.75" customHeight="1" thickBot="1">
      <c r="A5164" s="684"/>
      <c r="B5164" s="684"/>
      <c r="C5164" s="684"/>
      <c r="D5164" s="684"/>
      <c r="E5164" s="684"/>
      <c r="F5164" s="684"/>
      <c r="G5164" s="684"/>
      <c r="H5164" s="684"/>
    </row>
    <row r="5165" spans="1:8">
      <c r="A5165" s="588" t="s">
        <v>1297</v>
      </c>
      <c r="B5165" s="589"/>
      <c r="C5165" s="590"/>
      <c r="D5165" s="591"/>
      <c r="E5165" s="590"/>
      <c r="F5165" s="590"/>
      <c r="G5165" s="592"/>
      <c r="H5165" s="593"/>
    </row>
    <row r="5166" spans="1:8">
      <c r="A5166" s="594" t="s">
        <v>4064</v>
      </c>
      <c r="B5166" s="595"/>
      <c r="C5166" s="595"/>
      <c r="D5166" s="596"/>
      <c r="E5166" s="597" t="s">
        <v>4130</v>
      </c>
      <c r="F5166" s="598" t="s">
        <v>4132</v>
      </c>
      <c r="G5166" s="599" t="s">
        <v>4133</v>
      </c>
      <c r="H5166" s="600" t="s">
        <v>4134</v>
      </c>
    </row>
    <row r="5167" spans="1:8" ht="13.5">
      <c r="A5167" s="663" t="s">
        <v>4672</v>
      </c>
      <c r="B5167" s="664"/>
      <c r="C5167" s="664"/>
      <c r="D5167" s="665"/>
      <c r="E5167" s="604" t="s">
        <v>4138</v>
      </c>
      <c r="F5167" s="605">
        <v>1</v>
      </c>
      <c r="G5167" s="606">
        <v>22455</v>
      </c>
      <c r="H5167" s="607">
        <v>22455</v>
      </c>
    </row>
    <row r="5168" spans="1:8" ht="13.5">
      <c r="A5168" s="663"/>
      <c r="B5168" s="664"/>
      <c r="C5168" s="664"/>
      <c r="D5168" s="665"/>
      <c r="E5168" s="604" t="s">
        <v>4141</v>
      </c>
      <c r="F5168" s="685"/>
      <c r="G5168" s="606" t="s">
        <v>4141</v>
      </c>
      <c r="H5168" s="607" t="s">
        <v>4141</v>
      </c>
    </row>
    <row r="5169" spans="1:8" ht="13.5">
      <c r="A5169" s="663"/>
      <c r="B5169" s="664"/>
      <c r="C5169" s="664"/>
      <c r="D5169" s="665"/>
      <c r="E5169" s="611" t="s">
        <v>4142</v>
      </c>
      <c r="F5169" s="611"/>
      <c r="G5169" s="611"/>
      <c r="H5169" s="612">
        <v>22455</v>
      </c>
    </row>
    <row r="5170" spans="1:8">
      <c r="A5170" s="613" t="s">
        <v>4143</v>
      </c>
      <c r="B5170" s="614"/>
      <c r="C5170" s="615"/>
      <c r="D5170" s="616"/>
      <c r="E5170" s="615"/>
      <c r="F5170" s="615"/>
      <c r="G5170" s="617"/>
      <c r="H5170" s="618"/>
    </row>
    <row r="5171" spans="1:8">
      <c r="A5171" s="594" t="s">
        <v>4064</v>
      </c>
      <c r="B5171" s="595"/>
      <c r="C5171" s="595"/>
      <c r="D5171" s="596"/>
      <c r="E5171" s="597" t="s">
        <v>4130</v>
      </c>
      <c r="F5171" s="598" t="s">
        <v>4144</v>
      </c>
      <c r="G5171" s="599" t="s">
        <v>4133</v>
      </c>
      <c r="H5171" s="600" t="s">
        <v>4134</v>
      </c>
    </row>
    <row r="5172" spans="1:8">
      <c r="A5172" s="601" t="s">
        <v>4145</v>
      </c>
      <c r="B5172" s="602"/>
      <c r="C5172" s="602"/>
      <c r="D5172" s="603"/>
      <c r="E5172" s="604" t="s">
        <v>4146</v>
      </c>
      <c r="F5172" s="619">
        <v>0.5</v>
      </c>
      <c r="G5172" s="606">
        <v>1587.2183463750353</v>
      </c>
      <c r="H5172" s="607">
        <v>793.61</v>
      </c>
    </row>
    <row r="5173" spans="1:8">
      <c r="A5173" s="601"/>
      <c r="B5173" s="602"/>
      <c r="C5173" s="602"/>
      <c r="D5173" s="603"/>
      <c r="E5173" s="604" t="s">
        <v>4141</v>
      </c>
      <c r="F5173" s="619" t="s">
        <v>4141</v>
      </c>
      <c r="G5173" s="606" t="s">
        <v>4141</v>
      </c>
      <c r="H5173" s="607" t="s">
        <v>4141</v>
      </c>
    </row>
    <row r="5174" spans="1:8">
      <c r="A5174" s="620"/>
      <c r="B5174" s="621"/>
      <c r="C5174" s="621"/>
      <c r="D5174" s="622"/>
      <c r="E5174" s="623" t="s">
        <v>4147</v>
      </c>
      <c r="F5174" s="624"/>
      <c r="G5174" s="625"/>
      <c r="H5174" s="612">
        <v>793.61</v>
      </c>
    </row>
    <row r="5175" spans="1:8">
      <c r="A5175" s="626" t="s">
        <v>4148</v>
      </c>
      <c r="B5175" s="627"/>
      <c r="C5175" s="628"/>
      <c r="D5175" s="629"/>
      <c r="E5175" s="628"/>
      <c r="F5175" s="628"/>
      <c r="G5175" s="630"/>
      <c r="H5175" s="631"/>
    </row>
    <row r="5176" spans="1:8">
      <c r="A5176" s="594" t="s">
        <v>4064</v>
      </c>
      <c r="B5176" s="595"/>
      <c r="C5176" s="595"/>
      <c r="D5176" s="596"/>
      <c r="E5176" s="597" t="s">
        <v>4130</v>
      </c>
      <c r="F5176" s="598" t="s">
        <v>4132</v>
      </c>
      <c r="G5176" s="599" t="s">
        <v>4133</v>
      </c>
      <c r="H5176" s="600" t="s">
        <v>4134</v>
      </c>
    </row>
    <row r="5177" spans="1:8">
      <c r="A5177" s="601" t="s">
        <v>4149</v>
      </c>
      <c r="B5177" s="602"/>
      <c r="C5177" s="602"/>
      <c r="D5177" s="603"/>
      <c r="E5177" s="604" t="s">
        <v>4140</v>
      </c>
      <c r="F5177" s="686">
        <v>0.01</v>
      </c>
      <c r="G5177" s="606">
        <v>64783.484999999993</v>
      </c>
      <c r="H5177" s="607">
        <v>647.83000000000004</v>
      </c>
    </row>
    <row r="5178" spans="1:8">
      <c r="A5178" s="601"/>
      <c r="B5178" s="602"/>
      <c r="C5178" s="602"/>
      <c r="D5178" s="603"/>
      <c r="E5178" s="604" t="s">
        <v>4141</v>
      </c>
      <c r="F5178" s="633"/>
      <c r="G5178" s="606" t="s">
        <v>4141</v>
      </c>
      <c r="H5178" s="607" t="s">
        <v>4141</v>
      </c>
    </row>
    <row r="5179" spans="1:8">
      <c r="A5179" s="601"/>
      <c r="B5179" s="602"/>
      <c r="C5179" s="602"/>
      <c r="D5179" s="603"/>
      <c r="E5179" s="604" t="s">
        <v>4141</v>
      </c>
      <c r="F5179" s="633"/>
      <c r="G5179" s="606" t="s">
        <v>4141</v>
      </c>
      <c r="H5179" s="607" t="s">
        <v>4141</v>
      </c>
    </row>
    <row r="5180" spans="1:8">
      <c r="A5180" s="601"/>
      <c r="B5180" s="602"/>
      <c r="C5180" s="602"/>
      <c r="D5180" s="603"/>
      <c r="E5180" s="623" t="s">
        <v>4150</v>
      </c>
      <c r="F5180" s="624"/>
      <c r="G5180" s="625"/>
      <c r="H5180" s="612">
        <v>647.83000000000004</v>
      </c>
    </row>
    <row r="5181" spans="1:8">
      <c r="A5181" s="634" t="s">
        <v>4151</v>
      </c>
      <c r="B5181" s="635"/>
      <c r="C5181" s="636"/>
      <c r="D5181" s="637"/>
      <c r="E5181" s="636"/>
      <c r="F5181" s="636"/>
      <c r="G5181" s="638"/>
      <c r="H5181" s="639"/>
    </row>
    <row r="5182" spans="1:8">
      <c r="A5182" s="594" t="s">
        <v>4064</v>
      </c>
      <c r="B5182" s="595"/>
      <c r="C5182" s="595"/>
      <c r="D5182" s="596"/>
      <c r="E5182" s="597" t="s">
        <v>4130</v>
      </c>
      <c r="F5182" s="598" t="s">
        <v>4144</v>
      </c>
      <c r="G5182" s="599" t="s">
        <v>4133</v>
      </c>
      <c r="H5182" s="600" t="s">
        <v>4134</v>
      </c>
    </row>
    <row r="5183" spans="1:8" ht="21" customHeight="1">
      <c r="A5183" s="601" t="s">
        <v>4198</v>
      </c>
      <c r="B5183" s="602"/>
      <c r="C5183" s="602"/>
      <c r="D5183" s="603"/>
      <c r="E5183" s="604" t="s">
        <v>4146</v>
      </c>
      <c r="F5183" s="640">
        <v>0.5</v>
      </c>
      <c r="G5183" s="606">
        <v>25731.008062500001</v>
      </c>
      <c r="H5183" s="607">
        <v>12865.5</v>
      </c>
    </row>
    <row r="5184" spans="1:8">
      <c r="A5184" s="601"/>
      <c r="B5184" s="602"/>
      <c r="C5184" s="602"/>
      <c r="D5184" s="603"/>
      <c r="E5184" s="633" t="s">
        <v>4141</v>
      </c>
      <c r="F5184" s="605"/>
      <c r="G5184" s="606" t="s">
        <v>4141</v>
      </c>
      <c r="H5184" s="607" t="s">
        <v>4141</v>
      </c>
    </row>
    <row r="5185" spans="1:8" ht="13.5" thickBot="1">
      <c r="A5185" s="641"/>
      <c r="B5185" s="642"/>
      <c r="C5185" s="642"/>
      <c r="D5185" s="643"/>
      <c r="E5185" s="644" t="s">
        <v>4153</v>
      </c>
      <c r="F5185" s="645"/>
      <c r="G5185" s="646"/>
      <c r="H5185" s="647">
        <v>12865.5</v>
      </c>
    </row>
    <row r="5186" spans="1:8" ht="13.5" thickBot="1">
      <c r="A5186" s="648" t="s">
        <v>4154</v>
      </c>
      <c r="B5186" s="649"/>
      <c r="C5186" s="649"/>
      <c r="D5186" s="649"/>
      <c r="E5186" s="650"/>
      <c r="F5186" s="651">
        <v>36761.94</v>
      </c>
      <c r="G5186" s="652"/>
      <c r="H5186" s="653"/>
    </row>
    <row r="5188" spans="1:8" ht="13.5" thickBot="1">
      <c r="A5188" s="683"/>
      <c r="B5188" s="683"/>
      <c r="C5188" s="683"/>
      <c r="D5188" s="683"/>
      <c r="E5188" s="683"/>
      <c r="F5188" s="683"/>
      <c r="G5188" s="683"/>
      <c r="H5188" s="683"/>
    </row>
    <row r="5189" spans="1:8" ht="35.25" customHeight="1" thickBot="1">
      <c r="A5189" s="573" t="s">
        <v>4129</v>
      </c>
      <c r="B5189" s="581"/>
      <c r="C5189" s="581"/>
      <c r="D5189" s="582" t="s">
        <v>414</v>
      </c>
      <c r="E5189" s="583" t="s">
        <v>4130</v>
      </c>
      <c r="F5189" s="584" t="s">
        <v>2</v>
      </c>
      <c r="G5189" s="585" t="s">
        <v>0</v>
      </c>
      <c r="H5189" s="586" t="s">
        <v>4673</v>
      </c>
    </row>
    <row r="5190" spans="1:8" ht="15.75" customHeight="1" thickBot="1">
      <c r="A5190" s="684"/>
      <c r="B5190" s="684"/>
      <c r="C5190" s="684"/>
      <c r="D5190" s="684"/>
      <c r="E5190" s="684"/>
      <c r="F5190" s="684"/>
      <c r="G5190" s="684"/>
      <c r="H5190" s="684"/>
    </row>
    <row r="5191" spans="1:8">
      <c r="A5191" s="588" t="s">
        <v>1297</v>
      </c>
      <c r="B5191" s="589"/>
      <c r="C5191" s="590"/>
      <c r="D5191" s="591"/>
      <c r="E5191" s="590"/>
      <c r="F5191" s="590"/>
      <c r="G5191" s="592"/>
      <c r="H5191" s="593"/>
    </row>
    <row r="5192" spans="1:8">
      <c r="A5192" s="594" t="s">
        <v>4064</v>
      </c>
      <c r="B5192" s="595"/>
      <c r="C5192" s="595"/>
      <c r="D5192" s="596"/>
      <c r="E5192" s="597" t="s">
        <v>4130</v>
      </c>
      <c r="F5192" s="598" t="s">
        <v>4132</v>
      </c>
      <c r="G5192" s="599" t="s">
        <v>4133</v>
      </c>
      <c r="H5192" s="600" t="s">
        <v>4134</v>
      </c>
    </row>
    <row r="5193" spans="1:8" ht="13.5">
      <c r="A5193" s="663" t="s">
        <v>4562</v>
      </c>
      <c r="B5193" s="664"/>
      <c r="C5193" s="664"/>
      <c r="D5193" s="665"/>
      <c r="E5193" s="604" t="s">
        <v>4138</v>
      </c>
      <c r="F5193" s="605">
        <v>1</v>
      </c>
      <c r="G5193" s="606">
        <v>6195</v>
      </c>
      <c r="H5193" s="607">
        <v>6195</v>
      </c>
    </row>
    <row r="5194" spans="1:8" ht="13.5">
      <c r="A5194" s="663" t="s">
        <v>4407</v>
      </c>
      <c r="B5194" s="664"/>
      <c r="C5194" s="664"/>
      <c r="D5194" s="665"/>
      <c r="E5194" s="604" t="s">
        <v>4228</v>
      </c>
      <c r="F5194" s="605">
        <v>0.02</v>
      </c>
      <c r="G5194" s="606">
        <v>58570</v>
      </c>
      <c r="H5194" s="607">
        <v>1171.4000000000001</v>
      </c>
    </row>
    <row r="5195" spans="1:8" ht="13.5">
      <c r="A5195" s="663" t="s">
        <v>4563</v>
      </c>
      <c r="B5195" s="664"/>
      <c r="C5195" s="664"/>
      <c r="D5195" s="665"/>
      <c r="E5195" s="604" t="s">
        <v>4138</v>
      </c>
      <c r="F5195" s="605">
        <v>0.23</v>
      </c>
      <c r="G5195" s="606">
        <v>60795</v>
      </c>
      <c r="H5195" s="607">
        <v>13982.85</v>
      </c>
    </row>
    <row r="5196" spans="1:8" ht="13.5">
      <c r="A5196" s="663" t="s">
        <v>4537</v>
      </c>
      <c r="B5196" s="664"/>
      <c r="C5196" s="664"/>
      <c r="D5196" s="665"/>
      <c r="E5196" s="604" t="s">
        <v>4138</v>
      </c>
      <c r="F5196" s="605">
        <v>7.0000000000000007E-2</v>
      </c>
      <c r="G5196" s="606">
        <v>31395</v>
      </c>
      <c r="H5196" s="607">
        <v>2197.65</v>
      </c>
    </row>
    <row r="5197" spans="1:8" ht="13.5">
      <c r="A5197" s="663"/>
      <c r="B5197" s="664"/>
      <c r="C5197" s="664"/>
      <c r="D5197" s="665"/>
      <c r="E5197" s="611" t="s">
        <v>4142</v>
      </c>
      <c r="F5197" s="611"/>
      <c r="G5197" s="611"/>
      <c r="H5197" s="612">
        <v>23546.9</v>
      </c>
    </row>
    <row r="5198" spans="1:8">
      <c r="A5198" s="613" t="s">
        <v>4143</v>
      </c>
      <c r="B5198" s="614"/>
      <c r="C5198" s="615"/>
      <c r="D5198" s="616"/>
      <c r="E5198" s="615"/>
      <c r="F5198" s="615"/>
      <c r="G5198" s="617"/>
      <c r="H5198" s="618"/>
    </row>
    <row r="5199" spans="1:8">
      <c r="A5199" s="594" t="s">
        <v>4064</v>
      </c>
      <c r="B5199" s="595"/>
      <c r="C5199" s="595"/>
      <c r="D5199" s="596"/>
      <c r="E5199" s="597" t="s">
        <v>4130</v>
      </c>
      <c r="F5199" s="598" t="s">
        <v>4144</v>
      </c>
      <c r="G5199" s="599" t="s">
        <v>4133</v>
      </c>
      <c r="H5199" s="600" t="s">
        <v>4134</v>
      </c>
    </row>
    <row r="5200" spans="1:8">
      <c r="A5200" s="601" t="s">
        <v>4145</v>
      </c>
      <c r="B5200" s="602"/>
      <c r="C5200" s="602"/>
      <c r="D5200" s="603"/>
      <c r="E5200" s="604" t="s">
        <v>4146</v>
      </c>
      <c r="F5200" s="619">
        <v>0.5</v>
      </c>
      <c r="G5200" s="606">
        <v>1587.2183463750353</v>
      </c>
      <c r="H5200" s="607">
        <v>793.61</v>
      </c>
    </row>
    <row r="5201" spans="1:8">
      <c r="A5201" s="601"/>
      <c r="B5201" s="602"/>
      <c r="C5201" s="602"/>
      <c r="D5201" s="603"/>
      <c r="E5201" s="604" t="s">
        <v>4141</v>
      </c>
      <c r="F5201" s="619" t="s">
        <v>4141</v>
      </c>
      <c r="G5201" s="606" t="s">
        <v>4141</v>
      </c>
      <c r="H5201" s="607" t="s">
        <v>4141</v>
      </c>
    </row>
    <row r="5202" spans="1:8">
      <c r="A5202" s="620"/>
      <c r="B5202" s="621"/>
      <c r="C5202" s="621"/>
      <c r="D5202" s="622"/>
      <c r="E5202" s="623" t="s">
        <v>4147</v>
      </c>
      <c r="F5202" s="624"/>
      <c r="G5202" s="625"/>
      <c r="H5202" s="612">
        <v>793.61</v>
      </c>
    </row>
    <row r="5203" spans="1:8">
      <c r="A5203" s="626" t="s">
        <v>4148</v>
      </c>
      <c r="B5203" s="627"/>
      <c r="C5203" s="628"/>
      <c r="D5203" s="629"/>
      <c r="E5203" s="628"/>
      <c r="F5203" s="628"/>
      <c r="G5203" s="630"/>
      <c r="H5203" s="631"/>
    </row>
    <row r="5204" spans="1:8">
      <c r="A5204" s="594" t="s">
        <v>4064</v>
      </c>
      <c r="B5204" s="595"/>
      <c r="C5204" s="595"/>
      <c r="D5204" s="596"/>
      <c r="E5204" s="597" t="s">
        <v>4130</v>
      </c>
      <c r="F5204" s="598" t="s">
        <v>4132</v>
      </c>
      <c r="G5204" s="599" t="s">
        <v>4133</v>
      </c>
      <c r="H5204" s="600" t="s">
        <v>4134</v>
      </c>
    </row>
    <row r="5205" spans="1:8">
      <c r="A5205" s="601" t="s">
        <v>4149</v>
      </c>
      <c r="B5205" s="602"/>
      <c r="C5205" s="602"/>
      <c r="D5205" s="603"/>
      <c r="E5205" s="604" t="s">
        <v>4140</v>
      </c>
      <c r="F5205" s="686">
        <v>1.4999999999999999E-2</v>
      </c>
      <c r="G5205" s="606">
        <v>64783.484999999993</v>
      </c>
      <c r="H5205" s="607">
        <v>971.75</v>
      </c>
    </row>
    <row r="5206" spans="1:8">
      <c r="A5206" s="601"/>
      <c r="B5206" s="602"/>
      <c r="C5206" s="602"/>
      <c r="D5206" s="603"/>
      <c r="E5206" s="604" t="s">
        <v>4141</v>
      </c>
      <c r="F5206" s="633"/>
      <c r="G5206" s="606" t="s">
        <v>4141</v>
      </c>
      <c r="H5206" s="607" t="s">
        <v>4141</v>
      </c>
    </row>
    <row r="5207" spans="1:8">
      <c r="A5207" s="601"/>
      <c r="B5207" s="602"/>
      <c r="C5207" s="602"/>
      <c r="D5207" s="603"/>
      <c r="E5207" s="604" t="s">
        <v>4141</v>
      </c>
      <c r="F5207" s="633"/>
      <c r="G5207" s="606" t="s">
        <v>4141</v>
      </c>
      <c r="H5207" s="607" t="s">
        <v>4141</v>
      </c>
    </row>
    <row r="5208" spans="1:8">
      <c r="A5208" s="601"/>
      <c r="B5208" s="602"/>
      <c r="C5208" s="602"/>
      <c r="D5208" s="603"/>
      <c r="E5208" s="623" t="s">
        <v>4150</v>
      </c>
      <c r="F5208" s="624"/>
      <c r="G5208" s="625"/>
      <c r="H5208" s="612">
        <v>971.75</v>
      </c>
    </row>
    <row r="5209" spans="1:8">
      <c r="A5209" s="634" t="s">
        <v>4151</v>
      </c>
      <c r="B5209" s="635"/>
      <c r="C5209" s="636"/>
      <c r="D5209" s="637"/>
      <c r="E5209" s="636"/>
      <c r="F5209" s="636"/>
      <c r="G5209" s="638"/>
      <c r="H5209" s="639"/>
    </row>
    <row r="5210" spans="1:8">
      <c r="A5210" s="594" t="s">
        <v>4064</v>
      </c>
      <c r="B5210" s="595"/>
      <c r="C5210" s="595"/>
      <c r="D5210" s="596"/>
      <c r="E5210" s="597" t="s">
        <v>4130</v>
      </c>
      <c r="F5210" s="598" t="s">
        <v>4144</v>
      </c>
      <c r="G5210" s="599" t="s">
        <v>4133</v>
      </c>
      <c r="H5210" s="600" t="s">
        <v>4134</v>
      </c>
    </row>
    <row r="5211" spans="1:8" ht="21" customHeight="1">
      <c r="A5211" s="601" t="s">
        <v>4198</v>
      </c>
      <c r="B5211" s="602"/>
      <c r="C5211" s="602"/>
      <c r="D5211" s="603"/>
      <c r="E5211" s="604" t="s">
        <v>4146</v>
      </c>
      <c r="F5211" s="640">
        <v>0.5</v>
      </c>
      <c r="G5211" s="606">
        <v>25731.008062500001</v>
      </c>
      <c r="H5211" s="607">
        <v>12865.5</v>
      </c>
    </row>
    <row r="5212" spans="1:8">
      <c r="A5212" s="601"/>
      <c r="B5212" s="602"/>
      <c r="C5212" s="602"/>
      <c r="D5212" s="603"/>
      <c r="E5212" s="633" t="s">
        <v>4141</v>
      </c>
      <c r="F5212" s="605"/>
      <c r="G5212" s="606" t="s">
        <v>4141</v>
      </c>
      <c r="H5212" s="607" t="s">
        <v>4141</v>
      </c>
    </row>
    <row r="5213" spans="1:8" ht="13.5" thickBot="1">
      <c r="A5213" s="641"/>
      <c r="B5213" s="642"/>
      <c r="C5213" s="642"/>
      <c r="D5213" s="643"/>
      <c r="E5213" s="644" t="s">
        <v>4153</v>
      </c>
      <c r="F5213" s="645"/>
      <c r="G5213" s="646"/>
      <c r="H5213" s="647">
        <v>12865.5</v>
      </c>
    </row>
    <row r="5214" spans="1:8" ht="13.5" thickBot="1">
      <c r="A5214" s="648" t="s">
        <v>4154</v>
      </c>
      <c r="B5214" s="649"/>
      <c r="C5214" s="649"/>
      <c r="D5214" s="649"/>
      <c r="E5214" s="650"/>
      <c r="F5214" s="651">
        <v>38177.760000000002</v>
      </c>
      <c r="G5214" s="652"/>
      <c r="H5214" s="653"/>
    </row>
    <row r="5216" spans="1:8" ht="13.5" thickBot="1">
      <c r="A5216" s="683"/>
      <c r="B5216" s="683"/>
      <c r="C5216" s="683"/>
      <c r="D5216" s="683"/>
      <c r="E5216" s="683"/>
      <c r="F5216" s="683"/>
      <c r="G5216" s="683"/>
      <c r="H5216" s="683"/>
    </row>
    <row r="5217" spans="1:8" ht="51" customHeight="1" thickBot="1">
      <c r="A5217" s="573" t="s">
        <v>4129</v>
      </c>
      <c r="B5217" s="581"/>
      <c r="C5217" s="581"/>
      <c r="D5217" s="582" t="s">
        <v>416</v>
      </c>
      <c r="E5217" s="583" t="s">
        <v>4130</v>
      </c>
      <c r="F5217" s="584" t="s">
        <v>2</v>
      </c>
      <c r="G5217" s="585" t="s">
        <v>0</v>
      </c>
      <c r="H5217" s="586" t="s">
        <v>4674</v>
      </c>
    </row>
    <row r="5218" spans="1:8" ht="15.75" customHeight="1" thickBot="1">
      <c r="A5218" s="684"/>
      <c r="B5218" s="684"/>
      <c r="C5218" s="684"/>
      <c r="D5218" s="684"/>
      <c r="E5218" s="684"/>
      <c r="F5218" s="684"/>
      <c r="G5218" s="684"/>
      <c r="H5218" s="684"/>
    </row>
    <row r="5219" spans="1:8">
      <c r="A5219" s="588" t="s">
        <v>1297</v>
      </c>
      <c r="B5219" s="589"/>
      <c r="C5219" s="590"/>
      <c r="D5219" s="591"/>
      <c r="E5219" s="590"/>
      <c r="F5219" s="590"/>
      <c r="G5219" s="592"/>
      <c r="H5219" s="593"/>
    </row>
    <row r="5220" spans="1:8">
      <c r="A5220" s="594" t="s">
        <v>4064</v>
      </c>
      <c r="B5220" s="595"/>
      <c r="C5220" s="595"/>
      <c r="D5220" s="596"/>
      <c r="E5220" s="597" t="s">
        <v>4130</v>
      </c>
      <c r="F5220" s="598" t="s">
        <v>4132</v>
      </c>
      <c r="G5220" s="599" t="s">
        <v>4133</v>
      </c>
      <c r="H5220" s="600" t="s">
        <v>4134</v>
      </c>
    </row>
    <row r="5221" spans="1:8" ht="13.5">
      <c r="A5221" s="663"/>
      <c r="B5221" s="664"/>
      <c r="C5221" s="664"/>
      <c r="D5221" s="665"/>
      <c r="E5221" s="604" t="s">
        <v>4141</v>
      </c>
      <c r="F5221" s="605"/>
      <c r="G5221" s="606" t="s">
        <v>4141</v>
      </c>
      <c r="H5221" s="607" t="s">
        <v>4141</v>
      </c>
    </row>
    <row r="5222" spans="1:8" ht="13.5">
      <c r="A5222" s="663"/>
      <c r="B5222" s="664"/>
      <c r="C5222" s="664"/>
      <c r="D5222" s="665"/>
      <c r="E5222" s="604" t="s">
        <v>4141</v>
      </c>
      <c r="F5222" s="605"/>
      <c r="G5222" s="606" t="s">
        <v>4141</v>
      </c>
      <c r="H5222" s="607" t="s">
        <v>4141</v>
      </c>
    </row>
    <row r="5223" spans="1:8" ht="13.5">
      <c r="A5223" s="663"/>
      <c r="B5223" s="664"/>
      <c r="C5223" s="664"/>
      <c r="D5223" s="665"/>
      <c r="E5223" s="604" t="s">
        <v>4141</v>
      </c>
      <c r="F5223" s="605"/>
      <c r="G5223" s="606" t="s">
        <v>4141</v>
      </c>
      <c r="H5223" s="607" t="s">
        <v>4141</v>
      </c>
    </row>
    <row r="5224" spans="1:8" ht="13.5">
      <c r="A5224" s="663"/>
      <c r="B5224" s="664"/>
      <c r="C5224" s="664"/>
      <c r="D5224" s="665"/>
      <c r="E5224" s="604" t="s">
        <v>4141</v>
      </c>
      <c r="F5224" s="605"/>
      <c r="G5224" s="606" t="s">
        <v>4141</v>
      </c>
      <c r="H5224" s="607" t="s">
        <v>4141</v>
      </c>
    </row>
    <row r="5225" spans="1:8" ht="13.5">
      <c r="A5225" s="663"/>
      <c r="B5225" s="664"/>
      <c r="C5225" s="664"/>
      <c r="D5225" s="665"/>
      <c r="E5225" s="611" t="s">
        <v>4142</v>
      </c>
      <c r="F5225" s="611"/>
      <c r="G5225" s="611"/>
      <c r="H5225" s="612">
        <v>0</v>
      </c>
    </row>
    <row r="5226" spans="1:8">
      <c r="A5226" s="613" t="s">
        <v>4143</v>
      </c>
      <c r="B5226" s="614"/>
      <c r="C5226" s="615"/>
      <c r="D5226" s="616"/>
      <c r="E5226" s="615"/>
      <c r="F5226" s="615"/>
      <c r="G5226" s="617"/>
      <c r="H5226" s="618"/>
    </row>
    <row r="5227" spans="1:8">
      <c r="A5227" s="594" t="s">
        <v>4064</v>
      </c>
      <c r="B5227" s="595"/>
      <c r="C5227" s="595"/>
      <c r="D5227" s="596"/>
      <c r="E5227" s="597" t="s">
        <v>4130</v>
      </c>
      <c r="F5227" s="598" t="s">
        <v>4144</v>
      </c>
      <c r="G5227" s="599" t="s">
        <v>4133</v>
      </c>
      <c r="H5227" s="600" t="s">
        <v>4134</v>
      </c>
    </row>
    <row r="5228" spans="1:8">
      <c r="A5228" s="601" t="s">
        <v>4145</v>
      </c>
      <c r="B5228" s="602"/>
      <c r="C5228" s="602"/>
      <c r="D5228" s="603"/>
      <c r="E5228" s="604" t="s">
        <v>4146</v>
      </c>
      <c r="F5228" s="619">
        <v>1</v>
      </c>
      <c r="G5228" s="606">
        <v>1587.2183463750353</v>
      </c>
      <c r="H5228" s="607">
        <v>1587.22</v>
      </c>
    </row>
    <row r="5229" spans="1:8">
      <c r="A5229" s="601" t="s">
        <v>4675</v>
      </c>
      <c r="B5229" s="602"/>
      <c r="C5229" s="602"/>
      <c r="D5229" s="603"/>
      <c r="E5229" s="604" t="s">
        <v>4146</v>
      </c>
      <c r="F5229" s="619">
        <v>1</v>
      </c>
      <c r="G5229" s="606">
        <v>13618.333411897804</v>
      </c>
      <c r="H5229" s="607">
        <v>13618.33</v>
      </c>
    </row>
    <row r="5230" spans="1:8">
      <c r="A5230" s="620"/>
      <c r="B5230" s="621"/>
      <c r="C5230" s="621"/>
      <c r="D5230" s="622"/>
      <c r="E5230" s="623" t="s">
        <v>4147</v>
      </c>
      <c r="F5230" s="624"/>
      <c r="G5230" s="625"/>
      <c r="H5230" s="612">
        <v>15205.55</v>
      </c>
    </row>
    <row r="5231" spans="1:8">
      <c r="A5231" s="626" t="s">
        <v>4148</v>
      </c>
      <c r="B5231" s="627"/>
      <c r="C5231" s="628"/>
      <c r="D5231" s="629"/>
      <c r="E5231" s="628"/>
      <c r="F5231" s="628"/>
      <c r="G5231" s="630"/>
      <c r="H5231" s="631"/>
    </row>
    <row r="5232" spans="1:8">
      <c r="A5232" s="594" t="s">
        <v>4064</v>
      </c>
      <c r="B5232" s="595"/>
      <c r="C5232" s="595"/>
      <c r="D5232" s="596"/>
      <c r="E5232" s="597" t="s">
        <v>4130</v>
      </c>
      <c r="F5232" s="598" t="s">
        <v>4132</v>
      </c>
      <c r="G5232" s="599" t="s">
        <v>4133</v>
      </c>
      <c r="H5232" s="600" t="s">
        <v>4134</v>
      </c>
    </row>
    <row r="5233" spans="1:8">
      <c r="A5233" s="601" t="s">
        <v>4149</v>
      </c>
      <c r="B5233" s="602"/>
      <c r="C5233" s="602"/>
      <c r="D5233" s="603"/>
      <c r="E5233" s="604" t="s">
        <v>4140</v>
      </c>
      <c r="F5233" s="686">
        <v>0.1</v>
      </c>
      <c r="G5233" s="606">
        <v>64783.484999999993</v>
      </c>
      <c r="H5233" s="607">
        <v>6478.35</v>
      </c>
    </row>
    <row r="5234" spans="1:8">
      <c r="A5234" s="601"/>
      <c r="B5234" s="602"/>
      <c r="C5234" s="602"/>
      <c r="D5234" s="603"/>
      <c r="E5234" s="604" t="s">
        <v>4141</v>
      </c>
      <c r="F5234" s="633"/>
      <c r="G5234" s="606" t="s">
        <v>4141</v>
      </c>
      <c r="H5234" s="607" t="s">
        <v>4141</v>
      </c>
    </row>
    <row r="5235" spans="1:8">
      <c r="A5235" s="601"/>
      <c r="B5235" s="602"/>
      <c r="C5235" s="602"/>
      <c r="D5235" s="603"/>
      <c r="E5235" s="604" t="s">
        <v>4141</v>
      </c>
      <c r="F5235" s="633"/>
      <c r="G5235" s="606" t="s">
        <v>4141</v>
      </c>
      <c r="H5235" s="607" t="s">
        <v>4141</v>
      </c>
    </row>
    <row r="5236" spans="1:8">
      <c r="A5236" s="601"/>
      <c r="B5236" s="602"/>
      <c r="C5236" s="602"/>
      <c r="D5236" s="603"/>
      <c r="E5236" s="623" t="s">
        <v>4150</v>
      </c>
      <c r="F5236" s="624"/>
      <c r="G5236" s="625"/>
      <c r="H5236" s="612">
        <v>6478.35</v>
      </c>
    </row>
    <row r="5237" spans="1:8">
      <c r="A5237" s="634" t="s">
        <v>4151</v>
      </c>
      <c r="B5237" s="635"/>
      <c r="C5237" s="636"/>
      <c r="D5237" s="637"/>
      <c r="E5237" s="636"/>
      <c r="F5237" s="636"/>
      <c r="G5237" s="638"/>
      <c r="H5237" s="639"/>
    </row>
    <row r="5238" spans="1:8">
      <c r="A5238" s="594" t="s">
        <v>4064</v>
      </c>
      <c r="B5238" s="595"/>
      <c r="C5238" s="595"/>
      <c r="D5238" s="596"/>
      <c r="E5238" s="597" t="s">
        <v>4130</v>
      </c>
      <c r="F5238" s="598" t="s">
        <v>4144</v>
      </c>
      <c r="G5238" s="599" t="s">
        <v>4133</v>
      </c>
      <c r="H5238" s="600" t="s">
        <v>4134</v>
      </c>
    </row>
    <row r="5239" spans="1:8" ht="21" customHeight="1">
      <c r="A5239" s="601" t="s">
        <v>4198</v>
      </c>
      <c r="B5239" s="602"/>
      <c r="C5239" s="602"/>
      <c r="D5239" s="603"/>
      <c r="E5239" s="604" t="s">
        <v>4146</v>
      </c>
      <c r="F5239" s="640">
        <v>1</v>
      </c>
      <c r="G5239" s="606">
        <v>25731.008062500001</v>
      </c>
      <c r="H5239" s="607">
        <v>25731.01</v>
      </c>
    </row>
    <row r="5240" spans="1:8">
      <c r="A5240" s="601"/>
      <c r="B5240" s="602"/>
      <c r="C5240" s="602"/>
      <c r="D5240" s="603"/>
      <c r="E5240" s="633" t="s">
        <v>4141</v>
      </c>
      <c r="F5240" s="605"/>
      <c r="G5240" s="606" t="s">
        <v>4141</v>
      </c>
      <c r="H5240" s="607" t="s">
        <v>4141</v>
      </c>
    </row>
    <row r="5241" spans="1:8" ht="13.5" thickBot="1">
      <c r="A5241" s="641"/>
      <c r="B5241" s="642"/>
      <c r="C5241" s="642"/>
      <c r="D5241" s="643"/>
      <c r="E5241" s="644" t="s">
        <v>4153</v>
      </c>
      <c r="F5241" s="645"/>
      <c r="G5241" s="646"/>
      <c r="H5241" s="647">
        <v>25731.01</v>
      </c>
    </row>
    <row r="5242" spans="1:8" ht="13.5" thickBot="1">
      <c r="A5242" s="648" t="s">
        <v>4154</v>
      </c>
      <c r="B5242" s="649"/>
      <c r="C5242" s="649"/>
      <c r="D5242" s="649"/>
      <c r="E5242" s="650"/>
      <c r="F5242" s="651">
        <v>47414.91</v>
      </c>
      <c r="G5242" s="652"/>
      <c r="H5242" s="653"/>
    </row>
    <row r="5244" spans="1:8" ht="13.5" thickBot="1">
      <c r="A5244" s="683"/>
      <c r="B5244" s="683"/>
      <c r="C5244" s="683"/>
      <c r="D5244" s="683"/>
      <c r="E5244" s="683"/>
      <c r="F5244" s="683"/>
      <c r="G5244" s="683"/>
      <c r="H5244" s="683"/>
    </row>
    <row r="5245" spans="1:8" ht="51" customHeight="1" thickBot="1">
      <c r="A5245" s="573" t="s">
        <v>4129</v>
      </c>
      <c r="B5245" s="581"/>
      <c r="C5245" s="581"/>
      <c r="D5245" s="582" t="s">
        <v>418</v>
      </c>
      <c r="E5245" s="583" t="s">
        <v>4130</v>
      </c>
      <c r="F5245" s="584" t="s">
        <v>2</v>
      </c>
      <c r="G5245" s="585" t="s">
        <v>0</v>
      </c>
      <c r="H5245" s="586" t="s">
        <v>4676</v>
      </c>
    </row>
    <row r="5246" spans="1:8" ht="15.75" customHeight="1" thickBot="1">
      <c r="A5246" s="684"/>
      <c r="B5246" s="684"/>
      <c r="C5246" s="684"/>
      <c r="D5246" s="684"/>
      <c r="E5246" s="684"/>
      <c r="F5246" s="684"/>
      <c r="G5246" s="684"/>
      <c r="H5246" s="684"/>
    </row>
    <row r="5247" spans="1:8">
      <c r="A5247" s="588" t="s">
        <v>1297</v>
      </c>
      <c r="B5247" s="589"/>
      <c r="C5247" s="590"/>
      <c r="D5247" s="591"/>
      <c r="E5247" s="590"/>
      <c r="F5247" s="590"/>
      <c r="G5247" s="592"/>
      <c r="H5247" s="593"/>
    </row>
    <row r="5248" spans="1:8">
      <c r="A5248" s="594" t="s">
        <v>4064</v>
      </c>
      <c r="B5248" s="595"/>
      <c r="C5248" s="595"/>
      <c r="D5248" s="596"/>
      <c r="E5248" s="597" t="s">
        <v>4130</v>
      </c>
      <c r="F5248" s="598" t="s">
        <v>4132</v>
      </c>
      <c r="G5248" s="599" t="s">
        <v>4133</v>
      </c>
      <c r="H5248" s="600" t="s">
        <v>4134</v>
      </c>
    </row>
    <row r="5249" spans="1:8" ht="13.5">
      <c r="A5249" s="663" t="s">
        <v>4677</v>
      </c>
      <c r="B5249" s="664"/>
      <c r="C5249" s="664"/>
      <c r="D5249" s="665"/>
      <c r="E5249" s="604" t="s">
        <v>4138</v>
      </c>
      <c r="F5249" s="605">
        <v>1</v>
      </c>
      <c r="G5249" s="606">
        <v>199395</v>
      </c>
      <c r="H5249" s="607">
        <v>199395</v>
      </c>
    </row>
    <row r="5250" spans="1:8" ht="13.5">
      <c r="A5250" s="663" t="s">
        <v>4552</v>
      </c>
      <c r="B5250" s="664"/>
      <c r="C5250" s="664"/>
      <c r="D5250" s="665"/>
      <c r="E5250" s="604" t="s">
        <v>4138</v>
      </c>
      <c r="F5250" s="605">
        <v>1</v>
      </c>
      <c r="G5250" s="606">
        <v>46160</v>
      </c>
      <c r="H5250" s="607">
        <v>46160</v>
      </c>
    </row>
    <row r="5251" spans="1:8" ht="13.5">
      <c r="A5251" s="663" t="s">
        <v>4537</v>
      </c>
      <c r="B5251" s="664"/>
      <c r="C5251" s="664"/>
      <c r="D5251" s="665"/>
      <c r="E5251" s="604" t="s">
        <v>4138</v>
      </c>
      <c r="F5251" s="605">
        <v>0.03</v>
      </c>
      <c r="G5251" s="606">
        <v>31395</v>
      </c>
      <c r="H5251" s="607">
        <v>941.85</v>
      </c>
    </row>
    <row r="5252" spans="1:8" ht="13.5">
      <c r="A5252" s="663" t="s">
        <v>4542</v>
      </c>
      <c r="B5252" s="664"/>
      <c r="C5252" s="664"/>
      <c r="D5252" s="665"/>
      <c r="E5252" s="604" t="s">
        <v>4136</v>
      </c>
      <c r="F5252" s="605">
        <v>0.01</v>
      </c>
      <c r="G5252" s="606">
        <v>26965</v>
      </c>
      <c r="H5252" s="607">
        <v>269.64999999999998</v>
      </c>
    </row>
    <row r="5253" spans="1:8" ht="13.5">
      <c r="A5253" s="663"/>
      <c r="B5253" s="664"/>
      <c r="C5253" s="664"/>
      <c r="D5253" s="665"/>
      <c r="E5253" s="611" t="s">
        <v>4142</v>
      </c>
      <c r="F5253" s="611"/>
      <c r="G5253" s="611"/>
      <c r="H5253" s="612">
        <v>246766.5</v>
      </c>
    </row>
    <row r="5254" spans="1:8">
      <c r="A5254" s="613" t="s">
        <v>4143</v>
      </c>
      <c r="B5254" s="614"/>
      <c r="C5254" s="615"/>
      <c r="D5254" s="616"/>
      <c r="E5254" s="615"/>
      <c r="F5254" s="615"/>
      <c r="G5254" s="617"/>
      <c r="H5254" s="618"/>
    </row>
    <row r="5255" spans="1:8">
      <c r="A5255" s="594" t="s">
        <v>4064</v>
      </c>
      <c r="B5255" s="595"/>
      <c r="C5255" s="595"/>
      <c r="D5255" s="596"/>
      <c r="E5255" s="597" t="s">
        <v>4130</v>
      </c>
      <c r="F5255" s="598" t="s">
        <v>4144</v>
      </c>
      <c r="G5255" s="599" t="s">
        <v>4133</v>
      </c>
      <c r="H5255" s="600" t="s">
        <v>4134</v>
      </c>
    </row>
    <row r="5256" spans="1:8">
      <c r="A5256" s="601" t="s">
        <v>4145</v>
      </c>
      <c r="B5256" s="602"/>
      <c r="C5256" s="602"/>
      <c r="D5256" s="603"/>
      <c r="E5256" s="604" t="s">
        <v>4146</v>
      </c>
      <c r="F5256" s="619">
        <v>1</v>
      </c>
      <c r="G5256" s="606">
        <v>1587.2183463750353</v>
      </c>
      <c r="H5256" s="607">
        <v>1587.22</v>
      </c>
    </row>
    <row r="5257" spans="1:8">
      <c r="A5257" s="601"/>
      <c r="B5257" s="602"/>
      <c r="C5257" s="602"/>
      <c r="D5257" s="603"/>
      <c r="E5257" s="604" t="s">
        <v>4141</v>
      </c>
      <c r="F5257" s="619" t="s">
        <v>4141</v>
      </c>
      <c r="G5257" s="606" t="s">
        <v>4141</v>
      </c>
      <c r="H5257" s="607" t="s">
        <v>4141</v>
      </c>
    </row>
    <row r="5258" spans="1:8">
      <c r="A5258" s="620"/>
      <c r="B5258" s="621"/>
      <c r="C5258" s="621"/>
      <c r="D5258" s="622"/>
      <c r="E5258" s="623" t="s">
        <v>4147</v>
      </c>
      <c r="F5258" s="624"/>
      <c r="G5258" s="625"/>
      <c r="H5258" s="612">
        <v>1587.22</v>
      </c>
    </row>
    <row r="5259" spans="1:8">
      <c r="A5259" s="626" t="s">
        <v>4148</v>
      </c>
      <c r="B5259" s="627"/>
      <c r="C5259" s="628"/>
      <c r="D5259" s="629"/>
      <c r="E5259" s="628"/>
      <c r="F5259" s="628"/>
      <c r="G5259" s="630"/>
      <c r="H5259" s="631"/>
    </row>
    <row r="5260" spans="1:8">
      <c r="A5260" s="594" t="s">
        <v>4064</v>
      </c>
      <c r="B5260" s="595"/>
      <c r="C5260" s="595"/>
      <c r="D5260" s="596"/>
      <c r="E5260" s="597" t="s">
        <v>4130</v>
      </c>
      <c r="F5260" s="598" t="s">
        <v>4132</v>
      </c>
      <c r="G5260" s="599" t="s">
        <v>4133</v>
      </c>
      <c r="H5260" s="600" t="s">
        <v>4134</v>
      </c>
    </row>
    <row r="5261" spans="1:8">
      <c r="A5261" s="601" t="s">
        <v>4149</v>
      </c>
      <c r="B5261" s="602"/>
      <c r="C5261" s="602"/>
      <c r="D5261" s="603"/>
      <c r="E5261" s="604" t="s">
        <v>4140</v>
      </c>
      <c r="F5261" s="686">
        <v>0.25</v>
      </c>
      <c r="G5261" s="606">
        <v>64783.484999999993</v>
      </c>
      <c r="H5261" s="607">
        <v>16195.87</v>
      </c>
    </row>
    <row r="5262" spans="1:8">
      <c r="A5262" s="601"/>
      <c r="B5262" s="602"/>
      <c r="C5262" s="602"/>
      <c r="D5262" s="603"/>
      <c r="E5262" s="604" t="s">
        <v>4141</v>
      </c>
      <c r="F5262" s="633"/>
      <c r="G5262" s="606" t="s">
        <v>4141</v>
      </c>
      <c r="H5262" s="607" t="s">
        <v>4141</v>
      </c>
    </row>
    <row r="5263" spans="1:8">
      <c r="A5263" s="601"/>
      <c r="B5263" s="602"/>
      <c r="C5263" s="602"/>
      <c r="D5263" s="603"/>
      <c r="E5263" s="604" t="s">
        <v>4141</v>
      </c>
      <c r="F5263" s="633"/>
      <c r="G5263" s="606" t="s">
        <v>4141</v>
      </c>
      <c r="H5263" s="607" t="s">
        <v>4141</v>
      </c>
    </row>
    <row r="5264" spans="1:8">
      <c r="A5264" s="601"/>
      <c r="B5264" s="602"/>
      <c r="C5264" s="602"/>
      <c r="D5264" s="603"/>
      <c r="E5264" s="623" t="s">
        <v>4150</v>
      </c>
      <c r="F5264" s="624"/>
      <c r="G5264" s="625"/>
      <c r="H5264" s="612">
        <v>16195.87</v>
      </c>
    </row>
    <row r="5265" spans="1:8">
      <c r="A5265" s="634" t="s">
        <v>4151</v>
      </c>
      <c r="B5265" s="635"/>
      <c r="C5265" s="636"/>
      <c r="D5265" s="637"/>
      <c r="E5265" s="636"/>
      <c r="F5265" s="636"/>
      <c r="G5265" s="638"/>
      <c r="H5265" s="639"/>
    </row>
    <row r="5266" spans="1:8">
      <c r="A5266" s="594" t="s">
        <v>4064</v>
      </c>
      <c r="B5266" s="595"/>
      <c r="C5266" s="595"/>
      <c r="D5266" s="596"/>
      <c r="E5266" s="597" t="s">
        <v>4130</v>
      </c>
      <c r="F5266" s="598" t="s">
        <v>4144</v>
      </c>
      <c r="G5266" s="599" t="s">
        <v>4133</v>
      </c>
      <c r="H5266" s="600" t="s">
        <v>4134</v>
      </c>
    </row>
    <row r="5267" spans="1:8" ht="21" customHeight="1">
      <c r="A5267" s="601" t="s">
        <v>4198</v>
      </c>
      <c r="B5267" s="602"/>
      <c r="C5267" s="602"/>
      <c r="D5267" s="603"/>
      <c r="E5267" s="604" t="s">
        <v>4146</v>
      </c>
      <c r="F5267" s="640">
        <v>1</v>
      </c>
      <c r="G5267" s="606">
        <v>25731.008062500001</v>
      </c>
      <c r="H5267" s="607">
        <v>25731.01</v>
      </c>
    </row>
    <row r="5268" spans="1:8">
      <c r="A5268" s="601"/>
      <c r="B5268" s="602"/>
      <c r="C5268" s="602"/>
      <c r="D5268" s="603"/>
      <c r="E5268" s="633" t="s">
        <v>4141</v>
      </c>
      <c r="F5268" s="605"/>
      <c r="G5268" s="606" t="s">
        <v>4141</v>
      </c>
      <c r="H5268" s="607" t="s">
        <v>4141</v>
      </c>
    </row>
    <row r="5269" spans="1:8" ht="13.5" thickBot="1">
      <c r="A5269" s="641"/>
      <c r="B5269" s="642"/>
      <c r="C5269" s="642"/>
      <c r="D5269" s="643"/>
      <c r="E5269" s="644" t="s">
        <v>4153</v>
      </c>
      <c r="F5269" s="645"/>
      <c r="G5269" s="646"/>
      <c r="H5269" s="647">
        <v>25731.01</v>
      </c>
    </row>
    <row r="5270" spans="1:8" ht="13.5" thickBot="1">
      <c r="A5270" s="648" t="s">
        <v>4154</v>
      </c>
      <c r="B5270" s="649"/>
      <c r="C5270" s="649"/>
      <c r="D5270" s="649"/>
      <c r="E5270" s="650"/>
      <c r="F5270" s="651">
        <v>290280.59999999998</v>
      </c>
      <c r="G5270" s="652"/>
      <c r="H5270" s="653"/>
    </row>
    <row r="5271" spans="1:8" ht="13.5" thickBot="1"/>
    <row r="5272" spans="1:8" ht="15.75" thickBot="1">
      <c r="A5272" s="580"/>
      <c r="B5272" s="580"/>
      <c r="C5272" s="580"/>
      <c r="D5272" s="580"/>
      <c r="E5272" s="580"/>
      <c r="F5272" s="580"/>
      <c r="G5272" s="580"/>
      <c r="H5272" s="580"/>
    </row>
    <row r="5273" spans="1:8" ht="64.5" thickBot="1">
      <c r="A5273" s="573" t="s">
        <v>4129</v>
      </c>
      <c r="B5273" s="581"/>
      <c r="C5273" s="581"/>
      <c r="D5273" s="582" t="s">
        <v>421</v>
      </c>
      <c r="E5273" s="583" t="s">
        <v>4130</v>
      </c>
      <c r="F5273" s="584" t="s">
        <v>25</v>
      </c>
      <c r="G5273" s="585" t="s">
        <v>0</v>
      </c>
      <c r="H5273" s="586" t="s">
        <v>4678</v>
      </c>
    </row>
    <row r="5274" spans="1:8" ht="15.75" customHeight="1" thickBot="1">
      <c r="A5274" s="580"/>
      <c r="B5274" s="580"/>
      <c r="C5274" s="580"/>
      <c r="D5274" s="580"/>
      <c r="E5274" s="580"/>
      <c r="F5274" s="580"/>
      <c r="G5274" s="580"/>
      <c r="H5274" s="580"/>
    </row>
    <row r="5275" spans="1:8">
      <c r="A5275" s="588" t="s">
        <v>1297</v>
      </c>
      <c r="B5275" s="589"/>
      <c r="C5275" s="590"/>
      <c r="D5275" s="591"/>
      <c r="E5275" s="590"/>
      <c r="F5275" s="590"/>
      <c r="G5275" s="592"/>
      <c r="H5275" s="593"/>
    </row>
    <row r="5276" spans="1:8">
      <c r="A5276" s="594" t="s">
        <v>4064</v>
      </c>
      <c r="B5276" s="595"/>
      <c r="C5276" s="595"/>
      <c r="D5276" s="596"/>
      <c r="E5276" s="597" t="s">
        <v>4130</v>
      </c>
      <c r="F5276" s="598" t="s">
        <v>4132</v>
      </c>
      <c r="G5276" s="599" t="s">
        <v>4133</v>
      </c>
      <c r="H5276" s="600" t="s">
        <v>4134</v>
      </c>
    </row>
    <row r="5277" spans="1:8">
      <c r="A5277" s="601" t="s">
        <v>4679</v>
      </c>
      <c r="B5277" s="602"/>
      <c r="C5277" s="602"/>
      <c r="D5277" s="603"/>
      <c r="E5277" s="604" t="s">
        <v>4136</v>
      </c>
      <c r="F5277" s="605">
        <v>1.5</v>
      </c>
      <c r="G5277" s="606">
        <v>2777</v>
      </c>
      <c r="H5277" s="607">
        <v>4165.5</v>
      </c>
    </row>
    <row r="5278" spans="1:8">
      <c r="A5278" s="601" t="s">
        <v>4680</v>
      </c>
      <c r="B5278" s="602"/>
      <c r="C5278" s="602"/>
      <c r="D5278" s="603"/>
      <c r="E5278" s="604" t="s">
        <v>4136</v>
      </c>
      <c r="F5278" s="605">
        <v>1.5</v>
      </c>
      <c r="G5278" s="606">
        <v>4095</v>
      </c>
      <c r="H5278" s="607">
        <v>6142.5</v>
      </c>
    </row>
    <row r="5279" spans="1:8">
      <c r="A5279" s="601" t="s">
        <v>4681</v>
      </c>
      <c r="B5279" s="602"/>
      <c r="C5279" s="602"/>
      <c r="D5279" s="603"/>
      <c r="E5279" s="604" t="s">
        <v>4136</v>
      </c>
      <c r="F5279" s="605">
        <v>0.5</v>
      </c>
      <c r="G5279" s="606">
        <v>1880</v>
      </c>
      <c r="H5279" s="607">
        <v>940</v>
      </c>
    </row>
    <row r="5280" spans="1:8">
      <c r="A5280" s="601" t="s">
        <v>4682</v>
      </c>
      <c r="B5280" s="602"/>
      <c r="C5280" s="602"/>
      <c r="D5280" s="603"/>
      <c r="E5280" s="604" t="s">
        <v>4138</v>
      </c>
      <c r="F5280" s="605">
        <v>0.1</v>
      </c>
      <c r="G5280" s="606">
        <v>2816</v>
      </c>
      <c r="H5280" s="607">
        <v>281.60000000000002</v>
      </c>
    </row>
    <row r="5281" spans="1:8">
      <c r="A5281" s="601" t="s">
        <v>4683</v>
      </c>
      <c r="B5281" s="602"/>
      <c r="C5281" s="602"/>
      <c r="D5281" s="603"/>
      <c r="E5281" s="604" t="s">
        <v>4138</v>
      </c>
      <c r="F5281" s="605">
        <v>0.1</v>
      </c>
      <c r="G5281" s="606">
        <v>1619</v>
      </c>
      <c r="H5281" s="607">
        <v>161.9</v>
      </c>
    </row>
    <row r="5282" spans="1:8">
      <c r="A5282" s="601"/>
      <c r="B5282" s="602"/>
      <c r="C5282" s="602"/>
      <c r="D5282" s="603"/>
      <c r="E5282" s="604" t="s">
        <v>4141</v>
      </c>
      <c r="F5282" s="605"/>
      <c r="G5282" s="606" t="s">
        <v>4141</v>
      </c>
      <c r="H5282" s="607" t="s">
        <v>4141</v>
      </c>
    </row>
    <row r="5283" spans="1:8">
      <c r="A5283" s="601"/>
      <c r="B5283" s="602"/>
      <c r="C5283" s="602"/>
      <c r="D5283" s="603"/>
      <c r="E5283" s="623" t="s">
        <v>4142</v>
      </c>
      <c r="F5283" s="624"/>
      <c r="G5283" s="625"/>
      <c r="H5283" s="612">
        <v>11691.5</v>
      </c>
    </row>
    <row r="5284" spans="1:8">
      <c r="A5284" s="613" t="s">
        <v>4143</v>
      </c>
      <c r="B5284" s="614"/>
      <c r="C5284" s="615"/>
      <c r="D5284" s="616"/>
      <c r="E5284" s="615"/>
      <c r="F5284" s="615"/>
      <c r="G5284" s="617"/>
      <c r="H5284" s="618"/>
    </row>
    <row r="5285" spans="1:8">
      <c r="A5285" s="594" t="s">
        <v>4129</v>
      </c>
      <c r="B5285" s="595"/>
      <c r="C5285" s="595"/>
      <c r="D5285" s="596"/>
      <c r="E5285" s="597" t="s">
        <v>4130</v>
      </c>
      <c r="F5285" s="598" t="s">
        <v>4144</v>
      </c>
      <c r="G5285" s="599" t="s">
        <v>4133</v>
      </c>
      <c r="H5285" s="600" t="s">
        <v>4134</v>
      </c>
    </row>
    <row r="5286" spans="1:8">
      <c r="A5286" s="601" t="s">
        <v>4145</v>
      </c>
      <c r="B5286" s="602"/>
      <c r="C5286" s="602"/>
      <c r="D5286" s="603"/>
      <c r="E5286" s="604" t="s">
        <v>4146</v>
      </c>
      <c r="F5286" s="619">
        <v>0.15</v>
      </c>
      <c r="G5286" s="606">
        <v>1587.2183463750353</v>
      </c>
      <c r="H5286" s="607">
        <v>238.08</v>
      </c>
    </row>
    <row r="5287" spans="1:8">
      <c r="A5287" s="601" t="s">
        <v>4526</v>
      </c>
      <c r="B5287" s="602"/>
      <c r="C5287" s="602"/>
      <c r="D5287" s="603"/>
      <c r="E5287" s="604" t="s">
        <v>4146</v>
      </c>
      <c r="F5287" s="619">
        <v>0.15</v>
      </c>
      <c r="G5287" s="606">
        <v>2793.5042896200621</v>
      </c>
      <c r="H5287" s="607">
        <v>419.03</v>
      </c>
    </row>
    <row r="5288" spans="1:8">
      <c r="A5288" s="620"/>
      <c r="B5288" s="621"/>
      <c r="C5288" s="621"/>
      <c r="D5288" s="622"/>
      <c r="E5288" s="623" t="s">
        <v>4147</v>
      </c>
      <c r="F5288" s="624"/>
      <c r="G5288" s="625"/>
      <c r="H5288" s="612">
        <v>657.11</v>
      </c>
    </row>
    <row r="5289" spans="1:8">
      <c r="A5289" s="626" t="s">
        <v>4148</v>
      </c>
      <c r="B5289" s="627"/>
      <c r="C5289" s="628"/>
      <c r="D5289" s="629"/>
      <c r="E5289" s="628"/>
      <c r="F5289" s="628"/>
      <c r="G5289" s="630"/>
      <c r="H5289" s="631"/>
    </row>
    <row r="5290" spans="1:8">
      <c r="A5290" s="594" t="s">
        <v>4064</v>
      </c>
      <c r="B5290" s="595"/>
      <c r="C5290" s="595"/>
      <c r="D5290" s="596"/>
      <c r="E5290" s="597" t="s">
        <v>4130</v>
      </c>
      <c r="F5290" s="598" t="s">
        <v>4132</v>
      </c>
      <c r="G5290" s="599" t="s">
        <v>4133</v>
      </c>
      <c r="H5290" s="600" t="s">
        <v>4134</v>
      </c>
    </row>
    <row r="5291" spans="1:8">
      <c r="A5291" s="601" t="s">
        <v>4149</v>
      </c>
      <c r="B5291" s="602"/>
      <c r="C5291" s="602"/>
      <c r="D5291" s="603"/>
      <c r="E5291" s="604" t="s">
        <v>4140</v>
      </c>
      <c r="F5291" s="632">
        <v>3.0000000000000001E-3</v>
      </c>
      <c r="G5291" s="606">
        <v>64783.484999999993</v>
      </c>
      <c r="H5291" s="607">
        <v>194.35</v>
      </c>
    </row>
    <row r="5292" spans="1:8">
      <c r="A5292" s="601"/>
      <c r="B5292" s="602"/>
      <c r="C5292" s="602"/>
      <c r="D5292" s="603"/>
      <c r="E5292" s="623" t="s">
        <v>4150</v>
      </c>
      <c r="F5292" s="624"/>
      <c r="G5292" s="625"/>
      <c r="H5292" s="612">
        <v>194.35</v>
      </c>
    </row>
    <row r="5293" spans="1:8">
      <c r="A5293" s="634" t="s">
        <v>4151</v>
      </c>
      <c r="B5293" s="635"/>
      <c r="C5293" s="636"/>
      <c r="D5293" s="637"/>
      <c r="E5293" s="636"/>
      <c r="F5293" s="636"/>
      <c r="G5293" s="638"/>
      <c r="H5293" s="639"/>
    </row>
    <row r="5294" spans="1:8">
      <c r="A5294" s="594" t="s">
        <v>4064</v>
      </c>
      <c r="B5294" s="595"/>
      <c r="C5294" s="595"/>
      <c r="D5294" s="596"/>
      <c r="E5294" s="597" t="s">
        <v>4130</v>
      </c>
      <c r="F5294" s="598" t="s">
        <v>4144</v>
      </c>
      <c r="G5294" s="599" t="s">
        <v>4133</v>
      </c>
      <c r="H5294" s="600" t="s">
        <v>4134</v>
      </c>
    </row>
    <row r="5295" spans="1:8">
      <c r="A5295" s="601" t="s">
        <v>4198</v>
      </c>
      <c r="B5295" s="602"/>
      <c r="C5295" s="602"/>
      <c r="D5295" s="603"/>
      <c r="E5295" s="604" t="s">
        <v>4146</v>
      </c>
      <c r="F5295" s="640">
        <v>0.15</v>
      </c>
      <c r="G5295" s="606">
        <v>25731.008062500001</v>
      </c>
      <c r="H5295" s="607">
        <v>3859.65</v>
      </c>
    </row>
    <row r="5296" spans="1:8">
      <c r="A5296" s="601"/>
      <c r="B5296" s="602"/>
      <c r="C5296" s="602"/>
      <c r="D5296" s="603"/>
      <c r="E5296" s="604" t="s">
        <v>4141</v>
      </c>
      <c r="F5296" s="605"/>
      <c r="G5296" s="606" t="s">
        <v>4141</v>
      </c>
      <c r="H5296" s="607" t="s">
        <v>4141</v>
      </c>
    </row>
    <row r="5297" spans="1:8" ht="13.5" thickBot="1">
      <c r="A5297" s="641"/>
      <c r="B5297" s="642"/>
      <c r="C5297" s="642"/>
      <c r="D5297" s="643"/>
      <c r="E5297" s="644" t="s">
        <v>4153</v>
      </c>
      <c r="F5297" s="645"/>
      <c r="G5297" s="646"/>
      <c r="H5297" s="647">
        <v>3859.65</v>
      </c>
    </row>
    <row r="5298" spans="1:8" ht="13.5" thickBot="1">
      <c r="A5298" s="648" t="s">
        <v>4154</v>
      </c>
      <c r="B5298" s="649"/>
      <c r="C5298" s="649"/>
      <c r="D5298" s="649"/>
      <c r="E5298" s="650"/>
      <c r="F5298" s="651">
        <v>16402.61</v>
      </c>
      <c r="G5298" s="652"/>
      <c r="H5298" s="653"/>
    </row>
    <row r="5299" spans="1:8" ht="15.75" thickBot="1">
      <c r="A5299" s="579"/>
      <c r="B5299" s="579"/>
      <c r="C5299" s="579"/>
      <c r="D5299" s="579"/>
      <c r="E5299" s="579"/>
      <c r="F5299" s="579"/>
      <c r="G5299" s="579"/>
      <c r="H5299" s="579"/>
    </row>
    <row r="5300" spans="1:8" ht="15.75" thickBot="1">
      <c r="A5300" s="580"/>
      <c r="B5300" s="580"/>
      <c r="C5300" s="580"/>
      <c r="D5300" s="580"/>
      <c r="E5300" s="580"/>
      <c r="F5300" s="580"/>
      <c r="G5300" s="580"/>
      <c r="H5300" s="580"/>
    </row>
    <row r="5301" spans="1:8" ht="64.5" thickBot="1">
      <c r="A5301" s="573" t="s">
        <v>4129</v>
      </c>
      <c r="B5301" s="581"/>
      <c r="C5301" s="581"/>
      <c r="D5301" s="582" t="s">
        <v>423</v>
      </c>
      <c r="E5301" s="583" t="s">
        <v>4130</v>
      </c>
      <c r="F5301" s="584" t="s">
        <v>25</v>
      </c>
      <c r="G5301" s="585" t="s">
        <v>0</v>
      </c>
      <c r="H5301" s="586" t="s">
        <v>4684</v>
      </c>
    </row>
    <row r="5302" spans="1:8" ht="15.75" customHeight="1" thickBot="1">
      <c r="A5302" s="580"/>
      <c r="B5302" s="580"/>
      <c r="C5302" s="580"/>
      <c r="D5302" s="580"/>
      <c r="E5302" s="580"/>
      <c r="F5302" s="580"/>
      <c r="G5302" s="580"/>
      <c r="H5302" s="580"/>
    </row>
    <row r="5303" spans="1:8">
      <c r="A5303" s="588" t="s">
        <v>1297</v>
      </c>
      <c r="B5303" s="589"/>
      <c r="C5303" s="590"/>
      <c r="D5303" s="591"/>
      <c r="E5303" s="590"/>
      <c r="F5303" s="590"/>
      <c r="G5303" s="592"/>
      <c r="H5303" s="593"/>
    </row>
    <row r="5304" spans="1:8">
      <c r="A5304" s="594" t="s">
        <v>4064</v>
      </c>
      <c r="B5304" s="595"/>
      <c r="C5304" s="595"/>
      <c r="D5304" s="596"/>
      <c r="E5304" s="597" t="s">
        <v>4130</v>
      </c>
      <c r="F5304" s="598" t="s">
        <v>4132</v>
      </c>
      <c r="G5304" s="599" t="s">
        <v>4133</v>
      </c>
      <c r="H5304" s="600" t="s">
        <v>4134</v>
      </c>
    </row>
    <row r="5305" spans="1:8">
      <c r="A5305" s="601" t="s">
        <v>4685</v>
      </c>
      <c r="B5305" s="602"/>
      <c r="C5305" s="602"/>
      <c r="D5305" s="603"/>
      <c r="E5305" s="604" t="s">
        <v>4136</v>
      </c>
      <c r="F5305" s="605">
        <v>1.5</v>
      </c>
      <c r="G5305" s="606">
        <v>4568</v>
      </c>
      <c r="H5305" s="607">
        <v>6852</v>
      </c>
    </row>
    <row r="5306" spans="1:8">
      <c r="A5306" s="601" t="s">
        <v>4686</v>
      </c>
      <c r="B5306" s="602"/>
      <c r="C5306" s="602"/>
      <c r="D5306" s="603"/>
      <c r="E5306" s="604" t="s">
        <v>4136</v>
      </c>
      <c r="F5306" s="605">
        <v>1.5</v>
      </c>
      <c r="G5306" s="606">
        <v>2835</v>
      </c>
      <c r="H5306" s="607">
        <v>4252.5</v>
      </c>
    </row>
    <row r="5307" spans="1:8">
      <c r="A5307" s="601" t="s">
        <v>4687</v>
      </c>
      <c r="B5307" s="602"/>
      <c r="C5307" s="602"/>
      <c r="D5307" s="603"/>
      <c r="E5307" s="604" t="s">
        <v>4136</v>
      </c>
      <c r="F5307" s="605">
        <v>0.5</v>
      </c>
      <c r="G5307" s="606">
        <v>2258</v>
      </c>
      <c r="H5307" s="607">
        <v>1129</v>
      </c>
    </row>
    <row r="5308" spans="1:8">
      <c r="A5308" s="601" t="s">
        <v>4682</v>
      </c>
      <c r="B5308" s="602"/>
      <c r="C5308" s="602"/>
      <c r="D5308" s="603"/>
      <c r="E5308" s="604" t="s">
        <v>4138</v>
      </c>
      <c r="F5308" s="605">
        <v>0.1</v>
      </c>
      <c r="G5308" s="606">
        <v>2816</v>
      </c>
      <c r="H5308" s="607">
        <v>281.60000000000002</v>
      </c>
    </row>
    <row r="5309" spans="1:8">
      <c r="A5309" s="601" t="s">
        <v>4683</v>
      </c>
      <c r="B5309" s="602"/>
      <c r="C5309" s="602"/>
      <c r="D5309" s="603"/>
      <c r="E5309" s="604" t="s">
        <v>4138</v>
      </c>
      <c r="F5309" s="605">
        <v>0.1</v>
      </c>
      <c r="G5309" s="606">
        <v>1619</v>
      </c>
      <c r="H5309" s="607">
        <v>161.9</v>
      </c>
    </row>
    <row r="5310" spans="1:8">
      <c r="A5310" s="601"/>
      <c r="B5310" s="602"/>
      <c r="C5310" s="602"/>
      <c r="D5310" s="603"/>
      <c r="E5310" s="604" t="s">
        <v>4141</v>
      </c>
      <c r="F5310" s="605"/>
      <c r="G5310" s="606" t="s">
        <v>4141</v>
      </c>
      <c r="H5310" s="607" t="s">
        <v>4141</v>
      </c>
    </row>
    <row r="5311" spans="1:8">
      <c r="A5311" s="601"/>
      <c r="B5311" s="602"/>
      <c r="C5311" s="602"/>
      <c r="D5311" s="603"/>
      <c r="E5311" s="623" t="s">
        <v>4142</v>
      </c>
      <c r="F5311" s="624"/>
      <c r="G5311" s="625"/>
      <c r="H5311" s="612">
        <v>12677</v>
      </c>
    </row>
    <row r="5312" spans="1:8">
      <c r="A5312" s="613" t="s">
        <v>4143</v>
      </c>
      <c r="B5312" s="614"/>
      <c r="C5312" s="615"/>
      <c r="D5312" s="616"/>
      <c r="E5312" s="615"/>
      <c r="F5312" s="615"/>
      <c r="G5312" s="617"/>
      <c r="H5312" s="618"/>
    </row>
    <row r="5313" spans="1:8">
      <c r="A5313" s="594" t="s">
        <v>4129</v>
      </c>
      <c r="B5313" s="595"/>
      <c r="C5313" s="595"/>
      <c r="D5313" s="596"/>
      <c r="E5313" s="597" t="s">
        <v>4130</v>
      </c>
      <c r="F5313" s="598" t="s">
        <v>4144</v>
      </c>
      <c r="G5313" s="599" t="s">
        <v>4133</v>
      </c>
      <c r="H5313" s="600" t="s">
        <v>4134</v>
      </c>
    </row>
    <row r="5314" spans="1:8">
      <c r="A5314" s="601" t="s">
        <v>4145</v>
      </c>
      <c r="B5314" s="602"/>
      <c r="C5314" s="602"/>
      <c r="D5314" s="603"/>
      <c r="E5314" s="604" t="s">
        <v>4146</v>
      </c>
      <c r="F5314" s="619">
        <v>0.15</v>
      </c>
      <c r="G5314" s="606">
        <v>1587.2183463750353</v>
      </c>
      <c r="H5314" s="607">
        <v>238.08</v>
      </c>
    </row>
    <row r="5315" spans="1:8">
      <c r="A5315" s="601" t="s">
        <v>4526</v>
      </c>
      <c r="B5315" s="602"/>
      <c r="C5315" s="602"/>
      <c r="D5315" s="603"/>
      <c r="E5315" s="604" t="s">
        <v>4146</v>
      </c>
      <c r="F5315" s="619">
        <v>0.15</v>
      </c>
      <c r="G5315" s="606">
        <v>2793.5042896200621</v>
      </c>
      <c r="H5315" s="607">
        <v>419.03</v>
      </c>
    </row>
    <row r="5316" spans="1:8">
      <c r="A5316" s="620"/>
      <c r="B5316" s="621"/>
      <c r="C5316" s="621"/>
      <c r="D5316" s="622"/>
      <c r="E5316" s="623" t="s">
        <v>4147</v>
      </c>
      <c r="F5316" s="624"/>
      <c r="G5316" s="625"/>
      <c r="H5316" s="612">
        <v>657.11</v>
      </c>
    </row>
    <row r="5317" spans="1:8">
      <c r="A5317" s="626" t="s">
        <v>4148</v>
      </c>
      <c r="B5317" s="627"/>
      <c r="C5317" s="628"/>
      <c r="D5317" s="629"/>
      <c r="E5317" s="628"/>
      <c r="F5317" s="628"/>
      <c r="G5317" s="630"/>
      <c r="H5317" s="631"/>
    </row>
    <row r="5318" spans="1:8">
      <c r="A5318" s="594" t="s">
        <v>4064</v>
      </c>
      <c r="B5318" s="595"/>
      <c r="C5318" s="595"/>
      <c r="D5318" s="596"/>
      <c r="E5318" s="597" t="s">
        <v>4130</v>
      </c>
      <c r="F5318" s="598" t="s">
        <v>4132</v>
      </c>
      <c r="G5318" s="599" t="s">
        <v>4133</v>
      </c>
      <c r="H5318" s="600" t="s">
        <v>4134</v>
      </c>
    </row>
    <row r="5319" spans="1:8">
      <c r="A5319" s="601" t="s">
        <v>4149</v>
      </c>
      <c r="B5319" s="602"/>
      <c r="C5319" s="602"/>
      <c r="D5319" s="603"/>
      <c r="E5319" s="604" t="s">
        <v>4140</v>
      </c>
      <c r="F5319" s="632">
        <v>3.0000000000000001E-3</v>
      </c>
      <c r="G5319" s="606">
        <v>64783.484999999993</v>
      </c>
      <c r="H5319" s="607">
        <v>194.35</v>
      </c>
    </row>
    <row r="5320" spans="1:8">
      <c r="A5320" s="601"/>
      <c r="B5320" s="602"/>
      <c r="C5320" s="602"/>
      <c r="D5320" s="603"/>
      <c r="E5320" s="623" t="s">
        <v>4150</v>
      </c>
      <c r="F5320" s="624"/>
      <c r="G5320" s="625"/>
      <c r="H5320" s="612">
        <v>194.35</v>
      </c>
    </row>
    <row r="5321" spans="1:8">
      <c r="A5321" s="634" t="s">
        <v>4151</v>
      </c>
      <c r="B5321" s="635"/>
      <c r="C5321" s="636"/>
      <c r="D5321" s="637"/>
      <c r="E5321" s="636"/>
      <c r="F5321" s="636"/>
      <c r="G5321" s="638"/>
      <c r="H5321" s="639"/>
    </row>
    <row r="5322" spans="1:8">
      <c r="A5322" s="594" t="s">
        <v>4064</v>
      </c>
      <c r="B5322" s="595"/>
      <c r="C5322" s="595"/>
      <c r="D5322" s="596"/>
      <c r="E5322" s="597" t="s">
        <v>4130</v>
      </c>
      <c r="F5322" s="598" t="s">
        <v>4144</v>
      </c>
      <c r="G5322" s="599" t="s">
        <v>4133</v>
      </c>
      <c r="H5322" s="600" t="s">
        <v>4134</v>
      </c>
    </row>
    <row r="5323" spans="1:8">
      <c r="A5323" s="601" t="s">
        <v>4198</v>
      </c>
      <c r="B5323" s="602"/>
      <c r="C5323" s="602"/>
      <c r="D5323" s="603"/>
      <c r="E5323" s="604" t="s">
        <v>4146</v>
      </c>
      <c r="F5323" s="640">
        <v>0.15</v>
      </c>
      <c r="G5323" s="606">
        <v>25731.008062500001</v>
      </c>
      <c r="H5323" s="607">
        <v>3859.65</v>
      </c>
    </row>
    <row r="5324" spans="1:8">
      <c r="A5324" s="601"/>
      <c r="B5324" s="602"/>
      <c r="C5324" s="602"/>
      <c r="D5324" s="603"/>
      <c r="E5324" s="604" t="s">
        <v>4141</v>
      </c>
      <c r="F5324" s="605"/>
      <c r="G5324" s="606" t="s">
        <v>4141</v>
      </c>
      <c r="H5324" s="607" t="s">
        <v>4141</v>
      </c>
    </row>
    <row r="5325" spans="1:8" ht="13.5" thickBot="1">
      <c r="A5325" s="641"/>
      <c r="B5325" s="642"/>
      <c r="C5325" s="642"/>
      <c r="D5325" s="643"/>
      <c r="E5325" s="644" t="s">
        <v>4153</v>
      </c>
      <c r="F5325" s="645"/>
      <c r="G5325" s="646"/>
      <c r="H5325" s="647">
        <v>3859.65</v>
      </c>
    </row>
    <row r="5326" spans="1:8" ht="13.5" thickBot="1">
      <c r="A5326" s="648" t="s">
        <v>4154</v>
      </c>
      <c r="B5326" s="649"/>
      <c r="C5326" s="649"/>
      <c r="D5326" s="649"/>
      <c r="E5326" s="650"/>
      <c r="F5326" s="651">
        <v>17388.11</v>
      </c>
      <c r="G5326" s="652"/>
      <c r="H5326" s="653"/>
    </row>
    <row r="5327" spans="1:8" ht="15.75" thickBot="1">
      <c r="A5327" s="579"/>
      <c r="B5327" s="579"/>
      <c r="C5327" s="579"/>
      <c r="D5327" s="579"/>
      <c r="E5327" s="579"/>
      <c r="F5327" s="579"/>
      <c r="G5327" s="579"/>
      <c r="H5327" s="579"/>
    </row>
    <row r="5328" spans="1:8" ht="15.75" thickBot="1">
      <c r="A5328" s="580"/>
      <c r="B5328" s="580"/>
      <c r="C5328" s="580"/>
      <c r="D5328" s="580"/>
      <c r="E5328" s="580"/>
      <c r="F5328" s="580"/>
      <c r="G5328" s="580"/>
      <c r="H5328" s="580"/>
    </row>
    <row r="5329" spans="1:8" ht="64.5" thickBot="1">
      <c r="A5329" s="573" t="s">
        <v>4129</v>
      </c>
      <c r="B5329" s="581"/>
      <c r="C5329" s="581"/>
      <c r="D5329" s="582" t="s">
        <v>425</v>
      </c>
      <c r="E5329" s="583" t="s">
        <v>4130</v>
      </c>
      <c r="F5329" s="584" t="s">
        <v>25</v>
      </c>
      <c r="G5329" s="585" t="s">
        <v>0</v>
      </c>
      <c r="H5329" s="586" t="s">
        <v>4688</v>
      </c>
    </row>
    <row r="5330" spans="1:8" ht="15.75" customHeight="1" thickBot="1">
      <c r="A5330" s="580"/>
      <c r="B5330" s="580"/>
      <c r="C5330" s="580"/>
      <c r="D5330" s="580"/>
      <c r="E5330" s="580"/>
      <c r="F5330" s="580"/>
      <c r="G5330" s="580"/>
      <c r="H5330" s="580"/>
    </row>
    <row r="5331" spans="1:8">
      <c r="A5331" s="588" t="s">
        <v>1297</v>
      </c>
      <c r="B5331" s="589"/>
      <c r="C5331" s="590"/>
      <c r="D5331" s="591"/>
      <c r="E5331" s="590"/>
      <c r="F5331" s="590"/>
      <c r="G5331" s="592"/>
      <c r="H5331" s="593"/>
    </row>
    <row r="5332" spans="1:8">
      <c r="A5332" s="594" t="s">
        <v>4064</v>
      </c>
      <c r="B5332" s="595"/>
      <c r="C5332" s="595"/>
      <c r="D5332" s="596"/>
      <c r="E5332" s="597" t="s">
        <v>4130</v>
      </c>
      <c r="F5332" s="598" t="s">
        <v>4132</v>
      </c>
      <c r="G5332" s="599" t="s">
        <v>4133</v>
      </c>
      <c r="H5332" s="600" t="s">
        <v>4134</v>
      </c>
    </row>
    <row r="5333" spans="1:8">
      <c r="A5333" s="601" t="s">
        <v>4689</v>
      </c>
      <c r="B5333" s="602"/>
      <c r="C5333" s="602"/>
      <c r="D5333" s="603"/>
      <c r="E5333" s="604" t="s">
        <v>4138</v>
      </c>
      <c r="F5333" s="605">
        <v>0.5</v>
      </c>
      <c r="G5333" s="606">
        <v>269</v>
      </c>
      <c r="H5333" s="607">
        <v>134.5</v>
      </c>
    </row>
    <row r="5334" spans="1:8">
      <c r="A5334" s="601" t="s">
        <v>4679</v>
      </c>
      <c r="B5334" s="602"/>
      <c r="C5334" s="602"/>
      <c r="D5334" s="603"/>
      <c r="E5334" s="604" t="s">
        <v>4136</v>
      </c>
      <c r="F5334" s="605">
        <v>1.5</v>
      </c>
      <c r="G5334" s="606">
        <v>2777</v>
      </c>
      <c r="H5334" s="607">
        <v>4165.5</v>
      </c>
    </row>
    <row r="5335" spans="1:8">
      <c r="A5335" s="601" t="s">
        <v>4680</v>
      </c>
      <c r="B5335" s="602"/>
      <c r="C5335" s="602"/>
      <c r="D5335" s="603"/>
      <c r="E5335" s="604" t="s">
        <v>4136</v>
      </c>
      <c r="F5335" s="605">
        <v>1.5</v>
      </c>
      <c r="G5335" s="606">
        <v>4095</v>
      </c>
      <c r="H5335" s="607">
        <v>6142.5</v>
      </c>
    </row>
    <row r="5336" spans="1:8">
      <c r="A5336" s="601" t="s">
        <v>4681</v>
      </c>
      <c r="B5336" s="602"/>
      <c r="C5336" s="602"/>
      <c r="D5336" s="603"/>
      <c r="E5336" s="604" t="s">
        <v>4136</v>
      </c>
      <c r="F5336" s="605">
        <v>0.5</v>
      </c>
      <c r="G5336" s="606">
        <v>1880</v>
      </c>
      <c r="H5336" s="607">
        <v>940</v>
      </c>
    </row>
    <row r="5337" spans="1:8">
      <c r="A5337" s="601" t="s">
        <v>4682</v>
      </c>
      <c r="B5337" s="602"/>
      <c r="C5337" s="602"/>
      <c r="D5337" s="603"/>
      <c r="E5337" s="604" t="s">
        <v>4138</v>
      </c>
      <c r="F5337" s="605">
        <v>0.2</v>
      </c>
      <c r="G5337" s="606">
        <v>2816</v>
      </c>
      <c r="H5337" s="607">
        <v>563.20000000000005</v>
      </c>
    </row>
    <row r="5338" spans="1:8">
      <c r="A5338" s="601" t="s">
        <v>4683</v>
      </c>
      <c r="B5338" s="602"/>
      <c r="C5338" s="602"/>
      <c r="D5338" s="603"/>
      <c r="E5338" s="604" t="s">
        <v>4138</v>
      </c>
      <c r="F5338" s="605">
        <v>0.1</v>
      </c>
      <c r="G5338" s="606">
        <v>1619</v>
      </c>
      <c r="H5338" s="607">
        <v>161.9</v>
      </c>
    </row>
    <row r="5339" spans="1:8">
      <c r="A5339" s="601" t="s">
        <v>4690</v>
      </c>
      <c r="B5339" s="602"/>
      <c r="C5339" s="602"/>
      <c r="D5339" s="603"/>
      <c r="E5339" s="604" t="s">
        <v>4138</v>
      </c>
      <c r="F5339" s="605">
        <v>0.01</v>
      </c>
      <c r="G5339" s="606">
        <v>75683</v>
      </c>
      <c r="H5339" s="607">
        <v>756.83</v>
      </c>
    </row>
    <row r="5340" spans="1:8">
      <c r="A5340" s="601" t="s">
        <v>4691</v>
      </c>
      <c r="B5340" s="602"/>
      <c r="C5340" s="602"/>
      <c r="D5340" s="603"/>
      <c r="E5340" s="604" t="s">
        <v>4138</v>
      </c>
      <c r="F5340" s="605">
        <v>0.01</v>
      </c>
      <c r="G5340" s="606">
        <v>55371</v>
      </c>
      <c r="H5340" s="607">
        <v>553.71</v>
      </c>
    </row>
    <row r="5341" spans="1:8">
      <c r="A5341" s="601" t="s">
        <v>4692</v>
      </c>
      <c r="B5341" s="602"/>
      <c r="C5341" s="602"/>
      <c r="D5341" s="603"/>
      <c r="E5341" s="604" t="s">
        <v>4138</v>
      </c>
      <c r="F5341" s="605">
        <v>2</v>
      </c>
      <c r="G5341" s="606">
        <v>75</v>
      </c>
      <c r="H5341" s="607">
        <v>150</v>
      </c>
    </row>
    <row r="5342" spans="1:8">
      <c r="A5342" s="601" t="s">
        <v>4693</v>
      </c>
      <c r="B5342" s="602"/>
      <c r="C5342" s="602"/>
      <c r="D5342" s="603"/>
      <c r="E5342" s="604" t="s">
        <v>4136</v>
      </c>
      <c r="F5342" s="605">
        <v>1</v>
      </c>
      <c r="G5342" s="606">
        <v>1328</v>
      </c>
      <c r="H5342" s="607">
        <v>1328</v>
      </c>
    </row>
    <row r="5343" spans="1:8">
      <c r="A5343" s="601"/>
      <c r="B5343" s="602"/>
      <c r="C5343" s="602"/>
      <c r="D5343" s="603"/>
      <c r="E5343" s="604" t="s">
        <v>4141</v>
      </c>
      <c r="F5343" s="605"/>
      <c r="G5343" s="606" t="s">
        <v>4141</v>
      </c>
      <c r="H5343" s="607" t="s">
        <v>4141</v>
      </c>
    </row>
    <row r="5344" spans="1:8">
      <c r="A5344" s="601"/>
      <c r="B5344" s="602"/>
      <c r="C5344" s="602"/>
      <c r="D5344" s="603"/>
      <c r="E5344" s="623" t="s">
        <v>4142</v>
      </c>
      <c r="F5344" s="624"/>
      <c r="G5344" s="625"/>
      <c r="H5344" s="612">
        <v>14896.14</v>
      </c>
    </row>
    <row r="5345" spans="1:8">
      <c r="A5345" s="613" t="s">
        <v>4143</v>
      </c>
      <c r="B5345" s="614"/>
      <c r="C5345" s="615"/>
      <c r="D5345" s="616"/>
      <c r="E5345" s="615"/>
      <c r="F5345" s="615"/>
      <c r="G5345" s="617"/>
      <c r="H5345" s="618"/>
    </row>
    <row r="5346" spans="1:8">
      <c r="A5346" s="594" t="s">
        <v>4129</v>
      </c>
      <c r="B5346" s="595"/>
      <c r="C5346" s="595"/>
      <c r="D5346" s="596"/>
      <c r="E5346" s="597" t="s">
        <v>4130</v>
      </c>
      <c r="F5346" s="598" t="s">
        <v>4144</v>
      </c>
      <c r="G5346" s="599" t="s">
        <v>4133</v>
      </c>
      <c r="H5346" s="600" t="s">
        <v>4134</v>
      </c>
    </row>
    <row r="5347" spans="1:8">
      <c r="A5347" s="601" t="s">
        <v>4145</v>
      </c>
      <c r="B5347" s="602"/>
      <c r="C5347" s="602"/>
      <c r="D5347" s="603"/>
      <c r="E5347" s="604" t="s">
        <v>4146</v>
      </c>
      <c r="F5347" s="619">
        <v>0.45</v>
      </c>
      <c r="G5347" s="606">
        <v>1587.2183463750353</v>
      </c>
      <c r="H5347" s="607">
        <v>714.25</v>
      </c>
    </row>
    <row r="5348" spans="1:8">
      <c r="A5348" s="601" t="s">
        <v>4223</v>
      </c>
      <c r="B5348" s="602"/>
      <c r="C5348" s="602"/>
      <c r="D5348" s="603"/>
      <c r="E5348" s="604" t="s">
        <v>4146</v>
      </c>
      <c r="F5348" s="619">
        <v>0.45</v>
      </c>
      <c r="G5348" s="606">
        <v>11523.205194682756</v>
      </c>
      <c r="H5348" s="607">
        <v>5185.4399999999996</v>
      </c>
    </row>
    <row r="5349" spans="1:8">
      <c r="A5349" s="620"/>
      <c r="B5349" s="621"/>
      <c r="C5349" s="621"/>
      <c r="D5349" s="622"/>
      <c r="E5349" s="623" t="s">
        <v>4147</v>
      </c>
      <c r="F5349" s="624"/>
      <c r="G5349" s="625"/>
      <c r="H5349" s="612">
        <v>5899.69</v>
      </c>
    </row>
    <row r="5350" spans="1:8">
      <c r="A5350" s="626" t="s">
        <v>4148</v>
      </c>
      <c r="B5350" s="627"/>
      <c r="C5350" s="628"/>
      <c r="D5350" s="629"/>
      <c r="E5350" s="628"/>
      <c r="F5350" s="628"/>
      <c r="G5350" s="630"/>
      <c r="H5350" s="631"/>
    </row>
    <row r="5351" spans="1:8">
      <c r="A5351" s="594" t="s">
        <v>4064</v>
      </c>
      <c r="B5351" s="595"/>
      <c r="C5351" s="595"/>
      <c r="D5351" s="596"/>
      <c r="E5351" s="597" t="s">
        <v>4130</v>
      </c>
      <c r="F5351" s="598" t="s">
        <v>4132</v>
      </c>
      <c r="G5351" s="599" t="s">
        <v>4133</v>
      </c>
      <c r="H5351" s="600" t="s">
        <v>4134</v>
      </c>
    </row>
    <row r="5352" spans="1:8">
      <c r="A5352" s="601" t="s">
        <v>4149</v>
      </c>
      <c r="B5352" s="602"/>
      <c r="C5352" s="602"/>
      <c r="D5352" s="603"/>
      <c r="E5352" s="604" t="s">
        <v>4140</v>
      </c>
      <c r="F5352" s="632">
        <v>5.0000000000000001E-3</v>
      </c>
      <c r="G5352" s="606">
        <v>64783.484999999993</v>
      </c>
      <c r="H5352" s="607">
        <v>323.92</v>
      </c>
    </row>
    <row r="5353" spans="1:8">
      <c r="A5353" s="601"/>
      <c r="B5353" s="602"/>
      <c r="C5353" s="602"/>
      <c r="D5353" s="603"/>
      <c r="E5353" s="623" t="s">
        <v>4150</v>
      </c>
      <c r="F5353" s="624"/>
      <c r="G5353" s="625"/>
      <c r="H5353" s="612">
        <v>323.92</v>
      </c>
    </row>
    <row r="5354" spans="1:8">
      <c r="A5354" s="634" t="s">
        <v>4151</v>
      </c>
      <c r="B5354" s="635"/>
      <c r="C5354" s="636"/>
      <c r="D5354" s="637"/>
      <c r="E5354" s="636"/>
      <c r="F5354" s="636"/>
      <c r="G5354" s="638"/>
      <c r="H5354" s="639"/>
    </row>
    <row r="5355" spans="1:8">
      <c r="A5355" s="594" t="s">
        <v>4064</v>
      </c>
      <c r="B5355" s="595"/>
      <c r="C5355" s="595"/>
      <c r="D5355" s="596"/>
      <c r="E5355" s="597" t="s">
        <v>4130</v>
      </c>
      <c r="F5355" s="598" t="s">
        <v>4144</v>
      </c>
      <c r="G5355" s="599" t="s">
        <v>4133</v>
      </c>
      <c r="H5355" s="600" t="s">
        <v>4134</v>
      </c>
    </row>
    <row r="5356" spans="1:8">
      <c r="A5356" s="601" t="s">
        <v>4198</v>
      </c>
      <c r="B5356" s="602"/>
      <c r="C5356" s="602"/>
      <c r="D5356" s="603"/>
      <c r="E5356" s="604" t="s">
        <v>4146</v>
      </c>
      <c r="F5356" s="640">
        <v>0.45</v>
      </c>
      <c r="G5356" s="606">
        <v>25731.008062500001</v>
      </c>
      <c r="H5356" s="607">
        <v>11578.95</v>
      </c>
    </row>
    <row r="5357" spans="1:8">
      <c r="A5357" s="601"/>
      <c r="B5357" s="602"/>
      <c r="C5357" s="602"/>
      <c r="D5357" s="603"/>
      <c r="E5357" s="604" t="s">
        <v>4141</v>
      </c>
      <c r="F5357" s="605"/>
      <c r="G5357" s="606" t="s">
        <v>4141</v>
      </c>
      <c r="H5357" s="607" t="s">
        <v>4141</v>
      </c>
    </row>
    <row r="5358" spans="1:8" ht="13.5" thickBot="1">
      <c r="A5358" s="641"/>
      <c r="B5358" s="642"/>
      <c r="C5358" s="642"/>
      <c r="D5358" s="643"/>
      <c r="E5358" s="644" t="s">
        <v>4153</v>
      </c>
      <c r="F5358" s="645"/>
      <c r="G5358" s="646"/>
      <c r="H5358" s="647">
        <v>11578.95</v>
      </c>
    </row>
    <row r="5359" spans="1:8" ht="13.5" thickBot="1">
      <c r="A5359" s="648" t="s">
        <v>4154</v>
      </c>
      <c r="B5359" s="649"/>
      <c r="C5359" s="649"/>
      <c r="D5359" s="649"/>
      <c r="E5359" s="650"/>
      <c r="F5359" s="651">
        <v>32698.7</v>
      </c>
      <c r="G5359" s="652"/>
      <c r="H5359" s="653"/>
    </row>
    <row r="5360" spans="1:8" ht="15.75" thickBot="1">
      <c r="A5360" s="579"/>
      <c r="B5360" s="579"/>
      <c r="C5360" s="579"/>
      <c r="D5360" s="579"/>
      <c r="E5360" s="579"/>
      <c r="F5360" s="579"/>
      <c r="G5360" s="579"/>
      <c r="H5360" s="579"/>
    </row>
    <row r="5361" spans="1:8" ht="15.75" thickBot="1">
      <c r="A5361" s="580"/>
      <c r="B5361" s="580"/>
      <c r="C5361" s="580"/>
      <c r="D5361" s="580"/>
      <c r="E5361" s="580"/>
      <c r="F5361" s="580"/>
      <c r="G5361" s="580"/>
      <c r="H5361" s="580"/>
    </row>
    <row r="5362" spans="1:8" ht="64.5" thickBot="1">
      <c r="A5362" s="573" t="s">
        <v>4129</v>
      </c>
      <c r="B5362" s="581"/>
      <c r="C5362" s="581"/>
      <c r="D5362" s="582" t="s">
        <v>427</v>
      </c>
      <c r="E5362" s="583" t="s">
        <v>4130</v>
      </c>
      <c r="F5362" s="584" t="s">
        <v>25</v>
      </c>
      <c r="G5362" s="585" t="s">
        <v>0</v>
      </c>
      <c r="H5362" s="586" t="s">
        <v>4694</v>
      </c>
    </row>
    <row r="5363" spans="1:8" ht="15.75" customHeight="1" thickBot="1">
      <c r="A5363" s="580"/>
      <c r="B5363" s="580"/>
      <c r="C5363" s="580"/>
      <c r="D5363" s="580"/>
      <c r="E5363" s="580"/>
      <c r="F5363" s="580"/>
      <c r="G5363" s="580"/>
      <c r="H5363" s="580"/>
    </row>
    <row r="5364" spans="1:8">
      <c r="A5364" s="588" t="s">
        <v>1297</v>
      </c>
      <c r="B5364" s="589"/>
      <c r="C5364" s="590"/>
      <c r="D5364" s="591"/>
      <c r="E5364" s="590"/>
      <c r="F5364" s="590"/>
      <c r="G5364" s="592"/>
      <c r="H5364" s="593"/>
    </row>
    <row r="5365" spans="1:8">
      <c r="A5365" s="594" t="s">
        <v>4064</v>
      </c>
      <c r="B5365" s="595"/>
      <c r="C5365" s="595"/>
      <c r="D5365" s="596"/>
      <c r="E5365" s="597" t="s">
        <v>4130</v>
      </c>
      <c r="F5365" s="598" t="s">
        <v>4132</v>
      </c>
      <c r="G5365" s="599" t="s">
        <v>4133</v>
      </c>
      <c r="H5365" s="600" t="s">
        <v>4134</v>
      </c>
    </row>
    <row r="5366" spans="1:8">
      <c r="A5366" s="601" t="s">
        <v>4695</v>
      </c>
      <c r="B5366" s="602"/>
      <c r="C5366" s="602"/>
      <c r="D5366" s="603"/>
      <c r="E5366" s="604" t="s">
        <v>4138</v>
      </c>
      <c r="F5366" s="605">
        <v>0.5</v>
      </c>
      <c r="G5366" s="606">
        <v>1030</v>
      </c>
      <c r="H5366" s="607">
        <v>515</v>
      </c>
    </row>
    <row r="5367" spans="1:8">
      <c r="A5367" s="601" t="s">
        <v>4679</v>
      </c>
      <c r="B5367" s="602"/>
      <c r="C5367" s="602"/>
      <c r="D5367" s="603"/>
      <c r="E5367" s="604" t="s">
        <v>4136</v>
      </c>
      <c r="F5367" s="605">
        <v>1.5</v>
      </c>
      <c r="G5367" s="606">
        <v>2777</v>
      </c>
      <c r="H5367" s="607">
        <v>4165.5</v>
      </c>
    </row>
    <row r="5368" spans="1:8">
      <c r="A5368" s="601" t="s">
        <v>4680</v>
      </c>
      <c r="B5368" s="602"/>
      <c r="C5368" s="602"/>
      <c r="D5368" s="603"/>
      <c r="E5368" s="604" t="s">
        <v>4136</v>
      </c>
      <c r="F5368" s="605">
        <v>1.5</v>
      </c>
      <c r="G5368" s="606">
        <v>4095</v>
      </c>
      <c r="H5368" s="607">
        <v>6142.5</v>
      </c>
    </row>
    <row r="5369" spans="1:8">
      <c r="A5369" s="601" t="s">
        <v>4681</v>
      </c>
      <c r="B5369" s="602"/>
      <c r="C5369" s="602"/>
      <c r="D5369" s="603"/>
      <c r="E5369" s="604" t="s">
        <v>4136</v>
      </c>
      <c r="F5369" s="605">
        <v>0.5</v>
      </c>
      <c r="G5369" s="606">
        <v>1880</v>
      </c>
      <c r="H5369" s="607">
        <v>940</v>
      </c>
    </row>
    <row r="5370" spans="1:8">
      <c r="A5370" s="601" t="s">
        <v>4696</v>
      </c>
      <c r="B5370" s="602"/>
      <c r="C5370" s="602"/>
      <c r="D5370" s="603"/>
      <c r="E5370" s="604" t="s">
        <v>4138</v>
      </c>
      <c r="F5370" s="605">
        <v>1</v>
      </c>
      <c r="G5370" s="606">
        <v>4230</v>
      </c>
      <c r="H5370" s="607">
        <v>4230</v>
      </c>
    </row>
    <row r="5371" spans="1:8">
      <c r="A5371" s="601" t="s">
        <v>4683</v>
      </c>
      <c r="B5371" s="602"/>
      <c r="C5371" s="602"/>
      <c r="D5371" s="603"/>
      <c r="E5371" s="604" t="s">
        <v>4138</v>
      </c>
      <c r="F5371" s="605">
        <v>0.1</v>
      </c>
      <c r="G5371" s="606">
        <v>1619</v>
      </c>
      <c r="H5371" s="607">
        <v>161.9</v>
      </c>
    </row>
    <row r="5372" spans="1:8">
      <c r="A5372" s="601" t="s">
        <v>4697</v>
      </c>
      <c r="B5372" s="602"/>
      <c r="C5372" s="602"/>
      <c r="D5372" s="603"/>
      <c r="E5372" s="604" t="s">
        <v>4138</v>
      </c>
      <c r="F5372" s="605">
        <v>0.2</v>
      </c>
      <c r="G5372" s="606">
        <v>34165</v>
      </c>
      <c r="H5372" s="607">
        <v>6833</v>
      </c>
    </row>
    <row r="5373" spans="1:8">
      <c r="A5373" s="601" t="s">
        <v>4690</v>
      </c>
      <c r="B5373" s="602"/>
      <c r="C5373" s="602"/>
      <c r="D5373" s="603"/>
      <c r="E5373" s="604" t="s">
        <v>4138</v>
      </c>
      <c r="F5373" s="605">
        <v>0.01</v>
      </c>
      <c r="G5373" s="606">
        <v>75683</v>
      </c>
      <c r="H5373" s="607">
        <v>756.83</v>
      </c>
    </row>
    <row r="5374" spans="1:8">
      <c r="A5374" s="601" t="s">
        <v>4691</v>
      </c>
      <c r="B5374" s="602"/>
      <c r="C5374" s="602"/>
      <c r="D5374" s="603"/>
      <c r="E5374" s="604" t="s">
        <v>4138</v>
      </c>
      <c r="F5374" s="605">
        <v>0.01</v>
      </c>
      <c r="G5374" s="606">
        <v>55371</v>
      </c>
      <c r="H5374" s="607">
        <v>553.71</v>
      </c>
    </row>
    <row r="5375" spans="1:8">
      <c r="A5375" s="601" t="s">
        <v>4698</v>
      </c>
      <c r="B5375" s="602"/>
      <c r="C5375" s="602"/>
      <c r="D5375" s="603"/>
      <c r="E5375" s="604" t="s">
        <v>4136</v>
      </c>
      <c r="F5375" s="605">
        <v>1</v>
      </c>
      <c r="G5375" s="606">
        <v>8715</v>
      </c>
      <c r="H5375" s="607">
        <v>8715</v>
      </c>
    </row>
    <row r="5376" spans="1:8">
      <c r="A5376" s="601" t="s">
        <v>4692</v>
      </c>
      <c r="B5376" s="602"/>
      <c r="C5376" s="602"/>
      <c r="D5376" s="603"/>
      <c r="E5376" s="604" t="s">
        <v>4138</v>
      </c>
      <c r="F5376" s="605">
        <v>2</v>
      </c>
      <c r="G5376" s="606">
        <v>75</v>
      </c>
      <c r="H5376" s="607">
        <v>150</v>
      </c>
    </row>
    <row r="5377" spans="1:8">
      <c r="A5377" s="601" t="s">
        <v>4699</v>
      </c>
      <c r="B5377" s="602"/>
      <c r="C5377" s="602"/>
      <c r="D5377" s="603"/>
      <c r="E5377" s="604" t="s">
        <v>4138</v>
      </c>
      <c r="F5377" s="605">
        <v>2</v>
      </c>
      <c r="G5377" s="606">
        <v>840</v>
      </c>
      <c r="H5377" s="607">
        <v>1680</v>
      </c>
    </row>
    <row r="5378" spans="1:8">
      <c r="A5378" s="601"/>
      <c r="B5378" s="602"/>
      <c r="C5378" s="602"/>
      <c r="D5378" s="603"/>
      <c r="E5378" s="623" t="s">
        <v>4142</v>
      </c>
      <c r="F5378" s="624"/>
      <c r="G5378" s="625"/>
      <c r="H5378" s="612">
        <v>34843.440000000002</v>
      </c>
    </row>
    <row r="5379" spans="1:8">
      <c r="A5379" s="613" t="s">
        <v>4143</v>
      </c>
      <c r="B5379" s="614"/>
      <c r="C5379" s="615"/>
      <c r="D5379" s="616"/>
      <c r="E5379" s="615"/>
      <c r="F5379" s="615"/>
      <c r="G5379" s="617"/>
      <c r="H5379" s="618"/>
    </row>
    <row r="5380" spans="1:8">
      <c r="A5380" s="594" t="s">
        <v>4129</v>
      </c>
      <c r="B5380" s="595"/>
      <c r="C5380" s="595"/>
      <c r="D5380" s="596"/>
      <c r="E5380" s="597" t="s">
        <v>4130</v>
      </c>
      <c r="F5380" s="598" t="s">
        <v>4144</v>
      </c>
      <c r="G5380" s="599" t="s">
        <v>4133</v>
      </c>
      <c r="H5380" s="600" t="s">
        <v>4134</v>
      </c>
    </row>
    <row r="5381" spans="1:8">
      <c r="A5381" s="601" t="s">
        <v>4145</v>
      </c>
      <c r="B5381" s="602"/>
      <c r="C5381" s="602"/>
      <c r="D5381" s="603"/>
      <c r="E5381" s="604" t="s">
        <v>4146</v>
      </c>
      <c r="F5381" s="619">
        <v>0.4</v>
      </c>
      <c r="G5381" s="606">
        <v>1587.2183463750353</v>
      </c>
      <c r="H5381" s="607">
        <v>634.89</v>
      </c>
    </row>
    <row r="5382" spans="1:8">
      <c r="A5382" s="601" t="s">
        <v>4526</v>
      </c>
      <c r="B5382" s="602"/>
      <c r="C5382" s="602"/>
      <c r="D5382" s="603"/>
      <c r="E5382" s="604" t="s">
        <v>4146</v>
      </c>
      <c r="F5382" s="619">
        <v>0.4</v>
      </c>
      <c r="G5382" s="606">
        <v>2793.5042896200621</v>
      </c>
      <c r="H5382" s="607">
        <v>1117.4000000000001</v>
      </c>
    </row>
    <row r="5383" spans="1:8">
      <c r="A5383" s="620"/>
      <c r="B5383" s="621"/>
      <c r="C5383" s="621"/>
      <c r="D5383" s="622"/>
      <c r="E5383" s="623" t="s">
        <v>4147</v>
      </c>
      <c r="F5383" s="624"/>
      <c r="G5383" s="625"/>
      <c r="H5383" s="612">
        <v>1752.29</v>
      </c>
    </row>
    <row r="5384" spans="1:8">
      <c r="A5384" s="626" t="s">
        <v>4148</v>
      </c>
      <c r="B5384" s="627"/>
      <c r="C5384" s="628"/>
      <c r="D5384" s="629"/>
      <c r="E5384" s="628"/>
      <c r="F5384" s="628"/>
      <c r="G5384" s="630"/>
      <c r="H5384" s="631"/>
    </row>
    <row r="5385" spans="1:8">
      <c r="A5385" s="594" t="s">
        <v>4064</v>
      </c>
      <c r="B5385" s="595"/>
      <c r="C5385" s="595"/>
      <c r="D5385" s="596"/>
      <c r="E5385" s="597" t="s">
        <v>4130</v>
      </c>
      <c r="F5385" s="598" t="s">
        <v>4132</v>
      </c>
      <c r="G5385" s="599" t="s">
        <v>4133</v>
      </c>
      <c r="H5385" s="600" t="s">
        <v>4134</v>
      </c>
    </row>
    <row r="5386" spans="1:8">
      <c r="A5386" s="601" t="s">
        <v>4149</v>
      </c>
      <c r="B5386" s="602"/>
      <c r="C5386" s="602"/>
      <c r="D5386" s="603"/>
      <c r="E5386" s="604" t="s">
        <v>4140</v>
      </c>
      <c r="F5386" s="632">
        <v>5.0000000000000001E-3</v>
      </c>
      <c r="G5386" s="606">
        <v>64783.484999999993</v>
      </c>
      <c r="H5386" s="607">
        <v>323.92</v>
      </c>
    </row>
    <row r="5387" spans="1:8">
      <c r="A5387" s="601"/>
      <c r="B5387" s="602"/>
      <c r="C5387" s="602"/>
      <c r="D5387" s="603"/>
      <c r="E5387" s="623" t="s">
        <v>4150</v>
      </c>
      <c r="F5387" s="624"/>
      <c r="G5387" s="625"/>
      <c r="H5387" s="612">
        <v>323.92</v>
      </c>
    </row>
    <row r="5388" spans="1:8">
      <c r="A5388" s="634" t="s">
        <v>4151</v>
      </c>
      <c r="B5388" s="635"/>
      <c r="C5388" s="636"/>
      <c r="D5388" s="637"/>
      <c r="E5388" s="636"/>
      <c r="F5388" s="636"/>
      <c r="G5388" s="638"/>
      <c r="H5388" s="639"/>
    </row>
    <row r="5389" spans="1:8">
      <c r="A5389" s="594" t="s">
        <v>4064</v>
      </c>
      <c r="B5389" s="595"/>
      <c r="C5389" s="595"/>
      <c r="D5389" s="596"/>
      <c r="E5389" s="597" t="s">
        <v>4130</v>
      </c>
      <c r="F5389" s="598" t="s">
        <v>4144</v>
      </c>
      <c r="G5389" s="599" t="s">
        <v>4133</v>
      </c>
      <c r="H5389" s="600" t="s">
        <v>4134</v>
      </c>
    </row>
    <row r="5390" spans="1:8">
      <c r="A5390" s="601" t="s">
        <v>4198</v>
      </c>
      <c r="B5390" s="602"/>
      <c r="C5390" s="602"/>
      <c r="D5390" s="603"/>
      <c r="E5390" s="604" t="s">
        <v>4146</v>
      </c>
      <c r="F5390" s="640">
        <v>0.4</v>
      </c>
      <c r="G5390" s="606">
        <v>25731.008062500001</v>
      </c>
      <c r="H5390" s="607">
        <v>10292.4</v>
      </c>
    </row>
    <row r="5391" spans="1:8">
      <c r="A5391" s="601"/>
      <c r="B5391" s="602"/>
      <c r="C5391" s="602"/>
      <c r="D5391" s="603"/>
      <c r="E5391" s="604" t="s">
        <v>4141</v>
      </c>
      <c r="F5391" s="605"/>
      <c r="G5391" s="606" t="s">
        <v>4141</v>
      </c>
      <c r="H5391" s="607" t="s">
        <v>4141</v>
      </c>
    </row>
    <row r="5392" spans="1:8" ht="13.5" thickBot="1">
      <c r="A5392" s="641"/>
      <c r="B5392" s="642"/>
      <c r="C5392" s="642"/>
      <c r="D5392" s="643"/>
      <c r="E5392" s="644" t="s">
        <v>4153</v>
      </c>
      <c r="F5392" s="645"/>
      <c r="G5392" s="646"/>
      <c r="H5392" s="647">
        <v>10292.4</v>
      </c>
    </row>
    <row r="5393" spans="1:8" ht="13.5" thickBot="1">
      <c r="A5393" s="648" t="s">
        <v>4154</v>
      </c>
      <c r="B5393" s="649"/>
      <c r="C5393" s="649"/>
      <c r="D5393" s="649"/>
      <c r="E5393" s="650"/>
      <c r="F5393" s="651">
        <v>47212.05</v>
      </c>
      <c r="G5393" s="652"/>
      <c r="H5393" s="653"/>
    </row>
    <row r="5394" spans="1:8" ht="15.75" thickBot="1">
      <c r="A5394" s="579"/>
      <c r="B5394" s="579"/>
      <c r="C5394" s="579"/>
      <c r="D5394" s="579"/>
      <c r="E5394" s="579"/>
      <c r="F5394" s="579"/>
      <c r="G5394" s="579"/>
      <c r="H5394" s="579"/>
    </row>
    <row r="5395" spans="1:8" ht="15.75" thickBot="1">
      <c r="A5395" s="580"/>
      <c r="B5395" s="580"/>
      <c r="C5395" s="580"/>
      <c r="D5395" s="580"/>
      <c r="E5395" s="580"/>
      <c r="F5395" s="580"/>
      <c r="G5395" s="580"/>
      <c r="H5395" s="580"/>
    </row>
    <row r="5396" spans="1:8" ht="77.25" thickBot="1">
      <c r="A5396" s="573" t="s">
        <v>4129</v>
      </c>
      <c r="B5396" s="581"/>
      <c r="C5396" s="581"/>
      <c r="D5396" s="582" t="s">
        <v>429</v>
      </c>
      <c r="E5396" s="583" t="s">
        <v>4130</v>
      </c>
      <c r="F5396" s="584" t="s">
        <v>25</v>
      </c>
      <c r="G5396" s="585" t="s">
        <v>0</v>
      </c>
      <c r="H5396" s="586" t="s">
        <v>4700</v>
      </c>
    </row>
    <row r="5397" spans="1:8" ht="15.75" customHeight="1" thickBot="1">
      <c r="A5397" s="580"/>
      <c r="B5397" s="580"/>
      <c r="C5397" s="580"/>
      <c r="D5397" s="580"/>
      <c r="E5397" s="580"/>
      <c r="F5397" s="580"/>
      <c r="G5397" s="580"/>
      <c r="H5397" s="580"/>
    </row>
    <row r="5398" spans="1:8">
      <c r="A5398" s="588" t="s">
        <v>1297</v>
      </c>
      <c r="B5398" s="589"/>
      <c r="C5398" s="590"/>
      <c r="D5398" s="591"/>
      <c r="E5398" s="590"/>
      <c r="F5398" s="590"/>
      <c r="G5398" s="592"/>
      <c r="H5398" s="593"/>
    </row>
    <row r="5399" spans="1:8">
      <c r="A5399" s="594" t="s">
        <v>4064</v>
      </c>
      <c r="B5399" s="595"/>
      <c r="C5399" s="595"/>
      <c r="D5399" s="596"/>
      <c r="E5399" s="597" t="s">
        <v>4130</v>
      </c>
      <c r="F5399" s="598" t="s">
        <v>4132</v>
      </c>
      <c r="G5399" s="599" t="s">
        <v>4133</v>
      </c>
      <c r="H5399" s="600" t="s">
        <v>4134</v>
      </c>
    </row>
    <row r="5400" spans="1:8">
      <c r="A5400" s="601" t="s">
        <v>4689</v>
      </c>
      <c r="B5400" s="602"/>
      <c r="C5400" s="602"/>
      <c r="D5400" s="603"/>
      <c r="E5400" s="604" t="s">
        <v>4138</v>
      </c>
      <c r="F5400" s="605">
        <v>0.5</v>
      </c>
      <c r="G5400" s="606">
        <v>269</v>
      </c>
      <c r="H5400" s="607">
        <v>134.5</v>
      </c>
    </row>
    <row r="5401" spans="1:8">
      <c r="A5401" s="601" t="s">
        <v>4685</v>
      </c>
      <c r="B5401" s="602"/>
      <c r="C5401" s="602"/>
      <c r="D5401" s="603"/>
      <c r="E5401" s="604" t="s">
        <v>4136</v>
      </c>
      <c r="F5401" s="605">
        <v>1.5</v>
      </c>
      <c r="G5401" s="606">
        <v>4568</v>
      </c>
      <c r="H5401" s="607">
        <v>6852</v>
      </c>
    </row>
    <row r="5402" spans="1:8">
      <c r="A5402" s="601" t="s">
        <v>4686</v>
      </c>
      <c r="B5402" s="602"/>
      <c r="C5402" s="602"/>
      <c r="D5402" s="603"/>
      <c r="E5402" s="604" t="s">
        <v>4136</v>
      </c>
      <c r="F5402" s="605">
        <v>1.5</v>
      </c>
      <c r="G5402" s="606">
        <v>2835</v>
      </c>
      <c r="H5402" s="607">
        <v>4252.5</v>
      </c>
    </row>
    <row r="5403" spans="1:8">
      <c r="A5403" s="601" t="s">
        <v>4687</v>
      </c>
      <c r="B5403" s="602"/>
      <c r="C5403" s="602"/>
      <c r="D5403" s="603"/>
      <c r="E5403" s="604" t="s">
        <v>4136</v>
      </c>
      <c r="F5403" s="605">
        <v>0.5</v>
      </c>
      <c r="G5403" s="606">
        <v>2258</v>
      </c>
      <c r="H5403" s="607">
        <v>1129</v>
      </c>
    </row>
    <row r="5404" spans="1:8">
      <c r="A5404" s="601" t="s">
        <v>4682</v>
      </c>
      <c r="B5404" s="602"/>
      <c r="C5404" s="602"/>
      <c r="D5404" s="603"/>
      <c r="E5404" s="604" t="s">
        <v>4138</v>
      </c>
      <c r="F5404" s="605">
        <v>0.2</v>
      </c>
      <c r="G5404" s="606">
        <v>2816</v>
      </c>
      <c r="H5404" s="607">
        <v>563.20000000000005</v>
      </c>
    </row>
    <row r="5405" spans="1:8">
      <c r="A5405" s="601" t="s">
        <v>4683</v>
      </c>
      <c r="B5405" s="602"/>
      <c r="C5405" s="602"/>
      <c r="D5405" s="603"/>
      <c r="E5405" s="604" t="s">
        <v>4138</v>
      </c>
      <c r="F5405" s="605">
        <v>0.1</v>
      </c>
      <c r="G5405" s="606">
        <v>1619</v>
      </c>
      <c r="H5405" s="607">
        <v>161.9</v>
      </c>
    </row>
    <row r="5406" spans="1:8">
      <c r="A5406" s="601" t="s">
        <v>4690</v>
      </c>
      <c r="B5406" s="602"/>
      <c r="C5406" s="602"/>
      <c r="D5406" s="603"/>
      <c r="E5406" s="604" t="s">
        <v>4138</v>
      </c>
      <c r="F5406" s="605">
        <v>0.01</v>
      </c>
      <c r="G5406" s="606">
        <v>75683</v>
      </c>
      <c r="H5406" s="607">
        <v>756.83</v>
      </c>
    </row>
    <row r="5407" spans="1:8">
      <c r="A5407" s="601" t="s">
        <v>4691</v>
      </c>
      <c r="B5407" s="602"/>
      <c r="C5407" s="602"/>
      <c r="D5407" s="603"/>
      <c r="E5407" s="604" t="s">
        <v>4138</v>
      </c>
      <c r="F5407" s="605">
        <v>0.01</v>
      </c>
      <c r="G5407" s="606">
        <v>55371</v>
      </c>
      <c r="H5407" s="607">
        <v>553.71</v>
      </c>
    </row>
    <row r="5408" spans="1:8">
      <c r="A5408" s="601" t="s">
        <v>4692</v>
      </c>
      <c r="B5408" s="602"/>
      <c r="C5408" s="602"/>
      <c r="D5408" s="603"/>
      <c r="E5408" s="604" t="s">
        <v>4138</v>
      </c>
      <c r="F5408" s="605">
        <v>2</v>
      </c>
      <c r="G5408" s="606">
        <v>75</v>
      </c>
      <c r="H5408" s="607">
        <v>150</v>
      </c>
    </row>
    <row r="5409" spans="1:8">
      <c r="A5409" s="601" t="s">
        <v>4693</v>
      </c>
      <c r="B5409" s="602"/>
      <c r="C5409" s="602"/>
      <c r="D5409" s="603"/>
      <c r="E5409" s="604" t="s">
        <v>4136</v>
      </c>
      <c r="F5409" s="605">
        <v>1</v>
      </c>
      <c r="G5409" s="606">
        <v>1328</v>
      </c>
      <c r="H5409" s="607">
        <v>1328</v>
      </c>
    </row>
    <row r="5410" spans="1:8">
      <c r="A5410" s="601"/>
      <c r="B5410" s="602"/>
      <c r="C5410" s="602"/>
      <c r="D5410" s="603"/>
      <c r="E5410" s="604" t="s">
        <v>4141</v>
      </c>
      <c r="F5410" s="605"/>
      <c r="G5410" s="606" t="s">
        <v>4141</v>
      </c>
      <c r="H5410" s="607" t="s">
        <v>4141</v>
      </c>
    </row>
    <row r="5411" spans="1:8">
      <c r="A5411" s="601"/>
      <c r="B5411" s="602"/>
      <c r="C5411" s="602"/>
      <c r="D5411" s="603"/>
      <c r="E5411" s="623" t="s">
        <v>4142</v>
      </c>
      <c r="F5411" s="624"/>
      <c r="G5411" s="625"/>
      <c r="H5411" s="612">
        <v>15881.64</v>
      </c>
    </row>
    <row r="5412" spans="1:8">
      <c r="A5412" s="613" t="s">
        <v>4143</v>
      </c>
      <c r="B5412" s="614"/>
      <c r="C5412" s="615"/>
      <c r="D5412" s="616"/>
      <c r="E5412" s="615"/>
      <c r="F5412" s="615"/>
      <c r="G5412" s="617"/>
      <c r="H5412" s="618"/>
    </row>
    <row r="5413" spans="1:8">
      <c r="A5413" s="594" t="s">
        <v>4129</v>
      </c>
      <c r="B5413" s="595"/>
      <c r="C5413" s="595"/>
      <c r="D5413" s="596"/>
      <c r="E5413" s="597" t="s">
        <v>4130</v>
      </c>
      <c r="F5413" s="598" t="s">
        <v>4144</v>
      </c>
      <c r="G5413" s="599" t="s">
        <v>4133</v>
      </c>
      <c r="H5413" s="600" t="s">
        <v>4134</v>
      </c>
    </row>
    <row r="5414" spans="1:8">
      <c r="A5414" s="601" t="s">
        <v>4145</v>
      </c>
      <c r="B5414" s="602"/>
      <c r="C5414" s="602"/>
      <c r="D5414" s="603"/>
      <c r="E5414" s="604" t="s">
        <v>4146</v>
      </c>
      <c r="F5414" s="619">
        <v>0.45</v>
      </c>
      <c r="G5414" s="606">
        <v>1587.2183463750353</v>
      </c>
      <c r="H5414" s="607">
        <v>714.25</v>
      </c>
    </row>
    <row r="5415" spans="1:8">
      <c r="A5415" s="601" t="s">
        <v>4223</v>
      </c>
      <c r="B5415" s="602"/>
      <c r="C5415" s="602"/>
      <c r="D5415" s="603"/>
      <c r="E5415" s="604" t="s">
        <v>4146</v>
      </c>
      <c r="F5415" s="619">
        <v>0.45</v>
      </c>
      <c r="G5415" s="606">
        <v>11523.205194682756</v>
      </c>
      <c r="H5415" s="607">
        <v>5185.4399999999996</v>
      </c>
    </row>
    <row r="5416" spans="1:8">
      <c r="A5416" s="620"/>
      <c r="B5416" s="621"/>
      <c r="C5416" s="621"/>
      <c r="D5416" s="622"/>
      <c r="E5416" s="623" t="s">
        <v>4147</v>
      </c>
      <c r="F5416" s="624"/>
      <c r="G5416" s="625"/>
      <c r="H5416" s="612">
        <v>5899.69</v>
      </c>
    </row>
    <row r="5417" spans="1:8">
      <c r="A5417" s="626" t="s">
        <v>4148</v>
      </c>
      <c r="B5417" s="627"/>
      <c r="C5417" s="628"/>
      <c r="D5417" s="629"/>
      <c r="E5417" s="628"/>
      <c r="F5417" s="628"/>
      <c r="G5417" s="630"/>
      <c r="H5417" s="631"/>
    </row>
    <row r="5418" spans="1:8">
      <c r="A5418" s="594" t="s">
        <v>4064</v>
      </c>
      <c r="B5418" s="595"/>
      <c r="C5418" s="595"/>
      <c r="D5418" s="596"/>
      <c r="E5418" s="597" t="s">
        <v>4130</v>
      </c>
      <c r="F5418" s="598" t="s">
        <v>4132</v>
      </c>
      <c r="G5418" s="599" t="s">
        <v>4133</v>
      </c>
      <c r="H5418" s="600" t="s">
        <v>4134</v>
      </c>
    </row>
    <row r="5419" spans="1:8">
      <c r="A5419" s="601" t="s">
        <v>4149</v>
      </c>
      <c r="B5419" s="602"/>
      <c r="C5419" s="602"/>
      <c r="D5419" s="603"/>
      <c r="E5419" s="604" t="s">
        <v>4140</v>
      </c>
      <c r="F5419" s="632">
        <v>5.0000000000000001E-3</v>
      </c>
      <c r="G5419" s="606">
        <v>64783.484999999993</v>
      </c>
      <c r="H5419" s="607">
        <v>323.92</v>
      </c>
    </row>
    <row r="5420" spans="1:8">
      <c r="A5420" s="601"/>
      <c r="B5420" s="602"/>
      <c r="C5420" s="602"/>
      <c r="D5420" s="603"/>
      <c r="E5420" s="623" t="s">
        <v>4150</v>
      </c>
      <c r="F5420" s="624"/>
      <c r="G5420" s="625"/>
      <c r="H5420" s="612">
        <v>323.92</v>
      </c>
    </row>
    <row r="5421" spans="1:8">
      <c r="A5421" s="634" t="s">
        <v>4151</v>
      </c>
      <c r="B5421" s="635"/>
      <c r="C5421" s="636"/>
      <c r="D5421" s="637"/>
      <c r="E5421" s="636"/>
      <c r="F5421" s="636"/>
      <c r="G5421" s="638"/>
      <c r="H5421" s="639"/>
    </row>
    <row r="5422" spans="1:8">
      <c r="A5422" s="594" t="s">
        <v>4064</v>
      </c>
      <c r="B5422" s="595"/>
      <c r="C5422" s="595"/>
      <c r="D5422" s="596"/>
      <c r="E5422" s="597" t="s">
        <v>4130</v>
      </c>
      <c r="F5422" s="598" t="s">
        <v>4144</v>
      </c>
      <c r="G5422" s="599" t="s">
        <v>4133</v>
      </c>
      <c r="H5422" s="600" t="s">
        <v>4134</v>
      </c>
    </row>
    <row r="5423" spans="1:8">
      <c r="A5423" s="601" t="s">
        <v>4198</v>
      </c>
      <c r="B5423" s="602"/>
      <c r="C5423" s="602"/>
      <c r="D5423" s="603"/>
      <c r="E5423" s="604" t="s">
        <v>4146</v>
      </c>
      <c r="F5423" s="640">
        <v>0.45</v>
      </c>
      <c r="G5423" s="606">
        <v>25731.008062500001</v>
      </c>
      <c r="H5423" s="607">
        <v>11578.95</v>
      </c>
    </row>
    <row r="5424" spans="1:8">
      <c r="A5424" s="601"/>
      <c r="B5424" s="602"/>
      <c r="C5424" s="602"/>
      <c r="D5424" s="603"/>
      <c r="E5424" s="604" t="s">
        <v>4141</v>
      </c>
      <c r="F5424" s="605"/>
      <c r="G5424" s="606" t="s">
        <v>4141</v>
      </c>
      <c r="H5424" s="607" t="s">
        <v>4141</v>
      </c>
    </row>
    <row r="5425" spans="1:8" ht="13.5" thickBot="1">
      <c r="A5425" s="641"/>
      <c r="B5425" s="642"/>
      <c r="C5425" s="642"/>
      <c r="D5425" s="643"/>
      <c r="E5425" s="644" t="s">
        <v>4153</v>
      </c>
      <c r="F5425" s="645"/>
      <c r="G5425" s="646"/>
      <c r="H5425" s="647">
        <v>11578.95</v>
      </c>
    </row>
    <row r="5426" spans="1:8" ht="13.5" thickBot="1">
      <c r="A5426" s="648" t="s">
        <v>4154</v>
      </c>
      <c r="B5426" s="649"/>
      <c r="C5426" s="649"/>
      <c r="D5426" s="649"/>
      <c r="E5426" s="650"/>
      <c r="F5426" s="651">
        <v>33684.199999999997</v>
      </c>
      <c r="G5426" s="652"/>
      <c r="H5426" s="653"/>
    </row>
    <row r="5427" spans="1:8" ht="15.75" thickBot="1">
      <c r="A5427" s="579"/>
      <c r="B5427" s="579"/>
      <c r="C5427" s="579"/>
      <c r="D5427" s="579"/>
      <c r="E5427" s="579"/>
      <c r="F5427" s="579"/>
      <c r="G5427" s="579"/>
      <c r="H5427" s="579"/>
    </row>
    <row r="5428" spans="1:8" ht="15.75" thickBot="1">
      <c r="A5428" s="580"/>
      <c r="B5428" s="580"/>
      <c r="C5428" s="580"/>
      <c r="D5428" s="580"/>
      <c r="E5428" s="580"/>
      <c r="F5428" s="580"/>
      <c r="G5428" s="580"/>
      <c r="H5428" s="580"/>
    </row>
    <row r="5429" spans="1:8" ht="77.25" thickBot="1">
      <c r="A5429" s="573" t="s">
        <v>4129</v>
      </c>
      <c r="B5429" s="581"/>
      <c r="C5429" s="581"/>
      <c r="D5429" s="582" t="s">
        <v>431</v>
      </c>
      <c r="E5429" s="583" t="s">
        <v>4130</v>
      </c>
      <c r="F5429" s="584" t="s">
        <v>25</v>
      </c>
      <c r="G5429" s="585" t="s">
        <v>0</v>
      </c>
      <c r="H5429" s="586" t="s">
        <v>4701</v>
      </c>
    </row>
    <row r="5430" spans="1:8" ht="15.75" customHeight="1" thickBot="1">
      <c r="A5430" s="580"/>
      <c r="B5430" s="580"/>
      <c r="C5430" s="580"/>
      <c r="D5430" s="580"/>
      <c r="E5430" s="580"/>
      <c r="F5430" s="580"/>
      <c r="G5430" s="580"/>
      <c r="H5430" s="580"/>
    </row>
    <row r="5431" spans="1:8">
      <c r="A5431" s="588" t="s">
        <v>1297</v>
      </c>
      <c r="B5431" s="589"/>
      <c r="C5431" s="590"/>
      <c r="D5431" s="591"/>
      <c r="E5431" s="590"/>
      <c r="F5431" s="590"/>
      <c r="G5431" s="592"/>
      <c r="H5431" s="593"/>
    </row>
    <row r="5432" spans="1:8">
      <c r="A5432" s="594" t="s">
        <v>4064</v>
      </c>
      <c r="B5432" s="595"/>
      <c r="C5432" s="595"/>
      <c r="D5432" s="596"/>
      <c r="E5432" s="597" t="s">
        <v>4130</v>
      </c>
      <c r="F5432" s="598" t="s">
        <v>4132</v>
      </c>
      <c r="G5432" s="599" t="s">
        <v>4133</v>
      </c>
      <c r="H5432" s="600" t="s">
        <v>4134</v>
      </c>
    </row>
    <row r="5433" spans="1:8">
      <c r="A5433" s="601" t="s">
        <v>4695</v>
      </c>
      <c r="B5433" s="602"/>
      <c r="C5433" s="602"/>
      <c r="D5433" s="603"/>
      <c r="E5433" s="604" t="s">
        <v>4138</v>
      </c>
      <c r="F5433" s="605">
        <v>0.5</v>
      </c>
      <c r="G5433" s="606">
        <v>1030</v>
      </c>
      <c r="H5433" s="607">
        <v>515</v>
      </c>
    </row>
    <row r="5434" spans="1:8">
      <c r="A5434" s="601" t="s">
        <v>4685</v>
      </c>
      <c r="B5434" s="602"/>
      <c r="C5434" s="602"/>
      <c r="D5434" s="603"/>
      <c r="E5434" s="604" t="s">
        <v>4136</v>
      </c>
      <c r="F5434" s="605">
        <v>1.5</v>
      </c>
      <c r="G5434" s="606">
        <v>4568</v>
      </c>
      <c r="H5434" s="607">
        <v>6852</v>
      </c>
    </row>
    <row r="5435" spans="1:8">
      <c r="A5435" s="601" t="s">
        <v>4686</v>
      </c>
      <c r="B5435" s="602"/>
      <c r="C5435" s="602"/>
      <c r="D5435" s="603"/>
      <c r="E5435" s="604" t="s">
        <v>4136</v>
      </c>
      <c r="F5435" s="605">
        <v>1.5</v>
      </c>
      <c r="G5435" s="606">
        <v>2835</v>
      </c>
      <c r="H5435" s="607">
        <v>4252.5</v>
      </c>
    </row>
    <row r="5436" spans="1:8">
      <c r="A5436" s="601" t="s">
        <v>4687</v>
      </c>
      <c r="B5436" s="602"/>
      <c r="C5436" s="602"/>
      <c r="D5436" s="603"/>
      <c r="E5436" s="604" t="s">
        <v>4136</v>
      </c>
      <c r="F5436" s="605">
        <v>0.5</v>
      </c>
      <c r="G5436" s="606">
        <v>2258</v>
      </c>
      <c r="H5436" s="607">
        <v>1129</v>
      </c>
    </row>
    <row r="5437" spans="1:8">
      <c r="A5437" s="601" t="s">
        <v>4696</v>
      </c>
      <c r="B5437" s="602"/>
      <c r="C5437" s="602"/>
      <c r="D5437" s="603"/>
      <c r="E5437" s="604" t="s">
        <v>4138</v>
      </c>
      <c r="F5437" s="605">
        <v>1</v>
      </c>
      <c r="G5437" s="606">
        <v>4230</v>
      </c>
      <c r="H5437" s="607">
        <v>4230</v>
      </c>
    </row>
    <row r="5438" spans="1:8">
      <c r="A5438" s="601" t="s">
        <v>4683</v>
      </c>
      <c r="B5438" s="602"/>
      <c r="C5438" s="602"/>
      <c r="D5438" s="603"/>
      <c r="E5438" s="604" t="s">
        <v>4138</v>
      </c>
      <c r="F5438" s="605">
        <v>0.1</v>
      </c>
      <c r="G5438" s="606">
        <v>1619</v>
      </c>
      <c r="H5438" s="607">
        <v>161.9</v>
      </c>
    </row>
    <row r="5439" spans="1:8">
      <c r="A5439" s="601" t="s">
        <v>4697</v>
      </c>
      <c r="B5439" s="602"/>
      <c r="C5439" s="602"/>
      <c r="D5439" s="603"/>
      <c r="E5439" s="604" t="s">
        <v>4138</v>
      </c>
      <c r="F5439" s="605">
        <v>0.2</v>
      </c>
      <c r="G5439" s="606">
        <v>34165</v>
      </c>
      <c r="H5439" s="607">
        <v>6833</v>
      </c>
    </row>
    <row r="5440" spans="1:8">
      <c r="A5440" s="601" t="s">
        <v>4690</v>
      </c>
      <c r="B5440" s="602"/>
      <c r="C5440" s="602"/>
      <c r="D5440" s="603"/>
      <c r="E5440" s="604" t="s">
        <v>4138</v>
      </c>
      <c r="F5440" s="605">
        <v>0.01</v>
      </c>
      <c r="G5440" s="606">
        <v>75683</v>
      </c>
      <c r="H5440" s="607">
        <v>756.83</v>
      </c>
    </row>
    <row r="5441" spans="1:8">
      <c r="A5441" s="601" t="s">
        <v>4691</v>
      </c>
      <c r="B5441" s="602"/>
      <c r="C5441" s="602"/>
      <c r="D5441" s="603"/>
      <c r="E5441" s="604" t="s">
        <v>4138</v>
      </c>
      <c r="F5441" s="605">
        <v>0.01</v>
      </c>
      <c r="G5441" s="606">
        <v>55371</v>
      </c>
      <c r="H5441" s="607">
        <v>553.71</v>
      </c>
    </row>
    <row r="5442" spans="1:8">
      <c r="A5442" s="601" t="s">
        <v>4698</v>
      </c>
      <c r="B5442" s="602"/>
      <c r="C5442" s="602"/>
      <c r="D5442" s="603"/>
      <c r="E5442" s="604" t="s">
        <v>4136</v>
      </c>
      <c r="F5442" s="605">
        <v>1</v>
      </c>
      <c r="G5442" s="606">
        <v>8715</v>
      </c>
      <c r="H5442" s="607">
        <v>8715</v>
      </c>
    </row>
    <row r="5443" spans="1:8">
      <c r="A5443" s="601" t="s">
        <v>4692</v>
      </c>
      <c r="B5443" s="602"/>
      <c r="C5443" s="602"/>
      <c r="D5443" s="603"/>
      <c r="E5443" s="604" t="s">
        <v>4138</v>
      </c>
      <c r="F5443" s="605">
        <v>2</v>
      </c>
      <c r="G5443" s="606">
        <v>75</v>
      </c>
      <c r="H5443" s="607">
        <v>150</v>
      </c>
    </row>
    <row r="5444" spans="1:8">
      <c r="A5444" s="601" t="s">
        <v>4699</v>
      </c>
      <c r="B5444" s="602"/>
      <c r="C5444" s="602"/>
      <c r="D5444" s="603"/>
      <c r="E5444" s="604" t="s">
        <v>4138</v>
      </c>
      <c r="F5444" s="605">
        <v>2</v>
      </c>
      <c r="G5444" s="606">
        <v>840</v>
      </c>
      <c r="H5444" s="607">
        <v>1680</v>
      </c>
    </row>
    <row r="5445" spans="1:8">
      <c r="A5445" s="601"/>
      <c r="B5445" s="602"/>
      <c r="C5445" s="602"/>
      <c r="D5445" s="603"/>
      <c r="E5445" s="623" t="s">
        <v>4142</v>
      </c>
      <c r="F5445" s="624"/>
      <c r="G5445" s="625"/>
      <c r="H5445" s="612">
        <v>35828.94</v>
      </c>
    </row>
    <row r="5446" spans="1:8">
      <c r="A5446" s="613" t="s">
        <v>4143</v>
      </c>
      <c r="B5446" s="614"/>
      <c r="C5446" s="615"/>
      <c r="D5446" s="616"/>
      <c r="E5446" s="615"/>
      <c r="F5446" s="615"/>
      <c r="G5446" s="617"/>
      <c r="H5446" s="618"/>
    </row>
    <row r="5447" spans="1:8">
      <c r="A5447" s="594" t="s">
        <v>4129</v>
      </c>
      <c r="B5447" s="595"/>
      <c r="C5447" s="595"/>
      <c r="D5447" s="596"/>
      <c r="E5447" s="597" t="s">
        <v>4130</v>
      </c>
      <c r="F5447" s="598" t="s">
        <v>4144</v>
      </c>
      <c r="G5447" s="599" t="s">
        <v>4133</v>
      </c>
      <c r="H5447" s="600" t="s">
        <v>4134</v>
      </c>
    </row>
    <row r="5448" spans="1:8">
      <c r="A5448" s="601" t="s">
        <v>4145</v>
      </c>
      <c r="B5448" s="602"/>
      <c r="C5448" s="602"/>
      <c r="D5448" s="603"/>
      <c r="E5448" s="604" t="s">
        <v>4146</v>
      </c>
      <c r="F5448" s="619">
        <v>0.4</v>
      </c>
      <c r="G5448" s="606">
        <v>1587.2183463750353</v>
      </c>
      <c r="H5448" s="607">
        <v>634.89</v>
      </c>
    </row>
    <row r="5449" spans="1:8">
      <c r="A5449" s="601" t="s">
        <v>4526</v>
      </c>
      <c r="B5449" s="602"/>
      <c r="C5449" s="602"/>
      <c r="D5449" s="603"/>
      <c r="E5449" s="604" t="s">
        <v>4146</v>
      </c>
      <c r="F5449" s="619">
        <v>0.4</v>
      </c>
      <c r="G5449" s="606">
        <v>2793.5042896200621</v>
      </c>
      <c r="H5449" s="607">
        <v>1117.4000000000001</v>
      </c>
    </row>
    <row r="5450" spans="1:8">
      <c r="A5450" s="620"/>
      <c r="B5450" s="621"/>
      <c r="C5450" s="621"/>
      <c r="D5450" s="622"/>
      <c r="E5450" s="623" t="s">
        <v>4147</v>
      </c>
      <c r="F5450" s="624"/>
      <c r="G5450" s="625"/>
      <c r="H5450" s="612">
        <v>1752.29</v>
      </c>
    </row>
    <row r="5451" spans="1:8">
      <c r="A5451" s="626" t="s">
        <v>4148</v>
      </c>
      <c r="B5451" s="627"/>
      <c r="C5451" s="628"/>
      <c r="D5451" s="629"/>
      <c r="E5451" s="628"/>
      <c r="F5451" s="628"/>
      <c r="G5451" s="630"/>
      <c r="H5451" s="631"/>
    </row>
    <row r="5452" spans="1:8">
      <c r="A5452" s="594" t="s">
        <v>4064</v>
      </c>
      <c r="B5452" s="595"/>
      <c r="C5452" s="595"/>
      <c r="D5452" s="596"/>
      <c r="E5452" s="597" t="s">
        <v>4130</v>
      </c>
      <c r="F5452" s="598" t="s">
        <v>4132</v>
      </c>
      <c r="G5452" s="599" t="s">
        <v>4133</v>
      </c>
      <c r="H5452" s="600" t="s">
        <v>4134</v>
      </c>
    </row>
    <row r="5453" spans="1:8">
      <c r="A5453" s="601" t="s">
        <v>4149</v>
      </c>
      <c r="B5453" s="602"/>
      <c r="C5453" s="602"/>
      <c r="D5453" s="603"/>
      <c r="E5453" s="604" t="s">
        <v>4140</v>
      </c>
      <c r="F5453" s="632">
        <v>5.0000000000000001E-3</v>
      </c>
      <c r="G5453" s="606">
        <v>64783.484999999993</v>
      </c>
      <c r="H5453" s="607">
        <v>323.92</v>
      </c>
    </row>
    <row r="5454" spans="1:8">
      <c r="A5454" s="601"/>
      <c r="B5454" s="602"/>
      <c r="C5454" s="602"/>
      <c r="D5454" s="603"/>
      <c r="E5454" s="623" t="s">
        <v>4150</v>
      </c>
      <c r="F5454" s="624"/>
      <c r="G5454" s="625"/>
      <c r="H5454" s="612">
        <v>323.92</v>
      </c>
    </row>
    <row r="5455" spans="1:8">
      <c r="A5455" s="634" t="s">
        <v>4151</v>
      </c>
      <c r="B5455" s="635"/>
      <c r="C5455" s="636"/>
      <c r="D5455" s="637"/>
      <c r="E5455" s="636"/>
      <c r="F5455" s="636"/>
      <c r="G5455" s="638"/>
      <c r="H5455" s="639"/>
    </row>
    <row r="5456" spans="1:8">
      <c r="A5456" s="594" t="s">
        <v>4064</v>
      </c>
      <c r="B5456" s="595"/>
      <c r="C5456" s="595"/>
      <c r="D5456" s="596"/>
      <c r="E5456" s="597" t="s">
        <v>4130</v>
      </c>
      <c r="F5456" s="598" t="s">
        <v>4144</v>
      </c>
      <c r="G5456" s="599" t="s">
        <v>4133</v>
      </c>
      <c r="H5456" s="600" t="s">
        <v>4134</v>
      </c>
    </row>
    <row r="5457" spans="1:8">
      <c r="A5457" s="601" t="s">
        <v>4198</v>
      </c>
      <c r="B5457" s="602"/>
      <c r="C5457" s="602"/>
      <c r="D5457" s="603"/>
      <c r="E5457" s="604" t="s">
        <v>4146</v>
      </c>
      <c r="F5457" s="640">
        <v>0.4</v>
      </c>
      <c r="G5457" s="606">
        <v>25731.008062500001</v>
      </c>
      <c r="H5457" s="607">
        <v>10292.4</v>
      </c>
    </row>
    <row r="5458" spans="1:8">
      <c r="A5458" s="601"/>
      <c r="B5458" s="602"/>
      <c r="C5458" s="602"/>
      <c r="D5458" s="603"/>
      <c r="E5458" s="604" t="s">
        <v>4141</v>
      </c>
      <c r="F5458" s="605"/>
      <c r="G5458" s="606" t="s">
        <v>4141</v>
      </c>
      <c r="H5458" s="607" t="s">
        <v>4141</v>
      </c>
    </row>
    <row r="5459" spans="1:8" ht="13.5" thickBot="1">
      <c r="A5459" s="641"/>
      <c r="B5459" s="642"/>
      <c r="C5459" s="642"/>
      <c r="D5459" s="643"/>
      <c r="E5459" s="644" t="s">
        <v>4153</v>
      </c>
      <c r="F5459" s="645"/>
      <c r="G5459" s="646"/>
      <c r="H5459" s="647">
        <v>10292.4</v>
      </c>
    </row>
    <row r="5460" spans="1:8" ht="13.5" thickBot="1">
      <c r="A5460" s="648" t="s">
        <v>4154</v>
      </c>
      <c r="B5460" s="649"/>
      <c r="C5460" s="649"/>
      <c r="D5460" s="649"/>
      <c r="E5460" s="650"/>
      <c r="F5460" s="651">
        <v>48197.55</v>
      </c>
      <c r="G5460" s="652"/>
      <c r="H5460" s="653"/>
    </row>
    <row r="5461" spans="1:8" ht="15.75" thickBot="1">
      <c r="A5461" s="579"/>
      <c r="B5461" s="579"/>
      <c r="C5461" s="579"/>
      <c r="D5461" s="579"/>
      <c r="E5461" s="579"/>
      <c r="F5461" s="579"/>
      <c r="G5461" s="579"/>
      <c r="H5461" s="579"/>
    </row>
    <row r="5462" spans="1:8" ht="15.75" thickBot="1">
      <c r="A5462" s="580"/>
      <c r="B5462" s="580"/>
      <c r="C5462" s="580"/>
      <c r="D5462" s="580"/>
      <c r="E5462" s="580"/>
      <c r="F5462" s="580"/>
      <c r="G5462" s="580"/>
      <c r="H5462" s="580"/>
    </row>
    <row r="5463" spans="1:8" ht="26.25" thickBot="1">
      <c r="A5463" s="573" t="s">
        <v>4129</v>
      </c>
      <c r="B5463" s="581"/>
      <c r="C5463" s="581"/>
      <c r="D5463" s="582" t="s">
        <v>433</v>
      </c>
      <c r="E5463" s="583" t="s">
        <v>4130</v>
      </c>
      <c r="F5463" s="584" t="s">
        <v>2</v>
      </c>
      <c r="G5463" s="585" t="s">
        <v>0</v>
      </c>
      <c r="H5463" s="586" t="s">
        <v>4702</v>
      </c>
    </row>
    <row r="5464" spans="1:8" ht="15.75" customHeight="1" thickBot="1">
      <c r="A5464" s="587"/>
      <c r="B5464" s="587"/>
      <c r="C5464" s="587"/>
      <c r="D5464" s="587"/>
      <c r="E5464" s="587"/>
      <c r="F5464" s="587"/>
      <c r="G5464" s="587"/>
      <c r="H5464" s="587"/>
    </row>
    <row r="5465" spans="1:8">
      <c r="A5465" s="588" t="s">
        <v>1297</v>
      </c>
      <c r="B5465" s="589"/>
      <c r="C5465" s="590"/>
      <c r="D5465" s="591"/>
      <c r="E5465" s="590"/>
      <c r="F5465" s="590"/>
      <c r="G5465" s="592"/>
      <c r="H5465" s="593"/>
    </row>
    <row r="5466" spans="1:8">
      <c r="A5466" s="594" t="s">
        <v>4064</v>
      </c>
      <c r="B5466" s="595"/>
      <c r="C5466" s="595"/>
      <c r="D5466" s="596"/>
      <c r="E5466" s="597" t="s">
        <v>4130</v>
      </c>
      <c r="F5466" s="598" t="s">
        <v>4132</v>
      </c>
      <c r="G5466" s="599" t="s">
        <v>4133</v>
      </c>
      <c r="H5466" s="600" t="s">
        <v>4134</v>
      </c>
    </row>
    <row r="5467" spans="1:8">
      <c r="A5467" s="601" t="s">
        <v>4703</v>
      </c>
      <c r="B5467" s="602"/>
      <c r="C5467" s="602"/>
      <c r="D5467" s="603"/>
      <c r="E5467" s="604" t="s">
        <v>4138</v>
      </c>
      <c r="F5467" s="605">
        <v>1</v>
      </c>
      <c r="G5467" s="606">
        <v>29392</v>
      </c>
      <c r="H5467" s="607">
        <v>29392</v>
      </c>
    </row>
    <row r="5468" spans="1:8">
      <c r="A5468" s="601" t="s">
        <v>4683</v>
      </c>
      <c r="B5468" s="602"/>
      <c r="C5468" s="602"/>
      <c r="D5468" s="603"/>
      <c r="E5468" s="604" t="s">
        <v>4138</v>
      </c>
      <c r="F5468" s="605">
        <v>2</v>
      </c>
      <c r="G5468" s="606">
        <v>1619</v>
      </c>
      <c r="H5468" s="607">
        <v>3238</v>
      </c>
    </row>
    <row r="5469" spans="1:8">
      <c r="A5469" s="601"/>
      <c r="B5469" s="602"/>
      <c r="C5469" s="602"/>
      <c r="D5469" s="603"/>
      <c r="E5469" s="611" t="s">
        <v>4142</v>
      </c>
      <c r="F5469" s="611"/>
      <c r="G5469" s="611"/>
      <c r="H5469" s="612">
        <v>32630</v>
      </c>
    </row>
    <row r="5470" spans="1:8">
      <c r="A5470" s="613" t="s">
        <v>4143</v>
      </c>
      <c r="B5470" s="614"/>
      <c r="C5470" s="615"/>
      <c r="D5470" s="616"/>
      <c r="E5470" s="615"/>
      <c r="F5470" s="615"/>
      <c r="G5470" s="617"/>
      <c r="H5470" s="618"/>
    </row>
    <row r="5471" spans="1:8">
      <c r="A5471" s="594" t="s">
        <v>4129</v>
      </c>
      <c r="B5471" s="595"/>
      <c r="C5471" s="595"/>
      <c r="D5471" s="596"/>
      <c r="E5471" s="597" t="s">
        <v>4130</v>
      </c>
      <c r="F5471" s="598" t="s">
        <v>4144</v>
      </c>
      <c r="G5471" s="599" t="s">
        <v>4133</v>
      </c>
      <c r="H5471" s="600" t="s">
        <v>4134</v>
      </c>
    </row>
    <row r="5472" spans="1:8">
      <c r="A5472" s="601" t="s">
        <v>4145</v>
      </c>
      <c r="B5472" s="602"/>
      <c r="C5472" s="602"/>
      <c r="D5472" s="603"/>
      <c r="E5472" s="604" t="s">
        <v>4146</v>
      </c>
      <c r="F5472" s="619">
        <v>1.25</v>
      </c>
      <c r="G5472" s="606">
        <v>1587.2183463750353</v>
      </c>
      <c r="H5472" s="607">
        <v>1984.02</v>
      </c>
    </row>
    <row r="5473" spans="1:8">
      <c r="A5473" s="601" t="s">
        <v>4181</v>
      </c>
      <c r="B5473" s="602"/>
      <c r="C5473" s="602"/>
      <c r="D5473" s="603"/>
      <c r="E5473" s="604" t="s">
        <v>4146</v>
      </c>
      <c r="F5473" s="619">
        <v>1.25</v>
      </c>
      <c r="G5473" s="606">
        <v>2041.4757928961851</v>
      </c>
      <c r="H5473" s="607">
        <v>2551.84</v>
      </c>
    </row>
    <row r="5474" spans="1:8">
      <c r="A5474" s="620"/>
      <c r="B5474" s="621"/>
      <c r="C5474" s="621"/>
      <c r="D5474" s="622"/>
      <c r="E5474" s="623" t="s">
        <v>4147</v>
      </c>
      <c r="F5474" s="624"/>
      <c r="G5474" s="625"/>
      <c r="H5474" s="612">
        <v>4535.8599999999997</v>
      </c>
    </row>
    <row r="5475" spans="1:8">
      <c r="A5475" s="626" t="s">
        <v>4148</v>
      </c>
      <c r="B5475" s="627"/>
      <c r="C5475" s="628"/>
      <c r="D5475" s="629"/>
      <c r="E5475" s="628"/>
      <c r="F5475" s="628"/>
      <c r="G5475" s="630"/>
      <c r="H5475" s="631"/>
    </row>
    <row r="5476" spans="1:8">
      <c r="A5476" s="594" t="s">
        <v>4064</v>
      </c>
      <c r="B5476" s="595"/>
      <c r="C5476" s="595"/>
      <c r="D5476" s="596"/>
      <c r="E5476" s="597" t="s">
        <v>4130</v>
      </c>
      <c r="F5476" s="598" t="s">
        <v>4132</v>
      </c>
      <c r="G5476" s="599" t="s">
        <v>4133</v>
      </c>
      <c r="H5476" s="600" t="s">
        <v>4134</v>
      </c>
    </row>
    <row r="5477" spans="1:8">
      <c r="A5477" s="601" t="s">
        <v>4149</v>
      </c>
      <c r="B5477" s="602"/>
      <c r="C5477" s="602"/>
      <c r="D5477" s="603"/>
      <c r="E5477" s="604" t="s">
        <v>4140</v>
      </c>
      <c r="F5477" s="632">
        <v>0.35709999999999997</v>
      </c>
      <c r="G5477" s="606">
        <v>64783.484999999993</v>
      </c>
      <c r="H5477" s="607">
        <v>23134.18</v>
      </c>
    </row>
    <row r="5478" spans="1:8">
      <c r="A5478" s="601"/>
      <c r="B5478" s="602"/>
      <c r="C5478" s="602"/>
      <c r="D5478" s="603"/>
      <c r="E5478" s="623" t="s">
        <v>4150</v>
      </c>
      <c r="F5478" s="624"/>
      <c r="G5478" s="625"/>
      <c r="H5478" s="612">
        <v>23134.18</v>
      </c>
    </row>
    <row r="5479" spans="1:8">
      <c r="A5479" s="634" t="s">
        <v>4151</v>
      </c>
      <c r="B5479" s="635"/>
      <c r="C5479" s="636"/>
      <c r="D5479" s="637"/>
      <c r="E5479" s="636"/>
      <c r="F5479" s="636"/>
      <c r="G5479" s="638"/>
      <c r="H5479" s="639"/>
    </row>
    <row r="5480" spans="1:8">
      <c r="A5480" s="594" t="s">
        <v>4064</v>
      </c>
      <c r="B5480" s="595"/>
      <c r="C5480" s="595"/>
      <c r="D5480" s="596"/>
      <c r="E5480" s="597" t="s">
        <v>4130</v>
      </c>
      <c r="F5480" s="598" t="s">
        <v>4144</v>
      </c>
      <c r="G5480" s="599" t="s">
        <v>4133</v>
      </c>
      <c r="H5480" s="600" t="s">
        <v>4134</v>
      </c>
    </row>
    <row r="5481" spans="1:8">
      <c r="A5481" s="601" t="s">
        <v>4198</v>
      </c>
      <c r="B5481" s="602"/>
      <c r="C5481" s="602"/>
      <c r="D5481" s="603"/>
      <c r="E5481" s="604" t="s">
        <v>4146</v>
      </c>
      <c r="F5481" s="640">
        <v>1.25</v>
      </c>
      <c r="G5481" s="606">
        <v>25731.008062500001</v>
      </c>
      <c r="H5481" s="607">
        <v>32163.759999999998</v>
      </c>
    </row>
    <row r="5482" spans="1:8">
      <c r="A5482" s="601"/>
      <c r="B5482" s="602"/>
      <c r="C5482" s="602"/>
      <c r="D5482" s="603"/>
      <c r="E5482" s="604" t="s">
        <v>4141</v>
      </c>
      <c r="F5482" s="605"/>
      <c r="G5482" s="606" t="s">
        <v>4141</v>
      </c>
      <c r="H5482" s="607" t="s">
        <v>4141</v>
      </c>
    </row>
    <row r="5483" spans="1:8" ht="13.5" thickBot="1">
      <c r="A5483" s="641"/>
      <c r="B5483" s="642"/>
      <c r="C5483" s="642"/>
      <c r="D5483" s="643"/>
      <c r="E5483" s="644" t="s">
        <v>4153</v>
      </c>
      <c r="F5483" s="645"/>
      <c r="G5483" s="646"/>
      <c r="H5483" s="647">
        <v>32163.759999999998</v>
      </c>
    </row>
    <row r="5484" spans="1:8" ht="13.5" thickBot="1">
      <c r="A5484" s="648" t="s">
        <v>4154</v>
      </c>
      <c r="B5484" s="649"/>
      <c r="C5484" s="649"/>
      <c r="D5484" s="649"/>
      <c r="E5484" s="650"/>
      <c r="F5484" s="651">
        <v>92463.8</v>
      </c>
      <c r="G5484" s="652"/>
      <c r="H5484" s="653"/>
    </row>
    <row r="5485" spans="1:8" ht="15.75" thickBot="1">
      <c r="A5485" s="579"/>
      <c r="B5485" s="579"/>
      <c r="C5485" s="579"/>
      <c r="D5485" s="579"/>
      <c r="E5485" s="579"/>
      <c r="F5485" s="579"/>
      <c r="G5485" s="579"/>
      <c r="H5485" s="579"/>
    </row>
    <row r="5486" spans="1:8" ht="15.75" thickBot="1">
      <c r="A5486" s="580"/>
      <c r="B5486" s="580"/>
      <c r="C5486" s="580"/>
      <c r="D5486" s="580"/>
      <c r="E5486" s="580"/>
      <c r="F5486" s="580"/>
      <c r="G5486" s="580"/>
      <c r="H5486" s="580"/>
    </row>
    <row r="5487" spans="1:8" ht="26.25" thickBot="1">
      <c r="A5487" s="573" t="s">
        <v>4129</v>
      </c>
      <c r="B5487" s="581"/>
      <c r="C5487" s="581"/>
      <c r="D5487" s="582" t="s">
        <v>435</v>
      </c>
      <c r="E5487" s="583" t="s">
        <v>4130</v>
      </c>
      <c r="F5487" s="584" t="s">
        <v>2</v>
      </c>
      <c r="G5487" s="585" t="s">
        <v>0</v>
      </c>
      <c r="H5487" s="586" t="s">
        <v>4704</v>
      </c>
    </row>
    <row r="5488" spans="1:8" ht="15.75" customHeight="1" thickBot="1">
      <c r="A5488" s="587"/>
      <c r="B5488" s="587"/>
      <c r="C5488" s="587"/>
      <c r="D5488" s="587"/>
      <c r="E5488" s="587"/>
      <c r="F5488" s="587"/>
      <c r="G5488" s="587"/>
      <c r="H5488" s="587"/>
    </row>
    <row r="5489" spans="1:8">
      <c r="A5489" s="588" t="s">
        <v>1297</v>
      </c>
      <c r="B5489" s="589"/>
      <c r="C5489" s="590"/>
      <c r="D5489" s="591"/>
      <c r="E5489" s="590"/>
      <c r="F5489" s="590"/>
      <c r="G5489" s="592"/>
      <c r="H5489" s="593"/>
    </row>
    <row r="5490" spans="1:8">
      <c r="A5490" s="594" t="s">
        <v>4064</v>
      </c>
      <c r="B5490" s="595"/>
      <c r="C5490" s="595"/>
      <c r="D5490" s="596"/>
      <c r="E5490" s="597" t="s">
        <v>4130</v>
      </c>
      <c r="F5490" s="598" t="s">
        <v>4132</v>
      </c>
      <c r="G5490" s="599" t="s">
        <v>4133</v>
      </c>
      <c r="H5490" s="600" t="s">
        <v>4134</v>
      </c>
    </row>
    <row r="5491" spans="1:8">
      <c r="A5491" s="601" t="s">
        <v>4705</v>
      </c>
      <c r="B5491" s="602"/>
      <c r="C5491" s="602"/>
      <c r="D5491" s="603"/>
      <c r="E5491" s="604" t="s">
        <v>4138</v>
      </c>
      <c r="F5491" s="605">
        <v>1</v>
      </c>
      <c r="G5491" s="606">
        <v>71203</v>
      </c>
      <c r="H5491" s="607">
        <v>71203</v>
      </c>
    </row>
    <row r="5492" spans="1:8">
      <c r="A5492" s="601" t="s">
        <v>4683</v>
      </c>
      <c r="B5492" s="602"/>
      <c r="C5492" s="602"/>
      <c r="D5492" s="603"/>
      <c r="E5492" s="604" t="s">
        <v>4138</v>
      </c>
      <c r="F5492" s="605">
        <v>2</v>
      </c>
      <c r="G5492" s="606">
        <v>1619</v>
      </c>
      <c r="H5492" s="607">
        <v>3238</v>
      </c>
    </row>
    <row r="5493" spans="1:8">
      <c r="A5493" s="601"/>
      <c r="B5493" s="602"/>
      <c r="C5493" s="602"/>
      <c r="D5493" s="603"/>
      <c r="E5493" s="611" t="s">
        <v>4142</v>
      </c>
      <c r="F5493" s="611"/>
      <c r="G5493" s="611"/>
      <c r="H5493" s="612">
        <v>74441</v>
      </c>
    </row>
    <row r="5494" spans="1:8">
      <c r="A5494" s="613" t="s">
        <v>4143</v>
      </c>
      <c r="B5494" s="614"/>
      <c r="C5494" s="615"/>
      <c r="D5494" s="616"/>
      <c r="E5494" s="615"/>
      <c r="F5494" s="615"/>
      <c r="G5494" s="617"/>
      <c r="H5494" s="618"/>
    </row>
    <row r="5495" spans="1:8">
      <c r="A5495" s="594" t="s">
        <v>4129</v>
      </c>
      <c r="B5495" s="595"/>
      <c r="C5495" s="595"/>
      <c r="D5495" s="596"/>
      <c r="E5495" s="597" t="s">
        <v>4130</v>
      </c>
      <c r="F5495" s="598" t="s">
        <v>4144</v>
      </c>
      <c r="G5495" s="599" t="s">
        <v>4133</v>
      </c>
      <c r="H5495" s="600" t="s">
        <v>4134</v>
      </c>
    </row>
    <row r="5496" spans="1:8">
      <c r="A5496" s="601" t="s">
        <v>4145</v>
      </c>
      <c r="B5496" s="602"/>
      <c r="C5496" s="602"/>
      <c r="D5496" s="603"/>
      <c r="E5496" s="604" t="s">
        <v>4146</v>
      </c>
      <c r="F5496" s="619">
        <v>1.25</v>
      </c>
      <c r="G5496" s="606">
        <v>1587.2183463750353</v>
      </c>
      <c r="H5496" s="607">
        <v>1984.02</v>
      </c>
    </row>
    <row r="5497" spans="1:8">
      <c r="A5497" s="601" t="s">
        <v>4181</v>
      </c>
      <c r="B5497" s="602"/>
      <c r="C5497" s="602"/>
      <c r="D5497" s="603"/>
      <c r="E5497" s="604" t="s">
        <v>4146</v>
      </c>
      <c r="F5497" s="619">
        <v>1.25</v>
      </c>
      <c r="G5497" s="606">
        <v>2041.4757928961851</v>
      </c>
      <c r="H5497" s="607">
        <v>2551.84</v>
      </c>
    </row>
    <row r="5498" spans="1:8">
      <c r="A5498" s="620"/>
      <c r="B5498" s="621"/>
      <c r="C5498" s="621"/>
      <c r="D5498" s="622"/>
      <c r="E5498" s="623" t="s">
        <v>4147</v>
      </c>
      <c r="F5498" s="624"/>
      <c r="G5498" s="625"/>
      <c r="H5498" s="612">
        <v>4535.8599999999997</v>
      </c>
    </row>
    <row r="5499" spans="1:8">
      <c r="A5499" s="626" t="s">
        <v>4148</v>
      </c>
      <c r="B5499" s="627"/>
      <c r="C5499" s="628"/>
      <c r="D5499" s="629"/>
      <c r="E5499" s="628"/>
      <c r="F5499" s="628"/>
      <c r="G5499" s="630"/>
      <c r="H5499" s="631"/>
    </row>
    <row r="5500" spans="1:8">
      <c r="A5500" s="594" t="s">
        <v>4064</v>
      </c>
      <c r="B5500" s="595"/>
      <c r="C5500" s="595"/>
      <c r="D5500" s="596"/>
      <c r="E5500" s="597" t="s">
        <v>4130</v>
      </c>
      <c r="F5500" s="598" t="s">
        <v>4132</v>
      </c>
      <c r="G5500" s="599" t="s">
        <v>4133</v>
      </c>
      <c r="H5500" s="600" t="s">
        <v>4134</v>
      </c>
    </row>
    <row r="5501" spans="1:8">
      <c r="A5501" s="601" t="s">
        <v>4149</v>
      </c>
      <c r="B5501" s="602"/>
      <c r="C5501" s="602"/>
      <c r="D5501" s="603"/>
      <c r="E5501" s="604" t="s">
        <v>4140</v>
      </c>
      <c r="F5501" s="632">
        <v>0.35709999999999997</v>
      </c>
      <c r="G5501" s="606">
        <v>64783.484999999993</v>
      </c>
      <c r="H5501" s="607">
        <v>23134.18</v>
      </c>
    </row>
    <row r="5502" spans="1:8">
      <c r="A5502" s="601"/>
      <c r="B5502" s="602"/>
      <c r="C5502" s="602"/>
      <c r="D5502" s="603"/>
      <c r="E5502" s="623" t="s">
        <v>4150</v>
      </c>
      <c r="F5502" s="624"/>
      <c r="G5502" s="625"/>
      <c r="H5502" s="612">
        <v>23134.18</v>
      </c>
    </row>
    <row r="5503" spans="1:8">
      <c r="A5503" s="634" t="s">
        <v>4151</v>
      </c>
      <c r="B5503" s="635"/>
      <c r="C5503" s="636"/>
      <c r="D5503" s="637"/>
      <c r="E5503" s="636"/>
      <c r="F5503" s="636"/>
      <c r="G5503" s="638"/>
      <c r="H5503" s="639"/>
    </row>
    <row r="5504" spans="1:8">
      <c r="A5504" s="594" t="s">
        <v>4064</v>
      </c>
      <c r="B5504" s="595"/>
      <c r="C5504" s="595"/>
      <c r="D5504" s="596"/>
      <c r="E5504" s="597" t="s">
        <v>4130</v>
      </c>
      <c r="F5504" s="598" t="s">
        <v>4144</v>
      </c>
      <c r="G5504" s="599" t="s">
        <v>4133</v>
      </c>
      <c r="H5504" s="600" t="s">
        <v>4134</v>
      </c>
    </row>
    <row r="5505" spans="1:8">
      <c r="A5505" s="601" t="s">
        <v>4198</v>
      </c>
      <c r="B5505" s="602"/>
      <c r="C5505" s="602"/>
      <c r="D5505" s="603"/>
      <c r="E5505" s="604" t="s">
        <v>4146</v>
      </c>
      <c r="F5505" s="640">
        <v>1.25</v>
      </c>
      <c r="G5505" s="606">
        <v>25731.008062500001</v>
      </c>
      <c r="H5505" s="607">
        <v>32163.759999999998</v>
      </c>
    </row>
    <row r="5506" spans="1:8">
      <c r="A5506" s="601"/>
      <c r="B5506" s="602"/>
      <c r="C5506" s="602"/>
      <c r="D5506" s="603"/>
      <c r="E5506" s="604" t="s">
        <v>4141</v>
      </c>
      <c r="F5506" s="605"/>
      <c r="G5506" s="606" t="s">
        <v>4141</v>
      </c>
      <c r="H5506" s="607" t="s">
        <v>4141</v>
      </c>
    </row>
    <row r="5507" spans="1:8" ht="13.5" thickBot="1">
      <c r="A5507" s="641"/>
      <c r="B5507" s="642"/>
      <c r="C5507" s="642"/>
      <c r="D5507" s="643"/>
      <c r="E5507" s="644" t="s">
        <v>4153</v>
      </c>
      <c r="F5507" s="645"/>
      <c r="G5507" s="646"/>
      <c r="H5507" s="647">
        <v>32163.759999999998</v>
      </c>
    </row>
    <row r="5508" spans="1:8" ht="13.5" thickBot="1">
      <c r="A5508" s="648" t="s">
        <v>4154</v>
      </c>
      <c r="B5508" s="649"/>
      <c r="C5508" s="649"/>
      <c r="D5508" s="649"/>
      <c r="E5508" s="650"/>
      <c r="F5508" s="651">
        <v>134274.79999999999</v>
      </c>
      <c r="G5508" s="652"/>
      <c r="H5508" s="653"/>
    </row>
    <row r="5509" spans="1:8" ht="15.75" thickBot="1">
      <c r="A5509" s="579"/>
      <c r="B5509" s="579"/>
      <c r="C5509" s="579"/>
      <c r="D5509" s="579"/>
      <c r="E5509" s="579"/>
      <c r="F5509" s="579"/>
      <c r="G5509" s="579"/>
      <c r="H5509" s="579"/>
    </row>
    <row r="5510" spans="1:8" ht="15.75" thickBot="1">
      <c r="A5510" s="580"/>
      <c r="B5510" s="580"/>
      <c r="C5510" s="580"/>
      <c r="D5510" s="580"/>
      <c r="E5510" s="580"/>
      <c r="F5510" s="580"/>
      <c r="G5510" s="580"/>
      <c r="H5510" s="580"/>
    </row>
    <row r="5511" spans="1:8" ht="26.25" thickBot="1">
      <c r="A5511" s="573" t="s">
        <v>4129</v>
      </c>
      <c r="B5511" s="581"/>
      <c r="C5511" s="581"/>
      <c r="D5511" s="582" t="s">
        <v>437</v>
      </c>
      <c r="E5511" s="583" t="s">
        <v>4130</v>
      </c>
      <c r="F5511" s="584" t="s">
        <v>2</v>
      </c>
      <c r="G5511" s="585" t="s">
        <v>0</v>
      </c>
      <c r="H5511" s="586" t="s">
        <v>4706</v>
      </c>
    </row>
    <row r="5512" spans="1:8" ht="15.75" customHeight="1" thickBot="1">
      <c r="A5512" s="587"/>
      <c r="B5512" s="587"/>
      <c r="C5512" s="587"/>
      <c r="D5512" s="587"/>
      <c r="E5512" s="587"/>
      <c r="F5512" s="587"/>
      <c r="G5512" s="587"/>
      <c r="H5512" s="587"/>
    </row>
    <row r="5513" spans="1:8">
      <c r="A5513" s="588" t="s">
        <v>1297</v>
      </c>
      <c r="B5513" s="589"/>
      <c r="C5513" s="590"/>
      <c r="D5513" s="591"/>
      <c r="E5513" s="590"/>
      <c r="F5513" s="590"/>
      <c r="G5513" s="592"/>
      <c r="H5513" s="593"/>
    </row>
    <row r="5514" spans="1:8">
      <c r="A5514" s="594" t="s">
        <v>4064</v>
      </c>
      <c r="B5514" s="595"/>
      <c r="C5514" s="595"/>
      <c r="D5514" s="596"/>
      <c r="E5514" s="597" t="s">
        <v>4130</v>
      </c>
      <c r="F5514" s="598" t="s">
        <v>4132</v>
      </c>
      <c r="G5514" s="599" t="s">
        <v>4133</v>
      </c>
      <c r="H5514" s="600" t="s">
        <v>4134</v>
      </c>
    </row>
    <row r="5515" spans="1:8">
      <c r="A5515" s="601" t="s">
        <v>4707</v>
      </c>
      <c r="B5515" s="602"/>
      <c r="C5515" s="602"/>
      <c r="D5515" s="603"/>
      <c r="E5515" s="604" t="s">
        <v>4138</v>
      </c>
      <c r="F5515" s="605">
        <v>1</v>
      </c>
      <c r="G5515" s="606">
        <v>146895</v>
      </c>
      <c r="H5515" s="607">
        <v>146895</v>
      </c>
    </row>
    <row r="5516" spans="1:8">
      <c r="A5516" s="601" t="s">
        <v>4683</v>
      </c>
      <c r="B5516" s="602"/>
      <c r="C5516" s="602"/>
      <c r="D5516" s="603"/>
      <c r="E5516" s="604" t="s">
        <v>4138</v>
      </c>
      <c r="F5516" s="605">
        <v>2</v>
      </c>
      <c r="G5516" s="606">
        <v>1619</v>
      </c>
      <c r="H5516" s="607">
        <v>3238</v>
      </c>
    </row>
    <row r="5517" spans="1:8">
      <c r="A5517" s="601"/>
      <c r="B5517" s="602"/>
      <c r="C5517" s="602"/>
      <c r="D5517" s="603"/>
      <c r="E5517" s="611" t="s">
        <v>4142</v>
      </c>
      <c r="F5517" s="611"/>
      <c r="G5517" s="611"/>
      <c r="H5517" s="612">
        <v>150133</v>
      </c>
    </row>
    <row r="5518" spans="1:8">
      <c r="A5518" s="613" t="s">
        <v>4143</v>
      </c>
      <c r="B5518" s="614"/>
      <c r="C5518" s="615"/>
      <c r="D5518" s="616"/>
      <c r="E5518" s="615"/>
      <c r="F5518" s="615"/>
      <c r="G5518" s="617"/>
      <c r="H5518" s="618"/>
    </row>
    <row r="5519" spans="1:8">
      <c r="A5519" s="594" t="s">
        <v>4129</v>
      </c>
      <c r="B5519" s="595"/>
      <c r="C5519" s="595"/>
      <c r="D5519" s="596"/>
      <c r="E5519" s="597" t="s">
        <v>4130</v>
      </c>
      <c r="F5519" s="598" t="s">
        <v>4144</v>
      </c>
      <c r="G5519" s="599" t="s">
        <v>4133</v>
      </c>
      <c r="H5519" s="600" t="s">
        <v>4134</v>
      </c>
    </row>
    <row r="5520" spans="1:8">
      <c r="A5520" s="601" t="s">
        <v>4145</v>
      </c>
      <c r="B5520" s="602"/>
      <c r="C5520" s="602"/>
      <c r="D5520" s="603"/>
      <c r="E5520" s="604" t="s">
        <v>4146</v>
      </c>
      <c r="F5520" s="619">
        <v>1.25</v>
      </c>
      <c r="G5520" s="606">
        <v>1587.2183463750353</v>
      </c>
      <c r="H5520" s="607">
        <v>1984.02</v>
      </c>
    </row>
    <row r="5521" spans="1:8">
      <c r="A5521" s="601" t="s">
        <v>4181</v>
      </c>
      <c r="B5521" s="602"/>
      <c r="C5521" s="602"/>
      <c r="D5521" s="603"/>
      <c r="E5521" s="604" t="s">
        <v>4146</v>
      </c>
      <c r="F5521" s="619">
        <v>1.25</v>
      </c>
      <c r="G5521" s="606">
        <v>2041.4757928961851</v>
      </c>
      <c r="H5521" s="607">
        <v>2551.84</v>
      </c>
    </row>
    <row r="5522" spans="1:8">
      <c r="A5522" s="620"/>
      <c r="B5522" s="621"/>
      <c r="C5522" s="621"/>
      <c r="D5522" s="622"/>
      <c r="E5522" s="623" t="s">
        <v>4147</v>
      </c>
      <c r="F5522" s="624"/>
      <c r="G5522" s="625"/>
      <c r="H5522" s="612">
        <v>4535.8599999999997</v>
      </c>
    </row>
    <row r="5523" spans="1:8">
      <c r="A5523" s="626" t="s">
        <v>4148</v>
      </c>
      <c r="B5523" s="627"/>
      <c r="C5523" s="628"/>
      <c r="D5523" s="629"/>
      <c r="E5523" s="628"/>
      <c r="F5523" s="628"/>
      <c r="G5523" s="630"/>
      <c r="H5523" s="631"/>
    </row>
    <row r="5524" spans="1:8">
      <c r="A5524" s="594" t="s">
        <v>4064</v>
      </c>
      <c r="B5524" s="595"/>
      <c r="C5524" s="595"/>
      <c r="D5524" s="596"/>
      <c r="E5524" s="597" t="s">
        <v>4130</v>
      </c>
      <c r="F5524" s="598" t="s">
        <v>4132</v>
      </c>
      <c r="G5524" s="599" t="s">
        <v>4133</v>
      </c>
      <c r="H5524" s="600" t="s">
        <v>4134</v>
      </c>
    </row>
    <row r="5525" spans="1:8">
      <c r="A5525" s="601" t="s">
        <v>4149</v>
      </c>
      <c r="B5525" s="602"/>
      <c r="C5525" s="602"/>
      <c r="D5525" s="603"/>
      <c r="E5525" s="604" t="s">
        <v>4140</v>
      </c>
      <c r="F5525" s="632">
        <v>0.35709999999999997</v>
      </c>
      <c r="G5525" s="606">
        <v>64783.484999999993</v>
      </c>
      <c r="H5525" s="607">
        <v>23134.18</v>
      </c>
    </row>
    <row r="5526" spans="1:8">
      <c r="A5526" s="601"/>
      <c r="B5526" s="602"/>
      <c r="C5526" s="602"/>
      <c r="D5526" s="603"/>
      <c r="E5526" s="623" t="s">
        <v>4150</v>
      </c>
      <c r="F5526" s="624"/>
      <c r="G5526" s="625"/>
      <c r="H5526" s="612">
        <v>23134.18</v>
      </c>
    </row>
    <row r="5527" spans="1:8">
      <c r="A5527" s="634" t="s">
        <v>4151</v>
      </c>
      <c r="B5527" s="635"/>
      <c r="C5527" s="636"/>
      <c r="D5527" s="637"/>
      <c r="E5527" s="636"/>
      <c r="F5527" s="636"/>
      <c r="G5527" s="638"/>
      <c r="H5527" s="639"/>
    </row>
    <row r="5528" spans="1:8">
      <c r="A5528" s="594" t="s">
        <v>4064</v>
      </c>
      <c r="B5528" s="595"/>
      <c r="C5528" s="595"/>
      <c r="D5528" s="596"/>
      <c r="E5528" s="597" t="s">
        <v>4130</v>
      </c>
      <c r="F5528" s="598" t="s">
        <v>4144</v>
      </c>
      <c r="G5528" s="599" t="s">
        <v>4133</v>
      </c>
      <c r="H5528" s="600" t="s">
        <v>4134</v>
      </c>
    </row>
    <row r="5529" spans="1:8">
      <c r="A5529" s="601" t="s">
        <v>4198</v>
      </c>
      <c r="B5529" s="602"/>
      <c r="C5529" s="602"/>
      <c r="D5529" s="603"/>
      <c r="E5529" s="604" t="s">
        <v>4146</v>
      </c>
      <c r="F5529" s="640">
        <v>1.25</v>
      </c>
      <c r="G5529" s="606">
        <v>25731.008062500001</v>
      </c>
      <c r="H5529" s="607">
        <v>32163.759999999998</v>
      </c>
    </row>
    <row r="5530" spans="1:8">
      <c r="A5530" s="601"/>
      <c r="B5530" s="602"/>
      <c r="C5530" s="602"/>
      <c r="D5530" s="603"/>
      <c r="E5530" s="604" t="s">
        <v>4141</v>
      </c>
      <c r="F5530" s="605"/>
      <c r="G5530" s="606" t="s">
        <v>4141</v>
      </c>
      <c r="H5530" s="607" t="s">
        <v>4141</v>
      </c>
    </row>
    <row r="5531" spans="1:8" ht="13.5" thickBot="1">
      <c r="A5531" s="641"/>
      <c r="B5531" s="642"/>
      <c r="C5531" s="642"/>
      <c r="D5531" s="643"/>
      <c r="E5531" s="644" t="s">
        <v>4153</v>
      </c>
      <c r="F5531" s="645"/>
      <c r="G5531" s="646"/>
      <c r="H5531" s="647">
        <v>32163.759999999998</v>
      </c>
    </row>
    <row r="5532" spans="1:8" ht="13.5" thickBot="1">
      <c r="A5532" s="648" t="s">
        <v>4154</v>
      </c>
      <c r="B5532" s="649"/>
      <c r="C5532" s="649"/>
      <c r="D5532" s="649"/>
      <c r="E5532" s="650"/>
      <c r="F5532" s="651">
        <v>209966.8</v>
      </c>
      <c r="G5532" s="652"/>
      <c r="H5532" s="653"/>
    </row>
    <row r="5533" spans="1:8" ht="15">
      <c r="A5533" s="579"/>
      <c r="B5533" s="579"/>
      <c r="C5533" s="579"/>
      <c r="D5533" s="579"/>
      <c r="E5533" s="579"/>
      <c r="F5533" s="579"/>
      <c r="G5533" s="579"/>
      <c r="H5533" s="579"/>
    </row>
    <row r="5534" spans="1:8" ht="15.75" thickBot="1">
      <c r="A5534" s="654"/>
      <c r="B5534" s="654"/>
      <c r="C5534" s="654"/>
      <c r="D5534" s="654"/>
      <c r="E5534" s="654"/>
      <c r="F5534" s="654"/>
      <c r="G5534" s="654"/>
      <c r="H5534" s="654"/>
    </row>
    <row r="5535" spans="1:8" ht="26.25" thickBot="1">
      <c r="A5535" s="573" t="s">
        <v>4129</v>
      </c>
      <c r="B5535" s="581"/>
      <c r="C5535" s="581"/>
      <c r="D5535" s="582" t="s">
        <v>439</v>
      </c>
      <c r="E5535" s="583" t="s">
        <v>4130</v>
      </c>
      <c r="F5535" s="584" t="s">
        <v>2</v>
      </c>
      <c r="G5535" s="585" t="s">
        <v>0</v>
      </c>
      <c r="H5535" s="586" t="s">
        <v>4708</v>
      </c>
    </row>
    <row r="5536" spans="1:8" ht="15.75" customHeight="1" thickBot="1">
      <c r="A5536" s="587"/>
      <c r="B5536" s="587"/>
      <c r="C5536" s="587"/>
      <c r="D5536" s="587"/>
      <c r="E5536" s="587"/>
      <c r="F5536" s="587"/>
      <c r="G5536" s="587"/>
      <c r="H5536" s="587"/>
    </row>
    <row r="5537" spans="1:8">
      <c r="A5537" s="588" t="s">
        <v>1297</v>
      </c>
      <c r="B5537" s="589"/>
      <c r="C5537" s="590"/>
      <c r="D5537" s="591"/>
      <c r="E5537" s="590"/>
      <c r="F5537" s="590"/>
      <c r="G5537" s="592"/>
      <c r="H5537" s="593"/>
    </row>
    <row r="5538" spans="1:8">
      <c r="A5538" s="594" t="s">
        <v>4064</v>
      </c>
      <c r="B5538" s="595"/>
      <c r="C5538" s="595"/>
      <c r="D5538" s="596"/>
      <c r="E5538" s="597" t="s">
        <v>4130</v>
      </c>
      <c r="F5538" s="598" t="s">
        <v>4132</v>
      </c>
      <c r="G5538" s="599" t="s">
        <v>4133</v>
      </c>
      <c r="H5538" s="600" t="s">
        <v>4134</v>
      </c>
    </row>
    <row r="5539" spans="1:8">
      <c r="A5539" s="601" t="s">
        <v>4709</v>
      </c>
      <c r="B5539" s="602"/>
      <c r="C5539" s="602"/>
      <c r="D5539" s="603"/>
      <c r="E5539" s="604" t="s">
        <v>4138</v>
      </c>
      <c r="F5539" s="605">
        <v>1</v>
      </c>
      <c r="G5539" s="606">
        <v>88817</v>
      </c>
      <c r="H5539" s="607">
        <v>88817</v>
      </c>
    </row>
    <row r="5540" spans="1:8">
      <c r="A5540" s="601" t="s">
        <v>4683</v>
      </c>
      <c r="B5540" s="602"/>
      <c r="C5540" s="602"/>
      <c r="D5540" s="603"/>
      <c r="E5540" s="604" t="s">
        <v>4138</v>
      </c>
      <c r="F5540" s="605">
        <v>2</v>
      </c>
      <c r="G5540" s="606">
        <v>1619</v>
      </c>
      <c r="H5540" s="607">
        <v>3238</v>
      </c>
    </row>
    <row r="5541" spans="1:8">
      <c r="A5541" s="601"/>
      <c r="B5541" s="602"/>
      <c r="C5541" s="602"/>
      <c r="D5541" s="603"/>
      <c r="E5541" s="611" t="s">
        <v>4142</v>
      </c>
      <c r="F5541" s="611"/>
      <c r="G5541" s="611"/>
      <c r="H5541" s="612">
        <v>92055</v>
      </c>
    </row>
    <row r="5542" spans="1:8">
      <c r="A5542" s="613" t="s">
        <v>4143</v>
      </c>
      <c r="B5542" s="614"/>
      <c r="C5542" s="615"/>
      <c r="D5542" s="616"/>
      <c r="E5542" s="615"/>
      <c r="F5542" s="615"/>
      <c r="G5542" s="617"/>
      <c r="H5542" s="618"/>
    </row>
    <row r="5543" spans="1:8">
      <c r="A5543" s="594" t="s">
        <v>4129</v>
      </c>
      <c r="B5543" s="595"/>
      <c r="C5543" s="595"/>
      <c r="D5543" s="596"/>
      <c r="E5543" s="597" t="s">
        <v>4130</v>
      </c>
      <c r="F5543" s="598" t="s">
        <v>4144</v>
      </c>
      <c r="G5543" s="599" t="s">
        <v>4133</v>
      </c>
      <c r="H5543" s="600" t="s">
        <v>4134</v>
      </c>
    </row>
    <row r="5544" spans="1:8">
      <c r="A5544" s="601" t="s">
        <v>4145</v>
      </c>
      <c r="B5544" s="602"/>
      <c r="C5544" s="602"/>
      <c r="D5544" s="603"/>
      <c r="E5544" s="604" t="s">
        <v>4146</v>
      </c>
      <c r="F5544" s="619">
        <v>1</v>
      </c>
      <c r="G5544" s="606">
        <v>1587.2183463750353</v>
      </c>
      <c r="H5544" s="607">
        <v>1587.22</v>
      </c>
    </row>
    <row r="5545" spans="1:8">
      <c r="A5545" s="601"/>
      <c r="B5545" s="602"/>
      <c r="C5545" s="602"/>
      <c r="D5545" s="603"/>
      <c r="E5545" s="604" t="s">
        <v>4141</v>
      </c>
      <c r="F5545" s="619" t="s">
        <v>4141</v>
      </c>
      <c r="G5545" s="606" t="s">
        <v>4141</v>
      </c>
      <c r="H5545" s="607" t="s">
        <v>4141</v>
      </c>
    </row>
    <row r="5546" spans="1:8">
      <c r="A5546" s="620"/>
      <c r="B5546" s="621"/>
      <c r="C5546" s="621"/>
      <c r="D5546" s="622"/>
      <c r="E5546" s="623" t="s">
        <v>4147</v>
      </c>
      <c r="F5546" s="624"/>
      <c r="G5546" s="625"/>
      <c r="H5546" s="612">
        <v>1587.22</v>
      </c>
    </row>
    <row r="5547" spans="1:8">
      <c r="A5547" s="626" t="s">
        <v>4148</v>
      </c>
      <c r="B5547" s="627"/>
      <c r="C5547" s="628"/>
      <c r="D5547" s="629"/>
      <c r="E5547" s="628"/>
      <c r="F5547" s="628"/>
      <c r="G5547" s="630"/>
      <c r="H5547" s="631"/>
    </row>
    <row r="5548" spans="1:8">
      <c r="A5548" s="594" t="s">
        <v>4064</v>
      </c>
      <c r="B5548" s="595"/>
      <c r="C5548" s="595"/>
      <c r="D5548" s="596"/>
      <c r="E5548" s="597" t="s">
        <v>4130</v>
      </c>
      <c r="F5548" s="598" t="s">
        <v>4132</v>
      </c>
      <c r="G5548" s="599" t="s">
        <v>4133</v>
      </c>
      <c r="H5548" s="600" t="s">
        <v>4134</v>
      </c>
    </row>
    <row r="5549" spans="1:8">
      <c r="A5549" s="601" t="s">
        <v>4149</v>
      </c>
      <c r="B5549" s="602"/>
      <c r="C5549" s="602"/>
      <c r="D5549" s="603"/>
      <c r="E5549" s="604" t="s">
        <v>4140</v>
      </c>
      <c r="F5549" s="632">
        <v>4.9599999999999998E-2</v>
      </c>
      <c r="G5549" s="606">
        <v>64783.484999999993</v>
      </c>
      <c r="H5549" s="607">
        <v>3213.26</v>
      </c>
    </row>
    <row r="5550" spans="1:8">
      <c r="A5550" s="601"/>
      <c r="B5550" s="602"/>
      <c r="C5550" s="602"/>
      <c r="D5550" s="603"/>
      <c r="E5550" s="623" t="s">
        <v>4150</v>
      </c>
      <c r="F5550" s="624"/>
      <c r="G5550" s="625"/>
      <c r="H5550" s="612">
        <v>3213.26</v>
      </c>
    </row>
    <row r="5551" spans="1:8">
      <c r="A5551" s="634" t="s">
        <v>4151</v>
      </c>
      <c r="B5551" s="635"/>
      <c r="C5551" s="636"/>
      <c r="D5551" s="637"/>
      <c r="E5551" s="636"/>
      <c r="F5551" s="636"/>
      <c r="G5551" s="638"/>
      <c r="H5551" s="639"/>
    </row>
    <row r="5552" spans="1:8">
      <c r="A5552" s="594" t="s">
        <v>4064</v>
      </c>
      <c r="B5552" s="595"/>
      <c r="C5552" s="595"/>
      <c r="D5552" s="596"/>
      <c r="E5552" s="597" t="s">
        <v>4130</v>
      </c>
      <c r="F5552" s="598" t="s">
        <v>4144</v>
      </c>
      <c r="G5552" s="599" t="s">
        <v>4133</v>
      </c>
      <c r="H5552" s="600" t="s">
        <v>4134</v>
      </c>
    </row>
    <row r="5553" spans="1:8">
      <c r="A5553" s="601" t="s">
        <v>4198</v>
      </c>
      <c r="B5553" s="602"/>
      <c r="C5553" s="602"/>
      <c r="D5553" s="603"/>
      <c r="E5553" s="604" t="s">
        <v>4146</v>
      </c>
      <c r="F5553" s="640">
        <v>1</v>
      </c>
      <c r="G5553" s="606">
        <v>25731.008062500001</v>
      </c>
      <c r="H5553" s="607">
        <v>25731.01</v>
      </c>
    </row>
    <row r="5554" spans="1:8">
      <c r="A5554" s="601"/>
      <c r="B5554" s="602"/>
      <c r="C5554" s="602"/>
      <c r="D5554" s="603"/>
      <c r="E5554" s="604" t="s">
        <v>4141</v>
      </c>
      <c r="F5554" s="605"/>
      <c r="G5554" s="606" t="s">
        <v>4141</v>
      </c>
      <c r="H5554" s="607" t="s">
        <v>4141</v>
      </c>
    </row>
    <row r="5555" spans="1:8" ht="13.5" thickBot="1">
      <c r="A5555" s="641"/>
      <c r="B5555" s="642"/>
      <c r="C5555" s="642"/>
      <c r="D5555" s="643"/>
      <c r="E5555" s="644" t="s">
        <v>4153</v>
      </c>
      <c r="F5555" s="645"/>
      <c r="G5555" s="646"/>
      <c r="H5555" s="647">
        <v>25731.01</v>
      </c>
    </row>
    <row r="5556" spans="1:8" ht="13.5" thickBot="1">
      <c r="A5556" s="648" t="s">
        <v>4154</v>
      </c>
      <c r="B5556" s="649"/>
      <c r="C5556" s="649"/>
      <c r="D5556" s="649"/>
      <c r="E5556" s="650"/>
      <c r="F5556" s="651">
        <v>122586.49</v>
      </c>
      <c r="G5556" s="652"/>
      <c r="H5556" s="653"/>
    </row>
    <row r="5557" spans="1:8" ht="15">
      <c r="A5557" s="579"/>
      <c r="B5557" s="579"/>
      <c r="C5557" s="579"/>
      <c r="D5557" s="579"/>
      <c r="E5557" s="579"/>
      <c r="F5557" s="579"/>
      <c r="G5557" s="579"/>
      <c r="H5557" s="579"/>
    </row>
    <row r="5558" spans="1:8" ht="15.75" thickBot="1">
      <c r="A5558" s="654"/>
      <c r="B5558" s="654"/>
      <c r="C5558" s="654"/>
      <c r="D5558" s="654"/>
      <c r="E5558" s="654"/>
      <c r="F5558" s="654"/>
      <c r="G5558" s="654"/>
      <c r="H5558" s="654"/>
    </row>
    <row r="5559" spans="1:8" ht="26.25" thickBot="1">
      <c r="A5559" s="573" t="s">
        <v>4129</v>
      </c>
      <c r="B5559" s="581"/>
      <c r="C5559" s="581"/>
      <c r="D5559" s="582" t="s">
        <v>441</v>
      </c>
      <c r="E5559" s="583" t="s">
        <v>4130</v>
      </c>
      <c r="F5559" s="584" t="s">
        <v>2</v>
      </c>
      <c r="G5559" s="585" t="s">
        <v>0</v>
      </c>
      <c r="H5559" s="586" t="s">
        <v>4710</v>
      </c>
    </row>
    <row r="5560" spans="1:8" ht="15.75" customHeight="1" thickBot="1">
      <c r="A5560" s="587"/>
      <c r="B5560" s="587"/>
      <c r="C5560" s="587"/>
      <c r="D5560" s="587"/>
      <c r="E5560" s="587"/>
      <c r="F5560" s="587"/>
      <c r="G5560" s="587"/>
      <c r="H5560" s="587"/>
    </row>
    <row r="5561" spans="1:8">
      <c r="A5561" s="588" t="s">
        <v>1297</v>
      </c>
      <c r="B5561" s="589"/>
      <c r="C5561" s="590"/>
      <c r="D5561" s="591"/>
      <c r="E5561" s="590"/>
      <c r="F5561" s="590"/>
      <c r="G5561" s="592"/>
      <c r="H5561" s="593"/>
    </row>
    <row r="5562" spans="1:8">
      <c r="A5562" s="594" t="s">
        <v>4064</v>
      </c>
      <c r="B5562" s="595"/>
      <c r="C5562" s="595"/>
      <c r="D5562" s="596"/>
      <c r="E5562" s="597" t="s">
        <v>4130</v>
      </c>
      <c r="F5562" s="598" t="s">
        <v>4132</v>
      </c>
      <c r="G5562" s="599" t="s">
        <v>4133</v>
      </c>
      <c r="H5562" s="600" t="s">
        <v>4134</v>
      </c>
    </row>
    <row r="5563" spans="1:8">
      <c r="A5563" s="601" t="s">
        <v>4711</v>
      </c>
      <c r="B5563" s="602"/>
      <c r="C5563" s="602"/>
      <c r="D5563" s="603"/>
      <c r="E5563" s="604" t="s">
        <v>4138</v>
      </c>
      <c r="F5563" s="605">
        <v>1</v>
      </c>
      <c r="G5563" s="606">
        <v>180495</v>
      </c>
      <c r="H5563" s="607">
        <v>180495</v>
      </c>
    </row>
    <row r="5564" spans="1:8">
      <c r="A5564" s="601" t="s">
        <v>4683</v>
      </c>
      <c r="B5564" s="602"/>
      <c r="C5564" s="602"/>
      <c r="D5564" s="603"/>
      <c r="E5564" s="604" t="s">
        <v>4138</v>
      </c>
      <c r="F5564" s="605">
        <v>2</v>
      </c>
      <c r="G5564" s="606">
        <v>1619</v>
      </c>
      <c r="H5564" s="607">
        <v>3238</v>
      </c>
    </row>
    <row r="5565" spans="1:8">
      <c r="A5565" s="601"/>
      <c r="B5565" s="602"/>
      <c r="C5565" s="602"/>
      <c r="D5565" s="603"/>
      <c r="E5565" s="611" t="s">
        <v>4142</v>
      </c>
      <c r="F5565" s="611"/>
      <c r="G5565" s="611"/>
      <c r="H5565" s="612">
        <v>183733</v>
      </c>
    </row>
    <row r="5566" spans="1:8">
      <c r="A5566" s="613" t="s">
        <v>4143</v>
      </c>
      <c r="B5566" s="614"/>
      <c r="C5566" s="615"/>
      <c r="D5566" s="616"/>
      <c r="E5566" s="615"/>
      <c r="F5566" s="615"/>
      <c r="G5566" s="617"/>
      <c r="H5566" s="618"/>
    </row>
    <row r="5567" spans="1:8">
      <c r="A5567" s="594" t="s">
        <v>4129</v>
      </c>
      <c r="B5567" s="595"/>
      <c r="C5567" s="595"/>
      <c r="D5567" s="596"/>
      <c r="E5567" s="597" t="s">
        <v>4130</v>
      </c>
      <c r="F5567" s="598" t="s">
        <v>4144</v>
      </c>
      <c r="G5567" s="599" t="s">
        <v>4133</v>
      </c>
      <c r="H5567" s="600" t="s">
        <v>4134</v>
      </c>
    </row>
    <row r="5568" spans="1:8">
      <c r="A5568" s="601" t="s">
        <v>4145</v>
      </c>
      <c r="B5568" s="602"/>
      <c r="C5568" s="602"/>
      <c r="D5568" s="603"/>
      <c r="E5568" s="604" t="s">
        <v>4146</v>
      </c>
      <c r="F5568" s="619">
        <v>1</v>
      </c>
      <c r="G5568" s="606">
        <v>1587.2183463750353</v>
      </c>
      <c r="H5568" s="607">
        <v>1587.22</v>
      </c>
    </row>
    <row r="5569" spans="1:8">
      <c r="A5569" s="601"/>
      <c r="B5569" s="602"/>
      <c r="C5569" s="602"/>
      <c r="D5569" s="603"/>
      <c r="E5569" s="604" t="s">
        <v>4141</v>
      </c>
      <c r="F5569" s="619" t="s">
        <v>4141</v>
      </c>
      <c r="G5569" s="606" t="s">
        <v>4141</v>
      </c>
      <c r="H5569" s="607" t="s">
        <v>4141</v>
      </c>
    </row>
    <row r="5570" spans="1:8">
      <c r="A5570" s="620"/>
      <c r="B5570" s="621"/>
      <c r="C5570" s="621"/>
      <c r="D5570" s="622"/>
      <c r="E5570" s="623" t="s">
        <v>4147</v>
      </c>
      <c r="F5570" s="624"/>
      <c r="G5570" s="625"/>
      <c r="H5570" s="612">
        <v>1587.22</v>
      </c>
    </row>
    <row r="5571" spans="1:8">
      <c r="A5571" s="626" t="s">
        <v>4148</v>
      </c>
      <c r="B5571" s="627"/>
      <c r="C5571" s="628"/>
      <c r="D5571" s="629"/>
      <c r="E5571" s="628"/>
      <c r="F5571" s="628"/>
      <c r="G5571" s="630"/>
      <c r="H5571" s="631"/>
    </row>
    <row r="5572" spans="1:8">
      <c r="A5572" s="594" t="s">
        <v>4064</v>
      </c>
      <c r="B5572" s="595"/>
      <c r="C5572" s="595"/>
      <c r="D5572" s="596"/>
      <c r="E5572" s="597" t="s">
        <v>4130</v>
      </c>
      <c r="F5572" s="598" t="s">
        <v>4132</v>
      </c>
      <c r="G5572" s="599" t="s">
        <v>4133</v>
      </c>
      <c r="H5572" s="600" t="s">
        <v>4134</v>
      </c>
    </row>
    <row r="5573" spans="1:8">
      <c r="A5573" s="601" t="s">
        <v>4149</v>
      </c>
      <c r="B5573" s="602"/>
      <c r="C5573" s="602"/>
      <c r="D5573" s="603"/>
      <c r="E5573" s="604" t="s">
        <v>4140</v>
      </c>
      <c r="F5573" s="632">
        <v>4.9599999999999998E-2</v>
      </c>
      <c r="G5573" s="606">
        <v>64783.484999999993</v>
      </c>
      <c r="H5573" s="607">
        <v>3213.26</v>
      </c>
    </row>
    <row r="5574" spans="1:8">
      <c r="A5574" s="601"/>
      <c r="B5574" s="602"/>
      <c r="C5574" s="602"/>
      <c r="D5574" s="603"/>
      <c r="E5574" s="623" t="s">
        <v>4150</v>
      </c>
      <c r="F5574" s="624"/>
      <c r="G5574" s="625"/>
      <c r="H5574" s="612">
        <v>3213.26</v>
      </c>
    </row>
    <row r="5575" spans="1:8">
      <c r="A5575" s="634" t="s">
        <v>4151</v>
      </c>
      <c r="B5575" s="635"/>
      <c r="C5575" s="636"/>
      <c r="D5575" s="637"/>
      <c r="E5575" s="636"/>
      <c r="F5575" s="636"/>
      <c r="G5575" s="638"/>
      <c r="H5575" s="639"/>
    </row>
    <row r="5576" spans="1:8">
      <c r="A5576" s="594" t="s">
        <v>4064</v>
      </c>
      <c r="B5576" s="595"/>
      <c r="C5576" s="595"/>
      <c r="D5576" s="596"/>
      <c r="E5576" s="597" t="s">
        <v>4130</v>
      </c>
      <c r="F5576" s="598" t="s">
        <v>4144</v>
      </c>
      <c r="G5576" s="599" t="s">
        <v>4133</v>
      </c>
      <c r="H5576" s="600" t="s">
        <v>4134</v>
      </c>
    </row>
    <row r="5577" spans="1:8">
      <c r="A5577" s="601" t="s">
        <v>4198</v>
      </c>
      <c r="B5577" s="602"/>
      <c r="C5577" s="602"/>
      <c r="D5577" s="603"/>
      <c r="E5577" s="604" t="s">
        <v>4146</v>
      </c>
      <c r="F5577" s="640">
        <v>1</v>
      </c>
      <c r="G5577" s="606">
        <v>25731.008062500001</v>
      </c>
      <c r="H5577" s="607">
        <v>25731.01</v>
      </c>
    </row>
    <row r="5578" spans="1:8">
      <c r="A5578" s="601"/>
      <c r="B5578" s="602"/>
      <c r="C5578" s="602"/>
      <c r="D5578" s="603"/>
      <c r="E5578" s="604" t="s">
        <v>4141</v>
      </c>
      <c r="F5578" s="605"/>
      <c r="G5578" s="606" t="s">
        <v>4141</v>
      </c>
      <c r="H5578" s="607" t="s">
        <v>4141</v>
      </c>
    </row>
    <row r="5579" spans="1:8" ht="13.5" thickBot="1">
      <c r="A5579" s="641"/>
      <c r="B5579" s="642"/>
      <c r="C5579" s="642"/>
      <c r="D5579" s="643"/>
      <c r="E5579" s="644" t="s">
        <v>4153</v>
      </c>
      <c r="F5579" s="645"/>
      <c r="G5579" s="646"/>
      <c r="H5579" s="647">
        <v>25731.01</v>
      </c>
    </row>
    <row r="5580" spans="1:8" ht="13.5" thickBot="1">
      <c r="A5580" s="648" t="s">
        <v>4154</v>
      </c>
      <c r="B5580" s="649"/>
      <c r="C5580" s="649"/>
      <c r="D5580" s="649"/>
      <c r="E5580" s="650"/>
      <c r="F5580" s="651">
        <v>214264.49</v>
      </c>
      <c r="G5580" s="652"/>
      <c r="H5580" s="653"/>
    </row>
    <row r="5581" spans="1:8" ht="15">
      <c r="A5581" s="579"/>
      <c r="B5581" s="579"/>
      <c r="C5581" s="579"/>
      <c r="D5581" s="579"/>
      <c r="E5581" s="579"/>
      <c r="F5581" s="579"/>
      <c r="G5581" s="579"/>
      <c r="H5581" s="579"/>
    </row>
    <row r="5582" spans="1:8" ht="15.75" thickBot="1">
      <c r="A5582" s="654"/>
      <c r="B5582" s="654"/>
      <c r="C5582" s="654"/>
      <c r="D5582" s="654"/>
      <c r="E5582" s="654"/>
      <c r="F5582" s="654"/>
      <c r="G5582" s="654"/>
      <c r="H5582" s="654"/>
    </row>
    <row r="5583" spans="1:8" ht="26.25" thickBot="1">
      <c r="A5583" s="573" t="s">
        <v>4129</v>
      </c>
      <c r="B5583" s="581"/>
      <c r="C5583" s="581"/>
      <c r="D5583" s="582" t="s">
        <v>443</v>
      </c>
      <c r="E5583" s="583" t="s">
        <v>4130</v>
      </c>
      <c r="F5583" s="584" t="s">
        <v>2</v>
      </c>
      <c r="G5583" s="585" t="s">
        <v>0</v>
      </c>
      <c r="H5583" s="586" t="s">
        <v>4712</v>
      </c>
    </row>
    <row r="5584" spans="1:8" ht="15.75" customHeight="1" thickBot="1">
      <c r="A5584" s="587"/>
      <c r="B5584" s="587"/>
      <c r="C5584" s="587"/>
      <c r="D5584" s="587"/>
      <c r="E5584" s="587"/>
      <c r="F5584" s="587"/>
      <c r="G5584" s="587"/>
      <c r="H5584" s="587"/>
    </row>
    <row r="5585" spans="1:8">
      <c r="A5585" s="588" t="s">
        <v>1297</v>
      </c>
      <c r="B5585" s="589"/>
      <c r="C5585" s="590"/>
      <c r="D5585" s="591"/>
      <c r="E5585" s="590"/>
      <c r="F5585" s="590"/>
      <c r="G5585" s="592"/>
      <c r="H5585" s="593"/>
    </row>
    <row r="5586" spans="1:8">
      <c r="A5586" s="594" t="s">
        <v>4064</v>
      </c>
      <c r="B5586" s="595"/>
      <c r="C5586" s="595"/>
      <c r="D5586" s="596"/>
      <c r="E5586" s="597" t="s">
        <v>4130</v>
      </c>
      <c r="F5586" s="598" t="s">
        <v>4132</v>
      </c>
      <c r="G5586" s="599" t="s">
        <v>4133</v>
      </c>
      <c r="H5586" s="600" t="s">
        <v>4134</v>
      </c>
    </row>
    <row r="5587" spans="1:8">
      <c r="A5587" s="601" t="s">
        <v>4713</v>
      </c>
      <c r="B5587" s="602"/>
      <c r="C5587" s="602"/>
      <c r="D5587" s="603"/>
      <c r="E5587" s="604" t="s">
        <v>4138</v>
      </c>
      <c r="F5587" s="605">
        <v>1</v>
      </c>
      <c r="G5587" s="606">
        <v>46518</v>
      </c>
      <c r="H5587" s="607">
        <v>46518</v>
      </c>
    </row>
    <row r="5588" spans="1:8">
      <c r="A5588" s="601" t="s">
        <v>4683</v>
      </c>
      <c r="B5588" s="602"/>
      <c r="C5588" s="602"/>
      <c r="D5588" s="603"/>
      <c r="E5588" s="604" t="s">
        <v>4138</v>
      </c>
      <c r="F5588" s="605">
        <v>2</v>
      </c>
      <c r="G5588" s="606">
        <v>1619</v>
      </c>
      <c r="H5588" s="607">
        <v>3238</v>
      </c>
    </row>
    <row r="5589" spans="1:8">
      <c r="A5589" s="601"/>
      <c r="B5589" s="602"/>
      <c r="C5589" s="602"/>
      <c r="D5589" s="603"/>
      <c r="E5589" s="611" t="s">
        <v>4142</v>
      </c>
      <c r="F5589" s="611"/>
      <c r="G5589" s="611"/>
      <c r="H5589" s="612">
        <v>49756</v>
      </c>
    </row>
    <row r="5590" spans="1:8">
      <c r="A5590" s="613" t="s">
        <v>4143</v>
      </c>
      <c r="B5590" s="614"/>
      <c r="C5590" s="615"/>
      <c r="D5590" s="616"/>
      <c r="E5590" s="615"/>
      <c r="F5590" s="615"/>
      <c r="G5590" s="617"/>
      <c r="H5590" s="618"/>
    </row>
    <row r="5591" spans="1:8">
      <c r="A5591" s="594" t="s">
        <v>4129</v>
      </c>
      <c r="B5591" s="595"/>
      <c r="C5591" s="595"/>
      <c r="D5591" s="596"/>
      <c r="E5591" s="597" t="s">
        <v>4130</v>
      </c>
      <c r="F5591" s="598" t="s">
        <v>4144</v>
      </c>
      <c r="G5591" s="599" t="s">
        <v>4133</v>
      </c>
      <c r="H5591" s="600" t="s">
        <v>4134</v>
      </c>
    </row>
    <row r="5592" spans="1:8">
      <c r="A5592" s="601" t="s">
        <v>4145</v>
      </c>
      <c r="B5592" s="602"/>
      <c r="C5592" s="602"/>
      <c r="D5592" s="603"/>
      <c r="E5592" s="604" t="s">
        <v>4146</v>
      </c>
      <c r="F5592" s="619">
        <v>1</v>
      </c>
      <c r="G5592" s="606">
        <v>1587.2183463750353</v>
      </c>
      <c r="H5592" s="607">
        <v>1587.22</v>
      </c>
    </row>
    <row r="5593" spans="1:8">
      <c r="A5593" s="601"/>
      <c r="B5593" s="602"/>
      <c r="C5593" s="602"/>
      <c r="D5593" s="603"/>
      <c r="E5593" s="604" t="s">
        <v>4141</v>
      </c>
      <c r="F5593" s="619" t="s">
        <v>4141</v>
      </c>
      <c r="G5593" s="606" t="s">
        <v>4141</v>
      </c>
      <c r="H5593" s="607" t="s">
        <v>4141</v>
      </c>
    </row>
    <row r="5594" spans="1:8">
      <c r="A5594" s="620"/>
      <c r="B5594" s="621"/>
      <c r="C5594" s="621"/>
      <c r="D5594" s="622"/>
      <c r="E5594" s="623" t="s">
        <v>4147</v>
      </c>
      <c r="F5594" s="624"/>
      <c r="G5594" s="625"/>
      <c r="H5594" s="612">
        <v>1587.22</v>
      </c>
    </row>
    <row r="5595" spans="1:8">
      <c r="A5595" s="626" t="s">
        <v>4148</v>
      </c>
      <c r="B5595" s="627"/>
      <c r="C5595" s="628"/>
      <c r="D5595" s="629"/>
      <c r="E5595" s="628"/>
      <c r="F5595" s="628"/>
      <c r="G5595" s="630"/>
      <c r="H5595" s="631"/>
    </row>
    <row r="5596" spans="1:8">
      <c r="A5596" s="594" t="s">
        <v>4064</v>
      </c>
      <c r="B5596" s="595"/>
      <c r="C5596" s="595"/>
      <c r="D5596" s="596"/>
      <c r="E5596" s="597" t="s">
        <v>4130</v>
      </c>
      <c r="F5596" s="598" t="s">
        <v>4132</v>
      </c>
      <c r="G5596" s="599" t="s">
        <v>4133</v>
      </c>
      <c r="H5596" s="600" t="s">
        <v>4134</v>
      </c>
    </row>
    <row r="5597" spans="1:8">
      <c r="A5597" s="601" t="s">
        <v>4149</v>
      </c>
      <c r="B5597" s="602"/>
      <c r="C5597" s="602"/>
      <c r="D5597" s="603"/>
      <c r="E5597" s="604" t="s">
        <v>4140</v>
      </c>
      <c r="F5597" s="632">
        <v>4.9599999999999998E-2</v>
      </c>
      <c r="G5597" s="606">
        <v>64783.484999999993</v>
      </c>
      <c r="H5597" s="607">
        <v>3213.26</v>
      </c>
    </row>
    <row r="5598" spans="1:8">
      <c r="A5598" s="601"/>
      <c r="B5598" s="602"/>
      <c r="C5598" s="602"/>
      <c r="D5598" s="603"/>
      <c r="E5598" s="623" t="s">
        <v>4150</v>
      </c>
      <c r="F5598" s="624"/>
      <c r="G5598" s="625"/>
      <c r="H5598" s="612">
        <v>3213.26</v>
      </c>
    </row>
    <row r="5599" spans="1:8">
      <c r="A5599" s="634" t="s">
        <v>4151</v>
      </c>
      <c r="B5599" s="635"/>
      <c r="C5599" s="636"/>
      <c r="D5599" s="637"/>
      <c r="E5599" s="636"/>
      <c r="F5599" s="636"/>
      <c r="G5599" s="638"/>
      <c r="H5599" s="639"/>
    </row>
    <row r="5600" spans="1:8">
      <c r="A5600" s="594" t="s">
        <v>4064</v>
      </c>
      <c r="B5600" s="595"/>
      <c r="C5600" s="595"/>
      <c r="D5600" s="596"/>
      <c r="E5600" s="597" t="s">
        <v>4130</v>
      </c>
      <c r="F5600" s="598" t="s">
        <v>4144</v>
      </c>
      <c r="G5600" s="599" t="s">
        <v>4133</v>
      </c>
      <c r="H5600" s="600" t="s">
        <v>4134</v>
      </c>
    </row>
    <row r="5601" spans="1:8">
      <c r="A5601" s="601" t="s">
        <v>4198</v>
      </c>
      <c r="B5601" s="602"/>
      <c r="C5601" s="602"/>
      <c r="D5601" s="603"/>
      <c r="E5601" s="604" t="s">
        <v>4146</v>
      </c>
      <c r="F5601" s="640">
        <v>1</v>
      </c>
      <c r="G5601" s="606">
        <v>25731.008062500001</v>
      </c>
      <c r="H5601" s="607">
        <v>25731.01</v>
      </c>
    </row>
    <row r="5602" spans="1:8">
      <c r="A5602" s="601"/>
      <c r="B5602" s="602"/>
      <c r="C5602" s="602"/>
      <c r="D5602" s="603"/>
      <c r="E5602" s="604" t="s">
        <v>4141</v>
      </c>
      <c r="F5602" s="605"/>
      <c r="G5602" s="606" t="s">
        <v>4141</v>
      </c>
      <c r="H5602" s="607" t="s">
        <v>4141</v>
      </c>
    </row>
    <row r="5603" spans="1:8" ht="13.5" thickBot="1">
      <c r="A5603" s="641"/>
      <c r="B5603" s="642"/>
      <c r="C5603" s="642"/>
      <c r="D5603" s="643"/>
      <c r="E5603" s="644" t="s">
        <v>4153</v>
      </c>
      <c r="F5603" s="645"/>
      <c r="G5603" s="646"/>
      <c r="H5603" s="647">
        <v>25731.01</v>
      </c>
    </row>
    <row r="5604" spans="1:8" ht="13.5" thickBot="1">
      <c r="A5604" s="648" t="s">
        <v>4154</v>
      </c>
      <c r="B5604" s="649"/>
      <c r="C5604" s="649"/>
      <c r="D5604" s="649"/>
      <c r="E5604" s="650"/>
      <c r="F5604" s="651">
        <v>80287.490000000005</v>
      </c>
      <c r="G5604" s="652"/>
      <c r="H5604" s="653"/>
    </row>
    <row r="5605" spans="1:8" ht="15">
      <c r="A5605" s="579"/>
      <c r="B5605" s="579"/>
      <c r="C5605" s="579"/>
      <c r="D5605" s="579"/>
      <c r="E5605" s="579"/>
      <c r="F5605" s="579"/>
      <c r="G5605" s="579"/>
      <c r="H5605" s="579"/>
    </row>
    <row r="5606" spans="1:8" ht="15.75" thickBot="1">
      <c r="A5606" s="654"/>
      <c r="B5606" s="654"/>
      <c r="C5606" s="654"/>
      <c r="D5606" s="654"/>
      <c r="E5606" s="654"/>
      <c r="F5606" s="654"/>
      <c r="G5606" s="654"/>
      <c r="H5606" s="654"/>
    </row>
    <row r="5607" spans="1:8" ht="26.25" thickBot="1">
      <c r="A5607" s="573" t="s">
        <v>4129</v>
      </c>
      <c r="B5607" s="581"/>
      <c r="C5607" s="581"/>
      <c r="D5607" s="582" t="s">
        <v>445</v>
      </c>
      <c r="E5607" s="583" t="s">
        <v>4130</v>
      </c>
      <c r="F5607" s="584" t="s">
        <v>2</v>
      </c>
      <c r="G5607" s="585" t="s">
        <v>0</v>
      </c>
      <c r="H5607" s="586" t="s">
        <v>4714</v>
      </c>
    </row>
    <row r="5608" spans="1:8" ht="15.75" customHeight="1" thickBot="1">
      <c r="A5608" s="587"/>
      <c r="B5608" s="587"/>
      <c r="C5608" s="587"/>
      <c r="D5608" s="587"/>
      <c r="E5608" s="587"/>
      <c r="F5608" s="587"/>
      <c r="G5608" s="587"/>
      <c r="H5608" s="587"/>
    </row>
    <row r="5609" spans="1:8">
      <c r="A5609" s="588" t="s">
        <v>1297</v>
      </c>
      <c r="B5609" s="589"/>
      <c r="C5609" s="590"/>
      <c r="D5609" s="591"/>
      <c r="E5609" s="590"/>
      <c r="F5609" s="590"/>
      <c r="G5609" s="592"/>
      <c r="H5609" s="593"/>
    </row>
    <row r="5610" spans="1:8">
      <c r="A5610" s="594" t="s">
        <v>4064</v>
      </c>
      <c r="B5610" s="595"/>
      <c r="C5610" s="595"/>
      <c r="D5610" s="596"/>
      <c r="E5610" s="597" t="s">
        <v>4130</v>
      </c>
      <c r="F5610" s="598" t="s">
        <v>4132</v>
      </c>
      <c r="G5610" s="599" t="s">
        <v>4133</v>
      </c>
      <c r="H5610" s="600" t="s">
        <v>4134</v>
      </c>
    </row>
    <row r="5611" spans="1:8">
      <c r="A5611" s="601" t="s">
        <v>4715</v>
      </c>
      <c r="B5611" s="602"/>
      <c r="C5611" s="602"/>
      <c r="D5611" s="603"/>
      <c r="E5611" s="604" t="s">
        <v>4138</v>
      </c>
      <c r="F5611" s="605">
        <v>1</v>
      </c>
      <c r="G5611" s="606">
        <v>41895</v>
      </c>
      <c r="H5611" s="607">
        <v>41895</v>
      </c>
    </row>
    <row r="5612" spans="1:8">
      <c r="A5612" s="601" t="s">
        <v>4683</v>
      </c>
      <c r="B5612" s="602"/>
      <c r="C5612" s="602"/>
      <c r="D5612" s="603"/>
      <c r="E5612" s="604" t="s">
        <v>4138</v>
      </c>
      <c r="F5612" s="605">
        <v>2</v>
      </c>
      <c r="G5612" s="606">
        <v>1619</v>
      </c>
      <c r="H5612" s="607">
        <v>3238</v>
      </c>
    </row>
    <row r="5613" spans="1:8">
      <c r="A5613" s="601"/>
      <c r="B5613" s="602"/>
      <c r="C5613" s="602"/>
      <c r="D5613" s="603"/>
      <c r="E5613" s="611" t="s">
        <v>4142</v>
      </c>
      <c r="F5613" s="611"/>
      <c r="G5613" s="611"/>
      <c r="H5613" s="612">
        <v>45133</v>
      </c>
    </row>
    <row r="5614" spans="1:8">
      <c r="A5614" s="613" t="s">
        <v>4143</v>
      </c>
      <c r="B5614" s="614"/>
      <c r="C5614" s="615"/>
      <c r="D5614" s="616"/>
      <c r="E5614" s="615"/>
      <c r="F5614" s="615"/>
      <c r="G5614" s="617"/>
      <c r="H5614" s="618"/>
    </row>
    <row r="5615" spans="1:8">
      <c r="A5615" s="594" t="s">
        <v>4129</v>
      </c>
      <c r="B5615" s="595"/>
      <c r="C5615" s="595"/>
      <c r="D5615" s="596"/>
      <c r="E5615" s="597" t="s">
        <v>4130</v>
      </c>
      <c r="F5615" s="598" t="s">
        <v>4144</v>
      </c>
      <c r="G5615" s="599" t="s">
        <v>4133</v>
      </c>
      <c r="H5615" s="600" t="s">
        <v>4134</v>
      </c>
    </row>
    <row r="5616" spans="1:8">
      <c r="A5616" s="601" t="s">
        <v>4145</v>
      </c>
      <c r="B5616" s="602"/>
      <c r="C5616" s="602"/>
      <c r="D5616" s="603"/>
      <c r="E5616" s="604" t="s">
        <v>4146</v>
      </c>
      <c r="F5616" s="619">
        <v>1</v>
      </c>
      <c r="G5616" s="606">
        <v>1587.2183463750353</v>
      </c>
      <c r="H5616" s="607">
        <v>1587.22</v>
      </c>
    </row>
    <row r="5617" spans="1:8">
      <c r="A5617" s="601"/>
      <c r="B5617" s="602"/>
      <c r="C5617" s="602"/>
      <c r="D5617" s="603"/>
      <c r="E5617" s="604" t="s">
        <v>4141</v>
      </c>
      <c r="F5617" s="619" t="s">
        <v>4141</v>
      </c>
      <c r="G5617" s="606" t="s">
        <v>4141</v>
      </c>
      <c r="H5617" s="607" t="s">
        <v>4141</v>
      </c>
    </row>
    <row r="5618" spans="1:8">
      <c r="A5618" s="620"/>
      <c r="B5618" s="621"/>
      <c r="C5618" s="621"/>
      <c r="D5618" s="622"/>
      <c r="E5618" s="623" t="s">
        <v>4147</v>
      </c>
      <c r="F5618" s="624"/>
      <c r="G5618" s="625"/>
      <c r="H5618" s="612">
        <v>1587.22</v>
      </c>
    </row>
    <row r="5619" spans="1:8">
      <c r="A5619" s="626" t="s">
        <v>4148</v>
      </c>
      <c r="B5619" s="627"/>
      <c r="C5619" s="628"/>
      <c r="D5619" s="629"/>
      <c r="E5619" s="628"/>
      <c r="F5619" s="628"/>
      <c r="G5619" s="630"/>
      <c r="H5619" s="631"/>
    </row>
    <row r="5620" spans="1:8">
      <c r="A5620" s="594" t="s">
        <v>4064</v>
      </c>
      <c r="B5620" s="595"/>
      <c r="C5620" s="595"/>
      <c r="D5620" s="596"/>
      <c r="E5620" s="597" t="s">
        <v>4130</v>
      </c>
      <c r="F5620" s="598" t="s">
        <v>4132</v>
      </c>
      <c r="G5620" s="599" t="s">
        <v>4133</v>
      </c>
      <c r="H5620" s="600" t="s">
        <v>4134</v>
      </c>
    </row>
    <row r="5621" spans="1:8">
      <c r="A5621" s="601" t="s">
        <v>4149</v>
      </c>
      <c r="B5621" s="602"/>
      <c r="C5621" s="602"/>
      <c r="D5621" s="603"/>
      <c r="E5621" s="604" t="s">
        <v>4140</v>
      </c>
      <c r="F5621" s="632">
        <v>4.9599999999999998E-2</v>
      </c>
      <c r="G5621" s="606">
        <v>64783.484999999993</v>
      </c>
      <c r="H5621" s="607">
        <v>3213.26</v>
      </c>
    </row>
    <row r="5622" spans="1:8">
      <c r="A5622" s="601"/>
      <c r="B5622" s="602"/>
      <c r="C5622" s="602"/>
      <c r="D5622" s="603"/>
      <c r="E5622" s="623" t="s">
        <v>4150</v>
      </c>
      <c r="F5622" s="624"/>
      <c r="G5622" s="625"/>
      <c r="H5622" s="612">
        <v>3213.26</v>
      </c>
    </row>
    <row r="5623" spans="1:8">
      <c r="A5623" s="634" t="s">
        <v>4151</v>
      </c>
      <c r="B5623" s="635"/>
      <c r="C5623" s="636"/>
      <c r="D5623" s="637"/>
      <c r="E5623" s="636"/>
      <c r="F5623" s="636"/>
      <c r="G5623" s="638"/>
      <c r="H5623" s="639"/>
    </row>
    <row r="5624" spans="1:8">
      <c r="A5624" s="594" t="s">
        <v>4064</v>
      </c>
      <c r="B5624" s="595"/>
      <c r="C5624" s="595"/>
      <c r="D5624" s="596"/>
      <c r="E5624" s="597" t="s">
        <v>4130</v>
      </c>
      <c r="F5624" s="598" t="s">
        <v>4144</v>
      </c>
      <c r="G5624" s="599" t="s">
        <v>4133</v>
      </c>
      <c r="H5624" s="600" t="s">
        <v>4134</v>
      </c>
    </row>
    <row r="5625" spans="1:8">
      <c r="A5625" s="601" t="s">
        <v>4198</v>
      </c>
      <c r="B5625" s="602"/>
      <c r="C5625" s="602"/>
      <c r="D5625" s="603"/>
      <c r="E5625" s="604" t="s">
        <v>4146</v>
      </c>
      <c r="F5625" s="640">
        <v>1</v>
      </c>
      <c r="G5625" s="606">
        <v>25731.008062500001</v>
      </c>
      <c r="H5625" s="607">
        <v>25731.01</v>
      </c>
    </row>
    <row r="5626" spans="1:8">
      <c r="A5626" s="601"/>
      <c r="B5626" s="602"/>
      <c r="C5626" s="602"/>
      <c r="D5626" s="603"/>
      <c r="E5626" s="604" t="s">
        <v>4141</v>
      </c>
      <c r="F5626" s="605"/>
      <c r="G5626" s="606" t="s">
        <v>4141</v>
      </c>
      <c r="H5626" s="607" t="s">
        <v>4141</v>
      </c>
    </row>
    <row r="5627" spans="1:8" ht="13.5" thickBot="1">
      <c r="A5627" s="641"/>
      <c r="B5627" s="642"/>
      <c r="C5627" s="642"/>
      <c r="D5627" s="643"/>
      <c r="E5627" s="644" t="s">
        <v>4153</v>
      </c>
      <c r="F5627" s="645"/>
      <c r="G5627" s="646"/>
      <c r="H5627" s="647">
        <v>25731.01</v>
      </c>
    </row>
    <row r="5628" spans="1:8" ht="13.5" thickBot="1">
      <c r="A5628" s="648" t="s">
        <v>4154</v>
      </c>
      <c r="B5628" s="649"/>
      <c r="C5628" s="649"/>
      <c r="D5628" s="649"/>
      <c r="E5628" s="650"/>
      <c r="F5628" s="651">
        <v>75664.490000000005</v>
      </c>
      <c r="G5628" s="652"/>
      <c r="H5628" s="653"/>
    </row>
    <row r="5629" spans="1:8" ht="15">
      <c r="A5629" s="579"/>
      <c r="B5629" s="579"/>
      <c r="C5629" s="579"/>
      <c r="D5629" s="579"/>
      <c r="E5629" s="579"/>
      <c r="F5629" s="579"/>
      <c r="G5629" s="579"/>
      <c r="H5629" s="579"/>
    </row>
    <row r="5630" spans="1:8" ht="15.75" thickBot="1">
      <c r="A5630" s="654"/>
      <c r="B5630" s="654"/>
      <c r="C5630" s="654"/>
      <c r="D5630" s="654"/>
      <c r="E5630" s="654"/>
      <c r="F5630" s="654"/>
      <c r="G5630" s="654"/>
      <c r="H5630" s="654"/>
    </row>
    <row r="5631" spans="1:8" ht="26.25" thickBot="1">
      <c r="A5631" s="573" t="s">
        <v>4129</v>
      </c>
      <c r="B5631" s="581"/>
      <c r="C5631" s="581"/>
      <c r="D5631" s="582" t="s">
        <v>447</v>
      </c>
      <c r="E5631" s="583" t="s">
        <v>4130</v>
      </c>
      <c r="F5631" s="584" t="s">
        <v>2</v>
      </c>
      <c r="G5631" s="585" t="s">
        <v>0</v>
      </c>
      <c r="H5631" s="586" t="s">
        <v>4716</v>
      </c>
    </row>
    <row r="5632" spans="1:8" ht="15.75" customHeight="1" thickBot="1">
      <c r="A5632" s="587"/>
      <c r="B5632" s="587"/>
      <c r="C5632" s="587"/>
      <c r="D5632" s="587"/>
      <c r="E5632" s="587"/>
      <c r="F5632" s="587"/>
      <c r="G5632" s="587"/>
      <c r="H5632" s="587"/>
    </row>
    <row r="5633" spans="1:8">
      <c r="A5633" s="588" t="s">
        <v>1297</v>
      </c>
      <c r="B5633" s="589"/>
      <c r="C5633" s="590"/>
      <c r="D5633" s="591"/>
      <c r="E5633" s="590"/>
      <c r="F5633" s="590"/>
      <c r="G5633" s="592"/>
      <c r="H5633" s="593"/>
    </row>
    <row r="5634" spans="1:8">
      <c r="A5634" s="594" t="s">
        <v>4064</v>
      </c>
      <c r="B5634" s="595"/>
      <c r="C5634" s="595"/>
      <c r="D5634" s="596"/>
      <c r="E5634" s="597" t="s">
        <v>4130</v>
      </c>
      <c r="F5634" s="598" t="s">
        <v>4132</v>
      </c>
      <c r="G5634" s="599" t="s">
        <v>4133</v>
      </c>
      <c r="H5634" s="600" t="s">
        <v>4134</v>
      </c>
    </row>
    <row r="5635" spans="1:8">
      <c r="A5635" s="601" t="s">
        <v>4717</v>
      </c>
      <c r="B5635" s="602"/>
      <c r="C5635" s="602"/>
      <c r="D5635" s="603"/>
      <c r="E5635" s="604" t="s">
        <v>4138</v>
      </c>
      <c r="F5635" s="605">
        <v>1</v>
      </c>
      <c r="G5635" s="606">
        <v>54121</v>
      </c>
      <c r="H5635" s="607">
        <v>54121</v>
      </c>
    </row>
    <row r="5636" spans="1:8">
      <c r="A5636" s="601" t="s">
        <v>4683</v>
      </c>
      <c r="B5636" s="602"/>
      <c r="C5636" s="602"/>
      <c r="D5636" s="603"/>
      <c r="E5636" s="604" t="s">
        <v>4138</v>
      </c>
      <c r="F5636" s="605">
        <v>2</v>
      </c>
      <c r="G5636" s="606">
        <v>1619</v>
      </c>
      <c r="H5636" s="607">
        <v>3238</v>
      </c>
    </row>
    <row r="5637" spans="1:8">
      <c r="A5637" s="601"/>
      <c r="B5637" s="602"/>
      <c r="C5637" s="602"/>
      <c r="D5637" s="603"/>
      <c r="E5637" s="611" t="s">
        <v>4142</v>
      </c>
      <c r="F5637" s="611"/>
      <c r="G5637" s="611"/>
      <c r="H5637" s="612">
        <v>57359</v>
      </c>
    </row>
    <row r="5638" spans="1:8">
      <c r="A5638" s="613" t="s">
        <v>4143</v>
      </c>
      <c r="B5638" s="614"/>
      <c r="C5638" s="615"/>
      <c r="D5638" s="616"/>
      <c r="E5638" s="615"/>
      <c r="F5638" s="615"/>
      <c r="G5638" s="617"/>
      <c r="H5638" s="618"/>
    </row>
    <row r="5639" spans="1:8">
      <c r="A5639" s="594" t="s">
        <v>4129</v>
      </c>
      <c r="B5639" s="595"/>
      <c r="C5639" s="595"/>
      <c r="D5639" s="596"/>
      <c r="E5639" s="597" t="s">
        <v>4130</v>
      </c>
      <c r="F5639" s="598" t="s">
        <v>4144</v>
      </c>
      <c r="G5639" s="599" t="s">
        <v>4133</v>
      </c>
      <c r="H5639" s="600" t="s">
        <v>4134</v>
      </c>
    </row>
    <row r="5640" spans="1:8">
      <c r="A5640" s="601" t="s">
        <v>4145</v>
      </c>
      <c r="B5640" s="602"/>
      <c r="C5640" s="602"/>
      <c r="D5640" s="603"/>
      <c r="E5640" s="604" t="s">
        <v>4146</v>
      </c>
      <c r="F5640" s="619">
        <v>1</v>
      </c>
      <c r="G5640" s="606">
        <v>1587.2183463750353</v>
      </c>
      <c r="H5640" s="607">
        <v>1587.22</v>
      </c>
    </row>
    <row r="5641" spans="1:8">
      <c r="A5641" s="601"/>
      <c r="B5641" s="602"/>
      <c r="C5641" s="602"/>
      <c r="D5641" s="603"/>
      <c r="E5641" s="604" t="s">
        <v>4141</v>
      </c>
      <c r="F5641" s="619" t="s">
        <v>4141</v>
      </c>
      <c r="G5641" s="606" t="s">
        <v>4141</v>
      </c>
      <c r="H5641" s="607" t="s">
        <v>4141</v>
      </c>
    </row>
    <row r="5642" spans="1:8">
      <c r="A5642" s="620"/>
      <c r="B5642" s="621"/>
      <c r="C5642" s="621"/>
      <c r="D5642" s="622"/>
      <c r="E5642" s="623" t="s">
        <v>4147</v>
      </c>
      <c r="F5642" s="624"/>
      <c r="G5642" s="625"/>
      <c r="H5642" s="612">
        <v>1587.22</v>
      </c>
    </row>
    <row r="5643" spans="1:8">
      <c r="A5643" s="626" t="s">
        <v>4148</v>
      </c>
      <c r="B5643" s="627"/>
      <c r="C5643" s="628"/>
      <c r="D5643" s="629"/>
      <c r="E5643" s="628"/>
      <c r="F5643" s="628"/>
      <c r="G5643" s="630"/>
      <c r="H5643" s="631"/>
    </row>
    <row r="5644" spans="1:8">
      <c r="A5644" s="594" t="s">
        <v>4064</v>
      </c>
      <c r="B5644" s="595"/>
      <c r="C5644" s="595"/>
      <c r="D5644" s="596"/>
      <c r="E5644" s="597" t="s">
        <v>4130</v>
      </c>
      <c r="F5644" s="598" t="s">
        <v>4132</v>
      </c>
      <c r="G5644" s="599" t="s">
        <v>4133</v>
      </c>
      <c r="H5644" s="600" t="s">
        <v>4134</v>
      </c>
    </row>
    <row r="5645" spans="1:8">
      <c r="A5645" s="601" t="s">
        <v>4149</v>
      </c>
      <c r="B5645" s="602"/>
      <c r="C5645" s="602"/>
      <c r="D5645" s="603"/>
      <c r="E5645" s="604" t="s">
        <v>4140</v>
      </c>
      <c r="F5645" s="632">
        <v>4.9599999999999998E-2</v>
      </c>
      <c r="G5645" s="606">
        <v>64783.484999999993</v>
      </c>
      <c r="H5645" s="607">
        <v>3213.26</v>
      </c>
    </row>
    <row r="5646" spans="1:8">
      <c r="A5646" s="601"/>
      <c r="B5646" s="602"/>
      <c r="C5646" s="602"/>
      <c r="D5646" s="603"/>
      <c r="E5646" s="623" t="s">
        <v>4150</v>
      </c>
      <c r="F5646" s="624"/>
      <c r="G5646" s="625"/>
      <c r="H5646" s="612">
        <v>3213.26</v>
      </c>
    </row>
    <row r="5647" spans="1:8">
      <c r="A5647" s="634" t="s">
        <v>4151</v>
      </c>
      <c r="B5647" s="635"/>
      <c r="C5647" s="636"/>
      <c r="D5647" s="637"/>
      <c r="E5647" s="636"/>
      <c r="F5647" s="636"/>
      <c r="G5647" s="638"/>
      <c r="H5647" s="639"/>
    </row>
    <row r="5648" spans="1:8">
      <c r="A5648" s="594" t="s">
        <v>4064</v>
      </c>
      <c r="B5648" s="595"/>
      <c r="C5648" s="595"/>
      <c r="D5648" s="596"/>
      <c r="E5648" s="597" t="s">
        <v>4130</v>
      </c>
      <c r="F5648" s="598" t="s">
        <v>4144</v>
      </c>
      <c r="G5648" s="599" t="s">
        <v>4133</v>
      </c>
      <c r="H5648" s="600" t="s">
        <v>4134</v>
      </c>
    </row>
    <row r="5649" spans="1:8">
      <c r="A5649" s="601" t="s">
        <v>4198</v>
      </c>
      <c r="B5649" s="602"/>
      <c r="C5649" s="602"/>
      <c r="D5649" s="603"/>
      <c r="E5649" s="604" t="s">
        <v>4146</v>
      </c>
      <c r="F5649" s="640">
        <v>1</v>
      </c>
      <c r="G5649" s="606">
        <v>25731.008062500001</v>
      </c>
      <c r="H5649" s="607">
        <v>25731.01</v>
      </c>
    </row>
    <row r="5650" spans="1:8">
      <c r="A5650" s="601"/>
      <c r="B5650" s="602"/>
      <c r="C5650" s="602"/>
      <c r="D5650" s="603"/>
      <c r="E5650" s="604" t="s">
        <v>4141</v>
      </c>
      <c r="F5650" s="605"/>
      <c r="G5650" s="606" t="s">
        <v>4141</v>
      </c>
      <c r="H5650" s="607" t="s">
        <v>4141</v>
      </c>
    </row>
    <row r="5651" spans="1:8" ht="13.5" thickBot="1">
      <c r="A5651" s="641"/>
      <c r="B5651" s="642"/>
      <c r="C5651" s="642"/>
      <c r="D5651" s="643"/>
      <c r="E5651" s="644" t="s">
        <v>4153</v>
      </c>
      <c r="F5651" s="645"/>
      <c r="G5651" s="646"/>
      <c r="H5651" s="647">
        <v>25731.01</v>
      </c>
    </row>
    <row r="5652" spans="1:8" ht="13.5" thickBot="1">
      <c r="A5652" s="648" t="s">
        <v>4154</v>
      </c>
      <c r="B5652" s="649"/>
      <c r="C5652" s="649"/>
      <c r="D5652" s="649"/>
      <c r="E5652" s="650"/>
      <c r="F5652" s="651">
        <v>87890.49</v>
      </c>
      <c r="G5652" s="652"/>
      <c r="H5652" s="653"/>
    </row>
    <row r="5653" spans="1:8" ht="15">
      <c r="A5653" s="579"/>
      <c r="B5653" s="579"/>
      <c r="C5653" s="579"/>
      <c r="D5653" s="579"/>
      <c r="E5653" s="579"/>
      <c r="F5653" s="579"/>
      <c r="G5653" s="579"/>
      <c r="H5653" s="579"/>
    </row>
    <row r="5654" spans="1:8" ht="15.75" thickBot="1">
      <c r="A5654" s="654"/>
      <c r="B5654" s="654"/>
      <c r="C5654" s="654"/>
      <c r="D5654" s="654"/>
      <c r="E5654" s="654"/>
      <c r="F5654" s="654"/>
      <c r="G5654" s="654"/>
      <c r="H5654" s="654"/>
    </row>
    <row r="5655" spans="1:8" ht="26.25" thickBot="1">
      <c r="A5655" s="573" t="s">
        <v>4129</v>
      </c>
      <c r="B5655" s="581"/>
      <c r="C5655" s="581"/>
      <c r="D5655" s="582" t="s">
        <v>449</v>
      </c>
      <c r="E5655" s="583" t="s">
        <v>4130</v>
      </c>
      <c r="F5655" s="584" t="s">
        <v>2</v>
      </c>
      <c r="G5655" s="585" t="s">
        <v>0</v>
      </c>
      <c r="H5655" s="586" t="s">
        <v>4718</v>
      </c>
    </row>
    <row r="5656" spans="1:8" ht="15.75" customHeight="1" thickBot="1">
      <c r="A5656" s="587"/>
      <c r="B5656" s="587"/>
      <c r="C5656" s="587"/>
      <c r="D5656" s="587"/>
      <c r="E5656" s="587"/>
      <c r="F5656" s="587"/>
      <c r="G5656" s="587"/>
      <c r="H5656" s="587"/>
    </row>
    <row r="5657" spans="1:8">
      <c r="A5657" s="588" t="s">
        <v>1297</v>
      </c>
      <c r="B5657" s="589"/>
      <c r="C5657" s="590"/>
      <c r="D5657" s="591"/>
      <c r="E5657" s="590"/>
      <c r="F5657" s="590"/>
      <c r="G5657" s="592"/>
      <c r="H5657" s="593"/>
    </row>
    <row r="5658" spans="1:8">
      <c r="A5658" s="594" t="s">
        <v>4064</v>
      </c>
      <c r="B5658" s="595"/>
      <c r="C5658" s="595"/>
      <c r="D5658" s="596"/>
      <c r="E5658" s="597" t="s">
        <v>4130</v>
      </c>
      <c r="F5658" s="598" t="s">
        <v>4132</v>
      </c>
      <c r="G5658" s="599" t="s">
        <v>4133</v>
      </c>
      <c r="H5658" s="600" t="s">
        <v>4134</v>
      </c>
    </row>
    <row r="5659" spans="1:8">
      <c r="A5659" s="601" t="s">
        <v>4719</v>
      </c>
      <c r="B5659" s="602"/>
      <c r="C5659" s="602"/>
      <c r="D5659" s="603"/>
      <c r="E5659" s="604" t="s">
        <v>4138</v>
      </c>
      <c r="F5659" s="605">
        <v>1</v>
      </c>
      <c r="G5659" s="606">
        <v>104895</v>
      </c>
      <c r="H5659" s="607">
        <v>104895</v>
      </c>
    </row>
    <row r="5660" spans="1:8">
      <c r="A5660" s="601" t="s">
        <v>4683</v>
      </c>
      <c r="B5660" s="602"/>
      <c r="C5660" s="602"/>
      <c r="D5660" s="603"/>
      <c r="E5660" s="604" t="s">
        <v>4138</v>
      </c>
      <c r="F5660" s="605">
        <v>2</v>
      </c>
      <c r="G5660" s="606">
        <v>1619</v>
      </c>
      <c r="H5660" s="607">
        <v>3238</v>
      </c>
    </row>
    <row r="5661" spans="1:8">
      <c r="A5661" s="601"/>
      <c r="B5661" s="602"/>
      <c r="C5661" s="602"/>
      <c r="D5661" s="603"/>
      <c r="E5661" s="611" t="s">
        <v>4142</v>
      </c>
      <c r="F5661" s="611"/>
      <c r="G5661" s="611"/>
      <c r="H5661" s="612">
        <v>108133</v>
      </c>
    </row>
    <row r="5662" spans="1:8">
      <c r="A5662" s="613" t="s">
        <v>4143</v>
      </c>
      <c r="B5662" s="614"/>
      <c r="C5662" s="615"/>
      <c r="D5662" s="616"/>
      <c r="E5662" s="615"/>
      <c r="F5662" s="615"/>
      <c r="G5662" s="617"/>
      <c r="H5662" s="618"/>
    </row>
    <row r="5663" spans="1:8">
      <c r="A5663" s="594" t="s">
        <v>4129</v>
      </c>
      <c r="B5663" s="595"/>
      <c r="C5663" s="595"/>
      <c r="D5663" s="596"/>
      <c r="E5663" s="597" t="s">
        <v>4130</v>
      </c>
      <c r="F5663" s="598" t="s">
        <v>4144</v>
      </c>
      <c r="G5663" s="599" t="s">
        <v>4133</v>
      </c>
      <c r="H5663" s="600" t="s">
        <v>4134</v>
      </c>
    </row>
    <row r="5664" spans="1:8">
      <c r="A5664" s="601" t="s">
        <v>4145</v>
      </c>
      <c r="B5664" s="602"/>
      <c r="C5664" s="602"/>
      <c r="D5664" s="603"/>
      <c r="E5664" s="604" t="s">
        <v>4146</v>
      </c>
      <c r="F5664" s="619">
        <v>1</v>
      </c>
      <c r="G5664" s="606">
        <v>1587.2183463750353</v>
      </c>
      <c r="H5664" s="607">
        <v>1587.22</v>
      </c>
    </row>
    <row r="5665" spans="1:8">
      <c r="A5665" s="601"/>
      <c r="B5665" s="602"/>
      <c r="C5665" s="602"/>
      <c r="D5665" s="603"/>
      <c r="E5665" s="604" t="s">
        <v>4141</v>
      </c>
      <c r="F5665" s="619" t="s">
        <v>4141</v>
      </c>
      <c r="G5665" s="606" t="s">
        <v>4141</v>
      </c>
      <c r="H5665" s="607" t="s">
        <v>4141</v>
      </c>
    </row>
    <row r="5666" spans="1:8">
      <c r="A5666" s="620"/>
      <c r="B5666" s="621"/>
      <c r="C5666" s="621"/>
      <c r="D5666" s="622"/>
      <c r="E5666" s="623" t="s">
        <v>4147</v>
      </c>
      <c r="F5666" s="624"/>
      <c r="G5666" s="625"/>
      <c r="H5666" s="612">
        <v>1587.22</v>
      </c>
    </row>
    <row r="5667" spans="1:8">
      <c r="A5667" s="626" t="s">
        <v>4148</v>
      </c>
      <c r="B5667" s="627"/>
      <c r="C5667" s="628"/>
      <c r="D5667" s="629"/>
      <c r="E5667" s="628"/>
      <c r="F5667" s="628"/>
      <c r="G5667" s="630"/>
      <c r="H5667" s="631"/>
    </row>
    <row r="5668" spans="1:8">
      <c r="A5668" s="594" t="s">
        <v>4064</v>
      </c>
      <c r="B5668" s="595"/>
      <c r="C5668" s="595"/>
      <c r="D5668" s="596"/>
      <c r="E5668" s="597" t="s">
        <v>4130</v>
      </c>
      <c r="F5668" s="598" t="s">
        <v>4132</v>
      </c>
      <c r="G5668" s="599" t="s">
        <v>4133</v>
      </c>
      <c r="H5668" s="600" t="s">
        <v>4134</v>
      </c>
    </row>
    <row r="5669" spans="1:8">
      <c r="A5669" s="601" t="s">
        <v>4149</v>
      </c>
      <c r="B5669" s="602"/>
      <c r="C5669" s="602"/>
      <c r="D5669" s="603"/>
      <c r="E5669" s="604" t="s">
        <v>4140</v>
      </c>
      <c r="F5669" s="632">
        <v>4.9599999999999998E-2</v>
      </c>
      <c r="G5669" s="606">
        <v>64783.484999999993</v>
      </c>
      <c r="H5669" s="607">
        <v>3213.26</v>
      </c>
    </row>
    <row r="5670" spans="1:8">
      <c r="A5670" s="601"/>
      <c r="B5670" s="602"/>
      <c r="C5670" s="602"/>
      <c r="D5670" s="603"/>
      <c r="E5670" s="623" t="s">
        <v>4150</v>
      </c>
      <c r="F5670" s="624"/>
      <c r="G5670" s="625"/>
      <c r="H5670" s="612">
        <v>3213.26</v>
      </c>
    </row>
    <row r="5671" spans="1:8">
      <c r="A5671" s="634" t="s">
        <v>4151</v>
      </c>
      <c r="B5671" s="635"/>
      <c r="C5671" s="636"/>
      <c r="D5671" s="637"/>
      <c r="E5671" s="636"/>
      <c r="F5671" s="636"/>
      <c r="G5671" s="638"/>
      <c r="H5671" s="639"/>
    </row>
    <row r="5672" spans="1:8">
      <c r="A5672" s="594" t="s">
        <v>4064</v>
      </c>
      <c r="B5672" s="595"/>
      <c r="C5672" s="595"/>
      <c r="D5672" s="596"/>
      <c r="E5672" s="597" t="s">
        <v>4130</v>
      </c>
      <c r="F5672" s="598" t="s">
        <v>4144</v>
      </c>
      <c r="G5672" s="599" t="s">
        <v>4133</v>
      </c>
      <c r="H5672" s="600" t="s">
        <v>4134</v>
      </c>
    </row>
    <row r="5673" spans="1:8">
      <c r="A5673" s="601" t="s">
        <v>4198</v>
      </c>
      <c r="B5673" s="602"/>
      <c r="C5673" s="602"/>
      <c r="D5673" s="603"/>
      <c r="E5673" s="604" t="s">
        <v>4146</v>
      </c>
      <c r="F5673" s="640">
        <v>1</v>
      </c>
      <c r="G5673" s="606">
        <v>25731.008062500001</v>
      </c>
      <c r="H5673" s="607">
        <v>25731.01</v>
      </c>
    </row>
    <row r="5674" spans="1:8">
      <c r="A5674" s="601"/>
      <c r="B5674" s="602"/>
      <c r="C5674" s="602"/>
      <c r="D5674" s="603"/>
      <c r="E5674" s="604" t="s">
        <v>4141</v>
      </c>
      <c r="F5674" s="605"/>
      <c r="G5674" s="606" t="s">
        <v>4141</v>
      </c>
      <c r="H5674" s="607" t="s">
        <v>4141</v>
      </c>
    </row>
    <row r="5675" spans="1:8" ht="13.5" thickBot="1">
      <c r="A5675" s="641"/>
      <c r="B5675" s="642"/>
      <c r="C5675" s="642"/>
      <c r="D5675" s="643"/>
      <c r="E5675" s="644" t="s">
        <v>4153</v>
      </c>
      <c r="F5675" s="645"/>
      <c r="G5675" s="646"/>
      <c r="H5675" s="647">
        <v>25731.01</v>
      </c>
    </row>
    <row r="5676" spans="1:8" ht="13.5" thickBot="1">
      <c r="A5676" s="648" t="s">
        <v>4154</v>
      </c>
      <c r="B5676" s="649"/>
      <c r="C5676" s="649"/>
      <c r="D5676" s="649"/>
      <c r="E5676" s="650"/>
      <c r="F5676" s="651">
        <v>138664.49</v>
      </c>
      <c r="G5676" s="652"/>
      <c r="H5676" s="653"/>
    </row>
    <row r="5677" spans="1:8" ht="15">
      <c r="A5677" s="579"/>
      <c r="B5677" s="579"/>
      <c r="C5677" s="579"/>
      <c r="D5677" s="579"/>
      <c r="E5677" s="579"/>
      <c r="F5677" s="579"/>
      <c r="G5677" s="579"/>
      <c r="H5677" s="579"/>
    </row>
    <row r="5678" spans="1:8" ht="15.75" thickBot="1">
      <c r="A5678" s="654"/>
      <c r="B5678" s="654"/>
      <c r="C5678" s="654"/>
      <c r="D5678" s="654"/>
      <c r="E5678" s="654"/>
      <c r="F5678" s="654"/>
      <c r="G5678" s="654"/>
      <c r="H5678" s="654"/>
    </row>
    <row r="5679" spans="1:8" ht="26.25" thickBot="1">
      <c r="A5679" s="573" t="s">
        <v>4129</v>
      </c>
      <c r="B5679" s="581"/>
      <c r="C5679" s="581"/>
      <c r="D5679" s="582" t="s">
        <v>451</v>
      </c>
      <c r="E5679" s="583" t="s">
        <v>4130</v>
      </c>
      <c r="F5679" s="584" t="s">
        <v>2</v>
      </c>
      <c r="G5679" s="585" t="s">
        <v>0</v>
      </c>
      <c r="H5679" s="586" t="s">
        <v>4720</v>
      </c>
    </row>
    <row r="5680" spans="1:8" ht="15.75" customHeight="1" thickBot="1">
      <c r="A5680" s="587"/>
      <c r="B5680" s="587"/>
      <c r="C5680" s="587"/>
      <c r="D5680" s="587"/>
      <c r="E5680" s="587"/>
      <c r="F5680" s="587"/>
      <c r="G5680" s="587"/>
      <c r="H5680" s="587"/>
    </row>
    <row r="5681" spans="1:8">
      <c r="A5681" s="588" t="s">
        <v>1297</v>
      </c>
      <c r="B5681" s="589"/>
      <c r="C5681" s="590"/>
      <c r="D5681" s="591"/>
      <c r="E5681" s="590"/>
      <c r="F5681" s="590"/>
      <c r="G5681" s="592"/>
      <c r="H5681" s="593"/>
    </row>
    <row r="5682" spans="1:8">
      <c r="A5682" s="594" t="s">
        <v>4064</v>
      </c>
      <c r="B5682" s="595"/>
      <c r="C5682" s="595"/>
      <c r="D5682" s="596"/>
      <c r="E5682" s="597" t="s">
        <v>4130</v>
      </c>
      <c r="F5682" s="598" t="s">
        <v>4132</v>
      </c>
      <c r="G5682" s="599" t="s">
        <v>4133</v>
      </c>
      <c r="H5682" s="600" t="s">
        <v>4134</v>
      </c>
    </row>
    <row r="5683" spans="1:8">
      <c r="A5683" s="601" t="s">
        <v>4721</v>
      </c>
      <c r="B5683" s="602"/>
      <c r="C5683" s="602"/>
      <c r="D5683" s="603"/>
      <c r="E5683" s="604" t="s">
        <v>4138</v>
      </c>
      <c r="F5683" s="605">
        <v>1</v>
      </c>
      <c r="G5683" s="606">
        <v>110145</v>
      </c>
      <c r="H5683" s="607">
        <v>110145</v>
      </c>
    </row>
    <row r="5684" spans="1:8">
      <c r="A5684" s="601" t="s">
        <v>4683</v>
      </c>
      <c r="B5684" s="602"/>
      <c r="C5684" s="602"/>
      <c r="D5684" s="603"/>
      <c r="E5684" s="604" t="s">
        <v>4138</v>
      </c>
      <c r="F5684" s="605">
        <v>2</v>
      </c>
      <c r="G5684" s="606">
        <v>1619</v>
      </c>
      <c r="H5684" s="607">
        <v>3238</v>
      </c>
    </row>
    <row r="5685" spans="1:8">
      <c r="A5685" s="601"/>
      <c r="B5685" s="602"/>
      <c r="C5685" s="602"/>
      <c r="D5685" s="603"/>
      <c r="E5685" s="611" t="s">
        <v>4142</v>
      </c>
      <c r="F5685" s="611"/>
      <c r="G5685" s="611"/>
      <c r="H5685" s="612">
        <v>113383</v>
      </c>
    </row>
    <row r="5686" spans="1:8">
      <c r="A5686" s="613" t="s">
        <v>4143</v>
      </c>
      <c r="B5686" s="614"/>
      <c r="C5686" s="615"/>
      <c r="D5686" s="616"/>
      <c r="E5686" s="615"/>
      <c r="F5686" s="615"/>
      <c r="G5686" s="617"/>
      <c r="H5686" s="618"/>
    </row>
    <row r="5687" spans="1:8">
      <c r="A5687" s="594" t="s">
        <v>4129</v>
      </c>
      <c r="B5687" s="595"/>
      <c r="C5687" s="595"/>
      <c r="D5687" s="596"/>
      <c r="E5687" s="597" t="s">
        <v>4130</v>
      </c>
      <c r="F5687" s="598" t="s">
        <v>4144</v>
      </c>
      <c r="G5687" s="599" t="s">
        <v>4133</v>
      </c>
      <c r="H5687" s="600" t="s">
        <v>4134</v>
      </c>
    </row>
    <row r="5688" spans="1:8">
      <c r="A5688" s="601" t="s">
        <v>4145</v>
      </c>
      <c r="B5688" s="602"/>
      <c r="C5688" s="602"/>
      <c r="D5688" s="603"/>
      <c r="E5688" s="604" t="s">
        <v>4146</v>
      </c>
      <c r="F5688" s="619">
        <v>1</v>
      </c>
      <c r="G5688" s="606">
        <v>1587.2183463750353</v>
      </c>
      <c r="H5688" s="607">
        <v>1587.22</v>
      </c>
    </row>
    <row r="5689" spans="1:8">
      <c r="A5689" s="601"/>
      <c r="B5689" s="602"/>
      <c r="C5689" s="602"/>
      <c r="D5689" s="603"/>
      <c r="E5689" s="604" t="s">
        <v>4141</v>
      </c>
      <c r="F5689" s="619" t="s">
        <v>4141</v>
      </c>
      <c r="G5689" s="606" t="s">
        <v>4141</v>
      </c>
      <c r="H5689" s="607" t="s">
        <v>4141</v>
      </c>
    </row>
    <row r="5690" spans="1:8">
      <c r="A5690" s="620"/>
      <c r="B5690" s="621"/>
      <c r="C5690" s="621"/>
      <c r="D5690" s="622"/>
      <c r="E5690" s="623" t="s">
        <v>4147</v>
      </c>
      <c r="F5690" s="624"/>
      <c r="G5690" s="625"/>
      <c r="H5690" s="612">
        <v>1587.22</v>
      </c>
    </row>
    <row r="5691" spans="1:8">
      <c r="A5691" s="626" t="s">
        <v>4148</v>
      </c>
      <c r="B5691" s="627"/>
      <c r="C5691" s="628"/>
      <c r="D5691" s="629"/>
      <c r="E5691" s="628"/>
      <c r="F5691" s="628"/>
      <c r="G5691" s="630"/>
      <c r="H5691" s="631"/>
    </row>
    <row r="5692" spans="1:8">
      <c r="A5692" s="594" t="s">
        <v>4064</v>
      </c>
      <c r="B5692" s="595"/>
      <c r="C5692" s="595"/>
      <c r="D5692" s="596"/>
      <c r="E5692" s="597" t="s">
        <v>4130</v>
      </c>
      <c r="F5692" s="598" t="s">
        <v>4132</v>
      </c>
      <c r="G5692" s="599" t="s">
        <v>4133</v>
      </c>
      <c r="H5692" s="600" t="s">
        <v>4134</v>
      </c>
    </row>
    <row r="5693" spans="1:8">
      <c r="A5693" s="601" t="s">
        <v>4149</v>
      </c>
      <c r="B5693" s="602"/>
      <c r="C5693" s="602"/>
      <c r="D5693" s="603"/>
      <c r="E5693" s="604" t="s">
        <v>4140</v>
      </c>
      <c r="F5693" s="632">
        <v>4.9599999999999998E-2</v>
      </c>
      <c r="G5693" s="606">
        <v>64783.484999999993</v>
      </c>
      <c r="H5693" s="607">
        <v>3213.26</v>
      </c>
    </row>
    <row r="5694" spans="1:8">
      <c r="A5694" s="601"/>
      <c r="B5694" s="602"/>
      <c r="C5694" s="602"/>
      <c r="D5694" s="603"/>
      <c r="E5694" s="623" t="s">
        <v>4150</v>
      </c>
      <c r="F5694" s="624"/>
      <c r="G5694" s="625"/>
      <c r="H5694" s="612">
        <v>3213.26</v>
      </c>
    </row>
    <row r="5695" spans="1:8">
      <c r="A5695" s="634" t="s">
        <v>4151</v>
      </c>
      <c r="B5695" s="635"/>
      <c r="C5695" s="636"/>
      <c r="D5695" s="637"/>
      <c r="E5695" s="636"/>
      <c r="F5695" s="636"/>
      <c r="G5695" s="638"/>
      <c r="H5695" s="639"/>
    </row>
    <row r="5696" spans="1:8">
      <c r="A5696" s="594" t="s">
        <v>4064</v>
      </c>
      <c r="B5696" s="595"/>
      <c r="C5696" s="595"/>
      <c r="D5696" s="596"/>
      <c r="E5696" s="597" t="s">
        <v>4130</v>
      </c>
      <c r="F5696" s="598" t="s">
        <v>4144</v>
      </c>
      <c r="G5696" s="599" t="s">
        <v>4133</v>
      </c>
      <c r="H5696" s="600" t="s">
        <v>4134</v>
      </c>
    </row>
    <row r="5697" spans="1:8">
      <c r="A5697" s="601" t="s">
        <v>4198</v>
      </c>
      <c r="B5697" s="602"/>
      <c r="C5697" s="602"/>
      <c r="D5697" s="603"/>
      <c r="E5697" s="604" t="s">
        <v>4146</v>
      </c>
      <c r="F5697" s="640">
        <v>1</v>
      </c>
      <c r="G5697" s="606">
        <v>25731.008062500001</v>
      </c>
      <c r="H5697" s="607">
        <v>25731.01</v>
      </c>
    </row>
    <row r="5698" spans="1:8">
      <c r="A5698" s="601"/>
      <c r="B5698" s="602"/>
      <c r="C5698" s="602"/>
      <c r="D5698" s="603"/>
      <c r="E5698" s="604" t="s">
        <v>4141</v>
      </c>
      <c r="F5698" s="605"/>
      <c r="G5698" s="606" t="s">
        <v>4141</v>
      </c>
      <c r="H5698" s="607" t="s">
        <v>4141</v>
      </c>
    </row>
    <row r="5699" spans="1:8" ht="13.5" thickBot="1">
      <c r="A5699" s="641"/>
      <c r="B5699" s="642"/>
      <c r="C5699" s="642"/>
      <c r="D5699" s="643"/>
      <c r="E5699" s="644" t="s">
        <v>4153</v>
      </c>
      <c r="F5699" s="645"/>
      <c r="G5699" s="646"/>
      <c r="H5699" s="647">
        <v>25731.01</v>
      </c>
    </row>
    <row r="5700" spans="1:8" ht="13.5" thickBot="1">
      <c r="A5700" s="648" t="s">
        <v>4154</v>
      </c>
      <c r="B5700" s="649"/>
      <c r="C5700" s="649"/>
      <c r="D5700" s="649"/>
      <c r="E5700" s="650"/>
      <c r="F5700" s="651">
        <v>143914.49</v>
      </c>
      <c r="G5700" s="652"/>
      <c r="H5700" s="653"/>
    </row>
    <row r="5701" spans="1:8" ht="15">
      <c r="A5701" s="579"/>
      <c r="B5701" s="579"/>
      <c r="C5701" s="579"/>
      <c r="D5701" s="579"/>
      <c r="E5701" s="579"/>
      <c r="F5701" s="579"/>
      <c r="G5701" s="579"/>
      <c r="H5701" s="579"/>
    </row>
    <row r="5702" spans="1:8" ht="15.75" thickBot="1">
      <c r="A5702" s="654"/>
      <c r="B5702" s="654"/>
      <c r="C5702" s="654"/>
      <c r="D5702" s="654"/>
      <c r="E5702" s="654"/>
      <c r="F5702" s="654"/>
      <c r="G5702" s="654"/>
      <c r="H5702" s="654"/>
    </row>
    <row r="5703" spans="1:8" ht="13.5" thickBot="1">
      <c r="A5703" s="573" t="s">
        <v>4129</v>
      </c>
      <c r="B5703" s="581"/>
      <c r="C5703" s="581"/>
      <c r="D5703" s="582" t="s">
        <v>453</v>
      </c>
      <c r="E5703" s="583" t="s">
        <v>4130</v>
      </c>
      <c r="F5703" s="584" t="s">
        <v>2</v>
      </c>
      <c r="G5703" s="585" t="s">
        <v>0</v>
      </c>
      <c r="H5703" s="586" t="s">
        <v>4722</v>
      </c>
    </row>
    <row r="5704" spans="1:8" ht="15.75" customHeight="1" thickBot="1">
      <c r="A5704" s="587"/>
      <c r="B5704" s="587"/>
      <c r="C5704" s="587"/>
      <c r="D5704" s="587"/>
      <c r="E5704" s="587"/>
      <c r="F5704" s="587"/>
      <c r="G5704" s="587"/>
      <c r="H5704" s="587"/>
    </row>
    <row r="5705" spans="1:8">
      <c r="A5705" s="588" t="s">
        <v>1297</v>
      </c>
      <c r="B5705" s="589"/>
      <c r="C5705" s="590"/>
      <c r="D5705" s="591"/>
      <c r="E5705" s="590"/>
      <c r="F5705" s="590"/>
      <c r="G5705" s="592"/>
      <c r="H5705" s="593"/>
    </row>
    <row r="5706" spans="1:8">
      <c r="A5706" s="594" t="s">
        <v>4064</v>
      </c>
      <c r="B5706" s="595"/>
      <c r="C5706" s="595"/>
      <c r="D5706" s="596"/>
      <c r="E5706" s="597" t="s">
        <v>4130</v>
      </c>
      <c r="F5706" s="598" t="s">
        <v>4132</v>
      </c>
      <c r="G5706" s="599" t="s">
        <v>4133</v>
      </c>
      <c r="H5706" s="600" t="s">
        <v>4134</v>
      </c>
    </row>
    <row r="5707" spans="1:8">
      <c r="A5707" s="601" t="s">
        <v>4723</v>
      </c>
      <c r="B5707" s="602"/>
      <c r="C5707" s="602"/>
      <c r="D5707" s="603"/>
      <c r="E5707" s="604" t="s">
        <v>4138</v>
      </c>
      <c r="F5707" s="605">
        <v>1</v>
      </c>
      <c r="G5707" s="606">
        <v>14966</v>
      </c>
      <c r="H5707" s="607">
        <v>14966</v>
      </c>
    </row>
    <row r="5708" spans="1:8">
      <c r="A5708" s="601"/>
      <c r="B5708" s="602"/>
      <c r="C5708" s="602"/>
      <c r="D5708" s="603"/>
      <c r="E5708" s="611" t="s">
        <v>4142</v>
      </c>
      <c r="F5708" s="611"/>
      <c r="G5708" s="611"/>
      <c r="H5708" s="612">
        <v>14966</v>
      </c>
    </row>
    <row r="5709" spans="1:8">
      <c r="A5709" s="613" t="s">
        <v>4143</v>
      </c>
      <c r="B5709" s="614"/>
      <c r="C5709" s="615"/>
      <c r="D5709" s="616"/>
      <c r="E5709" s="615"/>
      <c r="F5709" s="615"/>
      <c r="G5709" s="617"/>
      <c r="H5709" s="618"/>
    </row>
    <row r="5710" spans="1:8">
      <c r="A5710" s="594" t="s">
        <v>4129</v>
      </c>
      <c r="B5710" s="595"/>
      <c r="C5710" s="595"/>
      <c r="D5710" s="596"/>
      <c r="E5710" s="597" t="s">
        <v>4130</v>
      </c>
      <c r="F5710" s="598" t="s">
        <v>4144</v>
      </c>
      <c r="G5710" s="599" t="s">
        <v>4133</v>
      </c>
      <c r="H5710" s="600" t="s">
        <v>4134</v>
      </c>
    </row>
    <row r="5711" spans="1:8">
      <c r="A5711" s="601" t="s">
        <v>4145</v>
      </c>
      <c r="B5711" s="602"/>
      <c r="C5711" s="602"/>
      <c r="D5711" s="603"/>
      <c r="E5711" s="604" t="s">
        <v>4146</v>
      </c>
      <c r="F5711" s="619">
        <v>0.3</v>
      </c>
      <c r="G5711" s="606">
        <v>1587.2183463750353</v>
      </c>
      <c r="H5711" s="607">
        <v>476.17</v>
      </c>
    </row>
    <row r="5712" spans="1:8">
      <c r="A5712" s="601"/>
      <c r="B5712" s="602"/>
      <c r="C5712" s="602"/>
      <c r="D5712" s="603"/>
      <c r="E5712" s="604" t="s">
        <v>4141</v>
      </c>
      <c r="F5712" s="619" t="s">
        <v>4141</v>
      </c>
      <c r="G5712" s="606" t="s">
        <v>4141</v>
      </c>
      <c r="H5712" s="607" t="s">
        <v>4141</v>
      </c>
    </row>
    <row r="5713" spans="1:8">
      <c r="A5713" s="620"/>
      <c r="B5713" s="621"/>
      <c r="C5713" s="621"/>
      <c r="D5713" s="622"/>
      <c r="E5713" s="623" t="s">
        <v>4147</v>
      </c>
      <c r="F5713" s="624"/>
      <c r="G5713" s="625"/>
      <c r="H5713" s="612">
        <v>476.17</v>
      </c>
    </row>
    <row r="5714" spans="1:8">
      <c r="A5714" s="626" t="s">
        <v>4148</v>
      </c>
      <c r="B5714" s="627"/>
      <c r="C5714" s="628"/>
      <c r="D5714" s="629"/>
      <c r="E5714" s="628"/>
      <c r="F5714" s="628"/>
      <c r="G5714" s="630"/>
      <c r="H5714" s="631"/>
    </row>
    <row r="5715" spans="1:8">
      <c r="A5715" s="594" t="s">
        <v>4064</v>
      </c>
      <c r="B5715" s="595"/>
      <c r="C5715" s="595"/>
      <c r="D5715" s="596"/>
      <c r="E5715" s="597" t="s">
        <v>4130</v>
      </c>
      <c r="F5715" s="598" t="s">
        <v>4132</v>
      </c>
      <c r="G5715" s="599" t="s">
        <v>4133</v>
      </c>
      <c r="H5715" s="600" t="s">
        <v>4134</v>
      </c>
    </row>
    <row r="5716" spans="1:8">
      <c r="A5716" s="601" t="s">
        <v>4149</v>
      </c>
      <c r="B5716" s="602"/>
      <c r="C5716" s="602"/>
      <c r="D5716" s="603"/>
      <c r="E5716" s="604" t="s">
        <v>4140</v>
      </c>
      <c r="F5716" s="632">
        <v>4.9599999999999998E-2</v>
      </c>
      <c r="G5716" s="606">
        <v>64783.484999999993</v>
      </c>
      <c r="H5716" s="607">
        <v>3213.26</v>
      </c>
    </row>
    <row r="5717" spans="1:8">
      <c r="A5717" s="601"/>
      <c r="B5717" s="602"/>
      <c r="C5717" s="602"/>
      <c r="D5717" s="603"/>
      <c r="E5717" s="623" t="s">
        <v>4150</v>
      </c>
      <c r="F5717" s="624"/>
      <c r="G5717" s="625"/>
      <c r="H5717" s="612">
        <v>3213.26</v>
      </c>
    </row>
    <row r="5718" spans="1:8">
      <c r="A5718" s="634" t="s">
        <v>4151</v>
      </c>
      <c r="B5718" s="635"/>
      <c r="C5718" s="636"/>
      <c r="D5718" s="637"/>
      <c r="E5718" s="636"/>
      <c r="F5718" s="636"/>
      <c r="G5718" s="638"/>
      <c r="H5718" s="639"/>
    </row>
    <row r="5719" spans="1:8">
      <c r="A5719" s="594" t="s">
        <v>4064</v>
      </c>
      <c r="B5719" s="595"/>
      <c r="C5719" s="595"/>
      <c r="D5719" s="596"/>
      <c r="E5719" s="597" t="s">
        <v>4130</v>
      </c>
      <c r="F5719" s="598" t="s">
        <v>4144</v>
      </c>
      <c r="G5719" s="599" t="s">
        <v>4133</v>
      </c>
      <c r="H5719" s="600" t="s">
        <v>4134</v>
      </c>
    </row>
    <row r="5720" spans="1:8">
      <c r="A5720" s="601" t="s">
        <v>4198</v>
      </c>
      <c r="B5720" s="602"/>
      <c r="C5720" s="602"/>
      <c r="D5720" s="603"/>
      <c r="E5720" s="604" t="s">
        <v>4146</v>
      </c>
      <c r="F5720" s="640">
        <v>0.3</v>
      </c>
      <c r="G5720" s="606">
        <v>25731.008062500001</v>
      </c>
      <c r="H5720" s="607">
        <v>7719.3</v>
      </c>
    </row>
    <row r="5721" spans="1:8">
      <c r="A5721" s="601"/>
      <c r="B5721" s="602"/>
      <c r="C5721" s="602"/>
      <c r="D5721" s="603"/>
      <c r="E5721" s="604" t="s">
        <v>4141</v>
      </c>
      <c r="F5721" s="605"/>
      <c r="G5721" s="606" t="s">
        <v>4141</v>
      </c>
      <c r="H5721" s="607" t="s">
        <v>4141</v>
      </c>
    </row>
    <row r="5722" spans="1:8" ht="13.5" thickBot="1">
      <c r="A5722" s="641"/>
      <c r="B5722" s="642"/>
      <c r="C5722" s="642"/>
      <c r="D5722" s="643"/>
      <c r="E5722" s="644" t="s">
        <v>4153</v>
      </c>
      <c r="F5722" s="645"/>
      <c r="G5722" s="646"/>
      <c r="H5722" s="647">
        <v>7719.3</v>
      </c>
    </row>
    <row r="5723" spans="1:8" ht="13.5" thickBot="1">
      <c r="A5723" s="648" t="s">
        <v>4154</v>
      </c>
      <c r="B5723" s="649"/>
      <c r="C5723" s="649"/>
      <c r="D5723" s="649"/>
      <c r="E5723" s="650"/>
      <c r="F5723" s="651">
        <v>26374.73</v>
      </c>
      <c r="G5723" s="652"/>
      <c r="H5723" s="653"/>
    </row>
    <row r="5724" spans="1:8" ht="15">
      <c r="A5724" s="579"/>
      <c r="B5724" s="579"/>
      <c r="C5724" s="579"/>
      <c r="D5724" s="579"/>
      <c r="E5724" s="579"/>
      <c r="F5724" s="579"/>
      <c r="G5724" s="579"/>
      <c r="H5724" s="579"/>
    </row>
    <row r="5725" spans="1:8" ht="15.75" thickBot="1">
      <c r="A5725" s="654"/>
      <c r="B5725" s="654"/>
      <c r="C5725" s="654"/>
      <c r="D5725" s="654"/>
      <c r="E5725" s="654"/>
      <c r="F5725" s="654"/>
      <c r="G5725" s="654"/>
      <c r="H5725" s="654"/>
    </row>
    <row r="5726" spans="1:8" ht="26.25" thickBot="1">
      <c r="A5726" s="573" t="s">
        <v>4129</v>
      </c>
      <c r="B5726" s="581"/>
      <c r="C5726" s="581"/>
      <c r="D5726" s="582" t="s">
        <v>455</v>
      </c>
      <c r="E5726" s="583" t="s">
        <v>4130</v>
      </c>
      <c r="F5726" s="584" t="s">
        <v>2</v>
      </c>
      <c r="G5726" s="585" t="s">
        <v>0</v>
      </c>
      <c r="H5726" s="586" t="s">
        <v>4724</v>
      </c>
    </row>
    <row r="5727" spans="1:8" ht="15.75" customHeight="1" thickBot="1">
      <c r="A5727" s="587"/>
      <c r="B5727" s="587"/>
      <c r="C5727" s="587"/>
      <c r="D5727" s="587"/>
      <c r="E5727" s="587"/>
      <c r="F5727" s="587"/>
      <c r="G5727" s="587"/>
      <c r="H5727" s="587"/>
    </row>
    <row r="5728" spans="1:8">
      <c r="A5728" s="588" t="s">
        <v>1297</v>
      </c>
      <c r="B5728" s="589"/>
      <c r="C5728" s="590"/>
      <c r="D5728" s="591"/>
      <c r="E5728" s="590"/>
      <c r="F5728" s="590"/>
      <c r="G5728" s="592"/>
      <c r="H5728" s="593"/>
    </row>
    <row r="5729" spans="1:8">
      <c r="A5729" s="594" t="s">
        <v>4064</v>
      </c>
      <c r="B5729" s="595"/>
      <c r="C5729" s="595"/>
      <c r="D5729" s="596"/>
      <c r="E5729" s="597" t="s">
        <v>4130</v>
      </c>
      <c r="F5729" s="598" t="s">
        <v>4132</v>
      </c>
      <c r="G5729" s="599" t="s">
        <v>4133</v>
      </c>
      <c r="H5729" s="600" t="s">
        <v>4134</v>
      </c>
    </row>
    <row r="5730" spans="1:8">
      <c r="A5730" s="601" t="s">
        <v>4725</v>
      </c>
      <c r="B5730" s="602"/>
      <c r="C5730" s="602"/>
      <c r="D5730" s="603"/>
      <c r="E5730" s="604" t="s">
        <v>4138</v>
      </c>
      <c r="F5730" s="605">
        <v>1</v>
      </c>
      <c r="G5730" s="606">
        <v>18403</v>
      </c>
      <c r="H5730" s="607">
        <v>18403</v>
      </c>
    </row>
    <row r="5731" spans="1:8">
      <c r="A5731" s="601"/>
      <c r="B5731" s="602"/>
      <c r="C5731" s="602"/>
      <c r="D5731" s="603"/>
      <c r="E5731" s="611" t="s">
        <v>4142</v>
      </c>
      <c r="F5731" s="611"/>
      <c r="G5731" s="611"/>
      <c r="H5731" s="612">
        <v>18403</v>
      </c>
    </row>
    <row r="5732" spans="1:8">
      <c r="A5732" s="613" t="s">
        <v>4143</v>
      </c>
      <c r="B5732" s="614"/>
      <c r="C5732" s="615"/>
      <c r="D5732" s="616"/>
      <c r="E5732" s="615"/>
      <c r="F5732" s="615"/>
      <c r="G5732" s="617"/>
      <c r="H5732" s="618"/>
    </row>
    <row r="5733" spans="1:8">
      <c r="A5733" s="594" t="s">
        <v>4129</v>
      </c>
      <c r="B5733" s="595"/>
      <c r="C5733" s="595"/>
      <c r="D5733" s="596"/>
      <c r="E5733" s="597" t="s">
        <v>4130</v>
      </c>
      <c r="F5733" s="598" t="s">
        <v>4144</v>
      </c>
      <c r="G5733" s="599" t="s">
        <v>4133</v>
      </c>
      <c r="H5733" s="600" t="s">
        <v>4134</v>
      </c>
    </row>
    <row r="5734" spans="1:8">
      <c r="A5734" s="601" t="s">
        <v>4145</v>
      </c>
      <c r="B5734" s="602"/>
      <c r="C5734" s="602"/>
      <c r="D5734" s="603"/>
      <c r="E5734" s="604" t="s">
        <v>4146</v>
      </c>
      <c r="F5734" s="619">
        <v>0.42</v>
      </c>
      <c r="G5734" s="606">
        <v>1587.2183463750353</v>
      </c>
      <c r="H5734" s="607">
        <v>666.63</v>
      </c>
    </row>
    <row r="5735" spans="1:8">
      <c r="A5735" s="601"/>
      <c r="B5735" s="602"/>
      <c r="C5735" s="602"/>
      <c r="D5735" s="603"/>
      <c r="E5735" s="604" t="s">
        <v>4141</v>
      </c>
      <c r="F5735" s="619" t="s">
        <v>4141</v>
      </c>
      <c r="G5735" s="606" t="s">
        <v>4141</v>
      </c>
      <c r="H5735" s="607" t="s">
        <v>4141</v>
      </c>
    </row>
    <row r="5736" spans="1:8">
      <c r="A5736" s="620"/>
      <c r="B5736" s="621"/>
      <c r="C5736" s="621"/>
      <c r="D5736" s="622"/>
      <c r="E5736" s="623" t="s">
        <v>4147</v>
      </c>
      <c r="F5736" s="624"/>
      <c r="G5736" s="625"/>
      <c r="H5736" s="612">
        <v>666.63</v>
      </c>
    </row>
    <row r="5737" spans="1:8">
      <c r="A5737" s="626" t="s">
        <v>4148</v>
      </c>
      <c r="B5737" s="627"/>
      <c r="C5737" s="628"/>
      <c r="D5737" s="629"/>
      <c r="E5737" s="628"/>
      <c r="F5737" s="628"/>
      <c r="G5737" s="630"/>
      <c r="H5737" s="631"/>
    </row>
    <row r="5738" spans="1:8">
      <c r="A5738" s="594" t="s">
        <v>4064</v>
      </c>
      <c r="B5738" s="595"/>
      <c r="C5738" s="595"/>
      <c r="D5738" s="596"/>
      <c r="E5738" s="597" t="s">
        <v>4130</v>
      </c>
      <c r="F5738" s="598" t="s">
        <v>4132</v>
      </c>
      <c r="G5738" s="599" t="s">
        <v>4133</v>
      </c>
      <c r="H5738" s="600" t="s">
        <v>4134</v>
      </c>
    </row>
    <row r="5739" spans="1:8">
      <c r="A5739" s="601" t="s">
        <v>4149</v>
      </c>
      <c r="B5739" s="602"/>
      <c r="C5739" s="602"/>
      <c r="D5739" s="603"/>
      <c r="E5739" s="604" t="s">
        <v>4140</v>
      </c>
      <c r="F5739" s="632">
        <v>4.9599999999999998E-2</v>
      </c>
      <c r="G5739" s="606">
        <v>64783.484999999993</v>
      </c>
      <c r="H5739" s="607">
        <v>3213.26</v>
      </c>
    </row>
    <row r="5740" spans="1:8">
      <c r="A5740" s="601"/>
      <c r="B5740" s="602"/>
      <c r="C5740" s="602"/>
      <c r="D5740" s="603"/>
      <c r="E5740" s="623" t="s">
        <v>4150</v>
      </c>
      <c r="F5740" s="624"/>
      <c r="G5740" s="625"/>
      <c r="H5740" s="612">
        <v>3213.26</v>
      </c>
    </row>
    <row r="5741" spans="1:8">
      <c r="A5741" s="634" t="s">
        <v>4151</v>
      </c>
      <c r="B5741" s="635"/>
      <c r="C5741" s="636"/>
      <c r="D5741" s="637"/>
      <c r="E5741" s="636"/>
      <c r="F5741" s="636"/>
      <c r="G5741" s="638"/>
      <c r="H5741" s="639"/>
    </row>
    <row r="5742" spans="1:8">
      <c r="A5742" s="594" t="s">
        <v>4064</v>
      </c>
      <c r="B5742" s="595"/>
      <c r="C5742" s="595"/>
      <c r="D5742" s="596"/>
      <c r="E5742" s="597" t="s">
        <v>4130</v>
      </c>
      <c r="F5742" s="598" t="s">
        <v>4144</v>
      </c>
      <c r="G5742" s="599" t="s">
        <v>4133</v>
      </c>
      <c r="H5742" s="600" t="s">
        <v>4134</v>
      </c>
    </row>
    <row r="5743" spans="1:8">
      <c r="A5743" s="601" t="s">
        <v>4198</v>
      </c>
      <c r="B5743" s="602"/>
      <c r="C5743" s="602"/>
      <c r="D5743" s="603"/>
      <c r="E5743" s="604" t="s">
        <v>4146</v>
      </c>
      <c r="F5743" s="640">
        <v>0.42</v>
      </c>
      <c r="G5743" s="606">
        <v>25731.008062500001</v>
      </c>
      <c r="H5743" s="607">
        <v>10807.02</v>
      </c>
    </row>
    <row r="5744" spans="1:8">
      <c r="A5744" s="601"/>
      <c r="B5744" s="602"/>
      <c r="C5744" s="602"/>
      <c r="D5744" s="603"/>
      <c r="E5744" s="604" t="s">
        <v>4141</v>
      </c>
      <c r="F5744" s="605"/>
      <c r="G5744" s="606" t="s">
        <v>4141</v>
      </c>
      <c r="H5744" s="607" t="s">
        <v>4141</v>
      </c>
    </row>
    <row r="5745" spans="1:8" ht="13.5" thickBot="1">
      <c r="A5745" s="641"/>
      <c r="B5745" s="642"/>
      <c r="C5745" s="642"/>
      <c r="D5745" s="643"/>
      <c r="E5745" s="644" t="s">
        <v>4153</v>
      </c>
      <c r="F5745" s="645"/>
      <c r="G5745" s="646"/>
      <c r="H5745" s="647">
        <v>10807.02</v>
      </c>
    </row>
    <row r="5746" spans="1:8" ht="13.5" thickBot="1">
      <c r="A5746" s="648" t="s">
        <v>4154</v>
      </c>
      <c r="B5746" s="649"/>
      <c r="C5746" s="649"/>
      <c r="D5746" s="649"/>
      <c r="E5746" s="650"/>
      <c r="F5746" s="651">
        <v>33089.910000000003</v>
      </c>
      <c r="G5746" s="652"/>
      <c r="H5746" s="653"/>
    </row>
    <row r="5747" spans="1:8" ht="15">
      <c r="A5747" s="579"/>
      <c r="B5747" s="579"/>
      <c r="C5747" s="579"/>
      <c r="D5747" s="579"/>
      <c r="E5747" s="579"/>
      <c r="F5747" s="579"/>
      <c r="G5747" s="579"/>
      <c r="H5747" s="579"/>
    </row>
    <row r="5748" spans="1:8" ht="15.75" thickBot="1">
      <c r="A5748" s="654"/>
      <c r="B5748" s="654"/>
      <c r="C5748" s="654"/>
      <c r="D5748" s="654"/>
      <c r="E5748" s="654"/>
      <c r="F5748" s="654"/>
      <c r="G5748" s="654"/>
      <c r="H5748" s="654"/>
    </row>
    <row r="5749" spans="1:8" ht="26.25" thickBot="1">
      <c r="A5749" s="573" t="s">
        <v>4129</v>
      </c>
      <c r="B5749" s="581"/>
      <c r="C5749" s="581"/>
      <c r="D5749" s="582" t="s">
        <v>457</v>
      </c>
      <c r="E5749" s="583" t="s">
        <v>4130</v>
      </c>
      <c r="F5749" s="584" t="s">
        <v>2</v>
      </c>
      <c r="G5749" s="585" t="s">
        <v>0</v>
      </c>
      <c r="H5749" s="586" t="s">
        <v>4726</v>
      </c>
    </row>
    <row r="5750" spans="1:8" ht="15.75" customHeight="1" thickBot="1">
      <c r="A5750" s="587"/>
      <c r="B5750" s="587"/>
      <c r="C5750" s="587"/>
      <c r="D5750" s="587"/>
      <c r="E5750" s="587"/>
      <c r="F5750" s="587"/>
      <c r="G5750" s="587"/>
      <c r="H5750" s="587"/>
    </row>
    <row r="5751" spans="1:8">
      <c r="A5751" s="588" t="s">
        <v>1297</v>
      </c>
      <c r="B5751" s="589"/>
      <c r="C5751" s="590"/>
      <c r="D5751" s="591"/>
      <c r="E5751" s="590"/>
      <c r="F5751" s="590"/>
      <c r="G5751" s="592"/>
      <c r="H5751" s="593"/>
    </row>
    <row r="5752" spans="1:8">
      <c r="A5752" s="594" t="s">
        <v>4064</v>
      </c>
      <c r="B5752" s="595"/>
      <c r="C5752" s="595"/>
      <c r="D5752" s="596"/>
      <c r="E5752" s="597" t="s">
        <v>4130</v>
      </c>
      <c r="F5752" s="598" t="s">
        <v>4132</v>
      </c>
      <c r="G5752" s="599" t="s">
        <v>4133</v>
      </c>
      <c r="H5752" s="600" t="s">
        <v>4134</v>
      </c>
    </row>
    <row r="5753" spans="1:8">
      <c r="A5753" s="601" t="s">
        <v>4727</v>
      </c>
      <c r="B5753" s="602"/>
      <c r="C5753" s="602"/>
      <c r="D5753" s="603"/>
      <c r="E5753" s="604" t="s">
        <v>4138</v>
      </c>
      <c r="F5753" s="605">
        <v>1</v>
      </c>
      <c r="G5753" s="606">
        <v>34745</v>
      </c>
      <c r="H5753" s="607">
        <v>34745</v>
      </c>
    </row>
    <row r="5754" spans="1:8">
      <c r="A5754" s="601"/>
      <c r="B5754" s="602"/>
      <c r="C5754" s="602"/>
      <c r="D5754" s="603"/>
      <c r="E5754" s="611" t="s">
        <v>4142</v>
      </c>
      <c r="F5754" s="611"/>
      <c r="G5754" s="611"/>
      <c r="H5754" s="612">
        <v>34745</v>
      </c>
    </row>
    <row r="5755" spans="1:8">
      <c r="A5755" s="613" t="s">
        <v>4143</v>
      </c>
      <c r="B5755" s="614"/>
      <c r="C5755" s="615"/>
      <c r="D5755" s="616"/>
      <c r="E5755" s="615"/>
      <c r="F5755" s="615"/>
      <c r="G5755" s="617"/>
      <c r="H5755" s="618"/>
    </row>
    <row r="5756" spans="1:8">
      <c r="A5756" s="594" t="s">
        <v>4129</v>
      </c>
      <c r="B5756" s="595"/>
      <c r="C5756" s="595"/>
      <c r="D5756" s="596"/>
      <c r="E5756" s="597" t="s">
        <v>4130</v>
      </c>
      <c r="F5756" s="598" t="s">
        <v>4144</v>
      </c>
      <c r="G5756" s="599" t="s">
        <v>4133</v>
      </c>
      <c r="H5756" s="600" t="s">
        <v>4134</v>
      </c>
    </row>
    <row r="5757" spans="1:8">
      <c r="A5757" s="601" t="s">
        <v>4145</v>
      </c>
      <c r="B5757" s="602"/>
      <c r="C5757" s="602"/>
      <c r="D5757" s="603"/>
      <c r="E5757" s="604" t="s">
        <v>4146</v>
      </c>
      <c r="F5757" s="619">
        <v>0.42</v>
      </c>
      <c r="G5757" s="606">
        <v>1587.2183463750353</v>
      </c>
      <c r="H5757" s="607">
        <v>666.63</v>
      </c>
    </row>
    <row r="5758" spans="1:8">
      <c r="A5758" s="601"/>
      <c r="B5758" s="602"/>
      <c r="C5758" s="602"/>
      <c r="D5758" s="603"/>
      <c r="E5758" s="604" t="s">
        <v>4141</v>
      </c>
      <c r="F5758" s="619" t="s">
        <v>4141</v>
      </c>
      <c r="G5758" s="606" t="s">
        <v>4141</v>
      </c>
      <c r="H5758" s="607" t="s">
        <v>4141</v>
      </c>
    </row>
    <row r="5759" spans="1:8">
      <c r="A5759" s="620"/>
      <c r="B5759" s="621"/>
      <c r="C5759" s="621"/>
      <c r="D5759" s="622"/>
      <c r="E5759" s="623" t="s">
        <v>4147</v>
      </c>
      <c r="F5759" s="624"/>
      <c r="G5759" s="625"/>
      <c r="H5759" s="612">
        <v>666.63</v>
      </c>
    </row>
    <row r="5760" spans="1:8">
      <c r="A5760" s="626" t="s">
        <v>4148</v>
      </c>
      <c r="B5760" s="627"/>
      <c r="C5760" s="628"/>
      <c r="D5760" s="629"/>
      <c r="E5760" s="628"/>
      <c r="F5760" s="628"/>
      <c r="G5760" s="630"/>
      <c r="H5760" s="631"/>
    </row>
    <row r="5761" spans="1:8">
      <c r="A5761" s="594" t="s">
        <v>4064</v>
      </c>
      <c r="B5761" s="595"/>
      <c r="C5761" s="595"/>
      <c r="D5761" s="596"/>
      <c r="E5761" s="597" t="s">
        <v>4130</v>
      </c>
      <c r="F5761" s="598" t="s">
        <v>4132</v>
      </c>
      <c r="G5761" s="599" t="s">
        <v>4133</v>
      </c>
      <c r="H5761" s="600" t="s">
        <v>4134</v>
      </c>
    </row>
    <row r="5762" spans="1:8">
      <c r="A5762" s="601" t="s">
        <v>4149</v>
      </c>
      <c r="B5762" s="602"/>
      <c r="C5762" s="602"/>
      <c r="D5762" s="603"/>
      <c r="E5762" s="604" t="s">
        <v>4140</v>
      </c>
      <c r="F5762" s="632">
        <v>4.9599999999999998E-2</v>
      </c>
      <c r="G5762" s="606">
        <v>64783.484999999993</v>
      </c>
      <c r="H5762" s="607">
        <v>3213.26</v>
      </c>
    </row>
    <row r="5763" spans="1:8">
      <c r="A5763" s="601"/>
      <c r="B5763" s="602"/>
      <c r="C5763" s="602"/>
      <c r="D5763" s="603"/>
      <c r="E5763" s="623" t="s">
        <v>4150</v>
      </c>
      <c r="F5763" s="624"/>
      <c r="G5763" s="625"/>
      <c r="H5763" s="612">
        <v>3213.26</v>
      </c>
    </row>
    <row r="5764" spans="1:8">
      <c r="A5764" s="634" t="s">
        <v>4151</v>
      </c>
      <c r="B5764" s="635"/>
      <c r="C5764" s="636"/>
      <c r="D5764" s="637"/>
      <c r="E5764" s="636"/>
      <c r="F5764" s="636"/>
      <c r="G5764" s="638"/>
      <c r="H5764" s="639"/>
    </row>
    <row r="5765" spans="1:8">
      <c r="A5765" s="594" t="s">
        <v>4064</v>
      </c>
      <c r="B5765" s="595"/>
      <c r="C5765" s="595"/>
      <c r="D5765" s="596"/>
      <c r="E5765" s="597" t="s">
        <v>4130</v>
      </c>
      <c r="F5765" s="598" t="s">
        <v>4144</v>
      </c>
      <c r="G5765" s="599" t="s">
        <v>4133</v>
      </c>
      <c r="H5765" s="600" t="s">
        <v>4134</v>
      </c>
    </row>
    <row r="5766" spans="1:8">
      <c r="A5766" s="601" t="s">
        <v>4198</v>
      </c>
      <c r="B5766" s="602"/>
      <c r="C5766" s="602"/>
      <c r="D5766" s="603"/>
      <c r="E5766" s="604" t="s">
        <v>4146</v>
      </c>
      <c r="F5766" s="640">
        <v>0.42</v>
      </c>
      <c r="G5766" s="606">
        <v>25731.008062500001</v>
      </c>
      <c r="H5766" s="607">
        <v>10807.02</v>
      </c>
    </row>
    <row r="5767" spans="1:8">
      <c r="A5767" s="601"/>
      <c r="B5767" s="602"/>
      <c r="C5767" s="602"/>
      <c r="D5767" s="603"/>
      <c r="E5767" s="604" t="s">
        <v>4141</v>
      </c>
      <c r="F5767" s="605"/>
      <c r="G5767" s="606" t="s">
        <v>4141</v>
      </c>
      <c r="H5767" s="607" t="s">
        <v>4141</v>
      </c>
    </row>
    <row r="5768" spans="1:8" ht="13.5" thickBot="1">
      <c r="A5768" s="641"/>
      <c r="B5768" s="642"/>
      <c r="C5768" s="642"/>
      <c r="D5768" s="643"/>
      <c r="E5768" s="644" t="s">
        <v>4153</v>
      </c>
      <c r="F5768" s="645"/>
      <c r="G5768" s="646"/>
      <c r="H5768" s="647">
        <v>10807.02</v>
      </c>
    </row>
    <row r="5769" spans="1:8" ht="13.5" thickBot="1">
      <c r="A5769" s="648" t="s">
        <v>4154</v>
      </c>
      <c r="B5769" s="649"/>
      <c r="C5769" s="649"/>
      <c r="D5769" s="649"/>
      <c r="E5769" s="650"/>
      <c r="F5769" s="651">
        <v>49431.91</v>
      </c>
      <c r="G5769" s="652"/>
      <c r="H5769" s="653"/>
    </row>
    <row r="5770" spans="1:8" ht="15">
      <c r="A5770" s="579"/>
      <c r="B5770" s="579"/>
      <c r="C5770" s="579"/>
      <c r="D5770" s="579"/>
      <c r="E5770" s="579"/>
      <c r="F5770" s="579"/>
      <c r="G5770" s="579"/>
      <c r="H5770" s="579"/>
    </row>
    <row r="5771" spans="1:8" ht="15.75" thickBot="1">
      <c r="A5771" s="654"/>
      <c r="B5771" s="654"/>
      <c r="C5771" s="654"/>
      <c r="D5771" s="654"/>
      <c r="E5771" s="654"/>
      <c r="F5771" s="654"/>
      <c r="G5771" s="654"/>
      <c r="H5771" s="654"/>
    </row>
    <row r="5772" spans="1:8" ht="13.5" thickBot="1">
      <c r="A5772" s="573" t="s">
        <v>4129</v>
      </c>
      <c r="B5772" s="581"/>
      <c r="C5772" s="581"/>
      <c r="D5772" s="582" t="s">
        <v>459</v>
      </c>
      <c r="E5772" s="583" t="s">
        <v>4130</v>
      </c>
      <c r="F5772" s="584" t="s">
        <v>2</v>
      </c>
      <c r="G5772" s="585" t="s">
        <v>0</v>
      </c>
      <c r="H5772" s="586" t="s">
        <v>4728</v>
      </c>
    </row>
    <row r="5773" spans="1:8" ht="15.75" customHeight="1" thickBot="1">
      <c r="A5773" s="587"/>
      <c r="B5773" s="587"/>
      <c r="C5773" s="587"/>
      <c r="D5773" s="587"/>
      <c r="E5773" s="587"/>
      <c r="F5773" s="587"/>
      <c r="G5773" s="587"/>
      <c r="H5773" s="587"/>
    </row>
    <row r="5774" spans="1:8">
      <c r="A5774" s="588" t="s">
        <v>1297</v>
      </c>
      <c r="B5774" s="589"/>
      <c r="C5774" s="590"/>
      <c r="D5774" s="591"/>
      <c r="E5774" s="590"/>
      <c r="F5774" s="590"/>
      <c r="G5774" s="592"/>
      <c r="H5774" s="593"/>
    </row>
    <row r="5775" spans="1:8">
      <c r="A5775" s="594" t="s">
        <v>4064</v>
      </c>
      <c r="B5775" s="595"/>
      <c r="C5775" s="595"/>
      <c r="D5775" s="596"/>
      <c r="E5775" s="597" t="s">
        <v>4130</v>
      </c>
      <c r="F5775" s="598" t="s">
        <v>4132</v>
      </c>
      <c r="G5775" s="599" t="s">
        <v>4133</v>
      </c>
      <c r="H5775" s="600" t="s">
        <v>4134</v>
      </c>
    </row>
    <row r="5776" spans="1:8">
      <c r="A5776" s="601" t="s">
        <v>4729</v>
      </c>
      <c r="B5776" s="602"/>
      <c r="C5776" s="602"/>
      <c r="D5776" s="603"/>
      <c r="E5776" s="604" t="s">
        <v>4138</v>
      </c>
      <c r="F5776" s="605">
        <v>1</v>
      </c>
      <c r="G5776" s="606">
        <v>13782</v>
      </c>
      <c r="H5776" s="607">
        <v>13782</v>
      </c>
    </row>
    <row r="5777" spans="1:8">
      <c r="A5777" s="601"/>
      <c r="B5777" s="602"/>
      <c r="C5777" s="602"/>
      <c r="D5777" s="603"/>
      <c r="E5777" s="611" t="s">
        <v>4142</v>
      </c>
      <c r="F5777" s="611"/>
      <c r="G5777" s="611"/>
      <c r="H5777" s="612">
        <v>13782</v>
      </c>
    </row>
    <row r="5778" spans="1:8">
      <c r="A5778" s="613" t="s">
        <v>4143</v>
      </c>
      <c r="B5778" s="614"/>
      <c r="C5778" s="615"/>
      <c r="D5778" s="616"/>
      <c r="E5778" s="615"/>
      <c r="F5778" s="615"/>
      <c r="G5778" s="617"/>
      <c r="H5778" s="618"/>
    </row>
    <row r="5779" spans="1:8">
      <c r="A5779" s="594" t="s">
        <v>4129</v>
      </c>
      <c r="B5779" s="595"/>
      <c r="C5779" s="595"/>
      <c r="D5779" s="596"/>
      <c r="E5779" s="597" t="s">
        <v>4130</v>
      </c>
      <c r="F5779" s="598" t="s">
        <v>4144</v>
      </c>
      <c r="G5779" s="599" t="s">
        <v>4133</v>
      </c>
      <c r="H5779" s="600" t="s">
        <v>4134</v>
      </c>
    </row>
    <row r="5780" spans="1:8">
      <c r="A5780" s="601" t="s">
        <v>4145</v>
      </c>
      <c r="B5780" s="602"/>
      <c r="C5780" s="602"/>
      <c r="D5780" s="603"/>
      <c r="E5780" s="604" t="s">
        <v>4146</v>
      </c>
      <c r="F5780" s="619">
        <v>0.42</v>
      </c>
      <c r="G5780" s="606">
        <v>1587.2183463750353</v>
      </c>
      <c r="H5780" s="607">
        <v>666.63</v>
      </c>
    </row>
    <row r="5781" spans="1:8">
      <c r="A5781" s="601"/>
      <c r="B5781" s="602"/>
      <c r="C5781" s="602"/>
      <c r="D5781" s="603"/>
      <c r="E5781" s="604" t="s">
        <v>4141</v>
      </c>
      <c r="F5781" s="619" t="s">
        <v>4141</v>
      </c>
      <c r="G5781" s="606" t="s">
        <v>4141</v>
      </c>
      <c r="H5781" s="607" t="s">
        <v>4141</v>
      </c>
    </row>
    <row r="5782" spans="1:8">
      <c r="A5782" s="620"/>
      <c r="B5782" s="621"/>
      <c r="C5782" s="621"/>
      <c r="D5782" s="622"/>
      <c r="E5782" s="623" t="s">
        <v>4147</v>
      </c>
      <c r="F5782" s="624"/>
      <c r="G5782" s="625"/>
      <c r="H5782" s="612">
        <v>666.63</v>
      </c>
    </row>
    <row r="5783" spans="1:8">
      <c r="A5783" s="626" t="s">
        <v>4148</v>
      </c>
      <c r="B5783" s="627"/>
      <c r="C5783" s="628"/>
      <c r="D5783" s="629"/>
      <c r="E5783" s="628"/>
      <c r="F5783" s="628"/>
      <c r="G5783" s="630"/>
      <c r="H5783" s="631"/>
    </row>
    <row r="5784" spans="1:8">
      <c r="A5784" s="594" t="s">
        <v>4064</v>
      </c>
      <c r="B5784" s="595"/>
      <c r="C5784" s="595"/>
      <c r="D5784" s="596"/>
      <c r="E5784" s="597" t="s">
        <v>4130</v>
      </c>
      <c r="F5784" s="598" t="s">
        <v>4132</v>
      </c>
      <c r="G5784" s="599" t="s">
        <v>4133</v>
      </c>
      <c r="H5784" s="600" t="s">
        <v>4134</v>
      </c>
    </row>
    <row r="5785" spans="1:8">
      <c r="A5785" s="601" t="s">
        <v>4149</v>
      </c>
      <c r="B5785" s="602"/>
      <c r="C5785" s="602"/>
      <c r="D5785" s="603"/>
      <c r="E5785" s="604" t="s">
        <v>4140</v>
      </c>
      <c r="F5785" s="632">
        <v>4.9599999999999998E-2</v>
      </c>
      <c r="G5785" s="606">
        <v>64783.484999999993</v>
      </c>
      <c r="H5785" s="607">
        <v>3213.26</v>
      </c>
    </row>
    <row r="5786" spans="1:8">
      <c r="A5786" s="601"/>
      <c r="B5786" s="602"/>
      <c r="C5786" s="602"/>
      <c r="D5786" s="603"/>
      <c r="E5786" s="623" t="s">
        <v>4150</v>
      </c>
      <c r="F5786" s="624"/>
      <c r="G5786" s="625"/>
      <c r="H5786" s="612">
        <v>3213.26</v>
      </c>
    </row>
    <row r="5787" spans="1:8">
      <c r="A5787" s="634" t="s">
        <v>4151</v>
      </c>
      <c r="B5787" s="635"/>
      <c r="C5787" s="636"/>
      <c r="D5787" s="637"/>
      <c r="E5787" s="636"/>
      <c r="F5787" s="636"/>
      <c r="G5787" s="638"/>
      <c r="H5787" s="639"/>
    </row>
    <row r="5788" spans="1:8">
      <c r="A5788" s="594" t="s">
        <v>4064</v>
      </c>
      <c r="B5788" s="595"/>
      <c r="C5788" s="595"/>
      <c r="D5788" s="596"/>
      <c r="E5788" s="597" t="s">
        <v>4130</v>
      </c>
      <c r="F5788" s="598" t="s">
        <v>4144</v>
      </c>
      <c r="G5788" s="599" t="s">
        <v>4133</v>
      </c>
      <c r="H5788" s="600" t="s">
        <v>4134</v>
      </c>
    </row>
    <row r="5789" spans="1:8">
      <c r="A5789" s="601" t="s">
        <v>4198</v>
      </c>
      <c r="B5789" s="602"/>
      <c r="C5789" s="602"/>
      <c r="D5789" s="603"/>
      <c r="E5789" s="604" t="s">
        <v>4146</v>
      </c>
      <c r="F5789" s="640">
        <v>0.42</v>
      </c>
      <c r="G5789" s="606">
        <v>25731.008062500001</v>
      </c>
      <c r="H5789" s="607">
        <v>10807.02</v>
      </c>
    </row>
    <row r="5790" spans="1:8">
      <c r="A5790" s="601"/>
      <c r="B5790" s="602"/>
      <c r="C5790" s="602"/>
      <c r="D5790" s="603"/>
      <c r="E5790" s="604" t="s">
        <v>4141</v>
      </c>
      <c r="F5790" s="605"/>
      <c r="G5790" s="606" t="s">
        <v>4141</v>
      </c>
      <c r="H5790" s="607" t="s">
        <v>4141</v>
      </c>
    </row>
    <row r="5791" spans="1:8" ht="13.5" thickBot="1">
      <c r="A5791" s="641"/>
      <c r="B5791" s="642"/>
      <c r="C5791" s="642"/>
      <c r="D5791" s="643"/>
      <c r="E5791" s="644" t="s">
        <v>4153</v>
      </c>
      <c r="F5791" s="645"/>
      <c r="G5791" s="646"/>
      <c r="H5791" s="647">
        <v>10807.02</v>
      </c>
    </row>
    <row r="5792" spans="1:8" ht="13.5" thickBot="1">
      <c r="A5792" s="648" t="s">
        <v>4154</v>
      </c>
      <c r="B5792" s="649"/>
      <c r="C5792" s="649"/>
      <c r="D5792" s="649"/>
      <c r="E5792" s="650"/>
      <c r="F5792" s="651">
        <v>28468.91</v>
      </c>
      <c r="G5792" s="652"/>
      <c r="H5792" s="653"/>
    </row>
    <row r="5793" spans="1:8" ht="15">
      <c r="A5793" s="579"/>
      <c r="B5793" s="579"/>
      <c r="C5793" s="579"/>
      <c r="D5793" s="579"/>
      <c r="E5793" s="579"/>
      <c r="F5793" s="579"/>
      <c r="G5793" s="579"/>
      <c r="H5793" s="579"/>
    </row>
    <row r="5794" spans="1:8" ht="15.75" thickBot="1">
      <c r="A5794" s="654"/>
      <c r="B5794" s="654"/>
      <c r="C5794" s="654"/>
      <c r="D5794" s="654"/>
      <c r="E5794" s="654"/>
      <c r="F5794" s="654"/>
      <c r="G5794" s="654"/>
      <c r="H5794" s="654"/>
    </row>
    <row r="5795" spans="1:8" ht="26.25" thickBot="1">
      <c r="A5795" s="573" t="s">
        <v>4129</v>
      </c>
      <c r="B5795" s="581"/>
      <c r="C5795" s="581"/>
      <c r="D5795" s="582" t="s">
        <v>461</v>
      </c>
      <c r="E5795" s="583" t="s">
        <v>4130</v>
      </c>
      <c r="F5795" s="584" t="s">
        <v>2</v>
      </c>
      <c r="G5795" s="585" t="s">
        <v>0</v>
      </c>
      <c r="H5795" s="586" t="s">
        <v>4730</v>
      </c>
    </row>
    <row r="5796" spans="1:8" ht="15.75" customHeight="1" thickBot="1">
      <c r="A5796" s="587"/>
      <c r="B5796" s="587"/>
      <c r="C5796" s="587"/>
      <c r="D5796" s="587"/>
      <c r="E5796" s="587"/>
      <c r="F5796" s="587"/>
      <c r="G5796" s="587"/>
      <c r="H5796" s="587"/>
    </row>
    <row r="5797" spans="1:8">
      <c r="A5797" s="588" t="s">
        <v>1297</v>
      </c>
      <c r="B5797" s="589"/>
      <c r="C5797" s="590"/>
      <c r="D5797" s="591"/>
      <c r="E5797" s="590"/>
      <c r="F5797" s="590"/>
      <c r="G5797" s="592"/>
      <c r="H5797" s="593"/>
    </row>
    <row r="5798" spans="1:8">
      <c r="A5798" s="594" t="s">
        <v>4064</v>
      </c>
      <c r="B5798" s="595"/>
      <c r="C5798" s="595"/>
      <c r="D5798" s="596"/>
      <c r="E5798" s="597" t="s">
        <v>4130</v>
      </c>
      <c r="F5798" s="598" t="s">
        <v>4132</v>
      </c>
      <c r="G5798" s="599" t="s">
        <v>4133</v>
      </c>
      <c r="H5798" s="600" t="s">
        <v>4134</v>
      </c>
    </row>
    <row r="5799" spans="1:8">
      <c r="A5799" s="601" t="s">
        <v>4731</v>
      </c>
      <c r="B5799" s="602"/>
      <c r="C5799" s="602"/>
      <c r="D5799" s="603"/>
      <c r="E5799" s="604" t="s">
        <v>4138</v>
      </c>
      <c r="F5799" s="605">
        <v>1</v>
      </c>
      <c r="G5799" s="606">
        <v>30260</v>
      </c>
      <c r="H5799" s="607">
        <v>30260</v>
      </c>
    </row>
    <row r="5800" spans="1:8">
      <c r="A5800" s="601"/>
      <c r="B5800" s="602"/>
      <c r="C5800" s="602"/>
      <c r="D5800" s="603"/>
      <c r="E5800" s="611" t="s">
        <v>4142</v>
      </c>
      <c r="F5800" s="611"/>
      <c r="G5800" s="611"/>
      <c r="H5800" s="612">
        <v>30260</v>
      </c>
    </row>
    <row r="5801" spans="1:8">
      <c r="A5801" s="613" t="s">
        <v>4143</v>
      </c>
      <c r="B5801" s="614"/>
      <c r="C5801" s="615"/>
      <c r="D5801" s="616"/>
      <c r="E5801" s="615"/>
      <c r="F5801" s="615"/>
      <c r="G5801" s="617"/>
      <c r="H5801" s="618"/>
    </row>
    <row r="5802" spans="1:8">
      <c r="A5802" s="594" t="s">
        <v>4129</v>
      </c>
      <c r="B5802" s="595"/>
      <c r="C5802" s="595"/>
      <c r="D5802" s="596"/>
      <c r="E5802" s="597" t="s">
        <v>4130</v>
      </c>
      <c r="F5802" s="598" t="s">
        <v>4144</v>
      </c>
      <c r="G5802" s="599" t="s">
        <v>4133</v>
      </c>
      <c r="H5802" s="600" t="s">
        <v>4134</v>
      </c>
    </row>
    <row r="5803" spans="1:8">
      <c r="A5803" s="601" t="s">
        <v>4145</v>
      </c>
      <c r="B5803" s="602"/>
      <c r="C5803" s="602"/>
      <c r="D5803" s="603"/>
      <c r="E5803" s="604" t="s">
        <v>4146</v>
      </c>
      <c r="F5803" s="619">
        <v>0.42</v>
      </c>
      <c r="G5803" s="606">
        <v>1587.2183463750353</v>
      </c>
      <c r="H5803" s="607">
        <v>666.63</v>
      </c>
    </row>
    <row r="5804" spans="1:8">
      <c r="A5804" s="601"/>
      <c r="B5804" s="602"/>
      <c r="C5804" s="602"/>
      <c r="D5804" s="603"/>
      <c r="E5804" s="604" t="s">
        <v>4141</v>
      </c>
      <c r="F5804" s="619" t="s">
        <v>4141</v>
      </c>
      <c r="G5804" s="606" t="s">
        <v>4141</v>
      </c>
      <c r="H5804" s="607" t="s">
        <v>4141</v>
      </c>
    </row>
    <row r="5805" spans="1:8">
      <c r="A5805" s="620"/>
      <c r="B5805" s="621"/>
      <c r="C5805" s="621"/>
      <c r="D5805" s="622"/>
      <c r="E5805" s="623" t="s">
        <v>4147</v>
      </c>
      <c r="F5805" s="624"/>
      <c r="G5805" s="625"/>
      <c r="H5805" s="612">
        <v>666.63</v>
      </c>
    </row>
    <row r="5806" spans="1:8">
      <c r="A5806" s="626" t="s">
        <v>4148</v>
      </c>
      <c r="B5806" s="627"/>
      <c r="C5806" s="628"/>
      <c r="D5806" s="629"/>
      <c r="E5806" s="628"/>
      <c r="F5806" s="628"/>
      <c r="G5806" s="630"/>
      <c r="H5806" s="631"/>
    </row>
    <row r="5807" spans="1:8">
      <c r="A5807" s="594" t="s">
        <v>4064</v>
      </c>
      <c r="B5807" s="595"/>
      <c r="C5807" s="595"/>
      <c r="D5807" s="596"/>
      <c r="E5807" s="597" t="s">
        <v>4130</v>
      </c>
      <c r="F5807" s="598" t="s">
        <v>4132</v>
      </c>
      <c r="G5807" s="599" t="s">
        <v>4133</v>
      </c>
      <c r="H5807" s="600" t="s">
        <v>4134</v>
      </c>
    </row>
    <row r="5808" spans="1:8">
      <c r="A5808" s="601" t="s">
        <v>4149</v>
      </c>
      <c r="B5808" s="602"/>
      <c r="C5808" s="602"/>
      <c r="D5808" s="603"/>
      <c r="E5808" s="604" t="s">
        <v>4140</v>
      </c>
      <c r="F5808" s="632">
        <v>4.9599999999999998E-2</v>
      </c>
      <c r="G5808" s="606">
        <v>64783.484999999993</v>
      </c>
      <c r="H5808" s="607">
        <v>3213.26</v>
      </c>
    </row>
    <row r="5809" spans="1:8">
      <c r="A5809" s="601"/>
      <c r="B5809" s="602"/>
      <c r="C5809" s="602"/>
      <c r="D5809" s="603"/>
      <c r="E5809" s="623" t="s">
        <v>4150</v>
      </c>
      <c r="F5809" s="624"/>
      <c r="G5809" s="625"/>
      <c r="H5809" s="612">
        <v>3213.26</v>
      </c>
    </row>
    <row r="5810" spans="1:8">
      <c r="A5810" s="634" t="s">
        <v>4151</v>
      </c>
      <c r="B5810" s="635"/>
      <c r="C5810" s="636"/>
      <c r="D5810" s="637"/>
      <c r="E5810" s="636"/>
      <c r="F5810" s="636"/>
      <c r="G5810" s="638"/>
      <c r="H5810" s="639"/>
    </row>
    <row r="5811" spans="1:8">
      <c r="A5811" s="594" t="s">
        <v>4064</v>
      </c>
      <c r="B5811" s="595"/>
      <c r="C5811" s="595"/>
      <c r="D5811" s="596"/>
      <c r="E5811" s="597" t="s">
        <v>4130</v>
      </c>
      <c r="F5811" s="598" t="s">
        <v>4144</v>
      </c>
      <c r="G5811" s="599" t="s">
        <v>4133</v>
      </c>
      <c r="H5811" s="600" t="s">
        <v>4134</v>
      </c>
    </row>
    <row r="5812" spans="1:8">
      <c r="A5812" s="601" t="s">
        <v>4198</v>
      </c>
      <c r="B5812" s="602"/>
      <c r="C5812" s="602"/>
      <c r="D5812" s="603"/>
      <c r="E5812" s="604" t="s">
        <v>4146</v>
      </c>
      <c r="F5812" s="640">
        <v>0.42</v>
      </c>
      <c r="G5812" s="606">
        <v>25731.008062500001</v>
      </c>
      <c r="H5812" s="607">
        <v>10807.02</v>
      </c>
    </row>
    <row r="5813" spans="1:8">
      <c r="A5813" s="601"/>
      <c r="B5813" s="602"/>
      <c r="C5813" s="602"/>
      <c r="D5813" s="603"/>
      <c r="E5813" s="604" t="s">
        <v>4141</v>
      </c>
      <c r="F5813" s="605"/>
      <c r="G5813" s="606" t="s">
        <v>4141</v>
      </c>
      <c r="H5813" s="607" t="s">
        <v>4141</v>
      </c>
    </row>
    <row r="5814" spans="1:8" ht="13.5" thickBot="1">
      <c r="A5814" s="641"/>
      <c r="B5814" s="642"/>
      <c r="C5814" s="642"/>
      <c r="D5814" s="643"/>
      <c r="E5814" s="644" t="s">
        <v>4153</v>
      </c>
      <c r="F5814" s="645"/>
      <c r="G5814" s="646"/>
      <c r="H5814" s="647">
        <v>10807.02</v>
      </c>
    </row>
    <row r="5815" spans="1:8" ht="13.5" thickBot="1">
      <c r="A5815" s="648" t="s">
        <v>4154</v>
      </c>
      <c r="B5815" s="649"/>
      <c r="C5815" s="649"/>
      <c r="D5815" s="649"/>
      <c r="E5815" s="650"/>
      <c r="F5815" s="651">
        <v>44946.91</v>
      </c>
      <c r="G5815" s="652"/>
      <c r="H5815" s="653"/>
    </row>
    <row r="5816" spans="1:8" ht="15">
      <c r="A5816" s="579"/>
      <c r="B5816" s="579"/>
      <c r="C5816" s="579"/>
      <c r="D5816" s="579"/>
      <c r="E5816" s="579"/>
      <c r="F5816" s="579"/>
      <c r="G5816" s="579"/>
      <c r="H5816" s="579"/>
    </row>
    <row r="5817" spans="1:8" ht="15.75" thickBot="1">
      <c r="A5817" s="654"/>
      <c r="B5817" s="654"/>
      <c r="C5817" s="654"/>
      <c r="D5817" s="654"/>
      <c r="E5817" s="654"/>
      <c r="F5817" s="654"/>
      <c r="G5817" s="654"/>
      <c r="H5817" s="654"/>
    </row>
    <row r="5818" spans="1:8" ht="13.5" thickBot="1">
      <c r="A5818" s="573" t="s">
        <v>4129</v>
      </c>
      <c r="B5818" s="581"/>
      <c r="C5818" s="581"/>
      <c r="D5818" s="582" t="s">
        <v>463</v>
      </c>
      <c r="E5818" s="583" t="s">
        <v>4130</v>
      </c>
      <c r="F5818" s="584" t="s">
        <v>2</v>
      </c>
      <c r="G5818" s="585" t="s">
        <v>0</v>
      </c>
      <c r="H5818" s="586" t="s">
        <v>4732</v>
      </c>
    </row>
    <row r="5819" spans="1:8" ht="15.75" customHeight="1" thickBot="1">
      <c r="A5819" s="587"/>
      <c r="B5819" s="587"/>
      <c r="C5819" s="587"/>
      <c r="D5819" s="587"/>
      <c r="E5819" s="587"/>
      <c r="F5819" s="587"/>
      <c r="G5819" s="587"/>
      <c r="H5819" s="587"/>
    </row>
    <row r="5820" spans="1:8">
      <c r="A5820" s="588" t="s">
        <v>1297</v>
      </c>
      <c r="B5820" s="589"/>
      <c r="C5820" s="590"/>
      <c r="D5820" s="591"/>
      <c r="E5820" s="590"/>
      <c r="F5820" s="590"/>
      <c r="G5820" s="592"/>
      <c r="H5820" s="593"/>
    </row>
    <row r="5821" spans="1:8">
      <c r="A5821" s="594" t="s">
        <v>4064</v>
      </c>
      <c r="B5821" s="595"/>
      <c r="C5821" s="595"/>
      <c r="D5821" s="596"/>
      <c r="E5821" s="597" t="s">
        <v>4130</v>
      </c>
      <c r="F5821" s="598" t="s">
        <v>4132</v>
      </c>
      <c r="G5821" s="599" t="s">
        <v>4133</v>
      </c>
      <c r="H5821" s="600" t="s">
        <v>4134</v>
      </c>
    </row>
    <row r="5822" spans="1:8">
      <c r="A5822" s="601" t="s">
        <v>4733</v>
      </c>
      <c r="B5822" s="602"/>
      <c r="C5822" s="602"/>
      <c r="D5822" s="603"/>
      <c r="E5822" s="604" t="s">
        <v>4138</v>
      </c>
      <c r="F5822" s="605">
        <v>1</v>
      </c>
      <c r="G5822" s="606">
        <v>31547</v>
      </c>
      <c r="H5822" s="607">
        <v>31547</v>
      </c>
    </row>
    <row r="5823" spans="1:8">
      <c r="A5823" s="601"/>
      <c r="B5823" s="602"/>
      <c r="C5823" s="602"/>
      <c r="D5823" s="603"/>
      <c r="E5823" s="611" t="s">
        <v>4142</v>
      </c>
      <c r="F5823" s="611"/>
      <c r="G5823" s="611"/>
      <c r="H5823" s="612">
        <v>31547</v>
      </c>
    </row>
    <row r="5824" spans="1:8">
      <c r="A5824" s="613" t="s">
        <v>4143</v>
      </c>
      <c r="B5824" s="614"/>
      <c r="C5824" s="615"/>
      <c r="D5824" s="616"/>
      <c r="E5824" s="615"/>
      <c r="F5824" s="615"/>
      <c r="G5824" s="617"/>
      <c r="H5824" s="618"/>
    </row>
    <row r="5825" spans="1:8">
      <c r="A5825" s="594" t="s">
        <v>4129</v>
      </c>
      <c r="B5825" s="595"/>
      <c r="C5825" s="595"/>
      <c r="D5825" s="596"/>
      <c r="E5825" s="597" t="s">
        <v>4130</v>
      </c>
      <c r="F5825" s="598" t="s">
        <v>4144</v>
      </c>
      <c r="G5825" s="599" t="s">
        <v>4133</v>
      </c>
      <c r="H5825" s="600" t="s">
        <v>4134</v>
      </c>
    </row>
    <row r="5826" spans="1:8">
      <c r="A5826" s="601" t="s">
        <v>4145</v>
      </c>
      <c r="B5826" s="602"/>
      <c r="C5826" s="602"/>
      <c r="D5826" s="603"/>
      <c r="E5826" s="604" t="s">
        <v>4146</v>
      </c>
      <c r="F5826" s="619">
        <v>0.42</v>
      </c>
      <c r="G5826" s="606">
        <v>1587.2183463750353</v>
      </c>
      <c r="H5826" s="607">
        <v>666.63</v>
      </c>
    </row>
    <row r="5827" spans="1:8">
      <c r="A5827" s="601"/>
      <c r="B5827" s="602"/>
      <c r="C5827" s="602"/>
      <c r="D5827" s="603"/>
      <c r="E5827" s="604" t="s">
        <v>4141</v>
      </c>
      <c r="F5827" s="619" t="s">
        <v>4141</v>
      </c>
      <c r="G5827" s="606" t="s">
        <v>4141</v>
      </c>
      <c r="H5827" s="607" t="s">
        <v>4141</v>
      </c>
    </row>
    <row r="5828" spans="1:8">
      <c r="A5828" s="620"/>
      <c r="B5828" s="621"/>
      <c r="C5828" s="621"/>
      <c r="D5828" s="622"/>
      <c r="E5828" s="623" t="s">
        <v>4147</v>
      </c>
      <c r="F5828" s="624"/>
      <c r="G5828" s="625"/>
      <c r="H5828" s="612">
        <v>666.63</v>
      </c>
    </row>
    <row r="5829" spans="1:8">
      <c r="A5829" s="626" t="s">
        <v>4148</v>
      </c>
      <c r="B5829" s="627"/>
      <c r="C5829" s="628"/>
      <c r="D5829" s="629"/>
      <c r="E5829" s="628"/>
      <c r="F5829" s="628"/>
      <c r="G5829" s="630"/>
      <c r="H5829" s="631"/>
    </row>
    <row r="5830" spans="1:8">
      <c r="A5830" s="594" t="s">
        <v>4064</v>
      </c>
      <c r="B5830" s="595"/>
      <c r="C5830" s="595"/>
      <c r="D5830" s="596"/>
      <c r="E5830" s="597" t="s">
        <v>4130</v>
      </c>
      <c r="F5830" s="598" t="s">
        <v>4132</v>
      </c>
      <c r="G5830" s="599" t="s">
        <v>4133</v>
      </c>
      <c r="H5830" s="600" t="s">
        <v>4134</v>
      </c>
    </row>
    <row r="5831" spans="1:8">
      <c r="A5831" s="601" t="s">
        <v>4149</v>
      </c>
      <c r="B5831" s="602"/>
      <c r="C5831" s="602"/>
      <c r="D5831" s="603"/>
      <c r="E5831" s="604" t="s">
        <v>4140</v>
      </c>
      <c r="F5831" s="632">
        <v>4.9599999999999998E-2</v>
      </c>
      <c r="G5831" s="606">
        <v>64783.484999999993</v>
      </c>
      <c r="H5831" s="607">
        <v>3213.26</v>
      </c>
    </row>
    <row r="5832" spans="1:8">
      <c r="A5832" s="601"/>
      <c r="B5832" s="602"/>
      <c r="C5832" s="602"/>
      <c r="D5832" s="603"/>
      <c r="E5832" s="623" t="s">
        <v>4150</v>
      </c>
      <c r="F5832" s="624"/>
      <c r="G5832" s="625"/>
      <c r="H5832" s="612">
        <v>3213.26</v>
      </c>
    </row>
    <row r="5833" spans="1:8">
      <c r="A5833" s="634" t="s">
        <v>4151</v>
      </c>
      <c r="B5833" s="635"/>
      <c r="C5833" s="636"/>
      <c r="D5833" s="637"/>
      <c r="E5833" s="636"/>
      <c r="F5833" s="636"/>
      <c r="G5833" s="638"/>
      <c r="H5833" s="639"/>
    </row>
    <row r="5834" spans="1:8">
      <c r="A5834" s="594" t="s">
        <v>4064</v>
      </c>
      <c r="B5834" s="595"/>
      <c r="C5834" s="595"/>
      <c r="D5834" s="596"/>
      <c r="E5834" s="597" t="s">
        <v>4130</v>
      </c>
      <c r="F5834" s="598" t="s">
        <v>4144</v>
      </c>
      <c r="G5834" s="599" t="s">
        <v>4133</v>
      </c>
      <c r="H5834" s="600" t="s">
        <v>4134</v>
      </c>
    </row>
    <row r="5835" spans="1:8">
      <c r="A5835" s="601" t="s">
        <v>4198</v>
      </c>
      <c r="B5835" s="602"/>
      <c r="C5835" s="602"/>
      <c r="D5835" s="603"/>
      <c r="E5835" s="604" t="s">
        <v>4146</v>
      </c>
      <c r="F5835" s="640">
        <v>0.42</v>
      </c>
      <c r="G5835" s="606">
        <v>25731.008062500001</v>
      </c>
      <c r="H5835" s="607">
        <v>10807.02</v>
      </c>
    </row>
    <row r="5836" spans="1:8">
      <c r="A5836" s="601"/>
      <c r="B5836" s="602"/>
      <c r="C5836" s="602"/>
      <c r="D5836" s="603"/>
      <c r="E5836" s="604" t="s">
        <v>4141</v>
      </c>
      <c r="F5836" s="605"/>
      <c r="G5836" s="606" t="s">
        <v>4141</v>
      </c>
      <c r="H5836" s="607" t="s">
        <v>4141</v>
      </c>
    </row>
    <row r="5837" spans="1:8" ht="13.5" thickBot="1">
      <c r="A5837" s="641"/>
      <c r="B5837" s="642"/>
      <c r="C5837" s="642"/>
      <c r="D5837" s="643"/>
      <c r="E5837" s="644" t="s">
        <v>4153</v>
      </c>
      <c r="F5837" s="645"/>
      <c r="G5837" s="646"/>
      <c r="H5837" s="647">
        <v>10807.02</v>
      </c>
    </row>
    <row r="5838" spans="1:8" ht="13.5" thickBot="1">
      <c r="A5838" s="648" t="s">
        <v>4154</v>
      </c>
      <c r="B5838" s="649"/>
      <c r="C5838" s="649"/>
      <c r="D5838" s="649"/>
      <c r="E5838" s="650"/>
      <c r="F5838" s="651">
        <v>46233.91</v>
      </c>
      <c r="G5838" s="652"/>
      <c r="H5838" s="653"/>
    </row>
    <row r="5839" spans="1:8" ht="15">
      <c r="A5839" s="579"/>
      <c r="B5839" s="579"/>
      <c r="C5839" s="579"/>
      <c r="D5839" s="579"/>
      <c r="E5839" s="579"/>
      <c r="F5839" s="579"/>
      <c r="G5839" s="579"/>
      <c r="H5839" s="579"/>
    </row>
    <row r="5840" spans="1:8" ht="15.75" thickBot="1">
      <c r="A5840" s="654"/>
      <c r="B5840" s="654"/>
      <c r="C5840" s="654"/>
      <c r="D5840" s="654"/>
      <c r="E5840" s="654"/>
      <c r="F5840" s="654"/>
      <c r="G5840" s="654"/>
      <c r="H5840" s="654"/>
    </row>
    <row r="5841" spans="1:8" ht="13.5" thickBot="1">
      <c r="A5841" s="573" t="s">
        <v>4129</v>
      </c>
      <c r="B5841" s="581"/>
      <c r="C5841" s="581"/>
      <c r="D5841" s="582" t="s">
        <v>465</v>
      </c>
      <c r="E5841" s="583" t="s">
        <v>4130</v>
      </c>
      <c r="F5841" s="584" t="s">
        <v>2</v>
      </c>
      <c r="G5841" s="585" t="s">
        <v>0</v>
      </c>
      <c r="H5841" s="586" t="s">
        <v>4734</v>
      </c>
    </row>
    <row r="5842" spans="1:8" ht="15.75" customHeight="1" thickBot="1">
      <c r="A5842" s="587"/>
      <c r="B5842" s="587"/>
      <c r="C5842" s="587"/>
      <c r="D5842" s="587"/>
      <c r="E5842" s="587"/>
      <c r="F5842" s="587"/>
      <c r="G5842" s="587"/>
      <c r="H5842" s="587"/>
    </row>
    <row r="5843" spans="1:8">
      <c r="A5843" s="588" t="s">
        <v>1297</v>
      </c>
      <c r="B5843" s="589"/>
      <c r="C5843" s="590"/>
      <c r="D5843" s="591"/>
      <c r="E5843" s="590"/>
      <c r="F5843" s="590"/>
      <c r="G5843" s="592"/>
      <c r="H5843" s="593"/>
    </row>
    <row r="5844" spans="1:8">
      <c r="A5844" s="594" t="s">
        <v>4064</v>
      </c>
      <c r="B5844" s="595"/>
      <c r="C5844" s="595"/>
      <c r="D5844" s="596"/>
      <c r="E5844" s="597" t="s">
        <v>4130</v>
      </c>
      <c r="F5844" s="598" t="s">
        <v>4132</v>
      </c>
      <c r="G5844" s="599" t="s">
        <v>4133</v>
      </c>
      <c r="H5844" s="600" t="s">
        <v>4134</v>
      </c>
    </row>
    <row r="5845" spans="1:8">
      <c r="A5845" s="601" t="s">
        <v>4735</v>
      </c>
      <c r="B5845" s="602"/>
      <c r="C5845" s="602"/>
      <c r="D5845" s="603"/>
      <c r="E5845" s="604" t="s">
        <v>4138</v>
      </c>
      <c r="F5845" s="605">
        <v>1</v>
      </c>
      <c r="G5845" s="606">
        <v>119490</v>
      </c>
      <c r="H5845" s="607">
        <v>119490</v>
      </c>
    </row>
    <row r="5846" spans="1:8">
      <c r="A5846" s="601" t="s">
        <v>4439</v>
      </c>
      <c r="B5846" s="602"/>
      <c r="C5846" s="602"/>
      <c r="D5846" s="603"/>
      <c r="E5846" s="604" t="s">
        <v>4138</v>
      </c>
      <c r="F5846" s="605">
        <v>4</v>
      </c>
      <c r="G5846" s="606">
        <v>311</v>
      </c>
      <c r="H5846" s="607">
        <v>1244</v>
      </c>
    </row>
    <row r="5847" spans="1:8">
      <c r="A5847" s="601"/>
      <c r="B5847" s="602"/>
      <c r="C5847" s="602"/>
      <c r="D5847" s="603"/>
      <c r="E5847" s="611" t="s">
        <v>4142</v>
      </c>
      <c r="F5847" s="611"/>
      <c r="G5847" s="611"/>
      <c r="H5847" s="612">
        <v>120734</v>
      </c>
    </row>
    <row r="5848" spans="1:8">
      <c r="A5848" s="613" t="s">
        <v>4143</v>
      </c>
      <c r="B5848" s="614"/>
      <c r="C5848" s="615"/>
      <c r="D5848" s="616"/>
      <c r="E5848" s="615"/>
      <c r="F5848" s="615"/>
      <c r="G5848" s="617"/>
      <c r="H5848" s="618"/>
    </row>
    <row r="5849" spans="1:8">
      <c r="A5849" s="594" t="s">
        <v>4129</v>
      </c>
      <c r="B5849" s="595"/>
      <c r="C5849" s="595"/>
      <c r="D5849" s="596"/>
      <c r="E5849" s="597" t="s">
        <v>4130</v>
      </c>
      <c r="F5849" s="598" t="s">
        <v>4144</v>
      </c>
      <c r="G5849" s="599" t="s">
        <v>4133</v>
      </c>
      <c r="H5849" s="600" t="s">
        <v>4134</v>
      </c>
    </row>
    <row r="5850" spans="1:8">
      <c r="A5850" s="601" t="s">
        <v>4145</v>
      </c>
      <c r="B5850" s="602"/>
      <c r="C5850" s="602"/>
      <c r="D5850" s="603"/>
      <c r="E5850" s="604" t="s">
        <v>4146</v>
      </c>
      <c r="F5850" s="619">
        <v>4.84</v>
      </c>
      <c r="G5850" s="606">
        <v>1587.2183463750353</v>
      </c>
      <c r="H5850" s="607">
        <v>7682.14</v>
      </c>
    </row>
    <row r="5851" spans="1:8">
      <c r="A5851" s="601"/>
      <c r="B5851" s="602"/>
      <c r="C5851" s="602"/>
      <c r="D5851" s="603"/>
      <c r="E5851" s="604" t="s">
        <v>4141</v>
      </c>
      <c r="F5851" s="619" t="s">
        <v>4141</v>
      </c>
      <c r="G5851" s="606" t="s">
        <v>4141</v>
      </c>
      <c r="H5851" s="607" t="s">
        <v>4141</v>
      </c>
    </row>
    <row r="5852" spans="1:8">
      <c r="A5852" s="620"/>
      <c r="B5852" s="621"/>
      <c r="C5852" s="621"/>
      <c r="D5852" s="622"/>
      <c r="E5852" s="623" t="s">
        <v>4147</v>
      </c>
      <c r="F5852" s="624"/>
      <c r="G5852" s="625"/>
      <c r="H5852" s="612">
        <v>7682.14</v>
      </c>
    </row>
    <row r="5853" spans="1:8">
      <c r="A5853" s="626" t="s">
        <v>4148</v>
      </c>
      <c r="B5853" s="627"/>
      <c r="C5853" s="628"/>
      <c r="D5853" s="629"/>
      <c r="E5853" s="628"/>
      <c r="F5853" s="628"/>
      <c r="G5853" s="630"/>
      <c r="H5853" s="631"/>
    </row>
    <row r="5854" spans="1:8">
      <c r="A5854" s="594" t="s">
        <v>4064</v>
      </c>
      <c r="B5854" s="595"/>
      <c r="C5854" s="595"/>
      <c r="D5854" s="596"/>
      <c r="E5854" s="597" t="s">
        <v>4130</v>
      </c>
      <c r="F5854" s="598" t="s">
        <v>4132</v>
      </c>
      <c r="G5854" s="599" t="s">
        <v>4133</v>
      </c>
      <c r="H5854" s="600" t="s">
        <v>4134</v>
      </c>
    </row>
    <row r="5855" spans="1:8">
      <c r="A5855" s="601" t="s">
        <v>4149</v>
      </c>
      <c r="B5855" s="602"/>
      <c r="C5855" s="602"/>
      <c r="D5855" s="603"/>
      <c r="E5855" s="604" t="s">
        <v>4140</v>
      </c>
      <c r="F5855" s="632">
        <v>7.4399999999999994E-2</v>
      </c>
      <c r="G5855" s="606">
        <v>64783.484999999993</v>
      </c>
      <c r="H5855" s="607">
        <v>4819.8900000000003</v>
      </c>
    </row>
    <row r="5856" spans="1:8">
      <c r="A5856" s="601"/>
      <c r="B5856" s="602"/>
      <c r="C5856" s="602"/>
      <c r="D5856" s="603"/>
      <c r="E5856" s="623" t="s">
        <v>4150</v>
      </c>
      <c r="F5856" s="624"/>
      <c r="G5856" s="625"/>
      <c r="H5856" s="612">
        <v>4819.8900000000003</v>
      </c>
    </row>
    <row r="5857" spans="1:8">
      <c r="A5857" s="634" t="s">
        <v>4151</v>
      </c>
      <c r="B5857" s="635"/>
      <c r="C5857" s="636"/>
      <c r="D5857" s="637"/>
      <c r="E5857" s="636"/>
      <c r="F5857" s="636"/>
      <c r="G5857" s="638"/>
      <c r="H5857" s="639"/>
    </row>
    <row r="5858" spans="1:8">
      <c r="A5858" s="594" t="s">
        <v>4064</v>
      </c>
      <c r="B5858" s="595"/>
      <c r="C5858" s="595"/>
      <c r="D5858" s="596"/>
      <c r="E5858" s="597" t="s">
        <v>4130</v>
      </c>
      <c r="F5858" s="598" t="s">
        <v>4144</v>
      </c>
      <c r="G5858" s="599" t="s">
        <v>4133</v>
      </c>
      <c r="H5858" s="600" t="s">
        <v>4134</v>
      </c>
    </row>
    <row r="5859" spans="1:8">
      <c r="A5859" s="601" t="s">
        <v>4198</v>
      </c>
      <c r="B5859" s="602"/>
      <c r="C5859" s="602"/>
      <c r="D5859" s="603"/>
      <c r="E5859" s="604" t="s">
        <v>4146</v>
      </c>
      <c r="F5859" s="640">
        <v>4.84</v>
      </c>
      <c r="G5859" s="606">
        <v>25731.008062500001</v>
      </c>
      <c r="H5859" s="607">
        <v>124538.08</v>
      </c>
    </row>
    <row r="5860" spans="1:8">
      <c r="A5860" s="601"/>
      <c r="B5860" s="602"/>
      <c r="C5860" s="602"/>
      <c r="D5860" s="603"/>
      <c r="E5860" s="604" t="s">
        <v>4141</v>
      </c>
      <c r="F5860" s="605"/>
      <c r="G5860" s="606" t="s">
        <v>4141</v>
      </c>
      <c r="H5860" s="607" t="s">
        <v>4141</v>
      </c>
    </row>
    <row r="5861" spans="1:8" ht="13.5" thickBot="1">
      <c r="A5861" s="641"/>
      <c r="B5861" s="642"/>
      <c r="C5861" s="642"/>
      <c r="D5861" s="643"/>
      <c r="E5861" s="644" t="s">
        <v>4153</v>
      </c>
      <c r="F5861" s="645"/>
      <c r="G5861" s="646"/>
      <c r="H5861" s="647">
        <v>124538.08</v>
      </c>
    </row>
    <row r="5862" spans="1:8" ht="13.5" thickBot="1">
      <c r="A5862" s="648" t="s">
        <v>4154</v>
      </c>
      <c r="B5862" s="649"/>
      <c r="C5862" s="649"/>
      <c r="D5862" s="649"/>
      <c r="E5862" s="650"/>
      <c r="F5862" s="651">
        <v>257774.11</v>
      </c>
      <c r="G5862" s="652"/>
      <c r="H5862" s="653"/>
    </row>
    <row r="5863" spans="1:8" ht="15">
      <c r="A5863" s="579"/>
      <c r="B5863" s="579"/>
      <c r="C5863" s="579"/>
      <c r="D5863" s="579"/>
      <c r="E5863" s="579"/>
      <c r="F5863" s="579"/>
      <c r="G5863" s="579"/>
      <c r="H5863" s="579"/>
    </row>
    <row r="5864" spans="1:8" ht="15.75" thickBot="1">
      <c r="A5864" s="654"/>
      <c r="B5864" s="654"/>
      <c r="C5864" s="654"/>
      <c r="D5864" s="654"/>
      <c r="E5864" s="654"/>
      <c r="F5864" s="654"/>
      <c r="G5864" s="654"/>
      <c r="H5864" s="654"/>
    </row>
    <row r="5865" spans="1:8" ht="26.25" thickBot="1">
      <c r="A5865" s="573" t="s">
        <v>4129</v>
      </c>
      <c r="B5865" s="581"/>
      <c r="C5865" s="581"/>
      <c r="D5865" s="582" t="s">
        <v>467</v>
      </c>
      <c r="E5865" s="583" t="s">
        <v>4130</v>
      </c>
      <c r="F5865" s="584" t="s">
        <v>2</v>
      </c>
      <c r="G5865" s="585" t="s">
        <v>0</v>
      </c>
      <c r="H5865" s="586" t="s">
        <v>4736</v>
      </c>
    </row>
    <row r="5866" spans="1:8" ht="15.75" customHeight="1" thickBot="1">
      <c r="A5866" s="587"/>
      <c r="B5866" s="587"/>
      <c r="C5866" s="587"/>
      <c r="D5866" s="587"/>
      <c r="E5866" s="587"/>
      <c r="F5866" s="587"/>
      <c r="G5866" s="587"/>
      <c r="H5866" s="587"/>
    </row>
    <row r="5867" spans="1:8">
      <c r="A5867" s="588" t="s">
        <v>1297</v>
      </c>
      <c r="B5867" s="589"/>
      <c r="C5867" s="590"/>
      <c r="D5867" s="591"/>
      <c r="E5867" s="590"/>
      <c r="F5867" s="590"/>
      <c r="G5867" s="592"/>
      <c r="H5867" s="593"/>
    </row>
    <row r="5868" spans="1:8">
      <c r="A5868" s="594" t="s">
        <v>4064</v>
      </c>
      <c r="B5868" s="595"/>
      <c r="C5868" s="595"/>
      <c r="D5868" s="596"/>
      <c r="E5868" s="597" t="s">
        <v>4130</v>
      </c>
      <c r="F5868" s="598" t="s">
        <v>4132</v>
      </c>
      <c r="G5868" s="599" t="s">
        <v>4133</v>
      </c>
      <c r="H5868" s="600" t="s">
        <v>4134</v>
      </c>
    </row>
    <row r="5869" spans="1:8">
      <c r="A5869" s="601" t="s">
        <v>4680</v>
      </c>
      <c r="B5869" s="602"/>
      <c r="C5869" s="602"/>
      <c r="D5869" s="603"/>
      <c r="E5869" s="604" t="s">
        <v>4136</v>
      </c>
      <c r="F5869" s="605">
        <v>10</v>
      </c>
      <c r="G5869" s="606">
        <v>4095</v>
      </c>
      <c r="H5869" s="607">
        <v>40950</v>
      </c>
    </row>
    <row r="5870" spans="1:8">
      <c r="A5870" s="601" t="s">
        <v>4737</v>
      </c>
      <c r="B5870" s="602"/>
      <c r="C5870" s="602"/>
      <c r="D5870" s="603"/>
      <c r="E5870" s="604" t="s">
        <v>4138</v>
      </c>
      <c r="F5870" s="605">
        <v>1</v>
      </c>
      <c r="G5870" s="606">
        <v>11171</v>
      </c>
      <c r="H5870" s="607">
        <v>11171</v>
      </c>
    </row>
    <row r="5871" spans="1:8">
      <c r="A5871" s="601" t="s">
        <v>4738</v>
      </c>
      <c r="B5871" s="602"/>
      <c r="C5871" s="602"/>
      <c r="D5871" s="603"/>
      <c r="E5871" s="604" t="s">
        <v>4138</v>
      </c>
      <c r="F5871" s="605">
        <v>1</v>
      </c>
      <c r="G5871" s="606">
        <v>32429</v>
      </c>
      <c r="H5871" s="607">
        <v>32429</v>
      </c>
    </row>
    <row r="5872" spans="1:8">
      <c r="A5872" s="601" t="s">
        <v>4696</v>
      </c>
      <c r="B5872" s="602"/>
      <c r="C5872" s="602"/>
      <c r="D5872" s="603"/>
      <c r="E5872" s="604" t="s">
        <v>4138</v>
      </c>
      <c r="F5872" s="605">
        <v>1</v>
      </c>
      <c r="G5872" s="606">
        <v>4230</v>
      </c>
      <c r="H5872" s="607">
        <v>4230</v>
      </c>
    </row>
    <row r="5873" spans="1:8">
      <c r="A5873" s="601" t="s">
        <v>4695</v>
      </c>
      <c r="B5873" s="602"/>
      <c r="C5873" s="602"/>
      <c r="D5873" s="603"/>
      <c r="E5873" s="604" t="s">
        <v>4138</v>
      </c>
      <c r="F5873" s="605">
        <v>1</v>
      </c>
      <c r="G5873" s="606">
        <v>1030</v>
      </c>
      <c r="H5873" s="607">
        <v>1030</v>
      </c>
    </row>
    <row r="5874" spans="1:8">
      <c r="A5874" s="601" t="s">
        <v>4739</v>
      </c>
      <c r="B5874" s="602"/>
      <c r="C5874" s="602"/>
      <c r="D5874" s="603"/>
      <c r="E5874" s="604" t="s">
        <v>4136</v>
      </c>
      <c r="F5874" s="605">
        <v>10</v>
      </c>
      <c r="G5874" s="606">
        <v>5707</v>
      </c>
      <c r="H5874" s="607">
        <v>57070</v>
      </c>
    </row>
    <row r="5875" spans="1:8">
      <c r="A5875" s="601" t="s">
        <v>4740</v>
      </c>
      <c r="B5875" s="602"/>
      <c r="C5875" s="602"/>
      <c r="D5875" s="603"/>
      <c r="E5875" s="604" t="s">
        <v>4138</v>
      </c>
      <c r="F5875" s="605">
        <v>2</v>
      </c>
      <c r="G5875" s="606">
        <v>1627</v>
      </c>
      <c r="H5875" s="607">
        <v>3254</v>
      </c>
    </row>
    <row r="5876" spans="1:8">
      <c r="A5876" s="601"/>
      <c r="B5876" s="602"/>
      <c r="C5876" s="602"/>
      <c r="D5876" s="603"/>
      <c r="E5876" s="604" t="s">
        <v>4141</v>
      </c>
      <c r="F5876" s="605"/>
      <c r="G5876" s="606" t="s">
        <v>4141</v>
      </c>
      <c r="H5876" s="607" t="s">
        <v>4141</v>
      </c>
    </row>
    <row r="5877" spans="1:8">
      <c r="A5877" s="601"/>
      <c r="B5877" s="602"/>
      <c r="C5877" s="602"/>
      <c r="D5877" s="603"/>
      <c r="E5877" s="604" t="s">
        <v>4141</v>
      </c>
      <c r="F5877" s="605"/>
      <c r="G5877" s="606" t="s">
        <v>4141</v>
      </c>
      <c r="H5877" s="607" t="s">
        <v>4141</v>
      </c>
    </row>
    <row r="5878" spans="1:8">
      <c r="A5878" s="601"/>
      <c r="B5878" s="602"/>
      <c r="C5878" s="602"/>
      <c r="D5878" s="603"/>
      <c r="E5878" s="611" t="s">
        <v>4142</v>
      </c>
      <c r="F5878" s="611"/>
      <c r="G5878" s="611"/>
      <c r="H5878" s="612">
        <v>150134</v>
      </c>
    </row>
    <row r="5879" spans="1:8">
      <c r="A5879" s="613" t="s">
        <v>4143</v>
      </c>
      <c r="B5879" s="614"/>
      <c r="C5879" s="615"/>
      <c r="D5879" s="616"/>
      <c r="E5879" s="615"/>
      <c r="F5879" s="615"/>
      <c r="G5879" s="617"/>
      <c r="H5879" s="618"/>
    </row>
    <row r="5880" spans="1:8">
      <c r="A5880" s="594" t="s">
        <v>4129</v>
      </c>
      <c r="B5880" s="595"/>
      <c r="C5880" s="595"/>
      <c r="D5880" s="596"/>
      <c r="E5880" s="597" t="s">
        <v>4130</v>
      </c>
      <c r="F5880" s="598" t="s">
        <v>4144</v>
      </c>
      <c r="G5880" s="599" t="s">
        <v>4133</v>
      </c>
      <c r="H5880" s="600" t="s">
        <v>4134</v>
      </c>
    </row>
    <row r="5881" spans="1:8">
      <c r="A5881" s="601" t="s">
        <v>4145</v>
      </c>
      <c r="B5881" s="602"/>
      <c r="C5881" s="602"/>
      <c r="D5881" s="603"/>
      <c r="E5881" s="604" t="s">
        <v>4146</v>
      </c>
      <c r="F5881" s="619">
        <v>1.3</v>
      </c>
      <c r="G5881" s="606">
        <v>1587.2183463750353</v>
      </c>
      <c r="H5881" s="607">
        <v>2063.38</v>
      </c>
    </row>
    <row r="5882" spans="1:8">
      <c r="A5882" s="601" t="s">
        <v>4223</v>
      </c>
      <c r="B5882" s="602"/>
      <c r="C5882" s="602"/>
      <c r="D5882" s="603"/>
      <c r="E5882" s="604" t="s">
        <v>4146</v>
      </c>
      <c r="F5882" s="619">
        <v>1.3</v>
      </c>
      <c r="G5882" s="606">
        <v>11523.205194682756</v>
      </c>
      <c r="H5882" s="607">
        <v>14980.17</v>
      </c>
    </row>
    <row r="5883" spans="1:8">
      <c r="A5883" s="620"/>
      <c r="B5883" s="621"/>
      <c r="C5883" s="621"/>
      <c r="D5883" s="622"/>
      <c r="E5883" s="623" t="s">
        <v>4147</v>
      </c>
      <c r="F5883" s="624"/>
      <c r="G5883" s="625"/>
      <c r="H5883" s="612">
        <v>17043.55</v>
      </c>
    </row>
    <row r="5884" spans="1:8">
      <c r="A5884" s="626" t="s">
        <v>4148</v>
      </c>
      <c r="B5884" s="627"/>
      <c r="C5884" s="628"/>
      <c r="D5884" s="629"/>
      <c r="E5884" s="628"/>
      <c r="F5884" s="628"/>
      <c r="G5884" s="630"/>
      <c r="H5884" s="631"/>
    </row>
    <row r="5885" spans="1:8">
      <c r="A5885" s="594" t="s">
        <v>4064</v>
      </c>
      <c r="B5885" s="595"/>
      <c r="C5885" s="595"/>
      <c r="D5885" s="596"/>
      <c r="E5885" s="597" t="s">
        <v>4130</v>
      </c>
      <c r="F5885" s="598" t="s">
        <v>4132</v>
      </c>
      <c r="G5885" s="599" t="s">
        <v>4133</v>
      </c>
      <c r="H5885" s="600" t="s">
        <v>4134</v>
      </c>
    </row>
    <row r="5886" spans="1:8">
      <c r="A5886" s="601" t="s">
        <v>4149</v>
      </c>
      <c r="B5886" s="602"/>
      <c r="C5886" s="602"/>
      <c r="D5886" s="603"/>
      <c r="E5886" s="604" t="s">
        <v>4140</v>
      </c>
      <c r="F5886" s="632">
        <v>7.0000000000000007E-2</v>
      </c>
      <c r="G5886" s="606">
        <v>64783.484999999993</v>
      </c>
      <c r="H5886" s="607">
        <v>4534.84</v>
      </c>
    </row>
    <row r="5887" spans="1:8">
      <c r="A5887" s="601"/>
      <c r="B5887" s="602"/>
      <c r="C5887" s="602"/>
      <c r="D5887" s="603"/>
      <c r="E5887" s="623" t="s">
        <v>4150</v>
      </c>
      <c r="F5887" s="624"/>
      <c r="G5887" s="625"/>
      <c r="H5887" s="612">
        <v>4534.84</v>
      </c>
    </row>
    <row r="5888" spans="1:8">
      <c r="A5888" s="634" t="s">
        <v>4151</v>
      </c>
      <c r="B5888" s="635"/>
      <c r="C5888" s="636"/>
      <c r="D5888" s="637"/>
      <c r="E5888" s="636"/>
      <c r="F5888" s="636"/>
      <c r="G5888" s="638"/>
      <c r="H5888" s="639"/>
    </row>
    <row r="5889" spans="1:8">
      <c r="A5889" s="594" t="s">
        <v>4064</v>
      </c>
      <c r="B5889" s="595"/>
      <c r="C5889" s="595"/>
      <c r="D5889" s="596"/>
      <c r="E5889" s="597" t="s">
        <v>4130</v>
      </c>
      <c r="F5889" s="598" t="s">
        <v>4144</v>
      </c>
      <c r="G5889" s="599" t="s">
        <v>4133</v>
      </c>
      <c r="H5889" s="600" t="s">
        <v>4134</v>
      </c>
    </row>
    <row r="5890" spans="1:8">
      <c r="A5890" s="601" t="s">
        <v>4198</v>
      </c>
      <c r="B5890" s="602"/>
      <c r="C5890" s="602"/>
      <c r="D5890" s="603"/>
      <c r="E5890" s="604" t="s">
        <v>4146</v>
      </c>
      <c r="F5890" s="640">
        <v>1.3</v>
      </c>
      <c r="G5890" s="606">
        <v>25731.008062500001</v>
      </c>
      <c r="H5890" s="607">
        <v>33450.31</v>
      </c>
    </row>
    <row r="5891" spans="1:8">
      <c r="A5891" s="601"/>
      <c r="B5891" s="602"/>
      <c r="C5891" s="602"/>
      <c r="D5891" s="603"/>
      <c r="E5891" s="604" t="s">
        <v>4141</v>
      </c>
      <c r="F5891" s="605"/>
      <c r="G5891" s="606" t="s">
        <v>4141</v>
      </c>
      <c r="H5891" s="607" t="s">
        <v>4141</v>
      </c>
    </row>
    <row r="5892" spans="1:8" ht="13.5" thickBot="1">
      <c r="A5892" s="641"/>
      <c r="B5892" s="642"/>
      <c r="C5892" s="642"/>
      <c r="D5892" s="643"/>
      <c r="E5892" s="644" t="s">
        <v>4153</v>
      </c>
      <c r="F5892" s="645"/>
      <c r="G5892" s="646"/>
      <c r="H5892" s="647">
        <v>33450.31</v>
      </c>
    </row>
    <row r="5893" spans="1:8" ht="13.5" thickBot="1">
      <c r="A5893" s="648" t="s">
        <v>4154</v>
      </c>
      <c r="B5893" s="649"/>
      <c r="C5893" s="649"/>
      <c r="D5893" s="649"/>
      <c r="E5893" s="650"/>
      <c r="F5893" s="651">
        <v>205162.7</v>
      </c>
      <c r="G5893" s="652"/>
      <c r="H5893" s="653"/>
    </row>
    <row r="5894" spans="1:8" ht="15">
      <c r="A5894" s="579"/>
      <c r="B5894" s="579"/>
      <c r="C5894" s="579"/>
      <c r="D5894" s="579"/>
      <c r="E5894" s="579"/>
      <c r="F5894" s="579"/>
      <c r="G5894" s="579"/>
      <c r="H5894" s="579"/>
    </row>
    <row r="5895" spans="1:8" ht="15.75" thickBot="1">
      <c r="A5895" s="654"/>
      <c r="B5895" s="654"/>
      <c r="C5895" s="654"/>
      <c r="D5895" s="654"/>
      <c r="E5895" s="654"/>
      <c r="F5895" s="654"/>
      <c r="G5895" s="654"/>
      <c r="H5895" s="654"/>
    </row>
    <row r="5896" spans="1:8" ht="26.25" thickBot="1">
      <c r="A5896" s="573" t="s">
        <v>4129</v>
      </c>
      <c r="B5896" s="581"/>
      <c r="C5896" s="581"/>
      <c r="D5896" s="582" t="s">
        <v>469</v>
      </c>
      <c r="E5896" s="583" t="s">
        <v>4130</v>
      </c>
      <c r="F5896" s="584" t="s">
        <v>2</v>
      </c>
      <c r="G5896" s="585" t="s">
        <v>0</v>
      </c>
      <c r="H5896" s="586" t="s">
        <v>4741</v>
      </c>
    </row>
    <row r="5897" spans="1:8" ht="15.75" customHeight="1" thickBot="1">
      <c r="A5897" s="587"/>
      <c r="B5897" s="587"/>
      <c r="C5897" s="587"/>
      <c r="D5897" s="587"/>
      <c r="E5897" s="587"/>
      <c r="F5897" s="587"/>
      <c r="G5897" s="587"/>
      <c r="H5897" s="587"/>
    </row>
    <row r="5898" spans="1:8">
      <c r="A5898" s="588" t="s">
        <v>1297</v>
      </c>
      <c r="B5898" s="589"/>
      <c r="C5898" s="590"/>
      <c r="D5898" s="591"/>
      <c r="E5898" s="590"/>
      <c r="F5898" s="590"/>
      <c r="G5898" s="592"/>
      <c r="H5898" s="593"/>
    </row>
    <row r="5899" spans="1:8">
      <c r="A5899" s="594" t="s">
        <v>4064</v>
      </c>
      <c r="B5899" s="595"/>
      <c r="C5899" s="595"/>
      <c r="D5899" s="596"/>
      <c r="E5899" s="597" t="s">
        <v>4130</v>
      </c>
      <c r="F5899" s="598" t="s">
        <v>4132</v>
      </c>
      <c r="G5899" s="599" t="s">
        <v>4133</v>
      </c>
      <c r="H5899" s="600" t="s">
        <v>4134</v>
      </c>
    </row>
    <row r="5900" spans="1:8">
      <c r="A5900" s="601" t="s">
        <v>4689</v>
      </c>
      <c r="B5900" s="602"/>
      <c r="C5900" s="602"/>
      <c r="D5900" s="603"/>
      <c r="E5900" s="604" t="s">
        <v>4138</v>
      </c>
      <c r="F5900" s="605">
        <v>2</v>
      </c>
      <c r="G5900" s="606">
        <v>269</v>
      </c>
      <c r="H5900" s="607">
        <v>538</v>
      </c>
    </row>
    <row r="5901" spans="1:8">
      <c r="A5901" s="601" t="s">
        <v>4679</v>
      </c>
      <c r="B5901" s="602"/>
      <c r="C5901" s="602"/>
      <c r="D5901" s="603"/>
      <c r="E5901" s="604" t="s">
        <v>4136</v>
      </c>
      <c r="F5901" s="605">
        <v>5.4</v>
      </c>
      <c r="G5901" s="606">
        <v>2777</v>
      </c>
      <c r="H5901" s="607">
        <v>14995.8</v>
      </c>
    </row>
    <row r="5902" spans="1:8">
      <c r="A5902" s="601" t="s">
        <v>4682</v>
      </c>
      <c r="B5902" s="602"/>
      <c r="C5902" s="602"/>
      <c r="D5902" s="603"/>
      <c r="E5902" s="604" t="s">
        <v>4138</v>
      </c>
      <c r="F5902" s="605">
        <v>1</v>
      </c>
      <c r="G5902" s="606">
        <v>2816</v>
      </c>
      <c r="H5902" s="607">
        <v>2816</v>
      </c>
    </row>
    <row r="5903" spans="1:8">
      <c r="A5903" s="601" t="s">
        <v>4683</v>
      </c>
      <c r="B5903" s="602"/>
      <c r="C5903" s="602"/>
      <c r="D5903" s="603"/>
      <c r="E5903" s="604" t="s">
        <v>4138</v>
      </c>
      <c r="F5903" s="605">
        <v>3</v>
      </c>
      <c r="G5903" s="606">
        <v>1619</v>
      </c>
      <c r="H5903" s="607">
        <v>4857</v>
      </c>
    </row>
    <row r="5904" spans="1:8">
      <c r="A5904" s="601" t="s">
        <v>4690</v>
      </c>
      <c r="B5904" s="602"/>
      <c r="C5904" s="602"/>
      <c r="D5904" s="603"/>
      <c r="E5904" s="604" t="s">
        <v>4138</v>
      </c>
      <c r="F5904" s="605">
        <v>0.01</v>
      </c>
      <c r="G5904" s="606">
        <v>75683</v>
      </c>
      <c r="H5904" s="607">
        <v>756.83</v>
      </c>
    </row>
    <row r="5905" spans="1:8">
      <c r="A5905" s="601" t="s">
        <v>4691</v>
      </c>
      <c r="B5905" s="602"/>
      <c r="C5905" s="602"/>
      <c r="D5905" s="603"/>
      <c r="E5905" s="604" t="s">
        <v>4138</v>
      </c>
      <c r="F5905" s="605">
        <v>0.01</v>
      </c>
      <c r="G5905" s="606">
        <v>55371</v>
      </c>
      <c r="H5905" s="607">
        <v>553.71</v>
      </c>
    </row>
    <row r="5906" spans="1:8">
      <c r="A5906" s="601" t="s">
        <v>4742</v>
      </c>
      <c r="B5906" s="602"/>
      <c r="C5906" s="602"/>
      <c r="D5906" s="603"/>
      <c r="E5906" s="604" t="s">
        <v>4138</v>
      </c>
      <c r="F5906" s="605">
        <v>1</v>
      </c>
      <c r="G5906" s="606">
        <v>1193</v>
      </c>
      <c r="H5906" s="607">
        <v>1193</v>
      </c>
    </row>
    <row r="5907" spans="1:8">
      <c r="A5907" s="601" t="s">
        <v>4692</v>
      </c>
      <c r="B5907" s="602"/>
      <c r="C5907" s="602"/>
      <c r="D5907" s="603"/>
      <c r="E5907" s="604" t="s">
        <v>4138</v>
      </c>
      <c r="F5907" s="605">
        <v>4</v>
      </c>
      <c r="G5907" s="606">
        <v>75</v>
      </c>
      <c r="H5907" s="607">
        <v>300</v>
      </c>
    </row>
    <row r="5908" spans="1:8">
      <c r="A5908" s="601" t="s">
        <v>4743</v>
      </c>
      <c r="B5908" s="602"/>
      <c r="C5908" s="602"/>
      <c r="D5908" s="603"/>
      <c r="E5908" s="604" t="s">
        <v>4136</v>
      </c>
      <c r="F5908" s="605">
        <v>1.5</v>
      </c>
      <c r="G5908" s="606">
        <v>1292</v>
      </c>
      <c r="H5908" s="607">
        <v>1938</v>
      </c>
    </row>
    <row r="5909" spans="1:8">
      <c r="A5909" s="601"/>
      <c r="B5909" s="602"/>
      <c r="C5909" s="602"/>
      <c r="D5909" s="603"/>
      <c r="E5909" s="611" t="s">
        <v>4142</v>
      </c>
      <c r="F5909" s="611"/>
      <c r="G5909" s="611"/>
      <c r="H5909" s="612">
        <v>27948.34</v>
      </c>
    </row>
    <row r="5910" spans="1:8">
      <c r="A5910" s="613" t="s">
        <v>4143</v>
      </c>
      <c r="B5910" s="614"/>
      <c r="C5910" s="615"/>
      <c r="D5910" s="616"/>
      <c r="E5910" s="615"/>
      <c r="F5910" s="615"/>
      <c r="G5910" s="617"/>
      <c r="H5910" s="618"/>
    </row>
    <row r="5911" spans="1:8">
      <c r="A5911" s="594" t="s">
        <v>4129</v>
      </c>
      <c r="B5911" s="595"/>
      <c r="C5911" s="595"/>
      <c r="D5911" s="596"/>
      <c r="E5911" s="597" t="s">
        <v>4130</v>
      </c>
      <c r="F5911" s="598" t="s">
        <v>4144</v>
      </c>
      <c r="G5911" s="599" t="s">
        <v>4133</v>
      </c>
      <c r="H5911" s="600" t="s">
        <v>4134</v>
      </c>
    </row>
    <row r="5912" spans="1:8">
      <c r="A5912" s="601" t="s">
        <v>4145</v>
      </c>
      <c r="B5912" s="602"/>
      <c r="C5912" s="602"/>
      <c r="D5912" s="603"/>
      <c r="E5912" s="604" t="s">
        <v>4146</v>
      </c>
      <c r="F5912" s="619">
        <v>1.5</v>
      </c>
      <c r="G5912" s="606">
        <v>1587.2183463750353</v>
      </c>
      <c r="H5912" s="607">
        <v>2380.83</v>
      </c>
    </row>
    <row r="5913" spans="1:8">
      <c r="A5913" s="601" t="s">
        <v>4223</v>
      </c>
      <c r="B5913" s="602"/>
      <c r="C5913" s="602"/>
      <c r="D5913" s="603"/>
      <c r="E5913" s="604" t="s">
        <v>4146</v>
      </c>
      <c r="F5913" s="619">
        <v>1.5</v>
      </c>
      <c r="G5913" s="606">
        <v>11523.205194682756</v>
      </c>
      <c r="H5913" s="607">
        <v>17284.810000000001</v>
      </c>
    </row>
    <row r="5914" spans="1:8">
      <c r="A5914" s="620"/>
      <c r="B5914" s="621"/>
      <c r="C5914" s="621"/>
      <c r="D5914" s="622"/>
      <c r="E5914" s="623" t="s">
        <v>4147</v>
      </c>
      <c r="F5914" s="624"/>
      <c r="G5914" s="625"/>
      <c r="H5914" s="612">
        <v>19665.64</v>
      </c>
    </row>
    <row r="5915" spans="1:8">
      <c r="A5915" s="626" t="s">
        <v>4148</v>
      </c>
      <c r="B5915" s="627"/>
      <c r="C5915" s="628"/>
      <c r="D5915" s="629"/>
      <c r="E5915" s="628"/>
      <c r="F5915" s="628"/>
      <c r="G5915" s="630"/>
      <c r="H5915" s="631"/>
    </row>
    <row r="5916" spans="1:8">
      <c r="A5916" s="594" t="s">
        <v>4064</v>
      </c>
      <c r="B5916" s="595"/>
      <c r="C5916" s="595"/>
      <c r="D5916" s="596"/>
      <c r="E5916" s="597" t="s">
        <v>4130</v>
      </c>
      <c r="F5916" s="598" t="s">
        <v>4132</v>
      </c>
      <c r="G5916" s="599" t="s">
        <v>4133</v>
      </c>
      <c r="H5916" s="600" t="s">
        <v>4134</v>
      </c>
    </row>
    <row r="5917" spans="1:8">
      <c r="A5917" s="601" t="s">
        <v>4149</v>
      </c>
      <c r="B5917" s="602"/>
      <c r="C5917" s="602"/>
      <c r="D5917" s="603"/>
      <c r="E5917" s="604" t="s">
        <v>4140</v>
      </c>
      <c r="F5917" s="632">
        <v>0.08</v>
      </c>
      <c r="G5917" s="606">
        <v>64783.484999999993</v>
      </c>
      <c r="H5917" s="607">
        <v>5182.68</v>
      </c>
    </row>
    <row r="5918" spans="1:8">
      <c r="A5918" s="601"/>
      <c r="B5918" s="602"/>
      <c r="C5918" s="602"/>
      <c r="D5918" s="603"/>
      <c r="E5918" s="623" t="s">
        <v>4150</v>
      </c>
      <c r="F5918" s="624"/>
      <c r="G5918" s="625"/>
      <c r="H5918" s="612">
        <v>5182.68</v>
      </c>
    </row>
    <row r="5919" spans="1:8">
      <c r="A5919" s="634" t="s">
        <v>4151</v>
      </c>
      <c r="B5919" s="635"/>
      <c r="C5919" s="636"/>
      <c r="D5919" s="637"/>
      <c r="E5919" s="636"/>
      <c r="F5919" s="636"/>
      <c r="G5919" s="638"/>
      <c r="H5919" s="639"/>
    </row>
    <row r="5920" spans="1:8">
      <c r="A5920" s="594" t="s">
        <v>4064</v>
      </c>
      <c r="B5920" s="595"/>
      <c r="C5920" s="595"/>
      <c r="D5920" s="596"/>
      <c r="E5920" s="597" t="s">
        <v>4130</v>
      </c>
      <c r="F5920" s="598" t="s">
        <v>4144</v>
      </c>
      <c r="G5920" s="599" t="s">
        <v>4133</v>
      </c>
      <c r="H5920" s="600" t="s">
        <v>4134</v>
      </c>
    </row>
    <row r="5921" spans="1:8">
      <c r="A5921" s="601" t="s">
        <v>4198</v>
      </c>
      <c r="B5921" s="602"/>
      <c r="C5921" s="602"/>
      <c r="D5921" s="603"/>
      <c r="E5921" s="604" t="s">
        <v>4146</v>
      </c>
      <c r="F5921" s="640">
        <v>1.5</v>
      </c>
      <c r="G5921" s="606">
        <v>25731.008062500001</v>
      </c>
      <c r="H5921" s="607">
        <v>38596.51</v>
      </c>
    </row>
    <row r="5922" spans="1:8">
      <c r="A5922" s="601"/>
      <c r="B5922" s="602"/>
      <c r="C5922" s="602"/>
      <c r="D5922" s="603"/>
      <c r="E5922" s="604" t="s">
        <v>4141</v>
      </c>
      <c r="F5922" s="605"/>
      <c r="G5922" s="606" t="s">
        <v>4141</v>
      </c>
      <c r="H5922" s="607" t="s">
        <v>4141</v>
      </c>
    </row>
    <row r="5923" spans="1:8" ht="13.5" thickBot="1">
      <c r="A5923" s="641"/>
      <c r="B5923" s="642"/>
      <c r="C5923" s="642"/>
      <c r="D5923" s="643"/>
      <c r="E5923" s="644" t="s">
        <v>4153</v>
      </c>
      <c r="F5923" s="645"/>
      <c r="G5923" s="646"/>
      <c r="H5923" s="647">
        <v>38596.51</v>
      </c>
    </row>
    <row r="5924" spans="1:8" ht="13.5" thickBot="1">
      <c r="A5924" s="648" t="s">
        <v>4154</v>
      </c>
      <c r="B5924" s="649"/>
      <c r="C5924" s="649"/>
      <c r="D5924" s="649"/>
      <c r="E5924" s="650"/>
      <c r="F5924" s="651">
        <v>91393.17</v>
      </c>
      <c r="G5924" s="652"/>
      <c r="H5924" s="653"/>
    </row>
    <row r="5925" spans="1:8" ht="15">
      <c r="A5925" s="579"/>
      <c r="B5925" s="579"/>
      <c r="C5925" s="579"/>
      <c r="D5925" s="579"/>
      <c r="E5925" s="579"/>
      <c r="F5925" s="579"/>
      <c r="G5925" s="579"/>
      <c r="H5925" s="579"/>
    </row>
    <row r="5926" spans="1:8" ht="15.75" thickBot="1">
      <c r="A5926" s="654"/>
      <c r="B5926" s="654"/>
      <c r="C5926" s="654"/>
      <c r="D5926" s="654"/>
      <c r="E5926" s="654"/>
      <c r="F5926" s="654"/>
      <c r="G5926" s="654"/>
      <c r="H5926" s="654"/>
    </row>
    <row r="5927" spans="1:8" ht="26.25" thickBot="1">
      <c r="A5927" s="573" t="s">
        <v>4129</v>
      </c>
      <c r="B5927" s="581"/>
      <c r="C5927" s="581"/>
      <c r="D5927" s="582" t="s">
        <v>471</v>
      </c>
      <c r="E5927" s="583" t="s">
        <v>4130</v>
      </c>
      <c r="F5927" s="584" t="s">
        <v>2</v>
      </c>
      <c r="G5927" s="585" t="s">
        <v>0</v>
      </c>
      <c r="H5927" s="586" t="s">
        <v>4744</v>
      </c>
    </row>
    <row r="5928" spans="1:8" ht="15.75" customHeight="1" thickBot="1">
      <c r="A5928" s="587"/>
      <c r="B5928" s="587"/>
      <c r="C5928" s="587"/>
      <c r="D5928" s="587"/>
      <c r="E5928" s="587"/>
      <c r="F5928" s="587"/>
      <c r="G5928" s="587"/>
      <c r="H5928" s="587"/>
    </row>
    <row r="5929" spans="1:8">
      <c r="A5929" s="588" t="s">
        <v>1297</v>
      </c>
      <c r="B5929" s="589"/>
      <c r="C5929" s="590"/>
      <c r="D5929" s="591"/>
      <c r="E5929" s="590"/>
      <c r="F5929" s="590"/>
      <c r="G5929" s="592"/>
      <c r="H5929" s="593"/>
    </row>
    <row r="5930" spans="1:8">
      <c r="A5930" s="594" t="s">
        <v>4064</v>
      </c>
      <c r="B5930" s="595"/>
      <c r="C5930" s="595"/>
      <c r="D5930" s="596"/>
      <c r="E5930" s="597" t="s">
        <v>4130</v>
      </c>
      <c r="F5930" s="598" t="s">
        <v>4132</v>
      </c>
      <c r="G5930" s="599" t="s">
        <v>4133</v>
      </c>
      <c r="H5930" s="600" t="s">
        <v>4134</v>
      </c>
    </row>
    <row r="5931" spans="1:8">
      <c r="A5931" s="601" t="s">
        <v>4689</v>
      </c>
      <c r="B5931" s="602"/>
      <c r="C5931" s="602"/>
      <c r="D5931" s="603"/>
      <c r="E5931" s="604" t="s">
        <v>4138</v>
      </c>
      <c r="F5931" s="605">
        <v>3</v>
      </c>
      <c r="G5931" s="606">
        <v>269</v>
      </c>
      <c r="H5931" s="607">
        <v>807</v>
      </c>
    </row>
    <row r="5932" spans="1:8">
      <c r="A5932" s="601" t="s">
        <v>4679</v>
      </c>
      <c r="B5932" s="602"/>
      <c r="C5932" s="602"/>
      <c r="D5932" s="603"/>
      <c r="E5932" s="604" t="s">
        <v>4136</v>
      </c>
      <c r="F5932" s="605">
        <v>9</v>
      </c>
      <c r="G5932" s="606">
        <v>2777</v>
      </c>
      <c r="H5932" s="607">
        <v>24993</v>
      </c>
    </row>
    <row r="5933" spans="1:8">
      <c r="A5933" s="601" t="s">
        <v>4682</v>
      </c>
      <c r="B5933" s="602"/>
      <c r="C5933" s="602"/>
      <c r="D5933" s="603"/>
      <c r="E5933" s="604" t="s">
        <v>4138</v>
      </c>
      <c r="F5933" s="605">
        <v>1</v>
      </c>
      <c r="G5933" s="606">
        <v>2816</v>
      </c>
      <c r="H5933" s="607">
        <v>2816</v>
      </c>
    </row>
    <row r="5934" spans="1:8">
      <c r="A5934" s="601" t="s">
        <v>4683</v>
      </c>
      <c r="B5934" s="602"/>
      <c r="C5934" s="602"/>
      <c r="D5934" s="603"/>
      <c r="E5934" s="604" t="s">
        <v>4138</v>
      </c>
      <c r="F5934" s="605">
        <v>4</v>
      </c>
      <c r="G5934" s="606">
        <v>1619</v>
      </c>
      <c r="H5934" s="607">
        <v>6476</v>
      </c>
    </row>
    <row r="5935" spans="1:8">
      <c r="A5935" s="601" t="s">
        <v>4742</v>
      </c>
      <c r="B5935" s="602"/>
      <c r="C5935" s="602"/>
      <c r="D5935" s="603"/>
      <c r="E5935" s="604" t="s">
        <v>4138</v>
      </c>
      <c r="F5935" s="605">
        <v>2</v>
      </c>
      <c r="G5935" s="606">
        <v>1193</v>
      </c>
      <c r="H5935" s="607">
        <v>2386</v>
      </c>
    </row>
    <row r="5936" spans="1:8">
      <c r="A5936" s="601" t="s">
        <v>4690</v>
      </c>
      <c r="B5936" s="602"/>
      <c r="C5936" s="602"/>
      <c r="D5936" s="603"/>
      <c r="E5936" s="604" t="s">
        <v>4138</v>
      </c>
      <c r="F5936" s="605">
        <v>0.01</v>
      </c>
      <c r="G5936" s="606">
        <v>75683</v>
      </c>
      <c r="H5936" s="607">
        <v>756.83</v>
      </c>
    </row>
    <row r="5937" spans="1:8">
      <c r="A5937" s="601" t="s">
        <v>4691</v>
      </c>
      <c r="B5937" s="602"/>
      <c r="C5937" s="602"/>
      <c r="D5937" s="603"/>
      <c r="E5937" s="604" t="s">
        <v>4138</v>
      </c>
      <c r="F5937" s="605">
        <v>0.01</v>
      </c>
      <c r="G5937" s="606">
        <v>55371</v>
      </c>
      <c r="H5937" s="607">
        <v>553.71</v>
      </c>
    </row>
    <row r="5938" spans="1:8">
      <c r="A5938" s="601" t="s">
        <v>4743</v>
      </c>
      <c r="B5938" s="602"/>
      <c r="C5938" s="602"/>
      <c r="D5938" s="603"/>
      <c r="E5938" s="604" t="s">
        <v>4136</v>
      </c>
      <c r="F5938" s="605">
        <v>1.5</v>
      </c>
      <c r="G5938" s="606">
        <v>1292</v>
      </c>
      <c r="H5938" s="607">
        <v>1938</v>
      </c>
    </row>
    <row r="5939" spans="1:8">
      <c r="A5939" s="601" t="s">
        <v>4696</v>
      </c>
      <c r="B5939" s="602"/>
      <c r="C5939" s="602"/>
      <c r="D5939" s="603"/>
      <c r="E5939" s="604" t="s">
        <v>4138</v>
      </c>
      <c r="F5939" s="605">
        <v>2</v>
      </c>
      <c r="G5939" s="606">
        <v>4230</v>
      </c>
      <c r="H5939" s="607">
        <v>8460</v>
      </c>
    </row>
    <row r="5940" spans="1:8">
      <c r="A5940" s="601"/>
      <c r="B5940" s="602"/>
      <c r="C5940" s="602"/>
      <c r="D5940" s="603"/>
      <c r="E5940" s="604" t="s">
        <v>4141</v>
      </c>
      <c r="F5940" s="605"/>
      <c r="G5940" s="606" t="s">
        <v>4141</v>
      </c>
      <c r="H5940" s="607" t="s">
        <v>4141</v>
      </c>
    </row>
    <row r="5941" spans="1:8">
      <c r="A5941" s="601"/>
      <c r="B5941" s="602"/>
      <c r="C5941" s="602"/>
      <c r="D5941" s="603"/>
      <c r="E5941" s="611" t="s">
        <v>4142</v>
      </c>
      <c r="F5941" s="611"/>
      <c r="G5941" s="611"/>
      <c r="H5941" s="612">
        <v>49186.54</v>
      </c>
    </row>
    <row r="5942" spans="1:8">
      <c r="A5942" s="613" t="s">
        <v>4143</v>
      </c>
      <c r="B5942" s="614"/>
      <c r="C5942" s="615"/>
      <c r="D5942" s="616"/>
      <c r="E5942" s="615"/>
      <c r="F5942" s="615"/>
      <c r="G5942" s="617"/>
      <c r="H5942" s="618"/>
    </row>
    <row r="5943" spans="1:8">
      <c r="A5943" s="594" t="s">
        <v>4129</v>
      </c>
      <c r="B5943" s="595"/>
      <c r="C5943" s="595"/>
      <c r="D5943" s="596"/>
      <c r="E5943" s="597" t="s">
        <v>4130</v>
      </c>
      <c r="F5943" s="598" t="s">
        <v>4144</v>
      </c>
      <c r="G5943" s="599" t="s">
        <v>4133</v>
      </c>
      <c r="H5943" s="600" t="s">
        <v>4134</v>
      </c>
    </row>
    <row r="5944" spans="1:8">
      <c r="A5944" s="601" t="s">
        <v>4145</v>
      </c>
      <c r="B5944" s="602"/>
      <c r="C5944" s="602"/>
      <c r="D5944" s="603"/>
      <c r="E5944" s="604" t="s">
        <v>4146</v>
      </c>
      <c r="F5944" s="619">
        <v>2</v>
      </c>
      <c r="G5944" s="606">
        <v>1587.2183463750353</v>
      </c>
      <c r="H5944" s="607">
        <v>3174.44</v>
      </c>
    </row>
    <row r="5945" spans="1:8">
      <c r="A5945" s="601" t="s">
        <v>4223</v>
      </c>
      <c r="B5945" s="602"/>
      <c r="C5945" s="602"/>
      <c r="D5945" s="603"/>
      <c r="E5945" s="604" t="s">
        <v>4146</v>
      </c>
      <c r="F5945" s="619">
        <v>2</v>
      </c>
      <c r="G5945" s="606">
        <v>11523.205194682756</v>
      </c>
      <c r="H5945" s="607">
        <v>23046.41</v>
      </c>
    </row>
    <row r="5946" spans="1:8">
      <c r="A5946" s="620"/>
      <c r="B5946" s="621"/>
      <c r="C5946" s="621"/>
      <c r="D5946" s="622"/>
      <c r="E5946" s="623" t="s">
        <v>4147</v>
      </c>
      <c r="F5946" s="624"/>
      <c r="G5946" s="625"/>
      <c r="H5946" s="612">
        <v>26220.85</v>
      </c>
    </row>
    <row r="5947" spans="1:8">
      <c r="A5947" s="626" t="s">
        <v>4148</v>
      </c>
      <c r="B5947" s="627"/>
      <c r="C5947" s="628"/>
      <c r="D5947" s="629"/>
      <c r="E5947" s="628"/>
      <c r="F5947" s="628"/>
      <c r="G5947" s="630"/>
      <c r="H5947" s="631"/>
    </row>
    <row r="5948" spans="1:8">
      <c r="A5948" s="594" t="s">
        <v>4064</v>
      </c>
      <c r="B5948" s="595"/>
      <c r="C5948" s="595"/>
      <c r="D5948" s="596"/>
      <c r="E5948" s="597" t="s">
        <v>4130</v>
      </c>
      <c r="F5948" s="598" t="s">
        <v>4132</v>
      </c>
      <c r="G5948" s="599" t="s">
        <v>4133</v>
      </c>
      <c r="H5948" s="600" t="s">
        <v>4134</v>
      </c>
    </row>
    <row r="5949" spans="1:8">
      <c r="A5949" s="601" t="s">
        <v>4149</v>
      </c>
      <c r="B5949" s="602"/>
      <c r="C5949" s="602"/>
      <c r="D5949" s="603"/>
      <c r="E5949" s="604" t="s">
        <v>4140</v>
      </c>
      <c r="F5949" s="632">
        <v>0.08</v>
      </c>
      <c r="G5949" s="606">
        <v>64783.484999999993</v>
      </c>
      <c r="H5949" s="607">
        <v>5182.68</v>
      </c>
    </row>
    <row r="5950" spans="1:8">
      <c r="A5950" s="601"/>
      <c r="B5950" s="602"/>
      <c r="C5950" s="602"/>
      <c r="D5950" s="603"/>
      <c r="E5950" s="623" t="s">
        <v>4150</v>
      </c>
      <c r="F5950" s="624"/>
      <c r="G5950" s="625"/>
      <c r="H5950" s="612">
        <v>5182.68</v>
      </c>
    </row>
    <row r="5951" spans="1:8">
      <c r="A5951" s="634" t="s">
        <v>4151</v>
      </c>
      <c r="B5951" s="635"/>
      <c r="C5951" s="636"/>
      <c r="D5951" s="637"/>
      <c r="E5951" s="636"/>
      <c r="F5951" s="636"/>
      <c r="G5951" s="638"/>
      <c r="H5951" s="639"/>
    </row>
    <row r="5952" spans="1:8">
      <c r="A5952" s="594" t="s">
        <v>4064</v>
      </c>
      <c r="B5952" s="595"/>
      <c r="C5952" s="595"/>
      <c r="D5952" s="596"/>
      <c r="E5952" s="597" t="s">
        <v>4130</v>
      </c>
      <c r="F5952" s="598" t="s">
        <v>4144</v>
      </c>
      <c r="G5952" s="599" t="s">
        <v>4133</v>
      </c>
      <c r="H5952" s="600" t="s">
        <v>4134</v>
      </c>
    </row>
    <row r="5953" spans="1:8">
      <c r="A5953" s="601" t="s">
        <v>4198</v>
      </c>
      <c r="B5953" s="602"/>
      <c r="C5953" s="602"/>
      <c r="D5953" s="603"/>
      <c r="E5953" s="604" t="s">
        <v>4146</v>
      </c>
      <c r="F5953" s="640">
        <v>2</v>
      </c>
      <c r="G5953" s="606">
        <v>25731.008062500001</v>
      </c>
      <c r="H5953" s="607">
        <v>51462.02</v>
      </c>
    </row>
    <row r="5954" spans="1:8" ht="13.5" thickBot="1">
      <c r="A5954" s="641"/>
      <c r="B5954" s="642"/>
      <c r="C5954" s="642"/>
      <c r="D5954" s="643"/>
      <c r="E5954" s="644" t="s">
        <v>4153</v>
      </c>
      <c r="F5954" s="645"/>
      <c r="G5954" s="646"/>
      <c r="H5954" s="647">
        <v>51462.02</v>
      </c>
    </row>
    <row r="5955" spans="1:8" ht="13.5" thickBot="1">
      <c r="A5955" s="648" t="s">
        <v>4154</v>
      </c>
      <c r="B5955" s="649"/>
      <c r="C5955" s="649"/>
      <c r="D5955" s="649"/>
      <c r="E5955" s="650"/>
      <c r="F5955" s="651">
        <v>132052.09</v>
      </c>
      <c r="G5955" s="652"/>
      <c r="H5955" s="653"/>
    </row>
    <row r="5956" spans="1:8" ht="15">
      <c r="A5956" s="579"/>
      <c r="B5956" s="579"/>
      <c r="C5956" s="579"/>
      <c r="D5956" s="579"/>
      <c r="E5956" s="579"/>
      <c r="F5956" s="579"/>
      <c r="G5956" s="579"/>
      <c r="H5956" s="579"/>
    </row>
    <row r="5957" spans="1:8" ht="15.75" thickBot="1">
      <c r="A5957" s="654"/>
      <c r="B5957" s="654"/>
      <c r="C5957" s="654"/>
      <c r="D5957" s="654"/>
      <c r="E5957" s="654"/>
      <c r="F5957" s="654"/>
      <c r="G5957" s="654"/>
      <c r="H5957" s="654"/>
    </row>
    <row r="5958" spans="1:8" ht="26.25" thickBot="1">
      <c r="A5958" s="573" t="s">
        <v>4129</v>
      </c>
      <c r="B5958" s="581"/>
      <c r="C5958" s="581"/>
      <c r="D5958" s="582" t="s">
        <v>473</v>
      </c>
      <c r="E5958" s="583" t="s">
        <v>4130</v>
      </c>
      <c r="F5958" s="584" t="s">
        <v>2</v>
      </c>
      <c r="G5958" s="585" t="s">
        <v>0</v>
      </c>
      <c r="H5958" s="586" t="s">
        <v>4745</v>
      </c>
    </row>
    <row r="5959" spans="1:8" ht="15.75" customHeight="1" thickBot="1">
      <c r="A5959" s="587"/>
      <c r="B5959" s="587"/>
      <c r="C5959" s="587"/>
      <c r="D5959" s="587"/>
      <c r="E5959" s="587"/>
      <c r="F5959" s="587"/>
      <c r="G5959" s="587"/>
      <c r="H5959" s="587"/>
    </row>
    <row r="5960" spans="1:8">
      <c r="A5960" s="588" t="s">
        <v>1297</v>
      </c>
      <c r="B5960" s="589"/>
      <c r="C5960" s="590"/>
      <c r="D5960" s="591"/>
      <c r="E5960" s="590"/>
      <c r="F5960" s="590"/>
      <c r="G5960" s="592"/>
      <c r="H5960" s="593"/>
    </row>
    <row r="5961" spans="1:8">
      <c r="A5961" s="594" t="s">
        <v>4064</v>
      </c>
      <c r="B5961" s="595"/>
      <c r="C5961" s="595"/>
      <c r="D5961" s="596"/>
      <c r="E5961" s="597" t="s">
        <v>4130</v>
      </c>
      <c r="F5961" s="598" t="s">
        <v>4132</v>
      </c>
      <c r="G5961" s="599" t="s">
        <v>4133</v>
      </c>
      <c r="H5961" s="600" t="s">
        <v>4134</v>
      </c>
    </row>
    <row r="5962" spans="1:8">
      <c r="A5962" s="601" t="s">
        <v>4679</v>
      </c>
      <c r="B5962" s="602"/>
      <c r="C5962" s="602"/>
      <c r="D5962" s="603"/>
      <c r="E5962" s="604" t="s">
        <v>4136</v>
      </c>
      <c r="F5962" s="605">
        <v>5.4</v>
      </c>
      <c r="G5962" s="606">
        <v>2777</v>
      </c>
      <c r="H5962" s="607">
        <v>14995.8</v>
      </c>
    </row>
    <row r="5963" spans="1:8">
      <c r="A5963" s="601" t="s">
        <v>4746</v>
      </c>
      <c r="B5963" s="602"/>
      <c r="C5963" s="602"/>
      <c r="D5963" s="603"/>
      <c r="E5963" s="604" t="s">
        <v>4138</v>
      </c>
      <c r="F5963" s="605">
        <v>2</v>
      </c>
      <c r="G5963" s="606">
        <v>2835</v>
      </c>
      <c r="H5963" s="607">
        <v>5670</v>
      </c>
    </row>
    <row r="5964" spans="1:8">
      <c r="A5964" s="601" t="s">
        <v>4683</v>
      </c>
      <c r="B5964" s="602"/>
      <c r="C5964" s="602"/>
      <c r="D5964" s="603"/>
      <c r="E5964" s="604" t="s">
        <v>4138</v>
      </c>
      <c r="F5964" s="605">
        <v>4</v>
      </c>
      <c r="G5964" s="606">
        <v>1619</v>
      </c>
      <c r="H5964" s="607">
        <v>6476</v>
      </c>
    </row>
    <row r="5965" spans="1:8">
      <c r="A5965" s="601" t="s">
        <v>4737</v>
      </c>
      <c r="B5965" s="602"/>
      <c r="C5965" s="602"/>
      <c r="D5965" s="603"/>
      <c r="E5965" s="604" t="s">
        <v>4138</v>
      </c>
      <c r="F5965" s="605">
        <v>1</v>
      </c>
      <c r="G5965" s="606">
        <v>11171</v>
      </c>
      <c r="H5965" s="607">
        <v>11171</v>
      </c>
    </row>
    <row r="5966" spans="1:8">
      <c r="A5966" s="601" t="s">
        <v>4695</v>
      </c>
      <c r="B5966" s="602"/>
      <c r="C5966" s="602"/>
      <c r="D5966" s="603"/>
      <c r="E5966" s="604" t="s">
        <v>4138</v>
      </c>
      <c r="F5966" s="605">
        <v>3</v>
      </c>
      <c r="G5966" s="606">
        <v>1030</v>
      </c>
      <c r="H5966" s="607">
        <v>3090</v>
      </c>
    </row>
    <row r="5967" spans="1:8">
      <c r="A5967" s="601" t="s">
        <v>4739</v>
      </c>
      <c r="B5967" s="602"/>
      <c r="C5967" s="602"/>
      <c r="D5967" s="603"/>
      <c r="E5967" s="604" t="s">
        <v>4136</v>
      </c>
      <c r="F5967" s="605">
        <v>1.5</v>
      </c>
      <c r="G5967" s="606">
        <v>5707</v>
      </c>
      <c r="H5967" s="607">
        <v>8560.5</v>
      </c>
    </row>
    <row r="5968" spans="1:8">
      <c r="A5968" s="601"/>
      <c r="B5968" s="602"/>
      <c r="C5968" s="602"/>
      <c r="D5968" s="603"/>
      <c r="E5968" s="604" t="s">
        <v>4141</v>
      </c>
      <c r="F5968" s="605"/>
      <c r="G5968" s="606" t="s">
        <v>4141</v>
      </c>
      <c r="H5968" s="607" t="s">
        <v>4141</v>
      </c>
    </row>
    <row r="5969" spans="1:8">
      <c r="A5969" s="601"/>
      <c r="B5969" s="602"/>
      <c r="C5969" s="602"/>
      <c r="D5969" s="603"/>
      <c r="E5969" s="611" t="s">
        <v>4142</v>
      </c>
      <c r="F5969" s="611"/>
      <c r="G5969" s="611"/>
      <c r="H5969" s="612">
        <v>49963.3</v>
      </c>
    </row>
    <row r="5970" spans="1:8">
      <c r="A5970" s="613" t="s">
        <v>4143</v>
      </c>
      <c r="B5970" s="614"/>
      <c r="C5970" s="615"/>
      <c r="D5970" s="616"/>
      <c r="E5970" s="615"/>
      <c r="F5970" s="615"/>
      <c r="G5970" s="617"/>
      <c r="H5970" s="618"/>
    </row>
    <row r="5971" spans="1:8">
      <c r="A5971" s="594" t="s">
        <v>4129</v>
      </c>
      <c r="B5971" s="595"/>
      <c r="C5971" s="595"/>
      <c r="D5971" s="596"/>
      <c r="E5971" s="597" t="s">
        <v>4130</v>
      </c>
      <c r="F5971" s="598" t="s">
        <v>4144</v>
      </c>
      <c r="G5971" s="599" t="s">
        <v>4133</v>
      </c>
      <c r="H5971" s="600" t="s">
        <v>4134</v>
      </c>
    </row>
    <row r="5972" spans="1:8">
      <c r="A5972" s="601" t="s">
        <v>4145</v>
      </c>
      <c r="B5972" s="602"/>
      <c r="C5972" s="602"/>
      <c r="D5972" s="603"/>
      <c r="E5972" s="604" t="s">
        <v>4146</v>
      </c>
      <c r="F5972" s="619">
        <v>2</v>
      </c>
      <c r="G5972" s="606">
        <v>1587.2183463750353</v>
      </c>
      <c r="H5972" s="607">
        <v>3174.44</v>
      </c>
    </row>
    <row r="5973" spans="1:8">
      <c r="A5973" s="601" t="s">
        <v>4223</v>
      </c>
      <c r="B5973" s="602"/>
      <c r="C5973" s="602"/>
      <c r="D5973" s="603"/>
      <c r="E5973" s="604" t="s">
        <v>4146</v>
      </c>
      <c r="F5973" s="619">
        <v>2</v>
      </c>
      <c r="G5973" s="606">
        <v>11523.205194682756</v>
      </c>
      <c r="H5973" s="607">
        <v>23046.41</v>
      </c>
    </row>
    <row r="5974" spans="1:8">
      <c r="A5974" s="620"/>
      <c r="B5974" s="621"/>
      <c r="C5974" s="621"/>
      <c r="D5974" s="622"/>
      <c r="E5974" s="623" t="s">
        <v>4147</v>
      </c>
      <c r="F5974" s="624"/>
      <c r="G5974" s="625"/>
      <c r="H5974" s="612">
        <v>26220.85</v>
      </c>
    </row>
    <row r="5975" spans="1:8">
      <c r="A5975" s="626" t="s">
        <v>4148</v>
      </c>
      <c r="B5975" s="627"/>
      <c r="C5975" s="628"/>
      <c r="D5975" s="629"/>
      <c r="E5975" s="628"/>
      <c r="F5975" s="628"/>
      <c r="G5975" s="630"/>
      <c r="H5975" s="631"/>
    </row>
    <row r="5976" spans="1:8">
      <c r="A5976" s="594" t="s">
        <v>4064</v>
      </c>
      <c r="B5976" s="595"/>
      <c r="C5976" s="595"/>
      <c r="D5976" s="596"/>
      <c r="E5976" s="597" t="s">
        <v>4130</v>
      </c>
      <c r="F5976" s="598" t="s">
        <v>4132</v>
      </c>
      <c r="G5976" s="599" t="s">
        <v>4133</v>
      </c>
      <c r="H5976" s="600" t="s">
        <v>4134</v>
      </c>
    </row>
    <row r="5977" spans="1:8">
      <c r="A5977" s="601" t="s">
        <v>4149</v>
      </c>
      <c r="B5977" s="602"/>
      <c r="C5977" s="602"/>
      <c r="D5977" s="603"/>
      <c r="E5977" s="604" t="s">
        <v>4140</v>
      </c>
      <c r="F5977" s="632">
        <v>0.08</v>
      </c>
      <c r="G5977" s="606">
        <v>64783.484999999993</v>
      </c>
      <c r="H5977" s="607">
        <v>5182.68</v>
      </c>
    </row>
    <row r="5978" spans="1:8">
      <c r="A5978" s="601"/>
      <c r="B5978" s="602"/>
      <c r="C5978" s="602"/>
      <c r="D5978" s="603"/>
      <c r="E5978" s="623" t="s">
        <v>4150</v>
      </c>
      <c r="F5978" s="624"/>
      <c r="G5978" s="625"/>
      <c r="H5978" s="612">
        <v>5182.68</v>
      </c>
    </row>
    <row r="5979" spans="1:8">
      <c r="A5979" s="634" t="s">
        <v>4151</v>
      </c>
      <c r="B5979" s="635"/>
      <c r="C5979" s="636"/>
      <c r="D5979" s="637"/>
      <c r="E5979" s="636"/>
      <c r="F5979" s="636"/>
      <c r="G5979" s="638"/>
      <c r="H5979" s="639"/>
    </row>
    <row r="5980" spans="1:8">
      <c r="A5980" s="594" t="s">
        <v>4064</v>
      </c>
      <c r="B5980" s="595"/>
      <c r="C5980" s="595"/>
      <c r="D5980" s="596"/>
      <c r="E5980" s="597" t="s">
        <v>4130</v>
      </c>
      <c r="F5980" s="598" t="s">
        <v>4144</v>
      </c>
      <c r="G5980" s="599" t="s">
        <v>4133</v>
      </c>
      <c r="H5980" s="600" t="s">
        <v>4134</v>
      </c>
    </row>
    <row r="5981" spans="1:8">
      <c r="A5981" s="601" t="s">
        <v>4198</v>
      </c>
      <c r="B5981" s="602"/>
      <c r="C5981" s="602"/>
      <c r="D5981" s="603"/>
      <c r="E5981" s="604" t="s">
        <v>4146</v>
      </c>
      <c r="F5981" s="640">
        <v>2</v>
      </c>
      <c r="G5981" s="606">
        <v>25731.008062500001</v>
      </c>
      <c r="H5981" s="607">
        <v>51462.02</v>
      </c>
    </row>
    <row r="5982" spans="1:8">
      <c r="A5982" s="601"/>
      <c r="B5982" s="602"/>
      <c r="C5982" s="602"/>
      <c r="D5982" s="603"/>
      <c r="E5982" s="604" t="s">
        <v>4141</v>
      </c>
      <c r="F5982" s="605"/>
      <c r="G5982" s="606" t="s">
        <v>4141</v>
      </c>
      <c r="H5982" s="607" t="s">
        <v>4141</v>
      </c>
    </row>
    <row r="5983" spans="1:8" ht="13.5" thickBot="1">
      <c r="A5983" s="641"/>
      <c r="B5983" s="642"/>
      <c r="C5983" s="642"/>
      <c r="D5983" s="643"/>
      <c r="E5983" s="644" t="s">
        <v>4153</v>
      </c>
      <c r="F5983" s="645"/>
      <c r="G5983" s="646"/>
      <c r="H5983" s="647">
        <v>51462.02</v>
      </c>
    </row>
    <row r="5984" spans="1:8" ht="13.5" thickBot="1">
      <c r="A5984" s="648" t="s">
        <v>4154</v>
      </c>
      <c r="B5984" s="649"/>
      <c r="C5984" s="649"/>
      <c r="D5984" s="649"/>
      <c r="E5984" s="650"/>
      <c r="F5984" s="651">
        <v>132828.85</v>
      </c>
      <c r="G5984" s="652"/>
      <c r="H5984" s="653"/>
    </row>
    <row r="5985" spans="1:8" ht="15">
      <c r="A5985" s="579"/>
      <c r="B5985" s="579"/>
      <c r="C5985" s="579"/>
      <c r="D5985" s="579"/>
      <c r="E5985" s="579"/>
      <c r="F5985" s="579"/>
      <c r="G5985" s="579"/>
      <c r="H5985" s="579"/>
    </row>
    <row r="5986" spans="1:8" ht="15.75" thickBot="1">
      <c r="A5986" s="654"/>
      <c r="B5986" s="654"/>
      <c r="C5986" s="654"/>
      <c r="D5986" s="654"/>
      <c r="E5986" s="654"/>
      <c r="F5986" s="654"/>
      <c r="G5986" s="654"/>
      <c r="H5986" s="654"/>
    </row>
    <row r="5987" spans="1:8" ht="26.25" thickBot="1">
      <c r="A5987" s="573" t="s">
        <v>4129</v>
      </c>
      <c r="B5987" s="581"/>
      <c r="C5987" s="581"/>
      <c r="D5987" s="582" t="s">
        <v>475</v>
      </c>
      <c r="E5987" s="583" t="s">
        <v>4130</v>
      </c>
      <c r="F5987" s="584" t="s">
        <v>2</v>
      </c>
      <c r="G5987" s="585" t="s">
        <v>0</v>
      </c>
      <c r="H5987" s="586" t="s">
        <v>4747</v>
      </c>
    </row>
    <row r="5988" spans="1:8" ht="15.75" customHeight="1" thickBot="1">
      <c r="A5988" s="587"/>
      <c r="B5988" s="587"/>
      <c r="C5988" s="587"/>
      <c r="D5988" s="587"/>
      <c r="E5988" s="587"/>
      <c r="F5988" s="587"/>
      <c r="G5988" s="587"/>
      <c r="H5988" s="587"/>
    </row>
    <row r="5989" spans="1:8">
      <c r="A5989" s="588" t="s">
        <v>1297</v>
      </c>
      <c r="B5989" s="589"/>
      <c r="C5989" s="590"/>
      <c r="D5989" s="591"/>
      <c r="E5989" s="590"/>
      <c r="F5989" s="590"/>
      <c r="G5989" s="592"/>
      <c r="H5989" s="593"/>
    </row>
    <row r="5990" spans="1:8">
      <c r="A5990" s="594" t="s">
        <v>4064</v>
      </c>
      <c r="B5990" s="595"/>
      <c r="C5990" s="595"/>
      <c r="D5990" s="596"/>
      <c r="E5990" s="597" t="s">
        <v>4130</v>
      </c>
      <c r="F5990" s="598" t="s">
        <v>4132</v>
      </c>
      <c r="G5990" s="599" t="s">
        <v>4133</v>
      </c>
      <c r="H5990" s="600" t="s">
        <v>4134</v>
      </c>
    </row>
    <row r="5991" spans="1:8">
      <c r="A5991" s="601" t="s">
        <v>4689</v>
      </c>
      <c r="B5991" s="602"/>
      <c r="C5991" s="602"/>
      <c r="D5991" s="603"/>
      <c r="E5991" s="604" t="s">
        <v>4138</v>
      </c>
      <c r="F5991" s="605">
        <v>2</v>
      </c>
      <c r="G5991" s="606">
        <v>269</v>
      </c>
      <c r="H5991" s="607">
        <v>538</v>
      </c>
    </row>
    <row r="5992" spans="1:8">
      <c r="A5992" s="601" t="s">
        <v>4680</v>
      </c>
      <c r="B5992" s="602"/>
      <c r="C5992" s="602"/>
      <c r="D5992" s="603"/>
      <c r="E5992" s="604" t="s">
        <v>4136</v>
      </c>
      <c r="F5992" s="605">
        <v>10</v>
      </c>
      <c r="G5992" s="606">
        <v>4095</v>
      </c>
      <c r="H5992" s="607">
        <v>40950</v>
      </c>
    </row>
    <row r="5993" spans="1:8">
      <c r="A5993" s="601" t="s">
        <v>4683</v>
      </c>
      <c r="B5993" s="602"/>
      <c r="C5993" s="602"/>
      <c r="D5993" s="603"/>
      <c r="E5993" s="604" t="s">
        <v>4138</v>
      </c>
      <c r="F5993" s="605">
        <v>3</v>
      </c>
      <c r="G5993" s="606">
        <v>1619</v>
      </c>
      <c r="H5993" s="607">
        <v>4857</v>
      </c>
    </row>
    <row r="5994" spans="1:8">
      <c r="A5994" s="601" t="s">
        <v>4690</v>
      </c>
      <c r="B5994" s="602"/>
      <c r="C5994" s="602"/>
      <c r="D5994" s="603"/>
      <c r="E5994" s="604" t="s">
        <v>4138</v>
      </c>
      <c r="F5994" s="605">
        <v>0.01</v>
      </c>
      <c r="G5994" s="606">
        <v>75683</v>
      </c>
      <c r="H5994" s="607">
        <v>756.83</v>
      </c>
    </row>
    <row r="5995" spans="1:8">
      <c r="A5995" s="601" t="s">
        <v>4691</v>
      </c>
      <c r="B5995" s="602"/>
      <c r="C5995" s="602"/>
      <c r="D5995" s="603"/>
      <c r="E5995" s="604" t="s">
        <v>4138</v>
      </c>
      <c r="F5995" s="605">
        <v>0.01</v>
      </c>
      <c r="G5995" s="606">
        <v>55371</v>
      </c>
      <c r="H5995" s="607">
        <v>553.71</v>
      </c>
    </row>
    <row r="5996" spans="1:8">
      <c r="A5996" s="601" t="s">
        <v>4696</v>
      </c>
      <c r="B5996" s="602"/>
      <c r="C5996" s="602"/>
      <c r="D5996" s="603"/>
      <c r="E5996" s="604" t="s">
        <v>4138</v>
      </c>
      <c r="F5996" s="605">
        <v>1</v>
      </c>
      <c r="G5996" s="606">
        <v>4230</v>
      </c>
      <c r="H5996" s="607">
        <v>4230</v>
      </c>
    </row>
    <row r="5997" spans="1:8">
      <c r="A5997" s="601" t="s">
        <v>4748</v>
      </c>
      <c r="B5997" s="602"/>
      <c r="C5997" s="602"/>
      <c r="D5997" s="603"/>
      <c r="E5997" s="604" t="s">
        <v>4138</v>
      </c>
      <c r="F5997" s="605">
        <v>1</v>
      </c>
      <c r="G5997" s="606">
        <v>40845</v>
      </c>
      <c r="H5997" s="607">
        <v>40845</v>
      </c>
    </row>
    <row r="5998" spans="1:8">
      <c r="A5998" s="601" t="s">
        <v>4692</v>
      </c>
      <c r="B5998" s="602"/>
      <c r="C5998" s="602"/>
      <c r="D5998" s="603"/>
      <c r="E5998" s="604" t="s">
        <v>4138</v>
      </c>
      <c r="F5998" s="605">
        <v>2</v>
      </c>
      <c r="G5998" s="606">
        <v>75</v>
      </c>
      <c r="H5998" s="607">
        <v>150</v>
      </c>
    </row>
    <row r="5999" spans="1:8">
      <c r="A5999" s="601" t="s">
        <v>4743</v>
      </c>
      <c r="B5999" s="602"/>
      <c r="C5999" s="602"/>
      <c r="D5999" s="603"/>
      <c r="E5999" s="604" t="s">
        <v>4136</v>
      </c>
      <c r="F5999" s="605">
        <v>10</v>
      </c>
      <c r="G5999" s="606">
        <v>1292</v>
      </c>
      <c r="H5999" s="607">
        <v>12920</v>
      </c>
    </row>
    <row r="6000" spans="1:8">
      <c r="A6000" s="601"/>
      <c r="B6000" s="602"/>
      <c r="C6000" s="602"/>
      <c r="D6000" s="603"/>
      <c r="E6000" s="604" t="s">
        <v>4141</v>
      </c>
      <c r="F6000" s="605"/>
      <c r="G6000" s="606" t="s">
        <v>4141</v>
      </c>
      <c r="H6000" s="607" t="s">
        <v>4141</v>
      </c>
    </row>
    <row r="6001" spans="1:8">
      <c r="A6001" s="601"/>
      <c r="B6001" s="602"/>
      <c r="C6001" s="602"/>
      <c r="D6001" s="603"/>
      <c r="E6001" s="611" t="s">
        <v>4142</v>
      </c>
      <c r="F6001" s="611"/>
      <c r="G6001" s="611"/>
      <c r="H6001" s="612">
        <v>105800.54</v>
      </c>
    </row>
    <row r="6002" spans="1:8">
      <c r="A6002" s="613" t="s">
        <v>4143</v>
      </c>
      <c r="B6002" s="614"/>
      <c r="C6002" s="615"/>
      <c r="D6002" s="616"/>
      <c r="E6002" s="615"/>
      <c r="F6002" s="615"/>
      <c r="G6002" s="617"/>
      <c r="H6002" s="618"/>
    </row>
    <row r="6003" spans="1:8">
      <c r="A6003" s="594" t="s">
        <v>4129</v>
      </c>
      <c r="B6003" s="595"/>
      <c r="C6003" s="595"/>
      <c r="D6003" s="596"/>
      <c r="E6003" s="597" t="s">
        <v>4130</v>
      </c>
      <c r="F6003" s="598" t="s">
        <v>4144</v>
      </c>
      <c r="G6003" s="599" t="s">
        <v>4133</v>
      </c>
      <c r="H6003" s="600" t="s">
        <v>4134</v>
      </c>
    </row>
    <row r="6004" spans="1:8">
      <c r="A6004" s="601" t="s">
        <v>4145</v>
      </c>
      <c r="B6004" s="602"/>
      <c r="C6004" s="602"/>
      <c r="D6004" s="603"/>
      <c r="E6004" s="604" t="s">
        <v>4146</v>
      </c>
      <c r="F6004" s="619">
        <v>2</v>
      </c>
      <c r="G6004" s="606">
        <v>1587.2183463750353</v>
      </c>
      <c r="H6004" s="607">
        <v>3174.44</v>
      </c>
    </row>
    <row r="6005" spans="1:8">
      <c r="A6005" s="601" t="s">
        <v>4223</v>
      </c>
      <c r="B6005" s="602"/>
      <c r="C6005" s="602"/>
      <c r="D6005" s="603"/>
      <c r="E6005" s="604" t="s">
        <v>4146</v>
      </c>
      <c r="F6005" s="619">
        <v>2</v>
      </c>
      <c r="G6005" s="606">
        <v>11523.205194682756</v>
      </c>
      <c r="H6005" s="607">
        <v>23046.41</v>
      </c>
    </row>
    <row r="6006" spans="1:8">
      <c r="A6006" s="620"/>
      <c r="B6006" s="621"/>
      <c r="C6006" s="621"/>
      <c r="D6006" s="622"/>
      <c r="E6006" s="623" t="s">
        <v>4147</v>
      </c>
      <c r="F6006" s="624"/>
      <c r="G6006" s="625"/>
      <c r="H6006" s="612">
        <v>26220.85</v>
      </c>
    </row>
    <row r="6007" spans="1:8">
      <c r="A6007" s="626" t="s">
        <v>4148</v>
      </c>
      <c r="B6007" s="627"/>
      <c r="C6007" s="628"/>
      <c r="D6007" s="629"/>
      <c r="E6007" s="628"/>
      <c r="F6007" s="628"/>
      <c r="G6007" s="630"/>
      <c r="H6007" s="631"/>
    </row>
    <row r="6008" spans="1:8">
      <c r="A6008" s="594" t="s">
        <v>4064</v>
      </c>
      <c r="B6008" s="595"/>
      <c r="C6008" s="595"/>
      <c r="D6008" s="596"/>
      <c r="E6008" s="597" t="s">
        <v>4130</v>
      </c>
      <c r="F6008" s="598" t="s">
        <v>4132</v>
      </c>
      <c r="G6008" s="599" t="s">
        <v>4133</v>
      </c>
      <c r="H6008" s="600" t="s">
        <v>4134</v>
      </c>
    </row>
    <row r="6009" spans="1:8">
      <c r="A6009" s="601" t="s">
        <v>4149</v>
      </c>
      <c r="B6009" s="602"/>
      <c r="C6009" s="602"/>
      <c r="D6009" s="603"/>
      <c r="E6009" s="604" t="s">
        <v>4140</v>
      </c>
      <c r="F6009" s="632">
        <v>0.08</v>
      </c>
      <c r="G6009" s="606">
        <v>64783.484999999993</v>
      </c>
      <c r="H6009" s="607">
        <v>5182.68</v>
      </c>
    </row>
    <row r="6010" spans="1:8">
      <c r="A6010" s="601"/>
      <c r="B6010" s="602"/>
      <c r="C6010" s="602"/>
      <c r="D6010" s="603"/>
      <c r="E6010" s="623" t="s">
        <v>4150</v>
      </c>
      <c r="F6010" s="624"/>
      <c r="G6010" s="625"/>
      <c r="H6010" s="612">
        <v>5182.68</v>
      </c>
    </row>
    <row r="6011" spans="1:8">
      <c r="A6011" s="634" t="s">
        <v>4151</v>
      </c>
      <c r="B6011" s="635"/>
      <c r="C6011" s="636"/>
      <c r="D6011" s="637"/>
      <c r="E6011" s="636"/>
      <c r="F6011" s="636"/>
      <c r="G6011" s="638"/>
      <c r="H6011" s="639"/>
    </row>
    <row r="6012" spans="1:8">
      <c r="A6012" s="594" t="s">
        <v>4064</v>
      </c>
      <c r="B6012" s="595"/>
      <c r="C6012" s="595"/>
      <c r="D6012" s="596"/>
      <c r="E6012" s="597" t="s">
        <v>4130</v>
      </c>
      <c r="F6012" s="598" t="s">
        <v>4144</v>
      </c>
      <c r="G6012" s="599" t="s">
        <v>4133</v>
      </c>
      <c r="H6012" s="600" t="s">
        <v>4134</v>
      </c>
    </row>
    <row r="6013" spans="1:8">
      <c r="A6013" s="601" t="s">
        <v>4198</v>
      </c>
      <c r="B6013" s="602"/>
      <c r="C6013" s="602"/>
      <c r="D6013" s="603"/>
      <c r="E6013" s="604" t="s">
        <v>4146</v>
      </c>
      <c r="F6013" s="640">
        <v>2</v>
      </c>
      <c r="G6013" s="606">
        <v>25731.008062500001</v>
      </c>
      <c r="H6013" s="607">
        <v>51462.02</v>
      </c>
    </row>
    <row r="6014" spans="1:8">
      <c r="A6014" s="601"/>
      <c r="B6014" s="602"/>
      <c r="C6014" s="602"/>
      <c r="D6014" s="603"/>
      <c r="E6014" s="604" t="s">
        <v>4141</v>
      </c>
      <c r="F6014" s="605"/>
      <c r="G6014" s="606" t="s">
        <v>4141</v>
      </c>
      <c r="H6014" s="607" t="s">
        <v>4141</v>
      </c>
    </row>
    <row r="6015" spans="1:8" ht="13.5" thickBot="1">
      <c r="A6015" s="641"/>
      <c r="B6015" s="642"/>
      <c r="C6015" s="642"/>
      <c r="D6015" s="643"/>
      <c r="E6015" s="644" t="s">
        <v>4153</v>
      </c>
      <c r="F6015" s="645"/>
      <c r="G6015" s="646"/>
      <c r="H6015" s="647">
        <v>51462.02</v>
      </c>
    </row>
    <row r="6016" spans="1:8" ht="13.5" thickBot="1">
      <c r="A6016" s="648" t="s">
        <v>4154</v>
      </c>
      <c r="B6016" s="649"/>
      <c r="C6016" s="649"/>
      <c r="D6016" s="649"/>
      <c r="E6016" s="650"/>
      <c r="F6016" s="651">
        <v>188666.09</v>
      </c>
      <c r="G6016" s="652"/>
      <c r="H6016" s="653"/>
    </row>
    <row r="6017" spans="1:8" ht="15">
      <c r="A6017" s="579"/>
      <c r="B6017" s="579"/>
      <c r="C6017" s="579"/>
      <c r="D6017" s="579"/>
      <c r="E6017" s="579"/>
      <c r="F6017" s="579"/>
      <c r="G6017" s="579"/>
      <c r="H6017" s="579"/>
    </row>
    <row r="6018" spans="1:8" ht="15.75" thickBot="1">
      <c r="A6018" s="654"/>
      <c r="B6018" s="654"/>
      <c r="C6018" s="654"/>
      <c r="D6018" s="654"/>
      <c r="E6018" s="654"/>
      <c r="F6018" s="654"/>
      <c r="G6018" s="654"/>
      <c r="H6018" s="654"/>
    </row>
    <row r="6019" spans="1:8" ht="26.25" thickBot="1">
      <c r="A6019" s="573" t="s">
        <v>4129</v>
      </c>
      <c r="B6019" s="581"/>
      <c r="C6019" s="581"/>
      <c r="D6019" s="582" t="s">
        <v>477</v>
      </c>
      <c r="E6019" s="583" t="s">
        <v>4130</v>
      </c>
      <c r="F6019" s="584" t="s">
        <v>2</v>
      </c>
      <c r="G6019" s="585" t="s">
        <v>0</v>
      </c>
      <c r="H6019" s="586" t="s">
        <v>4749</v>
      </c>
    </row>
    <row r="6020" spans="1:8" ht="15.75" customHeight="1" thickBot="1">
      <c r="A6020" s="587"/>
      <c r="B6020" s="587"/>
      <c r="C6020" s="587"/>
      <c r="D6020" s="587"/>
      <c r="E6020" s="587"/>
      <c r="F6020" s="587"/>
      <c r="G6020" s="587"/>
      <c r="H6020" s="587"/>
    </row>
    <row r="6021" spans="1:8">
      <c r="A6021" s="588" t="s">
        <v>1297</v>
      </c>
      <c r="B6021" s="589"/>
      <c r="C6021" s="590"/>
      <c r="D6021" s="591"/>
      <c r="E6021" s="590"/>
      <c r="F6021" s="590"/>
      <c r="G6021" s="592"/>
      <c r="H6021" s="593"/>
    </row>
    <row r="6022" spans="1:8">
      <c r="A6022" s="594" t="s">
        <v>4064</v>
      </c>
      <c r="B6022" s="595"/>
      <c r="C6022" s="595"/>
      <c r="D6022" s="596"/>
      <c r="E6022" s="597" t="s">
        <v>4130</v>
      </c>
      <c r="F6022" s="598" t="s">
        <v>4132</v>
      </c>
      <c r="G6022" s="599" t="s">
        <v>4133</v>
      </c>
      <c r="H6022" s="600" t="s">
        <v>4134</v>
      </c>
    </row>
    <row r="6023" spans="1:8">
      <c r="A6023" s="601" t="s">
        <v>4750</v>
      </c>
      <c r="B6023" s="602"/>
      <c r="C6023" s="602"/>
      <c r="D6023" s="603"/>
      <c r="E6023" s="604" t="s">
        <v>4138</v>
      </c>
      <c r="F6023" s="605">
        <v>1</v>
      </c>
      <c r="G6023" s="606">
        <v>17245</v>
      </c>
      <c r="H6023" s="607">
        <v>17245</v>
      </c>
    </row>
    <row r="6024" spans="1:8">
      <c r="A6024" s="601"/>
      <c r="B6024" s="602"/>
      <c r="C6024" s="602"/>
      <c r="D6024" s="603"/>
      <c r="E6024" s="604" t="s">
        <v>4141</v>
      </c>
      <c r="F6024" s="605"/>
      <c r="G6024" s="606" t="s">
        <v>4141</v>
      </c>
      <c r="H6024" s="607" t="s">
        <v>4141</v>
      </c>
    </row>
    <row r="6025" spans="1:8">
      <c r="A6025" s="601"/>
      <c r="B6025" s="602"/>
      <c r="C6025" s="602"/>
      <c r="D6025" s="603"/>
      <c r="E6025" s="611" t="s">
        <v>4142</v>
      </c>
      <c r="F6025" s="611"/>
      <c r="G6025" s="611"/>
      <c r="H6025" s="612">
        <v>17245</v>
      </c>
    </row>
    <row r="6026" spans="1:8">
      <c r="A6026" s="613" t="s">
        <v>4143</v>
      </c>
      <c r="B6026" s="614"/>
      <c r="C6026" s="615"/>
      <c r="D6026" s="616"/>
      <c r="E6026" s="615"/>
      <c r="F6026" s="615"/>
      <c r="G6026" s="617"/>
      <c r="H6026" s="618"/>
    </row>
    <row r="6027" spans="1:8">
      <c r="A6027" s="594" t="s">
        <v>4129</v>
      </c>
      <c r="B6027" s="595"/>
      <c r="C6027" s="595"/>
      <c r="D6027" s="596"/>
      <c r="E6027" s="597" t="s">
        <v>4130</v>
      </c>
      <c r="F6027" s="598" t="s">
        <v>4144</v>
      </c>
      <c r="G6027" s="599" t="s">
        <v>4133</v>
      </c>
      <c r="H6027" s="600" t="s">
        <v>4134</v>
      </c>
    </row>
    <row r="6028" spans="1:8">
      <c r="A6028" s="601" t="s">
        <v>4145</v>
      </c>
      <c r="B6028" s="602"/>
      <c r="C6028" s="602"/>
      <c r="D6028" s="603"/>
      <c r="E6028" s="604" t="s">
        <v>4146</v>
      </c>
      <c r="F6028" s="619">
        <v>0.27</v>
      </c>
      <c r="G6028" s="606">
        <v>1587.2183463750353</v>
      </c>
      <c r="H6028" s="607">
        <v>428.55</v>
      </c>
    </row>
    <row r="6029" spans="1:8">
      <c r="A6029" s="601"/>
      <c r="B6029" s="602"/>
      <c r="C6029" s="602"/>
      <c r="D6029" s="603"/>
      <c r="E6029" s="604" t="s">
        <v>4141</v>
      </c>
      <c r="F6029" s="619" t="s">
        <v>4141</v>
      </c>
      <c r="G6029" s="606" t="s">
        <v>4141</v>
      </c>
      <c r="H6029" s="607" t="s">
        <v>4141</v>
      </c>
    </row>
    <row r="6030" spans="1:8">
      <c r="A6030" s="620"/>
      <c r="B6030" s="621"/>
      <c r="C6030" s="621"/>
      <c r="D6030" s="622"/>
      <c r="E6030" s="623" t="s">
        <v>4147</v>
      </c>
      <c r="F6030" s="624"/>
      <c r="G6030" s="625"/>
      <c r="H6030" s="612">
        <v>428.55</v>
      </c>
    </row>
    <row r="6031" spans="1:8">
      <c r="A6031" s="626" t="s">
        <v>4148</v>
      </c>
      <c r="B6031" s="627"/>
      <c r="C6031" s="628"/>
      <c r="D6031" s="629"/>
      <c r="E6031" s="628"/>
      <c r="F6031" s="628"/>
      <c r="G6031" s="630"/>
      <c r="H6031" s="631"/>
    </row>
    <row r="6032" spans="1:8">
      <c r="A6032" s="594" t="s">
        <v>4064</v>
      </c>
      <c r="B6032" s="595"/>
      <c r="C6032" s="595"/>
      <c r="D6032" s="596"/>
      <c r="E6032" s="597" t="s">
        <v>4130</v>
      </c>
      <c r="F6032" s="598" t="s">
        <v>4132</v>
      </c>
      <c r="G6032" s="599" t="s">
        <v>4133</v>
      </c>
      <c r="H6032" s="600" t="s">
        <v>4134</v>
      </c>
    </row>
    <row r="6033" spans="1:8">
      <c r="A6033" s="601" t="s">
        <v>4149</v>
      </c>
      <c r="B6033" s="602"/>
      <c r="C6033" s="602"/>
      <c r="D6033" s="603"/>
      <c r="E6033" s="604" t="s">
        <v>4140</v>
      </c>
      <c r="F6033" s="632">
        <v>2.0799999999999999E-2</v>
      </c>
      <c r="G6033" s="606">
        <v>64783.484999999993</v>
      </c>
      <c r="H6033" s="607">
        <v>1347.5</v>
      </c>
    </row>
    <row r="6034" spans="1:8">
      <c r="A6034" s="601"/>
      <c r="B6034" s="602"/>
      <c r="C6034" s="602"/>
      <c r="D6034" s="603"/>
      <c r="E6034" s="623" t="s">
        <v>4150</v>
      </c>
      <c r="F6034" s="624"/>
      <c r="G6034" s="625"/>
      <c r="H6034" s="612">
        <v>1347.5</v>
      </c>
    </row>
    <row r="6035" spans="1:8">
      <c r="A6035" s="634" t="s">
        <v>4151</v>
      </c>
      <c r="B6035" s="635"/>
      <c r="C6035" s="636"/>
      <c r="D6035" s="637"/>
      <c r="E6035" s="636"/>
      <c r="F6035" s="636"/>
      <c r="G6035" s="638"/>
      <c r="H6035" s="639"/>
    </row>
    <row r="6036" spans="1:8">
      <c r="A6036" s="594" t="s">
        <v>4064</v>
      </c>
      <c r="B6036" s="595"/>
      <c r="C6036" s="595"/>
      <c r="D6036" s="596"/>
      <c r="E6036" s="597" t="s">
        <v>4130</v>
      </c>
      <c r="F6036" s="598" t="s">
        <v>4144</v>
      </c>
      <c r="G6036" s="599" t="s">
        <v>4133</v>
      </c>
      <c r="H6036" s="600" t="s">
        <v>4134</v>
      </c>
    </row>
    <row r="6037" spans="1:8">
      <c r="A6037" s="601" t="s">
        <v>4198</v>
      </c>
      <c r="B6037" s="602"/>
      <c r="C6037" s="602"/>
      <c r="D6037" s="603"/>
      <c r="E6037" s="604" t="s">
        <v>4146</v>
      </c>
      <c r="F6037" s="640">
        <v>0.27</v>
      </c>
      <c r="G6037" s="606">
        <v>25731.008062500001</v>
      </c>
      <c r="H6037" s="607">
        <v>6947.37</v>
      </c>
    </row>
    <row r="6038" spans="1:8">
      <c r="A6038" s="601"/>
      <c r="B6038" s="602"/>
      <c r="C6038" s="602"/>
      <c r="D6038" s="603"/>
      <c r="E6038" s="604" t="s">
        <v>4141</v>
      </c>
      <c r="F6038" s="605"/>
      <c r="G6038" s="606" t="s">
        <v>4141</v>
      </c>
      <c r="H6038" s="607" t="s">
        <v>4141</v>
      </c>
    </row>
    <row r="6039" spans="1:8" ht="13.5" thickBot="1">
      <c r="A6039" s="641"/>
      <c r="B6039" s="642"/>
      <c r="C6039" s="642"/>
      <c r="D6039" s="643"/>
      <c r="E6039" s="644" t="s">
        <v>4153</v>
      </c>
      <c r="F6039" s="645"/>
      <c r="G6039" s="646"/>
      <c r="H6039" s="647">
        <v>6947.37</v>
      </c>
    </row>
    <row r="6040" spans="1:8" ht="13.5" thickBot="1">
      <c r="A6040" s="648" t="s">
        <v>4154</v>
      </c>
      <c r="B6040" s="649"/>
      <c r="C6040" s="649"/>
      <c r="D6040" s="649"/>
      <c r="E6040" s="650"/>
      <c r="F6040" s="651">
        <v>25968.42</v>
      </c>
      <c r="G6040" s="652"/>
      <c r="H6040" s="653"/>
    </row>
    <row r="6041" spans="1:8" ht="15">
      <c r="A6041" s="579"/>
      <c r="B6041" s="579"/>
      <c r="C6041" s="579"/>
      <c r="D6041" s="579"/>
      <c r="E6041" s="579"/>
      <c r="F6041" s="579"/>
      <c r="G6041" s="579"/>
      <c r="H6041" s="579"/>
    </row>
    <row r="6042" spans="1:8" ht="15.75" thickBot="1">
      <c r="A6042" s="654"/>
      <c r="B6042" s="654"/>
      <c r="C6042" s="654"/>
      <c r="D6042" s="654"/>
      <c r="E6042" s="654"/>
      <c r="F6042" s="654"/>
      <c r="G6042" s="654"/>
      <c r="H6042" s="654"/>
    </row>
    <row r="6043" spans="1:8" ht="26.25" thickBot="1">
      <c r="A6043" s="573" t="s">
        <v>4129</v>
      </c>
      <c r="B6043" s="581"/>
      <c r="C6043" s="581"/>
      <c r="D6043" s="582" t="s">
        <v>479</v>
      </c>
      <c r="E6043" s="583" t="s">
        <v>4130</v>
      </c>
      <c r="F6043" s="584" t="s">
        <v>2</v>
      </c>
      <c r="G6043" s="585" t="s">
        <v>0</v>
      </c>
      <c r="H6043" s="586" t="s">
        <v>4751</v>
      </c>
    </row>
    <row r="6044" spans="1:8" ht="15.75" customHeight="1" thickBot="1">
      <c r="A6044" s="587"/>
      <c r="B6044" s="587"/>
      <c r="C6044" s="587"/>
      <c r="D6044" s="587"/>
      <c r="E6044" s="587"/>
      <c r="F6044" s="587"/>
      <c r="G6044" s="587"/>
      <c r="H6044" s="587"/>
    </row>
    <row r="6045" spans="1:8">
      <c r="A6045" s="588" t="s">
        <v>1297</v>
      </c>
      <c r="B6045" s="589"/>
      <c r="C6045" s="590"/>
      <c r="D6045" s="591"/>
      <c r="E6045" s="590"/>
      <c r="F6045" s="590"/>
      <c r="G6045" s="592"/>
      <c r="H6045" s="593"/>
    </row>
    <row r="6046" spans="1:8">
      <c r="A6046" s="594" t="s">
        <v>4064</v>
      </c>
      <c r="B6046" s="595"/>
      <c r="C6046" s="595"/>
      <c r="D6046" s="596"/>
      <c r="E6046" s="597" t="s">
        <v>4130</v>
      </c>
      <c r="F6046" s="598" t="s">
        <v>4132</v>
      </c>
      <c r="G6046" s="599" t="s">
        <v>4133</v>
      </c>
      <c r="H6046" s="600" t="s">
        <v>4134</v>
      </c>
    </row>
    <row r="6047" spans="1:8">
      <c r="A6047" s="601" t="s">
        <v>4752</v>
      </c>
      <c r="B6047" s="602"/>
      <c r="C6047" s="602"/>
      <c r="D6047" s="603"/>
      <c r="E6047" s="604" t="s">
        <v>4138</v>
      </c>
      <c r="F6047" s="605">
        <v>1</v>
      </c>
      <c r="G6047" s="606">
        <v>82845</v>
      </c>
      <c r="H6047" s="607">
        <v>82845</v>
      </c>
    </row>
    <row r="6048" spans="1:8">
      <c r="A6048" s="601"/>
      <c r="B6048" s="602"/>
      <c r="C6048" s="602"/>
      <c r="D6048" s="603"/>
      <c r="E6048" s="604" t="s">
        <v>4141</v>
      </c>
      <c r="F6048" s="605"/>
      <c r="G6048" s="606" t="s">
        <v>4141</v>
      </c>
      <c r="H6048" s="607" t="s">
        <v>4141</v>
      </c>
    </row>
    <row r="6049" spans="1:8">
      <c r="A6049" s="601"/>
      <c r="B6049" s="602"/>
      <c r="C6049" s="602"/>
      <c r="D6049" s="603"/>
      <c r="E6049" s="611" t="s">
        <v>4142</v>
      </c>
      <c r="F6049" s="611"/>
      <c r="G6049" s="611"/>
      <c r="H6049" s="612">
        <v>82845</v>
      </c>
    </row>
    <row r="6050" spans="1:8">
      <c r="A6050" s="613" t="s">
        <v>4143</v>
      </c>
      <c r="B6050" s="614"/>
      <c r="C6050" s="615"/>
      <c r="D6050" s="616"/>
      <c r="E6050" s="615"/>
      <c r="F6050" s="615"/>
      <c r="G6050" s="617"/>
      <c r="H6050" s="618"/>
    </row>
    <row r="6051" spans="1:8">
      <c r="A6051" s="594" t="s">
        <v>4129</v>
      </c>
      <c r="B6051" s="595"/>
      <c r="C6051" s="595"/>
      <c r="D6051" s="596"/>
      <c r="E6051" s="597" t="s">
        <v>4130</v>
      </c>
      <c r="F6051" s="598" t="s">
        <v>4144</v>
      </c>
      <c r="G6051" s="599" t="s">
        <v>4133</v>
      </c>
      <c r="H6051" s="600" t="s">
        <v>4134</v>
      </c>
    </row>
    <row r="6052" spans="1:8">
      <c r="A6052" s="601" t="s">
        <v>4145</v>
      </c>
      <c r="B6052" s="602"/>
      <c r="C6052" s="602"/>
      <c r="D6052" s="603"/>
      <c r="E6052" s="604" t="s">
        <v>4146</v>
      </c>
      <c r="F6052" s="619">
        <v>0.27</v>
      </c>
      <c r="G6052" s="606">
        <v>1587.2183463750353</v>
      </c>
      <c r="H6052" s="607">
        <v>428.55</v>
      </c>
    </row>
    <row r="6053" spans="1:8">
      <c r="A6053" s="601"/>
      <c r="B6053" s="602"/>
      <c r="C6053" s="602"/>
      <c r="D6053" s="603"/>
      <c r="E6053" s="604" t="s">
        <v>4141</v>
      </c>
      <c r="F6053" s="619" t="s">
        <v>4141</v>
      </c>
      <c r="G6053" s="606" t="s">
        <v>4141</v>
      </c>
      <c r="H6053" s="607" t="s">
        <v>4141</v>
      </c>
    </row>
    <row r="6054" spans="1:8">
      <c r="A6054" s="620"/>
      <c r="B6054" s="621"/>
      <c r="C6054" s="621"/>
      <c r="D6054" s="622"/>
      <c r="E6054" s="623" t="s">
        <v>4147</v>
      </c>
      <c r="F6054" s="624"/>
      <c r="G6054" s="625"/>
      <c r="H6054" s="612">
        <v>428.55</v>
      </c>
    </row>
    <row r="6055" spans="1:8">
      <c r="A6055" s="626" t="s">
        <v>4148</v>
      </c>
      <c r="B6055" s="627"/>
      <c r="C6055" s="628"/>
      <c r="D6055" s="629"/>
      <c r="E6055" s="628"/>
      <c r="F6055" s="628"/>
      <c r="G6055" s="630"/>
      <c r="H6055" s="631"/>
    </row>
    <row r="6056" spans="1:8">
      <c r="A6056" s="594" t="s">
        <v>4064</v>
      </c>
      <c r="B6056" s="595"/>
      <c r="C6056" s="595"/>
      <c r="D6056" s="596"/>
      <c r="E6056" s="597" t="s">
        <v>4130</v>
      </c>
      <c r="F6056" s="598" t="s">
        <v>4132</v>
      </c>
      <c r="G6056" s="599" t="s">
        <v>4133</v>
      </c>
      <c r="H6056" s="600" t="s">
        <v>4134</v>
      </c>
    </row>
    <row r="6057" spans="1:8">
      <c r="A6057" s="601" t="s">
        <v>4149</v>
      </c>
      <c r="B6057" s="602"/>
      <c r="C6057" s="602"/>
      <c r="D6057" s="603"/>
      <c r="E6057" s="604" t="s">
        <v>4140</v>
      </c>
      <c r="F6057" s="632">
        <v>2.0799999999999999E-2</v>
      </c>
      <c r="G6057" s="606">
        <v>64783.484999999993</v>
      </c>
      <c r="H6057" s="607">
        <v>1347.5</v>
      </c>
    </row>
    <row r="6058" spans="1:8">
      <c r="A6058" s="601"/>
      <c r="B6058" s="602"/>
      <c r="C6058" s="602"/>
      <c r="D6058" s="603"/>
      <c r="E6058" s="623" t="s">
        <v>4150</v>
      </c>
      <c r="F6058" s="624"/>
      <c r="G6058" s="625"/>
      <c r="H6058" s="612">
        <v>1347.5</v>
      </c>
    </row>
    <row r="6059" spans="1:8">
      <c r="A6059" s="634" t="s">
        <v>4151</v>
      </c>
      <c r="B6059" s="635"/>
      <c r="C6059" s="636"/>
      <c r="D6059" s="637"/>
      <c r="E6059" s="636"/>
      <c r="F6059" s="636"/>
      <c r="G6059" s="638"/>
      <c r="H6059" s="639"/>
    </row>
    <row r="6060" spans="1:8">
      <c r="A6060" s="594" t="s">
        <v>4064</v>
      </c>
      <c r="B6060" s="595"/>
      <c r="C6060" s="595"/>
      <c r="D6060" s="596"/>
      <c r="E6060" s="597" t="s">
        <v>4130</v>
      </c>
      <c r="F6060" s="598" t="s">
        <v>4144</v>
      </c>
      <c r="G6060" s="599" t="s">
        <v>4133</v>
      </c>
      <c r="H6060" s="600" t="s">
        <v>4134</v>
      </c>
    </row>
    <row r="6061" spans="1:8">
      <c r="A6061" s="601" t="s">
        <v>4198</v>
      </c>
      <c r="B6061" s="602"/>
      <c r="C6061" s="602"/>
      <c r="D6061" s="603"/>
      <c r="E6061" s="604" t="s">
        <v>4146</v>
      </c>
      <c r="F6061" s="640">
        <v>0.27</v>
      </c>
      <c r="G6061" s="606">
        <v>25731.008062500001</v>
      </c>
      <c r="H6061" s="607">
        <v>6947.37</v>
      </c>
    </row>
    <row r="6062" spans="1:8">
      <c r="A6062" s="601"/>
      <c r="B6062" s="602"/>
      <c r="C6062" s="602"/>
      <c r="D6062" s="603"/>
      <c r="E6062" s="604" t="s">
        <v>4141</v>
      </c>
      <c r="F6062" s="605"/>
      <c r="G6062" s="606" t="s">
        <v>4141</v>
      </c>
      <c r="H6062" s="607" t="s">
        <v>4141</v>
      </c>
    </row>
    <row r="6063" spans="1:8" ht="13.5" thickBot="1">
      <c r="A6063" s="641"/>
      <c r="B6063" s="642"/>
      <c r="C6063" s="642"/>
      <c r="D6063" s="643"/>
      <c r="E6063" s="644" t="s">
        <v>4153</v>
      </c>
      <c r="F6063" s="645"/>
      <c r="G6063" s="646"/>
      <c r="H6063" s="647">
        <v>6947.37</v>
      </c>
    </row>
    <row r="6064" spans="1:8" ht="13.5" thickBot="1">
      <c r="A6064" s="648" t="s">
        <v>4154</v>
      </c>
      <c r="B6064" s="649"/>
      <c r="C6064" s="649"/>
      <c r="D6064" s="649"/>
      <c r="E6064" s="650"/>
      <c r="F6064" s="651">
        <v>91568.42</v>
      </c>
      <c r="G6064" s="652"/>
      <c r="H6064" s="653"/>
    </row>
    <row r="6065" spans="1:8" ht="15">
      <c r="A6065" s="579"/>
      <c r="B6065" s="579"/>
      <c r="C6065" s="579"/>
      <c r="D6065" s="579"/>
      <c r="E6065" s="579"/>
      <c r="F6065" s="579"/>
      <c r="G6065" s="579"/>
      <c r="H6065" s="579"/>
    </row>
    <row r="6066" spans="1:8" ht="15.75" thickBot="1">
      <c r="A6066" s="654"/>
      <c r="B6066" s="654"/>
      <c r="C6066" s="654"/>
      <c r="D6066" s="654"/>
      <c r="E6066" s="654"/>
      <c r="F6066" s="654"/>
      <c r="G6066" s="654"/>
      <c r="H6066" s="654"/>
    </row>
    <row r="6067" spans="1:8" ht="26.25" thickBot="1">
      <c r="A6067" s="573" t="s">
        <v>4129</v>
      </c>
      <c r="B6067" s="581"/>
      <c r="C6067" s="581"/>
      <c r="D6067" s="582" t="s">
        <v>481</v>
      </c>
      <c r="E6067" s="583" t="s">
        <v>4130</v>
      </c>
      <c r="F6067" s="584" t="s">
        <v>2</v>
      </c>
      <c r="G6067" s="585" t="s">
        <v>0</v>
      </c>
      <c r="H6067" s="586" t="s">
        <v>4753</v>
      </c>
    </row>
    <row r="6068" spans="1:8" ht="15.75" customHeight="1" thickBot="1">
      <c r="A6068" s="587"/>
      <c r="B6068" s="587"/>
      <c r="C6068" s="587"/>
      <c r="D6068" s="587"/>
      <c r="E6068" s="587"/>
      <c r="F6068" s="587"/>
      <c r="G6068" s="587"/>
      <c r="H6068" s="587"/>
    </row>
    <row r="6069" spans="1:8">
      <c r="A6069" s="588" t="s">
        <v>1297</v>
      </c>
      <c r="B6069" s="589"/>
      <c r="C6069" s="590"/>
      <c r="D6069" s="591"/>
      <c r="E6069" s="590"/>
      <c r="F6069" s="590"/>
      <c r="G6069" s="592"/>
      <c r="H6069" s="593"/>
    </row>
    <row r="6070" spans="1:8">
      <c r="A6070" s="594" t="s">
        <v>4064</v>
      </c>
      <c r="B6070" s="595"/>
      <c r="C6070" s="595"/>
      <c r="D6070" s="596"/>
      <c r="E6070" s="597" t="s">
        <v>4130</v>
      </c>
      <c r="F6070" s="598" t="s">
        <v>4132</v>
      </c>
      <c r="G6070" s="599" t="s">
        <v>4133</v>
      </c>
      <c r="H6070" s="600" t="s">
        <v>4134</v>
      </c>
    </row>
    <row r="6071" spans="1:8">
      <c r="A6071" s="601" t="s">
        <v>4754</v>
      </c>
      <c r="B6071" s="602"/>
      <c r="C6071" s="602"/>
      <c r="D6071" s="603"/>
      <c r="E6071" s="604" t="s">
        <v>4138</v>
      </c>
      <c r="F6071" s="605">
        <v>1</v>
      </c>
      <c r="G6071" s="606">
        <v>36985</v>
      </c>
      <c r="H6071" s="607">
        <v>36985</v>
      </c>
    </row>
    <row r="6072" spans="1:8">
      <c r="A6072" s="601"/>
      <c r="B6072" s="602"/>
      <c r="C6072" s="602"/>
      <c r="D6072" s="603"/>
      <c r="E6072" s="604" t="s">
        <v>4141</v>
      </c>
      <c r="F6072" s="605"/>
      <c r="G6072" s="606" t="s">
        <v>4141</v>
      </c>
      <c r="H6072" s="607" t="s">
        <v>4141</v>
      </c>
    </row>
    <row r="6073" spans="1:8">
      <c r="A6073" s="601"/>
      <c r="B6073" s="602"/>
      <c r="C6073" s="602"/>
      <c r="D6073" s="603"/>
      <c r="E6073" s="611" t="s">
        <v>4142</v>
      </c>
      <c r="F6073" s="611"/>
      <c r="G6073" s="611"/>
      <c r="H6073" s="612">
        <v>36985</v>
      </c>
    </row>
    <row r="6074" spans="1:8">
      <c r="A6074" s="613" t="s">
        <v>4143</v>
      </c>
      <c r="B6074" s="614"/>
      <c r="C6074" s="615"/>
      <c r="D6074" s="616"/>
      <c r="E6074" s="615"/>
      <c r="F6074" s="615"/>
      <c r="G6074" s="617"/>
      <c r="H6074" s="618"/>
    </row>
    <row r="6075" spans="1:8">
      <c r="A6075" s="594" t="s">
        <v>4129</v>
      </c>
      <c r="B6075" s="595"/>
      <c r="C6075" s="595"/>
      <c r="D6075" s="596"/>
      <c r="E6075" s="597" t="s">
        <v>4130</v>
      </c>
      <c r="F6075" s="598" t="s">
        <v>4144</v>
      </c>
      <c r="G6075" s="599" t="s">
        <v>4133</v>
      </c>
      <c r="H6075" s="600" t="s">
        <v>4134</v>
      </c>
    </row>
    <row r="6076" spans="1:8">
      <c r="A6076" s="601" t="s">
        <v>4145</v>
      </c>
      <c r="B6076" s="602"/>
      <c r="C6076" s="602"/>
      <c r="D6076" s="603"/>
      <c r="E6076" s="604" t="s">
        <v>4146</v>
      </c>
      <c r="F6076" s="619">
        <v>0.27</v>
      </c>
      <c r="G6076" s="606">
        <v>1587.2183463750353</v>
      </c>
      <c r="H6076" s="607">
        <v>428.55</v>
      </c>
    </row>
    <row r="6077" spans="1:8">
      <c r="A6077" s="601"/>
      <c r="B6077" s="602"/>
      <c r="C6077" s="602"/>
      <c r="D6077" s="603"/>
      <c r="E6077" s="604" t="s">
        <v>4141</v>
      </c>
      <c r="F6077" s="619" t="s">
        <v>4141</v>
      </c>
      <c r="G6077" s="606" t="s">
        <v>4141</v>
      </c>
      <c r="H6077" s="607" t="s">
        <v>4141</v>
      </c>
    </row>
    <row r="6078" spans="1:8">
      <c r="A6078" s="620"/>
      <c r="B6078" s="621"/>
      <c r="C6078" s="621"/>
      <c r="D6078" s="622"/>
      <c r="E6078" s="623" t="s">
        <v>4147</v>
      </c>
      <c r="F6078" s="624"/>
      <c r="G6078" s="625"/>
      <c r="H6078" s="612">
        <v>428.55</v>
      </c>
    </row>
    <row r="6079" spans="1:8">
      <c r="A6079" s="626" t="s">
        <v>4148</v>
      </c>
      <c r="B6079" s="627"/>
      <c r="C6079" s="628"/>
      <c r="D6079" s="629"/>
      <c r="E6079" s="628"/>
      <c r="F6079" s="628"/>
      <c r="G6079" s="630"/>
      <c r="H6079" s="631"/>
    </row>
    <row r="6080" spans="1:8">
      <c r="A6080" s="594" t="s">
        <v>4064</v>
      </c>
      <c r="B6080" s="595"/>
      <c r="C6080" s="595"/>
      <c r="D6080" s="596"/>
      <c r="E6080" s="597" t="s">
        <v>4130</v>
      </c>
      <c r="F6080" s="598" t="s">
        <v>4132</v>
      </c>
      <c r="G6080" s="599" t="s">
        <v>4133</v>
      </c>
      <c r="H6080" s="600" t="s">
        <v>4134</v>
      </c>
    </row>
    <row r="6081" spans="1:8">
      <c r="A6081" s="601" t="s">
        <v>4149</v>
      </c>
      <c r="B6081" s="602"/>
      <c r="C6081" s="602"/>
      <c r="D6081" s="603"/>
      <c r="E6081" s="604" t="s">
        <v>4140</v>
      </c>
      <c r="F6081" s="632">
        <v>2.0799999999999999E-2</v>
      </c>
      <c r="G6081" s="606">
        <v>64783.484999999993</v>
      </c>
      <c r="H6081" s="607">
        <v>1347.5</v>
      </c>
    </row>
    <row r="6082" spans="1:8">
      <c r="A6082" s="601"/>
      <c r="B6082" s="602"/>
      <c r="C6082" s="602"/>
      <c r="D6082" s="603"/>
      <c r="E6082" s="623" t="s">
        <v>4150</v>
      </c>
      <c r="F6082" s="624"/>
      <c r="G6082" s="625"/>
      <c r="H6082" s="612">
        <v>1347.5</v>
      </c>
    </row>
    <row r="6083" spans="1:8">
      <c r="A6083" s="634" t="s">
        <v>4151</v>
      </c>
      <c r="B6083" s="635"/>
      <c r="C6083" s="636"/>
      <c r="D6083" s="637"/>
      <c r="E6083" s="636"/>
      <c r="F6083" s="636"/>
      <c r="G6083" s="638"/>
      <c r="H6083" s="639"/>
    </row>
    <row r="6084" spans="1:8">
      <c r="A6084" s="594" t="s">
        <v>4064</v>
      </c>
      <c r="B6084" s="595"/>
      <c r="C6084" s="595"/>
      <c r="D6084" s="596"/>
      <c r="E6084" s="597" t="s">
        <v>4130</v>
      </c>
      <c r="F6084" s="598" t="s">
        <v>4144</v>
      </c>
      <c r="G6084" s="599" t="s">
        <v>4133</v>
      </c>
      <c r="H6084" s="600" t="s">
        <v>4134</v>
      </c>
    </row>
    <row r="6085" spans="1:8">
      <c r="A6085" s="601" t="s">
        <v>4198</v>
      </c>
      <c r="B6085" s="602"/>
      <c r="C6085" s="602"/>
      <c r="D6085" s="603"/>
      <c r="E6085" s="604" t="s">
        <v>4146</v>
      </c>
      <c r="F6085" s="640">
        <v>0.27</v>
      </c>
      <c r="G6085" s="606">
        <v>25731.008062500001</v>
      </c>
      <c r="H6085" s="607">
        <v>6947.37</v>
      </c>
    </row>
    <row r="6086" spans="1:8">
      <c r="A6086" s="601"/>
      <c r="B6086" s="602"/>
      <c r="C6086" s="602"/>
      <c r="D6086" s="603"/>
      <c r="E6086" s="604" t="s">
        <v>4141</v>
      </c>
      <c r="F6086" s="605"/>
      <c r="G6086" s="606" t="s">
        <v>4141</v>
      </c>
      <c r="H6086" s="607" t="s">
        <v>4141</v>
      </c>
    </row>
    <row r="6087" spans="1:8" ht="13.5" thickBot="1">
      <c r="A6087" s="641"/>
      <c r="B6087" s="642"/>
      <c r="C6087" s="642"/>
      <c r="D6087" s="643"/>
      <c r="E6087" s="644" t="s">
        <v>4153</v>
      </c>
      <c r="F6087" s="645"/>
      <c r="G6087" s="646"/>
      <c r="H6087" s="647">
        <v>6947.37</v>
      </c>
    </row>
    <row r="6088" spans="1:8" ht="13.5" thickBot="1">
      <c r="A6088" s="648" t="s">
        <v>4154</v>
      </c>
      <c r="B6088" s="649"/>
      <c r="C6088" s="649"/>
      <c r="D6088" s="649"/>
      <c r="E6088" s="650"/>
      <c r="F6088" s="651">
        <v>45708.42</v>
      </c>
      <c r="G6088" s="652"/>
      <c r="H6088" s="653"/>
    </row>
    <row r="6089" spans="1:8" ht="15">
      <c r="A6089" s="579"/>
      <c r="B6089" s="579"/>
      <c r="C6089" s="579"/>
      <c r="D6089" s="579"/>
      <c r="E6089" s="579"/>
      <c r="F6089" s="579"/>
      <c r="G6089" s="579"/>
      <c r="H6089" s="579"/>
    </row>
    <row r="6090" spans="1:8" ht="15.75" thickBot="1">
      <c r="A6090" s="654"/>
      <c r="B6090" s="654"/>
      <c r="C6090" s="654"/>
      <c r="D6090" s="654"/>
      <c r="E6090" s="654"/>
      <c r="F6090" s="654"/>
      <c r="G6090" s="654"/>
      <c r="H6090" s="654"/>
    </row>
    <row r="6091" spans="1:8" ht="26.25" thickBot="1">
      <c r="A6091" s="573" t="s">
        <v>4129</v>
      </c>
      <c r="B6091" s="581"/>
      <c r="C6091" s="581"/>
      <c r="D6091" s="582" t="s">
        <v>483</v>
      </c>
      <c r="E6091" s="583" t="s">
        <v>4130</v>
      </c>
      <c r="F6091" s="584" t="s">
        <v>2</v>
      </c>
      <c r="G6091" s="585" t="s">
        <v>0</v>
      </c>
      <c r="H6091" s="586" t="s">
        <v>4755</v>
      </c>
    </row>
    <row r="6092" spans="1:8" ht="15.75" customHeight="1" thickBot="1">
      <c r="A6092" s="587"/>
      <c r="B6092" s="587"/>
      <c r="C6092" s="587"/>
      <c r="D6092" s="587"/>
      <c r="E6092" s="587"/>
      <c r="F6092" s="587"/>
      <c r="G6092" s="587"/>
      <c r="H6092" s="587"/>
    </row>
    <row r="6093" spans="1:8">
      <c r="A6093" s="588" t="s">
        <v>1297</v>
      </c>
      <c r="B6093" s="589"/>
      <c r="C6093" s="590"/>
      <c r="D6093" s="591"/>
      <c r="E6093" s="590"/>
      <c r="F6093" s="590"/>
      <c r="G6093" s="592"/>
      <c r="H6093" s="593"/>
    </row>
    <row r="6094" spans="1:8">
      <c r="A6094" s="594" t="s">
        <v>4064</v>
      </c>
      <c r="B6094" s="595"/>
      <c r="C6094" s="595"/>
      <c r="D6094" s="596"/>
      <c r="E6094" s="597" t="s">
        <v>4130</v>
      </c>
      <c r="F6094" s="598" t="s">
        <v>4132</v>
      </c>
      <c r="G6094" s="599" t="s">
        <v>4133</v>
      </c>
      <c r="H6094" s="600" t="s">
        <v>4134</v>
      </c>
    </row>
    <row r="6095" spans="1:8">
      <c r="A6095" s="601" t="s">
        <v>4748</v>
      </c>
      <c r="B6095" s="602"/>
      <c r="C6095" s="602"/>
      <c r="D6095" s="603"/>
      <c r="E6095" s="604" t="s">
        <v>4138</v>
      </c>
      <c r="F6095" s="605">
        <v>1</v>
      </c>
      <c r="G6095" s="606">
        <v>40845</v>
      </c>
      <c r="H6095" s="607">
        <v>40845</v>
      </c>
    </row>
    <row r="6096" spans="1:8">
      <c r="A6096" s="601"/>
      <c r="B6096" s="602"/>
      <c r="C6096" s="602"/>
      <c r="D6096" s="603"/>
      <c r="E6096" s="604" t="s">
        <v>4141</v>
      </c>
      <c r="F6096" s="605"/>
      <c r="G6096" s="606" t="s">
        <v>4141</v>
      </c>
      <c r="H6096" s="607" t="s">
        <v>4141</v>
      </c>
    </row>
    <row r="6097" spans="1:8">
      <c r="A6097" s="601"/>
      <c r="B6097" s="602"/>
      <c r="C6097" s="602"/>
      <c r="D6097" s="603"/>
      <c r="E6097" s="611" t="s">
        <v>4142</v>
      </c>
      <c r="F6097" s="611"/>
      <c r="G6097" s="611"/>
      <c r="H6097" s="612">
        <v>40845</v>
      </c>
    </row>
    <row r="6098" spans="1:8">
      <c r="A6098" s="613" t="s">
        <v>4143</v>
      </c>
      <c r="B6098" s="614"/>
      <c r="C6098" s="615"/>
      <c r="D6098" s="616"/>
      <c r="E6098" s="615"/>
      <c r="F6098" s="615"/>
      <c r="G6098" s="617"/>
      <c r="H6098" s="618"/>
    </row>
    <row r="6099" spans="1:8">
      <c r="A6099" s="594" t="s">
        <v>4129</v>
      </c>
      <c r="B6099" s="595"/>
      <c r="C6099" s="595"/>
      <c r="D6099" s="596"/>
      <c r="E6099" s="597" t="s">
        <v>4130</v>
      </c>
      <c r="F6099" s="598" t="s">
        <v>4144</v>
      </c>
      <c r="G6099" s="599" t="s">
        <v>4133</v>
      </c>
      <c r="H6099" s="600" t="s">
        <v>4134</v>
      </c>
    </row>
    <row r="6100" spans="1:8">
      <c r="A6100" s="601" t="s">
        <v>4145</v>
      </c>
      <c r="B6100" s="602"/>
      <c r="C6100" s="602"/>
      <c r="D6100" s="603"/>
      <c r="E6100" s="604" t="s">
        <v>4146</v>
      </c>
      <c r="F6100" s="619">
        <v>0.33</v>
      </c>
      <c r="G6100" s="606">
        <v>1587.2183463750353</v>
      </c>
      <c r="H6100" s="607">
        <v>523.78</v>
      </c>
    </row>
    <row r="6101" spans="1:8">
      <c r="A6101" s="601"/>
      <c r="B6101" s="602"/>
      <c r="C6101" s="602"/>
      <c r="D6101" s="603"/>
      <c r="E6101" s="604" t="s">
        <v>4141</v>
      </c>
      <c r="F6101" s="619" t="s">
        <v>4141</v>
      </c>
      <c r="G6101" s="606" t="s">
        <v>4141</v>
      </c>
      <c r="H6101" s="607" t="s">
        <v>4141</v>
      </c>
    </row>
    <row r="6102" spans="1:8">
      <c r="A6102" s="620"/>
      <c r="B6102" s="621"/>
      <c r="C6102" s="621"/>
      <c r="D6102" s="622"/>
      <c r="E6102" s="623" t="s">
        <v>4147</v>
      </c>
      <c r="F6102" s="624"/>
      <c r="G6102" s="625"/>
      <c r="H6102" s="612">
        <v>523.78</v>
      </c>
    </row>
    <row r="6103" spans="1:8">
      <c r="A6103" s="626" t="s">
        <v>4148</v>
      </c>
      <c r="B6103" s="627"/>
      <c r="C6103" s="628"/>
      <c r="D6103" s="629"/>
      <c r="E6103" s="628"/>
      <c r="F6103" s="628"/>
      <c r="G6103" s="630"/>
      <c r="H6103" s="631"/>
    </row>
    <row r="6104" spans="1:8">
      <c r="A6104" s="594" t="s">
        <v>4064</v>
      </c>
      <c r="B6104" s="595"/>
      <c r="C6104" s="595"/>
      <c r="D6104" s="596"/>
      <c r="E6104" s="597" t="s">
        <v>4130</v>
      </c>
      <c r="F6104" s="598" t="s">
        <v>4132</v>
      </c>
      <c r="G6104" s="599" t="s">
        <v>4133</v>
      </c>
      <c r="H6104" s="600" t="s">
        <v>4134</v>
      </c>
    </row>
    <row r="6105" spans="1:8">
      <c r="A6105" s="601" t="s">
        <v>4149</v>
      </c>
      <c r="B6105" s="602"/>
      <c r="C6105" s="602"/>
      <c r="D6105" s="603"/>
      <c r="E6105" s="604" t="s">
        <v>4140</v>
      </c>
      <c r="F6105" s="632">
        <v>2.0799999999999999E-2</v>
      </c>
      <c r="G6105" s="606">
        <v>64783.484999999993</v>
      </c>
      <c r="H6105" s="607">
        <v>1347.5</v>
      </c>
    </row>
    <row r="6106" spans="1:8">
      <c r="A6106" s="601"/>
      <c r="B6106" s="602"/>
      <c r="C6106" s="602"/>
      <c r="D6106" s="603"/>
      <c r="E6106" s="623" t="s">
        <v>4150</v>
      </c>
      <c r="F6106" s="624"/>
      <c r="G6106" s="625"/>
      <c r="H6106" s="612">
        <v>1347.5</v>
      </c>
    </row>
    <row r="6107" spans="1:8">
      <c r="A6107" s="634" t="s">
        <v>4151</v>
      </c>
      <c r="B6107" s="635"/>
      <c r="C6107" s="636"/>
      <c r="D6107" s="637"/>
      <c r="E6107" s="636"/>
      <c r="F6107" s="636"/>
      <c r="G6107" s="638"/>
      <c r="H6107" s="639"/>
    </row>
    <row r="6108" spans="1:8">
      <c r="A6108" s="594" t="s">
        <v>4064</v>
      </c>
      <c r="B6108" s="595"/>
      <c r="C6108" s="595"/>
      <c r="D6108" s="596"/>
      <c r="E6108" s="597" t="s">
        <v>4130</v>
      </c>
      <c r="F6108" s="598" t="s">
        <v>4144</v>
      </c>
      <c r="G6108" s="599" t="s">
        <v>4133</v>
      </c>
      <c r="H6108" s="600" t="s">
        <v>4134</v>
      </c>
    </row>
    <row r="6109" spans="1:8">
      <c r="A6109" s="601" t="s">
        <v>4198</v>
      </c>
      <c r="B6109" s="602"/>
      <c r="C6109" s="602"/>
      <c r="D6109" s="603"/>
      <c r="E6109" s="604" t="s">
        <v>4146</v>
      </c>
      <c r="F6109" s="640">
        <v>0.33</v>
      </c>
      <c r="G6109" s="606">
        <v>25731.008062500001</v>
      </c>
      <c r="H6109" s="607">
        <v>8491.23</v>
      </c>
    </row>
    <row r="6110" spans="1:8">
      <c r="A6110" s="601"/>
      <c r="B6110" s="602"/>
      <c r="C6110" s="602"/>
      <c r="D6110" s="603"/>
      <c r="E6110" s="604" t="s">
        <v>4141</v>
      </c>
      <c r="F6110" s="605"/>
      <c r="G6110" s="606" t="s">
        <v>4141</v>
      </c>
      <c r="H6110" s="607" t="s">
        <v>4141</v>
      </c>
    </row>
    <row r="6111" spans="1:8" ht="13.5" thickBot="1">
      <c r="A6111" s="641"/>
      <c r="B6111" s="642"/>
      <c r="C6111" s="642"/>
      <c r="D6111" s="643"/>
      <c r="E6111" s="644" t="s">
        <v>4153</v>
      </c>
      <c r="F6111" s="645"/>
      <c r="G6111" s="646"/>
      <c r="H6111" s="647">
        <v>8491.23</v>
      </c>
    </row>
    <row r="6112" spans="1:8" ht="13.5" thickBot="1">
      <c r="A6112" s="648" t="s">
        <v>4154</v>
      </c>
      <c r="B6112" s="649"/>
      <c r="C6112" s="649"/>
      <c r="D6112" s="649"/>
      <c r="E6112" s="650"/>
      <c r="F6112" s="651">
        <v>51207.51</v>
      </c>
      <c r="G6112" s="652"/>
      <c r="H6112" s="653"/>
    </row>
    <row r="6113" spans="1:8" ht="15">
      <c r="A6113" s="579"/>
      <c r="B6113" s="579"/>
      <c r="C6113" s="579"/>
      <c r="D6113" s="579"/>
      <c r="E6113" s="579"/>
      <c r="F6113" s="579"/>
      <c r="G6113" s="579"/>
      <c r="H6113" s="579"/>
    </row>
    <row r="6114" spans="1:8" ht="15.75" thickBot="1">
      <c r="A6114" s="654"/>
      <c r="B6114" s="654"/>
      <c r="C6114" s="654"/>
      <c r="D6114" s="654"/>
      <c r="E6114" s="654"/>
      <c r="F6114" s="654"/>
      <c r="G6114" s="654"/>
      <c r="H6114" s="654"/>
    </row>
    <row r="6115" spans="1:8" ht="26.25" thickBot="1">
      <c r="A6115" s="573" t="s">
        <v>4129</v>
      </c>
      <c r="B6115" s="581"/>
      <c r="C6115" s="581"/>
      <c r="D6115" s="582" t="s">
        <v>485</v>
      </c>
      <c r="E6115" s="583" t="s">
        <v>4130</v>
      </c>
      <c r="F6115" s="584" t="s">
        <v>2</v>
      </c>
      <c r="G6115" s="585" t="s">
        <v>0</v>
      </c>
      <c r="H6115" s="586" t="s">
        <v>4756</v>
      </c>
    </row>
    <row r="6116" spans="1:8" ht="15.75" customHeight="1" thickBot="1">
      <c r="A6116" s="587"/>
      <c r="B6116" s="587"/>
      <c r="C6116" s="587"/>
      <c r="D6116" s="587"/>
      <c r="E6116" s="587"/>
      <c r="F6116" s="587"/>
      <c r="G6116" s="587"/>
      <c r="H6116" s="587"/>
    </row>
    <row r="6117" spans="1:8">
      <c r="A6117" s="588" t="s">
        <v>1297</v>
      </c>
      <c r="B6117" s="589"/>
      <c r="C6117" s="590"/>
      <c r="D6117" s="591"/>
      <c r="E6117" s="590"/>
      <c r="F6117" s="590"/>
      <c r="G6117" s="592"/>
      <c r="H6117" s="593"/>
    </row>
    <row r="6118" spans="1:8">
      <c r="A6118" s="594" t="s">
        <v>4064</v>
      </c>
      <c r="B6118" s="595"/>
      <c r="C6118" s="595"/>
      <c r="D6118" s="596"/>
      <c r="E6118" s="597" t="s">
        <v>4130</v>
      </c>
      <c r="F6118" s="598" t="s">
        <v>4132</v>
      </c>
      <c r="G6118" s="599" t="s">
        <v>4133</v>
      </c>
      <c r="H6118" s="600" t="s">
        <v>4134</v>
      </c>
    </row>
    <row r="6119" spans="1:8">
      <c r="A6119" s="601" t="s">
        <v>4757</v>
      </c>
      <c r="B6119" s="602"/>
      <c r="C6119" s="602"/>
      <c r="D6119" s="603"/>
      <c r="E6119" s="604" t="s">
        <v>4138</v>
      </c>
      <c r="F6119" s="605">
        <v>1</v>
      </c>
      <c r="G6119" s="606">
        <v>14848</v>
      </c>
      <c r="H6119" s="607">
        <v>14848</v>
      </c>
    </row>
    <row r="6120" spans="1:8">
      <c r="A6120" s="601"/>
      <c r="B6120" s="602"/>
      <c r="C6120" s="602"/>
      <c r="D6120" s="603"/>
      <c r="E6120" s="604" t="s">
        <v>4141</v>
      </c>
      <c r="F6120" s="605"/>
      <c r="G6120" s="606" t="s">
        <v>4141</v>
      </c>
      <c r="H6120" s="607" t="s">
        <v>4141</v>
      </c>
    </row>
    <row r="6121" spans="1:8">
      <c r="A6121" s="601"/>
      <c r="B6121" s="602"/>
      <c r="C6121" s="602"/>
      <c r="D6121" s="603"/>
      <c r="E6121" s="611" t="s">
        <v>4142</v>
      </c>
      <c r="F6121" s="611"/>
      <c r="G6121" s="611"/>
      <c r="H6121" s="612">
        <v>14848</v>
      </c>
    </row>
    <row r="6122" spans="1:8">
      <c r="A6122" s="613" t="s">
        <v>4143</v>
      </c>
      <c r="B6122" s="614"/>
      <c r="C6122" s="615"/>
      <c r="D6122" s="616"/>
      <c r="E6122" s="615"/>
      <c r="F6122" s="615"/>
      <c r="G6122" s="617"/>
      <c r="H6122" s="618"/>
    </row>
    <row r="6123" spans="1:8">
      <c r="A6123" s="594" t="s">
        <v>4129</v>
      </c>
      <c r="B6123" s="595"/>
      <c r="C6123" s="595"/>
      <c r="D6123" s="596"/>
      <c r="E6123" s="597" t="s">
        <v>4130</v>
      </c>
      <c r="F6123" s="598" t="s">
        <v>4144</v>
      </c>
      <c r="G6123" s="599" t="s">
        <v>4133</v>
      </c>
      <c r="H6123" s="600" t="s">
        <v>4134</v>
      </c>
    </row>
    <row r="6124" spans="1:8">
      <c r="A6124" s="601" t="s">
        <v>4145</v>
      </c>
      <c r="B6124" s="602"/>
      <c r="C6124" s="602"/>
      <c r="D6124" s="603"/>
      <c r="E6124" s="604" t="s">
        <v>4146</v>
      </c>
      <c r="F6124" s="619">
        <v>0.33</v>
      </c>
      <c r="G6124" s="606">
        <v>1587.2183463750353</v>
      </c>
      <c r="H6124" s="607">
        <v>523.78</v>
      </c>
    </row>
    <row r="6125" spans="1:8">
      <c r="A6125" s="601"/>
      <c r="B6125" s="602"/>
      <c r="C6125" s="602"/>
      <c r="D6125" s="603"/>
      <c r="E6125" s="604" t="s">
        <v>4141</v>
      </c>
      <c r="F6125" s="619" t="s">
        <v>4141</v>
      </c>
      <c r="G6125" s="606" t="s">
        <v>4141</v>
      </c>
      <c r="H6125" s="607" t="s">
        <v>4141</v>
      </c>
    </row>
    <row r="6126" spans="1:8">
      <c r="A6126" s="620"/>
      <c r="B6126" s="621"/>
      <c r="C6126" s="621"/>
      <c r="D6126" s="622"/>
      <c r="E6126" s="623" t="s">
        <v>4147</v>
      </c>
      <c r="F6126" s="624"/>
      <c r="G6126" s="625"/>
      <c r="H6126" s="612">
        <v>523.78</v>
      </c>
    </row>
    <row r="6127" spans="1:8">
      <c r="A6127" s="626" t="s">
        <v>4148</v>
      </c>
      <c r="B6127" s="627"/>
      <c r="C6127" s="628"/>
      <c r="D6127" s="629"/>
      <c r="E6127" s="628"/>
      <c r="F6127" s="628"/>
      <c r="G6127" s="630"/>
      <c r="H6127" s="631"/>
    </row>
    <row r="6128" spans="1:8">
      <c r="A6128" s="594" t="s">
        <v>4064</v>
      </c>
      <c r="B6128" s="595"/>
      <c r="C6128" s="595"/>
      <c r="D6128" s="596"/>
      <c r="E6128" s="597" t="s">
        <v>4130</v>
      </c>
      <c r="F6128" s="598" t="s">
        <v>4132</v>
      </c>
      <c r="G6128" s="599" t="s">
        <v>4133</v>
      </c>
      <c r="H6128" s="600" t="s">
        <v>4134</v>
      </c>
    </row>
    <row r="6129" spans="1:8">
      <c r="A6129" s="601" t="s">
        <v>4149</v>
      </c>
      <c r="B6129" s="602"/>
      <c r="C6129" s="602"/>
      <c r="D6129" s="603"/>
      <c r="E6129" s="604" t="s">
        <v>4140</v>
      </c>
      <c r="F6129" s="632">
        <v>2.0799999999999999E-2</v>
      </c>
      <c r="G6129" s="606">
        <v>64783.484999999993</v>
      </c>
      <c r="H6129" s="607">
        <v>1347.5</v>
      </c>
    </row>
    <row r="6130" spans="1:8">
      <c r="A6130" s="601"/>
      <c r="B6130" s="602"/>
      <c r="C6130" s="602"/>
      <c r="D6130" s="603"/>
      <c r="E6130" s="623" t="s">
        <v>4150</v>
      </c>
      <c r="F6130" s="624"/>
      <c r="G6130" s="625"/>
      <c r="H6130" s="612">
        <v>1347.5</v>
      </c>
    </row>
    <row r="6131" spans="1:8">
      <c r="A6131" s="634" t="s">
        <v>4151</v>
      </c>
      <c r="B6131" s="635"/>
      <c r="C6131" s="636"/>
      <c r="D6131" s="637"/>
      <c r="E6131" s="636"/>
      <c r="F6131" s="636"/>
      <c r="G6131" s="638"/>
      <c r="H6131" s="639"/>
    </row>
    <row r="6132" spans="1:8">
      <c r="A6132" s="594" t="s">
        <v>4064</v>
      </c>
      <c r="B6132" s="595"/>
      <c r="C6132" s="595"/>
      <c r="D6132" s="596"/>
      <c r="E6132" s="597" t="s">
        <v>4130</v>
      </c>
      <c r="F6132" s="598" t="s">
        <v>4144</v>
      </c>
      <c r="G6132" s="599" t="s">
        <v>4133</v>
      </c>
      <c r="H6132" s="600" t="s">
        <v>4134</v>
      </c>
    </row>
    <row r="6133" spans="1:8">
      <c r="A6133" s="601" t="s">
        <v>4198</v>
      </c>
      <c r="B6133" s="602"/>
      <c r="C6133" s="602"/>
      <c r="D6133" s="603"/>
      <c r="E6133" s="604" t="s">
        <v>4146</v>
      </c>
      <c r="F6133" s="640">
        <v>0.33</v>
      </c>
      <c r="G6133" s="606">
        <v>25731.008062500001</v>
      </c>
      <c r="H6133" s="607">
        <v>8491.23</v>
      </c>
    </row>
    <row r="6134" spans="1:8">
      <c r="A6134" s="601"/>
      <c r="B6134" s="602"/>
      <c r="C6134" s="602"/>
      <c r="D6134" s="603"/>
      <c r="E6134" s="604" t="s">
        <v>4141</v>
      </c>
      <c r="F6134" s="605"/>
      <c r="G6134" s="606" t="s">
        <v>4141</v>
      </c>
      <c r="H6134" s="607" t="s">
        <v>4141</v>
      </c>
    </row>
    <row r="6135" spans="1:8" ht="13.5" thickBot="1">
      <c r="A6135" s="641"/>
      <c r="B6135" s="642"/>
      <c r="C6135" s="642"/>
      <c r="D6135" s="643"/>
      <c r="E6135" s="644" t="s">
        <v>4153</v>
      </c>
      <c r="F6135" s="645"/>
      <c r="G6135" s="646"/>
      <c r="H6135" s="647">
        <v>8491.23</v>
      </c>
    </row>
    <row r="6136" spans="1:8" ht="13.5" thickBot="1">
      <c r="A6136" s="648" t="s">
        <v>4154</v>
      </c>
      <c r="B6136" s="649"/>
      <c r="C6136" s="649"/>
      <c r="D6136" s="649"/>
      <c r="E6136" s="650"/>
      <c r="F6136" s="651">
        <v>25210.51</v>
      </c>
      <c r="G6136" s="652"/>
      <c r="H6136" s="653"/>
    </row>
    <row r="6137" spans="1:8" ht="15">
      <c r="A6137" s="579"/>
      <c r="B6137" s="579"/>
      <c r="C6137" s="579"/>
      <c r="D6137" s="579"/>
      <c r="E6137" s="579"/>
      <c r="F6137" s="579"/>
      <c r="G6137" s="579"/>
      <c r="H6137" s="579"/>
    </row>
    <row r="6138" spans="1:8" ht="15.75" thickBot="1">
      <c r="A6138" s="654"/>
      <c r="B6138" s="654"/>
      <c r="C6138" s="654"/>
      <c r="D6138" s="654"/>
      <c r="E6138" s="654"/>
      <c r="F6138" s="654"/>
      <c r="G6138" s="654"/>
      <c r="H6138" s="654"/>
    </row>
    <row r="6139" spans="1:8" ht="26.25" thickBot="1">
      <c r="A6139" s="573" t="s">
        <v>4129</v>
      </c>
      <c r="B6139" s="581"/>
      <c r="C6139" s="581"/>
      <c r="D6139" s="582" t="s">
        <v>487</v>
      </c>
      <c r="E6139" s="583" t="s">
        <v>4130</v>
      </c>
      <c r="F6139" s="584" t="s">
        <v>2</v>
      </c>
      <c r="G6139" s="585" t="s">
        <v>0</v>
      </c>
      <c r="H6139" s="586" t="s">
        <v>4758</v>
      </c>
    </row>
    <row r="6140" spans="1:8" ht="15.75" customHeight="1" thickBot="1">
      <c r="A6140" s="587"/>
      <c r="B6140" s="587"/>
      <c r="C6140" s="587"/>
      <c r="D6140" s="587"/>
      <c r="E6140" s="587"/>
      <c r="F6140" s="587"/>
      <c r="G6140" s="587"/>
      <c r="H6140" s="587"/>
    </row>
    <row r="6141" spans="1:8">
      <c r="A6141" s="588" t="s">
        <v>1297</v>
      </c>
      <c r="B6141" s="589"/>
      <c r="C6141" s="590"/>
      <c r="D6141" s="591"/>
      <c r="E6141" s="590"/>
      <c r="F6141" s="590"/>
      <c r="G6141" s="592"/>
      <c r="H6141" s="593"/>
    </row>
    <row r="6142" spans="1:8">
      <c r="A6142" s="594" t="s">
        <v>4064</v>
      </c>
      <c r="B6142" s="595"/>
      <c r="C6142" s="595"/>
      <c r="D6142" s="596"/>
      <c r="E6142" s="597" t="s">
        <v>4130</v>
      </c>
      <c r="F6142" s="598" t="s">
        <v>4132</v>
      </c>
      <c r="G6142" s="599" t="s">
        <v>4133</v>
      </c>
      <c r="H6142" s="600" t="s">
        <v>4134</v>
      </c>
    </row>
    <row r="6143" spans="1:8">
      <c r="A6143" s="601" t="s">
        <v>4759</v>
      </c>
      <c r="B6143" s="602"/>
      <c r="C6143" s="602"/>
      <c r="D6143" s="603"/>
      <c r="E6143" s="604" t="s">
        <v>4136</v>
      </c>
      <c r="F6143" s="605">
        <v>15</v>
      </c>
      <c r="G6143" s="606">
        <v>15330</v>
      </c>
      <c r="H6143" s="607">
        <v>229950</v>
      </c>
    </row>
    <row r="6144" spans="1:8">
      <c r="A6144" s="601" t="s">
        <v>4760</v>
      </c>
      <c r="B6144" s="602"/>
      <c r="C6144" s="602"/>
      <c r="D6144" s="603"/>
      <c r="E6144" s="604" t="s">
        <v>4138</v>
      </c>
      <c r="F6144" s="605">
        <v>0.06</v>
      </c>
      <c r="G6144" s="606">
        <v>12278</v>
      </c>
      <c r="H6144" s="607">
        <v>736.68</v>
      </c>
    </row>
    <row r="6145" spans="1:8">
      <c r="A6145" s="601" t="s">
        <v>4761</v>
      </c>
      <c r="B6145" s="602"/>
      <c r="C6145" s="602"/>
      <c r="D6145" s="603"/>
      <c r="E6145" s="604" t="s">
        <v>4138</v>
      </c>
      <c r="F6145" s="605">
        <v>0.04</v>
      </c>
      <c r="G6145" s="606">
        <v>783</v>
      </c>
      <c r="H6145" s="607">
        <v>31.32</v>
      </c>
    </row>
    <row r="6146" spans="1:8">
      <c r="A6146" s="601" t="s">
        <v>4762</v>
      </c>
      <c r="B6146" s="602"/>
      <c r="C6146" s="602"/>
      <c r="D6146" s="603"/>
      <c r="E6146" s="604" t="s">
        <v>4138</v>
      </c>
      <c r="F6146" s="605">
        <v>1</v>
      </c>
      <c r="G6146" s="606">
        <v>157500</v>
      </c>
      <c r="H6146" s="607">
        <v>157500</v>
      </c>
    </row>
    <row r="6147" spans="1:8">
      <c r="A6147" s="601" t="s">
        <v>4763</v>
      </c>
      <c r="B6147" s="602"/>
      <c r="C6147" s="602"/>
      <c r="D6147" s="603"/>
      <c r="E6147" s="604" t="s">
        <v>4138</v>
      </c>
      <c r="F6147" s="605">
        <v>1</v>
      </c>
      <c r="G6147" s="606">
        <v>20055</v>
      </c>
      <c r="H6147" s="607">
        <v>20055</v>
      </c>
    </row>
    <row r="6148" spans="1:8">
      <c r="A6148" s="601" t="s">
        <v>4764</v>
      </c>
      <c r="B6148" s="602"/>
      <c r="C6148" s="602"/>
      <c r="D6148" s="603"/>
      <c r="E6148" s="604" t="s">
        <v>4136</v>
      </c>
      <c r="F6148" s="605">
        <v>3</v>
      </c>
      <c r="G6148" s="606">
        <v>47145</v>
      </c>
      <c r="H6148" s="607">
        <v>141435</v>
      </c>
    </row>
    <row r="6149" spans="1:8">
      <c r="A6149" s="601" t="s">
        <v>4765</v>
      </c>
      <c r="B6149" s="602"/>
      <c r="C6149" s="602"/>
      <c r="D6149" s="603"/>
      <c r="E6149" s="604" t="s">
        <v>4138</v>
      </c>
      <c r="F6149" s="605">
        <v>1</v>
      </c>
      <c r="G6149" s="606">
        <v>286414</v>
      </c>
      <c r="H6149" s="607">
        <v>286414</v>
      </c>
    </row>
    <row r="6150" spans="1:8">
      <c r="A6150" s="601" t="s">
        <v>4766</v>
      </c>
      <c r="B6150" s="602"/>
      <c r="C6150" s="602"/>
      <c r="D6150" s="603"/>
      <c r="E6150" s="604" t="s">
        <v>4138</v>
      </c>
      <c r="F6150" s="605">
        <v>1</v>
      </c>
      <c r="G6150" s="687">
        <v>112403</v>
      </c>
      <c r="H6150" s="607">
        <v>112403</v>
      </c>
    </row>
    <row r="6151" spans="1:8">
      <c r="A6151" s="601"/>
      <c r="B6151" s="602"/>
      <c r="C6151" s="602"/>
      <c r="D6151" s="603"/>
      <c r="E6151" s="611" t="s">
        <v>4142</v>
      </c>
      <c r="F6151" s="611"/>
      <c r="G6151" s="611"/>
      <c r="H6151" s="612">
        <v>948525</v>
      </c>
    </row>
    <row r="6152" spans="1:8">
      <c r="A6152" s="613" t="s">
        <v>4143</v>
      </c>
      <c r="B6152" s="614"/>
      <c r="C6152" s="615"/>
      <c r="D6152" s="616"/>
      <c r="E6152" s="615"/>
      <c r="F6152" s="615"/>
      <c r="G6152" s="617"/>
      <c r="H6152" s="618"/>
    </row>
    <row r="6153" spans="1:8">
      <c r="A6153" s="594" t="s">
        <v>4129</v>
      </c>
      <c r="B6153" s="595"/>
      <c r="C6153" s="595"/>
      <c r="D6153" s="596"/>
      <c r="E6153" s="597" t="s">
        <v>4130</v>
      </c>
      <c r="F6153" s="598" t="s">
        <v>4144</v>
      </c>
      <c r="G6153" s="599" t="s">
        <v>4133</v>
      </c>
      <c r="H6153" s="600" t="s">
        <v>4134</v>
      </c>
    </row>
    <row r="6154" spans="1:8">
      <c r="A6154" s="601" t="s">
        <v>4145</v>
      </c>
      <c r="B6154" s="602"/>
      <c r="C6154" s="602"/>
      <c r="D6154" s="603"/>
      <c r="E6154" s="604" t="s">
        <v>4146</v>
      </c>
      <c r="F6154" s="619">
        <v>3</v>
      </c>
      <c r="G6154" s="606">
        <v>1587.2183463750353</v>
      </c>
      <c r="H6154" s="607">
        <v>4761.66</v>
      </c>
    </row>
    <row r="6155" spans="1:8">
      <c r="A6155" s="601" t="s">
        <v>4767</v>
      </c>
      <c r="B6155" s="602"/>
      <c r="C6155" s="602"/>
      <c r="D6155" s="603"/>
      <c r="E6155" s="604" t="s">
        <v>4146</v>
      </c>
      <c r="F6155" s="619">
        <v>3</v>
      </c>
      <c r="G6155" s="606">
        <v>7682.1367964551719</v>
      </c>
      <c r="H6155" s="607">
        <v>23046.41</v>
      </c>
    </row>
    <row r="6156" spans="1:8">
      <c r="A6156" s="620"/>
      <c r="B6156" s="621"/>
      <c r="C6156" s="621"/>
      <c r="D6156" s="622"/>
      <c r="E6156" s="623" t="s">
        <v>4147</v>
      </c>
      <c r="F6156" s="624"/>
      <c r="G6156" s="625"/>
      <c r="H6156" s="612">
        <v>27808.07</v>
      </c>
    </row>
    <row r="6157" spans="1:8">
      <c r="A6157" s="626" t="s">
        <v>4148</v>
      </c>
      <c r="B6157" s="627"/>
      <c r="C6157" s="628"/>
      <c r="D6157" s="629"/>
      <c r="E6157" s="628"/>
      <c r="F6157" s="628"/>
      <c r="G6157" s="630"/>
      <c r="H6157" s="631"/>
    </row>
    <row r="6158" spans="1:8">
      <c r="A6158" s="594" t="s">
        <v>4064</v>
      </c>
      <c r="B6158" s="595"/>
      <c r="C6158" s="595"/>
      <c r="D6158" s="596"/>
      <c r="E6158" s="597" t="s">
        <v>4130</v>
      </c>
      <c r="F6158" s="598" t="s">
        <v>4132</v>
      </c>
      <c r="G6158" s="599" t="s">
        <v>4133</v>
      </c>
      <c r="H6158" s="600" t="s">
        <v>4134</v>
      </c>
    </row>
    <row r="6159" spans="1:8">
      <c r="A6159" s="601" t="s">
        <v>4149</v>
      </c>
      <c r="B6159" s="602"/>
      <c r="C6159" s="602"/>
      <c r="D6159" s="603"/>
      <c r="E6159" s="604" t="s">
        <v>4140</v>
      </c>
      <c r="F6159" s="632">
        <v>0.124</v>
      </c>
      <c r="G6159" s="606">
        <v>64783.484999999993</v>
      </c>
      <c r="H6159" s="607">
        <v>8033.15</v>
      </c>
    </row>
    <row r="6160" spans="1:8">
      <c r="A6160" s="601"/>
      <c r="B6160" s="602"/>
      <c r="C6160" s="602"/>
      <c r="D6160" s="603"/>
      <c r="E6160" s="623" t="s">
        <v>4150</v>
      </c>
      <c r="F6160" s="624"/>
      <c r="G6160" s="625"/>
      <c r="H6160" s="612">
        <v>8033.15</v>
      </c>
    </row>
    <row r="6161" spans="1:8">
      <c r="A6161" s="634" t="s">
        <v>4151</v>
      </c>
      <c r="B6161" s="635"/>
      <c r="C6161" s="636"/>
      <c r="D6161" s="637"/>
      <c r="E6161" s="636"/>
      <c r="F6161" s="636"/>
      <c r="G6161" s="638"/>
      <c r="H6161" s="639"/>
    </row>
    <row r="6162" spans="1:8">
      <c r="A6162" s="594" t="s">
        <v>4064</v>
      </c>
      <c r="B6162" s="595"/>
      <c r="C6162" s="595"/>
      <c r="D6162" s="596"/>
      <c r="E6162" s="597" t="s">
        <v>4130</v>
      </c>
      <c r="F6162" s="598" t="s">
        <v>4144</v>
      </c>
      <c r="G6162" s="599" t="s">
        <v>4133</v>
      </c>
      <c r="H6162" s="600" t="s">
        <v>4134</v>
      </c>
    </row>
    <row r="6163" spans="1:8">
      <c r="A6163" s="601" t="s">
        <v>4198</v>
      </c>
      <c r="B6163" s="602"/>
      <c r="C6163" s="602"/>
      <c r="D6163" s="603"/>
      <c r="E6163" s="604" t="s">
        <v>4146</v>
      </c>
      <c r="F6163" s="640">
        <v>3</v>
      </c>
      <c r="G6163" s="606">
        <v>25731.008062500001</v>
      </c>
      <c r="H6163" s="607">
        <v>77193.02</v>
      </c>
    </row>
    <row r="6164" spans="1:8">
      <c r="A6164" s="601"/>
      <c r="B6164" s="602"/>
      <c r="C6164" s="602"/>
      <c r="D6164" s="603"/>
      <c r="E6164" s="604" t="s">
        <v>4141</v>
      </c>
      <c r="F6164" s="605"/>
      <c r="G6164" s="606" t="s">
        <v>4141</v>
      </c>
      <c r="H6164" s="607" t="s">
        <v>4141</v>
      </c>
    </row>
    <row r="6165" spans="1:8" ht="13.5" thickBot="1">
      <c r="A6165" s="641"/>
      <c r="B6165" s="642"/>
      <c r="C6165" s="642"/>
      <c r="D6165" s="643"/>
      <c r="E6165" s="644" t="s">
        <v>4153</v>
      </c>
      <c r="F6165" s="645"/>
      <c r="G6165" s="646"/>
      <c r="H6165" s="647">
        <v>77193.02</v>
      </c>
    </row>
    <row r="6166" spans="1:8" ht="13.5" thickBot="1">
      <c r="A6166" s="648" t="s">
        <v>4154</v>
      </c>
      <c r="B6166" s="649"/>
      <c r="C6166" s="649"/>
      <c r="D6166" s="649"/>
      <c r="E6166" s="650"/>
      <c r="F6166" s="651">
        <v>1061559.24</v>
      </c>
      <c r="G6166" s="652"/>
      <c r="H6166" s="653"/>
    </row>
    <row r="6167" spans="1:8" ht="15">
      <c r="A6167" s="579"/>
      <c r="B6167" s="579"/>
      <c r="C6167" s="579"/>
      <c r="D6167" s="579"/>
      <c r="E6167" s="579"/>
      <c r="F6167" s="579"/>
      <c r="G6167" s="579"/>
      <c r="H6167" s="579"/>
    </row>
    <row r="6168" spans="1:8" ht="15.75" thickBot="1">
      <c r="A6168" s="654"/>
      <c r="B6168" s="654"/>
      <c r="C6168" s="654"/>
      <c r="D6168" s="654"/>
      <c r="E6168" s="654"/>
      <c r="F6168" s="654"/>
      <c r="G6168" s="654"/>
      <c r="H6168" s="654"/>
    </row>
    <row r="6169" spans="1:8" ht="26.25" thickBot="1">
      <c r="A6169" s="573" t="s">
        <v>4129</v>
      </c>
      <c r="B6169" s="581"/>
      <c r="C6169" s="581"/>
      <c r="D6169" s="582" t="s">
        <v>489</v>
      </c>
      <c r="E6169" s="583" t="s">
        <v>4130</v>
      </c>
      <c r="F6169" s="584" t="s">
        <v>2</v>
      </c>
      <c r="G6169" s="585" t="s">
        <v>0</v>
      </c>
      <c r="H6169" s="586" t="s">
        <v>4768</v>
      </c>
    </row>
    <row r="6170" spans="1:8" ht="15.75" customHeight="1" thickBot="1">
      <c r="A6170" s="587"/>
      <c r="B6170" s="587"/>
      <c r="C6170" s="587"/>
      <c r="D6170" s="587"/>
      <c r="E6170" s="587"/>
      <c r="F6170" s="587"/>
      <c r="G6170" s="587"/>
      <c r="H6170" s="587"/>
    </row>
    <row r="6171" spans="1:8">
      <c r="A6171" s="588" t="s">
        <v>1297</v>
      </c>
      <c r="B6171" s="589"/>
      <c r="C6171" s="590"/>
      <c r="D6171" s="591"/>
      <c r="E6171" s="590"/>
      <c r="F6171" s="590"/>
      <c r="G6171" s="592"/>
      <c r="H6171" s="593"/>
    </row>
    <row r="6172" spans="1:8">
      <c r="A6172" s="594" t="s">
        <v>4064</v>
      </c>
      <c r="B6172" s="595"/>
      <c r="C6172" s="595"/>
      <c r="D6172" s="596"/>
      <c r="E6172" s="597" t="s">
        <v>4130</v>
      </c>
      <c r="F6172" s="598" t="s">
        <v>4132</v>
      </c>
      <c r="G6172" s="599" t="s">
        <v>4133</v>
      </c>
      <c r="H6172" s="600" t="s">
        <v>4134</v>
      </c>
    </row>
    <row r="6173" spans="1:8">
      <c r="A6173" s="601" t="s">
        <v>4769</v>
      </c>
      <c r="B6173" s="602"/>
      <c r="C6173" s="602"/>
      <c r="D6173" s="603"/>
      <c r="E6173" s="604" t="s">
        <v>4136</v>
      </c>
      <c r="F6173" s="605">
        <v>2</v>
      </c>
      <c r="G6173" s="606">
        <v>53470</v>
      </c>
      <c r="H6173" s="607">
        <v>106940</v>
      </c>
    </row>
    <row r="6174" spans="1:8">
      <c r="A6174" s="601" t="s">
        <v>4762</v>
      </c>
      <c r="B6174" s="602"/>
      <c r="C6174" s="602"/>
      <c r="D6174" s="603"/>
      <c r="E6174" s="604" t="s">
        <v>4138</v>
      </c>
      <c r="F6174" s="605">
        <v>1</v>
      </c>
      <c r="G6174" s="606">
        <v>157500</v>
      </c>
      <c r="H6174" s="607">
        <v>157500</v>
      </c>
    </row>
    <row r="6175" spans="1:8">
      <c r="A6175" s="601" t="s">
        <v>4763</v>
      </c>
      <c r="B6175" s="602"/>
      <c r="C6175" s="602"/>
      <c r="D6175" s="603"/>
      <c r="E6175" s="604" t="s">
        <v>4138</v>
      </c>
      <c r="F6175" s="605">
        <v>1</v>
      </c>
      <c r="G6175" s="606">
        <v>20055</v>
      </c>
      <c r="H6175" s="607">
        <v>20055</v>
      </c>
    </row>
    <row r="6176" spans="1:8">
      <c r="A6176" s="601" t="s">
        <v>4770</v>
      </c>
      <c r="B6176" s="602"/>
      <c r="C6176" s="602"/>
      <c r="D6176" s="603"/>
      <c r="E6176" s="604" t="s">
        <v>4138</v>
      </c>
      <c r="F6176" s="605">
        <v>1</v>
      </c>
      <c r="G6176" s="606">
        <v>233078</v>
      </c>
      <c r="H6176" s="607">
        <v>233078</v>
      </c>
    </row>
    <row r="6177" spans="1:8">
      <c r="A6177" s="601" t="s">
        <v>4766</v>
      </c>
      <c r="B6177" s="602"/>
      <c r="C6177" s="602"/>
      <c r="D6177" s="603"/>
      <c r="E6177" s="604" t="s">
        <v>4138</v>
      </c>
      <c r="F6177" s="605">
        <v>1</v>
      </c>
      <c r="G6177" s="687">
        <v>112403</v>
      </c>
      <c r="H6177" s="607">
        <v>112403</v>
      </c>
    </row>
    <row r="6178" spans="1:8">
      <c r="A6178" s="601"/>
      <c r="B6178" s="602"/>
      <c r="C6178" s="602"/>
      <c r="D6178" s="603"/>
      <c r="E6178" s="611" t="s">
        <v>4142</v>
      </c>
      <c r="F6178" s="611"/>
      <c r="G6178" s="611"/>
      <c r="H6178" s="612">
        <v>629976</v>
      </c>
    </row>
    <row r="6179" spans="1:8">
      <c r="A6179" s="613" t="s">
        <v>4143</v>
      </c>
      <c r="B6179" s="614"/>
      <c r="C6179" s="615"/>
      <c r="D6179" s="616"/>
      <c r="E6179" s="615"/>
      <c r="F6179" s="615"/>
      <c r="G6179" s="617"/>
      <c r="H6179" s="618"/>
    </row>
    <row r="6180" spans="1:8">
      <c r="A6180" s="594" t="s">
        <v>4129</v>
      </c>
      <c r="B6180" s="595"/>
      <c r="C6180" s="595"/>
      <c r="D6180" s="596"/>
      <c r="E6180" s="597" t="s">
        <v>4130</v>
      </c>
      <c r="F6180" s="598" t="s">
        <v>4144</v>
      </c>
      <c r="G6180" s="599" t="s">
        <v>4133</v>
      </c>
      <c r="H6180" s="600" t="s">
        <v>4134</v>
      </c>
    </row>
    <row r="6181" spans="1:8">
      <c r="A6181" s="601" t="s">
        <v>4145</v>
      </c>
      <c r="B6181" s="602"/>
      <c r="C6181" s="602"/>
      <c r="D6181" s="603"/>
      <c r="E6181" s="604" t="s">
        <v>4146</v>
      </c>
      <c r="F6181" s="619">
        <v>2.5</v>
      </c>
      <c r="G6181" s="606">
        <v>1587.2183463750353</v>
      </c>
      <c r="H6181" s="607">
        <v>3968.05</v>
      </c>
    </row>
    <row r="6182" spans="1:8">
      <c r="A6182" s="601"/>
      <c r="B6182" s="602"/>
      <c r="C6182" s="602"/>
      <c r="D6182" s="603"/>
      <c r="E6182" s="604" t="s">
        <v>4141</v>
      </c>
      <c r="F6182" s="619"/>
      <c r="G6182" s="606" t="s">
        <v>4141</v>
      </c>
      <c r="H6182" s="607" t="s">
        <v>4141</v>
      </c>
    </row>
    <row r="6183" spans="1:8">
      <c r="A6183" s="620"/>
      <c r="B6183" s="621"/>
      <c r="C6183" s="621"/>
      <c r="D6183" s="622"/>
      <c r="E6183" s="623" t="s">
        <v>4147</v>
      </c>
      <c r="F6183" s="624"/>
      <c r="G6183" s="625"/>
      <c r="H6183" s="612">
        <v>3968.05</v>
      </c>
    </row>
    <row r="6184" spans="1:8">
      <c r="A6184" s="626" t="s">
        <v>4148</v>
      </c>
      <c r="B6184" s="627"/>
      <c r="C6184" s="628"/>
      <c r="D6184" s="629"/>
      <c r="E6184" s="628"/>
      <c r="F6184" s="628"/>
      <c r="G6184" s="630"/>
      <c r="H6184" s="631"/>
    </row>
    <row r="6185" spans="1:8">
      <c r="A6185" s="594" t="s">
        <v>4064</v>
      </c>
      <c r="B6185" s="595"/>
      <c r="C6185" s="595"/>
      <c r="D6185" s="596"/>
      <c r="E6185" s="597" t="s">
        <v>4130</v>
      </c>
      <c r="F6185" s="598" t="s">
        <v>4132</v>
      </c>
      <c r="G6185" s="599" t="s">
        <v>4133</v>
      </c>
      <c r="H6185" s="600" t="s">
        <v>4134</v>
      </c>
    </row>
    <row r="6186" spans="1:8">
      <c r="A6186" s="601" t="s">
        <v>4149</v>
      </c>
      <c r="B6186" s="602"/>
      <c r="C6186" s="602"/>
      <c r="D6186" s="603"/>
      <c r="E6186" s="604" t="s">
        <v>4140</v>
      </c>
      <c r="F6186" s="632">
        <v>0.124</v>
      </c>
      <c r="G6186" s="606">
        <v>64783.484999999993</v>
      </c>
      <c r="H6186" s="607">
        <v>8033.15</v>
      </c>
    </row>
    <row r="6187" spans="1:8">
      <c r="A6187" s="601"/>
      <c r="B6187" s="602"/>
      <c r="C6187" s="602"/>
      <c r="D6187" s="603"/>
      <c r="E6187" s="623" t="s">
        <v>4150</v>
      </c>
      <c r="F6187" s="624"/>
      <c r="G6187" s="625"/>
      <c r="H6187" s="612">
        <v>8033.15</v>
      </c>
    </row>
    <row r="6188" spans="1:8">
      <c r="A6188" s="634" t="s">
        <v>4151</v>
      </c>
      <c r="B6188" s="635"/>
      <c r="C6188" s="636"/>
      <c r="D6188" s="637"/>
      <c r="E6188" s="636"/>
      <c r="F6188" s="636"/>
      <c r="G6188" s="638"/>
      <c r="H6188" s="639"/>
    </row>
    <row r="6189" spans="1:8">
      <c r="A6189" s="594" t="s">
        <v>4064</v>
      </c>
      <c r="B6189" s="595"/>
      <c r="C6189" s="595"/>
      <c r="D6189" s="596"/>
      <c r="E6189" s="597" t="s">
        <v>4130</v>
      </c>
      <c r="F6189" s="598" t="s">
        <v>4144</v>
      </c>
      <c r="G6189" s="599" t="s">
        <v>4133</v>
      </c>
      <c r="H6189" s="600" t="s">
        <v>4134</v>
      </c>
    </row>
    <row r="6190" spans="1:8">
      <c r="A6190" s="601" t="s">
        <v>4198</v>
      </c>
      <c r="B6190" s="602"/>
      <c r="C6190" s="602"/>
      <c r="D6190" s="603"/>
      <c r="E6190" s="604" t="s">
        <v>4146</v>
      </c>
      <c r="F6190" s="640">
        <v>2.5</v>
      </c>
      <c r="G6190" s="606">
        <v>25731.008062500001</v>
      </c>
      <c r="H6190" s="607">
        <v>64327.519999999997</v>
      </c>
    </row>
    <row r="6191" spans="1:8">
      <c r="A6191" s="601"/>
      <c r="B6191" s="602"/>
      <c r="C6191" s="602"/>
      <c r="D6191" s="603"/>
      <c r="E6191" s="604" t="s">
        <v>4141</v>
      </c>
      <c r="F6191" s="605"/>
      <c r="G6191" s="606" t="s">
        <v>4141</v>
      </c>
      <c r="H6191" s="607" t="s">
        <v>4141</v>
      </c>
    </row>
    <row r="6192" spans="1:8" ht="13.5" thickBot="1">
      <c r="A6192" s="641"/>
      <c r="B6192" s="642"/>
      <c r="C6192" s="642"/>
      <c r="D6192" s="643"/>
      <c r="E6192" s="644" t="s">
        <v>4153</v>
      </c>
      <c r="F6192" s="645"/>
      <c r="G6192" s="646"/>
      <c r="H6192" s="647">
        <v>64327.519999999997</v>
      </c>
    </row>
    <row r="6193" spans="1:8" ht="13.5" thickBot="1">
      <c r="A6193" s="648" t="s">
        <v>4154</v>
      </c>
      <c r="B6193" s="649"/>
      <c r="C6193" s="649"/>
      <c r="D6193" s="649"/>
      <c r="E6193" s="650"/>
      <c r="F6193" s="651">
        <v>706304.72</v>
      </c>
      <c r="G6193" s="652"/>
      <c r="H6193" s="653"/>
    </row>
    <row r="6194" spans="1:8" ht="15">
      <c r="A6194" s="579"/>
      <c r="B6194" s="579"/>
      <c r="C6194" s="579"/>
      <c r="D6194" s="579"/>
      <c r="E6194" s="579"/>
      <c r="F6194" s="579"/>
      <c r="G6194" s="579"/>
      <c r="H6194" s="579"/>
    </row>
    <row r="6195" spans="1:8" ht="15.75" thickBot="1">
      <c r="A6195" s="654"/>
      <c r="B6195" s="654"/>
      <c r="C6195" s="654"/>
      <c r="D6195" s="654"/>
      <c r="E6195" s="654"/>
      <c r="F6195" s="654"/>
      <c r="G6195" s="654"/>
      <c r="H6195" s="654"/>
    </row>
    <row r="6196" spans="1:8" ht="26.25" thickBot="1">
      <c r="A6196" s="573" t="s">
        <v>4129</v>
      </c>
      <c r="B6196" s="581"/>
      <c r="C6196" s="581"/>
      <c r="D6196" s="582" t="s">
        <v>491</v>
      </c>
      <c r="E6196" s="583" t="s">
        <v>4130</v>
      </c>
      <c r="F6196" s="584" t="s">
        <v>2</v>
      </c>
      <c r="G6196" s="585" t="s">
        <v>0</v>
      </c>
      <c r="H6196" s="586" t="s">
        <v>4771</v>
      </c>
    </row>
    <row r="6197" spans="1:8" ht="15.75" customHeight="1" thickBot="1">
      <c r="A6197" s="587"/>
      <c r="B6197" s="587"/>
      <c r="C6197" s="587"/>
      <c r="D6197" s="587"/>
      <c r="E6197" s="587"/>
      <c r="F6197" s="587"/>
      <c r="G6197" s="587"/>
      <c r="H6197" s="587"/>
    </row>
    <row r="6198" spans="1:8">
      <c r="A6198" s="588" t="s">
        <v>1297</v>
      </c>
      <c r="B6198" s="589"/>
      <c r="C6198" s="590"/>
      <c r="D6198" s="591"/>
      <c r="E6198" s="590"/>
      <c r="F6198" s="590"/>
      <c r="G6198" s="592"/>
      <c r="H6198" s="593"/>
    </row>
    <row r="6199" spans="1:8">
      <c r="A6199" s="594" t="s">
        <v>4064</v>
      </c>
      <c r="B6199" s="595"/>
      <c r="C6199" s="595"/>
      <c r="D6199" s="596"/>
      <c r="E6199" s="597" t="s">
        <v>4130</v>
      </c>
      <c r="F6199" s="598" t="s">
        <v>4132</v>
      </c>
      <c r="G6199" s="599" t="s">
        <v>4133</v>
      </c>
      <c r="H6199" s="600" t="s">
        <v>4134</v>
      </c>
    </row>
    <row r="6200" spans="1:8">
      <c r="A6200" s="601" t="s">
        <v>4772</v>
      </c>
      <c r="B6200" s="602"/>
      <c r="C6200" s="602"/>
      <c r="D6200" s="603"/>
      <c r="E6200" s="604" t="s">
        <v>4138</v>
      </c>
      <c r="F6200" s="605">
        <v>1</v>
      </c>
      <c r="G6200" s="606">
        <v>10989</v>
      </c>
      <c r="H6200" s="607">
        <v>10989</v>
      </c>
    </row>
    <row r="6201" spans="1:8">
      <c r="A6201" s="601"/>
      <c r="B6201" s="602"/>
      <c r="C6201" s="602"/>
      <c r="D6201" s="603"/>
      <c r="E6201" s="604" t="s">
        <v>4141</v>
      </c>
      <c r="F6201" s="605"/>
      <c r="G6201" s="606" t="s">
        <v>4141</v>
      </c>
      <c r="H6201" s="607" t="s">
        <v>4141</v>
      </c>
    </row>
    <row r="6202" spans="1:8">
      <c r="A6202" s="601"/>
      <c r="B6202" s="602"/>
      <c r="C6202" s="602"/>
      <c r="D6202" s="603"/>
      <c r="E6202" s="611" t="s">
        <v>4142</v>
      </c>
      <c r="F6202" s="611"/>
      <c r="G6202" s="611"/>
      <c r="H6202" s="612">
        <v>10989</v>
      </c>
    </row>
    <row r="6203" spans="1:8">
      <c r="A6203" s="613" t="s">
        <v>4143</v>
      </c>
      <c r="B6203" s="614"/>
      <c r="C6203" s="615"/>
      <c r="D6203" s="616"/>
      <c r="E6203" s="615"/>
      <c r="F6203" s="615"/>
      <c r="G6203" s="617"/>
      <c r="H6203" s="618"/>
    </row>
    <row r="6204" spans="1:8">
      <c r="A6204" s="594" t="s">
        <v>4129</v>
      </c>
      <c r="B6204" s="595"/>
      <c r="C6204" s="595"/>
      <c r="D6204" s="596"/>
      <c r="E6204" s="597" t="s">
        <v>4130</v>
      </c>
      <c r="F6204" s="598" t="s">
        <v>4144</v>
      </c>
      <c r="G6204" s="599" t="s">
        <v>4133</v>
      </c>
      <c r="H6204" s="600" t="s">
        <v>4134</v>
      </c>
    </row>
    <row r="6205" spans="1:8">
      <c r="A6205" s="601" t="s">
        <v>4145</v>
      </c>
      <c r="B6205" s="602"/>
      <c r="C6205" s="602"/>
      <c r="D6205" s="603"/>
      <c r="E6205" s="604" t="s">
        <v>4146</v>
      </c>
      <c r="F6205" s="619">
        <v>0.6</v>
      </c>
      <c r="G6205" s="606">
        <v>1587.2183463750353</v>
      </c>
      <c r="H6205" s="607">
        <v>952.33</v>
      </c>
    </row>
    <row r="6206" spans="1:8">
      <c r="A6206" s="601"/>
      <c r="B6206" s="602"/>
      <c r="C6206" s="602"/>
      <c r="D6206" s="603"/>
      <c r="E6206" s="604" t="s">
        <v>4141</v>
      </c>
      <c r="F6206" s="619" t="s">
        <v>4141</v>
      </c>
      <c r="G6206" s="606" t="s">
        <v>4141</v>
      </c>
      <c r="H6206" s="607" t="s">
        <v>4141</v>
      </c>
    </row>
    <row r="6207" spans="1:8">
      <c r="A6207" s="620"/>
      <c r="B6207" s="621"/>
      <c r="C6207" s="621"/>
      <c r="D6207" s="622"/>
      <c r="E6207" s="623" t="s">
        <v>4147</v>
      </c>
      <c r="F6207" s="624"/>
      <c r="G6207" s="625"/>
      <c r="H6207" s="612">
        <v>952.33</v>
      </c>
    </row>
    <row r="6208" spans="1:8">
      <c r="A6208" s="626" t="s">
        <v>4148</v>
      </c>
      <c r="B6208" s="627"/>
      <c r="C6208" s="628"/>
      <c r="D6208" s="629"/>
      <c r="E6208" s="628"/>
      <c r="F6208" s="628"/>
      <c r="G6208" s="630"/>
      <c r="H6208" s="631"/>
    </row>
    <row r="6209" spans="1:8">
      <c r="A6209" s="594" t="s">
        <v>4064</v>
      </c>
      <c r="B6209" s="595"/>
      <c r="C6209" s="595"/>
      <c r="D6209" s="596"/>
      <c r="E6209" s="597" t="s">
        <v>4130</v>
      </c>
      <c r="F6209" s="598" t="s">
        <v>4132</v>
      </c>
      <c r="G6209" s="599" t="s">
        <v>4133</v>
      </c>
      <c r="H6209" s="600" t="s">
        <v>4134</v>
      </c>
    </row>
    <row r="6210" spans="1:8">
      <c r="A6210" s="601" t="s">
        <v>4149</v>
      </c>
      <c r="B6210" s="602"/>
      <c r="C6210" s="602"/>
      <c r="D6210" s="603"/>
      <c r="E6210" s="604" t="s">
        <v>4140</v>
      </c>
      <c r="F6210" s="632">
        <v>2.0799999999999999E-2</v>
      </c>
      <c r="G6210" s="606">
        <v>64783.484999999993</v>
      </c>
      <c r="H6210" s="607">
        <v>1347.5</v>
      </c>
    </row>
    <row r="6211" spans="1:8">
      <c r="A6211" s="601"/>
      <c r="B6211" s="602"/>
      <c r="C6211" s="602"/>
      <c r="D6211" s="603"/>
      <c r="E6211" s="623" t="s">
        <v>4150</v>
      </c>
      <c r="F6211" s="624"/>
      <c r="G6211" s="625"/>
      <c r="H6211" s="612">
        <v>1347.5</v>
      </c>
    </row>
    <row r="6212" spans="1:8">
      <c r="A6212" s="634" t="s">
        <v>4151</v>
      </c>
      <c r="B6212" s="635"/>
      <c r="C6212" s="636"/>
      <c r="D6212" s="637"/>
      <c r="E6212" s="636"/>
      <c r="F6212" s="636"/>
      <c r="G6212" s="638"/>
      <c r="H6212" s="639"/>
    </row>
    <row r="6213" spans="1:8">
      <c r="A6213" s="594" t="s">
        <v>4064</v>
      </c>
      <c r="B6213" s="595"/>
      <c r="C6213" s="595"/>
      <c r="D6213" s="596"/>
      <c r="E6213" s="597" t="s">
        <v>4130</v>
      </c>
      <c r="F6213" s="598" t="s">
        <v>4144</v>
      </c>
      <c r="G6213" s="599" t="s">
        <v>4133</v>
      </c>
      <c r="H6213" s="600" t="s">
        <v>4134</v>
      </c>
    </row>
    <row r="6214" spans="1:8">
      <c r="A6214" s="601" t="s">
        <v>4198</v>
      </c>
      <c r="B6214" s="602"/>
      <c r="C6214" s="602"/>
      <c r="D6214" s="603"/>
      <c r="E6214" s="604" t="s">
        <v>4146</v>
      </c>
      <c r="F6214" s="640">
        <v>0.6</v>
      </c>
      <c r="G6214" s="606">
        <v>25731.008062500001</v>
      </c>
      <c r="H6214" s="607">
        <v>15438.6</v>
      </c>
    </row>
    <row r="6215" spans="1:8">
      <c r="A6215" s="601"/>
      <c r="B6215" s="602"/>
      <c r="C6215" s="602"/>
      <c r="D6215" s="603"/>
      <c r="E6215" s="604" t="s">
        <v>4141</v>
      </c>
      <c r="F6215" s="605"/>
      <c r="G6215" s="606" t="s">
        <v>4141</v>
      </c>
      <c r="H6215" s="607" t="s">
        <v>4141</v>
      </c>
    </row>
    <row r="6216" spans="1:8" ht="13.5" thickBot="1">
      <c r="A6216" s="641"/>
      <c r="B6216" s="642"/>
      <c r="C6216" s="642"/>
      <c r="D6216" s="643"/>
      <c r="E6216" s="644" t="s">
        <v>4153</v>
      </c>
      <c r="F6216" s="645"/>
      <c r="G6216" s="646"/>
      <c r="H6216" s="647">
        <v>15438.6</v>
      </c>
    </row>
    <row r="6217" spans="1:8" ht="13.5" thickBot="1">
      <c r="A6217" s="648" t="s">
        <v>4154</v>
      </c>
      <c r="B6217" s="649"/>
      <c r="C6217" s="649"/>
      <c r="D6217" s="649"/>
      <c r="E6217" s="650"/>
      <c r="F6217" s="651">
        <v>28727.43</v>
      </c>
      <c r="G6217" s="652"/>
      <c r="H6217" s="653"/>
    </row>
    <row r="6218" spans="1:8" ht="15">
      <c r="A6218" s="579"/>
      <c r="B6218" s="579"/>
      <c r="C6218" s="579"/>
      <c r="D6218" s="579"/>
      <c r="E6218" s="579"/>
      <c r="F6218" s="579"/>
      <c r="G6218" s="579"/>
      <c r="H6218" s="579"/>
    </row>
    <row r="6219" spans="1:8" ht="15.75" thickBot="1">
      <c r="A6219" s="654"/>
      <c r="B6219" s="654"/>
      <c r="C6219" s="654"/>
      <c r="D6219" s="654"/>
      <c r="E6219" s="654"/>
      <c r="F6219" s="654"/>
      <c r="G6219" s="654"/>
      <c r="H6219" s="654"/>
    </row>
    <row r="6220" spans="1:8" ht="26.25" thickBot="1">
      <c r="A6220" s="573" t="s">
        <v>4129</v>
      </c>
      <c r="B6220" s="581"/>
      <c r="C6220" s="581"/>
      <c r="D6220" s="582" t="s">
        <v>493</v>
      </c>
      <c r="E6220" s="583" t="s">
        <v>4130</v>
      </c>
      <c r="F6220" s="584" t="s">
        <v>2</v>
      </c>
      <c r="G6220" s="585" t="s">
        <v>0</v>
      </c>
      <c r="H6220" s="586" t="s">
        <v>4773</v>
      </c>
    </row>
    <row r="6221" spans="1:8" ht="15.75" customHeight="1" thickBot="1">
      <c r="A6221" s="587"/>
      <c r="B6221" s="587"/>
      <c r="C6221" s="587"/>
      <c r="D6221" s="587"/>
      <c r="E6221" s="587"/>
      <c r="F6221" s="587"/>
      <c r="G6221" s="587"/>
      <c r="H6221" s="587"/>
    </row>
    <row r="6222" spans="1:8">
      <c r="A6222" s="588" t="s">
        <v>1297</v>
      </c>
      <c r="B6222" s="589"/>
      <c r="C6222" s="590"/>
      <c r="D6222" s="591"/>
      <c r="E6222" s="590"/>
      <c r="F6222" s="590"/>
      <c r="G6222" s="592"/>
      <c r="H6222" s="593"/>
    </row>
    <row r="6223" spans="1:8">
      <c r="A6223" s="594" t="s">
        <v>4064</v>
      </c>
      <c r="B6223" s="595"/>
      <c r="C6223" s="595"/>
      <c r="D6223" s="596"/>
      <c r="E6223" s="597" t="s">
        <v>4130</v>
      </c>
      <c r="F6223" s="598" t="s">
        <v>4132</v>
      </c>
      <c r="G6223" s="599" t="s">
        <v>4133</v>
      </c>
      <c r="H6223" s="600" t="s">
        <v>4134</v>
      </c>
    </row>
    <row r="6224" spans="1:8">
      <c r="A6224" s="601" t="s">
        <v>4774</v>
      </c>
      <c r="B6224" s="602"/>
      <c r="C6224" s="602"/>
      <c r="D6224" s="603"/>
      <c r="E6224" s="604" t="s">
        <v>4138</v>
      </c>
      <c r="F6224" s="605">
        <v>1</v>
      </c>
      <c r="G6224" s="606">
        <v>54121</v>
      </c>
      <c r="H6224" s="607">
        <v>54121</v>
      </c>
    </row>
    <row r="6225" spans="1:8">
      <c r="A6225" s="601" t="s">
        <v>4439</v>
      </c>
      <c r="B6225" s="602"/>
      <c r="C6225" s="602"/>
      <c r="D6225" s="603"/>
      <c r="E6225" s="604" t="s">
        <v>4138</v>
      </c>
      <c r="F6225" s="605">
        <v>4</v>
      </c>
      <c r="G6225" s="606">
        <v>311</v>
      </c>
      <c r="H6225" s="607">
        <v>1244</v>
      </c>
    </row>
    <row r="6226" spans="1:8">
      <c r="A6226" s="601"/>
      <c r="B6226" s="602"/>
      <c r="C6226" s="602"/>
      <c r="D6226" s="603"/>
      <c r="E6226" s="611" t="s">
        <v>4142</v>
      </c>
      <c r="F6226" s="611"/>
      <c r="G6226" s="611"/>
      <c r="H6226" s="612">
        <v>55365</v>
      </c>
    </row>
    <row r="6227" spans="1:8">
      <c r="A6227" s="613" t="s">
        <v>4143</v>
      </c>
      <c r="B6227" s="614"/>
      <c r="C6227" s="615"/>
      <c r="D6227" s="616"/>
      <c r="E6227" s="615"/>
      <c r="F6227" s="615"/>
      <c r="G6227" s="617"/>
      <c r="H6227" s="618"/>
    </row>
    <row r="6228" spans="1:8">
      <c r="A6228" s="594" t="s">
        <v>4129</v>
      </c>
      <c r="B6228" s="595"/>
      <c r="C6228" s="595"/>
      <c r="D6228" s="596"/>
      <c r="E6228" s="597" t="s">
        <v>4130</v>
      </c>
      <c r="F6228" s="598" t="s">
        <v>4144</v>
      </c>
      <c r="G6228" s="599" t="s">
        <v>4133</v>
      </c>
      <c r="H6228" s="600" t="s">
        <v>4134</v>
      </c>
    </row>
    <row r="6229" spans="1:8">
      <c r="A6229" s="601" t="s">
        <v>4145</v>
      </c>
      <c r="B6229" s="602"/>
      <c r="C6229" s="602"/>
      <c r="D6229" s="603"/>
      <c r="E6229" s="604" t="s">
        <v>4146</v>
      </c>
      <c r="F6229" s="619">
        <v>0.6</v>
      </c>
      <c r="G6229" s="606">
        <v>1587.2183463750353</v>
      </c>
      <c r="H6229" s="607">
        <v>952.33</v>
      </c>
    </row>
    <row r="6230" spans="1:8">
      <c r="A6230" s="601"/>
      <c r="B6230" s="602"/>
      <c r="C6230" s="602"/>
      <c r="D6230" s="603"/>
      <c r="E6230" s="604" t="s">
        <v>4141</v>
      </c>
      <c r="F6230" s="619" t="s">
        <v>4141</v>
      </c>
      <c r="G6230" s="606" t="s">
        <v>4141</v>
      </c>
      <c r="H6230" s="607" t="s">
        <v>4141</v>
      </c>
    </row>
    <row r="6231" spans="1:8">
      <c r="A6231" s="620"/>
      <c r="B6231" s="621"/>
      <c r="C6231" s="621"/>
      <c r="D6231" s="622"/>
      <c r="E6231" s="623" t="s">
        <v>4147</v>
      </c>
      <c r="F6231" s="624"/>
      <c r="G6231" s="625"/>
      <c r="H6231" s="612">
        <v>952.33</v>
      </c>
    </row>
    <row r="6232" spans="1:8">
      <c r="A6232" s="626" t="s">
        <v>4148</v>
      </c>
      <c r="B6232" s="627"/>
      <c r="C6232" s="628"/>
      <c r="D6232" s="629"/>
      <c r="E6232" s="628"/>
      <c r="F6232" s="628"/>
      <c r="G6232" s="630"/>
      <c r="H6232" s="631"/>
    </row>
    <row r="6233" spans="1:8">
      <c r="A6233" s="594" t="s">
        <v>4064</v>
      </c>
      <c r="B6233" s="595"/>
      <c r="C6233" s="595"/>
      <c r="D6233" s="596"/>
      <c r="E6233" s="597" t="s">
        <v>4130</v>
      </c>
      <c r="F6233" s="598" t="s">
        <v>4132</v>
      </c>
      <c r="G6233" s="599" t="s">
        <v>4133</v>
      </c>
      <c r="H6233" s="600" t="s">
        <v>4134</v>
      </c>
    </row>
    <row r="6234" spans="1:8">
      <c r="A6234" s="601" t="s">
        <v>4149</v>
      </c>
      <c r="B6234" s="602"/>
      <c r="C6234" s="602"/>
      <c r="D6234" s="603"/>
      <c r="E6234" s="604" t="s">
        <v>4140</v>
      </c>
      <c r="F6234" s="632">
        <v>2.0799999999999999E-2</v>
      </c>
      <c r="G6234" s="606">
        <v>64783.484999999993</v>
      </c>
      <c r="H6234" s="607">
        <v>1347.5</v>
      </c>
    </row>
    <row r="6235" spans="1:8">
      <c r="A6235" s="601"/>
      <c r="B6235" s="602"/>
      <c r="C6235" s="602"/>
      <c r="D6235" s="603"/>
      <c r="E6235" s="623" t="s">
        <v>4150</v>
      </c>
      <c r="F6235" s="624"/>
      <c r="G6235" s="625"/>
      <c r="H6235" s="612">
        <v>1347.5</v>
      </c>
    </row>
    <row r="6236" spans="1:8">
      <c r="A6236" s="634" t="s">
        <v>4151</v>
      </c>
      <c r="B6236" s="635"/>
      <c r="C6236" s="636"/>
      <c r="D6236" s="637"/>
      <c r="E6236" s="636"/>
      <c r="F6236" s="636"/>
      <c r="G6236" s="638"/>
      <c r="H6236" s="639"/>
    </row>
    <row r="6237" spans="1:8">
      <c r="A6237" s="594" t="s">
        <v>4064</v>
      </c>
      <c r="B6237" s="595"/>
      <c r="C6237" s="595"/>
      <c r="D6237" s="596"/>
      <c r="E6237" s="597" t="s">
        <v>4130</v>
      </c>
      <c r="F6237" s="598" t="s">
        <v>4144</v>
      </c>
      <c r="G6237" s="599" t="s">
        <v>4133</v>
      </c>
      <c r="H6237" s="600" t="s">
        <v>4134</v>
      </c>
    </row>
    <row r="6238" spans="1:8">
      <c r="A6238" s="601" t="s">
        <v>4198</v>
      </c>
      <c r="B6238" s="602"/>
      <c r="C6238" s="602"/>
      <c r="D6238" s="603"/>
      <c r="E6238" s="604" t="s">
        <v>4146</v>
      </c>
      <c r="F6238" s="640">
        <v>0.6</v>
      </c>
      <c r="G6238" s="606">
        <v>25731.008062500001</v>
      </c>
      <c r="H6238" s="607">
        <v>15438.6</v>
      </c>
    </row>
    <row r="6239" spans="1:8">
      <c r="A6239" s="601"/>
      <c r="B6239" s="602"/>
      <c r="C6239" s="602"/>
      <c r="D6239" s="603"/>
      <c r="E6239" s="604" t="s">
        <v>4141</v>
      </c>
      <c r="F6239" s="605"/>
      <c r="G6239" s="606" t="s">
        <v>4141</v>
      </c>
      <c r="H6239" s="607" t="s">
        <v>4141</v>
      </c>
    </row>
    <row r="6240" spans="1:8" ht="13.5" thickBot="1">
      <c r="A6240" s="641"/>
      <c r="B6240" s="642"/>
      <c r="C6240" s="642"/>
      <c r="D6240" s="643"/>
      <c r="E6240" s="644" t="s">
        <v>4153</v>
      </c>
      <c r="F6240" s="645"/>
      <c r="G6240" s="646"/>
      <c r="H6240" s="647">
        <v>15438.6</v>
      </c>
    </row>
    <row r="6241" spans="1:8" ht="13.5" thickBot="1">
      <c r="A6241" s="648" t="s">
        <v>4154</v>
      </c>
      <c r="B6241" s="649"/>
      <c r="C6241" s="649"/>
      <c r="D6241" s="649"/>
      <c r="E6241" s="650"/>
      <c r="F6241" s="651">
        <v>73103.429999999993</v>
      </c>
      <c r="G6241" s="652"/>
      <c r="H6241" s="653"/>
    </row>
    <row r="6242" spans="1:8" ht="15">
      <c r="A6242" s="579"/>
      <c r="B6242" s="579"/>
      <c r="C6242" s="579"/>
      <c r="D6242" s="579"/>
      <c r="E6242" s="579"/>
      <c r="F6242" s="579"/>
      <c r="G6242" s="579"/>
      <c r="H6242" s="579"/>
    </row>
    <row r="6243" spans="1:8" ht="15.75" thickBot="1">
      <c r="A6243" s="654"/>
      <c r="B6243" s="654"/>
      <c r="C6243" s="654"/>
      <c r="D6243" s="654"/>
      <c r="E6243" s="654"/>
      <c r="F6243" s="654"/>
      <c r="G6243" s="654"/>
      <c r="H6243" s="654"/>
    </row>
    <row r="6244" spans="1:8" ht="26.25" thickBot="1">
      <c r="A6244" s="573" t="s">
        <v>4129</v>
      </c>
      <c r="B6244" s="581"/>
      <c r="C6244" s="581"/>
      <c r="D6244" s="582" t="s">
        <v>495</v>
      </c>
      <c r="E6244" s="583" t="s">
        <v>4130</v>
      </c>
      <c r="F6244" s="584" t="s">
        <v>2</v>
      </c>
      <c r="G6244" s="585" t="s">
        <v>0</v>
      </c>
      <c r="H6244" s="586" t="s">
        <v>4775</v>
      </c>
    </row>
    <row r="6245" spans="1:8" ht="15.75" customHeight="1" thickBot="1">
      <c r="A6245" s="587"/>
      <c r="B6245" s="587"/>
      <c r="C6245" s="587"/>
      <c r="D6245" s="587"/>
      <c r="E6245" s="587"/>
      <c r="F6245" s="587"/>
      <c r="G6245" s="587"/>
      <c r="H6245" s="587"/>
    </row>
    <row r="6246" spans="1:8">
      <c r="A6246" s="588" t="s">
        <v>1297</v>
      </c>
      <c r="B6246" s="589"/>
      <c r="C6246" s="590"/>
      <c r="D6246" s="591"/>
      <c r="E6246" s="590"/>
      <c r="F6246" s="590"/>
      <c r="G6246" s="592"/>
      <c r="H6246" s="593"/>
    </row>
    <row r="6247" spans="1:8">
      <c r="A6247" s="594" t="s">
        <v>4064</v>
      </c>
      <c r="B6247" s="595"/>
      <c r="C6247" s="595"/>
      <c r="D6247" s="596"/>
      <c r="E6247" s="597" t="s">
        <v>4130</v>
      </c>
      <c r="F6247" s="598" t="s">
        <v>4132</v>
      </c>
      <c r="G6247" s="599" t="s">
        <v>4133</v>
      </c>
      <c r="H6247" s="600" t="s">
        <v>4134</v>
      </c>
    </row>
    <row r="6248" spans="1:8">
      <c r="A6248" s="601" t="s">
        <v>4776</v>
      </c>
      <c r="B6248" s="602"/>
      <c r="C6248" s="602"/>
      <c r="D6248" s="603"/>
      <c r="E6248" s="604" t="s">
        <v>4138</v>
      </c>
      <c r="F6248" s="605">
        <v>8</v>
      </c>
      <c r="G6248" s="606">
        <v>3003</v>
      </c>
      <c r="H6248" s="607">
        <v>24024</v>
      </c>
    </row>
    <row r="6249" spans="1:8">
      <c r="A6249" s="601" t="s">
        <v>4777</v>
      </c>
      <c r="B6249" s="602"/>
      <c r="C6249" s="602"/>
      <c r="D6249" s="603"/>
      <c r="E6249" s="604" t="s">
        <v>4138</v>
      </c>
      <c r="F6249" s="605">
        <v>1</v>
      </c>
      <c r="G6249" s="606">
        <v>140888</v>
      </c>
      <c r="H6249" s="607">
        <v>140888</v>
      </c>
    </row>
    <row r="6250" spans="1:8">
      <c r="A6250" s="601"/>
      <c r="B6250" s="602"/>
      <c r="C6250" s="602"/>
      <c r="D6250" s="603"/>
      <c r="E6250" s="604" t="s">
        <v>4141</v>
      </c>
      <c r="F6250" s="605"/>
      <c r="G6250" s="606" t="s">
        <v>4141</v>
      </c>
      <c r="H6250" s="607" t="s">
        <v>4141</v>
      </c>
    </row>
    <row r="6251" spans="1:8">
      <c r="A6251" s="601"/>
      <c r="B6251" s="602"/>
      <c r="C6251" s="602"/>
      <c r="D6251" s="603"/>
      <c r="E6251" s="611" t="s">
        <v>4142</v>
      </c>
      <c r="F6251" s="611"/>
      <c r="G6251" s="611"/>
      <c r="H6251" s="612">
        <v>164912</v>
      </c>
    </row>
    <row r="6252" spans="1:8">
      <c r="A6252" s="613" t="s">
        <v>4143</v>
      </c>
      <c r="B6252" s="614"/>
      <c r="C6252" s="615"/>
      <c r="D6252" s="616"/>
      <c r="E6252" s="615"/>
      <c r="F6252" s="615"/>
      <c r="G6252" s="617"/>
      <c r="H6252" s="618"/>
    </row>
    <row r="6253" spans="1:8">
      <c r="A6253" s="594" t="s">
        <v>4129</v>
      </c>
      <c r="B6253" s="595"/>
      <c r="C6253" s="595"/>
      <c r="D6253" s="596"/>
      <c r="E6253" s="597" t="s">
        <v>4130</v>
      </c>
      <c r="F6253" s="598" t="s">
        <v>4144</v>
      </c>
      <c r="G6253" s="599" t="s">
        <v>4133</v>
      </c>
      <c r="H6253" s="600" t="s">
        <v>4134</v>
      </c>
    </row>
    <row r="6254" spans="1:8">
      <c r="A6254" s="601" t="s">
        <v>4145</v>
      </c>
      <c r="B6254" s="602"/>
      <c r="C6254" s="602"/>
      <c r="D6254" s="603"/>
      <c r="E6254" s="604" t="s">
        <v>4146</v>
      </c>
      <c r="F6254" s="619">
        <v>6</v>
      </c>
      <c r="G6254" s="606">
        <v>1587.2183463750353</v>
      </c>
      <c r="H6254" s="607">
        <v>9523.31</v>
      </c>
    </row>
    <row r="6255" spans="1:8">
      <c r="A6255" s="601" t="s">
        <v>4223</v>
      </c>
      <c r="B6255" s="602"/>
      <c r="C6255" s="602"/>
      <c r="D6255" s="603"/>
      <c r="E6255" s="604" t="s">
        <v>4146</v>
      </c>
      <c r="F6255" s="619">
        <v>6</v>
      </c>
      <c r="G6255" s="606">
        <v>11523.205194682756</v>
      </c>
      <c r="H6255" s="607">
        <v>69139.23</v>
      </c>
    </row>
    <row r="6256" spans="1:8">
      <c r="A6256" s="620"/>
      <c r="B6256" s="621"/>
      <c r="C6256" s="621"/>
      <c r="D6256" s="622"/>
      <c r="E6256" s="623" t="s">
        <v>4147</v>
      </c>
      <c r="F6256" s="624"/>
      <c r="G6256" s="625"/>
      <c r="H6256" s="612">
        <v>78662.539999999994</v>
      </c>
    </row>
    <row r="6257" spans="1:8">
      <c r="A6257" s="626" t="s">
        <v>4148</v>
      </c>
      <c r="B6257" s="627"/>
      <c r="C6257" s="628"/>
      <c r="D6257" s="629"/>
      <c r="E6257" s="628"/>
      <c r="F6257" s="628"/>
      <c r="G6257" s="630"/>
      <c r="H6257" s="631"/>
    </row>
    <row r="6258" spans="1:8">
      <c r="A6258" s="594" t="s">
        <v>4064</v>
      </c>
      <c r="B6258" s="595"/>
      <c r="C6258" s="595"/>
      <c r="D6258" s="596"/>
      <c r="E6258" s="597" t="s">
        <v>4130</v>
      </c>
      <c r="F6258" s="598" t="s">
        <v>4132</v>
      </c>
      <c r="G6258" s="599" t="s">
        <v>4133</v>
      </c>
      <c r="H6258" s="600" t="s">
        <v>4134</v>
      </c>
    </row>
    <row r="6259" spans="1:8">
      <c r="A6259" s="601" t="s">
        <v>4149</v>
      </c>
      <c r="B6259" s="602"/>
      <c r="C6259" s="602"/>
      <c r="D6259" s="603"/>
      <c r="E6259" s="604" t="s">
        <v>4140</v>
      </c>
      <c r="F6259" s="632">
        <v>0.05</v>
      </c>
      <c r="G6259" s="606">
        <v>64783.484999999993</v>
      </c>
      <c r="H6259" s="607">
        <v>3239.17</v>
      </c>
    </row>
    <row r="6260" spans="1:8">
      <c r="A6260" s="601"/>
      <c r="B6260" s="602"/>
      <c r="C6260" s="602"/>
      <c r="D6260" s="603"/>
      <c r="E6260" s="623" t="s">
        <v>4150</v>
      </c>
      <c r="F6260" s="624"/>
      <c r="G6260" s="625"/>
      <c r="H6260" s="612">
        <v>3239.17</v>
      </c>
    </row>
    <row r="6261" spans="1:8">
      <c r="A6261" s="634" t="s">
        <v>4151</v>
      </c>
      <c r="B6261" s="635"/>
      <c r="C6261" s="636"/>
      <c r="D6261" s="637"/>
      <c r="E6261" s="636"/>
      <c r="F6261" s="636"/>
      <c r="G6261" s="638"/>
      <c r="H6261" s="639"/>
    </row>
    <row r="6262" spans="1:8">
      <c r="A6262" s="594" t="s">
        <v>4064</v>
      </c>
      <c r="B6262" s="595"/>
      <c r="C6262" s="595"/>
      <c r="D6262" s="596"/>
      <c r="E6262" s="597" t="s">
        <v>4130</v>
      </c>
      <c r="F6262" s="598" t="s">
        <v>4144</v>
      </c>
      <c r="G6262" s="599" t="s">
        <v>4133</v>
      </c>
      <c r="H6262" s="600" t="s">
        <v>4134</v>
      </c>
    </row>
    <row r="6263" spans="1:8">
      <c r="A6263" s="601" t="s">
        <v>4198</v>
      </c>
      <c r="B6263" s="602"/>
      <c r="C6263" s="602"/>
      <c r="D6263" s="603"/>
      <c r="E6263" s="604" t="s">
        <v>4146</v>
      </c>
      <c r="F6263" s="640">
        <v>6</v>
      </c>
      <c r="G6263" s="606">
        <v>25731.008062500001</v>
      </c>
      <c r="H6263" s="607">
        <v>154386.04999999999</v>
      </c>
    </row>
    <row r="6264" spans="1:8">
      <c r="A6264" s="601"/>
      <c r="B6264" s="602"/>
      <c r="C6264" s="602"/>
      <c r="D6264" s="603"/>
      <c r="E6264" s="604" t="s">
        <v>4141</v>
      </c>
      <c r="F6264" s="605"/>
      <c r="G6264" s="606" t="s">
        <v>4141</v>
      </c>
      <c r="H6264" s="607" t="s">
        <v>4141</v>
      </c>
    </row>
    <row r="6265" spans="1:8" ht="13.5" thickBot="1">
      <c r="A6265" s="641"/>
      <c r="B6265" s="642"/>
      <c r="C6265" s="642"/>
      <c r="D6265" s="643"/>
      <c r="E6265" s="644" t="s">
        <v>4153</v>
      </c>
      <c r="F6265" s="645"/>
      <c r="G6265" s="646"/>
      <c r="H6265" s="647">
        <v>154386.04999999999</v>
      </c>
    </row>
    <row r="6266" spans="1:8" ht="13.5" thickBot="1">
      <c r="A6266" s="648" t="s">
        <v>4154</v>
      </c>
      <c r="B6266" s="649"/>
      <c r="C6266" s="649"/>
      <c r="D6266" s="649"/>
      <c r="E6266" s="650"/>
      <c r="F6266" s="651">
        <v>401199.76</v>
      </c>
      <c r="G6266" s="652"/>
      <c r="H6266" s="653"/>
    </row>
    <row r="6267" spans="1:8" ht="15">
      <c r="A6267" s="579"/>
      <c r="B6267" s="579"/>
      <c r="C6267" s="579"/>
      <c r="D6267" s="579"/>
      <c r="E6267" s="579"/>
      <c r="F6267" s="579"/>
      <c r="G6267" s="579"/>
      <c r="H6267" s="579"/>
    </row>
    <row r="6268" spans="1:8" ht="15.75" thickBot="1">
      <c r="A6268" s="654"/>
      <c r="B6268" s="654"/>
      <c r="C6268" s="654"/>
      <c r="D6268" s="654"/>
      <c r="E6268" s="654"/>
      <c r="F6268" s="654"/>
      <c r="G6268" s="654"/>
      <c r="H6268" s="654"/>
    </row>
    <row r="6269" spans="1:8" ht="26.25" thickBot="1">
      <c r="A6269" s="573" t="s">
        <v>4129</v>
      </c>
      <c r="B6269" s="581"/>
      <c r="C6269" s="581"/>
      <c r="D6269" s="582" t="s">
        <v>497</v>
      </c>
      <c r="E6269" s="583" t="s">
        <v>4130</v>
      </c>
      <c r="F6269" s="584" t="s">
        <v>2</v>
      </c>
      <c r="G6269" s="585" t="s">
        <v>0</v>
      </c>
      <c r="H6269" s="586" t="s">
        <v>4778</v>
      </c>
    </row>
    <row r="6270" spans="1:8" ht="15.75" customHeight="1" thickBot="1">
      <c r="A6270" s="587"/>
      <c r="B6270" s="587"/>
      <c r="C6270" s="587"/>
      <c r="D6270" s="587"/>
      <c r="E6270" s="587"/>
      <c r="F6270" s="587"/>
      <c r="G6270" s="587"/>
      <c r="H6270" s="587"/>
    </row>
    <row r="6271" spans="1:8">
      <c r="A6271" s="588" t="s">
        <v>1297</v>
      </c>
      <c r="B6271" s="589"/>
      <c r="C6271" s="590"/>
      <c r="D6271" s="591"/>
      <c r="E6271" s="590"/>
      <c r="F6271" s="590"/>
      <c r="G6271" s="592"/>
      <c r="H6271" s="593"/>
    </row>
    <row r="6272" spans="1:8">
      <c r="A6272" s="594" t="s">
        <v>4064</v>
      </c>
      <c r="B6272" s="595"/>
      <c r="C6272" s="595"/>
      <c r="D6272" s="596"/>
      <c r="E6272" s="597" t="s">
        <v>4130</v>
      </c>
      <c r="F6272" s="598" t="s">
        <v>4132</v>
      </c>
      <c r="G6272" s="599" t="s">
        <v>4133</v>
      </c>
      <c r="H6272" s="600" t="s">
        <v>4134</v>
      </c>
    </row>
    <row r="6273" spans="1:8">
      <c r="A6273" s="601" t="s">
        <v>4776</v>
      </c>
      <c r="B6273" s="602"/>
      <c r="C6273" s="602"/>
      <c r="D6273" s="603"/>
      <c r="E6273" s="604" t="s">
        <v>4138</v>
      </c>
      <c r="F6273" s="605">
        <v>12</v>
      </c>
      <c r="G6273" s="606">
        <v>3003</v>
      </c>
      <c r="H6273" s="607">
        <v>36036</v>
      </c>
    </row>
    <row r="6274" spans="1:8">
      <c r="A6274" s="601" t="s">
        <v>4779</v>
      </c>
      <c r="B6274" s="602"/>
      <c r="C6274" s="602"/>
      <c r="D6274" s="603"/>
      <c r="E6274" s="604" t="s">
        <v>4138</v>
      </c>
      <c r="F6274" s="605">
        <v>1</v>
      </c>
      <c r="G6274" s="606">
        <v>354552</v>
      </c>
      <c r="H6274" s="607">
        <v>354552</v>
      </c>
    </row>
    <row r="6275" spans="1:8">
      <c r="A6275" s="601"/>
      <c r="B6275" s="602"/>
      <c r="C6275" s="602"/>
      <c r="D6275" s="603"/>
      <c r="E6275" s="604" t="s">
        <v>4141</v>
      </c>
      <c r="F6275" s="605"/>
      <c r="G6275" s="606" t="s">
        <v>4141</v>
      </c>
      <c r="H6275" s="607" t="s">
        <v>4141</v>
      </c>
    </row>
    <row r="6276" spans="1:8">
      <c r="A6276" s="601"/>
      <c r="B6276" s="602"/>
      <c r="C6276" s="602"/>
      <c r="D6276" s="603"/>
      <c r="E6276" s="611" t="s">
        <v>4142</v>
      </c>
      <c r="F6276" s="611"/>
      <c r="G6276" s="611"/>
      <c r="H6276" s="612">
        <v>390588</v>
      </c>
    </row>
    <row r="6277" spans="1:8">
      <c r="A6277" s="613" t="s">
        <v>4143</v>
      </c>
      <c r="B6277" s="614"/>
      <c r="C6277" s="615"/>
      <c r="D6277" s="616"/>
      <c r="E6277" s="615"/>
      <c r="F6277" s="615"/>
      <c r="G6277" s="617"/>
      <c r="H6277" s="618"/>
    </row>
    <row r="6278" spans="1:8">
      <c r="A6278" s="594" t="s">
        <v>4129</v>
      </c>
      <c r="B6278" s="595"/>
      <c r="C6278" s="595"/>
      <c r="D6278" s="596"/>
      <c r="E6278" s="597" t="s">
        <v>4130</v>
      </c>
      <c r="F6278" s="598" t="s">
        <v>4144</v>
      </c>
      <c r="G6278" s="599" t="s">
        <v>4133</v>
      </c>
      <c r="H6278" s="600" t="s">
        <v>4134</v>
      </c>
    </row>
    <row r="6279" spans="1:8">
      <c r="A6279" s="601" t="s">
        <v>4145</v>
      </c>
      <c r="B6279" s="602"/>
      <c r="C6279" s="602"/>
      <c r="D6279" s="603"/>
      <c r="E6279" s="604" t="s">
        <v>4146</v>
      </c>
      <c r="F6279" s="619">
        <v>8</v>
      </c>
      <c r="G6279" s="606">
        <v>1587.2183463750353</v>
      </c>
      <c r="H6279" s="607">
        <v>12697.75</v>
      </c>
    </row>
    <row r="6280" spans="1:8">
      <c r="A6280" s="601" t="s">
        <v>4223</v>
      </c>
      <c r="B6280" s="602"/>
      <c r="C6280" s="602"/>
      <c r="D6280" s="603"/>
      <c r="E6280" s="604" t="s">
        <v>4146</v>
      </c>
      <c r="F6280" s="619">
        <v>8</v>
      </c>
      <c r="G6280" s="606">
        <v>11523.205194682756</v>
      </c>
      <c r="H6280" s="607">
        <v>92185.64</v>
      </c>
    </row>
    <row r="6281" spans="1:8">
      <c r="A6281" s="620"/>
      <c r="B6281" s="621"/>
      <c r="C6281" s="621"/>
      <c r="D6281" s="622"/>
      <c r="E6281" s="623" t="s">
        <v>4147</v>
      </c>
      <c r="F6281" s="624"/>
      <c r="G6281" s="625"/>
      <c r="H6281" s="612">
        <v>104883.39</v>
      </c>
    </row>
    <row r="6282" spans="1:8">
      <c r="A6282" s="626" t="s">
        <v>4148</v>
      </c>
      <c r="B6282" s="627"/>
      <c r="C6282" s="628"/>
      <c r="D6282" s="629"/>
      <c r="E6282" s="628"/>
      <c r="F6282" s="628"/>
      <c r="G6282" s="630"/>
      <c r="H6282" s="631"/>
    </row>
    <row r="6283" spans="1:8">
      <c r="A6283" s="594" t="s">
        <v>4064</v>
      </c>
      <c r="B6283" s="595"/>
      <c r="C6283" s="595"/>
      <c r="D6283" s="596"/>
      <c r="E6283" s="597" t="s">
        <v>4130</v>
      </c>
      <c r="F6283" s="598" t="s">
        <v>4132</v>
      </c>
      <c r="G6283" s="599" t="s">
        <v>4133</v>
      </c>
      <c r="H6283" s="600" t="s">
        <v>4134</v>
      </c>
    </row>
    <row r="6284" spans="1:8">
      <c r="A6284" s="601" t="s">
        <v>4149</v>
      </c>
      <c r="B6284" s="602"/>
      <c r="C6284" s="602"/>
      <c r="D6284" s="603"/>
      <c r="E6284" s="604" t="s">
        <v>4140</v>
      </c>
      <c r="F6284" s="632">
        <v>0.05</v>
      </c>
      <c r="G6284" s="606">
        <v>64783.484999999993</v>
      </c>
      <c r="H6284" s="607">
        <v>3239.17</v>
      </c>
    </row>
    <row r="6285" spans="1:8">
      <c r="A6285" s="601"/>
      <c r="B6285" s="602"/>
      <c r="C6285" s="602"/>
      <c r="D6285" s="603"/>
      <c r="E6285" s="623" t="s">
        <v>4150</v>
      </c>
      <c r="F6285" s="624"/>
      <c r="G6285" s="625"/>
      <c r="H6285" s="612">
        <v>3239.17</v>
      </c>
    </row>
    <row r="6286" spans="1:8">
      <c r="A6286" s="634" t="s">
        <v>4151</v>
      </c>
      <c r="B6286" s="635"/>
      <c r="C6286" s="636"/>
      <c r="D6286" s="637"/>
      <c r="E6286" s="636"/>
      <c r="F6286" s="636"/>
      <c r="G6286" s="638"/>
      <c r="H6286" s="639"/>
    </row>
    <row r="6287" spans="1:8">
      <c r="A6287" s="594" t="s">
        <v>4064</v>
      </c>
      <c r="B6287" s="595"/>
      <c r="C6287" s="595"/>
      <c r="D6287" s="596"/>
      <c r="E6287" s="597" t="s">
        <v>4130</v>
      </c>
      <c r="F6287" s="598" t="s">
        <v>4144</v>
      </c>
      <c r="G6287" s="599" t="s">
        <v>4133</v>
      </c>
      <c r="H6287" s="600" t="s">
        <v>4134</v>
      </c>
    </row>
    <row r="6288" spans="1:8">
      <c r="A6288" s="601" t="s">
        <v>4198</v>
      </c>
      <c r="B6288" s="602"/>
      <c r="C6288" s="602"/>
      <c r="D6288" s="603"/>
      <c r="E6288" s="604" t="s">
        <v>4146</v>
      </c>
      <c r="F6288" s="640">
        <v>8</v>
      </c>
      <c r="G6288" s="606">
        <v>25731.008062500001</v>
      </c>
      <c r="H6288" s="607">
        <v>205848.06</v>
      </c>
    </row>
    <row r="6289" spans="1:8">
      <c r="A6289" s="601"/>
      <c r="B6289" s="602"/>
      <c r="C6289" s="602"/>
      <c r="D6289" s="603"/>
      <c r="E6289" s="604" t="s">
        <v>4141</v>
      </c>
      <c r="F6289" s="605"/>
      <c r="G6289" s="606" t="s">
        <v>4141</v>
      </c>
      <c r="H6289" s="607" t="s">
        <v>4141</v>
      </c>
    </row>
    <row r="6290" spans="1:8" ht="13.5" thickBot="1">
      <c r="A6290" s="641"/>
      <c r="B6290" s="642"/>
      <c r="C6290" s="642"/>
      <c r="D6290" s="643"/>
      <c r="E6290" s="644" t="s">
        <v>4153</v>
      </c>
      <c r="F6290" s="645"/>
      <c r="G6290" s="646"/>
      <c r="H6290" s="647">
        <v>205848.06</v>
      </c>
    </row>
    <row r="6291" spans="1:8" ht="13.5" thickBot="1">
      <c r="A6291" s="648" t="s">
        <v>4154</v>
      </c>
      <c r="B6291" s="649"/>
      <c r="C6291" s="649"/>
      <c r="D6291" s="649"/>
      <c r="E6291" s="650"/>
      <c r="F6291" s="651">
        <v>704558.62</v>
      </c>
      <c r="G6291" s="652"/>
      <c r="H6291" s="653"/>
    </row>
    <row r="6292" spans="1:8" ht="15">
      <c r="A6292" s="579"/>
      <c r="B6292" s="579"/>
      <c r="C6292" s="579"/>
      <c r="D6292" s="579"/>
      <c r="E6292" s="579"/>
      <c r="F6292" s="579"/>
      <c r="G6292" s="579"/>
      <c r="H6292" s="579"/>
    </row>
    <row r="6293" spans="1:8" ht="15.75" thickBot="1">
      <c r="A6293" s="654"/>
      <c r="B6293" s="654"/>
      <c r="C6293" s="654"/>
      <c r="D6293" s="654"/>
      <c r="E6293" s="654"/>
      <c r="F6293" s="654"/>
      <c r="G6293" s="654"/>
      <c r="H6293" s="654"/>
    </row>
    <row r="6294" spans="1:8" ht="26.25" thickBot="1">
      <c r="A6294" s="573" t="s">
        <v>4129</v>
      </c>
      <c r="B6294" s="581"/>
      <c r="C6294" s="581"/>
      <c r="D6294" s="582" t="s">
        <v>499</v>
      </c>
      <c r="E6294" s="583" t="s">
        <v>4130</v>
      </c>
      <c r="F6294" s="584" t="s">
        <v>2</v>
      </c>
      <c r="G6294" s="585" t="s">
        <v>0</v>
      </c>
      <c r="H6294" s="586" t="s">
        <v>4780</v>
      </c>
    </row>
    <row r="6295" spans="1:8" ht="15.75" customHeight="1" thickBot="1">
      <c r="A6295" s="587"/>
      <c r="B6295" s="587"/>
      <c r="C6295" s="587"/>
      <c r="D6295" s="587"/>
      <c r="E6295" s="587"/>
      <c r="F6295" s="587"/>
      <c r="G6295" s="587"/>
      <c r="H6295" s="587"/>
    </row>
    <row r="6296" spans="1:8">
      <c r="A6296" s="588" t="s">
        <v>1297</v>
      </c>
      <c r="B6296" s="589"/>
      <c r="C6296" s="590"/>
      <c r="D6296" s="591"/>
      <c r="E6296" s="590"/>
      <c r="F6296" s="590"/>
      <c r="G6296" s="592"/>
      <c r="H6296" s="593"/>
    </row>
    <row r="6297" spans="1:8">
      <c r="A6297" s="594" t="s">
        <v>4064</v>
      </c>
      <c r="B6297" s="595"/>
      <c r="C6297" s="595"/>
      <c r="D6297" s="596"/>
      <c r="E6297" s="597" t="s">
        <v>4130</v>
      </c>
      <c r="F6297" s="598" t="s">
        <v>4132</v>
      </c>
      <c r="G6297" s="599" t="s">
        <v>4133</v>
      </c>
      <c r="H6297" s="600" t="s">
        <v>4134</v>
      </c>
    </row>
    <row r="6298" spans="1:8">
      <c r="A6298" s="601" t="s">
        <v>4781</v>
      </c>
      <c r="B6298" s="602"/>
      <c r="C6298" s="602"/>
      <c r="D6298" s="603"/>
      <c r="E6298" s="604" t="s">
        <v>4138</v>
      </c>
      <c r="F6298" s="605">
        <v>1</v>
      </c>
      <c r="G6298" s="606">
        <v>497070</v>
      </c>
      <c r="H6298" s="607">
        <v>497070</v>
      </c>
    </row>
    <row r="6299" spans="1:8">
      <c r="A6299" s="601" t="s">
        <v>4776</v>
      </c>
      <c r="B6299" s="602"/>
      <c r="C6299" s="602"/>
      <c r="D6299" s="603"/>
      <c r="E6299" s="604" t="s">
        <v>4138</v>
      </c>
      <c r="F6299" s="605">
        <v>24</v>
      </c>
      <c r="G6299" s="606">
        <v>3003</v>
      </c>
      <c r="H6299" s="607">
        <v>72072</v>
      </c>
    </row>
    <row r="6300" spans="1:8">
      <c r="A6300" s="601"/>
      <c r="B6300" s="602"/>
      <c r="C6300" s="602"/>
      <c r="D6300" s="603"/>
      <c r="E6300" s="611" t="s">
        <v>4142</v>
      </c>
      <c r="F6300" s="611"/>
      <c r="G6300" s="611"/>
      <c r="H6300" s="612">
        <v>569142</v>
      </c>
    </row>
    <row r="6301" spans="1:8">
      <c r="A6301" s="613" t="s">
        <v>4143</v>
      </c>
      <c r="B6301" s="614"/>
      <c r="C6301" s="615"/>
      <c r="D6301" s="616"/>
      <c r="E6301" s="615"/>
      <c r="F6301" s="615"/>
      <c r="G6301" s="617"/>
      <c r="H6301" s="618"/>
    </row>
    <row r="6302" spans="1:8">
      <c r="A6302" s="594" t="s">
        <v>4129</v>
      </c>
      <c r="B6302" s="595"/>
      <c r="C6302" s="595"/>
      <c r="D6302" s="596"/>
      <c r="E6302" s="597" t="s">
        <v>4130</v>
      </c>
      <c r="F6302" s="598" t="s">
        <v>4144</v>
      </c>
      <c r="G6302" s="599" t="s">
        <v>4133</v>
      </c>
      <c r="H6302" s="600" t="s">
        <v>4134</v>
      </c>
    </row>
    <row r="6303" spans="1:8">
      <c r="A6303" s="601" t="s">
        <v>4145</v>
      </c>
      <c r="B6303" s="602"/>
      <c r="C6303" s="602"/>
      <c r="D6303" s="603"/>
      <c r="E6303" s="604" t="s">
        <v>4146</v>
      </c>
      <c r="F6303" s="619">
        <v>8</v>
      </c>
      <c r="G6303" s="606">
        <v>1587.2183463750353</v>
      </c>
      <c r="H6303" s="607">
        <v>12697.75</v>
      </c>
    </row>
    <row r="6304" spans="1:8">
      <c r="A6304" s="601" t="s">
        <v>4223</v>
      </c>
      <c r="B6304" s="602"/>
      <c r="C6304" s="602"/>
      <c r="D6304" s="603"/>
      <c r="E6304" s="604" t="s">
        <v>4146</v>
      </c>
      <c r="F6304" s="619">
        <v>8</v>
      </c>
      <c r="G6304" s="606">
        <v>11523.205194682756</v>
      </c>
      <c r="H6304" s="607">
        <v>92185.64</v>
      </c>
    </row>
    <row r="6305" spans="1:8">
      <c r="A6305" s="620"/>
      <c r="B6305" s="621"/>
      <c r="C6305" s="621"/>
      <c r="D6305" s="622"/>
      <c r="E6305" s="623" t="s">
        <v>4147</v>
      </c>
      <c r="F6305" s="624"/>
      <c r="G6305" s="625"/>
      <c r="H6305" s="612">
        <v>104883.39</v>
      </c>
    </row>
    <row r="6306" spans="1:8">
      <c r="A6306" s="626" t="s">
        <v>4148</v>
      </c>
      <c r="B6306" s="627"/>
      <c r="C6306" s="628"/>
      <c r="D6306" s="629"/>
      <c r="E6306" s="628"/>
      <c r="F6306" s="628"/>
      <c r="G6306" s="630"/>
      <c r="H6306" s="631"/>
    </row>
    <row r="6307" spans="1:8">
      <c r="A6307" s="594" t="s">
        <v>4064</v>
      </c>
      <c r="B6307" s="595"/>
      <c r="C6307" s="595"/>
      <c r="D6307" s="596"/>
      <c r="E6307" s="597" t="s">
        <v>4130</v>
      </c>
      <c r="F6307" s="598" t="s">
        <v>4132</v>
      </c>
      <c r="G6307" s="599" t="s">
        <v>4133</v>
      </c>
      <c r="H6307" s="600" t="s">
        <v>4134</v>
      </c>
    </row>
    <row r="6308" spans="1:8">
      <c r="A6308" s="601" t="s">
        <v>4149</v>
      </c>
      <c r="B6308" s="602"/>
      <c r="C6308" s="602"/>
      <c r="D6308" s="603"/>
      <c r="E6308" s="604" t="s">
        <v>4140</v>
      </c>
      <c r="F6308" s="632">
        <v>0.05</v>
      </c>
      <c r="G6308" s="606">
        <v>64783.484999999993</v>
      </c>
      <c r="H6308" s="607">
        <v>3239.17</v>
      </c>
    </row>
    <row r="6309" spans="1:8">
      <c r="A6309" s="601"/>
      <c r="B6309" s="602"/>
      <c r="C6309" s="602"/>
      <c r="D6309" s="603"/>
      <c r="E6309" s="623" t="s">
        <v>4150</v>
      </c>
      <c r="F6309" s="624"/>
      <c r="G6309" s="625"/>
      <c r="H6309" s="612">
        <v>3239.17</v>
      </c>
    </row>
    <row r="6310" spans="1:8">
      <c r="A6310" s="634" t="s">
        <v>4151</v>
      </c>
      <c r="B6310" s="635"/>
      <c r="C6310" s="636"/>
      <c r="D6310" s="637"/>
      <c r="E6310" s="636"/>
      <c r="F6310" s="636"/>
      <c r="G6310" s="638"/>
      <c r="H6310" s="639"/>
    </row>
    <row r="6311" spans="1:8">
      <c r="A6311" s="594" t="s">
        <v>4064</v>
      </c>
      <c r="B6311" s="595"/>
      <c r="C6311" s="595"/>
      <c r="D6311" s="596"/>
      <c r="E6311" s="597" t="s">
        <v>4130</v>
      </c>
      <c r="F6311" s="598" t="s">
        <v>4144</v>
      </c>
      <c r="G6311" s="599" t="s">
        <v>4133</v>
      </c>
      <c r="H6311" s="600" t="s">
        <v>4134</v>
      </c>
    </row>
    <row r="6312" spans="1:8">
      <c r="A6312" s="601" t="s">
        <v>4198</v>
      </c>
      <c r="B6312" s="602"/>
      <c r="C6312" s="602"/>
      <c r="D6312" s="603"/>
      <c r="E6312" s="604" t="s">
        <v>4146</v>
      </c>
      <c r="F6312" s="640">
        <v>8</v>
      </c>
      <c r="G6312" s="606">
        <v>25731.008062500001</v>
      </c>
      <c r="H6312" s="607">
        <v>205848.06</v>
      </c>
    </row>
    <row r="6313" spans="1:8">
      <c r="A6313" s="601"/>
      <c r="B6313" s="602"/>
      <c r="C6313" s="602"/>
      <c r="D6313" s="603"/>
      <c r="E6313" s="604" t="s">
        <v>4141</v>
      </c>
      <c r="F6313" s="605"/>
      <c r="G6313" s="606" t="s">
        <v>4141</v>
      </c>
      <c r="H6313" s="607" t="s">
        <v>4141</v>
      </c>
    </row>
    <row r="6314" spans="1:8" ht="13.5" thickBot="1">
      <c r="A6314" s="641"/>
      <c r="B6314" s="642"/>
      <c r="C6314" s="642"/>
      <c r="D6314" s="643"/>
      <c r="E6314" s="644" t="s">
        <v>4153</v>
      </c>
      <c r="F6314" s="645"/>
      <c r="G6314" s="646"/>
      <c r="H6314" s="647">
        <v>205848.06</v>
      </c>
    </row>
    <row r="6315" spans="1:8" ht="13.5" thickBot="1">
      <c r="A6315" s="648" t="s">
        <v>4154</v>
      </c>
      <c r="B6315" s="649"/>
      <c r="C6315" s="649"/>
      <c r="D6315" s="649"/>
      <c r="E6315" s="650"/>
      <c r="F6315" s="651">
        <v>883112.62</v>
      </c>
      <c r="G6315" s="652"/>
      <c r="H6315" s="653"/>
    </row>
    <row r="6316" spans="1:8" ht="15">
      <c r="A6316" s="579"/>
      <c r="B6316" s="579"/>
      <c r="C6316" s="579"/>
      <c r="D6316" s="579"/>
      <c r="E6316" s="579"/>
      <c r="F6316" s="579"/>
      <c r="G6316" s="579"/>
      <c r="H6316" s="579"/>
    </row>
    <row r="6317" spans="1:8" ht="15.75" thickBot="1">
      <c r="A6317" s="654"/>
      <c r="B6317" s="654"/>
      <c r="C6317" s="654"/>
      <c r="D6317" s="654"/>
      <c r="E6317" s="654"/>
      <c r="F6317" s="654"/>
      <c r="G6317" s="654"/>
      <c r="H6317" s="654"/>
    </row>
    <row r="6318" spans="1:8" ht="26.25" thickBot="1">
      <c r="A6318" s="573" t="s">
        <v>4129</v>
      </c>
      <c r="B6318" s="581"/>
      <c r="C6318" s="581"/>
      <c r="D6318" s="582" t="s">
        <v>501</v>
      </c>
      <c r="E6318" s="583" t="s">
        <v>4130</v>
      </c>
      <c r="F6318" s="584" t="s">
        <v>2</v>
      </c>
      <c r="G6318" s="585" t="s">
        <v>0</v>
      </c>
      <c r="H6318" s="586" t="s">
        <v>4782</v>
      </c>
    </row>
    <row r="6319" spans="1:8" ht="15.75" customHeight="1" thickBot="1">
      <c r="A6319" s="587"/>
      <c r="B6319" s="587"/>
      <c r="C6319" s="587"/>
      <c r="D6319" s="587"/>
      <c r="E6319" s="587"/>
      <c r="F6319" s="587"/>
      <c r="G6319" s="587"/>
      <c r="H6319" s="587"/>
    </row>
    <row r="6320" spans="1:8">
      <c r="A6320" s="588" t="s">
        <v>1297</v>
      </c>
      <c r="B6320" s="589"/>
      <c r="C6320" s="590"/>
      <c r="D6320" s="591"/>
      <c r="E6320" s="590"/>
      <c r="F6320" s="590"/>
      <c r="G6320" s="592"/>
      <c r="H6320" s="593"/>
    </row>
    <row r="6321" spans="1:8">
      <c r="A6321" s="594" t="s">
        <v>4064</v>
      </c>
      <c r="B6321" s="595"/>
      <c r="C6321" s="595"/>
      <c r="D6321" s="596"/>
      <c r="E6321" s="597" t="s">
        <v>4130</v>
      </c>
      <c r="F6321" s="598" t="s">
        <v>4132</v>
      </c>
      <c r="G6321" s="599" t="s">
        <v>4133</v>
      </c>
      <c r="H6321" s="600" t="s">
        <v>4134</v>
      </c>
    </row>
    <row r="6322" spans="1:8">
      <c r="A6322" s="601" t="s">
        <v>4783</v>
      </c>
      <c r="B6322" s="602"/>
      <c r="C6322" s="602"/>
      <c r="D6322" s="603"/>
      <c r="E6322" s="604" t="s">
        <v>4138</v>
      </c>
      <c r="F6322" s="605">
        <v>1</v>
      </c>
      <c r="G6322" s="606">
        <v>635460</v>
      </c>
      <c r="H6322" s="607">
        <v>635460</v>
      </c>
    </row>
    <row r="6323" spans="1:8">
      <c r="A6323" s="601" t="s">
        <v>4776</v>
      </c>
      <c r="B6323" s="602"/>
      <c r="C6323" s="602"/>
      <c r="D6323" s="603"/>
      <c r="E6323" s="604" t="s">
        <v>4138</v>
      </c>
      <c r="F6323" s="605">
        <v>24</v>
      </c>
      <c r="G6323" s="606">
        <v>3003</v>
      </c>
      <c r="H6323" s="607">
        <v>72072</v>
      </c>
    </row>
    <row r="6324" spans="1:8">
      <c r="A6324" s="601"/>
      <c r="B6324" s="602"/>
      <c r="C6324" s="602"/>
      <c r="D6324" s="603"/>
      <c r="E6324" s="611" t="s">
        <v>4142</v>
      </c>
      <c r="F6324" s="611"/>
      <c r="G6324" s="611"/>
      <c r="H6324" s="612">
        <v>707532</v>
      </c>
    </row>
    <row r="6325" spans="1:8">
      <c r="A6325" s="613" t="s">
        <v>4143</v>
      </c>
      <c r="B6325" s="614"/>
      <c r="C6325" s="615"/>
      <c r="D6325" s="616"/>
      <c r="E6325" s="615"/>
      <c r="F6325" s="615"/>
      <c r="G6325" s="617"/>
      <c r="H6325" s="618"/>
    </row>
    <row r="6326" spans="1:8">
      <c r="A6326" s="594" t="s">
        <v>4129</v>
      </c>
      <c r="B6326" s="595"/>
      <c r="C6326" s="595"/>
      <c r="D6326" s="596"/>
      <c r="E6326" s="597" t="s">
        <v>4130</v>
      </c>
      <c r="F6326" s="598" t="s">
        <v>4144</v>
      </c>
      <c r="G6326" s="599" t="s">
        <v>4133</v>
      </c>
      <c r="H6326" s="600" t="s">
        <v>4134</v>
      </c>
    </row>
    <row r="6327" spans="1:8">
      <c r="A6327" s="601" t="s">
        <v>4145</v>
      </c>
      <c r="B6327" s="602"/>
      <c r="C6327" s="602"/>
      <c r="D6327" s="603"/>
      <c r="E6327" s="604" t="s">
        <v>4146</v>
      </c>
      <c r="F6327" s="619">
        <v>9</v>
      </c>
      <c r="G6327" s="606">
        <v>1587.2183463750353</v>
      </c>
      <c r="H6327" s="607">
        <v>14284.97</v>
      </c>
    </row>
    <row r="6328" spans="1:8">
      <c r="A6328" s="601" t="s">
        <v>4223</v>
      </c>
      <c r="B6328" s="602"/>
      <c r="C6328" s="602"/>
      <c r="D6328" s="603"/>
      <c r="E6328" s="604" t="s">
        <v>4146</v>
      </c>
      <c r="F6328" s="619">
        <v>9</v>
      </c>
      <c r="G6328" s="606">
        <v>11523.205194682756</v>
      </c>
      <c r="H6328" s="607">
        <v>103708.85</v>
      </c>
    </row>
    <row r="6329" spans="1:8">
      <c r="A6329" s="620"/>
      <c r="B6329" s="621"/>
      <c r="C6329" s="621"/>
      <c r="D6329" s="622"/>
      <c r="E6329" s="623" t="s">
        <v>4147</v>
      </c>
      <c r="F6329" s="624"/>
      <c r="G6329" s="625"/>
      <c r="H6329" s="612">
        <v>117993.82</v>
      </c>
    </row>
    <row r="6330" spans="1:8">
      <c r="A6330" s="626" t="s">
        <v>4148</v>
      </c>
      <c r="B6330" s="627"/>
      <c r="C6330" s="628"/>
      <c r="D6330" s="629"/>
      <c r="E6330" s="628"/>
      <c r="F6330" s="628"/>
      <c r="G6330" s="630"/>
      <c r="H6330" s="631"/>
    </row>
    <row r="6331" spans="1:8">
      <c r="A6331" s="594" t="s">
        <v>4064</v>
      </c>
      <c r="B6331" s="595"/>
      <c r="C6331" s="595"/>
      <c r="D6331" s="596"/>
      <c r="E6331" s="597" t="s">
        <v>4130</v>
      </c>
      <c r="F6331" s="598" t="s">
        <v>4132</v>
      </c>
      <c r="G6331" s="599" t="s">
        <v>4133</v>
      </c>
      <c r="H6331" s="600" t="s">
        <v>4134</v>
      </c>
    </row>
    <row r="6332" spans="1:8">
      <c r="A6332" s="601" t="s">
        <v>4149</v>
      </c>
      <c r="B6332" s="602"/>
      <c r="C6332" s="602"/>
      <c r="D6332" s="603"/>
      <c r="E6332" s="604" t="s">
        <v>4140</v>
      </c>
      <c r="F6332" s="632">
        <v>0.05</v>
      </c>
      <c r="G6332" s="606">
        <v>64783.484999999993</v>
      </c>
      <c r="H6332" s="607">
        <v>3239.17</v>
      </c>
    </row>
    <row r="6333" spans="1:8">
      <c r="A6333" s="601"/>
      <c r="B6333" s="602"/>
      <c r="C6333" s="602"/>
      <c r="D6333" s="603"/>
      <c r="E6333" s="623" t="s">
        <v>4150</v>
      </c>
      <c r="F6333" s="624"/>
      <c r="G6333" s="625"/>
      <c r="H6333" s="612">
        <v>3239.17</v>
      </c>
    </row>
    <row r="6334" spans="1:8">
      <c r="A6334" s="634" t="s">
        <v>4151</v>
      </c>
      <c r="B6334" s="635"/>
      <c r="C6334" s="636"/>
      <c r="D6334" s="637"/>
      <c r="E6334" s="636"/>
      <c r="F6334" s="636"/>
      <c r="G6334" s="638"/>
      <c r="H6334" s="639"/>
    </row>
    <row r="6335" spans="1:8">
      <c r="A6335" s="594" t="s">
        <v>4064</v>
      </c>
      <c r="B6335" s="595"/>
      <c r="C6335" s="595"/>
      <c r="D6335" s="596"/>
      <c r="E6335" s="597" t="s">
        <v>4130</v>
      </c>
      <c r="F6335" s="598" t="s">
        <v>4144</v>
      </c>
      <c r="G6335" s="599" t="s">
        <v>4133</v>
      </c>
      <c r="H6335" s="600" t="s">
        <v>4134</v>
      </c>
    </row>
    <row r="6336" spans="1:8">
      <c r="A6336" s="601" t="s">
        <v>4198</v>
      </c>
      <c r="B6336" s="602"/>
      <c r="C6336" s="602"/>
      <c r="D6336" s="603"/>
      <c r="E6336" s="604" t="s">
        <v>4146</v>
      </c>
      <c r="F6336" s="640">
        <v>9</v>
      </c>
      <c r="G6336" s="606">
        <v>25731.008062500001</v>
      </c>
      <c r="H6336" s="607">
        <v>231579.07</v>
      </c>
    </row>
    <row r="6337" spans="1:8">
      <c r="A6337" s="601"/>
      <c r="B6337" s="602"/>
      <c r="C6337" s="602"/>
      <c r="D6337" s="603"/>
      <c r="E6337" s="604" t="s">
        <v>4141</v>
      </c>
      <c r="F6337" s="605"/>
      <c r="G6337" s="606" t="s">
        <v>4141</v>
      </c>
      <c r="H6337" s="607" t="s">
        <v>4141</v>
      </c>
    </row>
    <row r="6338" spans="1:8" ht="13.5" thickBot="1">
      <c r="A6338" s="641"/>
      <c r="B6338" s="642"/>
      <c r="C6338" s="642"/>
      <c r="D6338" s="643"/>
      <c r="E6338" s="644" t="s">
        <v>4153</v>
      </c>
      <c r="F6338" s="645"/>
      <c r="G6338" s="646"/>
      <c r="H6338" s="647">
        <v>231579.07</v>
      </c>
    </row>
    <row r="6339" spans="1:8" ht="13.5" thickBot="1">
      <c r="A6339" s="648" t="s">
        <v>4154</v>
      </c>
      <c r="B6339" s="649"/>
      <c r="C6339" s="649"/>
      <c r="D6339" s="649"/>
      <c r="E6339" s="650"/>
      <c r="F6339" s="651">
        <v>1060344.06</v>
      </c>
      <c r="G6339" s="652"/>
      <c r="H6339" s="653"/>
    </row>
    <row r="6340" spans="1:8" ht="15.75" thickBot="1">
      <c r="A6340" s="579"/>
      <c r="B6340" s="579"/>
      <c r="C6340" s="579"/>
      <c r="D6340" s="579"/>
      <c r="E6340" s="579"/>
      <c r="F6340" s="579"/>
      <c r="G6340" s="579"/>
      <c r="H6340" s="579"/>
    </row>
    <row r="6341" spans="1:8" ht="15.75" thickBot="1">
      <c r="A6341" s="580"/>
      <c r="B6341" s="580"/>
      <c r="C6341" s="580"/>
      <c r="D6341" s="580"/>
      <c r="E6341" s="580"/>
      <c r="F6341" s="580"/>
      <c r="G6341" s="580"/>
      <c r="H6341" s="580"/>
    </row>
    <row r="6342" spans="1:8" ht="26.25" thickBot="1">
      <c r="A6342" s="573" t="s">
        <v>4129</v>
      </c>
      <c r="B6342" s="581"/>
      <c r="C6342" s="581"/>
      <c r="D6342" s="582" t="s">
        <v>503</v>
      </c>
      <c r="E6342" s="583" t="s">
        <v>4130</v>
      </c>
      <c r="F6342" s="584" t="s">
        <v>2</v>
      </c>
      <c r="G6342" s="585" t="s">
        <v>0</v>
      </c>
      <c r="H6342" s="586" t="s">
        <v>4784</v>
      </c>
    </row>
    <row r="6343" spans="1:8" ht="15.75" customHeight="1" thickBot="1">
      <c r="A6343" s="580"/>
      <c r="B6343" s="580"/>
      <c r="C6343" s="580"/>
      <c r="D6343" s="580"/>
      <c r="E6343" s="580"/>
      <c r="F6343" s="580"/>
      <c r="G6343" s="580"/>
      <c r="H6343" s="580"/>
    </row>
    <row r="6344" spans="1:8">
      <c r="A6344" s="674" t="s">
        <v>1297</v>
      </c>
      <c r="B6344" s="675"/>
      <c r="C6344" s="675"/>
      <c r="D6344" s="675"/>
      <c r="E6344" s="675"/>
      <c r="F6344" s="675"/>
      <c r="G6344" s="675"/>
      <c r="H6344" s="676"/>
    </row>
    <row r="6345" spans="1:8">
      <c r="A6345" s="594" t="s">
        <v>4064</v>
      </c>
      <c r="B6345" s="595"/>
      <c r="C6345" s="595"/>
      <c r="D6345" s="596"/>
      <c r="E6345" s="597" t="s">
        <v>4130</v>
      </c>
      <c r="F6345" s="598" t="s">
        <v>4132</v>
      </c>
      <c r="G6345" s="599" t="s">
        <v>4133</v>
      </c>
      <c r="H6345" s="600" t="s">
        <v>4134</v>
      </c>
    </row>
    <row r="6346" spans="1:8">
      <c r="A6346" s="601" t="s">
        <v>4785</v>
      </c>
      <c r="B6346" s="602"/>
      <c r="C6346" s="602"/>
      <c r="D6346" s="603"/>
      <c r="E6346" s="604" t="s">
        <v>4138</v>
      </c>
      <c r="F6346" s="605">
        <v>1</v>
      </c>
      <c r="G6346" s="606">
        <v>36757</v>
      </c>
      <c r="H6346" s="607">
        <v>36757</v>
      </c>
    </row>
    <row r="6347" spans="1:8">
      <c r="A6347" s="601" t="s">
        <v>4683</v>
      </c>
      <c r="B6347" s="602"/>
      <c r="C6347" s="602"/>
      <c r="D6347" s="603"/>
      <c r="E6347" s="604" t="s">
        <v>4138</v>
      </c>
      <c r="F6347" s="605">
        <v>2</v>
      </c>
      <c r="G6347" s="606">
        <v>1619</v>
      </c>
      <c r="H6347" s="607">
        <v>3238</v>
      </c>
    </row>
    <row r="6348" spans="1:8">
      <c r="A6348" s="601"/>
      <c r="B6348" s="602"/>
      <c r="C6348" s="602"/>
      <c r="D6348" s="603"/>
      <c r="E6348" s="623" t="s">
        <v>4142</v>
      </c>
      <c r="F6348" s="624"/>
      <c r="G6348" s="625"/>
      <c r="H6348" s="612">
        <v>39995</v>
      </c>
    </row>
    <row r="6349" spans="1:8">
      <c r="A6349" s="677" t="s">
        <v>4143</v>
      </c>
      <c r="B6349" s="678"/>
      <c r="C6349" s="678"/>
      <c r="D6349" s="678"/>
      <c r="E6349" s="678"/>
      <c r="F6349" s="678"/>
      <c r="G6349" s="678"/>
      <c r="H6349" s="679"/>
    </row>
    <row r="6350" spans="1:8">
      <c r="A6350" s="594" t="s">
        <v>4129</v>
      </c>
      <c r="B6350" s="595"/>
      <c r="C6350" s="595"/>
      <c r="D6350" s="596"/>
      <c r="E6350" s="597" t="s">
        <v>4130</v>
      </c>
      <c r="F6350" s="598" t="s">
        <v>4144</v>
      </c>
      <c r="G6350" s="599" t="s">
        <v>4133</v>
      </c>
      <c r="H6350" s="600" t="s">
        <v>4134</v>
      </c>
    </row>
    <row r="6351" spans="1:8">
      <c r="A6351" s="601" t="s">
        <v>4145</v>
      </c>
      <c r="B6351" s="602"/>
      <c r="C6351" s="602"/>
      <c r="D6351" s="603"/>
      <c r="E6351" s="604" t="s">
        <v>4146</v>
      </c>
      <c r="F6351" s="619">
        <v>1</v>
      </c>
      <c r="G6351" s="606">
        <v>1587.2183463750353</v>
      </c>
      <c r="H6351" s="607">
        <v>1587.22</v>
      </c>
    </row>
    <row r="6352" spans="1:8">
      <c r="A6352" s="601"/>
      <c r="B6352" s="602"/>
      <c r="C6352" s="602"/>
      <c r="D6352" s="603"/>
      <c r="E6352" s="604" t="s">
        <v>4141</v>
      </c>
      <c r="F6352" s="619" t="s">
        <v>4141</v>
      </c>
      <c r="G6352" s="606" t="s">
        <v>4141</v>
      </c>
      <c r="H6352" s="607" t="s">
        <v>4141</v>
      </c>
    </row>
    <row r="6353" spans="1:8">
      <c r="A6353" s="620"/>
      <c r="B6353" s="621"/>
      <c r="C6353" s="621"/>
      <c r="D6353" s="622"/>
      <c r="E6353" s="623" t="s">
        <v>4147</v>
      </c>
      <c r="F6353" s="624"/>
      <c r="G6353" s="625"/>
      <c r="H6353" s="612">
        <v>1587.22</v>
      </c>
    </row>
    <row r="6354" spans="1:8">
      <c r="A6354" s="677" t="s">
        <v>4148</v>
      </c>
      <c r="B6354" s="678"/>
      <c r="C6354" s="678"/>
      <c r="D6354" s="678"/>
      <c r="E6354" s="678"/>
      <c r="F6354" s="678"/>
      <c r="G6354" s="678"/>
      <c r="H6354" s="679"/>
    </row>
    <row r="6355" spans="1:8">
      <c r="A6355" s="594" t="s">
        <v>4064</v>
      </c>
      <c r="B6355" s="595"/>
      <c r="C6355" s="595"/>
      <c r="D6355" s="596"/>
      <c r="E6355" s="597" t="s">
        <v>4130</v>
      </c>
      <c r="F6355" s="598" t="s">
        <v>4132</v>
      </c>
      <c r="G6355" s="599" t="s">
        <v>4133</v>
      </c>
      <c r="H6355" s="600" t="s">
        <v>4134</v>
      </c>
    </row>
    <row r="6356" spans="1:8">
      <c r="A6356" s="601" t="s">
        <v>4149</v>
      </c>
      <c r="B6356" s="602"/>
      <c r="C6356" s="602"/>
      <c r="D6356" s="603"/>
      <c r="E6356" s="604" t="s">
        <v>4140</v>
      </c>
      <c r="F6356" s="632">
        <v>2.4899999999999999E-2</v>
      </c>
      <c r="G6356" s="606">
        <v>64783.484999999993</v>
      </c>
      <c r="H6356" s="607">
        <v>1613.11</v>
      </c>
    </row>
    <row r="6357" spans="1:8">
      <c r="A6357" s="601"/>
      <c r="B6357" s="602"/>
      <c r="C6357" s="602"/>
      <c r="D6357" s="603"/>
      <c r="E6357" s="623" t="s">
        <v>4150</v>
      </c>
      <c r="F6357" s="624"/>
      <c r="G6357" s="625"/>
      <c r="H6357" s="612">
        <v>1613.11</v>
      </c>
    </row>
    <row r="6358" spans="1:8">
      <c r="A6358" s="677" t="s">
        <v>4151</v>
      </c>
      <c r="B6358" s="678"/>
      <c r="C6358" s="678"/>
      <c r="D6358" s="678"/>
      <c r="E6358" s="678"/>
      <c r="F6358" s="678"/>
      <c r="G6358" s="678"/>
      <c r="H6358" s="679"/>
    </row>
    <row r="6359" spans="1:8">
      <c r="A6359" s="594" t="s">
        <v>4064</v>
      </c>
      <c r="B6359" s="595"/>
      <c r="C6359" s="595"/>
      <c r="D6359" s="596"/>
      <c r="E6359" s="597" t="s">
        <v>4130</v>
      </c>
      <c r="F6359" s="598" t="s">
        <v>4144</v>
      </c>
      <c r="G6359" s="599" t="s">
        <v>4133</v>
      </c>
      <c r="H6359" s="600" t="s">
        <v>4134</v>
      </c>
    </row>
    <row r="6360" spans="1:8">
      <c r="A6360" s="601" t="s">
        <v>4198</v>
      </c>
      <c r="B6360" s="602"/>
      <c r="C6360" s="602"/>
      <c r="D6360" s="603"/>
      <c r="E6360" s="604" t="s">
        <v>4146</v>
      </c>
      <c r="F6360" s="640">
        <v>1</v>
      </c>
      <c r="G6360" s="606">
        <v>25731.008062500001</v>
      </c>
      <c r="H6360" s="607">
        <v>25731.01</v>
      </c>
    </row>
    <row r="6361" spans="1:8">
      <c r="A6361" s="601"/>
      <c r="B6361" s="602"/>
      <c r="C6361" s="602"/>
      <c r="D6361" s="603"/>
      <c r="E6361" s="604" t="s">
        <v>4141</v>
      </c>
      <c r="F6361" s="605"/>
      <c r="G6361" s="606" t="s">
        <v>4141</v>
      </c>
      <c r="H6361" s="607" t="s">
        <v>4141</v>
      </c>
    </row>
    <row r="6362" spans="1:8" ht="13.5" thickBot="1">
      <c r="A6362" s="641"/>
      <c r="B6362" s="642"/>
      <c r="C6362" s="642"/>
      <c r="D6362" s="643"/>
      <c r="E6362" s="644" t="s">
        <v>4153</v>
      </c>
      <c r="F6362" s="645"/>
      <c r="G6362" s="646"/>
      <c r="H6362" s="647">
        <v>25731.01</v>
      </c>
    </row>
    <row r="6363" spans="1:8" ht="13.5" thickBot="1">
      <c r="A6363" s="648" t="s">
        <v>4154</v>
      </c>
      <c r="B6363" s="649"/>
      <c r="C6363" s="649"/>
      <c r="D6363" s="649"/>
      <c r="E6363" s="650"/>
      <c r="F6363" s="651">
        <v>68926.34</v>
      </c>
      <c r="G6363" s="652"/>
      <c r="H6363" s="653"/>
    </row>
    <row r="6364" spans="1:8" ht="15.75" thickBot="1">
      <c r="A6364" s="579"/>
      <c r="B6364" s="579"/>
      <c r="C6364" s="579"/>
      <c r="D6364" s="579"/>
      <c r="E6364" s="579"/>
      <c r="F6364" s="579"/>
      <c r="G6364" s="579"/>
      <c r="H6364" s="579"/>
    </row>
    <row r="6365" spans="1:8" ht="15.75" thickBot="1">
      <c r="A6365" s="580"/>
      <c r="B6365" s="580"/>
      <c r="C6365" s="580"/>
      <c r="D6365" s="580"/>
      <c r="E6365" s="580"/>
      <c r="F6365" s="580"/>
      <c r="G6365" s="580"/>
      <c r="H6365" s="580"/>
    </row>
    <row r="6366" spans="1:8" ht="26.25" thickBot="1">
      <c r="A6366" s="573" t="s">
        <v>4129</v>
      </c>
      <c r="B6366" s="581"/>
      <c r="C6366" s="581"/>
      <c r="D6366" s="582" t="s">
        <v>505</v>
      </c>
      <c r="E6366" s="583" t="s">
        <v>4130</v>
      </c>
      <c r="F6366" s="584" t="s">
        <v>2</v>
      </c>
      <c r="G6366" s="585" t="s">
        <v>0</v>
      </c>
      <c r="H6366" s="586" t="s">
        <v>4786</v>
      </c>
    </row>
    <row r="6367" spans="1:8" ht="15.75" customHeight="1" thickBot="1">
      <c r="A6367" s="580"/>
      <c r="B6367" s="580"/>
      <c r="C6367" s="580"/>
      <c r="D6367" s="580"/>
      <c r="E6367" s="580"/>
      <c r="F6367" s="580"/>
      <c r="G6367" s="580"/>
      <c r="H6367" s="580"/>
    </row>
    <row r="6368" spans="1:8">
      <c r="A6368" s="674" t="s">
        <v>1297</v>
      </c>
      <c r="B6368" s="675"/>
      <c r="C6368" s="675"/>
      <c r="D6368" s="675"/>
      <c r="E6368" s="675"/>
      <c r="F6368" s="675"/>
      <c r="G6368" s="675"/>
      <c r="H6368" s="676"/>
    </row>
    <row r="6369" spans="1:8">
      <c r="A6369" s="594" t="s">
        <v>4064</v>
      </c>
      <c r="B6369" s="595"/>
      <c r="C6369" s="595"/>
      <c r="D6369" s="596"/>
      <c r="E6369" s="597" t="s">
        <v>4130</v>
      </c>
      <c r="F6369" s="598" t="s">
        <v>4132</v>
      </c>
      <c r="G6369" s="599" t="s">
        <v>4133</v>
      </c>
      <c r="H6369" s="600" t="s">
        <v>4134</v>
      </c>
    </row>
    <row r="6370" spans="1:8">
      <c r="A6370" s="601" t="s">
        <v>4787</v>
      </c>
      <c r="B6370" s="602"/>
      <c r="C6370" s="602"/>
      <c r="D6370" s="603"/>
      <c r="E6370" s="604" t="s">
        <v>4138</v>
      </c>
      <c r="F6370" s="605">
        <v>1</v>
      </c>
      <c r="G6370" s="606">
        <v>80845</v>
      </c>
      <c r="H6370" s="607">
        <v>80845</v>
      </c>
    </row>
    <row r="6371" spans="1:8">
      <c r="A6371" s="601" t="s">
        <v>4683</v>
      </c>
      <c r="B6371" s="602"/>
      <c r="C6371" s="602"/>
      <c r="D6371" s="603"/>
      <c r="E6371" s="604" t="s">
        <v>4138</v>
      </c>
      <c r="F6371" s="605">
        <v>2</v>
      </c>
      <c r="G6371" s="606">
        <v>1619</v>
      </c>
      <c r="H6371" s="607">
        <v>3238</v>
      </c>
    </row>
    <row r="6372" spans="1:8">
      <c r="A6372" s="601"/>
      <c r="B6372" s="602"/>
      <c r="C6372" s="602"/>
      <c r="D6372" s="603"/>
      <c r="E6372" s="623" t="s">
        <v>4142</v>
      </c>
      <c r="F6372" s="624"/>
      <c r="G6372" s="625"/>
      <c r="H6372" s="612">
        <v>84083</v>
      </c>
    </row>
    <row r="6373" spans="1:8">
      <c r="A6373" s="677" t="s">
        <v>4143</v>
      </c>
      <c r="B6373" s="678"/>
      <c r="C6373" s="678"/>
      <c r="D6373" s="678"/>
      <c r="E6373" s="678"/>
      <c r="F6373" s="678"/>
      <c r="G6373" s="678"/>
      <c r="H6373" s="679"/>
    </row>
    <row r="6374" spans="1:8">
      <c r="A6374" s="594" t="s">
        <v>4129</v>
      </c>
      <c r="B6374" s="595"/>
      <c r="C6374" s="595"/>
      <c r="D6374" s="596"/>
      <c r="E6374" s="597" t="s">
        <v>4130</v>
      </c>
      <c r="F6374" s="598" t="s">
        <v>4144</v>
      </c>
      <c r="G6374" s="599" t="s">
        <v>4133</v>
      </c>
      <c r="H6374" s="600" t="s">
        <v>4134</v>
      </c>
    </row>
    <row r="6375" spans="1:8">
      <c r="A6375" s="601" t="s">
        <v>4145</v>
      </c>
      <c r="B6375" s="602"/>
      <c r="C6375" s="602"/>
      <c r="D6375" s="603"/>
      <c r="E6375" s="604" t="s">
        <v>4146</v>
      </c>
      <c r="F6375" s="619">
        <v>1</v>
      </c>
      <c r="G6375" s="606">
        <v>1587.2183463750353</v>
      </c>
      <c r="H6375" s="607">
        <v>1587.22</v>
      </c>
    </row>
    <row r="6376" spans="1:8">
      <c r="A6376" s="601"/>
      <c r="B6376" s="602"/>
      <c r="C6376" s="602"/>
      <c r="D6376" s="603"/>
      <c r="E6376" s="604" t="s">
        <v>4141</v>
      </c>
      <c r="F6376" s="619" t="s">
        <v>4141</v>
      </c>
      <c r="G6376" s="606" t="s">
        <v>4141</v>
      </c>
      <c r="H6376" s="607" t="s">
        <v>4141</v>
      </c>
    </row>
    <row r="6377" spans="1:8">
      <c r="A6377" s="620"/>
      <c r="B6377" s="621"/>
      <c r="C6377" s="621"/>
      <c r="D6377" s="622"/>
      <c r="E6377" s="623" t="s">
        <v>4147</v>
      </c>
      <c r="F6377" s="624"/>
      <c r="G6377" s="625"/>
      <c r="H6377" s="612">
        <v>1587.22</v>
      </c>
    </row>
    <row r="6378" spans="1:8">
      <c r="A6378" s="677" t="s">
        <v>4148</v>
      </c>
      <c r="B6378" s="678"/>
      <c r="C6378" s="678"/>
      <c r="D6378" s="678"/>
      <c r="E6378" s="678"/>
      <c r="F6378" s="678"/>
      <c r="G6378" s="678"/>
      <c r="H6378" s="679"/>
    </row>
    <row r="6379" spans="1:8">
      <c r="A6379" s="594" t="s">
        <v>4064</v>
      </c>
      <c r="B6379" s="595"/>
      <c r="C6379" s="595"/>
      <c r="D6379" s="596"/>
      <c r="E6379" s="597" t="s">
        <v>4130</v>
      </c>
      <c r="F6379" s="598" t="s">
        <v>4132</v>
      </c>
      <c r="G6379" s="599" t="s">
        <v>4133</v>
      </c>
      <c r="H6379" s="600" t="s">
        <v>4134</v>
      </c>
    </row>
    <row r="6380" spans="1:8">
      <c r="A6380" s="601" t="s">
        <v>4149</v>
      </c>
      <c r="B6380" s="602"/>
      <c r="C6380" s="602"/>
      <c r="D6380" s="603"/>
      <c r="E6380" s="604" t="s">
        <v>4140</v>
      </c>
      <c r="F6380" s="632">
        <v>2.4899999999999999E-2</v>
      </c>
      <c r="G6380" s="606">
        <v>64783.484999999993</v>
      </c>
      <c r="H6380" s="607">
        <v>1613.11</v>
      </c>
    </row>
    <row r="6381" spans="1:8">
      <c r="A6381" s="601"/>
      <c r="B6381" s="602"/>
      <c r="C6381" s="602"/>
      <c r="D6381" s="603"/>
      <c r="E6381" s="623" t="s">
        <v>4150</v>
      </c>
      <c r="F6381" s="624"/>
      <c r="G6381" s="625"/>
      <c r="H6381" s="612">
        <v>1613.11</v>
      </c>
    </row>
    <row r="6382" spans="1:8">
      <c r="A6382" s="677" t="s">
        <v>4151</v>
      </c>
      <c r="B6382" s="678"/>
      <c r="C6382" s="678"/>
      <c r="D6382" s="678"/>
      <c r="E6382" s="678"/>
      <c r="F6382" s="678"/>
      <c r="G6382" s="678"/>
      <c r="H6382" s="679"/>
    </row>
    <row r="6383" spans="1:8">
      <c r="A6383" s="594" t="s">
        <v>4064</v>
      </c>
      <c r="B6383" s="595"/>
      <c r="C6383" s="595"/>
      <c r="D6383" s="596"/>
      <c r="E6383" s="597" t="s">
        <v>4130</v>
      </c>
      <c r="F6383" s="598" t="s">
        <v>4144</v>
      </c>
      <c r="G6383" s="599" t="s">
        <v>4133</v>
      </c>
      <c r="H6383" s="600" t="s">
        <v>4134</v>
      </c>
    </row>
    <row r="6384" spans="1:8">
      <c r="A6384" s="601" t="s">
        <v>4198</v>
      </c>
      <c r="B6384" s="602"/>
      <c r="C6384" s="602"/>
      <c r="D6384" s="603"/>
      <c r="E6384" s="604" t="s">
        <v>4146</v>
      </c>
      <c r="F6384" s="640">
        <v>1</v>
      </c>
      <c r="G6384" s="606">
        <v>25731.008062500001</v>
      </c>
      <c r="H6384" s="607">
        <v>25731.01</v>
      </c>
    </row>
    <row r="6385" spans="1:8">
      <c r="A6385" s="601"/>
      <c r="B6385" s="602"/>
      <c r="C6385" s="602"/>
      <c r="D6385" s="603"/>
      <c r="E6385" s="604" t="s">
        <v>4141</v>
      </c>
      <c r="F6385" s="605"/>
      <c r="G6385" s="606" t="s">
        <v>4141</v>
      </c>
      <c r="H6385" s="607" t="s">
        <v>4141</v>
      </c>
    </row>
    <row r="6386" spans="1:8" ht="13.5" thickBot="1">
      <c r="A6386" s="641"/>
      <c r="B6386" s="642"/>
      <c r="C6386" s="642"/>
      <c r="D6386" s="643"/>
      <c r="E6386" s="644" t="s">
        <v>4153</v>
      </c>
      <c r="F6386" s="645"/>
      <c r="G6386" s="646"/>
      <c r="H6386" s="647">
        <v>25731.01</v>
      </c>
    </row>
    <row r="6387" spans="1:8" ht="13.5" thickBot="1">
      <c r="A6387" s="648" t="s">
        <v>4154</v>
      </c>
      <c r="B6387" s="649"/>
      <c r="C6387" s="649"/>
      <c r="D6387" s="649"/>
      <c r="E6387" s="650"/>
      <c r="F6387" s="651">
        <v>113014.34</v>
      </c>
      <c r="G6387" s="652"/>
      <c r="H6387" s="653"/>
    </row>
    <row r="6388" spans="1:8" ht="15.75" thickBot="1">
      <c r="A6388" s="579"/>
      <c r="B6388" s="579"/>
      <c r="C6388" s="579"/>
      <c r="D6388" s="579"/>
      <c r="E6388" s="579"/>
      <c r="F6388" s="579"/>
      <c r="G6388" s="579"/>
      <c r="H6388" s="579"/>
    </row>
    <row r="6389" spans="1:8" ht="15.75" thickBot="1">
      <c r="A6389" s="580"/>
      <c r="B6389" s="580"/>
      <c r="C6389" s="580"/>
      <c r="D6389" s="580"/>
      <c r="E6389" s="580"/>
      <c r="F6389" s="580"/>
      <c r="G6389" s="580"/>
      <c r="H6389" s="580"/>
    </row>
    <row r="6390" spans="1:8" ht="26.25" thickBot="1">
      <c r="A6390" s="573" t="s">
        <v>4129</v>
      </c>
      <c r="B6390" s="581"/>
      <c r="C6390" s="581"/>
      <c r="D6390" s="582" t="s">
        <v>507</v>
      </c>
      <c r="E6390" s="583" t="s">
        <v>4130</v>
      </c>
      <c r="F6390" s="584" t="s">
        <v>2</v>
      </c>
      <c r="G6390" s="585" t="s">
        <v>0</v>
      </c>
      <c r="H6390" s="586" t="s">
        <v>4788</v>
      </c>
    </row>
    <row r="6391" spans="1:8" ht="15.75" customHeight="1" thickBot="1">
      <c r="A6391" s="580"/>
      <c r="B6391" s="580"/>
      <c r="C6391" s="580"/>
      <c r="D6391" s="580"/>
      <c r="E6391" s="580"/>
      <c r="F6391" s="580"/>
      <c r="G6391" s="580"/>
      <c r="H6391" s="580"/>
    </row>
    <row r="6392" spans="1:8">
      <c r="A6392" s="674" t="s">
        <v>1297</v>
      </c>
      <c r="B6392" s="675"/>
      <c r="C6392" s="675"/>
      <c r="D6392" s="675"/>
      <c r="E6392" s="675"/>
      <c r="F6392" s="675"/>
      <c r="G6392" s="675"/>
      <c r="H6392" s="676"/>
    </row>
    <row r="6393" spans="1:8">
      <c r="A6393" s="594" t="s">
        <v>4064</v>
      </c>
      <c r="B6393" s="595"/>
      <c r="C6393" s="595"/>
      <c r="D6393" s="596"/>
      <c r="E6393" s="597" t="s">
        <v>4130</v>
      </c>
      <c r="F6393" s="598" t="s">
        <v>4132</v>
      </c>
      <c r="G6393" s="599" t="s">
        <v>4133</v>
      </c>
      <c r="H6393" s="600" t="s">
        <v>4134</v>
      </c>
    </row>
    <row r="6394" spans="1:8">
      <c r="A6394" s="601" t="s">
        <v>4789</v>
      </c>
      <c r="B6394" s="602"/>
      <c r="C6394" s="602"/>
      <c r="D6394" s="603"/>
      <c r="E6394" s="604" t="s">
        <v>4138</v>
      </c>
      <c r="F6394" s="605">
        <v>1</v>
      </c>
      <c r="G6394" s="606">
        <v>84683</v>
      </c>
      <c r="H6394" s="607">
        <v>84683</v>
      </c>
    </row>
    <row r="6395" spans="1:8">
      <c r="A6395" s="601" t="s">
        <v>4790</v>
      </c>
      <c r="B6395" s="602"/>
      <c r="C6395" s="602"/>
      <c r="D6395" s="603"/>
      <c r="E6395" s="604" t="s">
        <v>4138</v>
      </c>
      <c r="F6395" s="605">
        <v>2</v>
      </c>
      <c r="G6395" s="606">
        <v>53</v>
      </c>
      <c r="H6395" s="607">
        <v>106</v>
      </c>
    </row>
    <row r="6396" spans="1:8">
      <c r="A6396" s="601" t="s">
        <v>4679</v>
      </c>
      <c r="B6396" s="602"/>
      <c r="C6396" s="602"/>
      <c r="D6396" s="603"/>
      <c r="E6396" s="604" t="s">
        <v>4136</v>
      </c>
      <c r="F6396" s="605">
        <v>2</v>
      </c>
      <c r="G6396" s="606">
        <v>2777</v>
      </c>
      <c r="H6396" s="607">
        <v>5554</v>
      </c>
    </row>
    <row r="6397" spans="1:8">
      <c r="A6397" s="601"/>
      <c r="B6397" s="602"/>
      <c r="C6397" s="602"/>
      <c r="D6397" s="603"/>
      <c r="E6397" s="623" t="s">
        <v>4142</v>
      </c>
      <c r="F6397" s="624"/>
      <c r="G6397" s="625"/>
      <c r="H6397" s="612">
        <v>90343</v>
      </c>
    </row>
    <row r="6398" spans="1:8">
      <c r="A6398" s="677" t="s">
        <v>4143</v>
      </c>
      <c r="B6398" s="678"/>
      <c r="C6398" s="678"/>
      <c r="D6398" s="678"/>
      <c r="E6398" s="678"/>
      <c r="F6398" s="678"/>
      <c r="G6398" s="678"/>
      <c r="H6398" s="679"/>
    </row>
    <row r="6399" spans="1:8">
      <c r="A6399" s="594" t="s">
        <v>4129</v>
      </c>
      <c r="B6399" s="595"/>
      <c r="C6399" s="595"/>
      <c r="D6399" s="596"/>
      <c r="E6399" s="597" t="s">
        <v>4130</v>
      </c>
      <c r="F6399" s="598" t="s">
        <v>4144</v>
      </c>
      <c r="G6399" s="599" t="s">
        <v>4133</v>
      </c>
      <c r="H6399" s="600" t="s">
        <v>4134</v>
      </c>
    </row>
    <row r="6400" spans="1:8">
      <c r="A6400" s="601" t="s">
        <v>4145</v>
      </c>
      <c r="B6400" s="602"/>
      <c r="C6400" s="602"/>
      <c r="D6400" s="603"/>
      <c r="E6400" s="604" t="s">
        <v>4146</v>
      </c>
      <c r="F6400" s="619">
        <v>1</v>
      </c>
      <c r="G6400" s="606">
        <v>1587.2183463750353</v>
      </c>
      <c r="H6400" s="607">
        <v>1587.22</v>
      </c>
    </row>
    <row r="6401" spans="1:8">
      <c r="A6401" s="601"/>
      <c r="B6401" s="602"/>
      <c r="C6401" s="602"/>
      <c r="D6401" s="603"/>
      <c r="E6401" s="604" t="s">
        <v>4141</v>
      </c>
      <c r="F6401" s="619" t="s">
        <v>4141</v>
      </c>
      <c r="G6401" s="606" t="s">
        <v>4141</v>
      </c>
      <c r="H6401" s="607" t="s">
        <v>4141</v>
      </c>
    </row>
    <row r="6402" spans="1:8">
      <c r="A6402" s="620"/>
      <c r="B6402" s="621"/>
      <c r="C6402" s="621"/>
      <c r="D6402" s="622"/>
      <c r="E6402" s="623" t="s">
        <v>4147</v>
      </c>
      <c r="F6402" s="624"/>
      <c r="G6402" s="625"/>
      <c r="H6402" s="612">
        <v>1587.22</v>
      </c>
    </row>
    <row r="6403" spans="1:8">
      <c r="A6403" s="677" t="s">
        <v>4148</v>
      </c>
      <c r="B6403" s="678"/>
      <c r="C6403" s="678"/>
      <c r="D6403" s="678"/>
      <c r="E6403" s="678"/>
      <c r="F6403" s="678"/>
      <c r="G6403" s="678"/>
      <c r="H6403" s="679"/>
    </row>
    <row r="6404" spans="1:8">
      <c r="A6404" s="594" t="s">
        <v>4064</v>
      </c>
      <c r="B6404" s="595"/>
      <c r="C6404" s="595"/>
      <c r="D6404" s="596"/>
      <c r="E6404" s="597" t="s">
        <v>4130</v>
      </c>
      <c r="F6404" s="598" t="s">
        <v>4132</v>
      </c>
      <c r="G6404" s="599" t="s">
        <v>4133</v>
      </c>
      <c r="H6404" s="600" t="s">
        <v>4134</v>
      </c>
    </row>
    <row r="6405" spans="1:8">
      <c r="A6405" s="601" t="s">
        <v>4149</v>
      </c>
      <c r="B6405" s="602"/>
      <c r="C6405" s="602"/>
      <c r="D6405" s="603"/>
      <c r="E6405" s="604" t="s">
        <v>4140</v>
      </c>
      <c r="F6405" s="632">
        <v>2.4899999999999999E-2</v>
      </c>
      <c r="G6405" s="606">
        <v>64783.484999999993</v>
      </c>
      <c r="H6405" s="607">
        <v>1613.11</v>
      </c>
    </row>
    <row r="6406" spans="1:8">
      <c r="A6406" s="601"/>
      <c r="B6406" s="602"/>
      <c r="C6406" s="602"/>
      <c r="D6406" s="603"/>
      <c r="E6406" s="623" t="s">
        <v>4150</v>
      </c>
      <c r="F6406" s="624"/>
      <c r="G6406" s="625"/>
      <c r="H6406" s="612">
        <v>1613.11</v>
      </c>
    </row>
    <row r="6407" spans="1:8">
      <c r="A6407" s="677" t="s">
        <v>4151</v>
      </c>
      <c r="B6407" s="678"/>
      <c r="C6407" s="678"/>
      <c r="D6407" s="678"/>
      <c r="E6407" s="678"/>
      <c r="F6407" s="678"/>
      <c r="G6407" s="678"/>
      <c r="H6407" s="679"/>
    </row>
    <row r="6408" spans="1:8">
      <c r="A6408" s="594" t="s">
        <v>4064</v>
      </c>
      <c r="B6408" s="595"/>
      <c r="C6408" s="595"/>
      <c r="D6408" s="596"/>
      <c r="E6408" s="597" t="s">
        <v>4130</v>
      </c>
      <c r="F6408" s="598" t="s">
        <v>4144</v>
      </c>
      <c r="G6408" s="599" t="s">
        <v>4133</v>
      </c>
      <c r="H6408" s="600" t="s">
        <v>4134</v>
      </c>
    </row>
    <row r="6409" spans="1:8">
      <c r="A6409" s="601" t="s">
        <v>4198</v>
      </c>
      <c r="B6409" s="602"/>
      <c r="C6409" s="602"/>
      <c r="D6409" s="603"/>
      <c r="E6409" s="604" t="s">
        <v>4146</v>
      </c>
      <c r="F6409" s="640">
        <v>1</v>
      </c>
      <c r="G6409" s="606">
        <v>25731.008062500001</v>
      </c>
      <c r="H6409" s="607">
        <v>25731.01</v>
      </c>
    </row>
    <row r="6410" spans="1:8">
      <c r="A6410" s="601"/>
      <c r="B6410" s="602"/>
      <c r="C6410" s="602"/>
      <c r="D6410" s="603"/>
      <c r="E6410" s="604" t="s">
        <v>4141</v>
      </c>
      <c r="F6410" s="605"/>
      <c r="G6410" s="606" t="s">
        <v>4141</v>
      </c>
      <c r="H6410" s="607" t="s">
        <v>4141</v>
      </c>
    </row>
    <row r="6411" spans="1:8" ht="13.5" thickBot="1">
      <c r="A6411" s="641"/>
      <c r="B6411" s="642"/>
      <c r="C6411" s="642"/>
      <c r="D6411" s="643"/>
      <c r="E6411" s="644" t="s">
        <v>4153</v>
      </c>
      <c r="F6411" s="645"/>
      <c r="G6411" s="646"/>
      <c r="H6411" s="647">
        <v>25731.01</v>
      </c>
    </row>
    <row r="6412" spans="1:8" ht="13.5" thickBot="1">
      <c r="A6412" s="648" t="s">
        <v>4154</v>
      </c>
      <c r="B6412" s="649"/>
      <c r="C6412" s="649"/>
      <c r="D6412" s="649"/>
      <c r="E6412" s="650"/>
      <c r="F6412" s="651">
        <v>119274.34</v>
      </c>
      <c r="G6412" s="652"/>
      <c r="H6412" s="653"/>
    </row>
    <row r="6413" spans="1:8" ht="15.75" thickBot="1">
      <c r="A6413" s="579"/>
      <c r="B6413" s="579"/>
      <c r="C6413" s="579"/>
      <c r="D6413" s="579"/>
      <c r="E6413" s="579"/>
      <c r="F6413" s="579"/>
      <c r="G6413" s="579"/>
      <c r="H6413" s="579"/>
    </row>
    <row r="6414" spans="1:8" ht="15.75" thickBot="1">
      <c r="A6414" s="580"/>
      <c r="B6414" s="580"/>
      <c r="C6414" s="580"/>
      <c r="D6414" s="580"/>
      <c r="E6414" s="580"/>
      <c r="F6414" s="580"/>
      <c r="G6414" s="580"/>
      <c r="H6414" s="580"/>
    </row>
    <row r="6415" spans="1:8" ht="26.25" thickBot="1">
      <c r="A6415" s="573" t="s">
        <v>4129</v>
      </c>
      <c r="B6415" s="581"/>
      <c r="C6415" s="581"/>
      <c r="D6415" s="582" t="s">
        <v>509</v>
      </c>
      <c r="E6415" s="583" t="s">
        <v>4130</v>
      </c>
      <c r="F6415" s="584" t="s">
        <v>2</v>
      </c>
      <c r="G6415" s="585" t="s">
        <v>0</v>
      </c>
      <c r="H6415" s="586" t="s">
        <v>4791</v>
      </c>
    </row>
    <row r="6416" spans="1:8" ht="15.75" customHeight="1" thickBot="1">
      <c r="A6416" s="580"/>
      <c r="B6416" s="580"/>
      <c r="C6416" s="580"/>
      <c r="D6416" s="580"/>
      <c r="E6416" s="580"/>
      <c r="F6416" s="580"/>
      <c r="G6416" s="580"/>
      <c r="H6416" s="580"/>
    </row>
    <row r="6417" spans="1:8">
      <c r="A6417" s="674" t="s">
        <v>1297</v>
      </c>
      <c r="B6417" s="675"/>
      <c r="C6417" s="675"/>
      <c r="D6417" s="675"/>
      <c r="E6417" s="675"/>
      <c r="F6417" s="675"/>
      <c r="G6417" s="675"/>
      <c r="H6417" s="676"/>
    </row>
    <row r="6418" spans="1:8">
      <c r="A6418" s="594" t="s">
        <v>4064</v>
      </c>
      <c r="B6418" s="595"/>
      <c r="C6418" s="595"/>
      <c r="D6418" s="596"/>
      <c r="E6418" s="597" t="s">
        <v>4130</v>
      </c>
      <c r="F6418" s="598" t="s">
        <v>4132</v>
      </c>
      <c r="G6418" s="599" t="s">
        <v>4133</v>
      </c>
      <c r="H6418" s="600" t="s">
        <v>4134</v>
      </c>
    </row>
    <row r="6419" spans="1:8">
      <c r="A6419" s="601" t="s">
        <v>4792</v>
      </c>
      <c r="B6419" s="602"/>
      <c r="C6419" s="602"/>
      <c r="D6419" s="603"/>
      <c r="E6419" s="604" t="s">
        <v>4138</v>
      </c>
      <c r="F6419" s="605">
        <v>1</v>
      </c>
      <c r="G6419" s="606">
        <v>78645</v>
      </c>
      <c r="H6419" s="607">
        <v>78645</v>
      </c>
    </row>
    <row r="6420" spans="1:8">
      <c r="A6420" s="601" t="s">
        <v>4790</v>
      </c>
      <c r="B6420" s="602"/>
      <c r="C6420" s="602"/>
      <c r="D6420" s="603"/>
      <c r="E6420" s="604" t="s">
        <v>4138</v>
      </c>
      <c r="F6420" s="605">
        <v>2</v>
      </c>
      <c r="G6420" s="606">
        <v>53</v>
      </c>
      <c r="H6420" s="607">
        <v>106</v>
      </c>
    </row>
    <row r="6421" spans="1:8">
      <c r="A6421" s="601" t="s">
        <v>4679</v>
      </c>
      <c r="B6421" s="602"/>
      <c r="C6421" s="602"/>
      <c r="D6421" s="603"/>
      <c r="E6421" s="604" t="s">
        <v>4136</v>
      </c>
      <c r="F6421" s="605">
        <v>2</v>
      </c>
      <c r="G6421" s="606">
        <v>2777</v>
      </c>
      <c r="H6421" s="607">
        <v>5554</v>
      </c>
    </row>
    <row r="6422" spans="1:8">
      <c r="A6422" s="601"/>
      <c r="B6422" s="602"/>
      <c r="C6422" s="602"/>
      <c r="D6422" s="603"/>
      <c r="E6422" s="623" t="s">
        <v>4142</v>
      </c>
      <c r="F6422" s="624"/>
      <c r="G6422" s="625"/>
      <c r="H6422" s="612">
        <v>84305</v>
      </c>
    </row>
    <row r="6423" spans="1:8">
      <c r="A6423" s="677" t="s">
        <v>4143</v>
      </c>
      <c r="B6423" s="678"/>
      <c r="C6423" s="678"/>
      <c r="D6423" s="678"/>
      <c r="E6423" s="678"/>
      <c r="F6423" s="678"/>
      <c r="G6423" s="678"/>
      <c r="H6423" s="679"/>
    </row>
    <row r="6424" spans="1:8">
      <c r="A6424" s="594" t="s">
        <v>4129</v>
      </c>
      <c r="B6424" s="595"/>
      <c r="C6424" s="595"/>
      <c r="D6424" s="596"/>
      <c r="E6424" s="597" t="s">
        <v>4130</v>
      </c>
      <c r="F6424" s="598" t="s">
        <v>4144</v>
      </c>
      <c r="G6424" s="599" t="s">
        <v>4133</v>
      </c>
      <c r="H6424" s="600" t="s">
        <v>4134</v>
      </c>
    </row>
    <row r="6425" spans="1:8">
      <c r="A6425" s="601" t="s">
        <v>4145</v>
      </c>
      <c r="B6425" s="602"/>
      <c r="C6425" s="602"/>
      <c r="D6425" s="603"/>
      <c r="E6425" s="604" t="s">
        <v>4146</v>
      </c>
      <c r="F6425" s="619">
        <v>1</v>
      </c>
      <c r="G6425" s="606">
        <v>1587.2183463750353</v>
      </c>
      <c r="H6425" s="607">
        <v>1587.22</v>
      </c>
    </row>
    <row r="6426" spans="1:8">
      <c r="A6426" s="601"/>
      <c r="B6426" s="602"/>
      <c r="C6426" s="602"/>
      <c r="D6426" s="603"/>
      <c r="E6426" s="604" t="s">
        <v>4141</v>
      </c>
      <c r="F6426" s="619" t="s">
        <v>4141</v>
      </c>
      <c r="G6426" s="606" t="s">
        <v>4141</v>
      </c>
      <c r="H6426" s="607" t="s">
        <v>4141</v>
      </c>
    </row>
    <row r="6427" spans="1:8">
      <c r="A6427" s="620"/>
      <c r="B6427" s="621"/>
      <c r="C6427" s="621"/>
      <c r="D6427" s="622"/>
      <c r="E6427" s="623" t="s">
        <v>4147</v>
      </c>
      <c r="F6427" s="624"/>
      <c r="G6427" s="625"/>
      <c r="H6427" s="612">
        <v>1587.22</v>
      </c>
    </row>
    <row r="6428" spans="1:8">
      <c r="A6428" s="677" t="s">
        <v>4148</v>
      </c>
      <c r="B6428" s="678"/>
      <c r="C6428" s="678"/>
      <c r="D6428" s="678"/>
      <c r="E6428" s="678"/>
      <c r="F6428" s="678"/>
      <c r="G6428" s="678"/>
      <c r="H6428" s="679"/>
    </row>
    <row r="6429" spans="1:8">
      <c r="A6429" s="594" t="s">
        <v>4064</v>
      </c>
      <c r="B6429" s="595"/>
      <c r="C6429" s="595"/>
      <c r="D6429" s="596"/>
      <c r="E6429" s="597" t="s">
        <v>4130</v>
      </c>
      <c r="F6429" s="598" t="s">
        <v>4132</v>
      </c>
      <c r="G6429" s="599" t="s">
        <v>4133</v>
      </c>
      <c r="H6429" s="600" t="s">
        <v>4134</v>
      </c>
    </row>
    <row r="6430" spans="1:8">
      <c r="A6430" s="601" t="s">
        <v>4149</v>
      </c>
      <c r="B6430" s="602"/>
      <c r="C6430" s="602"/>
      <c r="D6430" s="603"/>
      <c r="E6430" s="604" t="s">
        <v>4140</v>
      </c>
      <c r="F6430" s="632">
        <v>2.4899999999999999E-2</v>
      </c>
      <c r="G6430" s="606">
        <v>64783.484999999993</v>
      </c>
      <c r="H6430" s="607">
        <v>1613.11</v>
      </c>
    </row>
    <row r="6431" spans="1:8">
      <c r="A6431" s="601"/>
      <c r="B6431" s="602"/>
      <c r="C6431" s="602"/>
      <c r="D6431" s="603"/>
      <c r="E6431" s="623" t="s">
        <v>4150</v>
      </c>
      <c r="F6431" s="624"/>
      <c r="G6431" s="625"/>
      <c r="H6431" s="612">
        <v>1613.11</v>
      </c>
    </row>
    <row r="6432" spans="1:8">
      <c r="A6432" s="677" t="s">
        <v>4151</v>
      </c>
      <c r="B6432" s="678"/>
      <c r="C6432" s="678"/>
      <c r="D6432" s="678"/>
      <c r="E6432" s="678"/>
      <c r="F6432" s="678"/>
      <c r="G6432" s="678"/>
      <c r="H6432" s="679"/>
    </row>
    <row r="6433" spans="1:8">
      <c r="A6433" s="594" t="s">
        <v>4064</v>
      </c>
      <c r="B6433" s="595"/>
      <c r="C6433" s="595"/>
      <c r="D6433" s="596"/>
      <c r="E6433" s="597" t="s">
        <v>4130</v>
      </c>
      <c r="F6433" s="598" t="s">
        <v>4144</v>
      </c>
      <c r="G6433" s="599" t="s">
        <v>4133</v>
      </c>
      <c r="H6433" s="600" t="s">
        <v>4134</v>
      </c>
    </row>
    <row r="6434" spans="1:8">
      <c r="A6434" s="601" t="s">
        <v>4198</v>
      </c>
      <c r="B6434" s="602"/>
      <c r="C6434" s="602"/>
      <c r="D6434" s="603"/>
      <c r="E6434" s="604" t="s">
        <v>4146</v>
      </c>
      <c r="F6434" s="640">
        <v>1</v>
      </c>
      <c r="G6434" s="606">
        <v>25731.008062500001</v>
      </c>
      <c r="H6434" s="607">
        <v>25731.01</v>
      </c>
    </row>
    <row r="6435" spans="1:8">
      <c r="A6435" s="601"/>
      <c r="B6435" s="602"/>
      <c r="C6435" s="602"/>
      <c r="D6435" s="603"/>
      <c r="E6435" s="604" t="s">
        <v>4141</v>
      </c>
      <c r="F6435" s="605"/>
      <c r="G6435" s="606" t="s">
        <v>4141</v>
      </c>
      <c r="H6435" s="607" t="s">
        <v>4141</v>
      </c>
    </row>
    <row r="6436" spans="1:8" ht="13.5" thickBot="1">
      <c r="A6436" s="641"/>
      <c r="B6436" s="642"/>
      <c r="C6436" s="642"/>
      <c r="D6436" s="643"/>
      <c r="E6436" s="644" t="s">
        <v>4153</v>
      </c>
      <c r="F6436" s="645"/>
      <c r="G6436" s="646"/>
      <c r="H6436" s="647">
        <v>25731.01</v>
      </c>
    </row>
    <row r="6437" spans="1:8" ht="13.5" thickBot="1">
      <c r="A6437" s="648" t="s">
        <v>4154</v>
      </c>
      <c r="B6437" s="649"/>
      <c r="C6437" s="649"/>
      <c r="D6437" s="649"/>
      <c r="E6437" s="650"/>
      <c r="F6437" s="651">
        <v>113236.34</v>
      </c>
      <c r="G6437" s="652"/>
      <c r="H6437" s="653"/>
    </row>
    <row r="6438" spans="1:8" ht="15.75" thickBot="1">
      <c r="A6438" s="579"/>
      <c r="B6438" s="579"/>
      <c r="C6438" s="579"/>
      <c r="D6438" s="579"/>
      <c r="E6438" s="579"/>
      <c r="F6438" s="579"/>
      <c r="G6438" s="579"/>
      <c r="H6438" s="579"/>
    </row>
    <row r="6439" spans="1:8" ht="15.75" thickBot="1">
      <c r="A6439" s="580"/>
      <c r="B6439" s="580"/>
      <c r="C6439" s="580"/>
      <c r="D6439" s="580"/>
      <c r="E6439" s="580"/>
      <c r="F6439" s="580"/>
      <c r="G6439" s="580"/>
      <c r="H6439" s="580"/>
    </row>
    <row r="6440" spans="1:8" ht="26.25" thickBot="1">
      <c r="A6440" s="573" t="s">
        <v>4129</v>
      </c>
      <c r="B6440" s="581"/>
      <c r="C6440" s="581"/>
      <c r="D6440" s="582" t="s">
        <v>511</v>
      </c>
      <c r="E6440" s="583" t="s">
        <v>4130</v>
      </c>
      <c r="F6440" s="584" t="s">
        <v>2</v>
      </c>
      <c r="G6440" s="585" t="s">
        <v>0</v>
      </c>
      <c r="H6440" s="586" t="s">
        <v>4793</v>
      </c>
    </row>
    <row r="6441" spans="1:8" ht="15.75" customHeight="1" thickBot="1">
      <c r="A6441" s="580"/>
      <c r="B6441" s="580"/>
      <c r="C6441" s="580"/>
      <c r="D6441" s="580"/>
      <c r="E6441" s="580"/>
      <c r="F6441" s="580"/>
      <c r="G6441" s="580"/>
      <c r="H6441" s="580"/>
    </row>
    <row r="6442" spans="1:8">
      <c r="A6442" s="674" t="s">
        <v>1297</v>
      </c>
      <c r="B6442" s="675"/>
      <c r="C6442" s="675"/>
      <c r="D6442" s="675"/>
      <c r="E6442" s="675"/>
      <c r="F6442" s="675"/>
      <c r="G6442" s="675"/>
      <c r="H6442" s="676"/>
    </row>
    <row r="6443" spans="1:8">
      <c r="A6443" s="594" t="s">
        <v>4064</v>
      </c>
      <c r="B6443" s="595"/>
      <c r="C6443" s="595"/>
      <c r="D6443" s="596"/>
      <c r="E6443" s="597" t="s">
        <v>4130</v>
      </c>
      <c r="F6443" s="598" t="s">
        <v>4132</v>
      </c>
      <c r="G6443" s="599" t="s">
        <v>4133</v>
      </c>
      <c r="H6443" s="600" t="s">
        <v>4134</v>
      </c>
    </row>
    <row r="6444" spans="1:8">
      <c r="A6444" s="601" t="s">
        <v>4794</v>
      </c>
      <c r="B6444" s="602"/>
      <c r="C6444" s="602"/>
      <c r="D6444" s="603"/>
      <c r="E6444" s="604" t="s">
        <v>4138</v>
      </c>
      <c r="F6444" s="605">
        <v>1</v>
      </c>
      <c r="G6444" s="606">
        <v>8120</v>
      </c>
      <c r="H6444" s="607">
        <v>8120</v>
      </c>
    </row>
    <row r="6445" spans="1:8">
      <c r="A6445" s="601" t="s">
        <v>4683</v>
      </c>
      <c r="B6445" s="602"/>
      <c r="C6445" s="602"/>
      <c r="D6445" s="603"/>
      <c r="E6445" s="604" t="s">
        <v>4138</v>
      </c>
      <c r="F6445" s="605">
        <v>2</v>
      </c>
      <c r="G6445" s="606">
        <v>1619</v>
      </c>
      <c r="H6445" s="607">
        <v>3238</v>
      </c>
    </row>
    <row r="6446" spans="1:8">
      <c r="A6446" s="601"/>
      <c r="B6446" s="602"/>
      <c r="C6446" s="602"/>
      <c r="D6446" s="603"/>
      <c r="E6446" s="604" t="s">
        <v>4141</v>
      </c>
      <c r="F6446" s="605"/>
      <c r="G6446" s="606" t="s">
        <v>4141</v>
      </c>
      <c r="H6446" s="607" t="s">
        <v>4141</v>
      </c>
    </row>
    <row r="6447" spans="1:8">
      <c r="A6447" s="601"/>
      <c r="B6447" s="602"/>
      <c r="C6447" s="602"/>
      <c r="D6447" s="603"/>
      <c r="E6447" s="623" t="s">
        <v>4142</v>
      </c>
      <c r="F6447" s="624"/>
      <c r="G6447" s="625"/>
      <c r="H6447" s="612">
        <v>11358</v>
      </c>
    </row>
    <row r="6448" spans="1:8">
      <c r="A6448" s="677" t="s">
        <v>4143</v>
      </c>
      <c r="B6448" s="678"/>
      <c r="C6448" s="678"/>
      <c r="D6448" s="678"/>
      <c r="E6448" s="678"/>
      <c r="F6448" s="678"/>
      <c r="G6448" s="678"/>
      <c r="H6448" s="679"/>
    </row>
    <row r="6449" spans="1:8">
      <c r="A6449" s="594" t="s">
        <v>4129</v>
      </c>
      <c r="B6449" s="595"/>
      <c r="C6449" s="595"/>
      <c r="D6449" s="596"/>
      <c r="E6449" s="597" t="s">
        <v>4130</v>
      </c>
      <c r="F6449" s="598" t="s">
        <v>4144</v>
      </c>
      <c r="G6449" s="599" t="s">
        <v>4133</v>
      </c>
      <c r="H6449" s="600" t="s">
        <v>4134</v>
      </c>
    </row>
    <row r="6450" spans="1:8">
      <c r="A6450" s="601" t="s">
        <v>4145</v>
      </c>
      <c r="B6450" s="602"/>
      <c r="C6450" s="602"/>
      <c r="D6450" s="603"/>
      <c r="E6450" s="604" t="s">
        <v>4146</v>
      </c>
      <c r="F6450" s="619">
        <v>0.5</v>
      </c>
      <c r="G6450" s="606">
        <v>1587.2183463750353</v>
      </c>
      <c r="H6450" s="607">
        <v>793.61</v>
      </c>
    </row>
    <row r="6451" spans="1:8">
      <c r="A6451" s="601"/>
      <c r="B6451" s="602"/>
      <c r="C6451" s="602"/>
      <c r="D6451" s="603"/>
      <c r="E6451" s="604" t="s">
        <v>4141</v>
      </c>
      <c r="F6451" s="619" t="s">
        <v>4141</v>
      </c>
      <c r="G6451" s="606" t="s">
        <v>4141</v>
      </c>
      <c r="H6451" s="607" t="s">
        <v>4141</v>
      </c>
    </row>
    <row r="6452" spans="1:8">
      <c r="A6452" s="620"/>
      <c r="B6452" s="621"/>
      <c r="C6452" s="621"/>
      <c r="D6452" s="622"/>
      <c r="E6452" s="623" t="s">
        <v>4147</v>
      </c>
      <c r="F6452" s="624"/>
      <c r="G6452" s="625"/>
      <c r="H6452" s="612">
        <v>793.61</v>
      </c>
    </row>
    <row r="6453" spans="1:8">
      <c r="A6453" s="677" t="s">
        <v>4148</v>
      </c>
      <c r="B6453" s="678"/>
      <c r="C6453" s="678"/>
      <c r="D6453" s="678"/>
      <c r="E6453" s="678"/>
      <c r="F6453" s="678"/>
      <c r="G6453" s="678"/>
      <c r="H6453" s="679"/>
    </row>
    <row r="6454" spans="1:8">
      <c r="A6454" s="594" t="s">
        <v>4064</v>
      </c>
      <c r="B6454" s="595"/>
      <c r="C6454" s="595"/>
      <c r="D6454" s="596"/>
      <c r="E6454" s="597" t="s">
        <v>4130</v>
      </c>
      <c r="F6454" s="598" t="s">
        <v>4132</v>
      </c>
      <c r="G6454" s="599" t="s">
        <v>4133</v>
      </c>
      <c r="H6454" s="600" t="s">
        <v>4134</v>
      </c>
    </row>
    <row r="6455" spans="1:8">
      <c r="A6455" s="601" t="s">
        <v>4149</v>
      </c>
      <c r="B6455" s="602"/>
      <c r="C6455" s="602"/>
      <c r="D6455" s="603"/>
      <c r="E6455" s="604" t="s">
        <v>4140</v>
      </c>
      <c r="F6455" s="632">
        <v>2.4899999999999999E-2</v>
      </c>
      <c r="G6455" s="606">
        <v>64783.484999999993</v>
      </c>
      <c r="H6455" s="607">
        <v>1613.11</v>
      </c>
    </row>
    <row r="6456" spans="1:8">
      <c r="A6456" s="601"/>
      <c r="B6456" s="602"/>
      <c r="C6456" s="602"/>
      <c r="D6456" s="603"/>
      <c r="E6456" s="623" t="s">
        <v>4150</v>
      </c>
      <c r="F6456" s="624"/>
      <c r="G6456" s="625"/>
      <c r="H6456" s="612">
        <v>1613.11</v>
      </c>
    </row>
    <row r="6457" spans="1:8">
      <c r="A6457" s="677" t="s">
        <v>4151</v>
      </c>
      <c r="B6457" s="678"/>
      <c r="C6457" s="678"/>
      <c r="D6457" s="678"/>
      <c r="E6457" s="678"/>
      <c r="F6457" s="678"/>
      <c r="G6457" s="678"/>
      <c r="H6457" s="679"/>
    </row>
    <row r="6458" spans="1:8">
      <c r="A6458" s="594" t="s">
        <v>4064</v>
      </c>
      <c r="B6458" s="595"/>
      <c r="C6458" s="595"/>
      <c r="D6458" s="596"/>
      <c r="E6458" s="597" t="s">
        <v>4130</v>
      </c>
      <c r="F6458" s="598" t="s">
        <v>4144</v>
      </c>
      <c r="G6458" s="599" t="s">
        <v>4133</v>
      </c>
      <c r="H6458" s="600" t="s">
        <v>4134</v>
      </c>
    </row>
    <row r="6459" spans="1:8">
      <c r="A6459" s="601" t="s">
        <v>4198</v>
      </c>
      <c r="B6459" s="602"/>
      <c r="C6459" s="602"/>
      <c r="D6459" s="603"/>
      <c r="E6459" s="604" t="s">
        <v>4146</v>
      </c>
      <c r="F6459" s="640">
        <v>0.5</v>
      </c>
      <c r="G6459" s="606">
        <v>25731.008062500001</v>
      </c>
      <c r="H6459" s="607">
        <v>12865.5</v>
      </c>
    </row>
    <row r="6460" spans="1:8">
      <c r="A6460" s="601"/>
      <c r="B6460" s="602"/>
      <c r="C6460" s="602"/>
      <c r="D6460" s="603"/>
      <c r="E6460" s="604" t="s">
        <v>4141</v>
      </c>
      <c r="F6460" s="605"/>
      <c r="G6460" s="606" t="s">
        <v>4141</v>
      </c>
      <c r="H6460" s="607" t="s">
        <v>4141</v>
      </c>
    </row>
    <row r="6461" spans="1:8" ht="13.5" thickBot="1">
      <c r="A6461" s="641"/>
      <c r="B6461" s="642"/>
      <c r="C6461" s="642"/>
      <c r="D6461" s="643"/>
      <c r="E6461" s="644" t="s">
        <v>4153</v>
      </c>
      <c r="F6461" s="645"/>
      <c r="G6461" s="646"/>
      <c r="H6461" s="647">
        <v>12865.5</v>
      </c>
    </row>
    <row r="6462" spans="1:8" ht="13.5" thickBot="1">
      <c r="A6462" s="648" t="s">
        <v>4154</v>
      </c>
      <c r="B6462" s="649"/>
      <c r="C6462" s="649"/>
      <c r="D6462" s="649"/>
      <c r="E6462" s="650"/>
      <c r="F6462" s="651">
        <v>26630.22</v>
      </c>
      <c r="G6462" s="652"/>
      <c r="H6462" s="653"/>
    </row>
    <row r="6463" spans="1:8" ht="15.75" thickBot="1">
      <c r="A6463" s="579"/>
      <c r="B6463" s="579"/>
      <c r="C6463" s="579"/>
      <c r="D6463" s="579"/>
      <c r="E6463" s="579"/>
      <c r="F6463" s="579"/>
      <c r="G6463" s="579"/>
      <c r="H6463" s="579"/>
    </row>
    <row r="6464" spans="1:8" ht="15.75" thickBot="1">
      <c r="A6464" s="580"/>
      <c r="B6464" s="580"/>
      <c r="C6464" s="580"/>
      <c r="D6464" s="580"/>
      <c r="E6464" s="580"/>
      <c r="F6464" s="580"/>
      <c r="G6464" s="580"/>
      <c r="H6464" s="580"/>
    </row>
    <row r="6465" spans="1:8" ht="13.5" thickBot="1">
      <c r="A6465" s="573" t="s">
        <v>4129</v>
      </c>
      <c r="B6465" s="581"/>
      <c r="C6465" s="581"/>
      <c r="D6465" s="582" t="s">
        <v>513</v>
      </c>
      <c r="E6465" s="583" t="s">
        <v>4130</v>
      </c>
      <c r="F6465" s="584" t="s">
        <v>2</v>
      </c>
      <c r="G6465" s="585" t="s">
        <v>0</v>
      </c>
      <c r="H6465" s="586" t="s">
        <v>4795</v>
      </c>
    </row>
    <row r="6466" spans="1:8" ht="15.75" customHeight="1" thickBot="1">
      <c r="A6466" s="580"/>
      <c r="B6466" s="580"/>
      <c r="C6466" s="580"/>
      <c r="D6466" s="580"/>
      <c r="E6466" s="580"/>
      <c r="F6466" s="580"/>
      <c r="G6466" s="580"/>
      <c r="H6466" s="580"/>
    </row>
    <row r="6467" spans="1:8">
      <c r="A6467" s="674" t="s">
        <v>1297</v>
      </c>
      <c r="B6467" s="675"/>
      <c r="C6467" s="675"/>
      <c r="D6467" s="675"/>
      <c r="E6467" s="675"/>
      <c r="F6467" s="675"/>
      <c r="G6467" s="675"/>
      <c r="H6467" s="676"/>
    </row>
    <row r="6468" spans="1:8">
      <c r="A6468" s="594" t="s">
        <v>4064</v>
      </c>
      <c r="B6468" s="595"/>
      <c r="C6468" s="595"/>
      <c r="D6468" s="596"/>
      <c r="E6468" s="597" t="s">
        <v>4130</v>
      </c>
      <c r="F6468" s="598" t="s">
        <v>4132</v>
      </c>
      <c r="G6468" s="599" t="s">
        <v>4133</v>
      </c>
      <c r="H6468" s="600" t="s">
        <v>4134</v>
      </c>
    </row>
    <row r="6469" spans="1:8">
      <c r="A6469" s="601" t="s">
        <v>4796</v>
      </c>
      <c r="B6469" s="602"/>
      <c r="C6469" s="602"/>
      <c r="D6469" s="603"/>
      <c r="E6469" s="604" t="s">
        <v>4138</v>
      </c>
      <c r="F6469" s="605">
        <v>1</v>
      </c>
      <c r="G6469" s="606">
        <v>7806</v>
      </c>
      <c r="H6469" s="607">
        <v>7806</v>
      </c>
    </row>
    <row r="6470" spans="1:8">
      <c r="A6470" s="601" t="s">
        <v>4683</v>
      </c>
      <c r="B6470" s="602"/>
      <c r="C6470" s="602"/>
      <c r="D6470" s="603"/>
      <c r="E6470" s="604" t="s">
        <v>4138</v>
      </c>
      <c r="F6470" s="605">
        <v>2</v>
      </c>
      <c r="G6470" s="606">
        <v>1619</v>
      </c>
      <c r="H6470" s="607">
        <v>3238</v>
      </c>
    </row>
    <row r="6471" spans="1:8">
      <c r="A6471" s="601"/>
      <c r="B6471" s="602"/>
      <c r="C6471" s="602"/>
      <c r="D6471" s="603"/>
      <c r="E6471" s="604" t="s">
        <v>4141</v>
      </c>
      <c r="F6471" s="605"/>
      <c r="G6471" s="606" t="s">
        <v>4141</v>
      </c>
      <c r="H6471" s="607" t="s">
        <v>4141</v>
      </c>
    </row>
    <row r="6472" spans="1:8">
      <c r="A6472" s="601"/>
      <c r="B6472" s="602"/>
      <c r="C6472" s="602"/>
      <c r="D6472" s="603"/>
      <c r="E6472" s="623" t="s">
        <v>4142</v>
      </c>
      <c r="F6472" s="624"/>
      <c r="G6472" s="625"/>
      <c r="H6472" s="612">
        <v>11044</v>
      </c>
    </row>
    <row r="6473" spans="1:8">
      <c r="A6473" s="677" t="s">
        <v>4143</v>
      </c>
      <c r="B6473" s="678"/>
      <c r="C6473" s="678"/>
      <c r="D6473" s="678"/>
      <c r="E6473" s="678"/>
      <c r="F6473" s="678"/>
      <c r="G6473" s="678"/>
      <c r="H6473" s="679"/>
    </row>
    <row r="6474" spans="1:8">
      <c r="A6474" s="594" t="s">
        <v>4129</v>
      </c>
      <c r="B6474" s="595"/>
      <c r="C6474" s="595"/>
      <c r="D6474" s="596"/>
      <c r="E6474" s="597" t="s">
        <v>4130</v>
      </c>
      <c r="F6474" s="598" t="s">
        <v>4144</v>
      </c>
      <c r="G6474" s="599" t="s">
        <v>4133</v>
      </c>
      <c r="H6474" s="600" t="s">
        <v>4134</v>
      </c>
    </row>
    <row r="6475" spans="1:8">
      <c r="A6475" s="601" t="s">
        <v>4145</v>
      </c>
      <c r="B6475" s="602"/>
      <c r="C6475" s="602"/>
      <c r="D6475" s="603"/>
      <c r="E6475" s="604" t="s">
        <v>4146</v>
      </c>
      <c r="F6475" s="619">
        <v>1</v>
      </c>
      <c r="G6475" s="606">
        <v>1587.2183463750353</v>
      </c>
      <c r="H6475" s="607">
        <v>1587.22</v>
      </c>
    </row>
    <row r="6476" spans="1:8">
      <c r="A6476" s="601"/>
      <c r="B6476" s="602"/>
      <c r="C6476" s="602"/>
      <c r="D6476" s="603"/>
      <c r="E6476" s="604" t="s">
        <v>4141</v>
      </c>
      <c r="F6476" s="619" t="s">
        <v>4141</v>
      </c>
      <c r="G6476" s="606" t="s">
        <v>4141</v>
      </c>
      <c r="H6476" s="607" t="s">
        <v>4141</v>
      </c>
    </row>
    <row r="6477" spans="1:8">
      <c r="A6477" s="620"/>
      <c r="B6477" s="621"/>
      <c r="C6477" s="621"/>
      <c r="D6477" s="622"/>
      <c r="E6477" s="623" t="s">
        <v>4147</v>
      </c>
      <c r="F6477" s="624"/>
      <c r="G6477" s="625"/>
      <c r="H6477" s="612">
        <v>1587.22</v>
      </c>
    </row>
    <row r="6478" spans="1:8">
      <c r="A6478" s="677" t="s">
        <v>4148</v>
      </c>
      <c r="B6478" s="678"/>
      <c r="C6478" s="678"/>
      <c r="D6478" s="678"/>
      <c r="E6478" s="678"/>
      <c r="F6478" s="678"/>
      <c r="G6478" s="678"/>
      <c r="H6478" s="679"/>
    </row>
    <row r="6479" spans="1:8">
      <c r="A6479" s="594" t="s">
        <v>4064</v>
      </c>
      <c r="B6479" s="595"/>
      <c r="C6479" s="595"/>
      <c r="D6479" s="596"/>
      <c r="E6479" s="597" t="s">
        <v>4130</v>
      </c>
      <c r="F6479" s="598" t="s">
        <v>4132</v>
      </c>
      <c r="G6479" s="599" t="s">
        <v>4133</v>
      </c>
      <c r="H6479" s="600" t="s">
        <v>4134</v>
      </c>
    </row>
    <row r="6480" spans="1:8">
      <c r="A6480" s="601" t="s">
        <v>4149</v>
      </c>
      <c r="B6480" s="602"/>
      <c r="C6480" s="602"/>
      <c r="D6480" s="603"/>
      <c r="E6480" s="604" t="s">
        <v>4140</v>
      </c>
      <c r="F6480" s="632">
        <v>2.4899999999999999E-2</v>
      </c>
      <c r="G6480" s="606">
        <v>64783.484999999993</v>
      </c>
      <c r="H6480" s="607">
        <v>1613.11</v>
      </c>
    </row>
    <row r="6481" spans="1:8">
      <c r="A6481" s="601"/>
      <c r="B6481" s="602"/>
      <c r="C6481" s="602"/>
      <c r="D6481" s="603"/>
      <c r="E6481" s="623" t="s">
        <v>4150</v>
      </c>
      <c r="F6481" s="624"/>
      <c r="G6481" s="625"/>
      <c r="H6481" s="612">
        <v>1613.11</v>
      </c>
    </row>
    <row r="6482" spans="1:8">
      <c r="A6482" s="677" t="s">
        <v>4151</v>
      </c>
      <c r="B6482" s="678"/>
      <c r="C6482" s="678"/>
      <c r="D6482" s="678"/>
      <c r="E6482" s="678"/>
      <c r="F6482" s="678"/>
      <c r="G6482" s="678"/>
      <c r="H6482" s="679"/>
    </row>
    <row r="6483" spans="1:8">
      <c r="A6483" s="594" t="s">
        <v>4064</v>
      </c>
      <c r="B6483" s="595"/>
      <c r="C6483" s="595"/>
      <c r="D6483" s="596"/>
      <c r="E6483" s="597" t="s">
        <v>4130</v>
      </c>
      <c r="F6483" s="598" t="s">
        <v>4144</v>
      </c>
      <c r="G6483" s="599" t="s">
        <v>4133</v>
      </c>
      <c r="H6483" s="600" t="s">
        <v>4134</v>
      </c>
    </row>
    <row r="6484" spans="1:8">
      <c r="A6484" s="601" t="s">
        <v>4198</v>
      </c>
      <c r="B6484" s="602"/>
      <c r="C6484" s="602"/>
      <c r="D6484" s="603"/>
      <c r="E6484" s="604" t="s">
        <v>4146</v>
      </c>
      <c r="F6484" s="640">
        <v>1</v>
      </c>
      <c r="G6484" s="606">
        <v>25731.008062500001</v>
      </c>
      <c r="H6484" s="607">
        <v>25731.01</v>
      </c>
    </row>
    <row r="6485" spans="1:8">
      <c r="A6485" s="601"/>
      <c r="B6485" s="602"/>
      <c r="C6485" s="602"/>
      <c r="D6485" s="603"/>
      <c r="E6485" s="604" t="s">
        <v>4141</v>
      </c>
      <c r="F6485" s="605"/>
      <c r="G6485" s="606" t="s">
        <v>4141</v>
      </c>
      <c r="H6485" s="607" t="s">
        <v>4141</v>
      </c>
    </row>
    <row r="6486" spans="1:8" ht="13.5" thickBot="1">
      <c r="A6486" s="641"/>
      <c r="B6486" s="642"/>
      <c r="C6486" s="642"/>
      <c r="D6486" s="643"/>
      <c r="E6486" s="644" t="s">
        <v>4153</v>
      </c>
      <c r="F6486" s="645"/>
      <c r="G6486" s="646"/>
      <c r="H6486" s="647">
        <v>25731.01</v>
      </c>
    </row>
    <row r="6487" spans="1:8" ht="13.5" thickBot="1">
      <c r="A6487" s="648" t="s">
        <v>4154</v>
      </c>
      <c r="B6487" s="649"/>
      <c r="C6487" s="649"/>
      <c r="D6487" s="649"/>
      <c r="E6487" s="650"/>
      <c r="F6487" s="651">
        <v>39975.339999999997</v>
      </c>
      <c r="G6487" s="652"/>
      <c r="H6487" s="653"/>
    </row>
    <row r="6488" spans="1:8" ht="15.75" thickBot="1">
      <c r="A6488" s="579"/>
      <c r="B6488" s="579"/>
      <c r="C6488" s="579"/>
      <c r="D6488" s="579"/>
      <c r="E6488" s="579"/>
      <c r="F6488" s="579"/>
      <c r="G6488" s="579"/>
      <c r="H6488" s="579"/>
    </row>
    <row r="6489" spans="1:8" ht="15.75" thickBot="1">
      <c r="A6489" s="580"/>
      <c r="B6489" s="580"/>
      <c r="C6489" s="580"/>
      <c r="D6489" s="580"/>
      <c r="E6489" s="580"/>
      <c r="F6489" s="580"/>
      <c r="G6489" s="580"/>
      <c r="H6489" s="580"/>
    </row>
    <row r="6490" spans="1:8" ht="13.5" thickBot="1">
      <c r="A6490" s="573" t="s">
        <v>4129</v>
      </c>
      <c r="B6490" s="581"/>
      <c r="C6490" s="581"/>
      <c r="D6490" s="582" t="s">
        <v>515</v>
      </c>
      <c r="E6490" s="583" t="s">
        <v>4130</v>
      </c>
      <c r="F6490" s="584" t="s">
        <v>2</v>
      </c>
      <c r="G6490" s="585" t="s">
        <v>0</v>
      </c>
      <c r="H6490" s="586" t="s">
        <v>4797</v>
      </c>
    </row>
    <row r="6491" spans="1:8" ht="15.75" customHeight="1" thickBot="1">
      <c r="A6491" s="580"/>
      <c r="B6491" s="580"/>
      <c r="C6491" s="580"/>
      <c r="D6491" s="580"/>
      <c r="E6491" s="580"/>
      <c r="F6491" s="580"/>
      <c r="G6491" s="580"/>
      <c r="H6491" s="580"/>
    </row>
    <row r="6492" spans="1:8">
      <c r="A6492" s="674" t="s">
        <v>1297</v>
      </c>
      <c r="B6492" s="675"/>
      <c r="C6492" s="675"/>
      <c r="D6492" s="675"/>
      <c r="E6492" s="675"/>
      <c r="F6492" s="675"/>
      <c r="G6492" s="675"/>
      <c r="H6492" s="676"/>
    </row>
    <row r="6493" spans="1:8">
      <c r="A6493" s="594" t="s">
        <v>4064</v>
      </c>
      <c r="B6493" s="595"/>
      <c r="C6493" s="595"/>
      <c r="D6493" s="596"/>
      <c r="E6493" s="597" t="s">
        <v>4130</v>
      </c>
      <c r="F6493" s="598" t="s">
        <v>4132</v>
      </c>
      <c r="G6493" s="599" t="s">
        <v>4133</v>
      </c>
      <c r="H6493" s="600" t="s">
        <v>4134</v>
      </c>
    </row>
    <row r="6494" spans="1:8">
      <c r="A6494" s="601" t="s">
        <v>4798</v>
      </c>
      <c r="B6494" s="602"/>
      <c r="C6494" s="602"/>
      <c r="D6494" s="603"/>
      <c r="E6494" s="604" t="s">
        <v>4138</v>
      </c>
      <c r="F6494" s="605">
        <v>1</v>
      </c>
      <c r="G6494" s="606">
        <v>11445</v>
      </c>
      <c r="H6494" s="607">
        <v>11445</v>
      </c>
    </row>
    <row r="6495" spans="1:8">
      <c r="A6495" s="601" t="s">
        <v>4683</v>
      </c>
      <c r="B6495" s="602"/>
      <c r="C6495" s="602"/>
      <c r="D6495" s="603"/>
      <c r="E6495" s="604" t="s">
        <v>4138</v>
      </c>
      <c r="F6495" s="605">
        <v>2</v>
      </c>
      <c r="G6495" s="606">
        <v>1619</v>
      </c>
      <c r="H6495" s="607">
        <v>3238</v>
      </c>
    </row>
    <row r="6496" spans="1:8">
      <c r="A6496" s="601"/>
      <c r="B6496" s="602"/>
      <c r="C6496" s="602"/>
      <c r="D6496" s="603"/>
      <c r="E6496" s="604" t="s">
        <v>4141</v>
      </c>
      <c r="F6496" s="605"/>
      <c r="G6496" s="606" t="s">
        <v>4141</v>
      </c>
      <c r="H6496" s="607" t="s">
        <v>4141</v>
      </c>
    </row>
    <row r="6497" spans="1:8">
      <c r="A6497" s="601"/>
      <c r="B6497" s="602"/>
      <c r="C6497" s="602"/>
      <c r="D6497" s="603"/>
      <c r="E6497" s="623" t="s">
        <v>4142</v>
      </c>
      <c r="F6497" s="624"/>
      <c r="G6497" s="625"/>
      <c r="H6497" s="612">
        <v>14683</v>
      </c>
    </row>
    <row r="6498" spans="1:8">
      <c r="A6498" s="677" t="s">
        <v>4143</v>
      </c>
      <c r="B6498" s="678"/>
      <c r="C6498" s="678"/>
      <c r="D6498" s="678"/>
      <c r="E6498" s="678"/>
      <c r="F6498" s="678"/>
      <c r="G6498" s="678"/>
      <c r="H6498" s="679"/>
    </row>
    <row r="6499" spans="1:8">
      <c r="A6499" s="594" t="s">
        <v>4129</v>
      </c>
      <c r="B6499" s="595"/>
      <c r="C6499" s="595"/>
      <c r="D6499" s="596"/>
      <c r="E6499" s="597" t="s">
        <v>4130</v>
      </c>
      <c r="F6499" s="598" t="s">
        <v>4144</v>
      </c>
      <c r="G6499" s="599" t="s">
        <v>4133</v>
      </c>
      <c r="H6499" s="600" t="s">
        <v>4134</v>
      </c>
    </row>
    <row r="6500" spans="1:8">
      <c r="A6500" s="601" t="s">
        <v>4145</v>
      </c>
      <c r="B6500" s="602"/>
      <c r="C6500" s="602"/>
      <c r="D6500" s="603"/>
      <c r="E6500" s="604" t="s">
        <v>4146</v>
      </c>
      <c r="F6500" s="619">
        <v>1</v>
      </c>
      <c r="G6500" s="606">
        <v>1587.2183463750353</v>
      </c>
      <c r="H6500" s="607">
        <v>1587.22</v>
      </c>
    </row>
    <row r="6501" spans="1:8">
      <c r="A6501" s="601"/>
      <c r="B6501" s="602"/>
      <c r="C6501" s="602"/>
      <c r="D6501" s="603"/>
      <c r="E6501" s="604" t="s">
        <v>4141</v>
      </c>
      <c r="F6501" s="619" t="s">
        <v>4141</v>
      </c>
      <c r="G6501" s="606" t="s">
        <v>4141</v>
      </c>
      <c r="H6501" s="607" t="s">
        <v>4141</v>
      </c>
    </row>
    <row r="6502" spans="1:8">
      <c r="A6502" s="620"/>
      <c r="B6502" s="621"/>
      <c r="C6502" s="621"/>
      <c r="D6502" s="622"/>
      <c r="E6502" s="623" t="s">
        <v>4147</v>
      </c>
      <c r="F6502" s="624"/>
      <c r="G6502" s="625"/>
      <c r="H6502" s="612">
        <v>1587.22</v>
      </c>
    </row>
    <row r="6503" spans="1:8">
      <c r="A6503" s="677" t="s">
        <v>4148</v>
      </c>
      <c r="B6503" s="678"/>
      <c r="C6503" s="678"/>
      <c r="D6503" s="678"/>
      <c r="E6503" s="678"/>
      <c r="F6503" s="678"/>
      <c r="G6503" s="678"/>
      <c r="H6503" s="679"/>
    </row>
    <row r="6504" spans="1:8">
      <c r="A6504" s="594" t="s">
        <v>4064</v>
      </c>
      <c r="B6504" s="595"/>
      <c r="C6504" s="595"/>
      <c r="D6504" s="596"/>
      <c r="E6504" s="597" t="s">
        <v>4130</v>
      </c>
      <c r="F6504" s="598" t="s">
        <v>4132</v>
      </c>
      <c r="G6504" s="599" t="s">
        <v>4133</v>
      </c>
      <c r="H6504" s="600" t="s">
        <v>4134</v>
      </c>
    </row>
    <row r="6505" spans="1:8">
      <c r="A6505" s="601" t="s">
        <v>4149</v>
      </c>
      <c r="B6505" s="602"/>
      <c r="C6505" s="602"/>
      <c r="D6505" s="603"/>
      <c r="E6505" s="604" t="s">
        <v>4140</v>
      </c>
      <c r="F6505" s="632">
        <v>2.4899999999999999E-2</v>
      </c>
      <c r="G6505" s="606">
        <v>64783.484999999993</v>
      </c>
      <c r="H6505" s="607">
        <v>1613.11</v>
      </c>
    </row>
    <row r="6506" spans="1:8">
      <c r="A6506" s="601"/>
      <c r="B6506" s="602"/>
      <c r="C6506" s="602"/>
      <c r="D6506" s="603"/>
      <c r="E6506" s="623" t="s">
        <v>4150</v>
      </c>
      <c r="F6506" s="624"/>
      <c r="G6506" s="625"/>
      <c r="H6506" s="612">
        <v>1613.11</v>
      </c>
    </row>
    <row r="6507" spans="1:8">
      <c r="A6507" s="677" t="s">
        <v>4151</v>
      </c>
      <c r="B6507" s="678"/>
      <c r="C6507" s="678"/>
      <c r="D6507" s="678"/>
      <c r="E6507" s="678"/>
      <c r="F6507" s="678"/>
      <c r="G6507" s="678"/>
      <c r="H6507" s="679"/>
    </row>
    <row r="6508" spans="1:8">
      <c r="A6508" s="594" t="s">
        <v>4064</v>
      </c>
      <c r="B6508" s="595"/>
      <c r="C6508" s="595"/>
      <c r="D6508" s="596"/>
      <c r="E6508" s="597" t="s">
        <v>4130</v>
      </c>
      <c r="F6508" s="598" t="s">
        <v>4144</v>
      </c>
      <c r="G6508" s="599" t="s">
        <v>4133</v>
      </c>
      <c r="H6508" s="600" t="s">
        <v>4134</v>
      </c>
    </row>
    <row r="6509" spans="1:8">
      <c r="A6509" s="601" t="s">
        <v>4198</v>
      </c>
      <c r="B6509" s="602"/>
      <c r="C6509" s="602"/>
      <c r="D6509" s="603"/>
      <c r="E6509" s="604" t="s">
        <v>4146</v>
      </c>
      <c r="F6509" s="640">
        <v>1</v>
      </c>
      <c r="G6509" s="606">
        <v>25731.008062500001</v>
      </c>
      <c r="H6509" s="607">
        <v>25731.01</v>
      </c>
    </row>
    <row r="6510" spans="1:8">
      <c r="A6510" s="601"/>
      <c r="B6510" s="602"/>
      <c r="C6510" s="602"/>
      <c r="D6510" s="603"/>
      <c r="E6510" s="604" t="s">
        <v>4141</v>
      </c>
      <c r="F6510" s="605"/>
      <c r="G6510" s="606" t="s">
        <v>4141</v>
      </c>
      <c r="H6510" s="607" t="s">
        <v>4141</v>
      </c>
    </row>
    <row r="6511" spans="1:8" ht="13.5" thickBot="1">
      <c r="A6511" s="641"/>
      <c r="B6511" s="642"/>
      <c r="C6511" s="642"/>
      <c r="D6511" s="643"/>
      <c r="E6511" s="644" t="s">
        <v>4153</v>
      </c>
      <c r="F6511" s="645"/>
      <c r="G6511" s="646"/>
      <c r="H6511" s="647">
        <v>25731.01</v>
      </c>
    </row>
    <row r="6512" spans="1:8" ht="13.5" thickBot="1">
      <c r="A6512" s="648" t="s">
        <v>4154</v>
      </c>
      <c r="B6512" s="649"/>
      <c r="C6512" s="649"/>
      <c r="D6512" s="649"/>
      <c r="E6512" s="650"/>
      <c r="F6512" s="651">
        <v>43614.34</v>
      </c>
      <c r="G6512" s="652"/>
      <c r="H6512" s="653"/>
    </row>
    <row r="6513" spans="1:8" ht="15.75" thickBot="1">
      <c r="A6513" s="579"/>
      <c r="B6513" s="579"/>
      <c r="C6513" s="579"/>
      <c r="D6513" s="579"/>
      <c r="E6513" s="579"/>
      <c r="F6513" s="579"/>
      <c r="G6513" s="579"/>
      <c r="H6513" s="579"/>
    </row>
    <row r="6514" spans="1:8" ht="15.75" thickBot="1">
      <c r="A6514" s="580"/>
      <c r="B6514" s="580"/>
      <c r="C6514" s="580"/>
      <c r="D6514" s="580"/>
      <c r="E6514" s="580"/>
      <c r="F6514" s="580"/>
      <c r="G6514" s="580"/>
      <c r="H6514" s="580"/>
    </row>
    <row r="6515" spans="1:8" ht="13.5" thickBot="1">
      <c r="A6515" s="573" t="s">
        <v>4129</v>
      </c>
      <c r="B6515" s="581"/>
      <c r="C6515" s="581"/>
      <c r="D6515" s="582" t="s">
        <v>517</v>
      </c>
      <c r="E6515" s="583" t="s">
        <v>4130</v>
      </c>
      <c r="F6515" s="584" t="s">
        <v>2</v>
      </c>
      <c r="G6515" s="585" t="s">
        <v>0</v>
      </c>
      <c r="H6515" s="586" t="s">
        <v>4799</v>
      </c>
    </row>
    <row r="6516" spans="1:8" ht="15.75" customHeight="1" thickBot="1">
      <c r="A6516" s="580"/>
      <c r="B6516" s="580"/>
      <c r="C6516" s="580"/>
      <c r="D6516" s="580"/>
      <c r="E6516" s="580"/>
      <c r="F6516" s="580"/>
      <c r="G6516" s="580"/>
      <c r="H6516" s="580"/>
    </row>
    <row r="6517" spans="1:8">
      <c r="A6517" s="674" t="s">
        <v>1297</v>
      </c>
      <c r="B6517" s="675"/>
      <c r="C6517" s="675"/>
      <c r="D6517" s="675"/>
      <c r="E6517" s="675"/>
      <c r="F6517" s="675"/>
      <c r="G6517" s="675"/>
      <c r="H6517" s="676"/>
    </row>
    <row r="6518" spans="1:8">
      <c r="A6518" s="594" t="s">
        <v>4064</v>
      </c>
      <c r="B6518" s="595"/>
      <c r="C6518" s="595"/>
      <c r="D6518" s="596"/>
      <c r="E6518" s="597" t="s">
        <v>4130</v>
      </c>
      <c r="F6518" s="598" t="s">
        <v>4132</v>
      </c>
      <c r="G6518" s="599" t="s">
        <v>4133</v>
      </c>
      <c r="H6518" s="600" t="s">
        <v>4134</v>
      </c>
    </row>
    <row r="6519" spans="1:8">
      <c r="A6519" s="601" t="s">
        <v>4800</v>
      </c>
      <c r="B6519" s="602"/>
      <c r="C6519" s="602"/>
      <c r="D6519" s="603"/>
      <c r="E6519" s="604" t="s">
        <v>4138</v>
      </c>
      <c r="F6519" s="605">
        <v>1</v>
      </c>
      <c r="G6519" s="606">
        <v>13395</v>
      </c>
      <c r="H6519" s="607">
        <v>13395</v>
      </c>
    </row>
    <row r="6520" spans="1:8">
      <c r="A6520" s="601" t="s">
        <v>4683</v>
      </c>
      <c r="B6520" s="602"/>
      <c r="C6520" s="602"/>
      <c r="D6520" s="603"/>
      <c r="E6520" s="604" t="s">
        <v>4138</v>
      </c>
      <c r="F6520" s="605">
        <v>2</v>
      </c>
      <c r="G6520" s="606">
        <v>1619</v>
      </c>
      <c r="H6520" s="607">
        <v>3238</v>
      </c>
    </row>
    <row r="6521" spans="1:8">
      <c r="A6521" s="601"/>
      <c r="B6521" s="602"/>
      <c r="C6521" s="602"/>
      <c r="D6521" s="603"/>
      <c r="E6521" s="604" t="s">
        <v>4141</v>
      </c>
      <c r="F6521" s="605"/>
      <c r="G6521" s="606" t="s">
        <v>4141</v>
      </c>
      <c r="H6521" s="607" t="s">
        <v>4141</v>
      </c>
    </row>
    <row r="6522" spans="1:8">
      <c r="A6522" s="601"/>
      <c r="B6522" s="602"/>
      <c r="C6522" s="602"/>
      <c r="D6522" s="603"/>
      <c r="E6522" s="623" t="s">
        <v>4142</v>
      </c>
      <c r="F6522" s="624"/>
      <c r="G6522" s="625"/>
      <c r="H6522" s="612">
        <v>16633</v>
      </c>
    </row>
    <row r="6523" spans="1:8">
      <c r="A6523" s="677" t="s">
        <v>4143</v>
      </c>
      <c r="B6523" s="678"/>
      <c r="C6523" s="678"/>
      <c r="D6523" s="678"/>
      <c r="E6523" s="678"/>
      <c r="F6523" s="678"/>
      <c r="G6523" s="678"/>
      <c r="H6523" s="679"/>
    </row>
    <row r="6524" spans="1:8">
      <c r="A6524" s="594" t="s">
        <v>4129</v>
      </c>
      <c r="B6524" s="595"/>
      <c r="C6524" s="595"/>
      <c r="D6524" s="596"/>
      <c r="E6524" s="597" t="s">
        <v>4130</v>
      </c>
      <c r="F6524" s="598" t="s">
        <v>4144</v>
      </c>
      <c r="G6524" s="599" t="s">
        <v>4133</v>
      </c>
      <c r="H6524" s="600" t="s">
        <v>4134</v>
      </c>
    </row>
    <row r="6525" spans="1:8">
      <c r="A6525" s="601" t="s">
        <v>4145</v>
      </c>
      <c r="B6525" s="602"/>
      <c r="C6525" s="602"/>
      <c r="D6525" s="603"/>
      <c r="E6525" s="604" t="s">
        <v>4146</v>
      </c>
      <c r="F6525" s="619">
        <v>1</v>
      </c>
      <c r="G6525" s="606">
        <v>1587.2183463750353</v>
      </c>
      <c r="H6525" s="607">
        <v>1587.22</v>
      </c>
    </row>
    <row r="6526" spans="1:8">
      <c r="A6526" s="601"/>
      <c r="B6526" s="602"/>
      <c r="C6526" s="602"/>
      <c r="D6526" s="603"/>
      <c r="E6526" s="604" t="s">
        <v>4141</v>
      </c>
      <c r="F6526" s="619" t="s">
        <v>4141</v>
      </c>
      <c r="G6526" s="606" t="s">
        <v>4141</v>
      </c>
      <c r="H6526" s="607" t="s">
        <v>4141</v>
      </c>
    </row>
    <row r="6527" spans="1:8">
      <c r="A6527" s="620"/>
      <c r="B6527" s="621"/>
      <c r="C6527" s="621"/>
      <c r="D6527" s="622"/>
      <c r="E6527" s="623" t="s">
        <v>4147</v>
      </c>
      <c r="F6527" s="624"/>
      <c r="G6527" s="625"/>
      <c r="H6527" s="612">
        <v>1587.22</v>
      </c>
    </row>
    <row r="6528" spans="1:8">
      <c r="A6528" s="677" t="s">
        <v>4148</v>
      </c>
      <c r="B6528" s="678"/>
      <c r="C6528" s="678"/>
      <c r="D6528" s="678"/>
      <c r="E6528" s="678"/>
      <c r="F6528" s="678"/>
      <c r="G6528" s="678"/>
      <c r="H6528" s="679"/>
    </row>
    <row r="6529" spans="1:8">
      <c r="A6529" s="594" t="s">
        <v>4064</v>
      </c>
      <c r="B6529" s="595"/>
      <c r="C6529" s="595"/>
      <c r="D6529" s="596"/>
      <c r="E6529" s="597" t="s">
        <v>4130</v>
      </c>
      <c r="F6529" s="598" t="s">
        <v>4132</v>
      </c>
      <c r="G6529" s="599" t="s">
        <v>4133</v>
      </c>
      <c r="H6529" s="600" t="s">
        <v>4134</v>
      </c>
    </row>
    <row r="6530" spans="1:8">
      <c r="A6530" s="601" t="s">
        <v>4149</v>
      </c>
      <c r="B6530" s="602"/>
      <c r="C6530" s="602"/>
      <c r="D6530" s="603"/>
      <c r="E6530" s="604" t="s">
        <v>4140</v>
      </c>
      <c r="F6530" s="632">
        <v>2.4899999999999999E-2</v>
      </c>
      <c r="G6530" s="606">
        <v>64783.484999999993</v>
      </c>
      <c r="H6530" s="607">
        <v>1613.11</v>
      </c>
    </row>
    <row r="6531" spans="1:8">
      <c r="A6531" s="601"/>
      <c r="B6531" s="602"/>
      <c r="C6531" s="602"/>
      <c r="D6531" s="603"/>
      <c r="E6531" s="623" t="s">
        <v>4150</v>
      </c>
      <c r="F6531" s="624"/>
      <c r="G6531" s="625"/>
      <c r="H6531" s="612">
        <v>1613.11</v>
      </c>
    </row>
    <row r="6532" spans="1:8">
      <c r="A6532" s="677" t="s">
        <v>4151</v>
      </c>
      <c r="B6532" s="678"/>
      <c r="C6532" s="678"/>
      <c r="D6532" s="678"/>
      <c r="E6532" s="678"/>
      <c r="F6532" s="678"/>
      <c r="G6532" s="678"/>
      <c r="H6532" s="679"/>
    </row>
    <row r="6533" spans="1:8">
      <c r="A6533" s="594" t="s">
        <v>4064</v>
      </c>
      <c r="B6533" s="595"/>
      <c r="C6533" s="595"/>
      <c r="D6533" s="596"/>
      <c r="E6533" s="597" t="s">
        <v>4130</v>
      </c>
      <c r="F6533" s="598" t="s">
        <v>4144</v>
      </c>
      <c r="G6533" s="599" t="s">
        <v>4133</v>
      </c>
      <c r="H6533" s="600" t="s">
        <v>4134</v>
      </c>
    </row>
    <row r="6534" spans="1:8">
      <c r="A6534" s="601" t="s">
        <v>4198</v>
      </c>
      <c r="B6534" s="602"/>
      <c r="C6534" s="602"/>
      <c r="D6534" s="603"/>
      <c r="E6534" s="604" t="s">
        <v>4146</v>
      </c>
      <c r="F6534" s="640">
        <v>1</v>
      </c>
      <c r="G6534" s="606">
        <v>25731.008062500001</v>
      </c>
      <c r="H6534" s="607">
        <v>25731.01</v>
      </c>
    </row>
    <row r="6535" spans="1:8">
      <c r="A6535" s="601"/>
      <c r="B6535" s="602"/>
      <c r="C6535" s="602"/>
      <c r="D6535" s="603"/>
      <c r="E6535" s="604" t="s">
        <v>4141</v>
      </c>
      <c r="F6535" s="605"/>
      <c r="G6535" s="606" t="s">
        <v>4141</v>
      </c>
      <c r="H6535" s="607" t="s">
        <v>4141</v>
      </c>
    </row>
    <row r="6536" spans="1:8" ht="13.5" thickBot="1">
      <c r="A6536" s="641"/>
      <c r="B6536" s="642"/>
      <c r="C6536" s="642"/>
      <c r="D6536" s="643"/>
      <c r="E6536" s="644" t="s">
        <v>4153</v>
      </c>
      <c r="F6536" s="645"/>
      <c r="G6536" s="646"/>
      <c r="H6536" s="647">
        <v>25731.01</v>
      </c>
    </row>
    <row r="6537" spans="1:8" ht="13.5" thickBot="1">
      <c r="A6537" s="648" t="s">
        <v>4154</v>
      </c>
      <c r="B6537" s="649"/>
      <c r="C6537" s="649"/>
      <c r="D6537" s="649"/>
      <c r="E6537" s="650"/>
      <c r="F6537" s="651">
        <v>45564.34</v>
      </c>
      <c r="G6537" s="652"/>
      <c r="H6537" s="653"/>
    </row>
    <row r="6538" spans="1:8" ht="15.75" thickBot="1">
      <c r="A6538" s="579"/>
      <c r="B6538" s="579"/>
      <c r="C6538" s="579"/>
      <c r="D6538" s="579"/>
      <c r="E6538" s="579"/>
      <c r="F6538" s="579"/>
      <c r="G6538" s="579"/>
      <c r="H6538" s="579"/>
    </row>
    <row r="6539" spans="1:8" ht="15.75" thickBot="1">
      <c r="A6539" s="580"/>
      <c r="B6539" s="580"/>
      <c r="C6539" s="580"/>
      <c r="D6539" s="580"/>
      <c r="E6539" s="580"/>
      <c r="F6539" s="580"/>
      <c r="G6539" s="580"/>
      <c r="H6539" s="580"/>
    </row>
    <row r="6540" spans="1:8" ht="13.5" thickBot="1">
      <c r="A6540" s="573" t="s">
        <v>4129</v>
      </c>
      <c r="B6540" s="581"/>
      <c r="C6540" s="581"/>
      <c r="D6540" s="582" t="s">
        <v>519</v>
      </c>
      <c r="E6540" s="583" t="s">
        <v>4130</v>
      </c>
      <c r="F6540" s="584" t="s">
        <v>2</v>
      </c>
      <c r="G6540" s="585" t="s">
        <v>0</v>
      </c>
      <c r="H6540" s="586" t="s">
        <v>4801</v>
      </c>
    </row>
    <row r="6541" spans="1:8" ht="15.75" customHeight="1" thickBot="1">
      <c r="A6541" s="580"/>
      <c r="B6541" s="580"/>
      <c r="C6541" s="580"/>
      <c r="D6541" s="580"/>
      <c r="E6541" s="580"/>
      <c r="F6541" s="580"/>
      <c r="G6541" s="580"/>
      <c r="H6541" s="580"/>
    </row>
    <row r="6542" spans="1:8">
      <c r="A6542" s="674" t="s">
        <v>1297</v>
      </c>
      <c r="B6542" s="675"/>
      <c r="C6542" s="675"/>
      <c r="D6542" s="675"/>
      <c r="E6542" s="675"/>
      <c r="F6542" s="675"/>
      <c r="G6542" s="675"/>
      <c r="H6542" s="676"/>
    </row>
    <row r="6543" spans="1:8">
      <c r="A6543" s="594" t="s">
        <v>4064</v>
      </c>
      <c r="B6543" s="595"/>
      <c r="C6543" s="595"/>
      <c r="D6543" s="596"/>
      <c r="E6543" s="597" t="s">
        <v>4130</v>
      </c>
      <c r="F6543" s="598" t="s">
        <v>4132</v>
      </c>
      <c r="G6543" s="599" t="s">
        <v>4133</v>
      </c>
      <c r="H6543" s="600" t="s">
        <v>4134</v>
      </c>
    </row>
    <row r="6544" spans="1:8">
      <c r="A6544" s="601" t="s">
        <v>4802</v>
      </c>
      <c r="B6544" s="602"/>
      <c r="C6544" s="602"/>
      <c r="D6544" s="603"/>
      <c r="E6544" s="604" t="s">
        <v>4138</v>
      </c>
      <c r="F6544" s="605">
        <v>1</v>
      </c>
      <c r="G6544" s="606">
        <v>21854</v>
      </c>
      <c r="H6544" s="607">
        <v>21854</v>
      </c>
    </row>
    <row r="6545" spans="1:8">
      <c r="A6545" s="601" t="s">
        <v>4683</v>
      </c>
      <c r="B6545" s="602"/>
      <c r="C6545" s="602"/>
      <c r="D6545" s="603"/>
      <c r="E6545" s="604" t="s">
        <v>4138</v>
      </c>
      <c r="F6545" s="605">
        <v>2</v>
      </c>
      <c r="G6545" s="606">
        <v>1619</v>
      </c>
      <c r="H6545" s="607">
        <v>3238</v>
      </c>
    </row>
    <row r="6546" spans="1:8">
      <c r="A6546" s="601"/>
      <c r="B6546" s="602"/>
      <c r="C6546" s="602"/>
      <c r="D6546" s="603"/>
      <c r="E6546" s="604" t="s">
        <v>4141</v>
      </c>
      <c r="F6546" s="605"/>
      <c r="G6546" s="606" t="s">
        <v>4141</v>
      </c>
      <c r="H6546" s="607" t="s">
        <v>4141</v>
      </c>
    </row>
    <row r="6547" spans="1:8">
      <c r="A6547" s="601"/>
      <c r="B6547" s="602"/>
      <c r="C6547" s="602"/>
      <c r="D6547" s="603"/>
      <c r="E6547" s="623" t="s">
        <v>4142</v>
      </c>
      <c r="F6547" s="624"/>
      <c r="G6547" s="625"/>
      <c r="H6547" s="612">
        <v>25092</v>
      </c>
    </row>
    <row r="6548" spans="1:8">
      <c r="A6548" s="677" t="s">
        <v>4143</v>
      </c>
      <c r="B6548" s="678"/>
      <c r="C6548" s="678"/>
      <c r="D6548" s="678"/>
      <c r="E6548" s="678"/>
      <c r="F6548" s="678"/>
      <c r="G6548" s="678"/>
      <c r="H6548" s="679"/>
    </row>
    <row r="6549" spans="1:8">
      <c r="A6549" s="594" t="s">
        <v>4129</v>
      </c>
      <c r="B6549" s="595"/>
      <c r="C6549" s="595"/>
      <c r="D6549" s="596"/>
      <c r="E6549" s="597" t="s">
        <v>4130</v>
      </c>
      <c r="F6549" s="598" t="s">
        <v>4144</v>
      </c>
      <c r="G6549" s="599" t="s">
        <v>4133</v>
      </c>
      <c r="H6549" s="600" t="s">
        <v>4134</v>
      </c>
    </row>
    <row r="6550" spans="1:8">
      <c r="A6550" s="601" t="s">
        <v>4145</v>
      </c>
      <c r="B6550" s="602"/>
      <c r="C6550" s="602"/>
      <c r="D6550" s="603"/>
      <c r="E6550" s="604" t="s">
        <v>4146</v>
      </c>
      <c r="F6550" s="619">
        <v>1</v>
      </c>
      <c r="G6550" s="606">
        <v>1587.2183463750353</v>
      </c>
      <c r="H6550" s="607">
        <v>1587.22</v>
      </c>
    </row>
    <row r="6551" spans="1:8">
      <c r="A6551" s="601"/>
      <c r="B6551" s="602"/>
      <c r="C6551" s="602"/>
      <c r="D6551" s="603"/>
      <c r="E6551" s="604" t="s">
        <v>4141</v>
      </c>
      <c r="F6551" s="619" t="s">
        <v>4141</v>
      </c>
      <c r="G6551" s="606" t="s">
        <v>4141</v>
      </c>
      <c r="H6551" s="607" t="s">
        <v>4141</v>
      </c>
    </row>
    <row r="6552" spans="1:8">
      <c r="A6552" s="620"/>
      <c r="B6552" s="621"/>
      <c r="C6552" s="621"/>
      <c r="D6552" s="622"/>
      <c r="E6552" s="623" t="s">
        <v>4147</v>
      </c>
      <c r="F6552" s="624"/>
      <c r="G6552" s="625"/>
      <c r="H6552" s="612">
        <v>1587.22</v>
      </c>
    </row>
    <row r="6553" spans="1:8">
      <c r="A6553" s="677" t="s">
        <v>4148</v>
      </c>
      <c r="B6553" s="678"/>
      <c r="C6553" s="678"/>
      <c r="D6553" s="678"/>
      <c r="E6553" s="678"/>
      <c r="F6553" s="678"/>
      <c r="G6553" s="678"/>
      <c r="H6553" s="679"/>
    </row>
    <row r="6554" spans="1:8">
      <c r="A6554" s="594" t="s">
        <v>4064</v>
      </c>
      <c r="B6554" s="595"/>
      <c r="C6554" s="595"/>
      <c r="D6554" s="596"/>
      <c r="E6554" s="597" t="s">
        <v>4130</v>
      </c>
      <c r="F6554" s="598" t="s">
        <v>4132</v>
      </c>
      <c r="G6554" s="599" t="s">
        <v>4133</v>
      </c>
      <c r="H6554" s="600" t="s">
        <v>4134</v>
      </c>
    </row>
    <row r="6555" spans="1:8">
      <c r="A6555" s="601" t="s">
        <v>4149</v>
      </c>
      <c r="B6555" s="602"/>
      <c r="C6555" s="602"/>
      <c r="D6555" s="603"/>
      <c r="E6555" s="604" t="s">
        <v>4140</v>
      </c>
      <c r="F6555" s="632">
        <v>2.4899999999999999E-2</v>
      </c>
      <c r="G6555" s="606">
        <v>64783.484999999993</v>
      </c>
      <c r="H6555" s="607">
        <v>1613.11</v>
      </c>
    </row>
    <row r="6556" spans="1:8">
      <c r="A6556" s="601"/>
      <c r="B6556" s="602"/>
      <c r="C6556" s="602"/>
      <c r="D6556" s="603"/>
      <c r="E6556" s="623" t="s">
        <v>4150</v>
      </c>
      <c r="F6556" s="624"/>
      <c r="G6556" s="625"/>
      <c r="H6556" s="612">
        <v>1613.11</v>
      </c>
    </row>
    <row r="6557" spans="1:8">
      <c r="A6557" s="677" t="s">
        <v>4151</v>
      </c>
      <c r="B6557" s="678"/>
      <c r="C6557" s="678"/>
      <c r="D6557" s="678"/>
      <c r="E6557" s="678"/>
      <c r="F6557" s="678"/>
      <c r="G6557" s="678"/>
      <c r="H6557" s="679"/>
    </row>
    <row r="6558" spans="1:8">
      <c r="A6558" s="594" t="s">
        <v>4064</v>
      </c>
      <c r="B6558" s="595"/>
      <c r="C6558" s="595"/>
      <c r="D6558" s="596"/>
      <c r="E6558" s="597" t="s">
        <v>4130</v>
      </c>
      <c r="F6558" s="598" t="s">
        <v>4144</v>
      </c>
      <c r="G6558" s="599" t="s">
        <v>4133</v>
      </c>
      <c r="H6558" s="600" t="s">
        <v>4134</v>
      </c>
    </row>
    <row r="6559" spans="1:8">
      <c r="A6559" s="601" t="s">
        <v>4198</v>
      </c>
      <c r="B6559" s="602"/>
      <c r="C6559" s="602"/>
      <c r="D6559" s="603"/>
      <c r="E6559" s="604" t="s">
        <v>4146</v>
      </c>
      <c r="F6559" s="640">
        <v>1</v>
      </c>
      <c r="G6559" s="606">
        <v>25731.008062500001</v>
      </c>
      <c r="H6559" s="607">
        <v>25731.01</v>
      </c>
    </row>
    <row r="6560" spans="1:8">
      <c r="A6560" s="601"/>
      <c r="B6560" s="602"/>
      <c r="C6560" s="602"/>
      <c r="D6560" s="603"/>
      <c r="E6560" s="604" t="s">
        <v>4141</v>
      </c>
      <c r="F6560" s="605"/>
      <c r="G6560" s="606" t="s">
        <v>4141</v>
      </c>
      <c r="H6560" s="607" t="s">
        <v>4141</v>
      </c>
    </row>
    <row r="6561" spans="1:8" ht="13.5" thickBot="1">
      <c r="A6561" s="641"/>
      <c r="B6561" s="642"/>
      <c r="C6561" s="642"/>
      <c r="D6561" s="643"/>
      <c r="E6561" s="644" t="s">
        <v>4153</v>
      </c>
      <c r="F6561" s="645"/>
      <c r="G6561" s="646"/>
      <c r="H6561" s="647">
        <v>25731.01</v>
      </c>
    </row>
    <row r="6562" spans="1:8" ht="13.5" thickBot="1">
      <c r="A6562" s="648" t="s">
        <v>4154</v>
      </c>
      <c r="B6562" s="649"/>
      <c r="C6562" s="649"/>
      <c r="D6562" s="649"/>
      <c r="E6562" s="650"/>
      <c r="F6562" s="651">
        <v>54023.34</v>
      </c>
      <c r="G6562" s="652"/>
      <c r="H6562" s="653"/>
    </row>
    <row r="6563" spans="1:8" ht="15.75" thickBot="1">
      <c r="A6563" s="579"/>
      <c r="B6563" s="579"/>
      <c r="C6563" s="579"/>
      <c r="D6563" s="579"/>
      <c r="E6563" s="579"/>
      <c r="F6563" s="579"/>
      <c r="G6563" s="579"/>
      <c r="H6563" s="579"/>
    </row>
    <row r="6564" spans="1:8" ht="15.75" thickBot="1">
      <c r="A6564" s="580"/>
      <c r="B6564" s="580"/>
      <c r="C6564" s="580"/>
      <c r="D6564" s="580"/>
      <c r="E6564" s="580"/>
      <c r="F6564" s="580"/>
      <c r="G6564" s="580"/>
      <c r="H6564" s="580"/>
    </row>
    <row r="6565" spans="1:8" ht="13.5" thickBot="1">
      <c r="A6565" s="573" t="s">
        <v>4129</v>
      </c>
      <c r="B6565" s="581"/>
      <c r="C6565" s="581"/>
      <c r="D6565" s="582" t="s">
        <v>521</v>
      </c>
      <c r="E6565" s="583" t="s">
        <v>4130</v>
      </c>
      <c r="F6565" s="584" t="s">
        <v>2</v>
      </c>
      <c r="G6565" s="585" t="s">
        <v>0</v>
      </c>
      <c r="H6565" s="586" t="s">
        <v>4803</v>
      </c>
    </row>
    <row r="6566" spans="1:8" ht="15.75" customHeight="1" thickBot="1">
      <c r="A6566" s="580"/>
      <c r="B6566" s="580"/>
      <c r="C6566" s="580"/>
      <c r="D6566" s="580"/>
      <c r="E6566" s="580"/>
      <c r="F6566" s="580"/>
      <c r="G6566" s="580"/>
      <c r="H6566" s="580"/>
    </row>
    <row r="6567" spans="1:8">
      <c r="A6567" s="674" t="s">
        <v>1297</v>
      </c>
      <c r="B6567" s="675"/>
      <c r="C6567" s="675"/>
      <c r="D6567" s="675"/>
      <c r="E6567" s="675"/>
      <c r="F6567" s="675"/>
      <c r="G6567" s="675"/>
      <c r="H6567" s="676"/>
    </row>
    <row r="6568" spans="1:8">
      <c r="A6568" s="594" t="s">
        <v>4064</v>
      </c>
      <c r="B6568" s="595"/>
      <c r="C6568" s="595"/>
      <c r="D6568" s="596"/>
      <c r="E6568" s="597" t="s">
        <v>4130</v>
      </c>
      <c r="F6568" s="598" t="s">
        <v>4132</v>
      </c>
      <c r="G6568" s="599" t="s">
        <v>4133</v>
      </c>
      <c r="H6568" s="600" t="s">
        <v>4134</v>
      </c>
    </row>
    <row r="6569" spans="1:8">
      <c r="A6569" s="601" t="s">
        <v>4804</v>
      </c>
      <c r="B6569" s="602"/>
      <c r="C6569" s="602"/>
      <c r="D6569" s="603"/>
      <c r="E6569" s="604" t="s">
        <v>4138</v>
      </c>
      <c r="F6569" s="605">
        <v>1</v>
      </c>
      <c r="G6569" s="606">
        <v>27657</v>
      </c>
      <c r="H6569" s="607">
        <v>27657</v>
      </c>
    </row>
    <row r="6570" spans="1:8">
      <c r="A6570" s="601" t="s">
        <v>4683</v>
      </c>
      <c r="B6570" s="602"/>
      <c r="C6570" s="602"/>
      <c r="D6570" s="603"/>
      <c r="E6570" s="604" t="s">
        <v>4138</v>
      </c>
      <c r="F6570" s="605">
        <v>2</v>
      </c>
      <c r="G6570" s="606">
        <v>1619</v>
      </c>
      <c r="H6570" s="607">
        <v>3238</v>
      </c>
    </row>
    <row r="6571" spans="1:8">
      <c r="A6571" s="601"/>
      <c r="B6571" s="602"/>
      <c r="C6571" s="602"/>
      <c r="D6571" s="603"/>
      <c r="E6571" s="604" t="s">
        <v>4141</v>
      </c>
      <c r="F6571" s="605"/>
      <c r="G6571" s="606" t="s">
        <v>4141</v>
      </c>
      <c r="H6571" s="607" t="s">
        <v>4141</v>
      </c>
    </row>
    <row r="6572" spans="1:8">
      <c r="A6572" s="601"/>
      <c r="B6572" s="602"/>
      <c r="C6572" s="602"/>
      <c r="D6572" s="603"/>
      <c r="E6572" s="623" t="s">
        <v>4142</v>
      </c>
      <c r="F6572" s="624"/>
      <c r="G6572" s="625"/>
      <c r="H6572" s="612">
        <v>30895</v>
      </c>
    </row>
    <row r="6573" spans="1:8">
      <c r="A6573" s="677" t="s">
        <v>4143</v>
      </c>
      <c r="B6573" s="678"/>
      <c r="C6573" s="678"/>
      <c r="D6573" s="678"/>
      <c r="E6573" s="678"/>
      <c r="F6573" s="678"/>
      <c r="G6573" s="678"/>
      <c r="H6573" s="679"/>
    </row>
    <row r="6574" spans="1:8">
      <c r="A6574" s="594" t="s">
        <v>4129</v>
      </c>
      <c r="B6574" s="595"/>
      <c r="C6574" s="595"/>
      <c r="D6574" s="596"/>
      <c r="E6574" s="597" t="s">
        <v>4130</v>
      </c>
      <c r="F6574" s="598" t="s">
        <v>4144</v>
      </c>
      <c r="G6574" s="599" t="s">
        <v>4133</v>
      </c>
      <c r="H6574" s="600" t="s">
        <v>4134</v>
      </c>
    </row>
    <row r="6575" spans="1:8">
      <c r="A6575" s="601" t="s">
        <v>4145</v>
      </c>
      <c r="B6575" s="602"/>
      <c r="C6575" s="602"/>
      <c r="D6575" s="603"/>
      <c r="E6575" s="604" t="s">
        <v>4146</v>
      </c>
      <c r="F6575" s="619">
        <v>1</v>
      </c>
      <c r="G6575" s="606">
        <v>1587.2183463750353</v>
      </c>
      <c r="H6575" s="607">
        <v>1587.22</v>
      </c>
    </row>
    <row r="6576" spans="1:8">
      <c r="A6576" s="601"/>
      <c r="B6576" s="602"/>
      <c r="C6576" s="602"/>
      <c r="D6576" s="603"/>
      <c r="E6576" s="604" t="s">
        <v>4141</v>
      </c>
      <c r="F6576" s="619" t="s">
        <v>4141</v>
      </c>
      <c r="G6576" s="606" t="s">
        <v>4141</v>
      </c>
      <c r="H6576" s="607" t="s">
        <v>4141</v>
      </c>
    </row>
    <row r="6577" spans="1:8">
      <c r="A6577" s="620"/>
      <c r="B6577" s="621"/>
      <c r="C6577" s="621"/>
      <c r="D6577" s="622"/>
      <c r="E6577" s="623" t="s">
        <v>4147</v>
      </c>
      <c r="F6577" s="624"/>
      <c r="G6577" s="625"/>
      <c r="H6577" s="612">
        <v>1587.22</v>
      </c>
    </row>
    <row r="6578" spans="1:8">
      <c r="A6578" s="677" t="s">
        <v>4148</v>
      </c>
      <c r="B6578" s="678"/>
      <c r="C6578" s="678"/>
      <c r="D6578" s="678"/>
      <c r="E6578" s="678"/>
      <c r="F6578" s="678"/>
      <c r="G6578" s="678"/>
      <c r="H6578" s="679"/>
    </row>
    <row r="6579" spans="1:8">
      <c r="A6579" s="594" t="s">
        <v>4064</v>
      </c>
      <c r="B6579" s="595"/>
      <c r="C6579" s="595"/>
      <c r="D6579" s="596"/>
      <c r="E6579" s="597" t="s">
        <v>4130</v>
      </c>
      <c r="F6579" s="598" t="s">
        <v>4132</v>
      </c>
      <c r="G6579" s="599" t="s">
        <v>4133</v>
      </c>
      <c r="H6579" s="600" t="s">
        <v>4134</v>
      </c>
    </row>
    <row r="6580" spans="1:8">
      <c r="A6580" s="601" t="s">
        <v>4149</v>
      </c>
      <c r="B6580" s="602"/>
      <c r="C6580" s="602"/>
      <c r="D6580" s="603"/>
      <c r="E6580" s="604" t="s">
        <v>4140</v>
      </c>
      <c r="F6580" s="632">
        <v>2.4899999999999999E-2</v>
      </c>
      <c r="G6580" s="606">
        <v>64783.484999999993</v>
      </c>
      <c r="H6580" s="607">
        <v>1613.11</v>
      </c>
    </row>
    <row r="6581" spans="1:8">
      <c r="A6581" s="601"/>
      <c r="B6581" s="602"/>
      <c r="C6581" s="602"/>
      <c r="D6581" s="603"/>
      <c r="E6581" s="623" t="s">
        <v>4150</v>
      </c>
      <c r="F6581" s="624"/>
      <c r="G6581" s="625"/>
      <c r="H6581" s="612">
        <v>1613.11</v>
      </c>
    </row>
    <row r="6582" spans="1:8">
      <c r="A6582" s="677" t="s">
        <v>4151</v>
      </c>
      <c r="B6582" s="678"/>
      <c r="C6582" s="678"/>
      <c r="D6582" s="678"/>
      <c r="E6582" s="678"/>
      <c r="F6582" s="678"/>
      <c r="G6582" s="678"/>
      <c r="H6582" s="679"/>
    </row>
    <row r="6583" spans="1:8">
      <c r="A6583" s="594" t="s">
        <v>4064</v>
      </c>
      <c r="B6583" s="595"/>
      <c r="C6583" s="595"/>
      <c r="D6583" s="596"/>
      <c r="E6583" s="597" t="s">
        <v>4130</v>
      </c>
      <c r="F6583" s="598" t="s">
        <v>4144</v>
      </c>
      <c r="G6583" s="599" t="s">
        <v>4133</v>
      </c>
      <c r="H6583" s="600" t="s">
        <v>4134</v>
      </c>
    </row>
    <row r="6584" spans="1:8">
      <c r="A6584" s="601" t="s">
        <v>4198</v>
      </c>
      <c r="B6584" s="602"/>
      <c r="C6584" s="602"/>
      <c r="D6584" s="603"/>
      <c r="E6584" s="604" t="s">
        <v>4146</v>
      </c>
      <c r="F6584" s="640">
        <v>1</v>
      </c>
      <c r="G6584" s="606">
        <v>25731.008062500001</v>
      </c>
      <c r="H6584" s="607">
        <v>25731.01</v>
      </c>
    </row>
    <row r="6585" spans="1:8">
      <c r="A6585" s="601"/>
      <c r="B6585" s="602"/>
      <c r="C6585" s="602"/>
      <c r="D6585" s="603"/>
      <c r="E6585" s="604" t="s">
        <v>4141</v>
      </c>
      <c r="F6585" s="605"/>
      <c r="G6585" s="606" t="s">
        <v>4141</v>
      </c>
      <c r="H6585" s="607" t="s">
        <v>4141</v>
      </c>
    </row>
    <row r="6586" spans="1:8" ht="13.5" thickBot="1">
      <c r="A6586" s="641"/>
      <c r="B6586" s="642"/>
      <c r="C6586" s="642"/>
      <c r="D6586" s="643"/>
      <c r="E6586" s="644" t="s">
        <v>4153</v>
      </c>
      <c r="F6586" s="645"/>
      <c r="G6586" s="646"/>
      <c r="H6586" s="647">
        <v>25731.01</v>
      </c>
    </row>
    <row r="6587" spans="1:8" ht="13.5" thickBot="1">
      <c r="A6587" s="648" t="s">
        <v>4154</v>
      </c>
      <c r="B6587" s="649"/>
      <c r="C6587" s="649"/>
      <c r="D6587" s="649"/>
      <c r="E6587" s="650"/>
      <c r="F6587" s="651">
        <v>59826.34</v>
      </c>
      <c r="G6587" s="652"/>
      <c r="H6587" s="653"/>
    </row>
    <row r="6588" spans="1:8" ht="15.75" thickBot="1">
      <c r="A6588" s="579"/>
      <c r="B6588" s="579"/>
      <c r="C6588" s="579"/>
      <c r="D6588" s="579"/>
      <c r="E6588" s="579"/>
      <c r="F6588" s="579"/>
      <c r="G6588" s="579"/>
      <c r="H6588" s="579"/>
    </row>
    <row r="6589" spans="1:8" ht="15.75" thickBot="1">
      <c r="A6589" s="580"/>
      <c r="B6589" s="580"/>
      <c r="C6589" s="580"/>
      <c r="D6589" s="580"/>
      <c r="E6589" s="580"/>
      <c r="F6589" s="580"/>
      <c r="G6589" s="580"/>
      <c r="H6589" s="580"/>
    </row>
    <row r="6590" spans="1:8" ht="26.25" thickBot="1">
      <c r="A6590" s="573" t="s">
        <v>4129</v>
      </c>
      <c r="B6590" s="581"/>
      <c r="C6590" s="581"/>
      <c r="D6590" s="582" t="s">
        <v>523</v>
      </c>
      <c r="E6590" s="583" t="s">
        <v>4130</v>
      </c>
      <c r="F6590" s="584" t="s">
        <v>25</v>
      </c>
      <c r="G6590" s="585" t="s">
        <v>0</v>
      </c>
      <c r="H6590" s="586" t="s">
        <v>4805</v>
      </c>
    </row>
    <row r="6591" spans="1:8" ht="15.75" customHeight="1" thickBot="1">
      <c r="A6591" s="580"/>
      <c r="B6591" s="580"/>
      <c r="C6591" s="580"/>
      <c r="D6591" s="580"/>
      <c r="E6591" s="580"/>
      <c r="F6591" s="580"/>
      <c r="G6591" s="580"/>
      <c r="H6591" s="580"/>
    </row>
    <row r="6592" spans="1:8">
      <c r="A6592" s="674" t="s">
        <v>1297</v>
      </c>
      <c r="B6592" s="675"/>
      <c r="C6592" s="675"/>
      <c r="D6592" s="675"/>
      <c r="E6592" s="675"/>
      <c r="F6592" s="675"/>
      <c r="G6592" s="675"/>
      <c r="H6592" s="676"/>
    </row>
    <row r="6593" spans="1:8">
      <c r="A6593" s="594" t="s">
        <v>4064</v>
      </c>
      <c r="B6593" s="595"/>
      <c r="C6593" s="595"/>
      <c r="D6593" s="596"/>
      <c r="E6593" s="597" t="s">
        <v>4130</v>
      </c>
      <c r="F6593" s="598" t="s">
        <v>4132</v>
      </c>
      <c r="G6593" s="599" t="s">
        <v>4133</v>
      </c>
      <c r="H6593" s="600" t="s">
        <v>4134</v>
      </c>
    </row>
    <row r="6594" spans="1:8">
      <c r="A6594" s="601" t="s">
        <v>4806</v>
      </c>
      <c r="B6594" s="602"/>
      <c r="C6594" s="602"/>
      <c r="D6594" s="603"/>
      <c r="E6594" s="604" t="s">
        <v>4324</v>
      </c>
      <c r="F6594" s="605">
        <v>0.22</v>
      </c>
      <c r="G6594" s="606">
        <v>62895</v>
      </c>
      <c r="H6594" s="607">
        <v>13836.9</v>
      </c>
    </row>
    <row r="6595" spans="1:8">
      <c r="A6595" s="601"/>
      <c r="B6595" s="602"/>
      <c r="C6595" s="602"/>
      <c r="D6595" s="603"/>
      <c r="E6595" s="604" t="s">
        <v>4141</v>
      </c>
      <c r="F6595" s="605"/>
      <c r="G6595" s="606" t="s">
        <v>4141</v>
      </c>
      <c r="H6595" s="607" t="s">
        <v>4141</v>
      </c>
    </row>
    <row r="6596" spans="1:8">
      <c r="A6596" s="601"/>
      <c r="B6596" s="602"/>
      <c r="C6596" s="602"/>
      <c r="D6596" s="603"/>
      <c r="E6596" s="604" t="s">
        <v>4141</v>
      </c>
      <c r="F6596" s="605"/>
      <c r="G6596" s="606" t="s">
        <v>4141</v>
      </c>
      <c r="H6596" s="607" t="s">
        <v>4141</v>
      </c>
    </row>
    <row r="6597" spans="1:8">
      <c r="A6597" s="601"/>
      <c r="B6597" s="602"/>
      <c r="C6597" s="602"/>
      <c r="D6597" s="603"/>
      <c r="E6597" s="623" t="s">
        <v>4142</v>
      </c>
      <c r="F6597" s="624"/>
      <c r="G6597" s="625"/>
      <c r="H6597" s="612">
        <v>13836.9</v>
      </c>
    </row>
    <row r="6598" spans="1:8">
      <c r="A6598" s="677" t="s">
        <v>4143</v>
      </c>
      <c r="B6598" s="678"/>
      <c r="C6598" s="678"/>
      <c r="D6598" s="678"/>
      <c r="E6598" s="678"/>
      <c r="F6598" s="678"/>
      <c r="G6598" s="678"/>
      <c r="H6598" s="679"/>
    </row>
    <row r="6599" spans="1:8">
      <c r="A6599" s="594" t="s">
        <v>4129</v>
      </c>
      <c r="B6599" s="595"/>
      <c r="C6599" s="595"/>
      <c r="D6599" s="596"/>
      <c r="E6599" s="597" t="s">
        <v>4130</v>
      </c>
      <c r="F6599" s="598" t="s">
        <v>4144</v>
      </c>
      <c r="G6599" s="599" t="s">
        <v>4133</v>
      </c>
      <c r="H6599" s="600" t="s">
        <v>4134</v>
      </c>
    </row>
    <row r="6600" spans="1:8">
      <c r="A6600" s="601" t="s">
        <v>4145</v>
      </c>
      <c r="B6600" s="602"/>
      <c r="C6600" s="602"/>
      <c r="D6600" s="603"/>
      <c r="E6600" s="604" t="s">
        <v>4146</v>
      </c>
      <c r="F6600" s="619">
        <v>0.3</v>
      </c>
      <c r="G6600" s="606">
        <v>1587.2183463750353</v>
      </c>
      <c r="H6600" s="607">
        <v>476.17</v>
      </c>
    </row>
    <row r="6601" spans="1:8">
      <c r="A6601" s="601"/>
      <c r="B6601" s="602"/>
      <c r="C6601" s="602"/>
      <c r="D6601" s="603"/>
      <c r="E6601" s="604" t="s">
        <v>4141</v>
      </c>
      <c r="F6601" s="619" t="s">
        <v>4141</v>
      </c>
      <c r="G6601" s="606" t="s">
        <v>4141</v>
      </c>
      <c r="H6601" s="607" t="s">
        <v>4141</v>
      </c>
    </row>
    <row r="6602" spans="1:8">
      <c r="A6602" s="620"/>
      <c r="B6602" s="621"/>
      <c r="C6602" s="621"/>
      <c r="D6602" s="622"/>
      <c r="E6602" s="623" t="s">
        <v>4147</v>
      </c>
      <c r="F6602" s="624"/>
      <c r="G6602" s="625"/>
      <c r="H6602" s="612">
        <v>476.17</v>
      </c>
    </row>
    <row r="6603" spans="1:8">
      <c r="A6603" s="677" t="s">
        <v>4148</v>
      </c>
      <c r="B6603" s="678"/>
      <c r="C6603" s="678"/>
      <c r="D6603" s="678"/>
      <c r="E6603" s="678"/>
      <c r="F6603" s="678"/>
      <c r="G6603" s="678"/>
      <c r="H6603" s="679"/>
    </row>
    <row r="6604" spans="1:8">
      <c r="A6604" s="594" t="s">
        <v>4064</v>
      </c>
      <c r="B6604" s="595"/>
      <c r="C6604" s="595"/>
      <c r="D6604" s="596"/>
      <c r="E6604" s="597" t="s">
        <v>4130</v>
      </c>
      <c r="F6604" s="598" t="s">
        <v>4132</v>
      </c>
      <c r="G6604" s="599" t="s">
        <v>4133</v>
      </c>
      <c r="H6604" s="600" t="s">
        <v>4134</v>
      </c>
    </row>
    <row r="6605" spans="1:8">
      <c r="A6605" s="601" t="s">
        <v>4149</v>
      </c>
      <c r="B6605" s="602"/>
      <c r="C6605" s="602"/>
      <c r="D6605" s="603"/>
      <c r="E6605" s="604" t="s">
        <v>4140</v>
      </c>
      <c r="F6605" s="632">
        <v>2.5000000000000001E-2</v>
      </c>
      <c r="G6605" s="606">
        <v>64783.484999999993</v>
      </c>
      <c r="H6605" s="607">
        <v>1619.59</v>
      </c>
    </row>
    <row r="6606" spans="1:8">
      <c r="A6606" s="601"/>
      <c r="B6606" s="602"/>
      <c r="C6606" s="602"/>
      <c r="D6606" s="603"/>
      <c r="E6606" s="623" t="s">
        <v>4150</v>
      </c>
      <c r="F6606" s="624"/>
      <c r="G6606" s="625"/>
      <c r="H6606" s="612">
        <v>1619.59</v>
      </c>
    </row>
    <row r="6607" spans="1:8">
      <c r="A6607" s="677" t="s">
        <v>4151</v>
      </c>
      <c r="B6607" s="678"/>
      <c r="C6607" s="678"/>
      <c r="D6607" s="678"/>
      <c r="E6607" s="678"/>
      <c r="F6607" s="678"/>
      <c r="G6607" s="678"/>
      <c r="H6607" s="679"/>
    </row>
    <row r="6608" spans="1:8">
      <c r="A6608" s="594" t="s">
        <v>4064</v>
      </c>
      <c r="B6608" s="595"/>
      <c r="C6608" s="595"/>
      <c r="D6608" s="596"/>
      <c r="E6608" s="597" t="s">
        <v>4130</v>
      </c>
      <c r="F6608" s="598" t="s">
        <v>4144</v>
      </c>
      <c r="G6608" s="599" t="s">
        <v>4133</v>
      </c>
      <c r="H6608" s="600" t="s">
        <v>4134</v>
      </c>
    </row>
    <row r="6609" spans="1:8">
      <c r="A6609" s="601" t="s">
        <v>4198</v>
      </c>
      <c r="B6609" s="602"/>
      <c r="C6609" s="602"/>
      <c r="D6609" s="603"/>
      <c r="E6609" s="604" t="s">
        <v>4146</v>
      </c>
      <c r="F6609" s="640">
        <v>0.3</v>
      </c>
      <c r="G6609" s="606">
        <v>25731.008062500001</v>
      </c>
      <c r="H6609" s="607">
        <v>7719.3</v>
      </c>
    </row>
    <row r="6610" spans="1:8">
      <c r="A6610" s="601"/>
      <c r="B6610" s="602"/>
      <c r="C6610" s="602"/>
      <c r="D6610" s="603"/>
      <c r="E6610" s="604" t="s">
        <v>4141</v>
      </c>
      <c r="F6610" s="605"/>
      <c r="G6610" s="606" t="s">
        <v>4141</v>
      </c>
      <c r="H6610" s="607" t="s">
        <v>4141</v>
      </c>
    </row>
    <row r="6611" spans="1:8" ht="13.5" thickBot="1">
      <c r="A6611" s="641"/>
      <c r="B6611" s="642"/>
      <c r="C6611" s="642"/>
      <c r="D6611" s="643"/>
      <c r="E6611" s="644" t="s">
        <v>4153</v>
      </c>
      <c r="F6611" s="645"/>
      <c r="G6611" s="646"/>
      <c r="H6611" s="647">
        <v>7719.3</v>
      </c>
    </row>
    <row r="6612" spans="1:8" ht="13.5" thickBot="1">
      <c r="A6612" s="648" t="s">
        <v>4154</v>
      </c>
      <c r="B6612" s="649"/>
      <c r="C6612" s="649"/>
      <c r="D6612" s="649"/>
      <c r="E6612" s="650"/>
      <c r="F6612" s="651">
        <v>23651.96</v>
      </c>
      <c r="G6612" s="652"/>
      <c r="H6612" s="653"/>
    </row>
    <row r="6613" spans="1:8" ht="15">
      <c r="A6613" s="579"/>
      <c r="B6613" s="579"/>
      <c r="C6613" s="579"/>
      <c r="D6613" s="579"/>
      <c r="E6613" s="579"/>
      <c r="F6613" s="579"/>
      <c r="G6613" s="579"/>
      <c r="H6613" s="579"/>
    </row>
    <row r="6614" spans="1:8" ht="15.75" thickBot="1">
      <c r="A6614" s="654"/>
      <c r="B6614" s="654"/>
      <c r="C6614" s="654"/>
      <c r="D6614" s="654"/>
      <c r="E6614" s="654"/>
      <c r="F6614" s="654"/>
      <c r="G6614" s="654"/>
      <c r="H6614" s="654"/>
    </row>
    <row r="6615" spans="1:8" ht="26.25" thickBot="1">
      <c r="A6615" s="573" t="s">
        <v>4129</v>
      </c>
      <c r="B6615" s="581"/>
      <c r="C6615" s="581"/>
      <c r="D6615" s="582" t="s">
        <v>525</v>
      </c>
      <c r="E6615" s="583" t="s">
        <v>4130</v>
      </c>
      <c r="F6615" s="584" t="s">
        <v>2</v>
      </c>
      <c r="G6615" s="585" t="s">
        <v>0</v>
      </c>
      <c r="H6615" s="586" t="s">
        <v>4807</v>
      </c>
    </row>
    <row r="6616" spans="1:8" ht="15.75" customHeight="1" thickBot="1">
      <c r="A6616" s="587"/>
      <c r="B6616" s="587"/>
      <c r="C6616" s="587"/>
      <c r="D6616" s="587"/>
      <c r="E6616" s="587"/>
      <c r="F6616" s="587"/>
      <c r="G6616" s="587"/>
      <c r="H6616" s="587"/>
    </row>
    <row r="6617" spans="1:8">
      <c r="A6617" s="588" t="s">
        <v>1297</v>
      </c>
      <c r="B6617" s="589"/>
      <c r="C6617" s="590"/>
      <c r="D6617" s="591"/>
      <c r="E6617" s="590"/>
      <c r="F6617" s="590"/>
      <c r="G6617" s="592"/>
      <c r="H6617" s="593"/>
    </row>
    <row r="6618" spans="1:8">
      <c r="A6618" s="594" t="s">
        <v>4064</v>
      </c>
      <c r="B6618" s="595"/>
      <c r="C6618" s="595"/>
      <c r="D6618" s="596"/>
      <c r="E6618" s="597" t="s">
        <v>4130</v>
      </c>
      <c r="F6618" s="598" t="s">
        <v>4132</v>
      </c>
      <c r="G6618" s="599" t="s">
        <v>4133</v>
      </c>
      <c r="H6618" s="600" t="s">
        <v>4134</v>
      </c>
    </row>
    <row r="6619" spans="1:8">
      <c r="A6619" s="601" t="s">
        <v>4808</v>
      </c>
      <c r="B6619" s="602"/>
      <c r="C6619" s="602"/>
      <c r="D6619" s="603"/>
      <c r="E6619" s="604" t="s">
        <v>4138</v>
      </c>
      <c r="F6619" s="605">
        <v>1</v>
      </c>
      <c r="G6619" s="606">
        <v>20596</v>
      </c>
      <c r="H6619" s="607">
        <v>20596</v>
      </c>
    </row>
    <row r="6620" spans="1:8">
      <c r="A6620" s="601"/>
      <c r="B6620" s="602"/>
      <c r="C6620" s="602"/>
      <c r="D6620" s="603"/>
      <c r="E6620" s="604" t="s">
        <v>4141</v>
      </c>
      <c r="F6620" s="605"/>
      <c r="G6620" s="606" t="s">
        <v>4141</v>
      </c>
      <c r="H6620" s="607" t="s">
        <v>4141</v>
      </c>
    </row>
    <row r="6621" spans="1:8">
      <c r="A6621" s="601"/>
      <c r="B6621" s="602"/>
      <c r="C6621" s="602"/>
      <c r="D6621" s="603"/>
      <c r="E6621" s="611" t="s">
        <v>4142</v>
      </c>
      <c r="F6621" s="611"/>
      <c r="G6621" s="611"/>
      <c r="H6621" s="612">
        <v>20596</v>
      </c>
    </row>
    <row r="6622" spans="1:8">
      <c r="A6622" s="613" t="s">
        <v>4143</v>
      </c>
      <c r="B6622" s="614"/>
      <c r="C6622" s="615"/>
      <c r="D6622" s="616"/>
      <c r="E6622" s="615"/>
      <c r="F6622" s="615"/>
      <c r="G6622" s="617"/>
      <c r="H6622" s="618"/>
    </row>
    <row r="6623" spans="1:8">
      <c r="A6623" s="594" t="s">
        <v>4129</v>
      </c>
      <c r="B6623" s="595"/>
      <c r="C6623" s="595"/>
      <c r="D6623" s="596"/>
      <c r="E6623" s="597" t="s">
        <v>4130</v>
      </c>
      <c r="F6623" s="598" t="s">
        <v>4144</v>
      </c>
      <c r="G6623" s="599" t="s">
        <v>4133</v>
      </c>
      <c r="H6623" s="600" t="s">
        <v>4134</v>
      </c>
    </row>
    <row r="6624" spans="1:8">
      <c r="A6624" s="601" t="s">
        <v>4145</v>
      </c>
      <c r="B6624" s="602"/>
      <c r="C6624" s="602"/>
      <c r="D6624" s="603"/>
      <c r="E6624" s="604" t="s">
        <v>4146</v>
      </c>
      <c r="F6624" s="619">
        <v>0.2</v>
      </c>
      <c r="G6624" s="606">
        <v>1587.2183463750353</v>
      </c>
      <c r="H6624" s="607">
        <v>317.44</v>
      </c>
    </row>
    <row r="6625" spans="1:8">
      <c r="A6625" s="601"/>
      <c r="B6625" s="602"/>
      <c r="C6625" s="602"/>
      <c r="D6625" s="603"/>
      <c r="E6625" s="604" t="s">
        <v>4141</v>
      </c>
      <c r="F6625" s="619" t="s">
        <v>4141</v>
      </c>
      <c r="G6625" s="606" t="s">
        <v>4141</v>
      </c>
      <c r="H6625" s="607" t="s">
        <v>4141</v>
      </c>
    </row>
    <row r="6626" spans="1:8">
      <c r="A6626" s="620"/>
      <c r="B6626" s="621"/>
      <c r="C6626" s="621"/>
      <c r="D6626" s="622"/>
      <c r="E6626" s="623" t="s">
        <v>4147</v>
      </c>
      <c r="F6626" s="624"/>
      <c r="G6626" s="625"/>
      <c r="H6626" s="612">
        <v>317.44</v>
      </c>
    </row>
    <row r="6627" spans="1:8">
      <c r="A6627" s="626" t="s">
        <v>4148</v>
      </c>
      <c r="B6627" s="627"/>
      <c r="C6627" s="628"/>
      <c r="D6627" s="629"/>
      <c r="E6627" s="628"/>
      <c r="F6627" s="628"/>
      <c r="G6627" s="630"/>
      <c r="H6627" s="631"/>
    </row>
    <row r="6628" spans="1:8">
      <c r="A6628" s="594" t="s">
        <v>4064</v>
      </c>
      <c r="B6628" s="595"/>
      <c r="C6628" s="595"/>
      <c r="D6628" s="596"/>
      <c r="E6628" s="597" t="s">
        <v>4130</v>
      </c>
      <c r="F6628" s="598" t="s">
        <v>4132</v>
      </c>
      <c r="G6628" s="599" t="s">
        <v>4133</v>
      </c>
      <c r="H6628" s="600" t="s">
        <v>4134</v>
      </c>
    </row>
    <row r="6629" spans="1:8">
      <c r="A6629" s="601" t="s">
        <v>4149</v>
      </c>
      <c r="B6629" s="602"/>
      <c r="C6629" s="602"/>
      <c r="D6629" s="603"/>
      <c r="E6629" s="604" t="s">
        <v>4140</v>
      </c>
      <c r="F6629" s="632">
        <v>0.06</v>
      </c>
      <c r="G6629" s="606">
        <v>64783.484999999993</v>
      </c>
      <c r="H6629" s="607">
        <v>3887.01</v>
      </c>
    </row>
    <row r="6630" spans="1:8">
      <c r="A6630" s="601"/>
      <c r="B6630" s="602"/>
      <c r="C6630" s="602"/>
      <c r="D6630" s="603"/>
      <c r="E6630" s="623" t="s">
        <v>4150</v>
      </c>
      <c r="F6630" s="624"/>
      <c r="G6630" s="625"/>
      <c r="H6630" s="612">
        <v>3887.01</v>
      </c>
    </row>
    <row r="6631" spans="1:8">
      <c r="A6631" s="634" t="s">
        <v>4151</v>
      </c>
      <c r="B6631" s="635"/>
      <c r="C6631" s="636"/>
      <c r="D6631" s="637"/>
      <c r="E6631" s="636"/>
      <c r="F6631" s="636"/>
      <c r="G6631" s="638"/>
      <c r="H6631" s="639"/>
    </row>
    <row r="6632" spans="1:8">
      <c r="A6632" s="594" t="s">
        <v>4064</v>
      </c>
      <c r="B6632" s="595"/>
      <c r="C6632" s="595"/>
      <c r="D6632" s="596"/>
      <c r="E6632" s="597" t="s">
        <v>4130</v>
      </c>
      <c r="F6632" s="598" t="s">
        <v>4144</v>
      </c>
      <c r="G6632" s="599" t="s">
        <v>4133</v>
      </c>
      <c r="H6632" s="600" t="s">
        <v>4134</v>
      </c>
    </row>
    <row r="6633" spans="1:8">
      <c r="A6633" s="601" t="s">
        <v>4198</v>
      </c>
      <c r="B6633" s="602"/>
      <c r="C6633" s="602"/>
      <c r="D6633" s="603"/>
      <c r="E6633" s="604" t="s">
        <v>4146</v>
      </c>
      <c r="F6633" s="640">
        <v>0.2</v>
      </c>
      <c r="G6633" s="606">
        <v>25731.008062500001</v>
      </c>
      <c r="H6633" s="607">
        <v>5146.2</v>
      </c>
    </row>
    <row r="6634" spans="1:8">
      <c r="A6634" s="601"/>
      <c r="B6634" s="602"/>
      <c r="C6634" s="602"/>
      <c r="D6634" s="603"/>
      <c r="E6634" s="604" t="s">
        <v>4141</v>
      </c>
      <c r="F6634" s="605"/>
      <c r="G6634" s="606" t="s">
        <v>4141</v>
      </c>
      <c r="H6634" s="607" t="s">
        <v>4141</v>
      </c>
    </row>
    <row r="6635" spans="1:8" ht="13.5" thickBot="1">
      <c r="A6635" s="641"/>
      <c r="B6635" s="642"/>
      <c r="C6635" s="642"/>
      <c r="D6635" s="643"/>
      <c r="E6635" s="644" t="s">
        <v>4153</v>
      </c>
      <c r="F6635" s="645"/>
      <c r="G6635" s="646"/>
      <c r="H6635" s="647">
        <v>5146.2</v>
      </c>
    </row>
    <row r="6636" spans="1:8" ht="13.5" thickBot="1">
      <c r="A6636" s="648" t="s">
        <v>4154</v>
      </c>
      <c r="B6636" s="649"/>
      <c r="C6636" s="649"/>
      <c r="D6636" s="649"/>
      <c r="E6636" s="650"/>
      <c r="F6636" s="651">
        <v>29946.65</v>
      </c>
      <c r="G6636" s="652"/>
      <c r="H6636" s="653"/>
    </row>
    <row r="6637" spans="1:8" ht="15">
      <c r="A6637" s="579"/>
      <c r="B6637" s="579"/>
      <c r="C6637" s="579"/>
      <c r="D6637" s="579"/>
      <c r="E6637" s="579"/>
      <c r="F6637" s="579"/>
      <c r="G6637" s="579"/>
      <c r="H6637" s="579"/>
    </row>
    <row r="6638" spans="1:8" ht="15.75" thickBot="1">
      <c r="A6638" s="654"/>
      <c r="B6638" s="654"/>
      <c r="C6638" s="654"/>
      <c r="D6638" s="654"/>
      <c r="E6638" s="654"/>
      <c r="F6638" s="654"/>
      <c r="G6638" s="654"/>
      <c r="H6638" s="654"/>
    </row>
    <row r="6639" spans="1:8" ht="36" customHeight="1" thickBot="1">
      <c r="A6639" s="573" t="s">
        <v>4129</v>
      </c>
      <c r="B6639" s="581"/>
      <c r="C6639" s="581"/>
      <c r="D6639" s="582" t="s">
        <v>527</v>
      </c>
      <c r="E6639" s="583" t="s">
        <v>4130</v>
      </c>
      <c r="F6639" s="584" t="s">
        <v>2</v>
      </c>
      <c r="G6639" s="585" t="s">
        <v>0</v>
      </c>
      <c r="H6639" s="586" t="s">
        <v>4809</v>
      </c>
    </row>
    <row r="6640" spans="1:8" ht="15.75" customHeight="1" thickBot="1">
      <c r="A6640" s="587"/>
      <c r="B6640" s="587"/>
      <c r="C6640" s="587"/>
      <c r="D6640" s="587"/>
      <c r="E6640" s="587"/>
      <c r="F6640" s="587"/>
      <c r="G6640" s="587"/>
      <c r="H6640" s="587"/>
    </row>
    <row r="6641" spans="1:8">
      <c r="A6641" s="588" t="s">
        <v>1297</v>
      </c>
      <c r="B6641" s="589"/>
      <c r="C6641" s="590"/>
      <c r="D6641" s="591"/>
      <c r="E6641" s="590"/>
      <c r="F6641" s="590"/>
      <c r="G6641" s="592"/>
      <c r="H6641" s="593"/>
    </row>
    <row r="6642" spans="1:8">
      <c r="A6642" s="594" t="s">
        <v>4064</v>
      </c>
      <c r="B6642" s="595"/>
      <c r="C6642" s="595"/>
      <c r="D6642" s="596"/>
      <c r="E6642" s="597" t="s">
        <v>4130</v>
      </c>
      <c r="F6642" s="598" t="s">
        <v>4132</v>
      </c>
      <c r="G6642" s="599" t="s">
        <v>4133</v>
      </c>
      <c r="H6642" s="600" t="s">
        <v>4134</v>
      </c>
    </row>
    <row r="6643" spans="1:8">
      <c r="A6643" s="601" t="s">
        <v>4810</v>
      </c>
      <c r="B6643" s="602"/>
      <c r="C6643" s="602"/>
      <c r="D6643" s="603"/>
      <c r="E6643" s="604" t="s">
        <v>4138</v>
      </c>
      <c r="F6643" s="605">
        <v>1</v>
      </c>
      <c r="G6643" s="606">
        <v>48405</v>
      </c>
      <c r="H6643" s="607">
        <v>48405</v>
      </c>
    </row>
    <row r="6644" spans="1:8">
      <c r="A6644" s="601"/>
      <c r="B6644" s="602"/>
      <c r="C6644" s="602"/>
      <c r="D6644" s="603"/>
      <c r="E6644" s="604" t="s">
        <v>4141</v>
      </c>
      <c r="F6644" s="605"/>
      <c r="G6644" s="606" t="s">
        <v>4141</v>
      </c>
      <c r="H6644" s="607" t="s">
        <v>4141</v>
      </c>
    </row>
    <row r="6645" spans="1:8">
      <c r="A6645" s="601"/>
      <c r="B6645" s="602"/>
      <c r="C6645" s="602"/>
      <c r="D6645" s="603"/>
      <c r="E6645" s="611" t="s">
        <v>4142</v>
      </c>
      <c r="F6645" s="611"/>
      <c r="G6645" s="611"/>
      <c r="H6645" s="612">
        <v>48405</v>
      </c>
    </row>
    <row r="6646" spans="1:8">
      <c r="A6646" s="613" t="s">
        <v>4143</v>
      </c>
      <c r="B6646" s="614"/>
      <c r="C6646" s="615"/>
      <c r="D6646" s="616"/>
      <c r="E6646" s="615"/>
      <c r="F6646" s="615"/>
      <c r="G6646" s="617"/>
      <c r="H6646" s="618"/>
    </row>
    <row r="6647" spans="1:8">
      <c r="A6647" s="594" t="s">
        <v>4129</v>
      </c>
      <c r="B6647" s="595"/>
      <c r="C6647" s="595"/>
      <c r="D6647" s="596"/>
      <c r="E6647" s="597" t="s">
        <v>4130</v>
      </c>
      <c r="F6647" s="598" t="s">
        <v>4144</v>
      </c>
      <c r="G6647" s="599" t="s">
        <v>4133</v>
      </c>
      <c r="H6647" s="600" t="s">
        <v>4134</v>
      </c>
    </row>
    <row r="6648" spans="1:8">
      <c r="A6648" s="601" t="s">
        <v>4145</v>
      </c>
      <c r="B6648" s="602"/>
      <c r="C6648" s="602"/>
      <c r="D6648" s="603"/>
      <c r="E6648" s="604" t="s">
        <v>4146</v>
      </c>
      <c r="F6648" s="619">
        <v>0.2</v>
      </c>
      <c r="G6648" s="606">
        <v>1587.2183463750353</v>
      </c>
      <c r="H6648" s="607">
        <v>317.44</v>
      </c>
    </row>
    <row r="6649" spans="1:8">
      <c r="A6649" s="601"/>
      <c r="B6649" s="602"/>
      <c r="C6649" s="602"/>
      <c r="D6649" s="603"/>
      <c r="E6649" s="604" t="s">
        <v>4141</v>
      </c>
      <c r="F6649" s="619" t="s">
        <v>4141</v>
      </c>
      <c r="G6649" s="606" t="s">
        <v>4141</v>
      </c>
      <c r="H6649" s="607" t="s">
        <v>4141</v>
      </c>
    </row>
    <row r="6650" spans="1:8">
      <c r="A6650" s="620"/>
      <c r="B6650" s="621"/>
      <c r="C6650" s="621"/>
      <c r="D6650" s="622"/>
      <c r="E6650" s="623" t="s">
        <v>4147</v>
      </c>
      <c r="F6650" s="624"/>
      <c r="G6650" s="625"/>
      <c r="H6650" s="612">
        <v>317.44</v>
      </c>
    </row>
    <row r="6651" spans="1:8">
      <c r="A6651" s="626" t="s">
        <v>4148</v>
      </c>
      <c r="B6651" s="627"/>
      <c r="C6651" s="628"/>
      <c r="D6651" s="629"/>
      <c r="E6651" s="628"/>
      <c r="F6651" s="628"/>
      <c r="G6651" s="630"/>
      <c r="H6651" s="631"/>
    </row>
    <row r="6652" spans="1:8">
      <c r="A6652" s="594" t="s">
        <v>4064</v>
      </c>
      <c r="B6652" s="595"/>
      <c r="C6652" s="595"/>
      <c r="D6652" s="596"/>
      <c r="E6652" s="597" t="s">
        <v>4130</v>
      </c>
      <c r="F6652" s="598" t="s">
        <v>4132</v>
      </c>
      <c r="G6652" s="599" t="s">
        <v>4133</v>
      </c>
      <c r="H6652" s="600" t="s">
        <v>4134</v>
      </c>
    </row>
    <row r="6653" spans="1:8">
      <c r="A6653" s="601" t="s">
        <v>4149</v>
      </c>
      <c r="B6653" s="602"/>
      <c r="C6653" s="602"/>
      <c r="D6653" s="603"/>
      <c r="E6653" s="604" t="s">
        <v>4140</v>
      </c>
      <c r="F6653" s="632">
        <v>0.06</v>
      </c>
      <c r="G6653" s="606">
        <v>64783.484999999993</v>
      </c>
      <c r="H6653" s="607">
        <v>3887.01</v>
      </c>
    </row>
    <row r="6654" spans="1:8">
      <c r="A6654" s="601"/>
      <c r="B6654" s="602"/>
      <c r="C6654" s="602"/>
      <c r="D6654" s="603"/>
      <c r="E6654" s="623" t="s">
        <v>4150</v>
      </c>
      <c r="F6654" s="624"/>
      <c r="G6654" s="625"/>
      <c r="H6654" s="612">
        <v>3887.01</v>
      </c>
    </row>
    <row r="6655" spans="1:8">
      <c r="A6655" s="634" t="s">
        <v>4151</v>
      </c>
      <c r="B6655" s="635"/>
      <c r="C6655" s="636"/>
      <c r="D6655" s="637"/>
      <c r="E6655" s="636"/>
      <c r="F6655" s="636"/>
      <c r="G6655" s="638"/>
      <c r="H6655" s="639"/>
    </row>
    <row r="6656" spans="1:8">
      <c r="A6656" s="594" t="s">
        <v>4064</v>
      </c>
      <c r="B6656" s="595"/>
      <c r="C6656" s="595"/>
      <c r="D6656" s="596"/>
      <c r="E6656" s="597" t="s">
        <v>4130</v>
      </c>
      <c r="F6656" s="598" t="s">
        <v>4144</v>
      </c>
      <c r="G6656" s="599" t="s">
        <v>4133</v>
      </c>
      <c r="H6656" s="600" t="s">
        <v>4134</v>
      </c>
    </row>
    <row r="6657" spans="1:8">
      <c r="A6657" s="601" t="s">
        <v>4198</v>
      </c>
      <c r="B6657" s="602"/>
      <c r="C6657" s="602"/>
      <c r="D6657" s="603"/>
      <c r="E6657" s="604" t="s">
        <v>4146</v>
      </c>
      <c r="F6657" s="640">
        <v>0.2</v>
      </c>
      <c r="G6657" s="606">
        <v>25731.008062500001</v>
      </c>
      <c r="H6657" s="607">
        <v>5146.2</v>
      </c>
    </row>
    <row r="6658" spans="1:8">
      <c r="A6658" s="601"/>
      <c r="B6658" s="602"/>
      <c r="C6658" s="602"/>
      <c r="D6658" s="603"/>
      <c r="E6658" s="604" t="s">
        <v>4141</v>
      </c>
      <c r="F6658" s="605"/>
      <c r="G6658" s="606" t="s">
        <v>4141</v>
      </c>
      <c r="H6658" s="607" t="s">
        <v>4141</v>
      </c>
    </row>
    <row r="6659" spans="1:8" ht="13.5" thickBot="1">
      <c r="A6659" s="641"/>
      <c r="B6659" s="642"/>
      <c r="C6659" s="642"/>
      <c r="D6659" s="643"/>
      <c r="E6659" s="644" t="s">
        <v>4153</v>
      </c>
      <c r="F6659" s="645"/>
      <c r="G6659" s="646"/>
      <c r="H6659" s="647">
        <v>5146.2</v>
      </c>
    </row>
    <row r="6660" spans="1:8" ht="13.5" thickBot="1">
      <c r="A6660" s="648" t="s">
        <v>4154</v>
      </c>
      <c r="B6660" s="649"/>
      <c r="C6660" s="649"/>
      <c r="D6660" s="649"/>
      <c r="E6660" s="650"/>
      <c r="F6660" s="651">
        <v>57755.65</v>
      </c>
      <c r="G6660" s="652"/>
      <c r="H6660" s="653"/>
    </row>
    <row r="6661" spans="1:8" ht="15">
      <c r="A6661" s="579"/>
      <c r="B6661" s="579"/>
      <c r="C6661" s="579"/>
      <c r="D6661" s="579"/>
      <c r="E6661" s="579"/>
      <c r="F6661" s="579"/>
      <c r="G6661" s="579"/>
      <c r="H6661" s="579"/>
    </row>
    <row r="6662" spans="1:8" ht="15.75" thickBot="1">
      <c r="A6662" s="654"/>
      <c r="B6662" s="654"/>
      <c r="C6662" s="654"/>
      <c r="D6662" s="654"/>
      <c r="E6662" s="654"/>
      <c r="F6662" s="654"/>
      <c r="G6662" s="654"/>
      <c r="H6662" s="654"/>
    </row>
    <row r="6663" spans="1:8" ht="26.25" thickBot="1">
      <c r="A6663" s="573" t="s">
        <v>4129</v>
      </c>
      <c r="B6663" s="581"/>
      <c r="C6663" s="581"/>
      <c r="D6663" s="582" t="s">
        <v>529</v>
      </c>
      <c r="E6663" s="583" t="s">
        <v>4130</v>
      </c>
      <c r="F6663" s="584" t="s">
        <v>2</v>
      </c>
      <c r="G6663" s="585" t="s">
        <v>0</v>
      </c>
      <c r="H6663" s="586" t="s">
        <v>4811</v>
      </c>
    </row>
    <row r="6664" spans="1:8" ht="15.75" customHeight="1" thickBot="1">
      <c r="A6664" s="587"/>
      <c r="B6664" s="587"/>
      <c r="C6664" s="587"/>
      <c r="D6664" s="587"/>
      <c r="E6664" s="587"/>
      <c r="F6664" s="587"/>
      <c r="G6664" s="587"/>
      <c r="H6664" s="587"/>
    </row>
    <row r="6665" spans="1:8">
      <c r="A6665" s="588" t="s">
        <v>1297</v>
      </c>
      <c r="B6665" s="589"/>
      <c r="C6665" s="590"/>
      <c r="D6665" s="591"/>
      <c r="E6665" s="590"/>
      <c r="F6665" s="590"/>
      <c r="G6665" s="592"/>
      <c r="H6665" s="593"/>
    </row>
    <row r="6666" spans="1:8">
      <c r="A6666" s="594" t="s">
        <v>4064</v>
      </c>
      <c r="B6666" s="595"/>
      <c r="C6666" s="595"/>
      <c r="D6666" s="596"/>
      <c r="E6666" s="597" t="s">
        <v>4130</v>
      </c>
      <c r="F6666" s="598" t="s">
        <v>4132</v>
      </c>
      <c r="G6666" s="599" t="s">
        <v>4133</v>
      </c>
      <c r="H6666" s="600" t="s">
        <v>4134</v>
      </c>
    </row>
    <row r="6667" spans="1:8">
      <c r="A6667" s="601" t="s">
        <v>4812</v>
      </c>
      <c r="B6667" s="602"/>
      <c r="C6667" s="602"/>
      <c r="D6667" s="603"/>
      <c r="E6667" s="604" t="s">
        <v>4138</v>
      </c>
      <c r="F6667" s="605">
        <v>1</v>
      </c>
      <c r="G6667" s="606">
        <v>18842</v>
      </c>
      <c r="H6667" s="607">
        <v>18842</v>
      </c>
    </row>
    <row r="6668" spans="1:8">
      <c r="A6668" s="601"/>
      <c r="B6668" s="602"/>
      <c r="C6668" s="602"/>
      <c r="D6668" s="603"/>
      <c r="E6668" s="604" t="s">
        <v>4141</v>
      </c>
      <c r="F6668" s="605"/>
      <c r="G6668" s="606" t="s">
        <v>4141</v>
      </c>
      <c r="H6668" s="607" t="s">
        <v>4141</v>
      </c>
    </row>
    <row r="6669" spans="1:8">
      <c r="A6669" s="601"/>
      <c r="B6669" s="602"/>
      <c r="C6669" s="602"/>
      <c r="D6669" s="603"/>
      <c r="E6669" s="611" t="s">
        <v>4142</v>
      </c>
      <c r="F6669" s="611"/>
      <c r="G6669" s="611"/>
      <c r="H6669" s="612">
        <v>18842</v>
      </c>
    </row>
    <row r="6670" spans="1:8">
      <c r="A6670" s="613" t="s">
        <v>4143</v>
      </c>
      <c r="B6670" s="614"/>
      <c r="C6670" s="615"/>
      <c r="D6670" s="616"/>
      <c r="E6670" s="615"/>
      <c r="F6670" s="615"/>
      <c r="G6670" s="617"/>
      <c r="H6670" s="618"/>
    </row>
    <row r="6671" spans="1:8">
      <c r="A6671" s="594" t="s">
        <v>4129</v>
      </c>
      <c r="B6671" s="595"/>
      <c r="C6671" s="595"/>
      <c r="D6671" s="596"/>
      <c r="E6671" s="597" t="s">
        <v>4130</v>
      </c>
      <c r="F6671" s="598" t="s">
        <v>4144</v>
      </c>
      <c r="G6671" s="599" t="s">
        <v>4133</v>
      </c>
      <c r="H6671" s="600" t="s">
        <v>4134</v>
      </c>
    </row>
    <row r="6672" spans="1:8">
      <c r="A6672" s="601" t="s">
        <v>4145</v>
      </c>
      <c r="B6672" s="602"/>
      <c r="C6672" s="602"/>
      <c r="D6672" s="603"/>
      <c r="E6672" s="604" t="s">
        <v>4146</v>
      </c>
      <c r="F6672" s="619">
        <v>0.6</v>
      </c>
      <c r="G6672" s="606">
        <v>1587.2183463750353</v>
      </c>
      <c r="H6672" s="607">
        <v>952.33</v>
      </c>
    </row>
    <row r="6673" spans="1:8">
      <c r="A6673" s="601"/>
      <c r="B6673" s="602"/>
      <c r="C6673" s="602"/>
      <c r="D6673" s="603"/>
      <c r="E6673" s="604" t="s">
        <v>4141</v>
      </c>
      <c r="F6673" s="619" t="s">
        <v>4141</v>
      </c>
      <c r="G6673" s="606" t="s">
        <v>4141</v>
      </c>
      <c r="H6673" s="607" t="s">
        <v>4141</v>
      </c>
    </row>
    <row r="6674" spans="1:8">
      <c r="A6674" s="620"/>
      <c r="B6674" s="621"/>
      <c r="C6674" s="621"/>
      <c r="D6674" s="622"/>
      <c r="E6674" s="623" t="s">
        <v>4147</v>
      </c>
      <c r="F6674" s="624"/>
      <c r="G6674" s="625"/>
      <c r="H6674" s="612">
        <v>952.33</v>
      </c>
    </row>
    <row r="6675" spans="1:8">
      <c r="A6675" s="626" t="s">
        <v>4148</v>
      </c>
      <c r="B6675" s="627"/>
      <c r="C6675" s="628"/>
      <c r="D6675" s="629"/>
      <c r="E6675" s="628"/>
      <c r="F6675" s="628"/>
      <c r="G6675" s="630"/>
      <c r="H6675" s="631"/>
    </row>
    <row r="6676" spans="1:8">
      <c r="A6676" s="594" t="s">
        <v>4064</v>
      </c>
      <c r="B6676" s="595"/>
      <c r="C6676" s="595"/>
      <c r="D6676" s="596"/>
      <c r="E6676" s="597" t="s">
        <v>4130</v>
      </c>
      <c r="F6676" s="598" t="s">
        <v>4132</v>
      </c>
      <c r="G6676" s="599" t="s">
        <v>4133</v>
      </c>
      <c r="H6676" s="600" t="s">
        <v>4134</v>
      </c>
    </row>
    <row r="6677" spans="1:8">
      <c r="A6677" s="601" t="s">
        <v>4149</v>
      </c>
      <c r="B6677" s="602"/>
      <c r="C6677" s="602"/>
      <c r="D6677" s="603"/>
      <c r="E6677" s="604" t="s">
        <v>4140</v>
      </c>
      <c r="F6677" s="632">
        <v>0.05</v>
      </c>
      <c r="G6677" s="606">
        <v>64783.484999999993</v>
      </c>
      <c r="H6677" s="607">
        <v>3239.17</v>
      </c>
    </row>
    <row r="6678" spans="1:8">
      <c r="A6678" s="601"/>
      <c r="B6678" s="602"/>
      <c r="C6678" s="602"/>
      <c r="D6678" s="603"/>
      <c r="E6678" s="623" t="s">
        <v>4150</v>
      </c>
      <c r="F6678" s="624"/>
      <c r="G6678" s="625"/>
      <c r="H6678" s="612">
        <v>3239.17</v>
      </c>
    </row>
    <row r="6679" spans="1:8">
      <c r="A6679" s="634" t="s">
        <v>4151</v>
      </c>
      <c r="B6679" s="635"/>
      <c r="C6679" s="636"/>
      <c r="D6679" s="637"/>
      <c r="E6679" s="636"/>
      <c r="F6679" s="636"/>
      <c r="G6679" s="638"/>
      <c r="H6679" s="639"/>
    </row>
    <row r="6680" spans="1:8">
      <c r="A6680" s="594" t="s">
        <v>4064</v>
      </c>
      <c r="B6680" s="595"/>
      <c r="C6680" s="595"/>
      <c r="D6680" s="596"/>
      <c r="E6680" s="597" t="s">
        <v>4130</v>
      </c>
      <c r="F6680" s="598" t="s">
        <v>4144</v>
      </c>
      <c r="G6680" s="599" t="s">
        <v>4133</v>
      </c>
      <c r="H6680" s="600" t="s">
        <v>4134</v>
      </c>
    </row>
    <row r="6681" spans="1:8">
      <c r="A6681" s="601" t="s">
        <v>4198</v>
      </c>
      <c r="B6681" s="602"/>
      <c r="C6681" s="602"/>
      <c r="D6681" s="603"/>
      <c r="E6681" s="604" t="s">
        <v>4146</v>
      </c>
      <c r="F6681" s="640">
        <v>0.6</v>
      </c>
      <c r="G6681" s="606">
        <v>25731.008062500001</v>
      </c>
      <c r="H6681" s="607">
        <v>15438.6</v>
      </c>
    </row>
    <row r="6682" spans="1:8">
      <c r="A6682" s="601"/>
      <c r="B6682" s="602"/>
      <c r="C6682" s="602"/>
      <c r="D6682" s="603"/>
      <c r="E6682" s="604" t="s">
        <v>4141</v>
      </c>
      <c r="F6682" s="605"/>
      <c r="G6682" s="606" t="s">
        <v>4141</v>
      </c>
      <c r="H6682" s="607" t="s">
        <v>4141</v>
      </c>
    </row>
    <row r="6683" spans="1:8" ht="13.5" thickBot="1">
      <c r="A6683" s="641"/>
      <c r="B6683" s="642"/>
      <c r="C6683" s="642"/>
      <c r="D6683" s="643"/>
      <c r="E6683" s="644" t="s">
        <v>4153</v>
      </c>
      <c r="F6683" s="645"/>
      <c r="G6683" s="646"/>
      <c r="H6683" s="647">
        <v>15438.6</v>
      </c>
    </row>
    <row r="6684" spans="1:8" ht="13.5" thickBot="1">
      <c r="A6684" s="648" t="s">
        <v>4154</v>
      </c>
      <c r="B6684" s="649"/>
      <c r="C6684" s="649"/>
      <c r="D6684" s="649"/>
      <c r="E6684" s="650"/>
      <c r="F6684" s="651">
        <v>38472.1</v>
      </c>
      <c r="G6684" s="652"/>
      <c r="H6684" s="653"/>
    </row>
    <row r="6685" spans="1:8" ht="15">
      <c r="A6685" s="579"/>
      <c r="B6685" s="579"/>
      <c r="C6685" s="579"/>
      <c r="D6685" s="579"/>
      <c r="E6685" s="579"/>
      <c r="F6685" s="579"/>
      <c r="G6685" s="579"/>
      <c r="H6685" s="579"/>
    </row>
    <row r="6686" spans="1:8" ht="15.75" thickBot="1">
      <c r="A6686" s="654"/>
      <c r="B6686" s="654"/>
      <c r="C6686" s="654"/>
      <c r="D6686" s="654"/>
      <c r="E6686" s="654"/>
      <c r="F6686" s="654"/>
      <c r="G6686" s="654"/>
      <c r="H6686" s="654"/>
    </row>
    <row r="6687" spans="1:8" ht="26.25" thickBot="1">
      <c r="A6687" s="573" t="s">
        <v>4129</v>
      </c>
      <c r="B6687" s="581"/>
      <c r="C6687" s="581"/>
      <c r="D6687" s="582" t="s">
        <v>531</v>
      </c>
      <c r="E6687" s="583" t="s">
        <v>4130</v>
      </c>
      <c r="F6687" s="584" t="s">
        <v>2</v>
      </c>
      <c r="G6687" s="585" t="s">
        <v>0</v>
      </c>
      <c r="H6687" s="586" t="s">
        <v>4813</v>
      </c>
    </row>
    <row r="6688" spans="1:8" ht="15.75" customHeight="1" thickBot="1">
      <c r="A6688" s="587"/>
      <c r="B6688" s="587"/>
      <c r="C6688" s="587"/>
      <c r="D6688" s="587"/>
      <c r="E6688" s="587"/>
      <c r="F6688" s="587"/>
      <c r="G6688" s="587"/>
      <c r="H6688" s="587"/>
    </row>
    <row r="6689" spans="1:8">
      <c r="A6689" s="588" t="s">
        <v>1297</v>
      </c>
      <c r="B6689" s="589"/>
      <c r="C6689" s="590"/>
      <c r="D6689" s="591"/>
      <c r="E6689" s="590"/>
      <c r="F6689" s="590"/>
      <c r="G6689" s="592"/>
      <c r="H6689" s="593"/>
    </row>
    <row r="6690" spans="1:8">
      <c r="A6690" s="594" t="s">
        <v>4064</v>
      </c>
      <c r="B6690" s="595"/>
      <c r="C6690" s="595"/>
      <c r="D6690" s="596"/>
      <c r="E6690" s="597" t="s">
        <v>4130</v>
      </c>
      <c r="F6690" s="598" t="s">
        <v>4132</v>
      </c>
      <c r="G6690" s="599" t="s">
        <v>4133</v>
      </c>
      <c r="H6690" s="600" t="s">
        <v>4134</v>
      </c>
    </row>
    <row r="6691" spans="1:8">
      <c r="A6691" s="601" t="s">
        <v>4814</v>
      </c>
      <c r="B6691" s="602"/>
      <c r="C6691" s="602"/>
      <c r="D6691" s="603"/>
      <c r="E6691" s="604" t="s">
        <v>4138</v>
      </c>
      <c r="F6691" s="605">
        <v>1</v>
      </c>
      <c r="G6691" s="606">
        <v>80693</v>
      </c>
      <c r="H6691" s="607">
        <v>80693</v>
      </c>
    </row>
    <row r="6692" spans="1:8">
      <c r="A6692" s="601"/>
      <c r="B6692" s="602"/>
      <c r="C6692" s="602"/>
      <c r="D6692" s="603"/>
      <c r="E6692" s="604" t="s">
        <v>4141</v>
      </c>
      <c r="F6692" s="605"/>
      <c r="G6692" s="606" t="s">
        <v>4141</v>
      </c>
      <c r="H6692" s="607" t="s">
        <v>4141</v>
      </c>
    </row>
    <row r="6693" spans="1:8">
      <c r="A6693" s="601"/>
      <c r="B6693" s="602"/>
      <c r="C6693" s="602"/>
      <c r="D6693" s="603"/>
      <c r="E6693" s="611" t="s">
        <v>4142</v>
      </c>
      <c r="F6693" s="611"/>
      <c r="G6693" s="611"/>
      <c r="H6693" s="612">
        <v>80693</v>
      </c>
    </row>
    <row r="6694" spans="1:8">
      <c r="A6694" s="613" t="s">
        <v>4143</v>
      </c>
      <c r="B6694" s="614"/>
      <c r="C6694" s="615"/>
      <c r="D6694" s="616"/>
      <c r="E6694" s="615"/>
      <c r="F6694" s="615"/>
      <c r="G6694" s="617"/>
      <c r="H6694" s="618"/>
    </row>
    <row r="6695" spans="1:8">
      <c r="A6695" s="594" t="s">
        <v>4129</v>
      </c>
      <c r="B6695" s="595"/>
      <c r="C6695" s="595"/>
      <c r="D6695" s="596"/>
      <c r="E6695" s="597" t="s">
        <v>4130</v>
      </c>
      <c r="F6695" s="598" t="s">
        <v>4144</v>
      </c>
      <c r="G6695" s="599" t="s">
        <v>4133</v>
      </c>
      <c r="H6695" s="600" t="s">
        <v>4134</v>
      </c>
    </row>
    <row r="6696" spans="1:8">
      <c r="A6696" s="601" t="s">
        <v>4145</v>
      </c>
      <c r="B6696" s="602"/>
      <c r="C6696" s="602"/>
      <c r="D6696" s="603"/>
      <c r="E6696" s="604" t="s">
        <v>4146</v>
      </c>
      <c r="F6696" s="619">
        <v>0.6</v>
      </c>
      <c r="G6696" s="606">
        <v>1587.2183463750353</v>
      </c>
      <c r="H6696" s="607">
        <v>952.33</v>
      </c>
    </row>
    <row r="6697" spans="1:8">
      <c r="A6697" s="601"/>
      <c r="B6697" s="602"/>
      <c r="C6697" s="602"/>
      <c r="D6697" s="603"/>
      <c r="E6697" s="604" t="s">
        <v>4141</v>
      </c>
      <c r="F6697" s="619" t="s">
        <v>4141</v>
      </c>
      <c r="G6697" s="606" t="s">
        <v>4141</v>
      </c>
      <c r="H6697" s="607" t="s">
        <v>4141</v>
      </c>
    </row>
    <row r="6698" spans="1:8">
      <c r="A6698" s="620"/>
      <c r="B6698" s="621"/>
      <c r="C6698" s="621"/>
      <c r="D6698" s="622"/>
      <c r="E6698" s="623" t="s">
        <v>4147</v>
      </c>
      <c r="F6698" s="624"/>
      <c r="G6698" s="625"/>
      <c r="H6698" s="612">
        <v>952.33</v>
      </c>
    </row>
    <row r="6699" spans="1:8">
      <c r="A6699" s="626" t="s">
        <v>4148</v>
      </c>
      <c r="B6699" s="627"/>
      <c r="C6699" s="628"/>
      <c r="D6699" s="629"/>
      <c r="E6699" s="628"/>
      <c r="F6699" s="628"/>
      <c r="G6699" s="630"/>
      <c r="H6699" s="631"/>
    </row>
    <row r="6700" spans="1:8">
      <c r="A6700" s="594" t="s">
        <v>4064</v>
      </c>
      <c r="B6700" s="595"/>
      <c r="C6700" s="595"/>
      <c r="D6700" s="596"/>
      <c r="E6700" s="597" t="s">
        <v>4130</v>
      </c>
      <c r="F6700" s="598" t="s">
        <v>4132</v>
      </c>
      <c r="G6700" s="599" t="s">
        <v>4133</v>
      </c>
      <c r="H6700" s="600" t="s">
        <v>4134</v>
      </c>
    </row>
    <row r="6701" spans="1:8">
      <c r="A6701" s="601" t="s">
        <v>4149</v>
      </c>
      <c r="B6701" s="602"/>
      <c r="C6701" s="602"/>
      <c r="D6701" s="603"/>
      <c r="E6701" s="604" t="s">
        <v>4140</v>
      </c>
      <c r="F6701" s="632">
        <v>0.05</v>
      </c>
      <c r="G6701" s="606">
        <v>64783.484999999993</v>
      </c>
      <c r="H6701" s="607">
        <v>3239.17</v>
      </c>
    </row>
    <row r="6702" spans="1:8">
      <c r="A6702" s="601"/>
      <c r="B6702" s="602"/>
      <c r="C6702" s="602"/>
      <c r="D6702" s="603"/>
      <c r="E6702" s="623" t="s">
        <v>4150</v>
      </c>
      <c r="F6702" s="624"/>
      <c r="G6702" s="625"/>
      <c r="H6702" s="612">
        <v>3239.17</v>
      </c>
    </row>
    <row r="6703" spans="1:8">
      <c r="A6703" s="634" t="s">
        <v>4151</v>
      </c>
      <c r="B6703" s="635"/>
      <c r="C6703" s="636"/>
      <c r="D6703" s="637"/>
      <c r="E6703" s="636"/>
      <c r="F6703" s="636"/>
      <c r="G6703" s="638"/>
      <c r="H6703" s="639"/>
    </row>
    <row r="6704" spans="1:8">
      <c r="A6704" s="594" t="s">
        <v>4064</v>
      </c>
      <c r="B6704" s="595"/>
      <c r="C6704" s="595"/>
      <c r="D6704" s="596"/>
      <c r="E6704" s="597" t="s">
        <v>4130</v>
      </c>
      <c r="F6704" s="598" t="s">
        <v>4144</v>
      </c>
      <c r="G6704" s="599" t="s">
        <v>4133</v>
      </c>
      <c r="H6704" s="600" t="s">
        <v>4134</v>
      </c>
    </row>
    <row r="6705" spans="1:8">
      <c r="A6705" s="601" t="s">
        <v>4198</v>
      </c>
      <c r="B6705" s="602"/>
      <c r="C6705" s="602"/>
      <c r="D6705" s="603"/>
      <c r="E6705" s="604" t="s">
        <v>4146</v>
      </c>
      <c r="F6705" s="640">
        <v>0.6</v>
      </c>
      <c r="G6705" s="606">
        <v>25731.008062500001</v>
      </c>
      <c r="H6705" s="607">
        <v>15438.6</v>
      </c>
    </row>
    <row r="6706" spans="1:8">
      <c r="A6706" s="601"/>
      <c r="B6706" s="602"/>
      <c r="C6706" s="602"/>
      <c r="D6706" s="603"/>
      <c r="E6706" s="604" t="s">
        <v>4141</v>
      </c>
      <c r="F6706" s="605"/>
      <c r="G6706" s="606" t="s">
        <v>4141</v>
      </c>
      <c r="H6706" s="607" t="s">
        <v>4141</v>
      </c>
    </row>
    <row r="6707" spans="1:8" ht="13.5" thickBot="1">
      <c r="A6707" s="641"/>
      <c r="B6707" s="642"/>
      <c r="C6707" s="642"/>
      <c r="D6707" s="643"/>
      <c r="E6707" s="644" t="s">
        <v>4153</v>
      </c>
      <c r="F6707" s="645"/>
      <c r="G6707" s="646"/>
      <c r="H6707" s="647">
        <v>15438.6</v>
      </c>
    </row>
    <row r="6708" spans="1:8" ht="13.5" thickBot="1">
      <c r="A6708" s="648" t="s">
        <v>4154</v>
      </c>
      <c r="B6708" s="649"/>
      <c r="C6708" s="649"/>
      <c r="D6708" s="649"/>
      <c r="E6708" s="650"/>
      <c r="F6708" s="651">
        <v>100323.1</v>
      </c>
      <c r="G6708" s="652"/>
      <c r="H6708" s="653"/>
    </row>
    <row r="6709" spans="1:8" ht="15">
      <c r="A6709" s="579"/>
      <c r="B6709" s="579"/>
      <c r="C6709" s="579"/>
      <c r="D6709" s="579"/>
      <c r="E6709" s="579"/>
      <c r="F6709" s="579"/>
      <c r="G6709" s="579"/>
      <c r="H6709" s="579"/>
    </row>
    <row r="6710" spans="1:8" ht="15.75" thickBot="1">
      <c r="A6710" s="654"/>
      <c r="B6710" s="654"/>
      <c r="C6710" s="654"/>
      <c r="D6710" s="654"/>
      <c r="E6710" s="654"/>
      <c r="F6710" s="654"/>
      <c r="G6710" s="654"/>
      <c r="H6710" s="654"/>
    </row>
    <row r="6711" spans="1:8" ht="26.25" thickBot="1">
      <c r="A6711" s="573" t="s">
        <v>4129</v>
      </c>
      <c r="B6711" s="581"/>
      <c r="C6711" s="581"/>
      <c r="D6711" s="582" t="s">
        <v>533</v>
      </c>
      <c r="E6711" s="583" t="s">
        <v>4130</v>
      </c>
      <c r="F6711" s="584" t="s">
        <v>2</v>
      </c>
      <c r="G6711" s="585" t="s">
        <v>0</v>
      </c>
      <c r="H6711" s="586" t="s">
        <v>4815</v>
      </c>
    </row>
    <row r="6712" spans="1:8" ht="15.75" customHeight="1" thickBot="1">
      <c r="A6712" s="587"/>
      <c r="B6712" s="587"/>
      <c r="C6712" s="587"/>
      <c r="D6712" s="587"/>
      <c r="E6712" s="587"/>
      <c r="F6712" s="587"/>
      <c r="G6712" s="587"/>
      <c r="H6712" s="587"/>
    </row>
    <row r="6713" spans="1:8">
      <c r="A6713" s="588" t="s">
        <v>1297</v>
      </c>
      <c r="B6713" s="589"/>
      <c r="C6713" s="590"/>
      <c r="D6713" s="591"/>
      <c r="E6713" s="590"/>
      <c r="F6713" s="590"/>
      <c r="G6713" s="592"/>
      <c r="H6713" s="593"/>
    </row>
    <row r="6714" spans="1:8">
      <c r="A6714" s="594" t="s">
        <v>4064</v>
      </c>
      <c r="B6714" s="595"/>
      <c r="C6714" s="595"/>
      <c r="D6714" s="596"/>
      <c r="E6714" s="597" t="s">
        <v>4130</v>
      </c>
      <c r="F6714" s="598" t="s">
        <v>4132</v>
      </c>
      <c r="G6714" s="599" t="s">
        <v>4133</v>
      </c>
      <c r="H6714" s="600" t="s">
        <v>4134</v>
      </c>
    </row>
    <row r="6715" spans="1:8">
      <c r="A6715" s="601" t="s">
        <v>4816</v>
      </c>
      <c r="B6715" s="602"/>
      <c r="C6715" s="602"/>
      <c r="D6715" s="603"/>
      <c r="E6715" s="604" t="s">
        <v>4138</v>
      </c>
      <c r="F6715" s="605">
        <v>1</v>
      </c>
      <c r="G6715" s="606">
        <v>147938</v>
      </c>
      <c r="H6715" s="607">
        <v>147938</v>
      </c>
    </row>
    <row r="6716" spans="1:8">
      <c r="A6716" s="601"/>
      <c r="B6716" s="602"/>
      <c r="C6716" s="602"/>
      <c r="D6716" s="603"/>
      <c r="E6716" s="604" t="s">
        <v>4141</v>
      </c>
      <c r="F6716" s="605"/>
      <c r="G6716" s="606" t="s">
        <v>4141</v>
      </c>
      <c r="H6716" s="607" t="s">
        <v>4141</v>
      </c>
    </row>
    <row r="6717" spans="1:8">
      <c r="A6717" s="601"/>
      <c r="B6717" s="602"/>
      <c r="C6717" s="602"/>
      <c r="D6717" s="603"/>
      <c r="E6717" s="611" t="s">
        <v>4142</v>
      </c>
      <c r="F6717" s="611"/>
      <c r="G6717" s="611"/>
      <c r="H6717" s="612">
        <v>147938</v>
      </c>
    </row>
    <row r="6718" spans="1:8">
      <c r="A6718" s="613" t="s">
        <v>4143</v>
      </c>
      <c r="B6718" s="614"/>
      <c r="C6718" s="615"/>
      <c r="D6718" s="616"/>
      <c r="E6718" s="615"/>
      <c r="F6718" s="615"/>
      <c r="G6718" s="617"/>
      <c r="H6718" s="618"/>
    </row>
    <row r="6719" spans="1:8">
      <c r="A6719" s="594" t="s">
        <v>4129</v>
      </c>
      <c r="B6719" s="595"/>
      <c r="C6719" s="595"/>
      <c r="D6719" s="596"/>
      <c r="E6719" s="597" t="s">
        <v>4130</v>
      </c>
      <c r="F6719" s="598" t="s">
        <v>4144</v>
      </c>
      <c r="G6719" s="599" t="s">
        <v>4133</v>
      </c>
      <c r="H6719" s="600" t="s">
        <v>4134</v>
      </c>
    </row>
    <row r="6720" spans="1:8">
      <c r="A6720" s="601" t="s">
        <v>4145</v>
      </c>
      <c r="B6720" s="602"/>
      <c r="C6720" s="602"/>
      <c r="D6720" s="603"/>
      <c r="E6720" s="604" t="s">
        <v>4146</v>
      </c>
      <c r="F6720" s="619">
        <v>0.6</v>
      </c>
      <c r="G6720" s="606">
        <v>1587.2183463750353</v>
      </c>
      <c r="H6720" s="607">
        <v>952.33</v>
      </c>
    </row>
    <row r="6721" spans="1:8">
      <c r="A6721" s="601"/>
      <c r="B6721" s="602"/>
      <c r="C6721" s="602"/>
      <c r="D6721" s="603"/>
      <c r="E6721" s="604" t="s">
        <v>4141</v>
      </c>
      <c r="F6721" s="619" t="s">
        <v>4141</v>
      </c>
      <c r="G6721" s="606" t="s">
        <v>4141</v>
      </c>
      <c r="H6721" s="607" t="s">
        <v>4141</v>
      </c>
    </row>
    <row r="6722" spans="1:8">
      <c r="A6722" s="620"/>
      <c r="B6722" s="621"/>
      <c r="C6722" s="621"/>
      <c r="D6722" s="622"/>
      <c r="E6722" s="623" t="s">
        <v>4147</v>
      </c>
      <c r="F6722" s="624"/>
      <c r="G6722" s="625"/>
      <c r="H6722" s="612">
        <v>952.33</v>
      </c>
    </row>
    <row r="6723" spans="1:8">
      <c r="A6723" s="626" t="s">
        <v>4148</v>
      </c>
      <c r="B6723" s="627"/>
      <c r="C6723" s="628"/>
      <c r="D6723" s="629"/>
      <c r="E6723" s="628"/>
      <c r="F6723" s="628"/>
      <c r="G6723" s="630"/>
      <c r="H6723" s="631"/>
    </row>
    <row r="6724" spans="1:8">
      <c r="A6724" s="594" t="s">
        <v>4064</v>
      </c>
      <c r="B6724" s="595"/>
      <c r="C6724" s="595"/>
      <c r="D6724" s="596"/>
      <c r="E6724" s="597" t="s">
        <v>4130</v>
      </c>
      <c r="F6724" s="598" t="s">
        <v>4132</v>
      </c>
      <c r="G6724" s="599" t="s">
        <v>4133</v>
      </c>
      <c r="H6724" s="600" t="s">
        <v>4134</v>
      </c>
    </row>
    <row r="6725" spans="1:8">
      <c r="A6725" s="601" t="s">
        <v>4149</v>
      </c>
      <c r="B6725" s="602"/>
      <c r="C6725" s="602"/>
      <c r="D6725" s="603"/>
      <c r="E6725" s="604" t="s">
        <v>4140</v>
      </c>
      <c r="F6725" s="632">
        <v>0.05</v>
      </c>
      <c r="G6725" s="606">
        <v>64783.484999999993</v>
      </c>
      <c r="H6725" s="607">
        <v>3239.17</v>
      </c>
    </row>
    <row r="6726" spans="1:8">
      <c r="A6726" s="601"/>
      <c r="B6726" s="602"/>
      <c r="C6726" s="602"/>
      <c r="D6726" s="603"/>
      <c r="E6726" s="623" t="s">
        <v>4150</v>
      </c>
      <c r="F6726" s="624"/>
      <c r="G6726" s="625"/>
      <c r="H6726" s="612">
        <v>3239.17</v>
      </c>
    </row>
    <row r="6727" spans="1:8">
      <c r="A6727" s="634" t="s">
        <v>4151</v>
      </c>
      <c r="B6727" s="635"/>
      <c r="C6727" s="636"/>
      <c r="D6727" s="637"/>
      <c r="E6727" s="636"/>
      <c r="F6727" s="636"/>
      <c r="G6727" s="638"/>
      <c r="H6727" s="639"/>
    </row>
    <row r="6728" spans="1:8">
      <c r="A6728" s="594" t="s">
        <v>4064</v>
      </c>
      <c r="B6728" s="595"/>
      <c r="C6728" s="595"/>
      <c r="D6728" s="596"/>
      <c r="E6728" s="597" t="s">
        <v>4130</v>
      </c>
      <c r="F6728" s="598" t="s">
        <v>4144</v>
      </c>
      <c r="G6728" s="599" t="s">
        <v>4133</v>
      </c>
      <c r="H6728" s="600" t="s">
        <v>4134</v>
      </c>
    </row>
    <row r="6729" spans="1:8">
      <c r="A6729" s="601" t="s">
        <v>4198</v>
      </c>
      <c r="B6729" s="602"/>
      <c r="C6729" s="602"/>
      <c r="D6729" s="603"/>
      <c r="E6729" s="604" t="s">
        <v>4146</v>
      </c>
      <c r="F6729" s="640">
        <v>0.6</v>
      </c>
      <c r="G6729" s="606">
        <v>25731.008062500001</v>
      </c>
      <c r="H6729" s="607">
        <v>15438.6</v>
      </c>
    </row>
    <row r="6730" spans="1:8">
      <c r="A6730" s="601"/>
      <c r="B6730" s="602"/>
      <c r="C6730" s="602"/>
      <c r="D6730" s="603"/>
      <c r="E6730" s="604" t="s">
        <v>4141</v>
      </c>
      <c r="F6730" s="605"/>
      <c r="G6730" s="606" t="s">
        <v>4141</v>
      </c>
      <c r="H6730" s="607" t="s">
        <v>4141</v>
      </c>
    </row>
    <row r="6731" spans="1:8" ht="13.5" thickBot="1">
      <c r="A6731" s="641"/>
      <c r="B6731" s="642"/>
      <c r="C6731" s="642"/>
      <c r="D6731" s="643"/>
      <c r="E6731" s="644" t="s">
        <v>4153</v>
      </c>
      <c r="F6731" s="645"/>
      <c r="G6731" s="646"/>
      <c r="H6731" s="647">
        <v>15438.6</v>
      </c>
    </row>
    <row r="6732" spans="1:8" ht="13.5" thickBot="1">
      <c r="A6732" s="648" t="s">
        <v>4154</v>
      </c>
      <c r="B6732" s="649"/>
      <c r="C6732" s="649"/>
      <c r="D6732" s="649"/>
      <c r="E6732" s="650"/>
      <c r="F6732" s="651">
        <v>167568.1</v>
      </c>
      <c r="G6732" s="652"/>
      <c r="H6732" s="653"/>
    </row>
    <row r="6733" spans="1:8" ht="15">
      <c r="A6733" s="579"/>
      <c r="B6733" s="579"/>
      <c r="C6733" s="579"/>
      <c r="D6733" s="579"/>
      <c r="E6733" s="579"/>
      <c r="F6733" s="579"/>
      <c r="G6733" s="579"/>
      <c r="H6733" s="579"/>
    </row>
    <row r="6734" spans="1:8" ht="15.75" thickBot="1">
      <c r="A6734" s="654"/>
      <c r="B6734" s="654"/>
      <c r="C6734" s="654"/>
      <c r="D6734" s="654"/>
      <c r="E6734" s="654"/>
      <c r="F6734" s="654"/>
      <c r="G6734" s="654"/>
      <c r="H6734" s="654"/>
    </row>
    <row r="6735" spans="1:8" ht="26.25" thickBot="1">
      <c r="A6735" s="573" t="s">
        <v>4129</v>
      </c>
      <c r="B6735" s="581"/>
      <c r="C6735" s="581"/>
      <c r="D6735" s="582" t="s">
        <v>535</v>
      </c>
      <c r="E6735" s="583" t="s">
        <v>4130</v>
      </c>
      <c r="F6735" s="584" t="s">
        <v>2</v>
      </c>
      <c r="G6735" s="585" t="s">
        <v>0</v>
      </c>
      <c r="H6735" s="586" t="s">
        <v>4817</v>
      </c>
    </row>
    <row r="6736" spans="1:8" ht="15.75" customHeight="1" thickBot="1">
      <c r="A6736" s="587"/>
      <c r="B6736" s="587"/>
      <c r="C6736" s="587"/>
      <c r="D6736" s="587"/>
      <c r="E6736" s="587"/>
      <c r="F6736" s="587"/>
      <c r="G6736" s="587"/>
      <c r="H6736" s="587"/>
    </row>
    <row r="6737" spans="1:8">
      <c r="A6737" s="588" t="s">
        <v>1297</v>
      </c>
      <c r="B6737" s="589"/>
      <c r="C6737" s="590"/>
      <c r="D6737" s="591"/>
      <c r="E6737" s="590"/>
      <c r="F6737" s="590"/>
      <c r="G6737" s="592"/>
      <c r="H6737" s="593"/>
    </row>
    <row r="6738" spans="1:8">
      <c r="A6738" s="594" t="s">
        <v>4064</v>
      </c>
      <c r="B6738" s="595"/>
      <c r="C6738" s="595"/>
      <c r="D6738" s="596"/>
      <c r="E6738" s="597" t="s">
        <v>4130</v>
      </c>
      <c r="F6738" s="598" t="s">
        <v>4132</v>
      </c>
      <c r="G6738" s="599" t="s">
        <v>4133</v>
      </c>
      <c r="H6738" s="600" t="s">
        <v>4134</v>
      </c>
    </row>
    <row r="6739" spans="1:8">
      <c r="A6739" s="601" t="s">
        <v>4818</v>
      </c>
      <c r="B6739" s="602"/>
      <c r="C6739" s="602"/>
      <c r="D6739" s="603"/>
      <c r="E6739" s="604" t="s">
        <v>4138</v>
      </c>
      <c r="F6739" s="605">
        <v>1</v>
      </c>
      <c r="G6739" s="606">
        <v>13889</v>
      </c>
      <c r="H6739" s="607">
        <v>13889</v>
      </c>
    </row>
    <row r="6740" spans="1:8">
      <c r="A6740" s="601"/>
      <c r="B6740" s="602"/>
      <c r="C6740" s="602"/>
      <c r="D6740" s="603"/>
      <c r="E6740" s="604" t="s">
        <v>4141</v>
      </c>
      <c r="F6740" s="605"/>
      <c r="G6740" s="606" t="s">
        <v>4141</v>
      </c>
      <c r="H6740" s="607" t="s">
        <v>4141</v>
      </c>
    </row>
    <row r="6741" spans="1:8">
      <c r="A6741" s="601"/>
      <c r="B6741" s="602"/>
      <c r="C6741" s="602"/>
      <c r="D6741" s="603"/>
      <c r="E6741" s="611" t="s">
        <v>4142</v>
      </c>
      <c r="F6741" s="611"/>
      <c r="G6741" s="611"/>
      <c r="H6741" s="612">
        <v>13889</v>
      </c>
    </row>
    <row r="6742" spans="1:8">
      <c r="A6742" s="613" t="s">
        <v>4143</v>
      </c>
      <c r="B6742" s="614"/>
      <c r="C6742" s="615"/>
      <c r="D6742" s="616"/>
      <c r="E6742" s="615"/>
      <c r="F6742" s="615"/>
      <c r="G6742" s="617"/>
      <c r="H6742" s="618"/>
    </row>
    <row r="6743" spans="1:8">
      <c r="A6743" s="594" t="s">
        <v>4129</v>
      </c>
      <c r="B6743" s="595"/>
      <c r="C6743" s="595"/>
      <c r="D6743" s="596"/>
      <c r="E6743" s="597" t="s">
        <v>4130</v>
      </c>
      <c r="F6743" s="598" t="s">
        <v>4144</v>
      </c>
      <c r="G6743" s="599" t="s">
        <v>4133</v>
      </c>
      <c r="H6743" s="600" t="s">
        <v>4134</v>
      </c>
    </row>
    <row r="6744" spans="1:8">
      <c r="A6744" s="601" t="s">
        <v>4145</v>
      </c>
      <c r="B6744" s="602"/>
      <c r="C6744" s="602"/>
      <c r="D6744" s="603"/>
      <c r="E6744" s="604" t="s">
        <v>4146</v>
      </c>
      <c r="F6744" s="619">
        <v>1.0900000000000001</v>
      </c>
      <c r="G6744" s="606">
        <v>1587.2183463750353</v>
      </c>
      <c r="H6744" s="607">
        <v>1730.07</v>
      </c>
    </row>
    <row r="6745" spans="1:8">
      <c r="A6745" s="601"/>
      <c r="B6745" s="602"/>
      <c r="C6745" s="602"/>
      <c r="D6745" s="603"/>
      <c r="E6745" s="604" t="s">
        <v>4141</v>
      </c>
      <c r="F6745" s="619" t="s">
        <v>4141</v>
      </c>
      <c r="G6745" s="606" t="s">
        <v>4141</v>
      </c>
      <c r="H6745" s="607" t="s">
        <v>4141</v>
      </c>
    </row>
    <row r="6746" spans="1:8">
      <c r="A6746" s="620"/>
      <c r="B6746" s="621"/>
      <c r="C6746" s="621"/>
      <c r="D6746" s="622"/>
      <c r="E6746" s="623" t="s">
        <v>4147</v>
      </c>
      <c r="F6746" s="624"/>
      <c r="G6746" s="625"/>
      <c r="H6746" s="612">
        <v>1730.07</v>
      </c>
    </row>
    <row r="6747" spans="1:8">
      <c r="A6747" s="626" t="s">
        <v>4148</v>
      </c>
      <c r="B6747" s="627"/>
      <c r="C6747" s="628"/>
      <c r="D6747" s="629"/>
      <c r="E6747" s="628"/>
      <c r="F6747" s="628"/>
      <c r="G6747" s="630"/>
      <c r="H6747" s="631"/>
    </row>
    <row r="6748" spans="1:8">
      <c r="A6748" s="594" t="s">
        <v>4064</v>
      </c>
      <c r="B6748" s="595"/>
      <c r="C6748" s="595"/>
      <c r="D6748" s="596"/>
      <c r="E6748" s="597" t="s">
        <v>4130</v>
      </c>
      <c r="F6748" s="598" t="s">
        <v>4132</v>
      </c>
      <c r="G6748" s="599" t="s">
        <v>4133</v>
      </c>
      <c r="H6748" s="600" t="s">
        <v>4134</v>
      </c>
    </row>
    <row r="6749" spans="1:8">
      <c r="A6749" s="601" t="s">
        <v>4149</v>
      </c>
      <c r="B6749" s="602"/>
      <c r="C6749" s="602"/>
      <c r="D6749" s="603"/>
      <c r="E6749" s="604" t="s">
        <v>4140</v>
      </c>
      <c r="F6749" s="632">
        <v>4.9599999999999998E-2</v>
      </c>
      <c r="G6749" s="606">
        <v>64783.484999999993</v>
      </c>
      <c r="H6749" s="607">
        <v>3213.26</v>
      </c>
    </row>
    <row r="6750" spans="1:8">
      <c r="A6750" s="601"/>
      <c r="B6750" s="602"/>
      <c r="C6750" s="602"/>
      <c r="D6750" s="603"/>
      <c r="E6750" s="623" t="s">
        <v>4150</v>
      </c>
      <c r="F6750" s="624"/>
      <c r="G6750" s="625"/>
      <c r="H6750" s="612">
        <v>3213.26</v>
      </c>
    </row>
    <row r="6751" spans="1:8">
      <c r="A6751" s="634" t="s">
        <v>4151</v>
      </c>
      <c r="B6751" s="635"/>
      <c r="C6751" s="636"/>
      <c r="D6751" s="637"/>
      <c r="E6751" s="636"/>
      <c r="F6751" s="636"/>
      <c r="G6751" s="638"/>
      <c r="H6751" s="639"/>
    </row>
    <row r="6752" spans="1:8">
      <c r="A6752" s="594" t="s">
        <v>4064</v>
      </c>
      <c r="B6752" s="595"/>
      <c r="C6752" s="595"/>
      <c r="D6752" s="596"/>
      <c r="E6752" s="597" t="s">
        <v>4130</v>
      </c>
      <c r="F6752" s="598" t="s">
        <v>4144</v>
      </c>
      <c r="G6752" s="599" t="s">
        <v>4133</v>
      </c>
      <c r="H6752" s="600" t="s">
        <v>4134</v>
      </c>
    </row>
    <row r="6753" spans="1:8">
      <c r="A6753" s="601" t="s">
        <v>4198</v>
      </c>
      <c r="B6753" s="602"/>
      <c r="C6753" s="602"/>
      <c r="D6753" s="603"/>
      <c r="E6753" s="604" t="s">
        <v>4146</v>
      </c>
      <c r="F6753" s="640">
        <v>1.0900000000000001</v>
      </c>
      <c r="G6753" s="606">
        <v>25731.008062500001</v>
      </c>
      <c r="H6753" s="607">
        <v>28046.799999999999</v>
      </c>
    </row>
    <row r="6754" spans="1:8">
      <c r="A6754" s="601"/>
      <c r="B6754" s="602"/>
      <c r="C6754" s="602"/>
      <c r="D6754" s="603"/>
      <c r="E6754" s="604" t="s">
        <v>4141</v>
      </c>
      <c r="F6754" s="605"/>
      <c r="G6754" s="606" t="s">
        <v>4141</v>
      </c>
      <c r="H6754" s="607" t="s">
        <v>4141</v>
      </c>
    </row>
    <row r="6755" spans="1:8" ht="13.5" thickBot="1">
      <c r="A6755" s="641"/>
      <c r="B6755" s="642"/>
      <c r="C6755" s="642"/>
      <c r="D6755" s="643"/>
      <c r="E6755" s="644" t="s">
        <v>4153</v>
      </c>
      <c r="F6755" s="645"/>
      <c r="G6755" s="646"/>
      <c r="H6755" s="647">
        <v>28046.799999999999</v>
      </c>
    </row>
    <row r="6756" spans="1:8" ht="13.5" thickBot="1">
      <c r="A6756" s="648" t="s">
        <v>4154</v>
      </c>
      <c r="B6756" s="649"/>
      <c r="C6756" s="649"/>
      <c r="D6756" s="649"/>
      <c r="E6756" s="650"/>
      <c r="F6756" s="651">
        <v>46879.13</v>
      </c>
      <c r="G6756" s="652"/>
      <c r="H6756" s="653"/>
    </row>
    <row r="6757" spans="1:8" ht="15">
      <c r="A6757" s="579"/>
      <c r="B6757" s="579"/>
      <c r="C6757" s="579"/>
      <c r="D6757" s="579"/>
      <c r="E6757" s="579"/>
      <c r="F6757" s="579"/>
      <c r="G6757" s="579"/>
      <c r="H6757" s="579"/>
    </row>
    <row r="6758" spans="1:8" ht="15.75" thickBot="1">
      <c r="A6758" s="654"/>
      <c r="B6758" s="654"/>
      <c r="C6758" s="654"/>
      <c r="D6758" s="654"/>
      <c r="E6758" s="654"/>
      <c r="F6758" s="654"/>
      <c r="G6758" s="654"/>
      <c r="H6758" s="654"/>
    </row>
    <row r="6759" spans="1:8" ht="26.25" thickBot="1">
      <c r="A6759" s="573" t="s">
        <v>4129</v>
      </c>
      <c r="B6759" s="581"/>
      <c r="C6759" s="581"/>
      <c r="D6759" s="582" t="s">
        <v>537</v>
      </c>
      <c r="E6759" s="583" t="s">
        <v>4130</v>
      </c>
      <c r="F6759" s="584" t="s">
        <v>2</v>
      </c>
      <c r="G6759" s="585" t="s">
        <v>0</v>
      </c>
      <c r="H6759" s="586" t="s">
        <v>4819</v>
      </c>
    </row>
    <row r="6760" spans="1:8" ht="15.75" customHeight="1" thickBot="1">
      <c r="A6760" s="587"/>
      <c r="B6760" s="587"/>
      <c r="C6760" s="587"/>
      <c r="D6760" s="587"/>
      <c r="E6760" s="587"/>
      <c r="F6760" s="587"/>
      <c r="G6760" s="587"/>
      <c r="H6760" s="587"/>
    </row>
    <row r="6761" spans="1:8">
      <c r="A6761" s="588" t="s">
        <v>1297</v>
      </c>
      <c r="B6761" s="589"/>
      <c r="C6761" s="590"/>
      <c r="D6761" s="591"/>
      <c r="E6761" s="590"/>
      <c r="F6761" s="590"/>
      <c r="G6761" s="592"/>
      <c r="H6761" s="593"/>
    </row>
    <row r="6762" spans="1:8">
      <c r="A6762" s="594" t="s">
        <v>4064</v>
      </c>
      <c r="B6762" s="595"/>
      <c r="C6762" s="595"/>
      <c r="D6762" s="596"/>
      <c r="E6762" s="597" t="s">
        <v>4130</v>
      </c>
      <c r="F6762" s="598" t="s">
        <v>4132</v>
      </c>
      <c r="G6762" s="599" t="s">
        <v>4133</v>
      </c>
      <c r="H6762" s="600" t="s">
        <v>4134</v>
      </c>
    </row>
    <row r="6763" spans="1:8">
      <c r="A6763" s="601" t="s">
        <v>4820</v>
      </c>
      <c r="B6763" s="602"/>
      <c r="C6763" s="602"/>
      <c r="D6763" s="603"/>
      <c r="E6763" s="604" t="s">
        <v>4138</v>
      </c>
      <c r="F6763" s="605">
        <v>1</v>
      </c>
      <c r="G6763" s="606">
        <v>520603</v>
      </c>
      <c r="H6763" s="607">
        <v>520603</v>
      </c>
    </row>
    <row r="6764" spans="1:8">
      <c r="A6764" s="601" t="s">
        <v>4683</v>
      </c>
      <c r="B6764" s="602"/>
      <c r="C6764" s="602"/>
      <c r="D6764" s="603"/>
      <c r="E6764" s="604" t="s">
        <v>4138</v>
      </c>
      <c r="F6764" s="605">
        <v>2</v>
      </c>
      <c r="G6764" s="606">
        <v>1619</v>
      </c>
      <c r="H6764" s="607">
        <v>3238</v>
      </c>
    </row>
    <row r="6765" spans="1:8">
      <c r="A6765" s="601"/>
      <c r="B6765" s="602"/>
      <c r="C6765" s="602"/>
      <c r="D6765" s="603"/>
      <c r="E6765" s="604" t="s">
        <v>4141</v>
      </c>
      <c r="F6765" s="605"/>
      <c r="G6765" s="606" t="s">
        <v>4141</v>
      </c>
      <c r="H6765" s="607" t="s">
        <v>4141</v>
      </c>
    </row>
    <row r="6766" spans="1:8">
      <c r="A6766" s="601"/>
      <c r="B6766" s="602"/>
      <c r="C6766" s="602"/>
      <c r="D6766" s="603"/>
      <c r="E6766" s="611" t="s">
        <v>4142</v>
      </c>
      <c r="F6766" s="611"/>
      <c r="G6766" s="611"/>
      <c r="H6766" s="612">
        <v>523841</v>
      </c>
    </row>
    <row r="6767" spans="1:8">
      <c r="A6767" s="613" t="s">
        <v>4143</v>
      </c>
      <c r="B6767" s="614"/>
      <c r="C6767" s="615"/>
      <c r="D6767" s="616"/>
      <c r="E6767" s="615"/>
      <c r="F6767" s="615"/>
      <c r="G6767" s="617"/>
      <c r="H6767" s="618"/>
    </row>
    <row r="6768" spans="1:8">
      <c r="A6768" s="594" t="s">
        <v>4129</v>
      </c>
      <c r="B6768" s="595"/>
      <c r="C6768" s="595"/>
      <c r="D6768" s="596"/>
      <c r="E6768" s="597" t="s">
        <v>4130</v>
      </c>
      <c r="F6768" s="598" t="s">
        <v>4144</v>
      </c>
      <c r="G6768" s="599" t="s">
        <v>4133</v>
      </c>
      <c r="H6768" s="600" t="s">
        <v>4134</v>
      </c>
    </row>
    <row r="6769" spans="1:8">
      <c r="A6769" s="601" t="s">
        <v>4145</v>
      </c>
      <c r="B6769" s="602"/>
      <c r="C6769" s="602"/>
      <c r="D6769" s="603"/>
      <c r="E6769" s="604" t="s">
        <v>4146</v>
      </c>
      <c r="F6769" s="619">
        <v>1.2</v>
      </c>
      <c r="G6769" s="606">
        <v>1587.2183463750353</v>
      </c>
      <c r="H6769" s="607">
        <v>1904.66</v>
      </c>
    </row>
    <row r="6770" spans="1:8">
      <c r="A6770" s="601" t="s">
        <v>4181</v>
      </c>
      <c r="B6770" s="602"/>
      <c r="C6770" s="602"/>
      <c r="D6770" s="603"/>
      <c r="E6770" s="604" t="s">
        <v>4146</v>
      </c>
      <c r="F6770" s="619">
        <v>1.2</v>
      </c>
      <c r="G6770" s="606">
        <v>2041.4757928961851</v>
      </c>
      <c r="H6770" s="607">
        <v>2449.77</v>
      </c>
    </row>
    <row r="6771" spans="1:8">
      <c r="A6771" s="620"/>
      <c r="B6771" s="621"/>
      <c r="C6771" s="621"/>
      <c r="D6771" s="622"/>
      <c r="E6771" s="623" t="s">
        <v>4147</v>
      </c>
      <c r="F6771" s="624"/>
      <c r="G6771" s="625"/>
      <c r="H6771" s="612">
        <v>4354.43</v>
      </c>
    </row>
    <row r="6772" spans="1:8">
      <c r="A6772" s="626" t="s">
        <v>4148</v>
      </c>
      <c r="B6772" s="627"/>
      <c r="C6772" s="628"/>
      <c r="D6772" s="629"/>
      <c r="E6772" s="628"/>
      <c r="F6772" s="628"/>
      <c r="G6772" s="630"/>
      <c r="H6772" s="631"/>
    </row>
    <row r="6773" spans="1:8">
      <c r="A6773" s="594" t="s">
        <v>4064</v>
      </c>
      <c r="B6773" s="595"/>
      <c r="C6773" s="595"/>
      <c r="D6773" s="596"/>
      <c r="E6773" s="597" t="s">
        <v>4130</v>
      </c>
      <c r="F6773" s="598" t="s">
        <v>4132</v>
      </c>
      <c r="G6773" s="599" t="s">
        <v>4133</v>
      </c>
      <c r="H6773" s="600" t="s">
        <v>4134</v>
      </c>
    </row>
    <row r="6774" spans="1:8">
      <c r="A6774" s="601" t="s">
        <v>4149</v>
      </c>
      <c r="B6774" s="602"/>
      <c r="C6774" s="602"/>
      <c r="D6774" s="603"/>
      <c r="E6774" s="604" t="s">
        <v>4140</v>
      </c>
      <c r="F6774" s="632">
        <v>0.5</v>
      </c>
      <c r="G6774" s="606">
        <v>64783.484999999993</v>
      </c>
      <c r="H6774" s="607">
        <v>32391.74</v>
      </c>
    </row>
    <row r="6775" spans="1:8">
      <c r="A6775" s="601"/>
      <c r="B6775" s="602"/>
      <c r="C6775" s="602"/>
      <c r="D6775" s="603"/>
      <c r="E6775" s="623" t="s">
        <v>4150</v>
      </c>
      <c r="F6775" s="624"/>
      <c r="G6775" s="625"/>
      <c r="H6775" s="612">
        <v>32391.74</v>
      </c>
    </row>
    <row r="6776" spans="1:8">
      <c r="A6776" s="634" t="s">
        <v>4151</v>
      </c>
      <c r="B6776" s="635"/>
      <c r="C6776" s="636"/>
      <c r="D6776" s="637"/>
      <c r="E6776" s="636"/>
      <c r="F6776" s="636"/>
      <c r="G6776" s="638"/>
      <c r="H6776" s="639"/>
    </row>
    <row r="6777" spans="1:8">
      <c r="A6777" s="594" t="s">
        <v>4064</v>
      </c>
      <c r="B6777" s="595"/>
      <c r="C6777" s="595"/>
      <c r="D6777" s="596"/>
      <c r="E6777" s="597" t="s">
        <v>4130</v>
      </c>
      <c r="F6777" s="598" t="s">
        <v>4144</v>
      </c>
      <c r="G6777" s="599" t="s">
        <v>4133</v>
      </c>
      <c r="H6777" s="600" t="s">
        <v>4134</v>
      </c>
    </row>
    <row r="6778" spans="1:8">
      <c r="A6778" s="601" t="s">
        <v>4198</v>
      </c>
      <c r="B6778" s="602"/>
      <c r="C6778" s="602"/>
      <c r="D6778" s="603"/>
      <c r="E6778" s="604" t="s">
        <v>4146</v>
      </c>
      <c r="F6778" s="640">
        <v>1.2</v>
      </c>
      <c r="G6778" s="606">
        <v>25731.008062500001</v>
      </c>
      <c r="H6778" s="607">
        <v>30877.21</v>
      </c>
    </row>
    <row r="6779" spans="1:8">
      <c r="A6779" s="601"/>
      <c r="B6779" s="602"/>
      <c r="C6779" s="602"/>
      <c r="D6779" s="603"/>
      <c r="E6779" s="604" t="s">
        <v>4141</v>
      </c>
      <c r="F6779" s="605"/>
      <c r="G6779" s="606" t="s">
        <v>4141</v>
      </c>
      <c r="H6779" s="607" t="s">
        <v>4141</v>
      </c>
    </row>
    <row r="6780" spans="1:8" ht="13.5" thickBot="1">
      <c r="A6780" s="641"/>
      <c r="B6780" s="642"/>
      <c r="C6780" s="642"/>
      <c r="D6780" s="643"/>
      <c r="E6780" s="644" t="s">
        <v>4153</v>
      </c>
      <c r="F6780" s="645"/>
      <c r="G6780" s="646"/>
      <c r="H6780" s="647">
        <v>30877.21</v>
      </c>
    </row>
    <row r="6781" spans="1:8" ht="13.5" thickBot="1">
      <c r="A6781" s="648" t="s">
        <v>4154</v>
      </c>
      <c r="B6781" s="649"/>
      <c r="C6781" s="649"/>
      <c r="D6781" s="649"/>
      <c r="E6781" s="650"/>
      <c r="F6781" s="651">
        <v>591464.38</v>
      </c>
      <c r="G6781" s="652"/>
      <c r="H6781" s="653"/>
    </row>
    <row r="6782" spans="1:8" ht="15">
      <c r="A6782" s="579"/>
      <c r="B6782" s="579"/>
      <c r="C6782" s="579"/>
      <c r="D6782" s="579"/>
      <c r="E6782" s="579"/>
      <c r="F6782" s="579"/>
      <c r="G6782" s="579"/>
      <c r="H6782" s="579"/>
    </row>
    <row r="6783" spans="1:8" ht="15.75" thickBot="1">
      <c r="A6783" s="654"/>
      <c r="B6783" s="654"/>
      <c r="C6783" s="654"/>
      <c r="D6783" s="654"/>
      <c r="E6783" s="654"/>
      <c r="F6783" s="654"/>
      <c r="G6783" s="654"/>
      <c r="H6783" s="654"/>
    </row>
    <row r="6784" spans="1:8" ht="26.25" thickBot="1">
      <c r="A6784" s="573" t="s">
        <v>4129</v>
      </c>
      <c r="B6784" s="581"/>
      <c r="C6784" s="581"/>
      <c r="D6784" s="582" t="s">
        <v>539</v>
      </c>
      <c r="E6784" s="583" t="s">
        <v>4130</v>
      </c>
      <c r="F6784" s="584" t="s">
        <v>2</v>
      </c>
      <c r="G6784" s="585" t="s">
        <v>0</v>
      </c>
      <c r="H6784" s="586" t="s">
        <v>4821</v>
      </c>
    </row>
    <row r="6785" spans="1:8" ht="15.75" customHeight="1" thickBot="1">
      <c r="A6785" s="587"/>
      <c r="B6785" s="587"/>
      <c r="C6785" s="587"/>
      <c r="D6785" s="587"/>
      <c r="E6785" s="587"/>
      <c r="F6785" s="587"/>
      <c r="G6785" s="587"/>
      <c r="H6785" s="587"/>
    </row>
    <row r="6786" spans="1:8">
      <c r="A6786" s="588" t="s">
        <v>1297</v>
      </c>
      <c r="B6786" s="589"/>
      <c r="C6786" s="590"/>
      <c r="D6786" s="591"/>
      <c r="E6786" s="590"/>
      <c r="F6786" s="590"/>
      <c r="G6786" s="592"/>
      <c r="H6786" s="593"/>
    </row>
    <row r="6787" spans="1:8">
      <c r="A6787" s="594" t="s">
        <v>4064</v>
      </c>
      <c r="B6787" s="595"/>
      <c r="C6787" s="595"/>
      <c r="D6787" s="596"/>
      <c r="E6787" s="597" t="s">
        <v>4130</v>
      </c>
      <c r="F6787" s="598" t="s">
        <v>4132</v>
      </c>
      <c r="G6787" s="599" t="s">
        <v>4133</v>
      </c>
      <c r="H6787" s="600" t="s">
        <v>4134</v>
      </c>
    </row>
    <row r="6788" spans="1:8">
      <c r="A6788" s="601" t="s">
        <v>4822</v>
      </c>
      <c r="B6788" s="602"/>
      <c r="C6788" s="602"/>
      <c r="D6788" s="603"/>
      <c r="E6788" s="604" t="s">
        <v>4138</v>
      </c>
      <c r="F6788" s="605">
        <v>1</v>
      </c>
      <c r="G6788" s="606">
        <v>4147500</v>
      </c>
      <c r="H6788" s="607">
        <v>4147500</v>
      </c>
    </row>
    <row r="6789" spans="1:8">
      <c r="A6789" s="601" t="s">
        <v>4823</v>
      </c>
      <c r="B6789" s="602"/>
      <c r="C6789" s="602"/>
      <c r="D6789" s="603"/>
      <c r="E6789" s="604" t="s">
        <v>4138</v>
      </c>
      <c r="F6789" s="605">
        <v>1</v>
      </c>
      <c r="G6789" s="606">
        <v>215362</v>
      </c>
      <c r="H6789" s="607">
        <v>215362</v>
      </c>
    </row>
    <row r="6790" spans="1:8">
      <c r="A6790" s="601" t="s">
        <v>4824</v>
      </c>
      <c r="B6790" s="602"/>
      <c r="C6790" s="602"/>
      <c r="D6790" s="603"/>
      <c r="E6790" s="604" t="s">
        <v>4138</v>
      </c>
      <c r="F6790" s="605">
        <v>1</v>
      </c>
      <c r="G6790" s="606">
        <v>71846</v>
      </c>
      <c r="H6790" s="607">
        <v>71846</v>
      </c>
    </row>
    <row r="6791" spans="1:8">
      <c r="A6791" s="601" t="s">
        <v>4825</v>
      </c>
      <c r="B6791" s="602"/>
      <c r="C6791" s="602"/>
      <c r="D6791" s="603"/>
      <c r="E6791" s="604" t="s">
        <v>4138</v>
      </c>
      <c r="F6791" s="605">
        <v>1</v>
      </c>
      <c r="G6791" s="606">
        <v>10256</v>
      </c>
      <c r="H6791" s="607">
        <v>10256</v>
      </c>
    </row>
    <row r="6792" spans="1:8">
      <c r="A6792" s="601"/>
      <c r="B6792" s="602"/>
      <c r="C6792" s="602"/>
      <c r="D6792" s="603"/>
      <c r="E6792" s="611" t="s">
        <v>4142</v>
      </c>
      <c r="F6792" s="611"/>
      <c r="G6792" s="611"/>
      <c r="H6792" s="612">
        <v>4444964</v>
      </c>
    </row>
    <row r="6793" spans="1:8">
      <c r="A6793" s="613" t="s">
        <v>4143</v>
      </c>
      <c r="B6793" s="614"/>
      <c r="C6793" s="615"/>
      <c r="D6793" s="616"/>
      <c r="E6793" s="615"/>
      <c r="F6793" s="615"/>
      <c r="G6793" s="617"/>
      <c r="H6793" s="618"/>
    </row>
    <row r="6794" spans="1:8">
      <c r="A6794" s="594" t="s">
        <v>4129</v>
      </c>
      <c r="B6794" s="595"/>
      <c r="C6794" s="595"/>
      <c r="D6794" s="596"/>
      <c r="E6794" s="597" t="s">
        <v>4130</v>
      </c>
      <c r="F6794" s="598" t="s">
        <v>4144</v>
      </c>
      <c r="G6794" s="599" t="s">
        <v>4133</v>
      </c>
      <c r="H6794" s="600" t="s">
        <v>4134</v>
      </c>
    </row>
    <row r="6795" spans="1:8">
      <c r="A6795" s="601" t="s">
        <v>4145</v>
      </c>
      <c r="B6795" s="602"/>
      <c r="C6795" s="602"/>
      <c r="D6795" s="603"/>
      <c r="E6795" s="604" t="s">
        <v>4146</v>
      </c>
      <c r="F6795" s="619">
        <v>1</v>
      </c>
      <c r="G6795" s="606">
        <v>1587.2183463750353</v>
      </c>
      <c r="H6795" s="607">
        <v>1587.22</v>
      </c>
    </row>
    <row r="6796" spans="1:8">
      <c r="A6796" s="601" t="s">
        <v>4181</v>
      </c>
      <c r="B6796" s="602"/>
      <c r="C6796" s="602"/>
      <c r="D6796" s="603"/>
      <c r="E6796" s="604" t="s">
        <v>4146</v>
      </c>
      <c r="F6796" s="619">
        <v>1</v>
      </c>
      <c r="G6796" s="606">
        <v>2041.4757928961851</v>
      </c>
      <c r="H6796" s="607">
        <v>2041.48</v>
      </c>
    </row>
    <row r="6797" spans="1:8">
      <c r="A6797" s="620"/>
      <c r="B6797" s="621"/>
      <c r="C6797" s="621"/>
      <c r="D6797" s="622"/>
      <c r="E6797" s="623" t="s">
        <v>4147</v>
      </c>
      <c r="F6797" s="624"/>
      <c r="G6797" s="625"/>
      <c r="H6797" s="612">
        <v>3628.7</v>
      </c>
    </row>
    <row r="6798" spans="1:8">
      <c r="A6798" s="626" t="s">
        <v>4148</v>
      </c>
      <c r="B6798" s="627"/>
      <c r="C6798" s="628"/>
      <c r="D6798" s="629"/>
      <c r="E6798" s="628"/>
      <c r="F6798" s="628"/>
      <c r="G6798" s="630"/>
      <c r="H6798" s="631"/>
    </row>
    <row r="6799" spans="1:8">
      <c r="A6799" s="594" t="s">
        <v>4064</v>
      </c>
      <c r="B6799" s="595"/>
      <c r="C6799" s="595"/>
      <c r="D6799" s="596"/>
      <c r="E6799" s="597" t="s">
        <v>4130</v>
      </c>
      <c r="F6799" s="598" t="s">
        <v>4132</v>
      </c>
      <c r="G6799" s="599" t="s">
        <v>4133</v>
      </c>
      <c r="H6799" s="600" t="s">
        <v>4134</v>
      </c>
    </row>
    <row r="6800" spans="1:8">
      <c r="A6800" s="601" t="s">
        <v>4149</v>
      </c>
      <c r="B6800" s="602"/>
      <c r="C6800" s="602"/>
      <c r="D6800" s="603"/>
      <c r="E6800" s="604" t="s">
        <v>4140</v>
      </c>
      <c r="F6800" s="632">
        <v>4.9599999999999998E-2</v>
      </c>
      <c r="G6800" s="606">
        <v>64783.484999999993</v>
      </c>
      <c r="H6800" s="607">
        <v>3213.26</v>
      </c>
    </row>
    <row r="6801" spans="1:8">
      <c r="A6801" s="601"/>
      <c r="B6801" s="602"/>
      <c r="C6801" s="602"/>
      <c r="D6801" s="603"/>
      <c r="E6801" s="623" t="s">
        <v>4150</v>
      </c>
      <c r="F6801" s="624"/>
      <c r="G6801" s="625"/>
      <c r="H6801" s="612">
        <v>3213.26</v>
      </c>
    </row>
    <row r="6802" spans="1:8">
      <c r="A6802" s="634" t="s">
        <v>4151</v>
      </c>
      <c r="B6802" s="635"/>
      <c r="C6802" s="636"/>
      <c r="D6802" s="637"/>
      <c r="E6802" s="636"/>
      <c r="F6802" s="636"/>
      <c r="G6802" s="638"/>
      <c r="H6802" s="639"/>
    </row>
    <row r="6803" spans="1:8">
      <c r="A6803" s="594" t="s">
        <v>4064</v>
      </c>
      <c r="B6803" s="595"/>
      <c r="C6803" s="595"/>
      <c r="D6803" s="596"/>
      <c r="E6803" s="597" t="s">
        <v>4130</v>
      </c>
      <c r="F6803" s="598" t="s">
        <v>4144</v>
      </c>
      <c r="G6803" s="599" t="s">
        <v>4133</v>
      </c>
      <c r="H6803" s="600" t="s">
        <v>4134</v>
      </c>
    </row>
    <row r="6804" spans="1:8">
      <c r="A6804" s="601" t="s">
        <v>4189</v>
      </c>
      <c r="B6804" s="602"/>
      <c r="C6804" s="602"/>
      <c r="D6804" s="603"/>
      <c r="E6804" s="604" t="s">
        <v>4146</v>
      </c>
      <c r="F6804" s="640">
        <v>1</v>
      </c>
      <c r="G6804" s="606">
        <v>45029.264109374999</v>
      </c>
      <c r="H6804" s="607">
        <v>45029.26</v>
      </c>
    </row>
    <row r="6805" spans="1:8">
      <c r="A6805" s="601"/>
      <c r="B6805" s="602"/>
      <c r="C6805" s="602"/>
      <c r="D6805" s="603"/>
      <c r="E6805" s="604" t="s">
        <v>4141</v>
      </c>
      <c r="F6805" s="605"/>
      <c r="G6805" s="606" t="s">
        <v>4141</v>
      </c>
      <c r="H6805" s="607" t="s">
        <v>4141</v>
      </c>
    </row>
    <row r="6806" spans="1:8" ht="13.5" thickBot="1">
      <c r="A6806" s="641"/>
      <c r="B6806" s="642"/>
      <c r="C6806" s="642"/>
      <c r="D6806" s="643"/>
      <c r="E6806" s="644" t="s">
        <v>4153</v>
      </c>
      <c r="F6806" s="645"/>
      <c r="G6806" s="646"/>
      <c r="H6806" s="647">
        <v>45029.26</v>
      </c>
    </row>
    <row r="6807" spans="1:8" ht="13.5" thickBot="1">
      <c r="A6807" s="648" t="s">
        <v>4154</v>
      </c>
      <c r="B6807" s="649"/>
      <c r="C6807" s="649"/>
      <c r="D6807" s="649"/>
      <c r="E6807" s="650"/>
      <c r="F6807" s="651">
        <v>4496835.22</v>
      </c>
      <c r="G6807" s="652"/>
      <c r="H6807" s="653"/>
    </row>
    <row r="6808" spans="1:8" ht="15">
      <c r="A6808" s="579"/>
      <c r="B6808" s="579"/>
      <c r="C6808" s="579"/>
      <c r="D6808" s="579"/>
      <c r="E6808" s="579"/>
      <c r="F6808" s="579"/>
      <c r="G6808" s="579"/>
      <c r="H6808" s="579"/>
    </row>
    <row r="6809" spans="1:8" ht="15.75" thickBot="1">
      <c r="A6809" s="654"/>
      <c r="B6809" s="654"/>
      <c r="C6809" s="654"/>
      <c r="D6809" s="654"/>
      <c r="E6809" s="654"/>
      <c r="F6809" s="654"/>
      <c r="G6809" s="654"/>
      <c r="H6809" s="654"/>
    </row>
    <row r="6810" spans="1:8" ht="13.5" thickBot="1">
      <c r="A6810" s="573" t="s">
        <v>4129</v>
      </c>
      <c r="B6810" s="581"/>
      <c r="C6810" s="581"/>
      <c r="D6810" s="582" t="s">
        <v>541</v>
      </c>
      <c r="E6810" s="583" t="s">
        <v>4130</v>
      </c>
      <c r="F6810" s="584" t="s">
        <v>2</v>
      </c>
      <c r="G6810" s="585" t="s">
        <v>0</v>
      </c>
      <c r="H6810" s="586" t="s">
        <v>4826</v>
      </c>
    </row>
    <row r="6811" spans="1:8" ht="15.75" customHeight="1" thickBot="1">
      <c r="A6811" s="587"/>
      <c r="B6811" s="587"/>
      <c r="C6811" s="587"/>
      <c r="D6811" s="587"/>
      <c r="E6811" s="587"/>
      <c r="F6811" s="587"/>
      <c r="G6811" s="587"/>
      <c r="H6811" s="587"/>
    </row>
    <row r="6812" spans="1:8">
      <c r="A6812" s="588" t="s">
        <v>1297</v>
      </c>
      <c r="B6812" s="589"/>
      <c r="C6812" s="590"/>
      <c r="D6812" s="591"/>
      <c r="E6812" s="590"/>
      <c r="F6812" s="590"/>
      <c r="G6812" s="592"/>
      <c r="H6812" s="593"/>
    </row>
    <row r="6813" spans="1:8">
      <c r="A6813" s="594" t="s">
        <v>4064</v>
      </c>
      <c r="B6813" s="595"/>
      <c r="C6813" s="595"/>
      <c r="D6813" s="596"/>
      <c r="E6813" s="597" t="s">
        <v>4130</v>
      </c>
      <c r="F6813" s="598" t="s">
        <v>4132</v>
      </c>
      <c r="G6813" s="599" t="s">
        <v>4133</v>
      </c>
      <c r="H6813" s="600" t="s">
        <v>4134</v>
      </c>
    </row>
    <row r="6814" spans="1:8">
      <c r="A6814" s="601" t="s">
        <v>4827</v>
      </c>
      <c r="B6814" s="602"/>
      <c r="C6814" s="602"/>
      <c r="D6814" s="603"/>
      <c r="E6814" s="604" t="s">
        <v>4138</v>
      </c>
      <c r="F6814" s="605">
        <v>1</v>
      </c>
      <c r="G6814" s="606">
        <v>10304</v>
      </c>
      <c r="H6814" s="607">
        <v>10304</v>
      </c>
    </row>
    <row r="6815" spans="1:8">
      <c r="A6815" s="601"/>
      <c r="B6815" s="602"/>
      <c r="C6815" s="602"/>
      <c r="D6815" s="603"/>
      <c r="E6815" s="604" t="s">
        <v>4141</v>
      </c>
      <c r="F6815" s="605"/>
      <c r="G6815" s="606" t="s">
        <v>4141</v>
      </c>
      <c r="H6815" s="607" t="s">
        <v>4141</v>
      </c>
    </row>
    <row r="6816" spans="1:8">
      <c r="A6816" s="601"/>
      <c r="B6816" s="602"/>
      <c r="C6816" s="602"/>
      <c r="D6816" s="603"/>
      <c r="E6816" s="604" t="s">
        <v>4141</v>
      </c>
      <c r="F6816" s="605"/>
      <c r="G6816" s="606" t="s">
        <v>4141</v>
      </c>
      <c r="H6816" s="607" t="s">
        <v>4141</v>
      </c>
    </row>
    <row r="6817" spans="1:8">
      <c r="A6817" s="601"/>
      <c r="B6817" s="602"/>
      <c r="C6817" s="602"/>
      <c r="D6817" s="603"/>
      <c r="E6817" s="611" t="s">
        <v>4142</v>
      </c>
      <c r="F6817" s="611"/>
      <c r="G6817" s="611"/>
      <c r="H6817" s="612">
        <v>10304</v>
      </c>
    </row>
    <row r="6818" spans="1:8">
      <c r="A6818" s="613" t="s">
        <v>4143</v>
      </c>
      <c r="B6818" s="614"/>
      <c r="C6818" s="615"/>
      <c r="D6818" s="616"/>
      <c r="E6818" s="615"/>
      <c r="F6818" s="615"/>
      <c r="G6818" s="617"/>
      <c r="H6818" s="618"/>
    </row>
    <row r="6819" spans="1:8">
      <c r="A6819" s="594" t="s">
        <v>4129</v>
      </c>
      <c r="B6819" s="595"/>
      <c r="C6819" s="595"/>
      <c r="D6819" s="596"/>
      <c r="E6819" s="597" t="s">
        <v>4130</v>
      </c>
      <c r="F6819" s="598" t="s">
        <v>4144</v>
      </c>
      <c r="G6819" s="599" t="s">
        <v>4133</v>
      </c>
      <c r="H6819" s="600" t="s">
        <v>4134</v>
      </c>
    </row>
    <row r="6820" spans="1:8">
      <c r="A6820" s="601" t="s">
        <v>4145</v>
      </c>
      <c r="B6820" s="602"/>
      <c r="C6820" s="602"/>
      <c r="D6820" s="603"/>
      <c r="E6820" s="604" t="s">
        <v>4146</v>
      </c>
      <c r="F6820" s="619">
        <v>0.48</v>
      </c>
      <c r="G6820" s="606">
        <v>1587.2183463750353</v>
      </c>
      <c r="H6820" s="607">
        <v>761.86</v>
      </c>
    </row>
    <row r="6821" spans="1:8">
      <c r="A6821" s="601" t="s">
        <v>4181</v>
      </c>
      <c r="B6821" s="602"/>
      <c r="C6821" s="602"/>
      <c r="D6821" s="603"/>
      <c r="E6821" s="604" t="s">
        <v>4146</v>
      </c>
      <c r="F6821" s="619">
        <v>0.48</v>
      </c>
      <c r="G6821" s="606">
        <v>2041.4757928961851</v>
      </c>
      <c r="H6821" s="607">
        <v>979.91</v>
      </c>
    </row>
    <row r="6822" spans="1:8">
      <c r="A6822" s="620"/>
      <c r="B6822" s="621"/>
      <c r="C6822" s="621"/>
      <c r="D6822" s="622"/>
      <c r="E6822" s="623" t="s">
        <v>4147</v>
      </c>
      <c r="F6822" s="624"/>
      <c r="G6822" s="625"/>
      <c r="H6822" s="612">
        <v>1741.77</v>
      </c>
    </row>
    <row r="6823" spans="1:8">
      <c r="A6823" s="626" t="s">
        <v>4148</v>
      </c>
      <c r="B6823" s="627"/>
      <c r="C6823" s="628"/>
      <c r="D6823" s="629"/>
      <c r="E6823" s="628"/>
      <c r="F6823" s="628"/>
      <c r="G6823" s="630"/>
      <c r="H6823" s="631"/>
    </row>
    <row r="6824" spans="1:8">
      <c r="A6824" s="594" t="s">
        <v>4064</v>
      </c>
      <c r="B6824" s="595"/>
      <c r="C6824" s="595"/>
      <c r="D6824" s="596"/>
      <c r="E6824" s="597" t="s">
        <v>4130</v>
      </c>
      <c r="F6824" s="598" t="s">
        <v>4132</v>
      </c>
      <c r="G6824" s="599" t="s">
        <v>4133</v>
      </c>
      <c r="H6824" s="600" t="s">
        <v>4134</v>
      </c>
    </row>
    <row r="6825" spans="1:8">
      <c r="A6825" s="601" t="s">
        <v>4149</v>
      </c>
      <c r="B6825" s="602"/>
      <c r="C6825" s="602"/>
      <c r="D6825" s="603"/>
      <c r="E6825" s="604" t="s">
        <v>4140</v>
      </c>
      <c r="F6825" s="632">
        <v>4.9599999999999998E-2</v>
      </c>
      <c r="G6825" s="606">
        <v>64783.484999999993</v>
      </c>
      <c r="H6825" s="607">
        <v>3213.26</v>
      </c>
    </row>
    <row r="6826" spans="1:8">
      <c r="A6826" s="601"/>
      <c r="B6826" s="602"/>
      <c r="C6826" s="602"/>
      <c r="D6826" s="603"/>
      <c r="E6826" s="623" t="s">
        <v>4150</v>
      </c>
      <c r="F6826" s="624"/>
      <c r="G6826" s="625"/>
      <c r="H6826" s="612">
        <v>3213.26</v>
      </c>
    </row>
    <row r="6827" spans="1:8">
      <c r="A6827" s="634" t="s">
        <v>4151</v>
      </c>
      <c r="B6827" s="635"/>
      <c r="C6827" s="636"/>
      <c r="D6827" s="637"/>
      <c r="E6827" s="636"/>
      <c r="F6827" s="636"/>
      <c r="G6827" s="638"/>
      <c r="H6827" s="639"/>
    </row>
    <row r="6828" spans="1:8">
      <c r="A6828" s="594" t="s">
        <v>4064</v>
      </c>
      <c r="B6828" s="595"/>
      <c r="C6828" s="595"/>
      <c r="D6828" s="596"/>
      <c r="E6828" s="597" t="s">
        <v>4130</v>
      </c>
      <c r="F6828" s="598" t="s">
        <v>4144</v>
      </c>
      <c r="G6828" s="599" t="s">
        <v>4133</v>
      </c>
      <c r="H6828" s="600" t="s">
        <v>4134</v>
      </c>
    </row>
    <row r="6829" spans="1:8">
      <c r="A6829" s="601" t="s">
        <v>4198</v>
      </c>
      <c r="B6829" s="602"/>
      <c r="C6829" s="602"/>
      <c r="D6829" s="603"/>
      <c r="E6829" s="604" t="s">
        <v>4146</v>
      </c>
      <c r="F6829" s="640">
        <v>0.48</v>
      </c>
      <c r="G6829" s="606">
        <v>25731.008062500001</v>
      </c>
      <c r="H6829" s="607">
        <v>12350.88</v>
      </c>
    </row>
    <row r="6830" spans="1:8">
      <c r="A6830" s="601"/>
      <c r="B6830" s="602"/>
      <c r="C6830" s="602"/>
      <c r="D6830" s="603"/>
      <c r="E6830" s="604" t="s">
        <v>4141</v>
      </c>
      <c r="F6830" s="605"/>
      <c r="G6830" s="606" t="s">
        <v>4141</v>
      </c>
      <c r="H6830" s="607" t="s">
        <v>4141</v>
      </c>
    </row>
    <row r="6831" spans="1:8" ht="13.5" thickBot="1">
      <c r="A6831" s="641"/>
      <c r="B6831" s="642"/>
      <c r="C6831" s="642"/>
      <c r="D6831" s="643"/>
      <c r="E6831" s="644" t="s">
        <v>4153</v>
      </c>
      <c r="F6831" s="645"/>
      <c r="G6831" s="646"/>
      <c r="H6831" s="647">
        <v>12350.88</v>
      </c>
    </row>
    <row r="6832" spans="1:8" ht="13.5" thickBot="1">
      <c r="A6832" s="648" t="s">
        <v>4154</v>
      </c>
      <c r="B6832" s="649"/>
      <c r="C6832" s="649"/>
      <c r="D6832" s="649"/>
      <c r="E6832" s="650"/>
      <c r="F6832" s="651">
        <v>27609.91</v>
      </c>
      <c r="G6832" s="652"/>
      <c r="H6832" s="653"/>
    </row>
    <row r="6833" spans="1:8" ht="15">
      <c r="A6833" s="579"/>
      <c r="B6833" s="579"/>
      <c r="C6833" s="579"/>
      <c r="D6833" s="579"/>
      <c r="E6833" s="579"/>
      <c r="F6833" s="579"/>
      <c r="G6833" s="579"/>
      <c r="H6833" s="579"/>
    </row>
    <row r="6834" spans="1:8" ht="15.75" thickBot="1">
      <c r="A6834" s="654"/>
      <c r="B6834" s="654"/>
      <c r="C6834" s="654"/>
      <c r="D6834" s="654"/>
      <c r="E6834" s="654"/>
      <c r="F6834" s="654"/>
      <c r="G6834" s="654"/>
      <c r="H6834" s="654"/>
    </row>
    <row r="6835" spans="1:8" ht="13.5" thickBot="1">
      <c r="A6835" s="573" t="s">
        <v>4129</v>
      </c>
      <c r="B6835" s="581"/>
      <c r="C6835" s="581"/>
      <c r="D6835" s="582" t="s">
        <v>543</v>
      </c>
      <c r="E6835" s="583" t="s">
        <v>4130</v>
      </c>
      <c r="F6835" s="584" t="s">
        <v>2</v>
      </c>
      <c r="G6835" s="585" t="s">
        <v>0</v>
      </c>
      <c r="H6835" s="586" t="s">
        <v>4828</v>
      </c>
    </row>
    <row r="6836" spans="1:8" ht="15.75" customHeight="1" thickBot="1">
      <c r="A6836" s="587"/>
      <c r="B6836" s="587"/>
      <c r="C6836" s="587"/>
      <c r="D6836" s="587"/>
      <c r="E6836" s="587"/>
      <c r="F6836" s="587"/>
      <c r="G6836" s="587"/>
      <c r="H6836" s="587"/>
    </row>
    <row r="6837" spans="1:8">
      <c r="A6837" s="588" t="s">
        <v>1297</v>
      </c>
      <c r="B6837" s="589"/>
      <c r="C6837" s="590"/>
      <c r="D6837" s="591"/>
      <c r="E6837" s="590"/>
      <c r="F6837" s="590"/>
      <c r="G6837" s="592"/>
      <c r="H6837" s="593"/>
    </row>
    <row r="6838" spans="1:8">
      <c r="A6838" s="594" t="s">
        <v>4064</v>
      </c>
      <c r="B6838" s="595"/>
      <c r="C6838" s="595"/>
      <c r="D6838" s="596"/>
      <c r="E6838" s="597" t="s">
        <v>4130</v>
      </c>
      <c r="F6838" s="598" t="s">
        <v>4132</v>
      </c>
      <c r="G6838" s="599" t="s">
        <v>4133</v>
      </c>
      <c r="H6838" s="600" t="s">
        <v>4134</v>
      </c>
    </row>
    <row r="6839" spans="1:8">
      <c r="A6839" s="601" t="s">
        <v>4829</v>
      </c>
      <c r="B6839" s="602"/>
      <c r="C6839" s="602"/>
      <c r="D6839" s="603"/>
      <c r="E6839" s="604" t="s">
        <v>4138</v>
      </c>
      <c r="F6839" s="605">
        <v>1</v>
      </c>
      <c r="G6839" s="606">
        <v>16215</v>
      </c>
      <c r="H6839" s="607">
        <v>16215</v>
      </c>
    </row>
    <row r="6840" spans="1:8">
      <c r="A6840" s="601"/>
      <c r="B6840" s="602"/>
      <c r="C6840" s="602"/>
      <c r="D6840" s="603"/>
      <c r="E6840" s="604" t="s">
        <v>4141</v>
      </c>
      <c r="F6840" s="605"/>
      <c r="G6840" s="606" t="s">
        <v>4141</v>
      </c>
      <c r="H6840" s="607" t="s">
        <v>4141</v>
      </c>
    </row>
    <row r="6841" spans="1:8">
      <c r="A6841" s="601"/>
      <c r="B6841" s="602"/>
      <c r="C6841" s="602"/>
      <c r="D6841" s="603"/>
      <c r="E6841" s="604" t="s">
        <v>4141</v>
      </c>
      <c r="F6841" s="605"/>
      <c r="G6841" s="606" t="s">
        <v>4141</v>
      </c>
      <c r="H6841" s="607" t="s">
        <v>4141</v>
      </c>
    </row>
    <row r="6842" spans="1:8">
      <c r="A6842" s="601"/>
      <c r="B6842" s="602"/>
      <c r="C6842" s="602"/>
      <c r="D6842" s="603"/>
      <c r="E6842" s="611" t="s">
        <v>4142</v>
      </c>
      <c r="F6842" s="611"/>
      <c r="G6842" s="611"/>
      <c r="H6842" s="612">
        <v>16215</v>
      </c>
    </row>
    <row r="6843" spans="1:8">
      <c r="A6843" s="613" t="s">
        <v>4143</v>
      </c>
      <c r="B6843" s="614"/>
      <c r="C6843" s="615"/>
      <c r="D6843" s="616"/>
      <c r="E6843" s="615"/>
      <c r="F6843" s="615"/>
      <c r="G6843" s="617"/>
      <c r="H6843" s="618"/>
    </row>
    <row r="6844" spans="1:8">
      <c r="A6844" s="594" t="s">
        <v>4129</v>
      </c>
      <c r="B6844" s="595"/>
      <c r="C6844" s="595"/>
      <c r="D6844" s="596"/>
      <c r="E6844" s="597" t="s">
        <v>4130</v>
      </c>
      <c r="F6844" s="598" t="s">
        <v>4144</v>
      </c>
      <c r="G6844" s="599" t="s">
        <v>4133</v>
      </c>
      <c r="H6844" s="600" t="s">
        <v>4134</v>
      </c>
    </row>
    <row r="6845" spans="1:8">
      <c r="A6845" s="601" t="s">
        <v>4145</v>
      </c>
      <c r="B6845" s="602"/>
      <c r="C6845" s="602"/>
      <c r="D6845" s="603"/>
      <c r="E6845" s="604" t="s">
        <v>4146</v>
      </c>
      <c r="F6845" s="619">
        <v>0.8</v>
      </c>
      <c r="G6845" s="606">
        <v>1587.2183463750353</v>
      </c>
      <c r="H6845" s="607">
        <v>1269.77</v>
      </c>
    </row>
    <row r="6846" spans="1:8">
      <c r="A6846" s="601" t="s">
        <v>4181</v>
      </c>
      <c r="B6846" s="602"/>
      <c r="C6846" s="602"/>
      <c r="D6846" s="603"/>
      <c r="E6846" s="604" t="s">
        <v>4146</v>
      </c>
      <c r="F6846" s="619">
        <v>0.8</v>
      </c>
      <c r="G6846" s="606">
        <v>2041.4757928961851</v>
      </c>
      <c r="H6846" s="607">
        <v>1633.18</v>
      </c>
    </row>
    <row r="6847" spans="1:8">
      <c r="A6847" s="620"/>
      <c r="B6847" s="621"/>
      <c r="C6847" s="621"/>
      <c r="D6847" s="622"/>
      <c r="E6847" s="623" t="s">
        <v>4147</v>
      </c>
      <c r="F6847" s="624"/>
      <c r="G6847" s="625"/>
      <c r="H6847" s="612">
        <v>2902.95</v>
      </c>
    </row>
    <row r="6848" spans="1:8">
      <c r="A6848" s="626" t="s">
        <v>4148</v>
      </c>
      <c r="B6848" s="627"/>
      <c r="C6848" s="628"/>
      <c r="D6848" s="629"/>
      <c r="E6848" s="628"/>
      <c r="F6848" s="628"/>
      <c r="G6848" s="630"/>
      <c r="H6848" s="631"/>
    </row>
    <row r="6849" spans="1:8">
      <c r="A6849" s="594" t="s">
        <v>4064</v>
      </c>
      <c r="B6849" s="595"/>
      <c r="C6849" s="595"/>
      <c r="D6849" s="596"/>
      <c r="E6849" s="597" t="s">
        <v>4130</v>
      </c>
      <c r="F6849" s="598" t="s">
        <v>4132</v>
      </c>
      <c r="G6849" s="599" t="s">
        <v>4133</v>
      </c>
      <c r="H6849" s="600" t="s">
        <v>4134</v>
      </c>
    </row>
    <row r="6850" spans="1:8">
      <c r="A6850" s="601" t="s">
        <v>4149</v>
      </c>
      <c r="B6850" s="602"/>
      <c r="C6850" s="602"/>
      <c r="D6850" s="603"/>
      <c r="E6850" s="604" t="s">
        <v>4140</v>
      </c>
      <c r="F6850" s="632">
        <v>0.05</v>
      </c>
      <c r="G6850" s="606">
        <v>64783.484999999993</v>
      </c>
      <c r="H6850" s="607">
        <v>3239.17</v>
      </c>
    </row>
    <row r="6851" spans="1:8">
      <c r="A6851" s="601"/>
      <c r="B6851" s="602"/>
      <c r="C6851" s="602"/>
      <c r="D6851" s="603"/>
      <c r="E6851" s="623" t="s">
        <v>4150</v>
      </c>
      <c r="F6851" s="624"/>
      <c r="G6851" s="625"/>
      <c r="H6851" s="612">
        <v>3239.17</v>
      </c>
    </row>
    <row r="6852" spans="1:8">
      <c r="A6852" s="634" t="s">
        <v>4151</v>
      </c>
      <c r="B6852" s="635"/>
      <c r="C6852" s="636"/>
      <c r="D6852" s="637"/>
      <c r="E6852" s="636"/>
      <c r="F6852" s="636"/>
      <c r="G6852" s="638"/>
      <c r="H6852" s="639"/>
    </row>
    <row r="6853" spans="1:8">
      <c r="A6853" s="594" t="s">
        <v>4064</v>
      </c>
      <c r="B6853" s="595"/>
      <c r="C6853" s="595"/>
      <c r="D6853" s="596"/>
      <c r="E6853" s="597" t="s">
        <v>4130</v>
      </c>
      <c r="F6853" s="598" t="s">
        <v>4144</v>
      </c>
      <c r="G6853" s="599" t="s">
        <v>4133</v>
      </c>
      <c r="H6853" s="600" t="s">
        <v>4134</v>
      </c>
    </row>
    <row r="6854" spans="1:8">
      <c r="A6854" s="601" t="s">
        <v>4198</v>
      </c>
      <c r="B6854" s="602"/>
      <c r="C6854" s="602"/>
      <c r="D6854" s="603"/>
      <c r="E6854" s="604" t="s">
        <v>4146</v>
      </c>
      <c r="F6854" s="640">
        <v>0.8</v>
      </c>
      <c r="G6854" s="606">
        <v>25731.008062500001</v>
      </c>
      <c r="H6854" s="607">
        <v>20584.810000000001</v>
      </c>
    </row>
    <row r="6855" spans="1:8">
      <c r="A6855" s="601"/>
      <c r="B6855" s="602"/>
      <c r="C6855" s="602"/>
      <c r="D6855" s="603"/>
      <c r="E6855" s="604" t="s">
        <v>4141</v>
      </c>
      <c r="F6855" s="605"/>
      <c r="G6855" s="606" t="s">
        <v>4141</v>
      </c>
      <c r="H6855" s="607" t="s">
        <v>4141</v>
      </c>
    </row>
    <row r="6856" spans="1:8" ht="13.5" thickBot="1">
      <c r="A6856" s="641"/>
      <c r="B6856" s="642"/>
      <c r="C6856" s="642"/>
      <c r="D6856" s="643"/>
      <c r="E6856" s="644" t="s">
        <v>4153</v>
      </c>
      <c r="F6856" s="645"/>
      <c r="G6856" s="646"/>
      <c r="H6856" s="647">
        <v>20584.810000000001</v>
      </c>
    </row>
    <row r="6857" spans="1:8" ht="13.5" thickBot="1">
      <c r="A6857" s="648" t="s">
        <v>4154</v>
      </c>
      <c r="B6857" s="649"/>
      <c r="C6857" s="649"/>
      <c r="D6857" s="649"/>
      <c r="E6857" s="650"/>
      <c r="F6857" s="651">
        <v>42941.93</v>
      </c>
      <c r="G6857" s="652"/>
      <c r="H6857" s="653"/>
    </row>
    <row r="6858" spans="1:8" ht="15">
      <c r="A6858" s="579"/>
      <c r="B6858" s="579"/>
      <c r="C6858" s="579"/>
      <c r="D6858" s="579"/>
      <c r="E6858" s="579"/>
      <c r="F6858" s="579"/>
      <c r="G6858" s="579"/>
      <c r="H6858" s="579"/>
    </row>
    <row r="6859" spans="1:8" ht="15.75" thickBot="1">
      <c r="A6859" s="654"/>
      <c r="B6859" s="654"/>
      <c r="C6859" s="654"/>
      <c r="D6859" s="654"/>
      <c r="E6859" s="654"/>
      <c r="F6859" s="654"/>
      <c r="G6859" s="654"/>
      <c r="H6859" s="654"/>
    </row>
    <row r="6860" spans="1:8" ht="64.5" thickBot="1">
      <c r="A6860" s="573" t="s">
        <v>4129</v>
      </c>
      <c r="B6860" s="581"/>
      <c r="C6860" s="581"/>
      <c r="D6860" s="582" t="s">
        <v>545</v>
      </c>
      <c r="E6860" s="583" t="s">
        <v>4130</v>
      </c>
      <c r="F6860" s="584" t="s">
        <v>25</v>
      </c>
      <c r="G6860" s="585" t="s">
        <v>0</v>
      </c>
      <c r="H6860" s="586" t="s">
        <v>4830</v>
      </c>
    </row>
    <row r="6861" spans="1:8" ht="15.75" customHeight="1" thickBot="1">
      <c r="A6861" s="587"/>
      <c r="B6861" s="587"/>
      <c r="C6861" s="587"/>
      <c r="D6861" s="587"/>
      <c r="E6861" s="587"/>
      <c r="F6861" s="587"/>
      <c r="G6861" s="587"/>
      <c r="H6861" s="587"/>
    </row>
    <row r="6862" spans="1:8">
      <c r="A6862" s="588" t="s">
        <v>1297</v>
      </c>
      <c r="B6862" s="589"/>
      <c r="C6862" s="590"/>
      <c r="D6862" s="591"/>
      <c r="E6862" s="590"/>
      <c r="F6862" s="590"/>
      <c r="G6862" s="592"/>
      <c r="H6862" s="593"/>
    </row>
    <row r="6863" spans="1:8">
      <c r="A6863" s="594" t="s">
        <v>4064</v>
      </c>
      <c r="B6863" s="595"/>
      <c r="C6863" s="595"/>
      <c r="D6863" s="596"/>
      <c r="E6863" s="597" t="s">
        <v>4130</v>
      </c>
      <c r="F6863" s="598" t="s">
        <v>4132</v>
      </c>
      <c r="G6863" s="599" t="s">
        <v>4133</v>
      </c>
      <c r="H6863" s="600" t="s">
        <v>4134</v>
      </c>
    </row>
    <row r="6864" spans="1:8">
      <c r="A6864" s="601" t="s">
        <v>4831</v>
      </c>
      <c r="B6864" s="602"/>
      <c r="C6864" s="602"/>
      <c r="D6864" s="603"/>
      <c r="E6864" s="604" t="s">
        <v>4136</v>
      </c>
      <c r="F6864" s="605">
        <v>3.05</v>
      </c>
      <c r="G6864" s="606">
        <v>16905</v>
      </c>
      <c r="H6864" s="607">
        <v>51560.25</v>
      </c>
    </row>
    <row r="6865" spans="1:8">
      <c r="A6865" s="601" t="s">
        <v>4832</v>
      </c>
      <c r="B6865" s="602"/>
      <c r="C6865" s="602"/>
      <c r="D6865" s="603"/>
      <c r="E6865" s="604" t="s">
        <v>4136</v>
      </c>
      <c r="F6865" s="605">
        <v>1.05</v>
      </c>
      <c r="G6865" s="606">
        <v>10343</v>
      </c>
      <c r="H6865" s="607">
        <v>10860.15</v>
      </c>
    </row>
    <row r="6866" spans="1:8">
      <c r="A6866" s="601" t="s">
        <v>4682</v>
      </c>
      <c r="B6866" s="602"/>
      <c r="C6866" s="602"/>
      <c r="D6866" s="603"/>
      <c r="E6866" s="604" t="s">
        <v>4138</v>
      </c>
      <c r="F6866" s="605">
        <v>0.2</v>
      </c>
      <c r="G6866" s="606">
        <v>2816</v>
      </c>
      <c r="H6866" s="607">
        <v>563.20000000000005</v>
      </c>
    </row>
    <row r="6867" spans="1:8">
      <c r="A6867" s="601" t="s">
        <v>4683</v>
      </c>
      <c r="B6867" s="602"/>
      <c r="C6867" s="602"/>
      <c r="D6867" s="603"/>
      <c r="E6867" s="604" t="s">
        <v>4138</v>
      </c>
      <c r="F6867" s="605">
        <v>0.1</v>
      </c>
      <c r="G6867" s="606">
        <v>1619</v>
      </c>
      <c r="H6867" s="607">
        <v>161.9</v>
      </c>
    </row>
    <row r="6868" spans="1:8">
      <c r="A6868" s="601" t="s">
        <v>4690</v>
      </c>
      <c r="B6868" s="602"/>
      <c r="C6868" s="602"/>
      <c r="D6868" s="603"/>
      <c r="E6868" s="604" t="s">
        <v>4138</v>
      </c>
      <c r="F6868" s="605">
        <v>0.02</v>
      </c>
      <c r="G6868" s="606">
        <v>75683</v>
      </c>
      <c r="H6868" s="607">
        <v>1513.66</v>
      </c>
    </row>
    <row r="6869" spans="1:8">
      <c r="A6869" s="601" t="s">
        <v>4691</v>
      </c>
      <c r="B6869" s="602"/>
      <c r="C6869" s="602"/>
      <c r="D6869" s="603"/>
      <c r="E6869" s="604" t="s">
        <v>4138</v>
      </c>
      <c r="F6869" s="605">
        <v>0.02</v>
      </c>
      <c r="G6869" s="606">
        <v>55371</v>
      </c>
      <c r="H6869" s="607">
        <v>1107.42</v>
      </c>
    </row>
    <row r="6870" spans="1:8">
      <c r="A6870" s="601" t="s">
        <v>4692</v>
      </c>
      <c r="B6870" s="602"/>
      <c r="C6870" s="602"/>
      <c r="D6870" s="603"/>
      <c r="E6870" s="604" t="s">
        <v>4138</v>
      </c>
      <c r="F6870" s="605">
        <v>2</v>
      </c>
      <c r="G6870" s="606">
        <v>75</v>
      </c>
      <c r="H6870" s="607">
        <v>150</v>
      </c>
    </row>
    <row r="6871" spans="1:8">
      <c r="A6871" s="601" t="s">
        <v>4693</v>
      </c>
      <c r="B6871" s="602"/>
      <c r="C6871" s="602"/>
      <c r="D6871" s="603"/>
      <c r="E6871" s="604" t="s">
        <v>4136</v>
      </c>
      <c r="F6871" s="605">
        <v>1</v>
      </c>
      <c r="G6871" s="606">
        <v>1328</v>
      </c>
      <c r="H6871" s="607">
        <v>1328</v>
      </c>
    </row>
    <row r="6872" spans="1:8">
      <c r="A6872" s="601" t="s">
        <v>4689</v>
      </c>
      <c r="B6872" s="602"/>
      <c r="C6872" s="602"/>
      <c r="D6872" s="603"/>
      <c r="E6872" s="604" t="s">
        <v>4138</v>
      </c>
      <c r="F6872" s="605">
        <v>0.3</v>
      </c>
      <c r="G6872" s="606">
        <v>269</v>
      </c>
      <c r="H6872" s="607">
        <v>80.7</v>
      </c>
    </row>
    <row r="6873" spans="1:8">
      <c r="A6873" s="601"/>
      <c r="B6873" s="602"/>
      <c r="C6873" s="602"/>
      <c r="D6873" s="603"/>
      <c r="E6873" s="604" t="s">
        <v>4141</v>
      </c>
      <c r="F6873" s="605"/>
      <c r="G6873" s="606" t="s">
        <v>4141</v>
      </c>
      <c r="H6873" s="607" t="s">
        <v>4141</v>
      </c>
    </row>
    <row r="6874" spans="1:8">
      <c r="A6874" s="601"/>
      <c r="B6874" s="602"/>
      <c r="C6874" s="602"/>
      <c r="D6874" s="603"/>
      <c r="E6874" s="611" t="s">
        <v>4142</v>
      </c>
      <c r="F6874" s="611"/>
      <c r="G6874" s="611"/>
      <c r="H6874" s="612">
        <v>67325.279999999999</v>
      </c>
    </row>
    <row r="6875" spans="1:8">
      <c r="A6875" s="613" t="s">
        <v>4143</v>
      </c>
      <c r="B6875" s="614"/>
      <c r="C6875" s="615"/>
      <c r="D6875" s="616"/>
      <c r="E6875" s="615"/>
      <c r="F6875" s="615"/>
      <c r="G6875" s="617"/>
      <c r="H6875" s="618"/>
    </row>
    <row r="6876" spans="1:8">
      <c r="A6876" s="594" t="s">
        <v>4129</v>
      </c>
      <c r="B6876" s="595"/>
      <c r="C6876" s="595"/>
      <c r="D6876" s="596"/>
      <c r="E6876" s="597" t="s">
        <v>4130</v>
      </c>
      <c r="F6876" s="598" t="s">
        <v>4144</v>
      </c>
      <c r="G6876" s="599" t="s">
        <v>4133</v>
      </c>
      <c r="H6876" s="600" t="s">
        <v>4134</v>
      </c>
    </row>
    <row r="6877" spans="1:8">
      <c r="A6877" s="601" t="s">
        <v>4145</v>
      </c>
      <c r="B6877" s="602"/>
      <c r="C6877" s="602"/>
      <c r="D6877" s="603"/>
      <c r="E6877" s="604" t="s">
        <v>4146</v>
      </c>
      <c r="F6877" s="619">
        <v>0.6</v>
      </c>
      <c r="G6877" s="606">
        <v>1587.2183463750353</v>
      </c>
      <c r="H6877" s="607">
        <v>952.33</v>
      </c>
    </row>
    <row r="6878" spans="1:8">
      <c r="A6878" s="601" t="s">
        <v>4833</v>
      </c>
      <c r="B6878" s="602"/>
      <c r="C6878" s="602"/>
      <c r="D6878" s="603"/>
      <c r="E6878" s="604" t="s">
        <v>4146</v>
      </c>
      <c r="F6878" s="619">
        <v>0.6</v>
      </c>
      <c r="G6878" s="606">
        <v>11523.205194682756</v>
      </c>
      <c r="H6878" s="607">
        <v>6913.92</v>
      </c>
    </row>
    <row r="6879" spans="1:8">
      <c r="A6879" s="601" t="s">
        <v>4181</v>
      </c>
      <c r="B6879" s="602"/>
      <c r="C6879" s="602"/>
      <c r="D6879" s="603"/>
      <c r="E6879" s="604" t="s">
        <v>4146</v>
      </c>
      <c r="F6879" s="619">
        <v>0.6</v>
      </c>
      <c r="G6879" s="606">
        <v>2041.4757928961851</v>
      </c>
      <c r="H6879" s="607">
        <v>1224.8900000000001</v>
      </c>
    </row>
    <row r="6880" spans="1:8">
      <c r="A6880" s="620"/>
      <c r="B6880" s="621"/>
      <c r="C6880" s="621"/>
      <c r="D6880" s="622"/>
      <c r="E6880" s="623" t="s">
        <v>4147</v>
      </c>
      <c r="F6880" s="624"/>
      <c r="G6880" s="625"/>
      <c r="H6880" s="612">
        <v>9091.14</v>
      </c>
    </row>
    <row r="6881" spans="1:8">
      <c r="A6881" s="626" t="s">
        <v>4148</v>
      </c>
      <c r="B6881" s="627"/>
      <c r="C6881" s="628"/>
      <c r="D6881" s="629"/>
      <c r="E6881" s="628"/>
      <c r="F6881" s="628"/>
      <c r="G6881" s="630"/>
      <c r="H6881" s="631"/>
    </row>
    <row r="6882" spans="1:8">
      <c r="A6882" s="594" t="s">
        <v>4064</v>
      </c>
      <c r="B6882" s="595"/>
      <c r="C6882" s="595"/>
      <c r="D6882" s="596"/>
      <c r="E6882" s="597" t="s">
        <v>4130</v>
      </c>
      <c r="F6882" s="598" t="s">
        <v>4132</v>
      </c>
      <c r="G6882" s="599" t="s">
        <v>4133</v>
      </c>
      <c r="H6882" s="600" t="s">
        <v>4134</v>
      </c>
    </row>
    <row r="6883" spans="1:8">
      <c r="A6883" s="601" t="s">
        <v>4149</v>
      </c>
      <c r="B6883" s="602"/>
      <c r="C6883" s="602"/>
      <c r="D6883" s="603"/>
      <c r="E6883" s="604" t="s">
        <v>4140</v>
      </c>
      <c r="F6883" s="632">
        <v>7.4999999999999997E-2</v>
      </c>
      <c r="G6883" s="606">
        <v>64783.484999999993</v>
      </c>
      <c r="H6883" s="607">
        <v>4858.76</v>
      </c>
    </row>
    <row r="6884" spans="1:8">
      <c r="A6884" s="601"/>
      <c r="B6884" s="602"/>
      <c r="C6884" s="602"/>
      <c r="D6884" s="603"/>
      <c r="E6884" s="623" t="s">
        <v>4150</v>
      </c>
      <c r="F6884" s="624"/>
      <c r="G6884" s="625"/>
      <c r="H6884" s="612">
        <v>4858.76</v>
      </c>
    </row>
    <row r="6885" spans="1:8">
      <c r="A6885" s="634" t="s">
        <v>4151</v>
      </c>
      <c r="B6885" s="635"/>
      <c r="C6885" s="636"/>
      <c r="D6885" s="637"/>
      <c r="E6885" s="636"/>
      <c r="F6885" s="636"/>
      <c r="G6885" s="638"/>
      <c r="H6885" s="639"/>
    </row>
    <row r="6886" spans="1:8">
      <c r="A6886" s="594" t="s">
        <v>4064</v>
      </c>
      <c r="B6886" s="595"/>
      <c r="C6886" s="595"/>
      <c r="D6886" s="596"/>
      <c r="E6886" s="597" t="s">
        <v>4130</v>
      </c>
      <c r="F6886" s="598" t="s">
        <v>4144</v>
      </c>
      <c r="G6886" s="599" t="s">
        <v>4133</v>
      </c>
      <c r="H6886" s="600" t="s">
        <v>4134</v>
      </c>
    </row>
    <row r="6887" spans="1:8">
      <c r="A6887" s="601" t="s">
        <v>4198</v>
      </c>
      <c r="B6887" s="602"/>
      <c r="C6887" s="602"/>
      <c r="D6887" s="603"/>
      <c r="E6887" s="604" t="s">
        <v>4146</v>
      </c>
      <c r="F6887" s="640">
        <v>0.6</v>
      </c>
      <c r="G6887" s="606">
        <v>25731.008062500001</v>
      </c>
      <c r="H6887" s="607">
        <v>15438.6</v>
      </c>
    </row>
    <row r="6888" spans="1:8">
      <c r="A6888" s="601"/>
      <c r="B6888" s="602"/>
      <c r="C6888" s="602"/>
      <c r="D6888" s="603"/>
      <c r="E6888" s="604" t="s">
        <v>4141</v>
      </c>
      <c r="F6888" s="605"/>
      <c r="G6888" s="606" t="s">
        <v>4141</v>
      </c>
      <c r="H6888" s="607" t="s">
        <v>4141</v>
      </c>
    </row>
    <row r="6889" spans="1:8" ht="13.5" thickBot="1">
      <c r="A6889" s="641"/>
      <c r="B6889" s="642"/>
      <c r="C6889" s="642"/>
      <c r="D6889" s="643"/>
      <c r="E6889" s="644" t="s">
        <v>4153</v>
      </c>
      <c r="F6889" s="645"/>
      <c r="G6889" s="646"/>
      <c r="H6889" s="647">
        <v>15438.6</v>
      </c>
    </row>
    <row r="6890" spans="1:8" ht="13.5" thickBot="1">
      <c r="A6890" s="648" t="s">
        <v>4154</v>
      </c>
      <c r="B6890" s="649"/>
      <c r="C6890" s="649"/>
      <c r="D6890" s="649"/>
      <c r="E6890" s="650"/>
      <c r="F6890" s="651">
        <v>96713.78</v>
      </c>
      <c r="G6890" s="652"/>
      <c r="H6890" s="653"/>
    </row>
    <row r="6891" spans="1:8" ht="15">
      <c r="A6891" s="579"/>
      <c r="B6891" s="579"/>
      <c r="C6891" s="579"/>
      <c r="D6891" s="579"/>
      <c r="E6891" s="579"/>
      <c r="F6891" s="579"/>
      <c r="G6891" s="579"/>
      <c r="H6891" s="579"/>
    </row>
    <row r="6892" spans="1:8" ht="15.75" thickBot="1">
      <c r="A6892" s="654"/>
      <c r="B6892" s="654"/>
      <c r="C6892" s="654"/>
      <c r="D6892" s="654"/>
      <c r="E6892" s="654"/>
      <c r="F6892" s="654"/>
      <c r="G6892" s="654"/>
      <c r="H6892" s="654"/>
    </row>
    <row r="6893" spans="1:8" ht="64.5" thickBot="1">
      <c r="A6893" s="573" t="s">
        <v>4129</v>
      </c>
      <c r="B6893" s="581"/>
      <c r="C6893" s="581"/>
      <c r="D6893" s="582" t="s">
        <v>547</v>
      </c>
      <c r="E6893" s="583" t="s">
        <v>4130</v>
      </c>
      <c r="F6893" s="584" t="s">
        <v>25</v>
      </c>
      <c r="G6893" s="585" t="s">
        <v>0</v>
      </c>
      <c r="H6893" s="586" t="s">
        <v>4834</v>
      </c>
    </row>
    <row r="6894" spans="1:8" ht="15.75" customHeight="1" thickBot="1">
      <c r="A6894" s="587"/>
      <c r="B6894" s="587"/>
      <c r="C6894" s="587"/>
      <c r="D6894" s="587"/>
      <c r="E6894" s="587"/>
      <c r="F6894" s="587"/>
      <c r="G6894" s="587"/>
      <c r="H6894" s="587"/>
    </row>
    <row r="6895" spans="1:8">
      <c r="A6895" s="588" t="s">
        <v>1297</v>
      </c>
      <c r="B6895" s="589"/>
      <c r="C6895" s="590"/>
      <c r="D6895" s="591"/>
      <c r="E6895" s="590"/>
      <c r="F6895" s="590"/>
      <c r="G6895" s="592"/>
      <c r="H6895" s="593"/>
    </row>
    <row r="6896" spans="1:8">
      <c r="A6896" s="594" t="s">
        <v>4064</v>
      </c>
      <c r="B6896" s="595"/>
      <c r="C6896" s="595"/>
      <c r="D6896" s="596"/>
      <c r="E6896" s="597" t="s">
        <v>4130</v>
      </c>
      <c r="F6896" s="598" t="s">
        <v>4132</v>
      </c>
      <c r="G6896" s="599" t="s">
        <v>4133</v>
      </c>
      <c r="H6896" s="600" t="s">
        <v>4134</v>
      </c>
    </row>
    <row r="6897" spans="1:8">
      <c r="A6897" s="601" t="s">
        <v>4832</v>
      </c>
      <c r="B6897" s="602"/>
      <c r="C6897" s="602"/>
      <c r="D6897" s="603"/>
      <c r="E6897" s="604" t="s">
        <v>4136</v>
      </c>
      <c r="F6897" s="605">
        <v>4.05</v>
      </c>
      <c r="G6897" s="606">
        <v>10343</v>
      </c>
      <c r="H6897" s="607">
        <v>41889.15</v>
      </c>
    </row>
    <row r="6898" spans="1:8">
      <c r="A6898" s="601" t="s">
        <v>4835</v>
      </c>
      <c r="B6898" s="602"/>
      <c r="C6898" s="602"/>
      <c r="D6898" s="603"/>
      <c r="E6898" s="604" t="s">
        <v>4136</v>
      </c>
      <c r="F6898" s="605">
        <v>1.05</v>
      </c>
      <c r="G6898" s="606">
        <v>6825</v>
      </c>
      <c r="H6898" s="607">
        <v>7166.25</v>
      </c>
    </row>
    <row r="6899" spans="1:8">
      <c r="A6899" s="601" t="s">
        <v>4682</v>
      </c>
      <c r="B6899" s="602"/>
      <c r="C6899" s="602"/>
      <c r="D6899" s="603"/>
      <c r="E6899" s="604" t="s">
        <v>4138</v>
      </c>
      <c r="F6899" s="605">
        <v>0.2</v>
      </c>
      <c r="G6899" s="606">
        <v>2816</v>
      </c>
      <c r="H6899" s="607">
        <v>563.20000000000005</v>
      </c>
    </row>
    <row r="6900" spans="1:8">
      <c r="A6900" s="601" t="s">
        <v>4683</v>
      </c>
      <c r="B6900" s="602"/>
      <c r="C6900" s="602"/>
      <c r="D6900" s="603"/>
      <c r="E6900" s="604" t="s">
        <v>4138</v>
      </c>
      <c r="F6900" s="605">
        <v>0.1</v>
      </c>
      <c r="G6900" s="606">
        <v>1619</v>
      </c>
      <c r="H6900" s="607">
        <v>161.9</v>
      </c>
    </row>
    <row r="6901" spans="1:8">
      <c r="A6901" s="601" t="s">
        <v>4690</v>
      </c>
      <c r="B6901" s="602"/>
      <c r="C6901" s="602"/>
      <c r="D6901" s="603"/>
      <c r="E6901" s="604" t="s">
        <v>4138</v>
      </c>
      <c r="F6901" s="605">
        <v>0.02</v>
      </c>
      <c r="G6901" s="606">
        <v>75683</v>
      </c>
      <c r="H6901" s="607">
        <v>1513.66</v>
      </c>
    </row>
    <row r="6902" spans="1:8">
      <c r="A6902" s="601" t="s">
        <v>4691</v>
      </c>
      <c r="B6902" s="602"/>
      <c r="C6902" s="602"/>
      <c r="D6902" s="603"/>
      <c r="E6902" s="604" t="s">
        <v>4138</v>
      </c>
      <c r="F6902" s="605">
        <v>2.1000000000000001E-2</v>
      </c>
      <c r="G6902" s="606">
        <v>55371</v>
      </c>
      <c r="H6902" s="607">
        <v>1162.79</v>
      </c>
    </row>
    <row r="6903" spans="1:8">
      <c r="A6903" s="601" t="s">
        <v>4692</v>
      </c>
      <c r="B6903" s="602"/>
      <c r="C6903" s="602"/>
      <c r="D6903" s="603"/>
      <c r="E6903" s="604" t="s">
        <v>4138</v>
      </c>
      <c r="F6903" s="605">
        <v>2</v>
      </c>
      <c r="G6903" s="606">
        <v>75</v>
      </c>
      <c r="H6903" s="607">
        <v>150</v>
      </c>
    </row>
    <row r="6904" spans="1:8">
      <c r="A6904" s="601" t="s">
        <v>4693</v>
      </c>
      <c r="B6904" s="602"/>
      <c r="C6904" s="602"/>
      <c r="D6904" s="603"/>
      <c r="E6904" s="604" t="s">
        <v>4136</v>
      </c>
      <c r="F6904" s="605">
        <v>1</v>
      </c>
      <c r="G6904" s="606">
        <v>1328</v>
      </c>
      <c r="H6904" s="607">
        <v>1328</v>
      </c>
    </row>
    <row r="6905" spans="1:8">
      <c r="A6905" s="601" t="s">
        <v>4689</v>
      </c>
      <c r="B6905" s="602"/>
      <c r="C6905" s="602"/>
      <c r="D6905" s="603"/>
      <c r="E6905" s="604" t="s">
        <v>4138</v>
      </c>
      <c r="F6905" s="605">
        <v>0.3</v>
      </c>
      <c r="G6905" s="606">
        <v>269</v>
      </c>
      <c r="H6905" s="607">
        <v>80.7</v>
      </c>
    </row>
    <row r="6906" spans="1:8">
      <c r="A6906" s="601"/>
      <c r="B6906" s="602"/>
      <c r="C6906" s="602"/>
      <c r="D6906" s="603"/>
      <c r="E6906" s="604" t="s">
        <v>4141</v>
      </c>
      <c r="F6906" s="605"/>
      <c r="G6906" s="606" t="s">
        <v>4141</v>
      </c>
      <c r="H6906" s="607" t="s">
        <v>4141</v>
      </c>
    </row>
    <row r="6907" spans="1:8">
      <c r="A6907" s="601"/>
      <c r="B6907" s="602"/>
      <c r="C6907" s="602"/>
      <c r="D6907" s="603"/>
      <c r="E6907" s="611" t="s">
        <v>4142</v>
      </c>
      <c r="F6907" s="611"/>
      <c r="G6907" s="611"/>
      <c r="H6907" s="612">
        <v>54015.65</v>
      </c>
    </row>
    <row r="6908" spans="1:8">
      <c r="A6908" s="613" t="s">
        <v>4143</v>
      </c>
      <c r="B6908" s="614"/>
      <c r="C6908" s="615"/>
      <c r="D6908" s="616"/>
      <c r="E6908" s="615"/>
      <c r="F6908" s="615"/>
      <c r="G6908" s="617"/>
      <c r="H6908" s="618"/>
    </row>
    <row r="6909" spans="1:8">
      <c r="A6909" s="594" t="s">
        <v>4129</v>
      </c>
      <c r="B6909" s="595"/>
      <c r="C6909" s="595"/>
      <c r="D6909" s="596"/>
      <c r="E6909" s="597" t="s">
        <v>4130</v>
      </c>
      <c r="F6909" s="598" t="s">
        <v>4144</v>
      </c>
      <c r="G6909" s="599" t="s">
        <v>4133</v>
      </c>
      <c r="H6909" s="600" t="s">
        <v>4134</v>
      </c>
    </row>
    <row r="6910" spans="1:8">
      <c r="A6910" s="601" t="s">
        <v>4145</v>
      </c>
      <c r="B6910" s="602"/>
      <c r="C6910" s="602"/>
      <c r="D6910" s="603"/>
      <c r="E6910" s="604" t="s">
        <v>4146</v>
      </c>
      <c r="F6910" s="619">
        <v>0.6</v>
      </c>
      <c r="G6910" s="606">
        <v>1587.2183463750353</v>
      </c>
      <c r="H6910" s="607">
        <v>952.33</v>
      </c>
    </row>
    <row r="6911" spans="1:8">
      <c r="A6911" s="601" t="s">
        <v>4833</v>
      </c>
      <c r="B6911" s="602"/>
      <c r="C6911" s="602"/>
      <c r="D6911" s="603"/>
      <c r="E6911" s="604" t="s">
        <v>4146</v>
      </c>
      <c r="F6911" s="619">
        <v>0.6</v>
      </c>
      <c r="G6911" s="606">
        <v>11523.205194682756</v>
      </c>
      <c r="H6911" s="607">
        <v>6913.92</v>
      </c>
    </row>
    <row r="6912" spans="1:8">
      <c r="A6912" s="601" t="s">
        <v>4181</v>
      </c>
      <c r="B6912" s="602"/>
      <c r="C6912" s="602"/>
      <c r="D6912" s="603"/>
      <c r="E6912" s="604" t="s">
        <v>4146</v>
      </c>
      <c r="F6912" s="619">
        <v>0.6</v>
      </c>
      <c r="G6912" s="606">
        <v>2041.4757928961851</v>
      </c>
      <c r="H6912" s="607">
        <v>1224.8900000000001</v>
      </c>
    </row>
    <row r="6913" spans="1:8">
      <c r="A6913" s="620"/>
      <c r="B6913" s="621"/>
      <c r="C6913" s="621"/>
      <c r="D6913" s="622"/>
      <c r="E6913" s="623" t="s">
        <v>4147</v>
      </c>
      <c r="F6913" s="624"/>
      <c r="G6913" s="625"/>
      <c r="H6913" s="612">
        <v>9091.14</v>
      </c>
    </row>
    <row r="6914" spans="1:8">
      <c r="A6914" s="626" t="s">
        <v>4148</v>
      </c>
      <c r="B6914" s="627"/>
      <c r="C6914" s="628"/>
      <c r="D6914" s="629"/>
      <c r="E6914" s="628"/>
      <c r="F6914" s="628"/>
      <c r="G6914" s="630"/>
      <c r="H6914" s="631"/>
    </row>
    <row r="6915" spans="1:8">
      <c r="A6915" s="594" t="s">
        <v>4064</v>
      </c>
      <c r="B6915" s="595"/>
      <c r="C6915" s="595"/>
      <c r="D6915" s="596"/>
      <c r="E6915" s="597" t="s">
        <v>4130</v>
      </c>
      <c r="F6915" s="598" t="s">
        <v>4132</v>
      </c>
      <c r="G6915" s="599" t="s">
        <v>4133</v>
      </c>
      <c r="H6915" s="600" t="s">
        <v>4134</v>
      </c>
    </row>
    <row r="6916" spans="1:8">
      <c r="A6916" s="601" t="s">
        <v>4149</v>
      </c>
      <c r="B6916" s="602"/>
      <c r="C6916" s="602"/>
      <c r="D6916" s="603"/>
      <c r="E6916" s="604" t="s">
        <v>4140</v>
      </c>
      <c r="F6916" s="632">
        <v>7.4999999999999997E-2</v>
      </c>
      <c r="G6916" s="606">
        <v>64783.484999999993</v>
      </c>
      <c r="H6916" s="607">
        <v>4858.76</v>
      </c>
    </row>
    <row r="6917" spans="1:8">
      <c r="A6917" s="601"/>
      <c r="B6917" s="602"/>
      <c r="C6917" s="602"/>
      <c r="D6917" s="603"/>
      <c r="E6917" s="623" t="s">
        <v>4150</v>
      </c>
      <c r="F6917" s="624"/>
      <c r="G6917" s="625"/>
      <c r="H6917" s="612">
        <v>4858.76</v>
      </c>
    </row>
    <row r="6918" spans="1:8">
      <c r="A6918" s="634" t="s">
        <v>4151</v>
      </c>
      <c r="B6918" s="635"/>
      <c r="C6918" s="636"/>
      <c r="D6918" s="637"/>
      <c r="E6918" s="636"/>
      <c r="F6918" s="636"/>
      <c r="G6918" s="638"/>
      <c r="H6918" s="639"/>
    </row>
    <row r="6919" spans="1:8">
      <c r="A6919" s="594" t="s">
        <v>4064</v>
      </c>
      <c r="B6919" s="595"/>
      <c r="C6919" s="595"/>
      <c r="D6919" s="596"/>
      <c r="E6919" s="597" t="s">
        <v>4130</v>
      </c>
      <c r="F6919" s="598" t="s">
        <v>4144</v>
      </c>
      <c r="G6919" s="599" t="s">
        <v>4133</v>
      </c>
      <c r="H6919" s="600" t="s">
        <v>4134</v>
      </c>
    </row>
    <row r="6920" spans="1:8">
      <c r="A6920" s="601" t="s">
        <v>4198</v>
      </c>
      <c r="B6920" s="602"/>
      <c r="C6920" s="602"/>
      <c r="D6920" s="603"/>
      <c r="E6920" s="604" t="s">
        <v>4146</v>
      </c>
      <c r="F6920" s="640">
        <v>0.6</v>
      </c>
      <c r="G6920" s="606">
        <v>25731.008062500001</v>
      </c>
      <c r="H6920" s="607">
        <v>15438.6</v>
      </c>
    </row>
    <row r="6921" spans="1:8">
      <c r="A6921" s="601"/>
      <c r="B6921" s="602"/>
      <c r="C6921" s="602"/>
      <c r="D6921" s="603"/>
      <c r="E6921" s="604" t="s">
        <v>4141</v>
      </c>
      <c r="F6921" s="605"/>
      <c r="G6921" s="606" t="s">
        <v>4141</v>
      </c>
      <c r="H6921" s="607" t="s">
        <v>4141</v>
      </c>
    </row>
    <row r="6922" spans="1:8" ht="13.5" thickBot="1">
      <c r="A6922" s="641"/>
      <c r="B6922" s="642"/>
      <c r="C6922" s="642"/>
      <c r="D6922" s="643"/>
      <c r="E6922" s="644" t="s">
        <v>4153</v>
      </c>
      <c r="F6922" s="645"/>
      <c r="G6922" s="646"/>
      <c r="H6922" s="647">
        <v>15438.6</v>
      </c>
    </row>
    <row r="6923" spans="1:8" ht="13.5" thickBot="1">
      <c r="A6923" s="648" t="s">
        <v>4154</v>
      </c>
      <c r="B6923" s="649"/>
      <c r="C6923" s="649"/>
      <c r="D6923" s="649"/>
      <c r="E6923" s="650"/>
      <c r="F6923" s="651">
        <v>83404.149999999994</v>
      </c>
      <c r="G6923" s="652"/>
      <c r="H6923" s="653"/>
    </row>
    <row r="6924" spans="1:8" ht="15">
      <c r="A6924" s="579"/>
      <c r="B6924" s="579"/>
      <c r="C6924" s="579"/>
      <c r="D6924" s="579"/>
      <c r="E6924" s="579"/>
      <c r="F6924" s="579"/>
      <c r="G6924" s="579"/>
      <c r="H6924" s="579"/>
    </row>
    <row r="6925" spans="1:8" ht="15.75" thickBot="1">
      <c r="A6925" s="654"/>
      <c r="B6925" s="654"/>
      <c r="C6925" s="654"/>
      <c r="D6925" s="654"/>
      <c r="E6925" s="654"/>
      <c r="F6925" s="654"/>
      <c r="G6925" s="654"/>
      <c r="H6925" s="654"/>
    </row>
    <row r="6926" spans="1:8" ht="64.5" thickBot="1">
      <c r="A6926" s="573" t="s">
        <v>4129</v>
      </c>
      <c r="B6926" s="581"/>
      <c r="C6926" s="581"/>
      <c r="D6926" s="582" t="s">
        <v>549</v>
      </c>
      <c r="E6926" s="583" t="s">
        <v>4130</v>
      </c>
      <c r="F6926" s="584" t="s">
        <v>25</v>
      </c>
      <c r="G6926" s="585" t="s">
        <v>0</v>
      </c>
      <c r="H6926" s="586" t="s">
        <v>4836</v>
      </c>
    </row>
    <row r="6927" spans="1:8" ht="15.75" customHeight="1" thickBot="1">
      <c r="A6927" s="587"/>
      <c r="B6927" s="587"/>
      <c r="C6927" s="587"/>
      <c r="D6927" s="587"/>
      <c r="E6927" s="587"/>
      <c r="F6927" s="587"/>
      <c r="G6927" s="587"/>
      <c r="H6927" s="587"/>
    </row>
    <row r="6928" spans="1:8">
      <c r="A6928" s="588" t="s">
        <v>1297</v>
      </c>
      <c r="B6928" s="589"/>
      <c r="C6928" s="590"/>
      <c r="D6928" s="591"/>
      <c r="E6928" s="590"/>
      <c r="F6928" s="590"/>
      <c r="G6928" s="592"/>
      <c r="H6928" s="593"/>
    </row>
    <row r="6929" spans="1:8">
      <c r="A6929" s="594" t="s">
        <v>4064</v>
      </c>
      <c r="B6929" s="595"/>
      <c r="C6929" s="595"/>
      <c r="D6929" s="596"/>
      <c r="E6929" s="597" t="s">
        <v>4130</v>
      </c>
      <c r="F6929" s="598" t="s">
        <v>4132</v>
      </c>
      <c r="G6929" s="599" t="s">
        <v>4133</v>
      </c>
      <c r="H6929" s="600" t="s">
        <v>4134</v>
      </c>
    </row>
    <row r="6930" spans="1:8">
      <c r="A6930" s="601" t="s">
        <v>4835</v>
      </c>
      <c r="B6930" s="602"/>
      <c r="C6930" s="602"/>
      <c r="D6930" s="603"/>
      <c r="E6930" s="604" t="s">
        <v>4136</v>
      </c>
      <c r="F6930" s="605">
        <v>5.0999999999999996</v>
      </c>
      <c r="G6930" s="606">
        <v>6825</v>
      </c>
      <c r="H6930" s="607">
        <v>34807.5</v>
      </c>
    </row>
    <row r="6931" spans="1:8">
      <c r="A6931" s="601" t="s">
        <v>4682</v>
      </c>
      <c r="B6931" s="602"/>
      <c r="C6931" s="602"/>
      <c r="D6931" s="603"/>
      <c r="E6931" s="604" t="s">
        <v>4138</v>
      </c>
      <c r="F6931" s="605">
        <v>0.2</v>
      </c>
      <c r="G6931" s="606">
        <v>2816</v>
      </c>
      <c r="H6931" s="607">
        <v>563.20000000000005</v>
      </c>
    </row>
    <row r="6932" spans="1:8">
      <c r="A6932" s="601" t="s">
        <v>4683</v>
      </c>
      <c r="B6932" s="602"/>
      <c r="C6932" s="602"/>
      <c r="D6932" s="603"/>
      <c r="E6932" s="604" t="s">
        <v>4138</v>
      </c>
      <c r="F6932" s="605">
        <v>0.1</v>
      </c>
      <c r="G6932" s="606">
        <v>1619</v>
      </c>
      <c r="H6932" s="607">
        <v>161.9</v>
      </c>
    </row>
    <row r="6933" spans="1:8">
      <c r="A6933" s="601" t="s">
        <v>4690</v>
      </c>
      <c r="B6933" s="602"/>
      <c r="C6933" s="602"/>
      <c r="D6933" s="603"/>
      <c r="E6933" s="604" t="s">
        <v>4138</v>
      </c>
      <c r="F6933" s="605">
        <v>0.02</v>
      </c>
      <c r="G6933" s="606">
        <v>75683</v>
      </c>
      <c r="H6933" s="607">
        <v>1513.66</v>
      </c>
    </row>
    <row r="6934" spans="1:8">
      <c r="A6934" s="601" t="s">
        <v>4691</v>
      </c>
      <c r="B6934" s="602"/>
      <c r="C6934" s="602"/>
      <c r="D6934" s="603"/>
      <c r="E6934" s="604" t="s">
        <v>4138</v>
      </c>
      <c r="F6934" s="605">
        <v>2.1000000000000001E-2</v>
      </c>
      <c r="G6934" s="606">
        <v>55371</v>
      </c>
      <c r="H6934" s="607">
        <v>1162.79</v>
      </c>
    </row>
    <row r="6935" spans="1:8">
      <c r="A6935" s="601" t="s">
        <v>4692</v>
      </c>
      <c r="B6935" s="602"/>
      <c r="C6935" s="602"/>
      <c r="D6935" s="603"/>
      <c r="E6935" s="604" t="s">
        <v>4138</v>
      </c>
      <c r="F6935" s="605">
        <v>2</v>
      </c>
      <c r="G6935" s="606">
        <v>75</v>
      </c>
      <c r="H6935" s="607">
        <v>150</v>
      </c>
    </row>
    <row r="6936" spans="1:8">
      <c r="A6936" s="601" t="s">
        <v>4693</v>
      </c>
      <c r="B6936" s="602"/>
      <c r="C6936" s="602"/>
      <c r="D6936" s="603"/>
      <c r="E6936" s="604" t="s">
        <v>4136</v>
      </c>
      <c r="F6936" s="605">
        <v>1</v>
      </c>
      <c r="G6936" s="606">
        <v>1328</v>
      </c>
      <c r="H6936" s="607">
        <v>1328</v>
      </c>
    </row>
    <row r="6937" spans="1:8">
      <c r="A6937" s="601" t="s">
        <v>4689</v>
      </c>
      <c r="B6937" s="602"/>
      <c r="C6937" s="602"/>
      <c r="D6937" s="603"/>
      <c r="E6937" s="604" t="s">
        <v>4138</v>
      </c>
      <c r="F6937" s="605">
        <v>0.3</v>
      </c>
      <c r="G6937" s="606">
        <v>269</v>
      </c>
      <c r="H6937" s="607">
        <v>80.7</v>
      </c>
    </row>
    <row r="6938" spans="1:8">
      <c r="A6938" s="601"/>
      <c r="B6938" s="602"/>
      <c r="C6938" s="602"/>
      <c r="D6938" s="603"/>
      <c r="E6938" s="604" t="s">
        <v>4141</v>
      </c>
      <c r="F6938" s="605"/>
      <c r="G6938" s="606" t="s">
        <v>4141</v>
      </c>
      <c r="H6938" s="607" t="s">
        <v>4141</v>
      </c>
    </row>
    <row r="6939" spans="1:8">
      <c r="A6939" s="601"/>
      <c r="B6939" s="602"/>
      <c r="C6939" s="602"/>
      <c r="D6939" s="603"/>
      <c r="E6939" s="611" t="s">
        <v>4142</v>
      </c>
      <c r="F6939" s="611"/>
      <c r="G6939" s="611"/>
      <c r="H6939" s="612">
        <v>39767.75</v>
      </c>
    </row>
    <row r="6940" spans="1:8">
      <c r="A6940" s="613" t="s">
        <v>4143</v>
      </c>
      <c r="B6940" s="614"/>
      <c r="C6940" s="615"/>
      <c r="D6940" s="616"/>
      <c r="E6940" s="615"/>
      <c r="F6940" s="615"/>
      <c r="G6940" s="617"/>
      <c r="H6940" s="618"/>
    </row>
    <row r="6941" spans="1:8">
      <c r="A6941" s="594" t="s">
        <v>4129</v>
      </c>
      <c r="B6941" s="595"/>
      <c r="C6941" s="595"/>
      <c r="D6941" s="596"/>
      <c r="E6941" s="597" t="s">
        <v>4130</v>
      </c>
      <c r="F6941" s="598" t="s">
        <v>4144</v>
      </c>
      <c r="G6941" s="599" t="s">
        <v>4133</v>
      </c>
      <c r="H6941" s="600" t="s">
        <v>4134</v>
      </c>
    </row>
    <row r="6942" spans="1:8">
      <c r="A6942" s="601" t="s">
        <v>4145</v>
      </c>
      <c r="B6942" s="602"/>
      <c r="C6942" s="602"/>
      <c r="D6942" s="603"/>
      <c r="E6942" s="604" t="s">
        <v>4146</v>
      </c>
      <c r="F6942" s="619">
        <v>0.6</v>
      </c>
      <c r="G6942" s="606">
        <v>1587.2183463750353</v>
      </c>
      <c r="H6942" s="607">
        <v>952.33</v>
      </c>
    </row>
    <row r="6943" spans="1:8">
      <c r="A6943" s="601" t="s">
        <v>4833</v>
      </c>
      <c r="B6943" s="602"/>
      <c r="C6943" s="602"/>
      <c r="D6943" s="603"/>
      <c r="E6943" s="604" t="s">
        <v>4146</v>
      </c>
      <c r="F6943" s="619">
        <v>0.6</v>
      </c>
      <c r="G6943" s="606">
        <v>11523.205194682756</v>
      </c>
      <c r="H6943" s="607">
        <v>6913.92</v>
      </c>
    </row>
    <row r="6944" spans="1:8">
      <c r="A6944" s="601" t="s">
        <v>4181</v>
      </c>
      <c r="B6944" s="602"/>
      <c r="C6944" s="602"/>
      <c r="D6944" s="603"/>
      <c r="E6944" s="604" t="s">
        <v>4146</v>
      </c>
      <c r="F6944" s="619">
        <v>0.6</v>
      </c>
      <c r="G6944" s="606">
        <v>2041.4757928961851</v>
      </c>
      <c r="H6944" s="607">
        <v>1224.8900000000001</v>
      </c>
    </row>
    <row r="6945" spans="1:8">
      <c r="A6945" s="620"/>
      <c r="B6945" s="621"/>
      <c r="C6945" s="621"/>
      <c r="D6945" s="622"/>
      <c r="E6945" s="623" t="s">
        <v>4147</v>
      </c>
      <c r="F6945" s="624"/>
      <c r="G6945" s="625"/>
      <c r="H6945" s="612">
        <v>9091.14</v>
      </c>
    </row>
    <row r="6946" spans="1:8">
      <c r="A6946" s="626" t="s">
        <v>4148</v>
      </c>
      <c r="B6946" s="627"/>
      <c r="C6946" s="628"/>
      <c r="D6946" s="629"/>
      <c r="E6946" s="628"/>
      <c r="F6946" s="628"/>
      <c r="G6946" s="630"/>
      <c r="H6946" s="631"/>
    </row>
    <row r="6947" spans="1:8">
      <c r="A6947" s="594" t="s">
        <v>4064</v>
      </c>
      <c r="B6947" s="595"/>
      <c r="C6947" s="595"/>
      <c r="D6947" s="596"/>
      <c r="E6947" s="597" t="s">
        <v>4130</v>
      </c>
      <c r="F6947" s="598" t="s">
        <v>4132</v>
      </c>
      <c r="G6947" s="599" t="s">
        <v>4133</v>
      </c>
      <c r="H6947" s="600" t="s">
        <v>4134</v>
      </c>
    </row>
    <row r="6948" spans="1:8">
      <c r="A6948" s="601" t="s">
        <v>4149</v>
      </c>
      <c r="B6948" s="602"/>
      <c r="C6948" s="602"/>
      <c r="D6948" s="603"/>
      <c r="E6948" s="604" t="s">
        <v>4140</v>
      </c>
      <c r="F6948" s="632">
        <v>7.4999999999999997E-2</v>
      </c>
      <c r="G6948" s="606">
        <v>64783.484999999993</v>
      </c>
      <c r="H6948" s="607">
        <v>4858.76</v>
      </c>
    </row>
    <row r="6949" spans="1:8">
      <c r="A6949" s="601"/>
      <c r="B6949" s="602"/>
      <c r="C6949" s="602"/>
      <c r="D6949" s="603"/>
      <c r="E6949" s="623" t="s">
        <v>4150</v>
      </c>
      <c r="F6949" s="624"/>
      <c r="G6949" s="625"/>
      <c r="H6949" s="612">
        <v>4858.76</v>
      </c>
    </row>
    <row r="6950" spans="1:8">
      <c r="A6950" s="634" t="s">
        <v>4151</v>
      </c>
      <c r="B6950" s="635"/>
      <c r="C6950" s="636"/>
      <c r="D6950" s="637"/>
      <c r="E6950" s="636"/>
      <c r="F6950" s="636"/>
      <c r="G6950" s="638"/>
      <c r="H6950" s="639"/>
    </row>
    <row r="6951" spans="1:8">
      <c r="A6951" s="594" t="s">
        <v>4064</v>
      </c>
      <c r="B6951" s="595"/>
      <c r="C6951" s="595"/>
      <c r="D6951" s="596"/>
      <c r="E6951" s="597" t="s">
        <v>4130</v>
      </c>
      <c r="F6951" s="598" t="s">
        <v>4144</v>
      </c>
      <c r="G6951" s="599" t="s">
        <v>4133</v>
      </c>
      <c r="H6951" s="600" t="s">
        <v>4134</v>
      </c>
    </row>
    <row r="6952" spans="1:8">
      <c r="A6952" s="601" t="s">
        <v>4198</v>
      </c>
      <c r="B6952" s="602"/>
      <c r="C6952" s="602"/>
      <c r="D6952" s="603"/>
      <c r="E6952" s="604" t="s">
        <v>4146</v>
      </c>
      <c r="F6952" s="640">
        <v>0.6</v>
      </c>
      <c r="G6952" s="606">
        <v>25731.008062500001</v>
      </c>
      <c r="H6952" s="607">
        <v>15438.6</v>
      </c>
    </row>
    <row r="6953" spans="1:8">
      <c r="A6953" s="601"/>
      <c r="B6953" s="602"/>
      <c r="C6953" s="602"/>
      <c r="D6953" s="603"/>
      <c r="E6953" s="604" t="s">
        <v>4141</v>
      </c>
      <c r="F6953" s="605"/>
      <c r="G6953" s="606" t="s">
        <v>4141</v>
      </c>
      <c r="H6953" s="607" t="s">
        <v>4141</v>
      </c>
    </row>
    <row r="6954" spans="1:8" ht="13.5" thickBot="1">
      <c r="A6954" s="641"/>
      <c r="B6954" s="642"/>
      <c r="C6954" s="642"/>
      <c r="D6954" s="643"/>
      <c r="E6954" s="644" t="s">
        <v>4153</v>
      </c>
      <c r="F6954" s="645"/>
      <c r="G6954" s="646"/>
      <c r="H6954" s="647">
        <v>15438.6</v>
      </c>
    </row>
    <row r="6955" spans="1:8" ht="13.5" thickBot="1">
      <c r="A6955" s="648" t="s">
        <v>4154</v>
      </c>
      <c r="B6955" s="649"/>
      <c r="C6955" s="649"/>
      <c r="D6955" s="649"/>
      <c r="E6955" s="650"/>
      <c r="F6955" s="651">
        <v>69156.25</v>
      </c>
      <c r="G6955" s="652"/>
      <c r="H6955" s="653"/>
    </row>
    <row r="6956" spans="1:8" ht="15">
      <c r="A6956" s="579"/>
      <c r="B6956" s="579"/>
      <c r="C6956" s="579"/>
      <c r="D6956" s="579"/>
      <c r="E6956" s="579"/>
      <c r="F6956" s="579"/>
      <c r="G6956" s="579"/>
      <c r="H6956" s="579"/>
    </row>
    <row r="6957" spans="1:8" ht="15.75" thickBot="1">
      <c r="A6957" s="654"/>
      <c r="B6957" s="654"/>
      <c r="C6957" s="654"/>
      <c r="D6957" s="654"/>
      <c r="E6957" s="654"/>
      <c r="F6957" s="654"/>
      <c r="G6957" s="654"/>
      <c r="H6957" s="654"/>
    </row>
    <row r="6958" spans="1:8" ht="64.5" thickBot="1">
      <c r="A6958" s="573" t="s">
        <v>4129</v>
      </c>
      <c r="B6958" s="581"/>
      <c r="C6958" s="581"/>
      <c r="D6958" s="582" t="s">
        <v>551</v>
      </c>
      <c r="E6958" s="583" t="s">
        <v>4130</v>
      </c>
      <c r="F6958" s="584" t="s">
        <v>25</v>
      </c>
      <c r="G6958" s="585" t="s">
        <v>0</v>
      </c>
      <c r="H6958" s="586" t="s">
        <v>4837</v>
      </c>
    </row>
    <row r="6959" spans="1:8" ht="15.75" customHeight="1" thickBot="1">
      <c r="A6959" s="587"/>
      <c r="B6959" s="587"/>
      <c r="C6959" s="587"/>
      <c r="D6959" s="587"/>
      <c r="E6959" s="587"/>
      <c r="F6959" s="587"/>
      <c r="G6959" s="587"/>
      <c r="H6959" s="587"/>
    </row>
    <row r="6960" spans="1:8">
      <c r="A6960" s="588" t="s">
        <v>1297</v>
      </c>
      <c r="B6960" s="589"/>
      <c r="C6960" s="590"/>
      <c r="D6960" s="591"/>
      <c r="E6960" s="590"/>
      <c r="F6960" s="590"/>
      <c r="G6960" s="592"/>
      <c r="H6960" s="593"/>
    </row>
    <row r="6961" spans="1:8">
      <c r="A6961" s="594" t="s">
        <v>4064</v>
      </c>
      <c r="B6961" s="595"/>
      <c r="C6961" s="595"/>
      <c r="D6961" s="596"/>
      <c r="E6961" s="597" t="s">
        <v>4130</v>
      </c>
      <c r="F6961" s="598" t="s">
        <v>4132</v>
      </c>
      <c r="G6961" s="599" t="s">
        <v>4133</v>
      </c>
      <c r="H6961" s="600" t="s">
        <v>4134</v>
      </c>
    </row>
    <row r="6962" spans="1:8">
      <c r="A6962" s="601" t="s">
        <v>4838</v>
      </c>
      <c r="B6962" s="602"/>
      <c r="C6962" s="602"/>
      <c r="D6962" s="603"/>
      <c r="E6962" s="604" t="s">
        <v>4136</v>
      </c>
      <c r="F6962" s="605">
        <v>1.05</v>
      </c>
      <c r="G6962" s="606">
        <v>39585</v>
      </c>
      <c r="H6962" s="607">
        <v>41564.25</v>
      </c>
    </row>
    <row r="6963" spans="1:8">
      <c r="A6963" s="601" t="s">
        <v>4682</v>
      </c>
      <c r="B6963" s="602"/>
      <c r="C6963" s="602"/>
      <c r="D6963" s="603"/>
      <c r="E6963" s="604" t="s">
        <v>4138</v>
      </c>
      <c r="F6963" s="605">
        <v>0.2</v>
      </c>
      <c r="G6963" s="606">
        <v>2816</v>
      </c>
      <c r="H6963" s="607">
        <v>563.20000000000005</v>
      </c>
    </row>
    <row r="6964" spans="1:8">
      <c r="A6964" s="601" t="s">
        <v>4683</v>
      </c>
      <c r="B6964" s="602"/>
      <c r="C6964" s="602"/>
      <c r="D6964" s="603"/>
      <c r="E6964" s="604" t="s">
        <v>4138</v>
      </c>
      <c r="F6964" s="605">
        <v>0.1</v>
      </c>
      <c r="G6964" s="606">
        <v>1619</v>
      </c>
      <c r="H6964" s="607">
        <v>161.9</v>
      </c>
    </row>
    <row r="6965" spans="1:8">
      <c r="A6965" s="601" t="s">
        <v>4690</v>
      </c>
      <c r="B6965" s="602"/>
      <c r="C6965" s="602"/>
      <c r="D6965" s="603"/>
      <c r="E6965" s="604" t="s">
        <v>4138</v>
      </c>
      <c r="F6965" s="605">
        <v>0.02</v>
      </c>
      <c r="G6965" s="606">
        <v>75683</v>
      </c>
      <c r="H6965" s="607">
        <v>1513.66</v>
      </c>
    </row>
    <row r="6966" spans="1:8">
      <c r="A6966" s="601" t="s">
        <v>4691</v>
      </c>
      <c r="B6966" s="602"/>
      <c r="C6966" s="602"/>
      <c r="D6966" s="603"/>
      <c r="E6966" s="604" t="s">
        <v>4138</v>
      </c>
      <c r="F6966" s="605">
        <v>2.1000000000000001E-2</v>
      </c>
      <c r="G6966" s="606">
        <v>55371</v>
      </c>
      <c r="H6966" s="607">
        <v>1162.79</v>
      </c>
    </row>
    <row r="6967" spans="1:8">
      <c r="A6967" s="601" t="s">
        <v>4692</v>
      </c>
      <c r="B6967" s="602"/>
      <c r="C6967" s="602"/>
      <c r="D6967" s="603"/>
      <c r="E6967" s="604" t="s">
        <v>4138</v>
      </c>
      <c r="F6967" s="605">
        <v>2</v>
      </c>
      <c r="G6967" s="606">
        <v>75</v>
      </c>
      <c r="H6967" s="607">
        <v>150</v>
      </c>
    </row>
    <row r="6968" spans="1:8">
      <c r="A6968" s="601" t="s">
        <v>4693</v>
      </c>
      <c r="B6968" s="602"/>
      <c r="C6968" s="602"/>
      <c r="D6968" s="603"/>
      <c r="E6968" s="604" t="s">
        <v>4136</v>
      </c>
      <c r="F6968" s="605">
        <v>1</v>
      </c>
      <c r="G6968" s="606">
        <v>1328</v>
      </c>
      <c r="H6968" s="607">
        <v>1328</v>
      </c>
    </row>
    <row r="6969" spans="1:8">
      <c r="A6969" s="601" t="s">
        <v>4689</v>
      </c>
      <c r="B6969" s="602"/>
      <c r="C6969" s="602"/>
      <c r="D6969" s="603"/>
      <c r="E6969" s="604" t="s">
        <v>4138</v>
      </c>
      <c r="F6969" s="605">
        <v>0.3</v>
      </c>
      <c r="G6969" s="606">
        <v>269</v>
      </c>
      <c r="H6969" s="607">
        <v>80.7</v>
      </c>
    </row>
    <row r="6970" spans="1:8">
      <c r="A6970" s="601" t="s">
        <v>4763</v>
      </c>
      <c r="B6970" s="602"/>
      <c r="C6970" s="602"/>
      <c r="D6970" s="603"/>
      <c r="E6970" s="604" t="s">
        <v>4138</v>
      </c>
      <c r="F6970" s="605">
        <v>0.7</v>
      </c>
      <c r="G6970" s="606">
        <v>20055</v>
      </c>
      <c r="H6970" s="607">
        <v>14038.5</v>
      </c>
    </row>
    <row r="6971" spans="1:8">
      <c r="A6971" s="601"/>
      <c r="B6971" s="602"/>
      <c r="C6971" s="602"/>
      <c r="D6971" s="603"/>
      <c r="E6971" s="611" t="s">
        <v>4142</v>
      </c>
      <c r="F6971" s="611"/>
      <c r="G6971" s="611"/>
      <c r="H6971" s="612">
        <v>60563</v>
      </c>
    </row>
    <row r="6972" spans="1:8">
      <c r="A6972" s="613" t="s">
        <v>4143</v>
      </c>
      <c r="B6972" s="614"/>
      <c r="C6972" s="615"/>
      <c r="D6972" s="616"/>
      <c r="E6972" s="615"/>
      <c r="F6972" s="615"/>
      <c r="G6972" s="617"/>
      <c r="H6972" s="618"/>
    </row>
    <row r="6973" spans="1:8">
      <c r="A6973" s="594" t="s">
        <v>4129</v>
      </c>
      <c r="B6973" s="595"/>
      <c r="C6973" s="595"/>
      <c r="D6973" s="596"/>
      <c r="E6973" s="597" t="s">
        <v>4130</v>
      </c>
      <c r="F6973" s="598" t="s">
        <v>4144</v>
      </c>
      <c r="G6973" s="599" t="s">
        <v>4133</v>
      </c>
      <c r="H6973" s="600" t="s">
        <v>4134</v>
      </c>
    </row>
    <row r="6974" spans="1:8">
      <c r="A6974" s="601" t="s">
        <v>4145</v>
      </c>
      <c r="B6974" s="602"/>
      <c r="C6974" s="602"/>
      <c r="D6974" s="603"/>
      <c r="E6974" s="604" t="s">
        <v>4146</v>
      </c>
      <c r="F6974" s="619">
        <v>0.6</v>
      </c>
      <c r="G6974" s="606">
        <v>1587.2183463750353</v>
      </c>
      <c r="H6974" s="607">
        <v>952.33</v>
      </c>
    </row>
    <row r="6975" spans="1:8">
      <c r="A6975" s="601" t="s">
        <v>4833</v>
      </c>
      <c r="B6975" s="602"/>
      <c r="C6975" s="602"/>
      <c r="D6975" s="603"/>
      <c r="E6975" s="604" t="s">
        <v>4146</v>
      </c>
      <c r="F6975" s="619">
        <v>0.6</v>
      </c>
      <c r="G6975" s="606">
        <v>11523.205194682756</v>
      </c>
      <c r="H6975" s="607">
        <v>6913.92</v>
      </c>
    </row>
    <row r="6976" spans="1:8">
      <c r="A6976" s="601" t="s">
        <v>4181</v>
      </c>
      <c r="B6976" s="602"/>
      <c r="C6976" s="602"/>
      <c r="D6976" s="603"/>
      <c r="E6976" s="604" t="s">
        <v>4146</v>
      </c>
      <c r="F6976" s="619">
        <v>0.6</v>
      </c>
      <c r="G6976" s="606">
        <v>2041.4757928961851</v>
      </c>
      <c r="H6976" s="607">
        <v>1224.8900000000001</v>
      </c>
    </row>
    <row r="6977" spans="1:8">
      <c r="A6977" s="620"/>
      <c r="B6977" s="621"/>
      <c r="C6977" s="621"/>
      <c r="D6977" s="622"/>
      <c r="E6977" s="623" t="s">
        <v>4147</v>
      </c>
      <c r="F6977" s="624"/>
      <c r="G6977" s="625"/>
      <c r="H6977" s="612">
        <v>9091.14</v>
      </c>
    </row>
    <row r="6978" spans="1:8">
      <c r="A6978" s="626" t="s">
        <v>4148</v>
      </c>
      <c r="B6978" s="627"/>
      <c r="C6978" s="628"/>
      <c r="D6978" s="629"/>
      <c r="E6978" s="628"/>
      <c r="F6978" s="628"/>
      <c r="G6978" s="630"/>
      <c r="H6978" s="631"/>
    </row>
    <row r="6979" spans="1:8">
      <c r="A6979" s="594" t="s">
        <v>4064</v>
      </c>
      <c r="B6979" s="595"/>
      <c r="C6979" s="595"/>
      <c r="D6979" s="596"/>
      <c r="E6979" s="597" t="s">
        <v>4130</v>
      </c>
      <c r="F6979" s="598" t="s">
        <v>4132</v>
      </c>
      <c r="G6979" s="599" t="s">
        <v>4133</v>
      </c>
      <c r="H6979" s="600" t="s">
        <v>4134</v>
      </c>
    </row>
    <row r="6980" spans="1:8">
      <c r="A6980" s="601" t="s">
        <v>4149</v>
      </c>
      <c r="B6980" s="602"/>
      <c r="C6980" s="602"/>
      <c r="D6980" s="603"/>
      <c r="E6980" s="604" t="s">
        <v>4140</v>
      </c>
      <c r="F6980" s="632">
        <v>7.4999999999999997E-2</v>
      </c>
      <c r="G6980" s="606">
        <v>64783.484999999993</v>
      </c>
      <c r="H6980" s="607">
        <v>4858.76</v>
      </c>
    </row>
    <row r="6981" spans="1:8">
      <c r="A6981" s="601"/>
      <c r="B6981" s="602"/>
      <c r="C6981" s="602"/>
      <c r="D6981" s="603"/>
      <c r="E6981" s="623" t="s">
        <v>4150</v>
      </c>
      <c r="F6981" s="624"/>
      <c r="G6981" s="625"/>
      <c r="H6981" s="612">
        <v>4858.76</v>
      </c>
    </row>
    <row r="6982" spans="1:8">
      <c r="A6982" s="634" t="s">
        <v>4151</v>
      </c>
      <c r="B6982" s="635"/>
      <c r="C6982" s="636"/>
      <c r="D6982" s="637"/>
      <c r="E6982" s="636"/>
      <c r="F6982" s="636"/>
      <c r="G6982" s="638"/>
      <c r="H6982" s="639"/>
    </row>
    <row r="6983" spans="1:8">
      <c r="A6983" s="594" t="s">
        <v>4064</v>
      </c>
      <c r="B6983" s="595"/>
      <c r="C6983" s="595"/>
      <c r="D6983" s="596"/>
      <c r="E6983" s="597" t="s">
        <v>4130</v>
      </c>
      <c r="F6983" s="598" t="s">
        <v>4144</v>
      </c>
      <c r="G6983" s="599" t="s">
        <v>4133</v>
      </c>
      <c r="H6983" s="600" t="s">
        <v>4134</v>
      </c>
    </row>
    <row r="6984" spans="1:8">
      <c r="A6984" s="601" t="s">
        <v>4198</v>
      </c>
      <c r="B6984" s="602"/>
      <c r="C6984" s="602"/>
      <c r="D6984" s="603"/>
      <c r="E6984" s="604" t="s">
        <v>4146</v>
      </c>
      <c r="F6984" s="640">
        <v>0.6</v>
      </c>
      <c r="G6984" s="606">
        <v>25731.008062500001</v>
      </c>
      <c r="H6984" s="607">
        <v>15438.6</v>
      </c>
    </row>
    <row r="6985" spans="1:8">
      <c r="A6985" s="601"/>
      <c r="B6985" s="602"/>
      <c r="C6985" s="602"/>
      <c r="D6985" s="603"/>
      <c r="E6985" s="604" t="s">
        <v>4141</v>
      </c>
      <c r="F6985" s="605"/>
      <c r="G6985" s="606" t="s">
        <v>4141</v>
      </c>
      <c r="H6985" s="607" t="s">
        <v>4141</v>
      </c>
    </row>
    <row r="6986" spans="1:8" ht="13.5" thickBot="1">
      <c r="A6986" s="641"/>
      <c r="B6986" s="642"/>
      <c r="C6986" s="642"/>
      <c r="D6986" s="643"/>
      <c r="E6986" s="644" t="s">
        <v>4153</v>
      </c>
      <c r="F6986" s="645"/>
      <c r="G6986" s="646"/>
      <c r="H6986" s="647">
        <v>15438.6</v>
      </c>
    </row>
    <row r="6987" spans="1:8" ht="13.5" thickBot="1">
      <c r="A6987" s="648" t="s">
        <v>4154</v>
      </c>
      <c r="B6987" s="649"/>
      <c r="C6987" s="649"/>
      <c r="D6987" s="649"/>
      <c r="E6987" s="650"/>
      <c r="F6987" s="651">
        <v>89951.5</v>
      </c>
      <c r="G6987" s="652"/>
      <c r="H6987" s="653"/>
    </row>
    <row r="6988" spans="1:8" ht="15">
      <c r="A6988" s="579"/>
      <c r="B6988" s="579"/>
      <c r="C6988" s="579"/>
      <c r="D6988" s="579"/>
      <c r="E6988" s="579"/>
      <c r="F6988" s="579"/>
      <c r="G6988" s="579"/>
      <c r="H6988" s="579"/>
    </row>
    <row r="6989" spans="1:8" ht="15.75" thickBot="1">
      <c r="A6989" s="654"/>
      <c r="B6989" s="654"/>
      <c r="C6989" s="654"/>
      <c r="D6989" s="654"/>
      <c r="E6989" s="654"/>
      <c r="F6989" s="654"/>
      <c r="G6989" s="654"/>
      <c r="H6989" s="654"/>
    </row>
    <row r="6990" spans="1:8" ht="64.5" thickBot="1">
      <c r="A6990" s="573" t="s">
        <v>4129</v>
      </c>
      <c r="B6990" s="581"/>
      <c r="C6990" s="581"/>
      <c r="D6990" s="582" t="s">
        <v>553</v>
      </c>
      <c r="E6990" s="583" t="s">
        <v>4130</v>
      </c>
      <c r="F6990" s="584" t="s">
        <v>25</v>
      </c>
      <c r="G6990" s="585" t="s">
        <v>0</v>
      </c>
      <c r="H6990" s="586" t="s">
        <v>4839</v>
      </c>
    </row>
    <row r="6991" spans="1:8" ht="15.75" customHeight="1" thickBot="1">
      <c r="A6991" s="587"/>
      <c r="B6991" s="587"/>
      <c r="C6991" s="587"/>
      <c r="D6991" s="587"/>
      <c r="E6991" s="587"/>
      <c r="F6991" s="587"/>
      <c r="G6991" s="587"/>
      <c r="H6991" s="587"/>
    </row>
    <row r="6992" spans="1:8">
      <c r="A6992" s="588" t="s">
        <v>1297</v>
      </c>
      <c r="B6992" s="589"/>
      <c r="C6992" s="590"/>
      <c r="D6992" s="591"/>
      <c r="E6992" s="590"/>
      <c r="F6992" s="590"/>
      <c r="G6992" s="592"/>
      <c r="H6992" s="593"/>
    </row>
    <row r="6993" spans="1:8">
      <c r="A6993" s="594" t="s">
        <v>4064</v>
      </c>
      <c r="B6993" s="595"/>
      <c r="C6993" s="595"/>
      <c r="D6993" s="596"/>
      <c r="E6993" s="597" t="s">
        <v>4130</v>
      </c>
      <c r="F6993" s="598" t="s">
        <v>4132</v>
      </c>
      <c r="G6993" s="599" t="s">
        <v>4133</v>
      </c>
      <c r="H6993" s="600" t="s">
        <v>4134</v>
      </c>
    </row>
    <row r="6994" spans="1:8">
      <c r="A6994" s="601" t="s">
        <v>4840</v>
      </c>
      <c r="B6994" s="602"/>
      <c r="C6994" s="602"/>
      <c r="D6994" s="603"/>
      <c r="E6994" s="604" t="s">
        <v>4136</v>
      </c>
      <c r="F6994" s="605">
        <v>1.05</v>
      </c>
      <c r="G6994" s="606">
        <v>41580</v>
      </c>
      <c r="H6994" s="607">
        <v>43659</v>
      </c>
    </row>
    <row r="6995" spans="1:8">
      <c r="A6995" s="601" t="s">
        <v>4682</v>
      </c>
      <c r="B6995" s="602"/>
      <c r="C6995" s="602"/>
      <c r="D6995" s="603"/>
      <c r="E6995" s="604" t="s">
        <v>4138</v>
      </c>
      <c r="F6995" s="605">
        <v>0.2</v>
      </c>
      <c r="G6995" s="606">
        <v>2816</v>
      </c>
      <c r="H6995" s="607">
        <v>563.20000000000005</v>
      </c>
    </row>
    <row r="6996" spans="1:8">
      <c r="A6996" s="601" t="s">
        <v>4683</v>
      </c>
      <c r="B6996" s="602"/>
      <c r="C6996" s="602"/>
      <c r="D6996" s="603"/>
      <c r="E6996" s="604" t="s">
        <v>4138</v>
      </c>
      <c r="F6996" s="605">
        <v>0.1</v>
      </c>
      <c r="G6996" s="606">
        <v>1619</v>
      </c>
      <c r="H6996" s="607">
        <v>161.9</v>
      </c>
    </row>
    <row r="6997" spans="1:8">
      <c r="A6997" s="601" t="s">
        <v>4690</v>
      </c>
      <c r="B6997" s="602"/>
      <c r="C6997" s="602"/>
      <c r="D6997" s="603"/>
      <c r="E6997" s="604" t="s">
        <v>4138</v>
      </c>
      <c r="F6997" s="605">
        <v>0.02</v>
      </c>
      <c r="G6997" s="606">
        <v>75683</v>
      </c>
      <c r="H6997" s="607">
        <v>1513.66</v>
      </c>
    </row>
    <row r="6998" spans="1:8">
      <c r="A6998" s="601" t="s">
        <v>4691</v>
      </c>
      <c r="B6998" s="602"/>
      <c r="C6998" s="602"/>
      <c r="D6998" s="603"/>
      <c r="E6998" s="604" t="s">
        <v>4138</v>
      </c>
      <c r="F6998" s="605">
        <v>2.1000000000000001E-2</v>
      </c>
      <c r="G6998" s="606">
        <v>55371</v>
      </c>
      <c r="H6998" s="607">
        <v>1162.79</v>
      </c>
    </row>
    <row r="6999" spans="1:8">
      <c r="A6999" s="601" t="s">
        <v>4692</v>
      </c>
      <c r="B6999" s="602"/>
      <c r="C6999" s="602"/>
      <c r="D6999" s="603"/>
      <c r="E6999" s="604" t="s">
        <v>4138</v>
      </c>
      <c r="F6999" s="605">
        <v>2</v>
      </c>
      <c r="G6999" s="606">
        <v>75</v>
      </c>
      <c r="H6999" s="607">
        <v>150</v>
      </c>
    </row>
    <row r="7000" spans="1:8">
      <c r="A7000" s="601" t="s">
        <v>4693</v>
      </c>
      <c r="B7000" s="602"/>
      <c r="C7000" s="602"/>
      <c r="D7000" s="603"/>
      <c r="E7000" s="604" t="s">
        <v>4136</v>
      </c>
      <c r="F7000" s="605">
        <v>1</v>
      </c>
      <c r="G7000" s="606">
        <v>1328</v>
      </c>
      <c r="H7000" s="607">
        <v>1328</v>
      </c>
    </row>
    <row r="7001" spans="1:8">
      <c r="A7001" s="601" t="s">
        <v>4689</v>
      </c>
      <c r="B7001" s="602"/>
      <c r="C7001" s="602"/>
      <c r="D7001" s="603"/>
      <c r="E7001" s="604" t="s">
        <v>4138</v>
      </c>
      <c r="F7001" s="605">
        <v>0.3</v>
      </c>
      <c r="G7001" s="606">
        <v>269</v>
      </c>
      <c r="H7001" s="607">
        <v>80.7</v>
      </c>
    </row>
    <row r="7002" spans="1:8">
      <c r="A7002" s="601" t="s">
        <v>4763</v>
      </c>
      <c r="B7002" s="602"/>
      <c r="C7002" s="602"/>
      <c r="D7002" s="603"/>
      <c r="E7002" s="604" t="s">
        <v>4138</v>
      </c>
      <c r="F7002" s="605">
        <v>0.3</v>
      </c>
      <c r="G7002" s="606">
        <v>20055</v>
      </c>
      <c r="H7002" s="607">
        <v>6016.5</v>
      </c>
    </row>
    <row r="7003" spans="1:8">
      <c r="A7003" s="601"/>
      <c r="B7003" s="602"/>
      <c r="C7003" s="602"/>
      <c r="D7003" s="603"/>
      <c r="E7003" s="611" t="s">
        <v>4142</v>
      </c>
      <c r="F7003" s="611"/>
      <c r="G7003" s="611"/>
      <c r="H7003" s="612">
        <v>54635.75</v>
      </c>
    </row>
    <row r="7004" spans="1:8">
      <c r="A7004" s="613" t="s">
        <v>4143</v>
      </c>
      <c r="B7004" s="614"/>
      <c r="C7004" s="615"/>
      <c r="D7004" s="616"/>
      <c r="E7004" s="615"/>
      <c r="F7004" s="615"/>
      <c r="G7004" s="617"/>
      <c r="H7004" s="618"/>
    </row>
    <row r="7005" spans="1:8">
      <c r="A7005" s="594" t="s">
        <v>4129</v>
      </c>
      <c r="B7005" s="595"/>
      <c r="C7005" s="595"/>
      <c r="D7005" s="596"/>
      <c r="E7005" s="597" t="s">
        <v>4130</v>
      </c>
      <c r="F7005" s="598" t="s">
        <v>4144</v>
      </c>
      <c r="G7005" s="599" t="s">
        <v>4133</v>
      </c>
      <c r="H7005" s="600" t="s">
        <v>4134</v>
      </c>
    </row>
    <row r="7006" spans="1:8">
      <c r="A7006" s="601" t="s">
        <v>4145</v>
      </c>
      <c r="B7006" s="602"/>
      <c r="C7006" s="602"/>
      <c r="D7006" s="603"/>
      <c r="E7006" s="604" t="s">
        <v>4146</v>
      </c>
      <c r="F7006" s="619">
        <v>0.6</v>
      </c>
      <c r="G7006" s="606">
        <v>1587.2183463750353</v>
      </c>
      <c r="H7006" s="607">
        <v>952.33</v>
      </c>
    </row>
    <row r="7007" spans="1:8">
      <c r="A7007" s="601" t="s">
        <v>4833</v>
      </c>
      <c r="B7007" s="602"/>
      <c r="C7007" s="602"/>
      <c r="D7007" s="603"/>
      <c r="E7007" s="604" t="s">
        <v>4146</v>
      </c>
      <c r="F7007" s="619">
        <v>0.6</v>
      </c>
      <c r="G7007" s="606">
        <v>11523.205194682756</v>
      </c>
      <c r="H7007" s="607">
        <v>6913.92</v>
      </c>
    </row>
    <row r="7008" spans="1:8">
      <c r="A7008" s="601" t="s">
        <v>4181</v>
      </c>
      <c r="B7008" s="602"/>
      <c r="C7008" s="602"/>
      <c r="D7008" s="603"/>
      <c r="E7008" s="604" t="s">
        <v>4146</v>
      </c>
      <c r="F7008" s="619">
        <v>0.6</v>
      </c>
      <c r="G7008" s="606">
        <v>2041.4757928961851</v>
      </c>
      <c r="H7008" s="607">
        <v>1224.8900000000001</v>
      </c>
    </row>
    <row r="7009" spans="1:8">
      <c r="A7009" s="620"/>
      <c r="B7009" s="621"/>
      <c r="C7009" s="621"/>
      <c r="D7009" s="622"/>
      <c r="E7009" s="623" t="s">
        <v>4147</v>
      </c>
      <c r="F7009" s="624"/>
      <c r="G7009" s="625"/>
      <c r="H7009" s="612">
        <v>9091.14</v>
      </c>
    </row>
    <row r="7010" spans="1:8">
      <c r="A7010" s="626" t="s">
        <v>4148</v>
      </c>
      <c r="B7010" s="627"/>
      <c r="C7010" s="628"/>
      <c r="D7010" s="629"/>
      <c r="E7010" s="628"/>
      <c r="F7010" s="628"/>
      <c r="G7010" s="630"/>
      <c r="H7010" s="631"/>
    </row>
    <row r="7011" spans="1:8">
      <c r="A7011" s="594" t="s">
        <v>4064</v>
      </c>
      <c r="B7011" s="595"/>
      <c r="C7011" s="595"/>
      <c r="D7011" s="596"/>
      <c r="E7011" s="597" t="s">
        <v>4130</v>
      </c>
      <c r="F7011" s="598" t="s">
        <v>4132</v>
      </c>
      <c r="G7011" s="599" t="s">
        <v>4133</v>
      </c>
      <c r="H7011" s="600" t="s">
        <v>4134</v>
      </c>
    </row>
    <row r="7012" spans="1:8">
      <c r="A7012" s="601" t="s">
        <v>4149</v>
      </c>
      <c r="B7012" s="602"/>
      <c r="C7012" s="602"/>
      <c r="D7012" s="603"/>
      <c r="E7012" s="604" t="s">
        <v>4140</v>
      </c>
      <c r="F7012" s="632">
        <v>7.4999999999999997E-2</v>
      </c>
      <c r="G7012" s="606">
        <v>64783.484999999993</v>
      </c>
      <c r="H7012" s="607">
        <v>4858.76</v>
      </c>
    </row>
    <row r="7013" spans="1:8">
      <c r="A7013" s="601"/>
      <c r="B7013" s="602"/>
      <c r="C7013" s="602"/>
      <c r="D7013" s="603"/>
      <c r="E7013" s="623" t="s">
        <v>4150</v>
      </c>
      <c r="F7013" s="624"/>
      <c r="G7013" s="625"/>
      <c r="H7013" s="612">
        <v>4858.76</v>
      </c>
    </row>
    <row r="7014" spans="1:8">
      <c r="A7014" s="634" t="s">
        <v>4151</v>
      </c>
      <c r="B7014" s="635"/>
      <c r="C7014" s="636"/>
      <c r="D7014" s="637"/>
      <c r="E7014" s="636"/>
      <c r="F7014" s="636"/>
      <c r="G7014" s="638"/>
      <c r="H7014" s="639"/>
    </row>
    <row r="7015" spans="1:8">
      <c r="A7015" s="594" t="s">
        <v>4064</v>
      </c>
      <c r="B7015" s="595"/>
      <c r="C7015" s="595"/>
      <c r="D7015" s="596"/>
      <c r="E7015" s="597" t="s">
        <v>4130</v>
      </c>
      <c r="F7015" s="598" t="s">
        <v>4144</v>
      </c>
      <c r="G7015" s="599" t="s">
        <v>4133</v>
      </c>
      <c r="H7015" s="600" t="s">
        <v>4134</v>
      </c>
    </row>
    <row r="7016" spans="1:8">
      <c r="A7016" s="601" t="s">
        <v>4198</v>
      </c>
      <c r="B7016" s="602"/>
      <c r="C7016" s="602"/>
      <c r="D7016" s="603"/>
      <c r="E7016" s="604" t="s">
        <v>4146</v>
      </c>
      <c r="F7016" s="640">
        <v>0.6</v>
      </c>
      <c r="G7016" s="606">
        <v>25731.008062500001</v>
      </c>
      <c r="H7016" s="607">
        <v>15438.6</v>
      </c>
    </row>
    <row r="7017" spans="1:8">
      <c r="A7017" s="601"/>
      <c r="B7017" s="602"/>
      <c r="C7017" s="602"/>
      <c r="D7017" s="603"/>
      <c r="E7017" s="604" t="s">
        <v>4141</v>
      </c>
      <c r="F7017" s="605"/>
      <c r="G7017" s="606" t="s">
        <v>4141</v>
      </c>
      <c r="H7017" s="607" t="s">
        <v>4141</v>
      </c>
    </row>
    <row r="7018" spans="1:8" ht="13.5" thickBot="1">
      <c r="A7018" s="641"/>
      <c r="B7018" s="642"/>
      <c r="C7018" s="642"/>
      <c r="D7018" s="643"/>
      <c r="E7018" s="644" t="s">
        <v>4153</v>
      </c>
      <c r="F7018" s="645"/>
      <c r="G7018" s="646"/>
      <c r="H7018" s="647">
        <v>15438.6</v>
      </c>
    </row>
    <row r="7019" spans="1:8" ht="13.5" thickBot="1">
      <c r="A7019" s="648" t="s">
        <v>4154</v>
      </c>
      <c r="B7019" s="649"/>
      <c r="C7019" s="649"/>
      <c r="D7019" s="649"/>
      <c r="E7019" s="650"/>
      <c r="F7019" s="651">
        <v>84024.25</v>
      </c>
      <c r="G7019" s="652"/>
      <c r="H7019" s="653"/>
    </row>
    <row r="7020" spans="1:8" ht="15">
      <c r="A7020" s="579"/>
      <c r="B7020" s="579"/>
      <c r="C7020" s="579"/>
      <c r="D7020" s="579"/>
      <c r="E7020" s="579"/>
      <c r="F7020" s="579"/>
      <c r="G7020" s="579"/>
      <c r="H7020" s="579"/>
    </row>
    <row r="7021" spans="1:8" ht="15.75" thickBot="1">
      <c r="A7021" s="654"/>
      <c r="B7021" s="654"/>
      <c r="C7021" s="654"/>
      <c r="D7021" s="654"/>
      <c r="E7021" s="654"/>
      <c r="F7021" s="654"/>
      <c r="G7021" s="654"/>
      <c r="H7021" s="654"/>
    </row>
    <row r="7022" spans="1:8" ht="26.25" thickBot="1">
      <c r="A7022" s="573" t="s">
        <v>4129</v>
      </c>
      <c r="B7022" s="581"/>
      <c r="C7022" s="581"/>
      <c r="D7022" s="582" t="s">
        <v>555</v>
      </c>
      <c r="E7022" s="583" t="s">
        <v>4130</v>
      </c>
      <c r="F7022" s="584" t="s">
        <v>2</v>
      </c>
      <c r="G7022" s="585" t="s">
        <v>0</v>
      </c>
      <c r="H7022" s="586" t="s">
        <v>4841</v>
      </c>
    </row>
    <row r="7023" spans="1:8" ht="15.75" customHeight="1" thickBot="1">
      <c r="A7023" s="587"/>
      <c r="B7023" s="587"/>
      <c r="C7023" s="587"/>
      <c r="D7023" s="587"/>
      <c r="E7023" s="587"/>
      <c r="F7023" s="587"/>
      <c r="G7023" s="587"/>
      <c r="H7023" s="587"/>
    </row>
    <row r="7024" spans="1:8">
      <c r="A7024" s="588" t="s">
        <v>1297</v>
      </c>
      <c r="B7024" s="589"/>
      <c r="C7024" s="590"/>
      <c r="D7024" s="591"/>
      <c r="E7024" s="590"/>
      <c r="F7024" s="590"/>
      <c r="G7024" s="592"/>
      <c r="H7024" s="593"/>
    </row>
    <row r="7025" spans="1:8">
      <c r="A7025" s="594" t="s">
        <v>4064</v>
      </c>
      <c r="B7025" s="595"/>
      <c r="C7025" s="595"/>
      <c r="D7025" s="596"/>
      <c r="E7025" s="597" t="s">
        <v>4130</v>
      </c>
      <c r="F7025" s="598" t="s">
        <v>4132</v>
      </c>
      <c r="G7025" s="599" t="s">
        <v>4133</v>
      </c>
      <c r="H7025" s="600" t="s">
        <v>4134</v>
      </c>
    </row>
    <row r="7026" spans="1:8">
      <c r="A7026" s="601" t="s">
        <v>4842</v>
      </c>
      <c r="B7026" s="602"/>
      <c r="C7026" s="602"/>
      <c r="D7026" s="603"/>
      <c r="E7026" s="604" t="s">
        <v>4138</v>
      </c>
      <c r="F7026" s="605">
        <v>1</v>
      </c>
      <c r="G7026" s="606">
        <v>258193</v>
      </c>
      <c r="H7026" s="607">
        <v>258193</v>
      </c>
    </row>
    <row r="7027" spans="1:8">
      <c r="A7027" s="601"/>
      <c r="B7027" s="602"/>
      <c r="C7027" s="602"/>
      <c r="D7027" s="603"/>
      <c r="E7027" s="604" t="s">
        <v>4141</v>
      </c>
      <c r="F7027" s="605"/>
      <c r="G7027" s="606" t="s">
        <v>4141</v>
      </c>
      <c r="H7027" s="607" t="s">
        <v>4141</v>
      </c>
    </row>
    <row r="7028" spans="1:8">
      <c r="A7028" s="601"/>
      <c r="B7028" s="602"/>
      <c r="C7028" s="602"/>
      <c r="D7028" s="603"/>
      <c r="E7028" s="604" t="s">
        <v>4141</v>
      </c>
      <c r="F7028" s="605"/>
      <c r="G7028" s="606" t="s">
        <v>4141</v>
      </c>
      <c r="H7028" s="607" t="s">
        <v>4141</v>
      </c>
    </row>
    <row r="7029" spans="1:8">
      <c r="A7029" s="601"/>
      <c r="B7029" s="602"/>
      <c r="C7029" s="602"/>
      <c r="D7029" s="603"/>
      <c r="E7029" s="604" t="s">
        <v>4141</v>
      </c>
      <c r="F7029" s="605"/>
      <c r="G7029" s="606" t="s">
        <v>4141</v>
      </c>
      <c r="H7029" s="607" t="s">
        <v>4141</v>
      </c>
    </row>
    <row r="7030" spans="1:8">
      <c r="A7030" s="601"/>
      <c r="B7030" s="602"/>
      <c r="C7030" s="602"/>
      <c r="D7030" s="603"/>
      <c r="E7030" s="611" t="s">
        <v>4142</v>
      </c>
      <c r="F7030" s="611"/>
      <c r="G7030" s="611"/>
      <c r="H7030" s="612">
        <v>258193</v>
      </c>
    </row>
    <row r="7031" spans="1:8">
      <c r="A7031" s="613" t="s">
        <v>4143</v>
      </c>
      <c r="B7031" s="614"/>
      <c r="C7031" s="615"/>
      <c r="D7031" s="616"/>
      <c r="E7031" s="615"/>
      <c r="F7031" s="615"/>
      <c r="G7031" s="617"/>
      <c r="H7031" s="618"/>
    </row>
    <row r="7032" spans="1:8">
      <c r="A7032" s="594" t="s">
        <v>4129</v>
      </c>
      <c r="B7032" s="595"/>
      <c r="C7032" s="595"/>
      <c r="D7032" s="596"/>
      <c r="E7032" s="597" t="s">
        <v>4130</v>
      </c>
      <c r="F7032" s="598" t="s">
        <v>4144</v>
      </c>
      <c r="G7032" s="599" t="s">
        <v>4133</v>
      </c>
      <c r="H7032" s="600" t="s">
        <v>4134</v>
      </c>
    </row>
    <row r="7033" spans="1:8">
      <c r="A7033" s="601" t="s">
        <v>4145</v>
      </c>
      <c r="B7033" s="602"/>
      <c r="C7033" s="602"/>
      <c r="D7033" s="603"/>
      <c r="E7033" s="604" t="s">
        <v>4146</v>
      </c>
      <c r="F7033" s="619">
        <v>1</v>
      </c>
      <c r="G7033" s="606">
        <v>1587.2183463750353</v>
      </c>
      <c r="H7033" s="607">
        <v>1587.22</v>
      </c>
    </row>
    <row r="7034" spans="1:8">
      <c r="A7034" s="601"/>
      <c r="B7034" s="602"/>
      <c r="C7034" s="602"/>
      <c r="D7034" s="603"/>
      <c r="E7034" s="604" t="s">
        <v>4141</v>
      </c>
      <c r="F7034" s="619" t="s">
        <v>4141</v>
      </c>
      <c r="G7034" s="606" t="s">
        <v>4141</v>
      </c>
      <c r="H7034" s="607" t="s">
        <v>4141</v>
      </c>
    </row>
    <row r="7035" spans="1:8">
      <c r="A7035" s="601"/>
      <c r="B7035" s="602"/>
      <c r="C7035" s="602"/>
      <c r="D7035" s="603"/>
      <c r="E7035" s="604" t="s">
        <v>4141</v>
      </c>
      <c r="F7035" s="619" t="s">
        <v>4141</v>
      </c>
      <c r="G7035" s="606" t="s">
        <v>4141</v>
      </c>
      <c r="H7035" s="607" t="s">
        <v>4141</v>
      </c>
    </row>
    <row r="7036" spans="1:8">
      <c r="A7036" s="620"/>
      <c r="B7036" s="621"/>
      <c r="C7036" s="621"/>
      <c r="D7036" s="622"/>
      <c r="E7036" s="623" t="s">
        <v>4147</v>
      </c>
      <c r="F7036" s="624"/>
      <c r="G7036" s="625"/>
      <c r="H7036" s="612">
        <v>1587.22</v>
      </c>
    </row>
    <row r="7037" spans="1:8">
      <c r="A7037" s="626" t="s">
        <v>4148</v>
      </c>
      <c r="B7037" s="627"/>
      <c r="C7037" s="628"/>
      <c r="D7037" s="629"/>
      <c r="E7037" s="628"/>
      <c r="F7037" s="628"/>
      <c r="G7037" s="630"/>
      <c r="H7037" s="631"/>
    </row>
    <row r="7038" spans="1:8">
      <c r="A7038" s="594" t="s">
        <v>4064</v>
      </c>
      <c r="B7038" s="595"/>
      <c r="C7038" s="595"/>
      <c r="D7038" s="596"/>
      <c r="E7038" s="597" t="s">
        <v>4130</v>
      </c>
      <c r="F7038" s="598" t="s">
        <v>4132</v>
      </c>
      <c r="G7038" s="599" t="s">
        <v>4133</v>
      </c>
      <c r="H7038" s="600" t="s">
        <v>4134</v>
      </c>
    </row>
    <row r="7039" spans="1:8">
      <c r="A7039" s="601" t="s">
        <v>4149</v>
      </c>
      <c r="B7039" s="602"/>
      <c r="C7039" s="602"/>
      <c r="D7039" s="603"/>
      <c r="E7039" s="604" t="s">
        <v>4140</v>
      </c>
      <c r="F7039" s="632">
        <v>7.4999999999999997E-2</v>
      </c>
      <c r="G7039" s="606">
        <v>64783.484999999993</v>
      </c>
      <c r="H7039" s="607">
        <v>4858.76</v>
      </c>
    </row>
    <row r="7040" spans="1:8">
      <c r="A7040" s="601"/>
      <c r="B7040" s="602"/>
      <c r="C7040" s="602"/>
      <c r="D7040" s="603"/>
      <c r="E7040" s="623" t="s">
        <v>4150</v>
      </c>
      <c r="F7040" s="624"/>
      <c r="G7040" s="625"/>
      <c r="H7040" s="612">
        <v>4858.76</v>
      </c>
    </row>
    <row r="7041" spans="1:8">
      <c r="A7041" s="634" t="s">
        <v>4151</v>
      </c>
      <c r="B7041" s="635"/>
      <c r="C7041" s="636"/>
      <c r="D7041" s="637"/>
      <c r="E7041" s="636"/>
      <c r="F7041" s="636"/>
      <c r="G7041" s="638"/>
      <c r="H7041" s="639"/>
    </row>
    <row r="7042" spans="1:8">
      <c r="A7042" s="594" t="s">
        <v>4064</v>
      </c>
      <c r="B7042" s="595"/>
      <c r="C7042" s="595"/>
      <c r="D7042" s="596"/>
      <c r="E7042" s="597" t="s">
        <v>4130</v>
      </c>
      <c r="F7042" s="598" t="s">
        <v>4144</v>
      </c>
      <c r="G7042" s="599" t="s">
        <v>4133</v>
      </c>
      <c r="H7042" s="600" t="s">
        <v>4134</v>
      </c>
    </row>
    <row r="7043" spans="1:8">
      <c r="A7043" s="601" t="s">
        <v>4198</v>
      </c>
      <c r="B7043" s="602"/>
      <c r="C7043" s="602"/>
      <c r="D7043" s="603"/>
      <c r="E7043" s="604" t="s">
        <v>4146</v>
      </c>
      <c r="F7043" s="640">
        <v>1</v>
      </c>
      <c r="G7043" s="606">
        <v>25731.008062500001</v>
      </c>
      <c r="H7043" s="607">
        <v>25731.01</v>
      </c>
    </row>
    <row r="7044" spans="1:8">
      <c r="A7044" s="601"/>
      <c r="B7044" s="602"/>
      <c r="C7044" s="602"/>
      <c r="D7044" s="603"/>
      <c r="E7044" s="604" t="s">
        <v>4141</v>
      </c>
      <c r="F7044" s="605"/>
      <c r="G7044" s="606" t="s">
        <v>4141</v>
      </c>
      <c r="H7044" s="607" t="s">
        <v>4141</v>
      </c>
    </row>
    <row r="7045" spans="1:8" ht="13.5" thickBot="1">
      <c r="A7045" s="641"/>
      <c r="B7045" s="642"/>
      <c r="C7045" s="642"/>
      <c r="D7045" s="643"/>
      <c r="E7045" s="644" t="s">
        <v>4153</v>
      </c>
      <c r="F7045" s="645"/>
      <c r="G7045" s="646"/>
      <c r="H7045" s="647">
        <v>25731.01</v>
      </c>
    </row>
    <row r="7046" spans="1:8" ht="13.5" thickBot="1">
      <c r="A7046" s="648" t="s">
        <v>4154</v>
      </c>
      <c r="B7046" s="649"/>
      <c r="C7046" s="649"/>
      <c r="D7046" s="649"/>
      <c r="E7046" s="650"/>
      <c r="F7046" s="651">
        <v>290369.99</v>
      </c>
      <c r="G7046" s="652"/>
      <c r="H7046" s="653"/>
    </row>
    <row r="7047" spans="1:8" ht="15">
      <c r="A7047" s="579"/>
      <c r="B7047" s="579"/>
      <c r="C7047" s="579"/>
      <c r="D7047" s="579"/>
      <c r="E7047" s="579"/>
      <c r="F7047" s="579"/>
      <c r="G7047" s="579"/>
      <c r="H7047" s="579"/>
    </row>
    <row r="7048" spans="1:8" ht="15.75" thickBot="1">
      <c r="A7048" s="654"/>
      <c r="B7048" s="654"/>
      <c r="C7048" s="654"/>
      <c r="D7048" s="654"/>
      <c r="E7048" s="654"/>
      <c r="F7048" s="654"/>
      <c r="G7048" s="654"/>
      <c r="H7048" s="654"/>
    </row>
    <row r="7049" spans="1:8" ht="37.5" customHeight="1" thickBot="1">
      <c r="A7049" s="573" t="s">
        <v>4129</v>
      </c>
      <c r="B7049" s="581"/>
      <c r="C7049" s="581"/>
      <c r="D7049" s="582" t="s">
        <v>557</v>
      </c>
      <c r="E7049" s="583" t="s">
        <v>4130</v>
      </c>
      <c r="F7049" s="584" t="s">
        <v>2</v>
      </c>
      <c r="G7049" s="585" t="s">
        <v>0</v>
      </c>
      <c r="H7049" s="586" t="s">
        <v>4843</v>
      </c>
    </row>
    <row r="7050" spans="1:8" ht="15.75" customHeight="1" thickBot="1">
      <c r="A7050" s="587"/>
      <c r="B7050" s="587"/>
      <c r="C7050" s="587"/>
      <c r="D7050" s="587"/>
      <c r="E7050" s="587"/>
      <c r="F7050" s="587"/>
      <c r="G7050" s="587"/>
      <c r="H7050" s="587"/>
    </row>
    <row r="7051" spans="1:8">
      <c r="A7051" s="588" t="s">
        <v>1297</v>
      </c>
      <c r="B7051" s="589"/>
      <c r="C7051" s="590"/>
      <c r="D7051" s="591"/>
      <c r="E7051" s="590"/>
      <c r="F7051" s="590"/>
      <c r="G7051" s="592"/>
      <c r="H7051" s="593"/>
    </row>
    <row r="7052" spans="1:8">
      <c r="A7052" s="594" t="s">
        <v>4064</v>
      </c>
      <c r="B7052" s="595"/>
      <c r="C7052" s="595"/>
      <c r="D7052" s="596"/>
      <c r="E7052" s="597" t="s">
        <v>4130</v>
      </c>
      <c r="F7052" s="598" t="s">
        <v>4132</v>
      </c>
      <c r="G7052" s="599" t="s">
        <v>4133</v>
      </c>
      <c r="H7052" s="600" t="s">
        <v>4134</v>
      </c>
    </row>
    <row r="7053" spans="1:8">
      <c r="A7053" s="601" t="s">
        <v>4844</v>
      </c>
      <c r="B7053" s="602"/>
      <c r="C7053" s="602"/>
      <c r="D7053" s="603"/>
      <c r="E7053" s="604" t="s">
        <v>4138</v>
      </c>
      <c r="F7053" s="605">
        <v>1</v>
      </c>
      <c r="G7053" s="606">
        <v>6195</v>
      </c>
      <c r="H7053" s="607">
        <v>6195</v>
      </c>
    </row>
    <row r="7054" spans="1:8">
      <c r="A7054" s="601"/>
      <c r="B7054" s="602"/>
      <c r="C7054" s="602"/>
      <c r="D7054" s="603"/>
      <c r="E7054" s="604" t="s">
        <v>4141</v>
      </c>
      <c r="F7054" s="605"/>
      <c r="G7054" s="606" t="s">
        <v>4141</v>
      </c>
      <c r="H7054" s="607" t="s">
        <v>4141</v>
      </c>
    </row>
    <row r="7055" spans="1:8">
      <c r="A7055" s="601"/>
      <c r="B7055" s="602"/>
      <c r="C7055" s="602"/>
      <c r="D7055" s="603"/>
      <c r="E7055" s="604" t="s">
        <v>4141</v>
      </c>
      <c r="F7055" s="605"/>
      <c r="G7055" s="606" t="s">
        <v>4141</v>
      </c>
      <c r="H7055" s="607" t="s">
        <v>4141</v>
      </c>
    </row>
    <row r="7056" spans="1:8">
      <c r="A7056" s="601"/>
      <c r="B7056" s="602"/>
      <c r="C7056" s="602"/>
      <c r="D7056" s="603"/>
      <c r="E7056" s="604" t="s">
        <v>4141</v>
      </c>
      <c r="F7056" s="605"/>
      <c r="G7056" s="606" t="s">
        <v>4141</v>
      </c>
      <c r="H7056" s="607" t="s">
        <v>4141</v>
      </c>
    </row>
    <row r="7057" spans="1:8">
      <c r="A7057" s="601"/>
      <c r="B7057" s="602"/>
      <c r="C7057" s="602"/>
      <c r="D7057" s="603"/>
      <c r="E7057" s="611" t="s">
        <v>4142</v>
      </c>
      <c r="F7057" s="611"/>
      <c r="G7057" s="611"/>
      <c r="H7057" s="612">
        <v>6195</v>
      </c>
    </row>
    <row r="7058" spans="1:8">
      <c r="A7058" s="613" t="s">
        <v>4143</v>
      </c>
      <c r="B7058" s="614"/>
      <c r="C7058" s="615"/>
      <c r="D7058" s="616"/>
      <c r="E7058" s="615"/>
      <c r="F7058" s="615"/>
      <c r="G7058" s="617"/>
      <c r="H7058" s="618"/>
    </row>
    <row r="7059" spans="1:8">
      <c r="A7059" s="594" t="s">
        <v>4129</v>
      </c>
      <c r="B7059" s="595"/>
      <c r="C7059" s="595"/>
      <c r="D7059" s="596"/>
      <c r="E7059" s="597" t="s">
        <v>4130</v>
      </c>
      <c r="F7059" s="598" t="s">
        <v>4144</v>
      </c>
      <c r="G7059" s="599" t="s">
        <v>4133</v>
      </c>
      <c r="H7059" s="600" t="s">
        <v>4134</v>
      </c>
    </row>
    <row r="7060" spans="1:8">
      <c r="A7060" s="601" t="s">
        <v>4145</v>
      </c>
      <c r="B7060" s="602"/>
      <c r="C7060" s="602"/>
      <c r="D7060" s="603"/>
      <c r="E7060" s="604" t="s">
        <v>4146</v>
      </c>
      <c r="F7060" s="619">
        <v>0.15</v>
      </c>
      <c r="G7060" s="606">
        <v>1587.2183463750353</v>
      </c>
      <c r="H7060" s="607">
        <v>238.08</v>
      </c>
    </row>
    <row r="7061" spans="1:8">
      <c r="A7061" s="601"/>
      <c r="B7061" s="602"/>
      <c r="C7061" s="602"/>
      <c r="D7061" s="603"/>
      <c r="E7061" s="604" t="s">
        <v>4141</v>
      </c>
      <c r="F7061" s="619" t="s">
        <v>4141</v>
      </c>
      <c r="G7061" s="606" t="s">
        <v>4141</v>
      </c>
      <c r="H7061" s="607" t="s">
        <v>4141</v>
      </c>
    </row>
    <row r="7062" spans="1:8">
      <c r="A7062" s="601"/>
      <c r="B7062" s="602"/>
      <c r="C7062" s="602"/>
      <c r="D7062" s="603"/>
      <c r="E7062" s="604" t="s">
        <v>4141</v>
      </c>
      <c r="F7062" s="619" t="s">
        <v>4141</v>
      </c>
      <c r="G7062" s="606" t="s">
        <v>4141</v>
      </c>
      <c r="H7062" s="607" t="s">
        <v>4141</v>
      </c>
    </row>
    <row r="7063" spans="1:8">
      <c r="A7063" s="620"/>
      <c r="B7063" s="621"/>
      <c r="C7063" s="621"/>
      <c r="D7063" s="622"/>
      <c r="E7063" s="623" t="s">
        <v>4147</v>
      </c>
      <c r="F7063" s="624"/>
      <c r="G7063" s="625"/>
      <c r="H7063" s="612">
        <v>238.08</v>
      </c>
    </row>
    <row r="7064" spans="1:8">
      <c r="A7064" s="626" t="s">
        <v>4148</v>
      </c>
      <c r="B7064" s="627"/>
      <c r="C7064" s="628"/>
      <c r="D7064" s="629"/>
      <c r="E7064" s="628"/>
      <c r="F7064" s="628"/>
      <c r="G7064" s="630"/>
      <c r="H7064" s="631"/>
    </row>
    <row r="7065" spans="1:8">
      <c r="A7065" s="594" t="s">
        <v>4064</v>
      </c>
      <c r="B7065" s="595"/>
      <c r="C7065" s="595"/>
      <c r="D7065" s="596"/>
      <c r="E7065" s="597" t="s">
        <v>4130</v>
      </c>
      <c r="F7065" s="598" t="s">
        <v>4132</v>
      </c>
      <c r="G7065" s="599" t="s">
        <v>4133</v>
      </c>
      <c r="H7065" s="600" t="s">
        <v>4134</v>
      </c>
    </row>
    <row r="7066" spans="1:8">
      <c r="A7066" s="601" t="s">
        <v>4149</v>
      </c>
      <c r="B7066" s="602"/>
      <c r="C7066" s="602"/>
      <c r="D7066" s="603"/>
      <c r="E7066" s="604" t="s">
        <v>4140</v>
      </c>
      <c r="F7066" s="632">
        <v>0.02</v>
      </c>
      <c r="G7066" s="606">
        <v>64783.484999999993</v>
      </c>
      <c r="H7066" s="607">
        <v>1295.67</v>
      </c>
    </row>
    <row r="7067" spans="1:8">
      <c r="A7067" s="601"/>
      <c r="B7067" s="602"/>
      <c r="C7067" s="602"/>
      <c r="D7067" s="603"/>
      <c r="E7067" s="623" t="s">
        <v>4150</v>
      </c>
      <c r="F7067" s="624"/>
      <c r="G7067" s="625"/>
      <c r="H7067" s="612">
        <v>1295.67</v>
      </c>
    </row>
    <row r="7068" spans="1:8">
      <c r="A7068" s="634" t="s">
        <v>4151</v>
      </c>
      <c r="B7068" s="635"/>
      <c r="C7068" s="636"/>
      <c r="D7068" s="637"/>
      <c r="E7068" s="636"/>
      <c r="F7068" s="636"/>
      <c r="G7068" s="638"/>
      <c r="H7068" s="639"/>
    </row>
    <row r="7069" spans="1:8">
      <c r="A7069" s="594" t="s">
        <v>4064</v>
      </c>
      <c r="B7069" s="595"/>
      <c r="C7069" s="595"/>
      <c r="D7069" s="596"/>
      <c r="E7069" s="597" t="s">
        <v>4130</v>
      </c>
      <c r="F7069" s="598" t="s">
        <v>4144</v>
      </c>
      <c r="G7069" s="599" t="s">
        <v>4133</v>
      </c>
      <c r="H7069" s="600" t="s">
        <v>4134</v>
      </c>
    </row>
    <row r="7070" spans="1:8" ht="24" customHeight="1">
      <c r="A7070" s="601" t="s">
        <v>4198</v>
      </c>
      <c r="B7070" s="602"/>
      <c r="C7070" s="602"/>
      <c r="D7070" s="603"/>
      <c r="E7070" s="604" t="s">
        <v>4146</v>
      </c>
      <c r="F7070" s="640">
        <v>0.15</v>
      </c>
      <c r="G7070" s="606">
        <v>25731.008062500001</v>
      </c>
      <c r="H7070" s="607">
        <v>3859.65</v>
      </c>
    </row>
    <row r="7071" spans="1:8">
      <c r="A7071" s="601"/>
      <c r="B7071" s="602"/>
      <c r="C7071" s="602"/>
      <c r="D7071" s="603"/>
      <c r="E7071" s="604" t="s">
        <v>4141</v>
      </c>
      <c r="F7071" s="605"/>
      <c r="G7071" s="606" t="s">
        <v>4141</v>
      </c>
      <c r="H7071" s="607" t="s">
        <v>4141</v>
      </c>
    </row>
    <row r="7072" spans="1:8" ht="13.5" thickBot="1">
      <c r="A7072" s="641"/>
      <c r="B7072" s="642"/>
      <c r="C7072" s="642"/>
      <c r="D7072" s="643"/>
      <c r="E7072" s="644" t="s">
        <v>4153</v>
      </c>
      <c r="F7072" s="645"/>
      <c r="G7072" s="646"/>
      <c r="H7072" s="647">
        <v>3859.65</v>
      </c>
    </row>
    <row r="7073" spans="1:8" ht="13.5" thickBot="1">
      <c r="A7073" s="648" t="s">
        <v>4154</v>
      </c>
      <c r="B7073" s="649"/>
      <c r="C7073" s="649"/>
      <c r="D7073" s="649"/>
      <c r="E7073" s="650"/>
      <c r="F7073" s="651">
        <v>11588.4</v>
      </c>
      <c r="G7073" s="652"/>
      <c r="H7073" s="653"/>
    </row>
    <row r="7074" spans="1:8" ht="15">
      <c r="A7074" s="579"/>
      <c r="B7074" s="579"/>
      <c r="C7074" s="579"/>
      <c r="D7074" s="579"/>
      <c r="E7074" s="579"/>
      <c r="F7074" s="579"/>
      <c r="G7074" s="579"/>
      <c r="H7074" s="579"/>
    </row>
    <row r="7075" spans="1:8" ht="15.75" thickBot="1">
      <c r="A7075" s="654"/>
      <c r="B7075" s="654"/>
      <c r="C7075" s="654"/>
      <c r="D7075" s="654"/>
      <c r="E7075" s="654"/>
      <c r="F7075" s="654"/>
      <c r="G7075" s="654"/>
      <c r="H7075" s="654"/>
    </row>
    <row r="7076" spans="1:8" ht="26.25" thickBot="1">
      <c r="A7076" s="573" t="s">
        <v>4129</v>
      </c>
      <c r="B7076" s="581"/>
      <c r="C7076" s="581"/>
      <c r="D7076" s="582" t="s">
        <v>560</v>
      </c>
      <c r="E7076" s="583" t="s">
        <v>4130</v>
      </c>
      <c r="F7076" s="584" t="s">
        <v>2</v>
      </c>
      <c r="G7076" s="585" t="s">
        <v>0</v>
      </c>
      <c r="H7076" s="586" t="s">
        <v>4845</v>
      </c>
    </row>
    <row r="7077" spans="1:8" ht="15.75" customHeight="1" thickBot="1">
      <c r="A7077" s="587"/>
      <c r="B7077" s="587"/>
      <c r="C7077" s="587"/>
      <c r="D7077" s="587"/>
      <c r="E7077" s="587"/>
      <c r="F7077" s="587"/>
      <c r="G7077" s="587"/>
      <c r="H7077" s="587"/>
    </row>
    <row r="7078" spans="1:8">
      <c r="A7078" s="588" t="s">
        <v>1297</v>
      </c>
      <c r="B7078" s="589"/>
      <c r="C7078" s="590"/>
      <c r="D7078" s="591"/>
      <c r="E7078" s="590"/>
      <c r="F7078" s="590"/>
      <c r="G7078" s="592"/>
      <c r="H7078" s="593"/>
    </row>
    <row r="7079" spans="1:8">
      <c r="A7079" s="594" t="s">
        <v>4064</v>
      </c>
      <c r="B7079" s="595"/>
      <c r="C7079" s="595"/>
      <c r="D7079" s="596"/>
      <c r="E7079" s="597" t="s">
        <v>4130</v>
      </c>
      <c r="F7079" s="598" t="s">
        <v>4132</v>
      </c>
      <c r="G7079" s="599" t="s">
        <v>4133</v>
      </c>
      <c r="H7079" s="600" t="s">
        <v>4134</v>
      </c>
    </row>
    <row r="7080" spans="1:8">
      <c r="A7080" s="601" t="s">
        <v>4846</v>
      </c>
      <c r="B7080" s="602"/>
      <c r="C7080" s="602"/>
      <c r="D7080" s="603"/>
      <c r="E7080" s="604" t="s">
        <v>4138</v>
      </c>
      <c r="F7080" s="605">
        <v>1</v>
      </c>
      <c r="G7080" s="606">
        <v>2072648</v>
      </c>
      <c r="H7080" s="607">
        <v>2072648</v>
      </c>
    </row>
    <row r="7081" spans="1:8">
      <c r="A7081" s="601" t="s">
        <v>4439</v>
      </c>
      <c r="B7081" s="602"/>
      <c r="C7081" s="602"/>
      <c r="D7081" s="603"/>
      <c r="E7081" s="604" t="s">
        <v>4138</v>
      </c>
      <c r="F7081" s="605">
        <v>6</v>
      </c>
      <c r="G7081" s="606">
        <v>311</v>
      </c>
      <c r="H7081" s="607">
        <v>1866</v>
      </c>
    </row>
    <row r="7082" spans="1:8">
      <c r="A7082" s="601"/>
      <c r="B7082" s="602"/>
      <c r="C7082" s="602"/>
      <c r="D7082" s="603"/>
      <c r="E7082" s="604" t="s">
        <v>4141</v>
      </c>
      <c r="F7082" s="605"/>
      <c r="G7082" s="606" t="s">
        <v>4141</v>
      </c>
      <c r="H7082" s="607" t="s">
        <v>4141</v>
      </c>
    </row>
    <row r="7083" spans="1:8">
      <c r="A7083" s="601"/>
      <c r="B7083" s="602"/>
      <c r="C7083" s="602"/>
      <c r="D7083" s="603"/>
      <c r="E7083" s="611" t="s">
        <v>4142</v>
      </c>
      <c r="F7083" s="611"/>
      <c r="G7083" s="611"/>
      <c r="H7083" s="612">
        <v>2074514</v>
      </c>
    </row>
    <row r="7084" spans="1:8">
      <c r="A7084" s="613" t="s">
        <v>4143</v>
      </c>
      <c r="B7084" s="614"/>
      <c r="C7084" s="615"/>
      <c r="D7084" s="616"/>
      <c r="E7084" s="615"/>
      <c r="F7084" s="615"/>
      <c r="G7084" s="617"/>
      <c r="H7084" s="618"/>
    </row>
    <row r="7085" spans="1:8">
      <c r="A7085" s="594" t="s">
        <v>4129</v>
      </c>
      <c r="B7085" s="595"/>
      <c r="C7085" s="595"/>
      <c r="D7085" s="596"/>
      <c r="E7085" s="597" t="s">
        <v>4130</v>
      </c>
      <c r="F7085" s="598" t="s">
        <v>4144</v>
      </c>
      <c r="G7085" s="599" t="s">
        <v>4133</v>
      </c>
      <c r="H7085" s="600" t="s">
        <v>4134</v>
      </c>
    </row>
    <row r="7086" spans="1:8">
      <c r="A7086" s="601" t="s">
        <v>4145</v>
      </c>
      <c r="B7086" s="602"/>
      <c r="C7086" s="602"/>
      <c r="D7086" s="603"/>
      <c r="E7086" s="604" t="s">
        <v>4146</v>
      </c>
      <c r="F7086" s="619">
        <v>1.5</v>
      </c>
      <c r="G7086" s="606">
        <v>1587.2183463750353</v>
      </c>
      <c r="H7086" s="607">
        <v>2380.83</v>
      </c>
    </row>
    <row r="7087" spans="1:8">
      <c r="A7087" s="601"/>
      <c r="B7087" s="602"/>
      <c r="C7087" s="602"/>
      <c r="D7087" s="603"/>
      <c r="E7087" s="604" t="s">
        <v>4141</v>
      </c>
      <c r="F7087" s="619" t="s">
        <v>4141</v>
      </c>
      <c r="G7087" s="606" t="s">
        <v>4141</v>
      </c>
      <c r="H7087" s="607" t="s">
        <v>4141</v>
      </c>
    </row>
    <row r="7088" spans="1:8">
      <c r="A7088" s="620"/>
      <c r="B7088" s="621"/>
      <c r="C7088" s="621"/>
      <c r="D7088" s="622"/>
      <c r="E7088" s="623" t="s">
        <v>4147</v>
      </c>
      <c r="F7088" s="624"/>
      <c r="G7088" s="625"/>
      <c r="H7088" s="612">
        <v>2380.83</v>
      </c>
    </row>
    <row r="7089" spans="1:8">
      <c r="A7089" s="626" t="s">
        <v>4148</v>
      </c>
      <c r="B7089" s="627"/>
      <c r="C7089" s="628"/>
      <c r="D7089" s="629"/>
      <c r="E7089" s="628"/>
      <c r="F7089" s="628"/>
      <c r="G7089" s="630"/>
      <c r="H7089" s="631"/>
    </row>
    <row r="7090" spans="1:8">
      <c r="A7090" s="594" t="s">
        <v>4064</v>
      </c>
      <c r="B7090" s="595"/>
      <c r="C7090" s="595"/>
      <c r="D7090" s="596"/>
      <c r="E7090" s="597" t="s">
        <v>4130</v>
      </c>
      <c r="F7090" s="598" t="s">
        <v>4132</v>
      </c>
      <c r="G7090" s="599" t="s">
        <v>4133</v>
      </c>
      <c r="H7090" s="600" t="s">
        <v>4134</v>
      </c>
    </row>
    <row r="7091" spans="1:8">
      <c r="A7091" s="601" t="s">
        <v>4149</v>
      </c>
      <c r="B7091" s="602"/>
      <c r="C7091" s="602"/>
      <c r="D7091" s="603"/>
      <c r="E7091" s="604" t="s">
        <v>4140</v>
      </c>
      <c r="F7091" s="632">
        <v>0.35709999999999997</v>
      </c>
      <c r="G7091" s="606">
        <v>64783.484999999993</v>
      </c>
      <c r="H7091" s="607">
        <v>23134.18</v>
      </c>
    </row>
    <row r="7092" spans="1:8">
      <c r="A7092" s="601"/>
      <c r="B7092" s="602"/>
      <c r="C7092" s="602"/>
      <c r="D7092" s="603"/>
      <c r="E7092" s="623" t="s">
        <v>4150</v>
      </c>
      <c r="F7092" s="624"/>
      <c r="G7092" s="625"/>
      <c r="H7092" s="612">
        <v>23134.18</v>
      </c>
    </row>
    <row r="7093" spans="1:8">
      <c r="A7093" s="634" t="s">
        <v>4151</v>
      </c>
      <c r="B7093" s="635"/>
      <c r="C7093" s="636"/>
      <c r="D7093" s="637"/>
      <c r="E7093" s="636"/>
      <c r="F7093" s="636"/>
      <c r="G7093" s="638"/>
      <c r="H7093" s="639"/>
    </row>
    <row r="7094" spans="1:8">
      <c r="A7094" s="594" t="s">
        <v>4064</v>
      </c>
      <c r="B7094" s="595"/>
      <c r="C7094" s="595"/>
      <c r="D7094" s="596"/>
      <c r="E7094" s="597" t="s">
        <v>4130</v>
      </c>
      <c r="F7094" s="598" t="s">
        <v>4144</v>
      </c>
      <c r="G7094" s="599" t="s">
        <v>4133</v>
      </c>
      <c r="H7094" s="600" t="s">
        <v>4134</v>
      </c>
    </row>
    <row r="7095" spans="1:8">
      <c r="A7095" s="601" t="s">
        <v>4198</v>
      </c>
      <c r="B7095" s="602"/>
      <c r="C7095" s="602"/>
      <c r="D7095" s="603"/>
      <c r="E7095" s="604" t="s">
        <v>4146</v>
      </c>
      <c r="F7095" s="640">
        <v>1.5</v>
      </c>
      <c r="G7095" s="606">
        <v>25731.008062500001</v>
      </c>
      <c r="H7095" s="607">
        <v>38596.51</v>
      </c>
    </row>
    <row r="7096" spans="1:8">
      <c r="A7096" s="601"/>
      <c r="B7096" s="602"/>
      <c r="C7096" s="602"/>
      <c r="D7096" s="603"/>
      <c r="E7096" s="604" t="s">
        <v>4141</v>
      </c>
      <c r="F7096" s="605"/>
      <c r="G7096" s="606" t="s">
        <v>4141</v>
      </c>
      <c r="H7096" s="607" t="s">
        <v>4141</v>
      </c>
    </row>
    <row r="7097" spans="1:8" ht="13.5" thickBot="1">
      <c r="A7097" s="641"/>
      <c r="B7097" s="642"/>
      <c r="C7097" s="642"/>
      <c r="D7097" s="643"/>
      <c r="E7097" s="644" t="s">
        <v>4153</v>
      </c>
      <c r="F7097" s="645"/>
      <c r="G7097" s="646"/>
      <c r="H7097" s="647">
        <v>38596.51</v>
      </c>
    </row>
    <row r="7098" spans="1:8" ht="13.5" thickBot="1">
      <c r="A7098" s="648" t="s">
        <v>4154</v>
      </c>
      <c r="B7098" s="649"/>
      <c r="C7098" s="649"/>
      <c r="D7098" s="649"/>
      <c r="E7098" s="650"/>
      <c r="F7098" s="651">
        <v>2138625.52</v>
      </c>
      <c r="G7098" s="652"/>
      <c r="H7098" s="653"/>
    </row>
    <row r="7099" spans="1:8" ht="15">
      <c r="A7099" s="579"/>
      <c r="B7099" s="579"/>
      <c r="C7099" s="579"/>
      <c r="D7099" s="579"/>
      <c r="E7099" s="579"/>
      <c r="F7099" s="579"/>
      <c r="G7099" s="579"/>
      <c r="H7099" s="579"/>
    </row>
    <row r="7100" spans="1:8" ht="15.75" thickBot="1">
      <c r="A7100" s="654"/>
      <c r="B7100" s="654"/>
      <c r="C7100" s="654"/>
      <c r="D7100" s="654"/>
      <c r="E7100" s="654"/>
      <c r="F7100" s="654"/>
      <c r="G7100" s="654"/>
      <c r="H7100" s="654"/>
    </row>
    <row r="7101" spans="1:8" ht="39" thickBot="1">
      <c r="A7101" s="573" t="s">
        <v>4129</v>
      </c>
      <c r="B7101" s="581"/>
      <c r="C7101" s="581"/>
      <c r="D7101" s="582" t="s">
        <v>562</v>
      </c>
      <c r="E7101" s="583" t="s">
        <v>4130</v>
      </c>
      <c r="F7101" s="584" t="s">
        <v>25</v>
      </c>
      <c r="G7101" s="585" t="s">
        <v>0</v>
      </c>
      <c r="H7101" s="586" t="s">
        <v>4847</v>
      </c>
    </row>
    <row r="7102" spans="1:8" ht="15.75" customHeight="1" thickBot="1">
      <c r="A7102" s="587"/>
      <c r="B7102" s="587"/>
      <c r="C7102" s="587"/>
      <c r="D7102" s="587"/>
      <c r="E7102" s="587"/>
      <c r="F7102" s="587"/>
      <c r="G7102" s="587"/>
      <c r="H7102" s="587"/>
    </row>
    <row r="7103" spans="1:8">
      <c r="A7103" s="588" t="s">
        <v>1297</v>
      </c>
      <c r="B7103" s="589"/>
      <c r="C7103" s="590"/>
      <c r="D7103" s="591"/>
      <c r="E7103" s="590"/>
      <c r="F7103" s="590"/>
      <c r="G7103" s="592"/>
      <c r="H7103" s="593"/>
    </row>
    <row r="7104" spans="1:8">
      <c r="A7104" s="594" t="s">
        <v>4064</v>
      </c>
      <c r="B7104" s="595"/>
      <c r="C7104" s="595"/>
      <c r="D7104" s="596"/>
      <c r="E7104" s="597" t="s">
        <v>4130</v>
      </c>
      <c r="F7104" s="598" t="s">
        <v>4132</v>
      </c>
      <c r="G7104" s="599" t="s">
        <v>4133</v>
      </c>
      <c r="H7104" s="600" t="s">
        <v>4134</v>
      </c>
    </row>
    <row r="7105" spans="1:8">
      <c r="A7105" s="601" t="s">
        <v>4848</v>
      </c>
      <c r="B7105" s="602"/>
      <c r="C7105" s="602"/>
      <c r="D7105" s="603"/>
      <c r="E7105" s="604" t="s">
        <v>4136</v>
      </c>
      <c r="F7105" s="605">
        <v>1.1000000000000001</v>
      </c>
      <c r="G7105" s="606">
        <v>33471</v>
      </c>
      <c r="H7105" s="607">
        <v>36818.1</v>
      </c>
    </row>
    <row r="7106" spans="1:8">
      <c r="A7106" s="601" t="s">
        <v>4849</v>
      </c>
      <c r="B7106" s="602"/>
      <c r="C7106" s="602"/>
      <c r="D7106" s="603"/>
      <c r="E7106" s="604" t="s">
        <v>4138</v>
      </c>
      <c r="F7106" s="605">
        <v>0.5</v>
      </c>
      <c r="G7106" s="606">
        <v>63627</v>
      </c>
      <c r="H7106" s="607">
        <v>31813.5</v>
      </c>
    </row>
    <row r="7107" spans="1:8">
      <c r="A7107" s="601"/>
      <c r="B7107" s="602"/>
      <c r="C7107" s="602"/>
      <c r="D7107" s="603"/>
      <c r="E7107" s="604" t="s">
        <v>4141</v>
      </c>
      <c r="F7107" s="605"/>
      <c r="G7107" s="606" t="s">
        <v>4141</v>
      </c>
      <c r="H7107" s="607" t="s">
        <v>4141</v>
      </c>
    </row>
    <row r="7108" spans="1:8">
      <c r="A7108" s="601"/>
      <c r="B7108" s="602"/>
      <c r="C7108" s="602"/>
      <c r="D7108" s="603"/>
      <c r="E7108" s="604" t="s">
        <v>4141</v>
      </c>
      <c r="F7108" s="605"/>
      <c r="G7108" s="606" t="s">
        <v>4141</v>
      </c>
      <c r="H7108" s="607" t="s">
        <v>4141</v>
      </c>
    </row>
    <row r="7109" spans="1:8">
      <c r="A7109" s="601"/>
      <c r="B7109" s="602"/>
      <c r="C7109" s="602"/>
      <c r="D7109" s="603"/>
      <c r="E7109" s="611" t="s">
        <v>4142</v>
      </c>
      <c r="F7109" s="611"/>
      <c r="G7109" s="611"/>
      <c r="H7109" s="612">
        <v>68631.600000000006</v>
      </c>
    </row>
    <row r="7110" spans="1:8">
      <c r="A7110" s="613" t="s">
        <v>4143</v>
      </c>
      <c r="B7110" s="614"/>
      <c r="C7110" s="615"/>
      <c r="D7110" s="616"/>
      <c r="E7110" s="615"/>
      <c r="F7110" s="615"/>
      <c r="G7110" s="617"/>
      <c r="H7110" s="618"/>
    </row>
    <row r="7111" spans="1:8">
      <c r="A7111" s="594" t="s">
        <v>4129</v>
      </c>
      <c r="B7111" s="595"/>
      <c r="C7111" s="595"/>
      <c r="D7111" s="596"/>
      <c r="E7111" s="597" t="s">
        <v>4130</v>
      </c>
      <c r="F7111" s="598" t="s">
        <v>4144</v>
      </c>
      <c r="G7111" s="599" t="s">
        <v>4133</v>
      </c>
      <c r="H7111" s="600" t="s">
        <v>4134</v>
      </c>
    </row>
    <row r="7112" spans="1:8">
      <c r="A7112" s="601" t="s">
        <v>4145</v>
      </c>
      <c r="B7112" s="602"/>
      <c r="C7112" s="602"/>
      <c r="D7112" s="603"/>
      <c r="E7112" s="604" t="s">
        <v>4146</v>
      </c>
      <c r="F7112" s="619">
        <v>0.8</v>
      </c>
      <c r="G7112" s="606">
        <v>1587.2183463750353</v>
      </c>
      <c r="H7112" s="607">
        <v>1269.77</v>
      </c>
    </row>
    <row r="7113" spans="1:8">
      <c r="A7113" s="601" t="s">
        <v>4181</v>
      </c>
      <c r="B7113" s="602"/>
      <c r="C7113" s="602"/>
      <c r="D7113" s="603"/>
      <c r="E7113" s="604" t="s">
        <v>4146</v>
      </c>
      <c r="F7113" s="619">
        <v>0.8</v>
      </c>
      <c r="G7113" s="606">
        <v>2041.4757928961851</v>
      </c>
      <c r="H7113" s="607">
        <v>1633.18</v>
      </c>
    </row>
    <row r="7114" spans="1:8">
      <c r="A7114" s="620"/>
      <c r="B7114" s="621"/>
      <c r="C7114" s="621"/>
      <c r="D7114" s="622"/>
      <c r="E7114" s="623" t="s">
        <v>4147</v>
      </c>
      <c r="F7114" s="624"/>
      <c r="G7114" s="625"/>
      <c r="H7114" s="612">
        <v>2902.95</v>
      </c>
    </row>
    <row r="7115" spans="1:8">
      <c r="A7115" s="626" t="s">
        <v>4148</v>
      </c>
      <c r="B7115" s="627"/>
      <c r="C7115" s="628"/>
      <c r="D7115" s="629"/>
      <c r="E7115" s="628"/>
      <c r="F7115" s="628"/>
      <c r="G7115" s="630"/>
      <c r="H7115" s="631"/>
    </row>
    <row r="7116" spans="1:8">
      <c r="A7116" s="594" t="s">
        <v>4064</v>
      </c>
      <c r="B7116" s="595"/>
      <c r="C7116" s="595"/>
      <c r="D7116" s="596"/>
      <c r="E7116" s="597" t="s">
        <v>4130</v>
      </c>
      <c r="F7116" s="598" t="s">
        <v>4132</v>
      </c>
      <c r="G7116" s="599" t="s">
        <v>4133</v>
      </c>
      <c r="H7116" s="600" t="s">
        <v>4134</v>
      </c>
    </row>
    <row r="7117" spans="1:8">
      <c r="A7117" s="601" t="s">
        <v>4149</v>
      </c>
      <c r="B7117" s="602"/>
      <c r="C7117" s="602"/>
      <c r="D7117" s="603"/>
      <c r="E7117" s="604" t="s">
        <v>4140</v>
      </c>
      <c r="F7117" s="632">
        <v>0.35709999999999997</v>
      </c>
      <c r="G7117" s="606">
        <v>64783.484999999993</v>
      </c>
      <c r="H7117" s="607">
        <v>23134.18</v>
      </c>
    </row>
    <row r="7118" spans="1:8">
      <c r="A7118" s="601"/>
      <c r="B7118" s="602"/>
      <c r="C7118" s="602"/>
      <c r="D7118" s="603"/>
      <c r="E7118" s="623" t="s">
        <v>4150</v>
      </c>
      <c r="F7118" s="624"/>
      <c r="G7118" s="625"/>
      <c r="H7118" s="612">
        <v>23134.18</v>
      </c>
    </row>
    <row r="7119" spans="1:8">
      <c r="A7119" s="634" t="s">
        <v>4151</v>
      </c>
      <c r="B7119" s="635"/>
      <c r="C7119" s="636"/>
      <c r="D7119" s="637"/>
      <c r="E7119" s="636"/>
      <c r="F7119" s="636"/>
      <c r="G7119" s="638"/>
      <c r="H7119" s="639"/>
    </row>
    <row r="7120" spans="1:8">
      <c r="A7120" s="594" t="s">
        <v>4064</v>
      </c>
      <c r="B7120" s="595"/>
      <c r="C7120" s="595"/>
      <c r="D7120" s="596"/>
      <c r="E7120" s="597" t="s">
        <v>4130</v>
      </c>
      <c r="F7120" s="598" t="s">
        <v>4144</v>
      </c>
      <c r="G7120" s="599" t="s">
        <v>4133</v>
      </c>
      <c r="H7120" s="600" t="s">
        <v>4134</v>
      </c>
    </row>
    <row r="7121" spans="1:8">
      <c r="A7121" s="601" t="s">
        <v>4198</v>
      </c>
      <c r="B7121" s="602"/>
      <c r="C7121" s="602"/>
      <c r="D7121" s="603"/>
      <c r="E7121" s="604" t="s">
        <v>4146</v>
      </c>
      <c r="F7121" s="640">
        <v>0.8</v>
      </c>
      <c r="G7121" s="606">
        <v>25731.008062500001</v>
      </c>
      <c r="H7121" s="607">
        <v>20584.810000000001</v>
      </c>
    </row>
    <row r="7122" spans="1:8">
      <c r="A7122" s="601"/>
      <c r="B7122" s="602"/>
      <c r="C7122" s="602"/>
      <c r="D7122" s="603"/>
      <c r="E7122" s="604" t="s">
        <v>4141</v>
      </c>
      <c r="F7122" s="605"/>
      <c r="G7122" s="606" t="s">
        <v>4141</v>
      </c>
      <c r="H7122" s="607" t="s">
        <v>4141</v>
      </c>
    </row>
    <row r="7123" spans="1:8" ht="13.5" thickBot="1">
      <c r="A7123" s="641"/>
      <c r="B7123" s="642"/>
      <c r="C7123" s="642"/>
      <c r="D7123" s="643"/>
      <c r="E7123" s="644" t="s">
        <v>4153</v>
      </c>
      <c r="F7123" s="645"/>
      <c r="G7123" s="646"/>
      <c r="H7123" s="647">
        <v>20584.810000000001</v>
      </c>
    </row>
    <row r="7124" spans="1:8" ht="13.5" thickBot="1">
      <c r="A7124" s="648" t="s">
        <v>4154</v>
      </c>
      <c r="B7124" s="649"/>
      <c r="C7124" s="649"/>
      <c r="D7124" s="649"/>
      <c r="E7124" s="650"/>
      <c r="F7124" s="651">
        <v>115253.54</v>
      </c>
      <c r="G7124" s="652"/>
      <c r="H7124" s="653"/>
    </row>
    <row r="7125" spans="1:8" ht="15">
      <c r="A7125" s="579"/>
      <c r="B7125" s="579"/>
      <c r="C7125" s="579"/>
      <c r="D7125" s="579"/>
      <c r="E7125" s="579"/>
      <c r="F7125" s="579"/>
      <c r="G7125" s="579"/>
      <c r="H7125" s="579"/>
    </row>
    <row r="7126" spans="1:8" ht="15.75" thickBot="1">
      <c r="A7126" s="654"/>
      <c r="B7126" s="654"/>
      <c r="C7126" s="654"/>
      <c r="D7126" s="654"/>
      <c r="E7126" s="654"/>
      <c r="F7126" s="654"/>
      <c r="G7126" s="654"/>
      <c r="H7126" s="654"/>
    </row>
    <row r="7127" spans="1:8" ht="39" thickBot="1">
      <c r="A7127" s="573" t="s">
        <v>4129</v>
      </c>
      <c r="B7127" s="581"/>
      <c r="C7127" s="581"/>
      <c r="D7127" s="582" t="s">
        <v>564</v>
      </c>
      <c r="E7127" s="583" t="s">
        <v>4130</v>
      </c>
      <c r="F7127" s="584" t="s">
        <v>25</v>
      </c>
      <c r="G7127" s="585" t="s">
        <v>0</v>
      </c>
      <c r="H7127" s="586" t="s">
        <v>4850</v>
      </c>
    </row>
    <row r="7128" spans="1:8" ht="15.75" customHeight="1" thickBot="1">
      <c r="A7128" s="587"/>
      <c r="B7128" s="587"/>
      <c r="C7128" s="587"/>
      <c r="D7128" s="587"/>
      <c r="E7128" s="587"/>
      <c r="F7128" s="587"/>
      <c r="G7128" s="587"/>
      <c r="H7128" s="587"/>
    </row>
    <row r="7129" spans="1:8">
      <c r="A7129" s="588" t="s">
        <v>1297</v>
      </c>
      <c r="B7129" s="589"/>
      <c r="C7129" s="590"/>
      <c r="D7129" s="591"/>
      <c r="E7129" s="590"/>
      <c r="F7129" s="590"/>
      <c r="G7129" s="592"/>
      <c r="H7129" s="593"/>
    </row>
    <row r="7130" spans="1:8">
      <c r="A7130" s="594" t="s">
        <v>4064</v>
      </c>
      <c r="B7130" s="595"/>
      <c r="C7130" s="595"/>
      <c r="D7130" s="596"/>
      <c r="E7130" s="597" t="s">
        <v>4130</v>
      </c>
      <c r="F7130" s="598" t="s">
        <v>4132</v>
      </c>
      <c r="G7130" s="599" t="s">
        <v>4133</v>
      </c>
      <c r="H7130" s="600" t="s">
        <v>4134</v>
      </c>
    </row>
    <row r="7131" spans="1:8">
      <c r="A7131" s="601" t="s">
        <v>4851</v>
      </c>
      <c r="B7131" s="602"/>
      <c r="C7131" s="602"/>
      <c r="D7131" s="603"/>
      <c r="E7131" s="604" t="s">
        <v>4138</v>
      </c>
      <c r="F7131" s="605">
        <v>0.43750000000000006</v>
      </c>
      <c r="G7131" s="606">
        <v>118329</v>
      </c>
      <c r="H7131" s="607">
        <v>51768.94</v>
      </c>
    </row>
    <row r="7132" spans="1:8">
      <c r="A7132" s="601" t="s">
        <v>4852</v>
      </c>
      <c r="B7132" s="602"/>
      <c r="C7132" s="602"/>
      <c r="D7132" s="603"/>
      <c r="E7132" s="604" t="s">
        <v>4138</v>
      </c>
      <c r="F7132" s="605">
        <v>2</v>
      </c>
      <c r="G7132" s="606">
        <v>1516</v>
      </c>
      <c r="H7132" s="607">
        <v>3032</v>
      </c>
    </row>
    <row r="7133" spans="1:8">
      <c r="A7133" s="601"/>
      <c r="B7133" s="602"/>
      <c r="C7133" s="602"/>
      <c r="D7133" s="603"/>
      <c r="E7133" s="604" t="s">
        <v>4141</v>
      </c>
      <c r="F7133" s="605"/>
      <c r="G7133" s="606" t="s">
        <v>4141</v>
      </c>
      <c r="H7133" s="607" t="s">
        <v>4141</v>
      </c>
    </row>
    <row r="7134" spans="1:8">
      <c r="A7134" s="601"/>
      <c r="B7134" s="602"/>
      <c r="C7134" s="602"/>
      <c r="D7134" s="603"/>
      <c r="E7134" s="611" t="s">
        <v>4142</v>
      </c>
      <c r="F7134" s="611"/>
      <c r="G7134" s="611"/>
      <c r="H7134" s="612">
        <v>54800.94</v>
      </c>
    </row>
    <row r="7135" spans="1:8">
      <c r="A7135" s="613" t="s">
        <v>4143</v>
      </c>
      <c r="B7135" s="614"/>
      <c r="C7135" s="615"/>
      <c r="D7135" s="616"/>
      <c r="E7135" s="615"/>
      <c r="F7135" s="615"/>
      <c r="G7135" s="617"/>
      <c r="H7135" s="618"/>
    </row>
    <row r="7136" spans="1:8">
      <c r="A7136" s="594" t="s">
        <v>4129</v>
      </c>
      <c r="B7136" s="595"/>
      <c r="C7136" s="595"/>
      <c r="D7136" s="596"/>
      <c r="E7136" s="597" t="s">
        <v>4130</v>
      </c>
      <c r="F7136" s="598" t="s">
        <v>4144</v>
      </c>
      <c r="G7136" s="599" t="s">
        <v>4133</v>
      </c>
      <c r="H7136" s="600" t="s">
        <v>4134</v>
      </c>
    </row>
    <row r="7137" spans="1:8">
      <c r="A7137" s="601" t="s">
        <v>4145</v>
      </c>
      <c r="B7137" s="602"/>
      <c r="C7137" s="602"/>
      <c r="D7137" s="603"/>
      <c r="E7137" s="604" t="s">
        <v>4146</v>
      </c>
      <c r="F7137" s="619">
        <v>0.4</v>
      </c>
      <c r="G7137" s="606">
        <v>1587.2183463750353</v>
      </c>
      <c r="H7137" s="607">
        <v>634.89</v>
      </c>
    </row>
    <row r="7138" spans="1:8">
      <c r="A7138" s="601"/>
      <c r="B7138" s="602"/>
      <c r="C7138" s="602"/>
      <c r="D7138" s="603"/>
      <c r="E7138" s="604" t="s">
        <v>4141</v>
      </c>
      <c r="F7138" s="619" t="s">
        <v>4141</v>
      </c>
      <c r="G7138" s="606" t="s">
        <v>4141</v>
      </c>
      <c r="H7138" s="607" t="s">
        <v>4141</v>
      </c>
    </row>
    <row r="7139" spans="1:8">
      <c r="A7139" s="620"/>
      <c r="B7139" s="621"/>
      <c r="C7139" s="621"/>
      <c r="D7139" s="622"/>
      <c r="E7139" s="623" t="s">
        <v>4147</v>
      </c>
      <c r="F7139" s="624"/>
      <c r="G7139" s="625"/>
      <c r="H7139" s="612">
        <v>634.89</v>
      </c>
    </row>
    <row r="7140" spans="1:8">
      <c r="A7140" s="626" t="s">
        <v>4148</v>
      </c>
      <c r="B7140" s="627"/>
      <c r="C7140" s="628"/>
      <c r="D7140" s="629"/>
      <c r="E7140" s="628"/>
      <c r="F7140" s="628"/>
      <c r="G7140" s="630"/>
      <c r="H7140" s="631"/>
    </row>
    <row r="7141" spans="1:8">
      <c r="A7141" s="594" t="s">
        <v>4064</v>
      </c>
      <c r="B7141" s="595"/>
      <c r="C7141" s="595"/>
      <c r="D7141" s="596"/>
      <c r="E7141" s="597" t="s">
        <v>4130</v>
      </c>
      <c r="F7141" s="598" t="s">
        <v>4132</v>
      </c>
      <c r="G7141" s="599" t="s">
        <v>4133</v>
      </c>
      <c r="H7141" s="600" t="s">
        <v>4134</v>
      </c>
    </row>
    <row r="7142" spans="1:8">
      <c r="A7142" s="601" t="s">
        <v>4149</v>
      </c>
      <c r="B7142" s="602"/>
      <c r="C7142" s="602"/>
      <c r="D7142" s="603"/>
      <c r="E7142" s="604" t="s">
        <v>4140</v>
      </c>
      <c r="F7142" s="632">
        <v>7.1400000000000005E-2</v>
      </c>
      <c r="G7142" s="606">
        <v>64783.484999999993</v>
      </c>
      <c r="H7142" s="607">
        <v>4625.54</v>
      </c>
    </row>
    <row r="7143" spans="1:8">
      <c r="A7143" s="601"/>
      <c r="B7143" s="602"/>
      <c r="C7143" s="602"/>
      <c r="D7143" s="603"/>
      <c r="E7143" s="623" t="s">
        <v>4150</v>
      </c>
      <c r="F7143" s="624"/>
      <c r="G7143" s="625"/>
      <c r="H7143" s="612">
        <v>4625.54</v>
      </c>
    </row>
    <row r="7144" spans="1:8">
      <c r="A7144" s="634" t="s">
        <v>4151</v>
      </c>
      <c r="B7144" s="635"/>
      <c r="C7144" s="636"/>
      <c r="D7144" s="637"/>
      <c r="E7144" s="636"/>
      <c r="F7144" s="636"/>
      <c r="G7144" s="638"/>
      <c r="H7144" s="639"/>
    </row>
    <row r="7145" spans="1:8">
      <c r="A7145" s="594" t="s">
        <v>4064</v>
      </c>
      <c r="B7145" s="595"/>
      <c r="C7145" s="595"/>
      <c r="D7145" s="596"/>
      <c r="E7145" s="597" t="s">
        <v>4130</v>
      </c>
      <c r="F7145" s="598" t="s">
        <v>4144</v>
      </c>
      <c r="G7145" s="599" t="s">
        <v>4133</v>
      </c>
      <c r="H7145" s="600" t="s">
        <v>4134</v>
      </c>
    </row>
    <row r="7146" spans="1:8">
      <c r="A7146" s="601" t="s">
        <v>4198</v>
      </c>
      <c r="B7146" s="602"/>
      <c r="C7146" s="602"/>
      <c r="D7146" s="603"/>
      <c r="E7146" s="604" t="s">
        <v>4146</v>
      </c>
      <c r="F7146" s="640">
        <v>0.4</v>
      </c>
      <c r="G7146" s="606">
        <v>25731.008062500001</v>
      </c>
      <c r="H7146" s="607">
        <v>10292.4</v>
      </c>
    </row>
    <row r="7147" spans="1:8">
      <c r="A7147" s="601"/>
      <c r="B7147" s="602"/>
      <c r="C7147" s="602"/>
      <c r="D7147" s="603"/>
      <c r="E7147" s="604" t="s">
        <v>4141</v>
      </c>
      <c r="F7147" s="605"/>
      <c r="G7147" s="606" t="s">
        <v>4141</v>
      </c>
      <c r="H7147" s="607" t="s">
        <v>4141</v>
      </c>
    </row>
    <row r="7148" spans="1:8" ht="13.5" thickBot="1">
      <c r="A7148" s="641"/>
      <c r="B7148" s="642"/>
      <c r="C7148" s="642"/>
      <c r="D7148" s="643"/>
      <c r="E7148" s="644" t="s">
        <v>4153</v>
      </c>
      <c r="F7148" s="645"/>
      <c r="G7148" s="646"/>
      <c r="H7148" s="647">
        <v>10292.4</v>
      </c>
    </row>
    <row r="7149" spans="1:8" ht="13.5" thickBot="1">
      <c r="A7149" s="648" t="s">
        <v>4154</v>
      </c>
      <c r="B7149" s="649"/>
      <c r="C7149" s="649"/>
      <c r="D7149" s="649"/>
      <c r="E7149" s="650"/>
      <c r="F7149" s="651">
        <v>70353.77</v>
      </c>
      <c r="G7149" s="652"/>
      <c r="H7149" s="653"/>
    </row>
    <row r="7150" spans="1:8" ht="15">
      <c r="A7150" s="579"/>
      <c r="B7150" s="579"/>
      <c r="C7150" s="579"/>
      <c r="D7150" s="579"/>
      <c r="E7150" s="579"/>
      <c r="F7150" s="579"/>
      <c r="G7150" s="579"/>
      <c r="H7150" s="579"/>
    </row>
    <row r="7151" spans="1:8" ht="15.75" thickBot="1">
      <c r="A7151" s="654"/>
      <c r="B7151" s="654"/>
      <c r="C7151" s="654"/>
      <c r="D7151" s="654"/>
      <c r="E7151" s="654"/>
      <c r="F7151" s="654"/>
      <c r="G7151" s="654"/>
      <c r="H7151" s="654"/>
    </row>
    <row r="7152" spans="1:8" ht="39" thickBot="1">
      <c r="A7152" s="573" t="s">
        <v>4129</v>
      </c>
      <c r="B7152" s="581"/>
      <c r="C7152" s="581"/>
      <c r="D7152" s="582" t="s">
        <v>566</v>
      </c>
      <c r="E7152" s="583" t="s">
        <v>4130</v>
      </c>
      <c r="F7152" s="584" t="s">
        <v>25</v>
      </c>
      <c r="G7152" s="585" t="s">
        <v>0</v>
      </c>
      <c r="H7152" s="586" t="s">
        <v>4853</v>
      </c>
    </row>
    <row r="7153" spans="1:8" ht="15.75" customHeight="1" thickBot="1">
      <c r="A7153" s="587"/>
      <c r="B7153" s="587"/>
      <c r="C7153" s="587"/>
      <c r="D7153" s="587"/>
      <c r="E7153" s="587"/>
      <c r="F7153" s="587"/>
      <c r="G7153" s="587"/>
      <c r="H7153" s="587"/>
    </row>
    <row r="7154" spans="1:8">
      <c r="A7154" s="588" t="s">
        <v>1297</v>
      </c>
      <c r="B7154" s="589"/>
      <c r="C7154" s="590"/>
      <c r="D7154" s="591"/>
      <c r="E7154" s="590"/>
      <c r="F7154" s="590"/>
      <c r="G7154" s="592"/>
      <c r="H7154" s="593"/>
    </row>
    <row r="7155" spans="1:8">
      <c r="A7155" s="594" t="s">
        <v>4064</v>
      </c>
      <c r="B7155" s="595"/>
      <c r="C7155" s="595"/>
      <c r="D7155" s="596"/>
      <c r="E7155" s="597" t="s">
        <v>4130</v>
      </c>
      <c r="F7155" s="598" t="s">
        <v>4132</v>
      </c>
      <c r="G7155" s="599" t="s">
        <v>4133</v>
      </c>
      <c r="H7155" s="600" t="s">
        <v>4134</v>
      </c>
    </row>
    <row r="7156" spans="1:8">
      <c r="A7156" s="601" t="s">
        <v>4854</v>
      </c>
      <c r="B7156" s="602"/>
      <c r="C7156" s="602"/>
      <c r="D7156" s="603"/>
      <c r="E7156" s="604" t="s">
        <v>4138</v>
      </c>
      <c r="F7156" s="605">
        <v>0.52500000000000002</v>
      </c>
      <c r="G7156" s="606">
        <v>67136</v>
      </c>
      <c r="H7156" s="607">
        <v>35246.400000000001</v>
      </c>
    </row>
    <row r="7157" spans="1:8">
      <c r="A7157" s="601" t="s">
        <v>4439</v>
      </c>
      <c r="B7157" s="602"/>
      <c r="C7157" s="602"/>
      <c r="D7157" s="603"/>
      <c r="E7157" s="604" t="s">
        <v>4138</v>
      </c>
      <c r="F7157" s="605">
        <v>2</v>
      </c>
      <c r="G7157" s="606">
        <v>311</v>
      </c>
      <c r="H7157" s="607">
        <v>622</v>
      </c>
    </row>
    <row r="7158" spans="1:8">
      <c r="A7158" s="601"/>
      <c r="B7158" s="602"/>
      <c r="C7158" s="602"/>
      <c r="D7158" s="603"/>
      <c r="E7158" s="604" t="s">
        <v>4141</v>
      </c>
      <c r="F7158" s="605"/>
      <c r="G7158" s="606" t="s">
        <v>4141</v>
      </c>
      <c r="H7158" s="607" t="s">
        <v>4141</v>
      </c>
    </row>
    <row r="7159" spans="1:8">
      <c r="A7159" s="601"/>
      <c r="B7159" s="602"/>
      <c r="C7159" s="602"/>
      <c r="D7159" s="603"/>
      <c r="E7159" s="611" t="s">
        <v>4142</v>
      </c>
      <c r="F7159" s="611"/>
      <c r="G7159" s="611"/>
      <c r="H7159" s="612">
        <v>35868.400000000001</v>
      </c>
    </row>
    <row r="7160" spans="1:8">
      <c r="A7160" s="613" t="s">
        <v>4143</v>
      </c>
      <c r="B7160" s="614"/>
      <c r="C7160" s="615"/>
      <c r="D7160" s="616"/>
      <c r="E7160" s="615"/>
      <c r="F7160" s="615"/>
      <c r="G7160" s="617"/>
      <c r="H7160" s="618"/>
    </row>
    <row r="7161" spans="1:8">
      <c r="A7161" s="594" t="s">
        <v>4129</v>
      </c>
      <c r="B7161" s="595"/>
      <c r="C7161" s="595"/>
      <c r="D7161" s="596"/>
      <c r="E7161" s="597" t="s">
        <v>4130</v>
      </c>
      <c r="F7161" s="598" t="s">
        <v>4144</v>
      </c>
      <c r="G7161" s="599" t="s">
        <v>4133</v>
      </c>
      <c r="H7161" s="600" t="s">
        <v>4134</v>
      </c>
    </row>
    <row r="7162" spans="1:8">
      <c r="A7162" s="601" t="s">
        <v>4145</v>
      </c>
      <c r="B7162" s="602"/>
      <c r="C7162" s="602"/>
      <c r="D7162" s="603"/>
      <c r="E7162" s="604" t="s">
        <v>4146</v>
      </c>
      <c r="F7162" s="619">
        <v>0.4</v>
      </c>
      <c r="G7162" s="606">
        <v>1587.2183463750353</v>
      </c>
      <c r="H7162" s="607">
        <v>634.89</v>
      </c>
    </row>
    <row r="7163" spans="1:8">
      <c r="A7163" s="601"/>
      <c r="B7163" s="602"/>
      <c r="C7163" s="602"/>
      <c r="D7163" s="603"/>
      <c r="E7163" s="604" t="s">
        <v>4141</v>
      </c>
      <c r="F7163" s="619" t="s">
        <v>4141</v>
      </c>
      <c r="G7163" s="606" t="s">
        <v>4141</v>
      </c>
      <c r="H7163" s="607" t="s">
        <v>4141</v>
      </c>
    </row>
    <row r="7164" spans="1:8">
      <c r="A7164" s="620"/>
      <c r="B7164" s="621"/>
      <c r="C7164" s="621"/>
      <c r="D7164" s="622"/>
      <c r="E7164" s="623" t="s">
        <v>4147</v>
      </c>
      <c r="F7164" s="624"/>
      <c r="G7164" s="625"/>
      <c r="H7164" s="612">
        <v>634.89</v>
      </c>
    </row>
    <row r="7165" spans="1:8">
      <c r="A7165" s="626" t="s">
        <v>4148</v>
      </c>
      <c r="B7165" s="627"/>
      <c r="C7165" s="628"/>
      <c r="D7165" s="629"/>
      <c r="E7165" s="628"/>
      <c r="F7165" s="628"/>
      <c r="G7165" s="630"/>
      <c r="H7165" s="631"/>
    </row>
    <row r="7166" spans="1:8">
      <c r="A7166" s="594" t="s">
        <v>4064</v>
      </c>
      <c r="B7166" s="595"/>
      <c r="C7166" s="595"/>
      <c r="D7166" s="596"/>
      <c r="E7166" s="597" t="s">
        <v>4130</v>
      </c>
      <c r="F7166" s="598" t="s">
        <v>4132</v>
      </c>
      <c r="G7166" s="599" t="s">
        <v>4133</v>
      </c>
      <c r="H7166" s="600" t="s">
        <v>4134</v>
      </c>
    </row>
    <row r="7167" spans="1:8">
      <c r="A7167" s="601" t="s">
        <v>4149</v>
      </c>
      <c r="B7167" s="602"/>
      <c r="C7167" s="602"/>
      <c r="D7167" s="603"/>
      <c r="E7167" s="604" t="s">
        <v>4140</v>
      </c>
      <c r="F7167" s="632">
        <v>7.1400000000000005E-2</v>
      </c>
      <c r="G7167" s="606">
        <v>64783.484999999993</v>
      </c>
      <c r="H7167" s="607">
        <v>4625.54</v>
      </c>
    </row>
    <row r="7168" spans="1:8">
      <c r="A7168" s="601"/>
      <c r="B7168" s="602"/>
      <c r="C7168" s="602"/>
      <c r="D7168" s="603"/>
      <c r="E7168" s="623" t="s">
        <v>4150</v>
      </c>
      <c r="F7168" s="624"/>
      <c r="G7168" s="625"/>
      <c r="H7168" s="612">
        <v>4625.54</v>
      </c>
    </row>
    <row r="7169" spans="1:8">
      <c r="A7169" s="634" t="s">
        <v>4151</v>
      </c>
      <c r="B7169" s="635"/>
      <c r="C7169" s="636"/>
      <c r="D7169" s="637"/>
      <c r="E7169" s="636"/>
      <c r="F7169" s="636"/>
      <c r="G7169" s="638"/>
      <c r="H7169" s="639"/>
    </row>
    <row r="7170" spans="1:8">
      <c r="A7170" s="594" t="s">
        <v>4064</v>
      </c>
      <c r="B7170" s="595"/>
      <c r="C7170" s="595"/>
      <c r="D7170" s="596"/>
      <c r="E7170" s="597" t="s">
        <v>4130</v>
      </c>
      <c r="F7170" s="598" t="s">
        <v>4144</v>
      </c>
      <c r="G7170" s="599" t="s">
        <v>4133</v>
      </c>
      <c r="H7170" s="600" t="s">
        <v>4134</v>
      </c>
    </row>
    <row r="7171" spans="1:8">
      <c r="A7171" s="601" t="s">
        <v>4198</v>
      </c>
      <c r="B7171" s="602"/>
      <c r="C7171" s="602"/>
      <c r="D7171" s="603"/>
      <c r="E7171" s="604" t="s">
        <v>4146</v>
      </c>
      <c r="F7171" s="640">
        <v>0.4</v>
      </c>
      <c r="G7171" s="606">
        <v>25731.008062500001</v>
      </c>
      <c r="H7171" s="607">
        <v>10292.4</v>
      </c>
    </row>
    <row r="7172" spans="1:8">
      <c r="A7172" s="601"/>
      <c r="B7172" s="602"/>
      <c r="C7172" s="602"/>
      <c r="D7172" s="603"/>
      <c r="E7172" s="604" t="s">
        <v>4141</v>
      </c>
      <c r="F7172" s="605"/>
      <c r="G7172" s="606" t="s">
        <v>4141</v>
      </c>
      <c r="H7172" s="607" t="s">
        <v>4141</v>
      </c>
    </row>
    <row r="7173" spans="1:8" ht="13.5" thickBot="1">
      <c r="A7173" s="641"/>
      <c r="B7173" s="642"/>
      <c r="C7173" s="642"/>
      <c r="D7173" s="643"/>
      <c r="E7173" s="644" t="s">
        <v>4153</v>
      </c>
      <c r="F7173" s="645"/>
      <c r="G7173" s="646"/>
      <c r="H7173" s="647">
        <v>10292.4</v>
      </c>
    </row>
    <row r="7174" spans="1:8" ht="13.5" thickBot="1">
      <c r="A7174" s="648" t="s">
        <v>4154</v>
      </c>
      <c r="B7174" s="649"/>
      <c r="C7174" s="649"/>
      <c r="D7174" s="649"/>
      <c r="E7174" s="650"/>
      <c r="F7174" s="651">
        <v>51421.23</v>
      </c>
      <c r="G7174" s="652"/>
      <c r="H7174" s="653"/>
    </row>
    <row r="7175" spans="1:8" ht="15">
      <c r="A7175" s="579"/>
      <c r="B7175" s="579"/>
      <c r="C7175" s="579"/>
      <c r="D7175" s="579"/>
      <c r="E7175" s="579"/>
      <c r="F7175" s="579"/>
      <c r="G7175" s="579"/>
      <c r="H7175" s="579"/>
    </row>
    <row r="7176" spans="1:8" ht="15.75" thickBot="1">
      <c r="A7176" s="654"/>
      <c r="B7176" s="654"/>
      <c r="C7176" s="654"/>
      <c r="D7176" s="654"/>
      <c r="E7176" s="654"/>
      <c r="F7176" s="654"/>
      <c r="G7176" s="654"/>
      <c r="H7176" s="654"/>
    </row>
    <row r="7177" spans="1:8" ht="26.25" thickBot="1">
      <c r="A7177" s="573" t="s">
        <v>4129</v>
      </c>
      <c r="B7177" s="581"/>
      <c r="C7177" s="581"/>
      <c r="D7177" s="582" t="s">
        <v>568</v>
      </c>
      <c r="E7177" s="583" t="s">
        <v>4130</v>
      </c>
      <c r="F7177" s="584" t="s">
        <v>2</v>
      </c>
      <c r="G7177" s="585" t="s">
        <v>0</v>
      </c>
      <c r="H7177" s="586" t="s">
        <v>4855</v>
      </c>
    </row>
    <row r="7178" spans="1:8" ht="15.75" customHeight="1" thickBot="1">
      <c r="A7178" s="587"/>
      <c r="B7178" s="587"/>
      <c r="C7178" s="587"/>
      <c r="D7178" s="587"/>
      <c r="E7178" s="587"/>
      <c r="F7178" s="587"/>
      <c r="G7178" s="587"/>
      <c r="H7178" s="587"/>
    </row>
    <row r="7179" spans="1:8">
      <c r="A7179" s="588" t="s">
        <v>1297</v>
      </c>
      <c r="B7179" s="589"/>
      <c r="C7179" s="590"/>
      <c r="D7179" s="591"/>
      <c r="E7179" s="590"/>
      <c r="F7179" s="590"/>
      <c r="G7179" s="592"/>
      <c r="H7179" s="593"/>
    </row>
    <row r="7180" spans="1:8">
      <c r="A7180" s="594" t="s">
        <v>4064</v>
      </c>
      <c r="B7180" s="595"/>
      <c r="C7180" s="595"/>
      <c r="D7180" s="596"/>
      <c r="E7180" s="597" t="s">
        <v>4130</v>
      </c>
      <c r="F7180" s="598" t="s">
        <v>4132</v>
      </c>
      <c r="G7180" s="599" t="s">
        <v>4133</v>
      </c>
      <c r="H7180" s="600" t="s">
        <v>4134</v>
      </c>
    </row>
    <row r="7181" spans="1:8">
      <c r="A7181" s="601" t="s">
        <v>4856</v>
      </c>
      <c r="B7181" s="602"/>
      <c r="C7181" s="602"/>
      <c r="D7181" s="603"/>
      <c r="E7181" s="604" t="s">
        <v>4138</v>
      </c>
      <c r="F7181" s="605">
        <v>1</v>
      </c>
      <c r="G7181" s="606">
        <v>6069</v>
      </c>
      <c r="H7181" s="607">
        <v>6069</v>
      </c>
    </row>
    <row r="7182" spans="1:8">
      <c r="A7182" s="601" t="s">
        <v>4857</v>
      </c>
      <c r="B7182" s="602"/>
      <c r="C7182" s="602"/>
      <c r="D7182" s="603"/>
      <c r="E7182" s="604" t="s">
        <v>4138</v>
      </c>
      <c r="F7182" s="605">
        <v>1</v>
      </c>
      <c r="G7182" s="606">
        <v>3984</v>
      </c>
      <c r="H7182" s="607">
        <v>3984</v>
      </c>
    </row>
    <row r="7183" spans="1:8">
      <c r="A7183" s="601" t="s">
        <v>4858</v>
      </c>
      <c r="B7183" s="602"/>
      <c r="C7183" s="602"/>
      <c r="D7183" s="603"/>
      <c r="E7183" s="604" t="s">
        <v>4138</v>
      </c>
      <c r="F7183" s="605">
        <v>2</v>
      </c>
      <c r="G7183" s="606">
        <v>35531</v>
      </c>
      <c r="H7183" s="607">
        <v>71062</v>
      </c>
    </row>
    <row r="7184" spans="1:8">
      <c r="A7184" s="601" t="s">
        <v>4859</v>
      </c>
      <c r="B7184" s="602"/>
      <c r="C7184" s="602"/>
      <c r="D7184" s="603"/>
      <c r="E7184" s="604" t="s">
        <v>4138</v>
      </c>
      <c r="F7184" s="605">
        <v>1</v>
      </c>
      <c r="G7184" s="606">
        <v>37283</v>
      </c>
      <c r="H7184" s="607">
        <v>37283</v>
      </c>
    </row>
    <row r="7185" spans="1:8">
      <c r="A7185" s="601"/>
      <c r="B7185" s="602"/>
      <c r="C7185" s="602"/>
      <c r="D7185" s="603"/>
      <c r="E7185" s="611" t="s">
        <v>4142</v>
      </c>
      <c r="F7185" s="611"/>
      <c r="G7185" s="611"/>
      <c r="H7185" s="612">
        <v>118398</v>
      </c>
    </row>
    <row r="7186" spans="1:8">
      <c r="A7186" s="613" t="s">
        <v>4143</v>
      </c>
      <c r="B7186" s="614"/>
      <c r="C7186" s="615"/>
      <c r="D7186" s="616"/>
      <c r="E7186" s="615"/>
      <c r="F7186" s="615"/>
      <c r="G7186" s="617"/>
      <c r="H7186" s="618"/>
    </row>
    <row r="7187" spans="1:8">
      <c r="A7187" s="594" t="s">
        <v>4129</v>
      </c>
      <c r="B7187" s="595"/>
      <c r="C7187" s="595"/>
      <c r="D7187" s="596"/>
      <c r="E7187" s="597" t="s">
        <v>4130</v>
      </c>
      <c r="F7187" s="598" t="s">
        <v>4144</v>
      </c>
      <c r="G7187" s="599" t="s">
        <v>4133</v>
      </c>
      <c r="H7187" s="600" t="s">
        <v>4134</v>
      </c>
    </row>
    <row r="7188" spans="1:8">
      <c r="A7188" s="601" t="s">
        <v>4145</v>
      </c>
      <c r="B7188" s="602"/>
      <c r="C7188" s="602"/>
      <c r="D7188" s="603"/>
      <c r="E7188" s="604" t="s">
        <v>4146</v>
      </c>
      <c r="F7188" s="619">
        <v>0.3</v>
      </c>
      <c r="G7188" s="606">
        <v>1587.2183463750353</v>
      </c>
      <c r="H7188" s="607">
        <v>476.17</v>
      </c>
    </row>
    <row r="7189" spans="1:8">
      <c r="A7189" s="601"/>
      <c r="B7189" s="602"/>
      <c r="C7189" s="602"/>
      <c r="D7189" s="603"/>
      <c r="E7189" s="604" t="s">
        <v>4141</v>
      </c>
      <c r="F7189" s="619" t="s">
        <v>4141</v>
      </c>
      <c r="G7189" s="606" t="s">
        <v>4141</v>
      </c>
      <c r="H7189" s="607" t="s">
        <v>4141</v>
      </c>
    </row>
    <row r="7190" spans="1:8">
      <c r="A7190" s="620"/>
      <c r="B7190" s="621"/>
      <c r="C7190" s="621"/>
      <c r="D7190" s="622"/>
      <c r="E7190" s="623" t="s">
        <v>4147</v>
      </c>
      <c r="F7190" s="624"/>
      <c r="G7190" s="625"/>
      <c r="H7190" s="612">
        <v>476.17</v>
      </c>
    </row>
    <row r="7191" spans="1:8">
      <c r="A7191" s="626" t="s">
        <v>4148</v>
      </c>
      <c r="B7191" s="627"/>
      <c r="C7191" s="628"/>
      <c r="D7191" s="629"/>
      <c r="E7191" s="628"/>
      <c r="F7191" s="628"/>
      <c r="G7191" s="630"/>
      <c r="H7191" s="631"/>
    </row>
    <row r="7192" spans="1:8">
      <c r="A7192" s="594" t="s">
        <v>4064</v>
      </c>
      <c r="B7192" s="595"/>
      <c r="C7192" s="595"/>
      <c r="D7192" s="596"/>
      <c r="E7192" s="597" t="s">
        <v>4130</v>
      </c>
      <c r="F7192" s="598" t="s">
        <v>4132</v>
      </c>
      <c r="G7192" s="599" t="s">
        <v>4133</v>
      </c>
      <c r="H7192" s="600" t="s">
        <v>4134</v>
      </c>
    </row>
    <row r="7193" spans="1:8">
      <c r="A7193" s="601" t="s">
        <v>4149</v>
      </c>
      <c r="B7193" s="602"/>
      <c r="C7193" s="602"/>
      <c r="D7193" s="603"/>
      <c r="E7193" s="604" t="s">
        <v>4140</v>
      </c>
      <c r="F7193" s="632">
        <v>0.17860000000000001</v>
      </c>
      <c r="G7193" s="606">
        <v>64783.484999999993</v>
      </c>
      <c r="H7193" s="607">
        <v>11570.33</v>
      </c>
    </row>
    <row r="7194" spans="1:8">
      <c r="A7194" s="601"/>
      <c r="B7194" s="602"/>
      <c r="C7194" s="602"/>
      <c r="D7194" s="603"/>
      <c r="E7194" s="623" t="s">
        <v>4150</v>
      </c>
      <c r="F7194" s="624"/>
      <c r="G7194" s="625"/>
      <c r="H7194" s="612">
        <v>11570.33</v>
      </c>
    </row>
    <row r="7195" spans="1:8">
      <c r="A7195" s="634" t="s">
        <v>4151</v>
      </c>
      <c r="B7195" s="635"/>
      <c r="C7195" s="636"/>
      <c r="D7195" s="637"/>
      <c r="E7195" s="636"/>
      <c r="F7195" s="636"/>
      <c r="G7195" s="638"/>
      <c r="H7195" s="639"/>
    </row>
    <row r="7196" spans="1:8">
      <c r="A7196" s="594" t="s">
        <v>4064</v>
      </c>
      <c r="B7196" s="595"/>
      <c r="C7196" s="595"/>
      <c r="D7196" s="596"/>
      <c r="E7196" s="597" t="s">
        <v>4130</v>
      </c>
      <c r="F7196" s="598" t="s">
        <v>4144</v>
      </c>
      <c r="G7196" s="599" t="s">
        <v>4133</v>
      </c>
      <c r="H7196" s="600" t="s">
        <v>4134</v>
      </c>
    </row>
    <row r="7197" spans="1:8">
      <c r="A7197" s="601" t="s">
        <v>4198</v>
      </c>
      <c r="B7197" s="602"/>
      <c r="C7197" s="602"/>
      <c r="D7197" s="603"/>
      <c r="E7197" s="604" t="s">
        <v>4146</v>
      </c>
      <c r="F7197" s="640">
        <v>0.3</v>
      </c>
      <c r="G7197" s="606">
        <v>25731.008062500001</v>
      </c>
      <c r="H7197" s="607">
        <v>7719.3</v>
      </c>
    </row>
    <row r="7198" spans="1:8">
      <c r="A7198" s="601"/>
      <c r="B7198" s="602"/>
      <c r="C7198" s="602"/>
      <c r="D7198" s="603"/>
      <c r="E7198" s="604" t="s">
        <v>4141</v>
      </c>
      <c r="F7198" s="605"/>
      <c r="G7198" s="606" t="s">
        <v>4141</v>
      </c>
      <c r="H7198" s="607" t="s">
        <v>4141</v>
      </c>
    </row>
    <row r="7199" spans="1:8" ht="13.5" thickBot="1">
      <c r="A7199" s="641"/>
      <c r="B7199" s="642"/>
      <c r="C7199" s="642"/>
      <c r="D7199" s="643"/>
      <c r="E7199" s="644" t="s">
        <v>4153</v>
      </c>
      <c r="F7199" s="645"/>
      <c r="G7199" s="646"/>
      <c r="H7199" s="647">
        <v>7719.3</v>
      </c>
    </row>
    <row r="7200" spans="1:8" ht="13.5" thickBot="1">
      <c r="A7200" s="648" t="s">
        <v>4154</v>
      </c>
      <c r="B7200" s="649"/>
      <c r="C7200" s="649"/>
      <c r="D7200" s="649"/>
      <c r="E7200" s="650"/>
      <c r="F7200" s="651">
        <v>138163.79999999999</v>
      </c>
      <c r="G7200" s="652"/>
      <c r="H7200" s="653"/>
    </row>
    <row r="7201" spans="1:8" ht="15">
      <c r="A7201" s="579"/>
      <c r="B7201" s="579"/>
      <c r="C7201" s="579"/>
      <c r="D7201" s="579"/>
      <c r="E7201" s="579"/>
      <c r="F7201" s="579"/>
      <c r="G7201" s="579"/>
      <c r="H7201" s="579"/>
    </row>
    <row r="7202" spans="1:8" ht="15.75" thickBot="1">
      <c r="A7202" s="654"/>
      <c r="B7202" s="654"/>
      <c r="C7202" s="654"/>
      <c r="D7202" s="654"/>
      <c r="E7202" s="654"/>
      <c r="F7202" s="654"/>
      <c r="G7202" s="654"/>
      <c r="H7202" s="654"/>
    </row>
    <row r="7203" spans="1:8" ht="26.25" thickBot="1">
      <c r="A7203" s="573" t="s">
        <v>4129</v>
      </c>
      <c r="B7203" s="581"/>
      <c r="C7203" s="581"/>
      <c r="D7203" s="582" t="s">
        <v>570</v>
      </c>
      <c r="E7203" s="583" t="s">
        <v>4130</v>
      </c>
      <c r="F7203" s="584" t="s">
        <v>25</v>
      </c>
      <c r="G7203" s="585" t="s">
        <v>0</v>
      </c>
      <c r="H7203" s="586" t="s">
        <v>4860</v>
      </c>
    </row>
    <row r="7204" spans="1:8" ht="15.75" customHeight="1" thickBot="1">
      <c r="A7204" s="587"/>
      <c r="B7204" s="587"/>
      <c r="C7204" s="587"/>
      <c r="D7204" s="587"/>
      <c r="E7204" s="587"/>
      <c r="F7204" s="587"/>
      <c r="G7204" s="587"/>
      <c r="H7204" s="587"/>
    </row>
    <row r="7205" spans="1:8">
      <c r="A7205" s="588" t="s">
        <v>1297</v>
      </c>
      <c r="B7205" s="589"/>
      <c r="C7205" s="590"/>
      <c r="D7205" s="591"/>
      <c r="E7205" s="590"/>
      <c r="F7205" s="590"/>
      <c r="G7205" s="592"/>
      <c r="H7205" s="593"/>
    </row>
    <row r="7206" spans="1:8">
      <c r="A7206" s="594" t="s">
        <v>4064</v>
      </c>
      <c r="B7206" s="595"/>
      <c r="C7206" s="595"/>
      <c r="D7206" s="596"/>
      <c r="E7206" s="597" t="s">
        <v>4130</v>
      </c>
      <c r="F7206" s="598" t="s">
        <v>4132</v>
      </c>
      <c r="G7206" s="599" t="s">
        <v>4133</v>
      </c>
      <c r="H7206" s="600" t="s">
        <v>4134</v>
      </c>
    </row>
    <row r="7207" spans="1:8">
      <c r="A7207" s="601" t="s">
        <v>4861</v>
      </c>
      <c r="B7207" s="602"/>
      <c r="C7207" s="602"/>
      <c r="D7207" s="603"/>
      <c r="E7207" s="604" t="s">
        <v>4324</v>
      </c>
      <c r="F7207" s="633">
        <v>3.6065573770491808E-3</v>
      </c>
      <c r="G7207" s="606">
        <v>1120245</v>
      </c>
      <c r="H7207" s="607">
        <v>4040.23</v>
      </c>
    </row>
    <row r="7208" spans="1:8">
      <c r="A7208" s="601" t="s">
        <v>4862</v>
      </c>
      <c r="B7208" s="602"/>
      <c r="C7208" s="602"/>
      <c r="D7208" s="603"/>
      <c r="E7208" s="604" t="s">
        <v>4138</v>
      </c>
      <c r="F7208" s="605">
        <v>0.1</v>
      </c>
      <c r="G7208" s="606">
        <v>35791</v>
      </c>
      <c r="H7208" s="607">
        <v>3579.1</v>
      </c>
    </row>
    <row r="7209" spans="1:8">
      <c r="A7209" s="601"/>
      <c r="B7209" s="602"/>
      <c r="C7209" s="602"/>
      <c r="D7209" s="603"/>
      <c r="E7209" s="604" t="s">
        <v>4141</v>
      </c>
      <c r="F7209" s="605"/>
      <c r="G7209" s="606" t="s">
        <v>4141</v>
      </c>
      <c r="H7209" s="607" t="s">
        <v>4141</v>
      </c>
    </row>
    <row r="7210" spans="1:8">
      <c r="A7210" s="601"/>
      <c r="B7210" s="602"/>
      <c r="C7210" s="602"/>
      <c r="D7210" s="603"/>
      <c r="E7210" s="611" t="s">
        <v>4142</v>
      </c>
      <c r="F7210" s="611"/>
      <c r="G7210" s="611"/>
      <c r="H7210" s="612">
        <v>7619.33</v>
      </c>
    </row>
    <row r="7211" spans="1:8">
      <c r="A7211" s="613" t="s">
        <v>4143</v>
      </c>
      <c r="B7211" s="614"/>
      <c r="C7211" s="615"/>
      <c r="D7211" s="616"/>
      <c r="E7211" s="615"/>
      <c r="F7211" s="615"/>
      <c r="G7211" s="617"/>
      <c r="H7211" s="618"/>
    </row>
    <row r="7212" spans="1:8">
      <c r="A7212" s="594" t="s">
        <v>4129</v>
      </c>
      <c r="B7212" s="595"/>
      <c r="C7212" s="595"/>
      <c r="D7212" s="596"/>
      <c r="E7212" s="597" t="s">
        <v>4130</v>
      </c>
      <c r="F7212" s="598" t="s">
        <v>4144</v>
      </c>
      <c r="G7212" s="599" t="s">
        <v>4133</v>
      </c>
      <c r="H7212" s="600" t="s">
        <v>4134</v>
      </c>
    </row>
    <row r="7213" spans="1:8">
      <c r="A7213" s="601" t="s">
        <v>4145</v>
      </c>
      <c r="B7213" s="602"/>
      <c r="C7213" s="602"/>
      <c r="D7213" s="603"/>
      <c r="E7213" s="604" t="s">
        <v>4146</v>
      </c>
      <c r="F7213" s="619">
        <v>0.3</v>
      </c>
      <c r="G7213" s="606">
        <v>1587.2183463750353</v>
      </c>
      <c r="H7213" s="607">
        <v>476.17</v>
      </c>
    </row>
    <row r="7214" spans="1:8">
      <c r="A7214" s="601"/>
      <c r="B7214" s="602"/>
      <c r="C7214" s="602"/>
      <c r="D7214" s="603"/>
      <c r="E7214" s="604" t="s">
        <v>4141</v>
      </c>
      <c r="F7214" s="619" t="s">
        <v>4141</v>
      </c>
      <c r="G7214" s="606" t="s">
        <v>4141</v>
      </c>
      <c r="H7214" s="607" t="s">
        <v>4141</v>
      </c>
    </row>
    <row r="7215" spans="1:8">
      <c r="A7215" s="620"/>
      <c r="B7215" s="621"/>
      <c r="C7215" s="621"/>
      <c r="D7215" s="622"/>
      <c r="E7215" s="623" t="s">
        <v>4147</v>
      </c>
      <c r="F7215" s="624"/>
      <c r="G7215" s="625"/>
      <c r="H7215" s="612">
        <v>476.17</v>
      </c>
    </row>
    <row r="7216" spans="1:8">
      <c r="A7216" s="626" t="s">
        <v>4148</v>
      </c>
      <c r="B7216" s="627"/>
      <c r="C7216" s="628"/>
      <c r="D7216" s="629"/>
      <c r="E7216" s="628"/>
      <c r="F7216" s="628"/>
      <c r="G7216" s="630"/>
      <c r="H7216" s="631"/>
    </row>
    <row r="7217" spans="1:8">
      <c r="A7217" s="594" t="s">
        <v>4064</v>
      </c>
      <c r="B7217" s="595"/>
      <c r="C7217" s="595"/>
      <c r="D7217" s="596"/>
      <c r="E7217" s="597" t="s">
        <v>4130</v>
      </c>
      <c r="F7217" s="598" t="s">
        <v>4132</v>
      </c>
      <c r="G7217" s="599" t="s">
        <v>4133</v>
      </c>
      <c r="H7217" s="600" t="s">
        <v>4134</v>
      </c>
    </row>
    <row r="7218" spans="1:8">
      <c r="A7218" s="601" t="s">
        <v>4149</v>
      </c>
      <c r="B7218" s="602"/>
      <c r="C7218" s="602"/>
      <c r="D7218" s="603"/>
      <c r="E7218" s="604" t="s">
        <v>4140</v>
      </c>
      <c r="F7218" s="632">
        <v>3.5700000000000003E-2</v>
      </c>
      <c r="G7218" s="606">
        <v>64783.484999999993</v>
      </c>
      <c r="H7218" s="607">
        <v>2312.77</v>
      </c>
    </row>
    <row r="7219" spans="1:8">
      <c r="A7219" s="601"/>
      <c r="B7219" s="602"/>
      <c r="C7219" s="602"/>
      <c r="D7219" s="603"/>
      <c r="E7219" s="623" t="s">
        <v>4150</v>
      </c>
      <c r="F7219" s="624"/>
      <c r="G7219" s="625"/>
      <c r="H7219" s="612">
        <v>2312.77</v>
      </c>
    </row>
    <row r="7220" spans="1:8">
      <c r="A7220" s="634" t="s">
        <v>4151</v>
      </c>
      <c r="B7220" s="635"/>
      <c r="C7220" s="636"/>
      <c r="D7220" s="637"/>
      <c r="E7220" s="636"/>
      <c r="F7220" s="636"/>
      <c r="G7220" s="638"/>
      <c r="H7220" s="639"/>
    </row>
    <row r="7221" spans="1:8">
      <c r="A7221" s="594" t="s">
        <v>4064</v>
      </c>
      <c r="B7221" s="595"/>
      <c r="C7221" s="595"/>
      <c r="D7221" s="596"/>
      <c r="E7221" s="597" t="s">
        <v>4130</v>
      </c>
      <c r="F7221" s="598" t="s">
        <v>4144</v>
      </c>
      <c r="G7221" s="599" t="s">
        <v>4133</v>
      </c>
      <c r="H7221" s="600" t="s">
        <v>4134</v>
      </c>
    </row>
    <row r="7222" spans="1:8">
      <c r="A7222" s="601" t="s">
        <v>4198</v>
      </c>
      <c r="B7222" s="602"/>
      <c r="C7222" s="602"/>
      <c r="D7222" s="603"/>
      <c r="E7222" s="604" t="s">
        <v>4146</v>
      </c>
      <c r="F7222" s="640">
        <v>0.3</v>
      </c>
      <c r="G7222" s="606">
        <v>25731.008062500001</v>
      </c>
      <c r="H7222" s="607">
        <v>7719.3</v>
      </c>
    </row>
    <row r="7223" spans="1:8">
      <c r="A7223" s="601"/>
      <c r="B7223" s="602"/>
      <c r="C7223" s="602"/>
      <c r="D7223" s="603"/>
      <c r="E7223" s="604" t="s">
        <v>4141</v>
      </c>
      <c r="F7223" s="605"/>
      <c r="G7223" s="606" t="s">
        <v>4141</v>
      </c>
      <c r="H7223" s="607" t="s">
        <v>4141</v>
      </c>
    </row>
    <row r="7224" spans="1:8" ht="13.5" thickBot="1">
      <c r="A7224" s="641"/>
      <c r="B7224" s="642"/>
      <c r="C7224" s="642"/>
      <c r="D7224" s="643"/>
      <c r="E7224" s="644" t="s">
        <v>4153</v>
      </c>
      <c r="F7224" s="645"/>
      <c r="G7224" s="646"/>
      <c r="H7224" s="647">
        <v>7719.3</v>
      </c>
    </row>
    <row r="7225" spans="1:8" ht="13.5" thickBot="1">
      <c r="A7225" s="648" t="s">
        <v>4154</v>
      </c>
      <c r="B7225" s="649"/>
      <c r="C7225" s="649"/>
      <c r="D7225" s="649"/>
      <c r="E7225" s="650"/>
      <c r="F7225" s="651">
        <v>18127.57</v>
      </c>
      <c r="G7225" s="652"/>
      <c r="H7225" s="653"/>
    </row>
    <row r="7226" spans="1:8" ht="15">
      <c r="A7226" s="579"/>
      <c r="B7226" s="579"/>
      <c r="C7226" s="579"/>
      <c r="D7226" s="579"/>
      <c r="E7226" s="579"/>
      <c r="F7226" s="579"/>
      <c r="G7226" s="579"/>
      <c r="H7226" s="579"/>
    </row>
    <row r="7227" spans="1:8" ht="15.75" thickBot="1">
      <c r="A7227" s="654"/>
      <c r="B7227" s="654"/>
      <c r="C7227" s="654"/>
      <c r="D7227" s="654"/>
      <c r="E7227" s="654"/>
      <c r="F7227" s="654"/>
      <c r="G7227" s="654"/>
      <c r="H7227" s="654"/>
    </row>
    <row r="7228" spans="1:8" ht="13.5" thickBot="1">
      <c r="A7228" s="573" t="s">
        <v>4129</v>
      </c>
      <c r="B7228" s="581"/>
      <c r="C7228" s="581"/>
      <c r="D7228" s="582" t="s">
        <v>572</v>
      </c>
      <c r="E7228" s="583" t="s">
        <v>4130</v>
      </c>
      <c r="F7228" s="584" t="s">
        <v>25</v>
      </c>
      <c r="G7228" s="585" t="s">
        <v>0</v>
      </c>
      <c r="H7228" s="586" t="s">
        <v>4863</v>
      </c>
    </row>
    <row r="7229" spans="1:8" ht="15.75" customHeight="1" thickBot="1">
      <c r="A7229" s="587"/>
      <c r="B7229" s="587"/>
      <c r="C7229" s="587"/>
      <c r="D7229" s="587"/>
      <c r="E7229" s="587"/>
      <c r="F7229" s="587"/>
      <c r="G7229" s="587"/>
      <c r="H7229" s="587"/>
    </row>
    <row r="7230" spans="1:8">
      <c r="A7230" s="588" t="s">
        <v>1297</v>
      </c>
      <c r="B7230" s="589"/>
      <c r="C7230" s="590"/>
      <c r="D7230" s="591"/>
      <c r="E7230" s="590"/>
      <c r="F7230" s="590"/>
      <c r="G7230" s="592"/>
      <c r="H7230" s="593"/>
    </row>
    <row r="7231" spans="1:8">
      <c r="A7231" s="594" t="s">
        <v>4064</v>
      </c>
      <c r="B7231" s="595"/>
      <c r="C7231" s="595"/>
      <c r="D7231" s="596"/>
      <c r="E7231" s="597" t="s">
        <v>4130</v>
      </c>
      <c r="F7231" s="598" t="s">
        <v>4132</v>
      </c>
      <c r="G7231" s="599" t="s">
        <v>4133</v>
      </c>
      <c r="H7231" s="600" t="s">
        <v>4134</v>
      </c>
    </row>
    <row r="7232" spans="1:8">
      <c r="A7232" s="601" t="s">
        <v>4864</v>
      </c>
      <c r="B7232" s="602"/>
      <c r="C7232" s="602"/>
      <c r="D7232" s="603"/>
      <c r="E7232" s="604" t="s">
        <v>4136</v>
      </c>
      <c r="F7232" s="633">
        <v>1.05</v>
      </c>
      <c r="G7232" s="606">
        <v>14589</v>
      </c>
      <c r="H7232" s="607">
        <v>15318.45</v>
      </c>
    </row>
    <row r="7233" spans="1:8">
      <c r="A7233" s="601"/>
      <c r="B7233" s="602"/>
      <c r="C7233" s="602"/>
      <c r="D7233" s="603"/>
      <c r="E7233" s="604" t="s">
        <v>4141</v>
      </c>
      <c r="F7233" s="605"/>
      <c r="G7233" s="606" t="s">
        <v>4141</v>
      </c>
      <c r="H7233" s="607" t="s">
        <v>4141</v>
      </c>
    </row>
    <row r="7234" spans="1:8">
      <c r="A7234" s="601"/>
      <c r="B7234" s="602"/>
      <c r="C7234" s="602"/>
      <c r="D7234" s="603"/>
      <c r="E7234" s="604" t="s">
        <v>4141</v>
      </c>
      <c r="F7234" s="605"/>
      <c r="G7234" s="606" t="s">
        <v>4141</v>
      </c>
      <c r="H7234" s="607" t="s">
        <v>4141</v>
      </c>
    </row>
    <row r="7235" spans="1:8">
      <c r="A7235" s="601"/>
      <c r="B7235" s="602"/>
      <c r="C7235" s="602"/>
      <c r="D7235" s="603"/>
      <c r="E7235" s="611" t="s">
        <v>4142</v>
      </c>
      <c r="F7235" s="611"/>
      <c r="G7235" s="611"/>
      <c r="H7235" s="612">
        <v>15318.45</v>
      </c>
    </row>
    <row r="7236" spans="1:8">
      <c r="A7236" s="613" t="s">
        <v>4143</v>
      </c>
      <c r="B7236" s="614"/>
      <c r="C7236" s="615"/>
      <c r="D7236" s="616"/>
      <c r="E7236" s="615"/>
      <c r="F7236" s="615"/>
      <c r="G7236" s="617"/>
      <c r="H7236" s="618"/>
    </row>
    <row r="7237" spans="1:8">
      <c r="A7237" s="594" t="s">
        <v>4129</v>
      </c>
      <c r="B7237" s="595"/>
      <c r="C7237" s="595"/>
      <c r="D7237" s="596"/>
      <c r="E7237" s="597" t="s">
        <v>4130</v>
      </c>
      <c r="F7237" s="598" t="s">
        <v>4144</v>
      </c>
      <c r="G7237" s="599" t="s">
        <v>4133</v>
      </c>
      <c r="H7237" s="600" t="s">
        <v>4134</v>
      </c>
    </row>
    <row r="7238" spans="1:8">
      <c r="A7238" s="601" t="s">
        <v>4145</v>
      </c>
      <c r="B7238" s="602"/>
      <c r="C7238" s="602"/>
      <c r="D7238" s="603"/>
      <c r="E7238" s="604" t="s">
        <v>4146</v>
      </c>
      <c r="F7238" s="619">
        <v>0.25</v>
      </c>
      <c r="G7238" s="606">
        <v>1587.2183463750353</v>
      </c>
      <c r="H7238" s="607">
        <v>396.8</v>
      </c>
    </row>
    <row r="7239" spans="1:8">
      <c r="A7239" s="601"/>
      <c r="B7239" s="602"/>
      <c r="C7239" s="602"/>
      <c r="D7239" s="603"/>
      <c r="E7239" s="604" t="s">
        <v>4141</v>
      </c>
      <c r="F7239" s="619" t="s">
        <v>4141</v>
      </c>
      <c r="G7239" s="606" t="s">
        <v>4141</v>
      </c>
      <c r="H7239" s="607" t="s">
        <v>4141</v>
      </c>
    </row>
    <row r="7240" spans="1:8">
      <c r="A7240" s="620"/>
      <c r="B7240" s="621"/>
      <c r="C7240" s="621"/>
      <c r="D7240" s="622"/>
      <c r="E7240" s="623" t="s">
        <v>4147</v>
      </c>
      <c r="F7240" s="624"/>
      <c r="G7240" s="625"/>
      <c r="H7240" s="612">
        <v>396.8</v>
      </c>
    </row>
    <row r="7241" spans="1:8">
      <c r="A7241" s="626" t="s">
        <v>4148</v>
      </c>
      <c r="B7241" s="627"/>
      <c r="C7241" s="628"/>
      <c r="D7241" s="629"/>
      <c r="E7241" s="628"/>
      <c r="F7241" s="628"/>
      <c r="G7241" s="630"/>
      <c r="H7241" s="631"/>
    </row>
    <row r="7242" spans="1:8">
      <c r="A7242" s="594" t="s">
        <v>4064</v>
      </c>
      <c r="B7242" s="595"/>
      <c r="C7242" s="595"/>
      <c r="D7242" s="596"/>
      <c r="E7242" s="597" t="s">
        <v>4130</v>
      </c>
      <c r="F7242" s="598" t="s">
        <v>4132</v>
      </c>
      <c r="G7242" s="599" t="s">
        <v>4133</v>
      </c>
      <c r="H7242" s="600" t="s">
        <v>4134</v>
      </c>
    </row>
    <row r="7243" spans="1:8">
      <c r="A7243" s="601" t="s">
        <v>4149</v>
      </c>
      <c r="B7243" s="602"/>
      <c r="C7243" s="602"/>
      <c r="D7243" s="603"/>
      <c r="E7243" s="604" t="s">
        <v>4140</v>
      </c>
      <c r="F7243" s="632">
        <v>3.5700000000000003E-2</v>
      </c>
      <c r="G7243" s="606">
        <v>64783.484999999993</v>
      </c>
      <c r="H7243" s="607">
        <v>2312.77</v>
      </c>
    </row>
    <row r="7244" spans="1:8">
      <c r="A7244" s="601"/>
      <c r="B7244" s="602"/>
      <c r="C7244" s="602"/>
      <c r="D7244" s="603"/>
      <c r="E7244" s="623" t="s">
        <v>4150</v>
      </c>
      <c r="F7244" s="624"/>
      <c r="G7244" s="625"/>
      <c r="H7244" s="612">
        <v>2312.77</v>
      </c>
    </row>
    <row r="7245" spans="1:8">
      <c r="A7245" s="634" t="s">
        <v>4151</v>
      </c>
      <c r="B7245" s="635"/>
      <c r="C7245" s="636"/>
      <c r="D7245" s="637"/>
      <c r="E7245" s="636"/>
      <c r="F7245" s="636"/>
      <c r="G7245" s="638"/>
      <c r="H7245" s="639"/>
    </row>
    <row r="7246" spans="1:8">
      <c r="A7246" s="594" t="s">
        <v>4064</v>
      </c>
      <c r="B7246" s="595"/>
      <c r="C7246" s="595"/>
      <c r="D7246" s="596"/>
      <c r="E7246" s="597" t="s">
        <v>4130</v>
      </c>
      <c r="F7246" s="598" t="s">
        <v>4144</v>
      </c>
      <c r="G7246" s="599" t="s">
        <v>4133</v>
      </c>
      <c r="H7246" s="600" t="s">
        <v>4134</v>
      </c>
    </row>
    <row r="7247" spans="1:8">
      <c r="A7247" s="601" t="s">
        <v>4198</v>
      </c>
      <c r="B7247" s="602"/>
      <c r="C7247" s="602"/>
      <c r="D7247" s="603"/>
      <c r="E7247" s="604" t="s">
        <v>4146</v>
      </c>
      <c r="F7247" s="640">
        <v>0.25</v>
      </c>
      <c r="G7247" s="606">
        <v>25731.008062500001</v>
      </c>
      <c r="H7247" s="607">
        <v>6432.75</v>
      </c>
    </row>
    <row r="7248" spans="1:8">
      <c r="A7248" s="601"/>
      <c r="B7248" s="602"/>
      <c r="C7248" s="602"/>
      <c r="D7248" s="603"/>
      <c r="E7248" s="604" t="s">
        <v>4141</v>
      </c>
      <c r="F7248" s="605"/>
      <c r="G7248" s="606" t="s">
        <v>4141</v>
      </c>
      <c r="H7248" s="607" t="s">
        <v>4141</v>
      </c>
    </row>
    <row r="7249" spans="1:8" ht="13.5" thickBot="1">
      <c r="A7249" s="641"/>
      <c r="B7249" s="642"/>
      <c r="C7249" s="642"/>
      <c r="D7249" s="643"/>
      <c r="E7249" s="644" t="s">
        <v>4153</v>
      </c>
      <c r="F7249" s="645"/>
      <c r="G7249" s="646"/>
      <c r="H7249" s="647">
        <v>6432.75</v>
      </c>
    </row>
    <row r="7250" spans="1:8" ht="13.5" thickBot="1">
      <c r="A7250" s="648" t="s">
        <v>4154</v>
      </c>
      <c r="B7250" s="649"/>
      <c r="C7250" s="649"/>
      <c r="D7250" s="649"/>
      <c r="E7250" s="650"/>
      <c r="F7250" s="651">
        <v>24460.77</v>
      </c>
      <c r="G7250" s="652"/>
      <c r="H7250" s="653"/>
    </row>
    <row r="7251" spans="1:8" ht="15">
      <c r="A7251" s="579"/>
      <c r="B7251" s="579"/>
      <c r="C7251" s="579"/>
      <c r="D7251" s="579"/>
      <c r="E7251" s="579"/>
      <c r="F7251" s="579"/>
      <c r="G7251" s="579"/>
      <c r="H7251" s="579"/>
    </row>
    <row r="7252" spans="1:8" ht="15.75" thickBot="1">
      <c r="A7252" s="654"/>
      <c r="B7252" s="654"/>
      <c r="C7252" s="654"/>
      <c r="D7252" s="654"/>
      <c r="E7252" s="654"/>
      <c r="F7252" s="654"/>
      <c r="G7252" s="654"/>
      <c r="H7252" s="654"/>
    </row>
    <row r="7253" spans="1:8" ht="26.25" thickBot="1">
      <c r="A7253" s="573" t="s">
        <v>4129</v>
      </c>
      <c r="B7253" s="581"/>
      <c r="C7253" s="581"/>
      <c r="D7253" s="582" t="s">
        <v>574</v>
      </c>
      <c r="E7253" s="583" t="s">
        <v>4130</v>
      </c>
      <c r="F7253" s="584" t="s">
        <v>2</v>
      </c>
      <c r="G7253" s="585" t="s">
        <v>0</v>
      </c>
      <c r="H7253" s="586" t="s">
        <v>4865</v>
      </c>
    </row>
    <row r="7254" spans="1:8" ht="15.75" customHeight="1" thickBot="1">
      <c r="A7254" s="587"/>
      <c r="B7254" s="587"/>
      <c r="C7254" s="587"/>
      <c r="D7254" s="587"/>
      <c r="E7254" s="587"/>
      <c r="F7254" s="587"/>
      <c r="G7254" s="587"/>
      <c r="H7254" s="587"/>
    </row>
    <row r="7255" spans="1:8">
      <c r="A7255" s="588" t="s">
        <v>1297</v>
      </c>
      <c r="B7255" s="589"/>
      <c r="C7255" s="590"/>
      <c r="D7255" s="591"/>
      <c r="E7255" s="590"/>
      <c r="F7255" s="590"/>
      <c r="G7255" s="592"/>
      <c r="H7255" s="593"/>
    </row>
    <row r="7256" spans="1:8">
      <c r="A7256" s="594" t="s">
        <v>4064</v>
      </c>
      <c r="B7256" s="595"/>
      <c r="C7256" s="595"/>
      <c r="D7256" s="596"/>
      <c r="E7256" s="597" t="s">
        <v>4130</v>
      </c>
      <c r="F7256" s="598" t="s">
        <v>4132</v>
      </c>
      <c r="G7256" s="599" t="s">
        <v>4133</v>
      </c>
      <c r="H7256" s="600" t="s">
        <v>4134</v>
      </c>
    </row>
    <row r="7257" spans="1:8">
      <c r="A7257" s="601" t="s">
        <v>4866</v>
      </c>
      <c r="B7257" s="602"/>
      <c r="C7257" s="602"/>
      <c r="D7257" s="603"/>
      <c r="E7257" s="604" t="s">
        <v>4138</v>
      </c>
      <c r="F7257" s="605">
        <v>1</v>
      </c>
      <c r="G7257" s="606">
        <v>42960</v>
      </c>
      <c r="H7257" s="607">
        <v>42960</v>
      </c>
    </row>
    <row r="7258" spans="1:8">
      <c r="A7258" s="601"/>
      <c r="B7258" s="602"/>
      <c r="C7258" s="602"/>
      <c r="D7258" s="603"/>
      <c r="E7258" s="604" t="s">
        <v>4141</v>
      </c>
      <c r="F7258" s="605"/>
      <c r="G7258" s="606" t="s">
        <v>4141</v>
      </c>
      <c r="H7258" s="607" t="s">
        <v>4141</v>
      </c>
    </row>
    <row r="7259" spans="1:8">
      <c r="A7259" s="601"/>
      <c r="B7259" s="602"/>
      <c r="C7259" s="602"/>
      <c r="D7259" s="603"/>
      <c r="E7259" s="604" t="s">
        <v>4141</v>
      </c>
      <c r="F7259" s="605"/>
      <c r="G7259" s="606" t="s">
        <v>4141</v>
      </c>
      <c r="H7259" s="607" t="s">
        <v>4141</v>
      </c>
    </row>
    <row r="7260" spans="1:8">
      <c r="A7260" s="601"/>
      <c r="B7260" s="602"/>
      <c r="C7260" s="602"/>
      <c r="D7260" s="603"/>
      <c r="E7260" s="604" t="s">
        <v>4141</v>
      </c>
      <c r="F7260" s="605"/>
      <c r="G7260" s="606" t="s">
        <v>4141</v>
      </c>
      <c r="H7260" s="607" t="s">
        <v>4141</v>
      </c>
    </row>
    <row r="7261" spans="1:8">
      <c r="A7261" s="601"/>
      <c r="B7261" s="602"/>
      <c r="C7261" s="602"/>
      <c r="D7261" s="603"/>
      <c r="E7261" s="611" t="s">
        <v>4142</v>
      </c>
      <c r="F7261" s="611"/>
      <c r="G7261" s="611"/>
      <c r="H7261" s="612">
        <v>42960</v>
      </c>
    </row>
    <row r="7262" spans="1:8">
      <c r="A7262" s="613" t="s">
        <v>4143</v>
      </c>
      <c r="B7262" s="614"/>
      <c r="C7262" s="615"/>
      <c r="D7262" s="616"/>
      <c r="E7262" s="615"/>
      <c r="F7262" s="615"/>
      <c r="G7262" s="617"/>
      <c r="H7262" s="618"/>
    </row>
    <row r="7263" spans="1:8">
      <c r="A7263" s="594" t="s">
        <v>4129</v>
      </c>
      <c r="B7263" s="595"/>
      <c r="C7263" s="595"/>
      <c r="D7263" s="596"/>
      <c r="E7263" s="597" t="s">
        <v>4130</v>
      </c>
      <c r="F7263" s="598" t="s">
        <v>4144</v>
      </c>
      <c r="G7263" s="599" t="s">
        <v>4133</v>
      </c>
      <c r="H7263" s="600" t="s">
        <v>4134</v>
      </c>
    </row>
    <row r="7264" spans="1:8">
      <c r="A7264" s="601" t="s">
        <v>4145</v>
      </c>
      <c r="B7264" s="602"/>
      <c r="C7264" s="602"/>
      <c r="D7264" s="603"/>
      <c r="E7264" s="604" t="s">
        <v>4146</v>
      </c>
      <c r="F7264" s="619">
        <v>0.3</v>
      </c>
      <c r="G7264" s="606">
        <v>1587.2183463750353</v>
      </c>
      <c r="H7264" s="607">
        <v>476.17</v>
      </c>
    </row>
    <row r="7265" spans="1:8">
      <c r="A7265" s="601"/>
      <c r="B7265" s="602"/>
      <c r="C7265" s="602"/>
      <c r="D7265" s="603"/>
      <c r="E7265" s="604" t="s">
        <v>4141</v>
      </c>
      <c r="F7265" s="619" t="s">
        <v>4141</v>
      </c>
      <c r="G7265" s="606" t="s">
        <v>4141</v>
      </c>
      <c r="H7265" s="607" t="s">
        <v>4141</v>
      </c>
    </row>
    <row r="7266" spans="1:8">
      <c r="A7266" s="620"/>
      <c r="B7266" s="621"/>
      <c r="C7266" s="621"/>
      <c r="D7266" s="622"/>
      <c r="E7266" s="623" t="s">
        <v>4147</v>
      </c>
      <c r="F7266" s="624"/>
      <c r="G7266" s="625"/>
      <c r="H7266" s="612">
        <v>476.17</v>
      </c>
    </row>
    <row r="7267" spans="1:8">
      <c r="A7267" s="626" t="s">
        <v>4148</v>
      </c>
      <c r="B7267" s="627"/>
      <c r="C7267" s="628"/>
      <c r="D7267" s="629"/>
      <c r="E7267" s="628"/>
      <c r="F7267" s="628"/>
      <c r="G7267" s="630"/>
      <c r="H7267" s="631"/>
    </row>
    <row r="7268" spans="1:8">
      <c r="A7268" s="594" t="s">
        <v>4064</v>
      </c>
      <c r="B7268" s="595"/>
      <c r="C7268" s="595"/>
      <c r="D7268" s="596"/>
      <c r="E7268" s="597" t="s">
        <v>4130</v>
      </c>
      <c r="F7268" s="598" t="s">
        <v>4132</v>
      </c>
      <c r="G7268" s="599" t="s">
        <v>4133</v>
      </c>
      <c r="H7268" s="600" t="s">
        <v>4134</v>
      </c>
    </row>
    <row r="7269" spans="1:8">
      <c r="A7269" s="601" t="s">
        <v>4149</v>
      </c>
      <c r="B7269" s="602"/>
      <c r="C7269" s="602"/>
      <c r="D7269" s="603"/>
      <c r="E7269" s="604" t="s">
        <v>4140</v>
      </c>
      <c r="F7269" s="632">
        <v>0.05</v>
      </c>
      <c r="G7269" s="606">
        <v>64783.484999999993</v>
      </c>
      <c r="H7269" s="607">
        <v>3239.17</v>
      </c>
    </row>
    <row r="7270" spans="1:8">
      <c r="A7270" s="601"/>
      <c r="B7270" s="602"/>
      <c r="C7270" s="602"/>
      <c r="D7270" s="603"/>
      <c r="E7270" s="623" t="s">
        <v>4150</v>
      </c>
      <c r="F7270" s="624"/>
      <c r="G7270" s="625"/>
      <c r="H7270" s="612">
        <v>3239.17</v>
      </c>
    </row>
    <row r="7271" spans="1:8">
      <c r="A7271" s="634" t="s">
        <v>4151</v>
      </c>
      <c r="B7271" s="635"/>
      <c r="C7271" s="636"/>
      <c r="D7271" s="637"/>
      <c r="E7271" s="636"/>
      <c r="F7271" s="636"/>
      <c r="G7271" s="638"/>
      <c r="H7271" s="639"/>
    </row>
    <row r="7272" spans="1:8">
      <c r="A7272" s="594" t="s">
        <v>4064</v>
      </c>
      <c r="B7272" s="595"/>
      <c r="C7272" s="595"/>
      <c r="D7272" s="596"/>
      <c r="E7272" s="597" t="s">
        <v>4130</v>
      </c>
      <c r="F7272" s="598" t="s">
        <v>4144</v>
      </c>
      <c r="G7272" s="599" t="s">
        <v>4133</v>
      </c>
      <c r="H7272" s="600" t="s">
        <v>4134</v>
      </c>
    </row>
    <row r="7273" spans="1:8">
      <c r="A7273" s="601" t="s">
        <v>4198</v>
      </c>
      <c r="B7273" s="602"/>
      <c r="C7273" s="602"/>
      <c r="D7273" s="603"/>
      <c r="E7273" s="604" t="s">
        <v>4146</v>
      </c>
      <c r="F7273" s="640">
        <v>0.3</v>
      </c>
      <c r="G7273" s="606">
        <v>25731.008062500001</v>
      </c>
      <c r="H7273" s="607">
        <v>7719.3</v>
      </c>
    </row>
    <row r="7274" spans="1:8">
      <c r="A7274" s="601"/>
      <c r="B7274" s="602"/>
      <c r="C7274" s="602"/>
      <c r="D7274" s="603"/>
      <c r="E7274" s="604" t="s">
        <v>4141</v>
      </c>
      <c r="F7274" s="605"/>
      <c r="G7274" s="606" t="s">
        <v>4141</v>
      </c>
      <c r="H7274" s="607" t="s">
        <v>4141</v>
      </c>
    </row>
    <row r="7275" spans="1:8" ht="13.5" thickBot="1">
      <c r="A7275" s="641"/>
      <c r="B7275" s="642"/>
      <c r="C7275" s="642"/>
      <c r="D7275" s="643"/>
      <c r="E7275" s="644" t="s">
        <v>4153</v>
      </c>
      <c r="F7275" s="645"/>
      <c r="G7275" s="646"/>
      <c r="H7275" s="647">
        <v>7719.3</v>
      </c>
    </row>
    <row r="7276" spans="1:8" ht="13.5" thickBot="1">
      <c r="A7276" s="648" t="s">
        <v>4154</v>
      </c>
      <c r="B7276" s="649"/>
      <c r="C7276" s="649"/>
      <c r="D7276" s="649"/>
      <c r="E7276" s="650"/>
      <c r="F7276" s="651">
        <v>54394.64</v>
      </c>
      <c r="G7276" s="652"/>
      <c r="H7276" s="653"/>
    </row>
    <row r="7277" spans="1:8" ht="15.75" thickBot="1">
      <c r="A7277" s="579"/>
      <c r="B7277" s="579"/>
      <c r="C7277" s="579"/>
      <c r="D7277" s="579"/>
      <c r="E7277" s="579"/>
      <c r="F7277" s="579"/>
      <c r="G7277" s="579"/>
      <c r="H7277" s="579"/>
    </row>
    <row r="7278" spans="1:8" ht="15.75" thickBot="1">
      <c r="A7278" s="580"/>
      <c r="B7278" s="580"/>
      <c r="C7278" s="580"/>
      <c r="D7278" s="580"/>
      <c r="E7278" s="580"/>
      <c r="F7278" s="580"/>
      <c r="G7278" s="580"/>
      <c r="H7278" s="580"/>
    </row>
    <row r="7279" spans="1:8" ht="26.25" thickBot="1">
      <c r="A7279" s="573" t="s">
        <v>4129</v>
      </c>
      <c r="B7279" s="581"/>
      <c r="C7279" s="581"/>
      <c r="D7279" s="582" t="s">
        <v>577</v>
      </c>
      <c r="E7279" s="583" t="s">
        <v>4130</v>
      </c>
      <c r="F7279" s="584" t="s">
        <v>28</v>
      </c>
      <c r="G7279" s="585" t="s">
        <v>0</v>
      </c>
      <c r="H7279" s="586" t="s">
        <v>4867</v>
      </c>
    </row>
    <row r="7280" spans="1:8" ht="15.75" customHeight="1" thickBot="1">
      <c r="A7280" s="580"/>
      <c r="B7280" s="580"/>
      <c r="C7280" s="580"/>
      <c r="D7280" s="580"/>
      <c r="E7280" s="580"/>
      <c r="F7280" s="580"/>
      <c r="G7280" s="580"/>
      <c r="H7280" s="580"/>
    </row>
    <row r="7281" spans="1:8">
      <c r="A7281" s="674" t="s">
        <v>1297</v>
      </c>
      <c r="B7281" s="675"/>
      <c r="C7281" s="675"/>
      <c r="D7281" s="675"/>
      <c r="E7281" s="675"/>
      <c r="F7281" s="675"/>
      <c r="G7281" s="675"/>
      <c r="H7281" s="676"/>
    </row>
    <row r="7282" spans="1:8">
      <c r="A7282" s="594" t="s">
        <v>4064</v>
      </c>
      <c r="B7282" s="595"/>
      <c r="C7282" s="595"/>
      <c r="D7282" s="596"/>
      <c r="E7282" s="597" t="s">
        <v>4130</v>
      </c>
      <c r="F7282" s="598" t="s">
        <v>4132</v>
      </c>
      <c r="G7282" s="599" t="s">
        <v>4133</v>
      </c>
      <c r="H7282" s="600" t="s">
        <v>4134</v>
      </c>
    </row>
    <row r="7283" spans="1:8">
      <c r="A7283" s="601" t="s">
        <v>4868</v>
      </c>
      <c r="B7283" s="602"/>
      <c r="C7283" s="602"/>
      <c r="D7283" s="603"/>
      <c r="E7283" s="604" t="s">
        <v>4138</v>
      </c>
      <c r="F7283" s="605">
        <v>0.04</v>
      </c>
      <c r="G7283" s="606">
        <v>534312</v>
      </c>
      <c r="H7283" s="607">
        <v>21372.48</v>
      </c>
    </row>
    <row r="7284" spans="1:8">
      <c r="A7284" s="601"/>
      <c r="B7284" s="602"/>
      <c r="C7284" s="602"/>
      <c r="D7284" s="603"/>
      <c r="E7284" s="604" t="s">
        <v>4141</v>
      </c>
      <c r="F7284" s="605"/>
      <c r="G7284" s="606" t="s">
        <v>4141</v>
      </c>
      <c r="H7284" s="607" t="s">
        <v>4141</v>
      </c>
    </row>
    <row r="7285" spans="1:8">
      <c r="A7285" s="601"/>
      <c r="B7285" s="602"/>
      <c r="C7285" s="602"/>
      <c r="D7285" s="603"/>
      <c r="E7285" s="623" t="s">
        <v>4142</v>
      </c>
      <c r="F7285" s="624"/>
      <c r="G7285" s="625"/>
      <c r="H7285" s="612">
        <v>21372.48</v>
      </c>
    </row>
    <row r="7286" spans="1:8">
      <c r="A7286" s="677" t="s">
        <v>4143</v>
      </c>
      <c r="B7286" s="678"/>
      <c r="C7286" s="678"/>
      <c r="D7286" s="678"/>
      <c r="E7286" s="678"/>
      <c r="F7286" s="678"/>
      <c r="G7286" s="678"/>
      <c r="H7286" s="679"/>
    </row>
    <row r="7287" spans="1:8">
      <c r="A7287" s="594" t="s">
        <v>4129</v>
      </c>
      <c r="B7287" s="595"/>
      <c r="C7287" s="595"/>
      <c r="D7287" s="596"/>
      <c r="E7287" s="597" t="s">
        <v>4130</v>
      </c>
      <c r="F7287" s="598" t="s">
        <v>4144</v>
      </c>
      <c r="G7287" s="599" t="s">
        <v>4133</v>
      </c>
      <c r="H7287" s="600" t="s">
        <v>4134</v>
      </c>
    </row>
    <row r="7288" spans="1:8">
      <c r="A7288" s="601" t="s">
        <v>4145</v>
      </c>
      <c r="B7288" s="602"/>
      <c r="C7288" s="602"/>
      <c r="D7288" s="603"/>
      <c r="E7288" s="604" t="s">
        <v>4146</v>
      </c>
      <c r="F7288" s="619">
        <v>0.28999999999999998</v>
      </c>
      <c r="G7288" s="606">
        <v>1587.2183463750353</v>
      </c>
      <c r="H7288" s="607">
        <v>460.29</v>
      </c>
    </row>
    <row r="7289" spans="1:8">
      <c r="A7289" s="601"/>
      <c r="B7289" s="602"/>
      <c r="C7289" s="602"/>
      <c r="D7289" s="603"/>
      <c r="E7289" s="604" t="s">
        <v>4141</v>
      </c>
      <c r="F7289" s="619" t="s">
        <v>4141</v>
      </c>
      <c r="G7289" s="606" t="s">
        <v>4141</v>
      </c>
      <c r="H7289" s="607" t="s">
        <v>4141</v>
      </c>
    </row>
    <row r="7290" spans="1:8">
      <c r="A7290" s="620"/>
      <c r="B7290" s="621"/>
      <c r="C7290" s="621"/>
      <c r="D7290" s="622"/>
      <c r="E7290" s="623" t="s">
        <v>4147</v>
      </c>
      <c r="F7290" s="624"/>
      <c r="G7290" s="625"/>
      <c r="H7290" s="612">
        <v>460.29</v>
      </c>
    </row>
    <row r="7291" spans="1:8">
      <c r="A7291" s="677" t="s">
        <v>4148</v>
      </c>
      <c r="B7291" s="678"/>
      <c r="C7291" s="678"/>
      <c r="D7291" s="678"/>
      <c r="E7291" s="678"/>
      <c r="F7291" s="678"/>
      <c r="G7291" s="678"/>
      <c r="H7291" s="679"/>
    </row>
    <row r="7292" spans="1:8">
      <c r="A7292" s="594" t="s">
        <v>4064</v>
      </c>
      <c r="B7292" s="595"/>
      <c r="C7292" s="595"/>
      <c r="D7292" s="596"/>
      <c r="E7292" s="597" t="s">
        <v>4130</v>
      </c>
      <c r="F7292" s="598" t="s">
        <v>4132</v>
      </c>
      <c r="G7292" s="599" t="s">
        <v>4133</v>
      </c>
      <c r="H7292" s="600" t="s">
        <v>4134</v>
      </c>
    </row>
    <row r="7293" spans="1:8">
      <c r="A7293" s="601" t="s">
        <v>4149</v>
      </c>
      <c r="B7293" s="602"/>
      <c r="C7293" s="602"/>
      <c r="D7293" s="603"/>
      <c r="E7293" s="604" t="s">
        <v>4140</v>
      </c>
      <c r="F7293" s="632">
        <v>2.4899999999999999E-2</v>
      </c>
      <c r="G7293" s="606">
        <v>64783.484999999993</v>
      </c>
      <c r="H7293" s="607">
        <v>1613.11</v>
      </c>
    </row>
    <row r="7294" spans="1:8">
      <c r="A7294" s="601"/>
      <c r="B7294" s="602"/>
      <c r="C7294" s="602"/>
      <c r="D7294" s="603"/>
      <c r="E7294" s="623" t="s">
        <v>4150</v>
      </c>
      <c r="F7294" s="624"/>
      <c r="G7294" s="625"/>
      <c r="H7294" s="612">
        <v>1613.11</v>
      </c>
    </row>
    <row r="7295" spans="1:8">
      <c r="A7295" s="677" t="s">
        <v>4151</v>
      </c>
      <c r="B7295" s="678"/>
      <c r="C7295" s="678"/>
      <c r="D7295" s="678"/>
      <c r="E7295" s="678"/>
      <c r="F7295" s="678"/>
      <c r="G7295" s="678"/>
      <c r="H7295" s="679"/>
    </row>
    <row r="7296" spans="1:8">
      <c r="A7296" s="594" t="s">
        <v>4064</v>
      </c>
      <c r="B7296" s="595"/>
      <c r="C7296" s="595"/>
      <c r="D7296" s="596"/>
      <c r="E7296" s="597" t="s">
        <v>4130</v>
      </c>
      <c r="F7296" s="598" t="s">
        <v>4144</v>
      </c>
      <c r="G7296" s="599" t="s">
        <v>4133</v>
      </c>
      <c r="H7296" s="600" t="s">
        <v>4134</v>
      </c>
    </row>
    <row r="7297" spans="1:8">
      <c r="A7297" s="601" t="s">
        <v>4198</v>
      </c>
      <c r="B7297" s="602"/>
      <c r="C7297" s="602"/>
      <c r="D7297" s="603"/>
      <c r="E7297" s="604" t="s">
        <v>4146</v>
      </c>
      <c r="F7297" s="640">
        <v>0.28999999999999998</v>
      </c>
      <c r="G7297" s="606">
        <v>25731.008062500001</v>
      </c>
      <c r="H7297" s="607">
        <v>7461.99</v>
      </c>
    </row>
    <row r="7298" spans="1:8">
      <c r="A7298" s="601"/>
      <c r="B7298" s="602"/>
      <c r="C7298" s="602"/>
      <c r="D7298" s="603"/>
      <c r="E7298" s="604" t="s">
        <v>4141</v>
      </c>
      <c r="F7298" s="605"/>
      <c r="G7298" s="606" t="s">
        <v>4141</v>
      </c>
      <c r="H7298" s="607" t="s">
        <v>4141</v>
      </c>
    </row>
    <row r="7299" spans="1:8" ht="13.5" thickBot="1">
      <c r="A7299" s="641"/>
      <c r="B7299" s="642"/>
      <c r="C7299" s="642"/>
      <c r="D7299" s="643"/>
      <c r="E7299" s="644" t="s">
        <v>4153</v>
      </c>
      <c r="F7299" s="645"/>
      <c r="G7299" s="646"/>
      <c r="H7299" s="647">
        <v>7461.99</v>
      </c>
    </row>
    <row r="7300" spans="1:8" ht="13.5" thickBot="1">
      <c r="A7300" s="648" t="s">
        <v>4154</v>
      </c>
      <c r="B7300" s="649"/>
      <c r="C7300" s="649"/>
      <c r="D7300" s="649"/>
      <c r="E7300" s="650"/>
      <c r="F7300" s="651">
        <v>30907.87</v>
      </c>
      <c r="G7300" s="652"/>
      <c r="H7300" s="653"/>
    </row>
    <row r="7301" spans="1:8" ht="15.75" thickBot="1">
      <c r="A7301" s="579"/>
      <c r="B7301" s="579"/>
      <c r="C7301" s="579"/>
      <c r="D7301" s="579"/>
      <c r="E7301" s="579"/>
      <c r="F7301" s="579"/>
      <c r="G7301" s="579"/>
      <c r="H7301" s="579"/>
    </row>
    <row r="7302" spans="1:8" ht="15.75" thickBot="1">
      <c r="A7302" s="580"/>
      <c r="B7302" s="580"/>
      <c r="C7302" s="580"/>
      <c r="D7302" s="580"/>
      <c r="E7302" s="580"/>
      <c r="F7302" s="580"/>
      <c r="G7302" s="580"/>
      <c r="H7302" s="580"/>
    </row>
    <row r="7303" spans="1:8" ht="26.25" thickBot="1">
      <c r="A7303" s="573" t="s">
        <v>4129</v>
      </c>
      <c r="B7303" s="581"/>
      <c r="C7303" s="581"/>
      <c r="D7303" s="582" t="s">
        <v>579</v>
      </c>
      <c r="E7303" s="583" t="s">
        <v>4130</v>
      </c>
      <c r="F7303" s="584" t="s">
        <v>28</v>
      </c>
      <c r="G7303" s="585" t="s">
        <v>0</v>
      </c>
      <c r="H7303" s="586" t="s">
        <v>4869</v>
      </c>
    </row>
    <row r="7304" spans="1:8" ht="15.75" customHeight="1" thickBot="1">
      <c r="A7304" s="580"/>
      <c r="B7304" s="580"/>
      <c r="C7304" s="580"/>
      <c r="D7304" s="580"/>
      <c r="E7304" s="580"/>
      <c r="F7304" s="580"/>
      <c r="G7304" s="580"/>
      <c r="H7304" s="580"/>
    </row>
    <row r="7305" spans="1:8">
      <c r="A7305" s="674" t="s">
        <v>1297</v>
      </c>
      <c r="B7305" s="675"/>
      <c r="C7305" s="675"/>
      <c r="D7305" s="675"/>
      <c r="E7305" s="675"/>
      <c r="F7305" s="675"/>
      <c r="G7305" s="675"/>
      <c r="H7305" s="676"/>
    </row>
    <row r="7306" spans="1:8">
      <c r="A7306" s="594" t="s">
        <v>4064</v>
      </c>
      <c r="B7306" s="595"/>
      <c r="C7306" s="595"/>
      <c r="D7306" s="596"/>
      <c r="E7306" s="597" t="s">
        <v>4130</v>
      </c>
      <c r="F7306" s="598" t="s">
        <v>4132</v>
      </c>
      <c r="G7306" s="599" t="s">
        <v>4133</v>
      </c>
      <c r="H7306" s="600" t="s">
        <v>4134</v>
      </c>
    </row>
    <row r="7307" spans="1:8">
      <c r="A7307" s="601" t="s">
        <v>4870</v>
      </c>
      <c r="B7307" s="602"/>
      <c r="C7307" s="602"/>
      <c r="D7307" s="603"/>
      <c r="E7307" s="604" t="s">
        <v>4164</v>
      </c>
      <c r="F7307" s="605">
        <v>2</v>
      </c>
      <c r="G7307" s="606">
        <v>26250</v>
      </c>
      <c r="H7307" s="607">
        <v>52500</v>
      </c>
    </row>
    <row r="7308" spans="1:8">
      <c r="A7308" s="601" t="s">
        <v>4871</v>
      </c>
      <c r="B7308" s="602"/>
      <c r="C7308" s="602"/>
      <c r="D7308" s="603"/>
      <c r="E7308" s="604" t="s">
        <v>4138</v>
      </c>
      <c r="F7308" s="605">
        <v>0.05</v>
      </c>
      <c r="G7308" s="606">
        <v>30573</v>
      </c>
      <c r="H7308" s="607">
        <v>1528.65</v>
      </c>
    </row>
    <row r="7309" spans="1:8">
      <c r="A7309" s="601" t="s">
        <v>4872</v>
      </c>
      <c r="B7309" s="602"/>
      <c r="C7309" s="602"/>
      <c r="D7309" s="603"/>
      <c r="E7309" s="604" t="s">
        <v>4164</v>
      </c>
      <c r="F7309" s="605">
        <v>2</v>
      </c>
      <c r="G7309" s="606">
        <v>23319</v>
      </c>
      <c r="H7309" s="607">
        <v>46638</v>
      </c>
    </row>
    <row r="7310" spans="1:8">
      <c r="A7310" s="601" t="s">
        <v>4873</v>
      </c>
      <c r="B7310" s="602"/>
      <c r="C7310" s="602"/>
      <c r="D7310" s="603"/>
      <c r="E7310" s="604" t="s">
        <v>4157</v>
      </c>
      <c r="F7310" s="605">
        <v>0.1</v>
      </c>
      <c r="G7310" s="606">
        <v>6195</v>
      </c>
      <c r="H7310" s="607">
        <v>619.5</v>
      </c>
    </row>
    <row r="7311" spans="1:8">
      <c r="A7311" s="601"/>
      <c r="B7311" s="602"/>
      <c r="C7311" s="602"/>
      <c r="D7311" s="603"/>
      <c r="E7311" s="604" t="s">
        <v>4141</v>
      </c>
      <c r="F7311" s="605"/>
      <c r="G7311" s="606" t="s">
        <v>4141</v>
      </c>
      <c r="H7311" s="607" t="s">
        <v>4141</v>
      </c>
    </row>
    <row r="7312" spans="1:8">
      <c r="A7312" s="601"/>
      <c r="B7312" s="602"/>
      <c r="C7312" s="602"/>
      <c r="D7312" s="603"/>
      <c r="E7312" s="623" t="s">
        <v>4142</v>
      </c>
      <c r="F7312" s="624"/>
      <c r="G7312" s="625"/>
      <c r="H7312" s="612">
        <v>101286.15</v>
      </c>
    </row>
    <row r="7313" spans="1:8">
      <c r="A7313" s="677" t="s">
        <v>4143</v>
      </c>
      <c r="B7313" s="678"/>
      <c r="C7313" s="678"/>
      <c r="D7313" s="678"/>
      <c r="E7313" s="678"/>
      <c r="F7313" s="678"/>
      <c r="G7313" s="678"/>
      <c r="H7313" s="679"/>
    </row>
    <row r="7314" spans="1:8">
      <c r="A7314" s="594" t="s">
        <v>4129</v>
      </c>
      <c r="B7314" s="595"/>
      <c r="C7314" s="595"/>
      <c r="D7314" s="596"/>
      <c r="E7314" s="597" t="s">
        <v>4130</v>
      </c>
      <c r="F7314" s="598" t="s">
        <v>4144</v>
      </c>
      <c r="G7314" s="599" t="s">
        <v>4133</v>
      </c>
      <c r="H7314" s="600" t="s">
        <v>4134</v>
      </c>
    </row>
    <row r="7315" spans="1:8">
      <c r="A7315" s="601" t="s">
        <v>4145</v>
      </c>
      <c r="B7315" s="602"/>
      <c r="C7315" s="602"/>
      <c r="D7315" s="603"/>
      <c r="E7315" s="604" t="s">
        <v>4146</v>
      </c>
      <c r="F7315" s="619">
        <v>1.6</v>
      </c>
      <c r="G7315" s="606">
        <v>1587.2183463750353</v>
      </c>
      <c r="H7315" s="607">
        <v>2539.5500000000002</v>
      </c>
    </row>
    <row r="7316" spans="1:8">
      <c r="A7316" s="601" t="s">
        <v>4180</v>
      </c>
      <c r="B7316" s="602"/>
      <c r="C7316" s="602"/>
      <c r="D7316" s="603"/>
      <c r="E7316" s="604" t="s">
        <v>4146</v>
      </c>
      <c r="F7316" s="619">
        <v>1.6</v>
      </c>
      <c r="G7316" s="606">
        <v>104.75641086075238</v>
      </c>
      <c r="H7316" s="607">
        <v>167.61</v>
      </c>
    </row>
    <row r="7317" spans="1:8">
      <c r="A7317" s="601" t="s">
        <v>4181</v>
      </c>
      <c r="B7317" s="602"/>
      <c r="C7317" s="602"/>
      <c r="D7317" s="603"/>
      <c r="E7317" s="604" t="s">
        <v>4146</v>
      </c>
      <c r="F7317" s="619">
        <v>1.6</v>
      </c>
      <c r="G7317" s="606">
        <v>2041.4757928961851</v>
      </c>
      <c r="H7317" s="607">
        <v>3266.36</v>
      </c>
    </row>
    <row r="7318" spans="1:8">
      <c r="A7318" s="620"/>
      <c r="B7318" s="621"/>
      <c r="C7318" s="621"/>
      <c r="D7318" s="622"/>
      <c r="E7318" s="623" t="s">
        <v>4147</v>
      </c>
      <c r="F7318" s="624"/>
      <c r="G7318" s="625"/>
      <c r="H7318" s="612">
        <v>5973.52</v>
      </c>
    </row>
    <row r="7319" spans="1:8">
      <c r="A7319" s="677" t="s">
        <v>4148</v>
      </c>
      <c r="B7319" s="678"/>
      <c r="C7319" s="678"/>
      <c r="D7319" s="678"/>
      <c r="E7319" s="678"/>
      <c r="F7319" s="678"/>
      <c r="G7319" s="678"/>
      <c r="H7319" s="679"/>
    </row>
    <row r="7320" spans="1:8">
      <c r="A7320" s="594" t="s">
        <v>4064</v>
      </c>
      <c r="B7320" s="595"/>
      <c r="C7320" s="595"/>
      <c r="D7320" s="596"/>
      <c r="E7320" s="597" t="s">
        <v>4130</v>
      </c>
      <c r="F7320" s="598" t="s">
        <v>4132</v>
      </c>
      <c r="G7320" s="599" t="s">
        <v>4133</v>
      </c>
      <c r="H7320" s="600" t="s">
        <v>4134</v>
      </c>
    </row>
    <row r="7321" spans="1:8">
      <c r="A7321" s="601" t="s">
        <v>4149</v>
      </c>
      <c r="B7321" s="602"/>
      <c r="C7321" s="602"/>
      <c r="D7321" s="603"/>
      <c r="E7321" s="604" t="s">
        <v>4140</v>
      </c>
      <c r="F7321" s="632">
        <v>0.14879999999999999</v>
      </c>
      <c r="G7321" s="606">
        <v>64783.484999999993</v>
      </c>
      <c r="H7321" s="607">
        <v>9639.7800000000007</v>
      </c>
    </row>
    <row r="7322" spans="1:8">
      <c r="A7322" s="601"/>
      <c r="B7322" s="602"/>
      <c r="C7322" s="602"/>
      <c r="D7322" s="603"/>
      <c r="E7322" s="623" t="s">
        <v>4150</v>
      </c>
      <c r="F7322" s="624"/>
      <c r="G7322" s="625"/>
      <c r="H7322" s="612">
        <v>9639.7800000000007</v>
      </c>
    </row>
    <row r="7323" spans="1:8">
      <c r="A7323" s="677" t="s">
        <v>4151</v>
      </c>
      <c r="B7323" s="678"/>
      <c r="C7323" s="678"/>
      <c r="D7323" s="678"/>
      <c r="E7323" s="678"/>
      <c r="F7323" s="678"/>
      <c r="G7323" s="678"/>
      <c r="H7323" s="679"/>
    </row>
    <row r="7324" spans="1:8">
      <c r="A7324" s="594" t="s">
        <v>4064</v>
      </c>
      <c r="B7324" s="595"/>
      <c r="C7324" s="595"/>
      <c r="D7324" s="596"/>
      <c r="E7324" s="597" t="s">
        <v>4130</v>
      </c>
      <c r="F7324" s="598" t="s">
        <v>4144</v>
      </c>
      <c r="G7324" s="599" t="s">
        <v>4133</v>
      </c>
      <c r="H7324" s="600" t="s">
        <v>4134</v>
      </c>
    </row>
    <row r="7325" spans="1:8">
      <c r="A7325" s="601" t="s">
        <v>4198</v>
      </c>
      <c r="B7325" s="602"/>
      <c r="C7325" s="602"/>
      <c r="D7325" s="603"/>
      <c r="E7325" s="604" t="s">
        <v>4146</v>
      </c>
      <c r="F7325" s="640">
        <v>1.6</v>
      </c>
      <c r="G7325" s="606">
        <v>25731.008062500001</v>
      </c>
      <c r="H7325" s="607">
        <v>41169.61</v>
      </c>
    </row>
    <row r="7326" spans="1:8">
      <c r="A7326" s="601"/>
      <c r="B7326" s="602"/>
      <c r="C7326" s="602"/>
      <c r="D7326" s="603"/>
      <c r="E7326" s="604" t="s">
        <v>4141</v>
      </c>
      <c r="F7326" s="605"/>
      <c r="G7326" s="606" t="s">
        <v>4141</v>
      </c>
      <c r="H7326" s="607" t="s">
        <v>4141</v>
      </c>
    </row>
    <row r="7327" spans="1:8" ht="13.5" thickBot="1">
      <c r="A7327" s="641"/>
      <c r="B7327" s="642"/>
      <c r="C7327" s="642"/>
      <c r="D7327" s="643"/>
      <c r="E7327" s="644" t="s">
        <v>4153</v>
      </c>
      <c r="F7327" s="645"/>
      <c r="G7327" s="646"/>
      <c r="H7327" s="647">
        <v>41169.61</v>
      </c>
    </row>
    <row r="7328" spans="1:8" ht="13.5" thickBot="1">
      <c r="A7328" s="648" t="s">
        <v>4154</v>
      </c>
      <c r="B7328" s="649"/>
      <c r="C7328" s="649"/>
      <c r="D7328" s="649"/>
      <c r="E7328" s="650"/>
      <c r="F7328" s="651">
        <v>158069.06</v>
      </c>
      <c r="G7328" s="652"/>
      <c r="H7328" s="653"/>
    </row>
    <row r="7329" spans="1:8" ht="15.75" thickBot="1">
      <c r="A7329" s="579"/>
      <c r="B7329" s="579"/>
      <c r="C7329" s="579"/>
      <c r="D7329" s="579"/>
      <c r="E7329" s="579"/>
      <c r="F7329" s="579"/>
      <c r="G7329" s="579"/>
      <c r="H7329" s="579"/>
    </row>
    <row r="7330" spans="1:8" ht="15.75" thickBot="1">
      <c r="A7330" s="580"/>
      <c r="B7330" s="580"/>
      <c r="C7330" s="580"/>
      <c r="D7330" s="580"/>
      <c r="E7330" s="580"/>
      <c r="F7330" s="580"/>
      <c r="G7330" s="580"/>
      <c r="H7330" s="580"/>
    </row>
    <row r="7331" spans="1:8" ht="26.25" thickBot="1">
      <c r="A7331" s="573" t="s">
        <v>4129</v>
      </c>
      <c r="B7331" s="581"/>
      <c r="C7331" s="581"/>
      <c r="D7331" s="582" t="s">
        <v>581</v>
      </c>
      <c r="E7331" s="583" t="s">
        <v>4130</v>
      </c>
      <c r="F7331" s="584" t="s">
        <v>28</v>
      </c>
      <c r="G7331" s="585" t="s">
        <v>0</v>
      </c>
      <c r="H7331" s="586" t="s">
        <v>4874</v>
      </c>
    </row>
    <row r="7332" spans="1:8" ht="15.75" customHeight="1" thickBot="1">
      <c r="A7332" s="580"/>
      <c r="B7332" s="580"/>
      <c r="C7332" s="580"/>
      <c r="D7332" s="580"/>
      <c r="E7332" s="580"/>
      <c r="F7332" s="580"/>
      <c r="G7332" s="580"/>
      <c r="H7332" s="580"/>
    </row>
    <row r="7333" spans="1:8">
      <c r="A7333" s="674" t="s">
        <v>1297</v>
      </c>
      <c r="B7333" s="675"/>
      <c r="C7333" s="675"/>
      <c r="D7333" s="675"/>
      <c r="E7333" s="675"/>
      <c r="F7333" s="675"/>
      <c r="G7333" s="675"/>
      <c r="H7333" s="676"/>
    </row>
    <row r="7334" spans="1:8">
      <c r="A7334" s="594" t="s">
        <v>4064</v>
      </c>
      <c r="B7334" s="595"/>
      <c r="C7334" s="595"/>
      <c r="D7334" s="596"/>
      <c r="E7334" s="597" t="s">
        <v>4130</v>
      </c>
      <c r="F7334" s="598" t="s">
        <v>4132</v>
      </c>
      <c r="G7334" s="599" t="s">
        <v>4133</v>
      </c>
      <c r="H7334" s="600" t="s">
        <v>4134</v>
      </c>
    </row>
    <row r="7335" spans="1:8">
      <c r="A7335" s="601" t="s">
        <v>4875</v>
      </c>
      <c r="B7335" s="602"/>
      <c r="C7335" s="602"/>
      <c r="D7335" s="603"/>
      <c r="E7335" s="604" t="s">
        <v>4138</v>
      </c>
      <c r="F7335" s="605">
        <v>0.16</v>
      </c>
      <c r="G7335" s="606">
        <v>143166</v>
      </c>
      <c r="H7335" s="607">
        <v>22906.560000000001</v>
      </c>
    </row>
    <row r="7336" spans="1:8">
      <c r="A7336" s="601" t="s">
        <v>4876</v>
      </c>
      <c r="B7336" s="602"/>
      <c r="C7336" s="602"/>
      <c r="D7336" s="603"/>
      <c r="E7336" s="604" t="s">
        <v>4138</v>
      </c>
      <c r="F7336" s="605">
        <v>1</v>
      </c>
      <c r="G7336" s="606">
        <v>60352</v>
      </c>
      <c r="H7336" s="607">
        <v>60352</v>
      </c>
    </row>
    <row r="7337" spans="1:8">
      <c r="A7337" s="601" t="s">
        <v>4877</v>
      </c>
      <c r="B7337" s="602"/>
      <c r="C7337" s="602"/>
      <c r="D7337" s="603"/>
      <c r="E7337" s="604" t="s">
        <v>4138</v>
      </c>
      <c r="F7337" s="605">
        <v>10</v>
      </c>
      <c r="G7337" s="606">
        <v>113</v>
      </c>
      <c r="H7337" s="607">
        <v>1130</v>
      </c>
    </row>
    <row r="7338" spans="1:8">
      <c r="A7338" s="601" t="s">
        <v>4878</v>
      </c>
      <c r="B7338" s="602"/>
      <c r="C7338" s="602"/>
      <c r="D7338" s="603"/>
      <c r="E7338" s="604" t="s">
        <v>4138</v>
      </c>
      <c r="F7338" s="605">
        <v>4</v>
      </c>
      <c r="G7338" s="606">
        <v>1844</v>
      </c>
      <c r="H7338" s="607">
        <v>7376</v>
      </c>
    </row>
    <row r="7339" spans="1:8">
      <c r="A7339" s="601"/>
      <c r="B7339" s="602"/>
      <c r="C7339" s="602"/>
      <c r="D7339" s="603"/>
      <c r="E7339" s="604" t="s">
        <v>4141</v>
      </c>
      <c r="F7339" s="605"/>
      <c r="G7339" s="606" t="s">
        <v>4141</v>
      </c>
      <c r="H7339" s="607" t="s">
        <v>4141</v>
      </c>
    </row>
    <row r="7340" spans="1:8">
      <c r="A7340" s="601"/>
      <c r="B7340" s="602"/>
      <c r="C7340" s="602"/>
      <c r="D7340" s="603"/>
      <c r="E7340" s="623" t="s">
        <v>4142</v>
      </c>
      <c r="F7340" s="624"/>
      <c r="G7340" s="625"/>
      <c r="H7340" s="612">
        <v>91764.56</v>
      </c>
    </row>
    <row r="7341" spans="1:8">
      <c r="A7341" s="677" t="s">
        <v>4143</v>
      </c>
      <c r="B7341" s="678"/>
      <c r="C7341" s="678"/>
      <c r="D7341" s="678"/>
      <c r="E7341" s="678"/>
      <c r="F7341" s="678"/>
      <c r="G7341" s="678"/>
      <c r="H7341" s="679"/>
    </row>
    <row r="7342" spans="1:8">
      <c r="A7342" s="594" t="s">
        <v>4129</v>
      </c>
      <c r="B7342" s="595"/>
      <c r="C7342" s="595"/>
      <c r="D7342" s="596"/>
      <c r="E7342" s="597" t="s">
        <v>4130</v>
      </c>
      <c r="F7342" s="598" t="s">
        <v>4144</v>
      </c>
      <c r="G7342" s="599" t="s">
        <v>4133</v>
      </c>
      <c r="H7342" s="600" t="s">
        <v>4134</v>
      </c>
    </row>
    <row r="7343" spans="1:8">
      <c r="A7343" s="601" t="s">
        <v>4145</v>
      </c>
      <c r="B7343" s="602"/>
      <c r="C7343" s="602"/>
      <c r="D7343" s="603"/>
      <c r="E7343" s="604" t="s">
        <v>4146</v>
      </c>
      <c r="F7343" s="619">
        <v>1.98</v>
      </c>
      <c r="G7343" s="606">
        <v>1587.2183463750353</v>
      </c>
      <c r="H7343" s="607">
        <v>3142.69</v>
      </c>
    </row>
    <row r="7344" spans="1:8">
      <c r="A7344" s="601" t="s">
        <v>4180</v>
      </c>
      <c r="B7344" s="602"/>
      <c r="C7344" s="602"/>
      <c r="D7344" s="603"/>
      <c r="E7344" s="604" t="s">
        <v>4146</v>
      </c>
      <c r="F7344" s="619">
        <v>1.98</v>
      </c>
      <c r="G7344" s="606">
        <v>104.75641086075238</v>
      </c>
      <c r="H7344" s="607">
        <v>207.42</v>
      </c>
    </row>
    <row r="7345" spans="1:8">
      <c r="A7345" s="601" t="s">
        <v>4181</v>
      </c>
      <c r="B7345" s="602"/>
      <c r="C7345" s="602"/>
      <c r="D7345" s="603"/>
      <c r="E7345" s="604" t="s">
        <v>4146</v>
      </c>
      <c r="F7345" s="619">
        <v>1.98</v>
      </c>
      <c r="G7345" s="606">
        <v>2041.4757928961851</v>
      </c>
      <c r="H7345" s="607">
        <v>4042.12</v>
      </c>
    </row>
    <row r="7346" spans="1:8">
      <c r="A7346" s="620"/>
      <c r="B7346" s="621"/>
      <c r="C7346" s="621"/>
      <c r="D7346" s="622"/>
      <c r="E7346" s="623" t="s">
        <v>4147</v>
      </c>
      <c r="F7346" s="624"/>
      <c r="G7346" s="625"/>
      <c r="H7346" s="612">
        <v>7392.23</v>
      </c>
    </row>
    <row r="7347" spans="1:8">
      <c r="A7347" s="677" t="s">
        <v>4148</v>
      </c>
      <c r="B7347" s="678"/>
      <c r="C7347" s="678"/>
      <c r="D7347" s="678"/>
      <c r="E7347" s="678"/>
      <c r="F7347" s="678"/>
      <c r="G7347" s="678"/>
      <c r="H7347" s="679"/>
    </row>
    <row r="7348" spans="1:8">
      <c r="A7348" s="594" t="s">
        <v>4064</v>
      </c>
      <c r="B7348" s="595"/>
      <c r="C7348" s="595"/>
      <c r="D7348" s="596"/>
      <c r="E7348" s="597" t="s">
        <v>4130</v>
      </c>
      <c r="F7348" s="598" t="s">
        <v>4132</v>
      </c>
      <c r="G7348" s="599" t="s">
        <v>4133</v>
      </c>
      <c r="H7348" s="600" t="s">
        <v>4134</v>
      </c>
    </row>
    <row r="7349" spans="1:8">
      <c r="A7349" s="601" t="s">
        <v>4149</v>
      </c>
      <c r="B7349" s="602"/>
      <c r="C7349" s="602"/>
      <c r="D7349" s="603"/>
      <c r="E7349" s="604" t="s">
        <v>4140</v>
      </c>
      <c r="F7349" s="632">
        <v>0.14879999999999999</v>
      </c>
      <c r="G7349" s="606">
        <v>64783.484999999993</v>
      </c>
      <c r="H7349" s="607">
        <v>9639.7800000000007</v>
      </c>
    </row>
    <row r="7350" spans="1:8">
      <c r="A7350" s="601"/>
      <c r="B7350" s="602"/>
      <c r="C7350" s="602"/>
      <c r="D7350" s="603"/>
      <c r="E7350" s="623" t="s">
        <v>4150</v>
      </c>
      <c r="F7350" s="624"/>
      <c r="G7350" s="625"/>
      <c r="H7350" s="612">
        <v>9639.7800000000007</v>
      </c>
    </row>
    <row r="7351" spans="1:8">
      <c r="A7351" s="677" t="s">
        <v>4151</v>
      </c>
      <c r="B7351" s="678"/>
      <c r="C7351" s="678"/>
      <c r="D7351" s="678"/>
      <c r="E7351" s="678"/>
      <c r="F7351" s="678"/>
      <c r="G7351" s="678"/>
      <c r="H7351" s="679"/>
    </row>
    <row r="7352" spans="1:8">
      <c r="A7352" s="594" t="s">
        <v>4064</v>
      </c>
      <c r="B7352" s="595"/>
      <c r="C7352" s="595"/>
      <c r="D7352" s="596"/>
      <c r="E7352" s="597" t="s">
        <v>4130</v>
      </c>
      <c r="F7352" s="598" t="s">
        <v>4144</v>
      </c>
      <c r="G7352" s="599" t="s">
        <v>4133</v>
      </c>
      <c r="H7352" s="600" t="s">
        <v>4134</v>
      </c>
    </row>
    <row r="7353" spans="1:8">
      <c r="A7353" s="601" t="s">
        <v>4198</v>
      </c>
      <c r="B7353" s="602"/>
      <c r="C7353" s="602"/>
      <c r="D7353" s="603"/>
      <c r="E7353" s="604" t="s">
        <v>4146</v>
      </c>
      <c r="F7353" s="640">
        <v>1.98</v>
      </c>
      <c r="G7353" s="606">
        <v>25731.008062500001</v>
      </c>
      <c r="H7353" s="607">
        <v>50947.4</v>
      </c>
    </row>
    <row r="7354" spans="1:8">
      <c r="A7354" s="601"/>
      <c r="B7354" s="602"/>
      <c r="C7354" s="602"/>
      <c r="D7354" s="603"/>
      <c r="E7354" s="604" t="s">
        <v>4141</v>
      </c>
      <c r="F7354" s="605"/>
      <c r="G7354" s="606" t="s">
        <v>4141</v>
      </c>
      <c r="H7354" s="607" t="s">
        <v>4141</v>
      </c>
    </row>
    <row r="7355" spans="1:8" ht="13.5" thickBot="1">
      <c r="A7355" s="641"/>
      <c r="B7355" s="642"/>
      <c r="C7355" s="642"/>
      <c r="D7355" s="643"/>
      <c r="E7355" s="644" t="s">
        <v>4153</v>
      </c>
      <c r="F7355" s="645"/>
      <c r="G7355" s="646"/>
      <c r="H7355" s="647">
        <v>50947.4</v>
      </c>
    </row>
    <row r="7356" spans="1:8" ht="13.5" thickBot="1">
      <c r="A7356" s="648" t="s">
        <v>4154</v>
      </c>
      <c r="B7356" s="649"/>
      <c r="C7356" s="649"/>
      <c r="D7356" s="649"/>
      <c r="E7356" s="650"/>
      <c r="F7356" s="651">
        <v>159743.97</v>
      </c>
      <c r="G7356" s="652"/>
      <c r="H7356" s="653"/>
    </row>
    <row r="7357" spans="1:8" ht="15.75" thickBot="1">
      <c r="A7357" s="579"/>
      <c r="B7357" s="579"/>
      <c r="C7357" s="579"/>
      <c r="D7357" s="579"/>
      <c r="E7357" s="579"/>
      <c r="F7357" s="579"/>
      <c r="G7357" s="579"/>
      <c r="H7357" s="579"/>
    </row>
    <row r="7358" spans="1:8" ht="15.75" thickBot="1">
      <c r="A7358" s="580"/>
      <c r="B7358" s="580"/>
      <c r="C7358" s="580"/>
      <c r="D7358" s="580"/>
      <c r="E7358" s="580"/>
      <c r="F7358" s="580"/>
      <c r="G7358" s="580"/>
      <c r="H7358" s="580"/>
    </row>
    <row r="7359" spans="1:8" ht="26.25" thickBot="1">
      <c r="A7359" s="573" t="s">
        <v>4129</v>
      </c>
      <c r="B7359" s="581"/>
      <c r="C7359" s="581"/>
      <c r="D7359" s="582" t="s">
        <v>583</v>
      </c>
      <c r="E7359" s="583" t="s">
        <v>4130</v>
      </c>
      <c r="F7359" s="584" t="s">
        <v>28</v>
      </c>
      <c r="G7359" s="585" t="s">
        <v>0</v>
      </c>
      <c r="H7359" s="586" t="s">
        <v>4879</v>
      </c>
    </row>
    <row r="7360" spans="1:8" ht="15.75" customHeight="1" thickBot="1">
      <c r="A7360" s="580"/>
      <c r="B7360" s="580"/>
      <c r="C7360" s="580"/>
      <c r="D7360" s="580"/>
      <c r="E7360" s="580"/>
      <c r="F7360" s="580"/>
      <c r="G7360" s="580"/>
      <c r="H7360" s="580"/>
    </row>
    <row r="7361" spans="1:8">
      <c r="A7361" s="674" t="s">
        <v>1297</v>
      </c>
      <c r="B7361" s="675"/>
      <c r="C7361" s="675"/>
      <c r="D7361" s="675"/>
      <c r="E7361" s="675"/>
      <c r="F7361" s="675"/>
      <c r="G7361" s="675"/>
      <c r="H7361" s="676"/>
    </row>
    <row r="7362" spans="1:8">
      <c r="A7362" s="594" t="s">
        <v>4064</v>
      </c>
      <c r="B7362" s="595"/>
      <c r="C7362" s="595"/>
      <c r="D7362" s="596"/>
      <c r="E7362" s="597" t="s">
        <v>4130</v>
      </c>
      <c r="F7362" s="598" t="s">
        <v>4132</v>
      </c>
      <c r="G7362" s="599" t="s">
        <v>4133</v>
      </c>
      <c r="H7362" s="600" t="s">
        <v>4134</v>
      </c>
    </row>
    <row r="7363" spans="1:8">
      <c r="A7363" s="601" t="s">
        <v>4880</v>
      </c>
      <c r="B7363" s="602"/>
      <c r="C7363" s="602"/>
      <c r="D7363" s="603"/>
      <c r="E7363" s="604" t="s">
        <v>4138</v>
      </c>
      <c r="F7363" s="605">
        <v>0.4</v>
      </c>
      <c r="G7363" s="606">
        <v>127765</v>
      </c>
      <c r="H7363" s="607">
        <v>51106</v>
      </c>
    </row>
    <row r="7364" spans="1:8">
      <c r="A7364" s="601" t="s">
        <v>4881</v>
      </c>
      <c r="B7364" s="602"/>
      <c r="C7364" s="602"/>
      <c r="D7364" s="603"/>
      <c r="E7364" s="604" t="s">
        <v>4138</v>
      </c>
      <c r="F7364" s="605">
        <v>0.16</v>
      </c>
      <c r="G7364" s="606">
        <v>90420</v>
      </c>
      <c r="H7364" s="607">
        <v>14467.2</v>
      </c>
    </row>
    <row r="7365" spans="1:8">
      <c r="A7365" s="601" t="s">
        <v>4878</v>
      </c>
      <c r="B7365" s="602"/>
      <c r="C7365" s="602"/>
      <c r="D7365" s="603"/>
      <c r="E7365" s="604" t="s">
        <v>4138</v>
      </c>
      <c r="F7365" s="605">
        <v>4</v>
      </c>
      <c r="G7365" s="606">
        <v>1844</v>
      </c>
      <c r="H7365" s="607">
        <v>7376</v>
      </c>
    </row>
    <row r="7366" spans="1:8">
      <c r="A7366" s="601"/>
      <c r="B7366" s="602"/>
      <c r="C7366" s="602"/>
      <c r="D7366" s="603"/>
      <c r="E7366" s="604" t="s">
        <v>4141</v>
      </c>
      <c r="F7366" s="605"/>
      <c r="G7366" s="606" t="s">
        <v>4141</v>
      </c>
      <c r="H7366" s="607" t="s">
        <v>4141</v>
      </c>
    </row>
    <row r="7367" spans="1:8">
      <c r="A7367" s="601"/>
      <c r="B7367" s="602"/>
      <c r="C7367" s="602"/>
      <c r="D7367" s="603"/>
      <c r="E7367" s="623" t="s">
        <v>4142</v>
      </c>
      <c r="F7367" s="624"/>
      <c r="G7367" s="625"/>
      <c r="H7367" s="612">
        <v>72949.2</v>
      </c>
    </row>
    <row r="7368" spans="1:8">
      <c r="A7368" s="677" t="s">
        <v>4143</v>
      </c>
      <c r="B7368" s="678"/>
      <c r="C7368" s="678"/>
      <c r="D7368" s="678"/>
      <c r="E7368" s="678"/>
      <c r="F7368" s="678"/>
      <c r="G7368" s="678"/>
      <c r="H7368" s="679"/>
    </row>
    <row r="7369" spans="1:8">
      <c r="A7369" s="594" t="s">
        <v>4129</v>
      </c>
      <c r="B7369" s="595"/>
      <c r="C7369" s="595"/>
      <c r="D7369" s="596"/>
      <c r="E7369" s="597" t="s">
        <v>4130</v>
      </c>
      <c r="F7369" s="598" t="s">
        <v>4144</v>
      </c>
      <c r="G7369" s="599" t="s">
        <v>4133</v>
      </c>
      <c r="H7369" s="600" t="s">
        <v>4134</v>
      </c>
    </row>
    <row r="7370" spans="1:8">
      <c r="A7370" s="601" t="s">
        <v>4145</v>
      </c>
      <c r="B7370" s="602"/>
      <c r="C7370" s="602"/>
      <c r="D7370" s="603"/>
      <c r="E7370" s="604" t="s">
        <v>4146</v>
      </c>
      <c r="F7370" s="619">
        <v>2.1</v>
      </c>
      <c r="G7370" s="606">
        <v>1587.2183463750353</v>
      </c>
      <c r="H7370" s="607">
        <v>3333.16</v>
      </c>
    </row>
    <row r="7371" spans="1:8">
      <c r="A7371" s="601" t="s">
        <v>4180</v>
      </c>
      <c r="B7371" s="602"/>
      <c r="C7371" s="602"/>
      <c r="D7371" s="603"/>
      <c r="E7371" s="604" t="s">
        <v>4146</v>
      </c>
      <c r="F7371" s="619">
        <v>2.1</v>
      </c>
      <c r="G7371" s="606">
        <v>104.75641086075238</v>
      </c>
      <c r="H7371" s="607">
        <v>219.99</v>
      </c>
    </row>
    <row r="7372" spans="1:8">
      <c r="A7372" s="601" t="s">
        <v>4181</v>
      </c>
      <c r="B7372" s="602"/>
      <c r="C7372" s="602"/>
      <c r="D7372" s="603"/>
      <c r="E7372" s="604" t="s">
        <v>4146</v>
      </c>
      <c r="F7372" s="619">
        <v>2.1</v>
      </c>
      <c r="G7372" s="606">
        <v>2041.4757928961851</v>
      </c>
      <c r="H7372" s="607">
        <v>4287.1000000000004</v>
      </c>
    </row>
    <row r="7373" spans="1:8">
      <c r="A7373" s="620"/>
      <c r="B7373" s="621"/>
      <c r="C7373" s="621"/>
      <c r="D7373" s="622"/>
      <c r="E7373" s="623" t="s">
        <v>4147</v>
      </c>
      <c r="F7373" s="624"/>
      <c r="G7373" s="625"/>
      <c r="H7373" s="612">
        <v>7840.25</v>
      </c>
    </row>
    <row r="7374" spans="1:8">
      <c r="A7374" s="677" t="s">
        <v>4148</v>
      </c>
      <c r="B7374" s="678"/>
      <c r="C7374" s="678"/>
      <c r="D7374" s="678"/>
      <c r="E7374" s="678"/>
      <c r="F7374" s="678"/>
      <c r="G7374" s="678"/>
      <c r="H7374" s="679"/>
    </row>
    <row r="7375" spans="1:8">
      <c r="A7375" s="594" t="s">
        <v>4064</v>
      </c>
      <c r="B7375" s="595"/>
      <c r="C7375" s="595"/>
      <c r="D7375" s="596"/>
      <c r="E7375" s="597" t="s">
        <v>4130</v>
      </c>
      <c r="F7375" s="598" t="s">
        <v>4132</v>
      </c>
      <c r="G7375" s="599" t="s">
        <v>4133</v>
      </c>
      <c r="H7375" s="600" t="s">
        <v>4134</v>
      </c>
    </row>
    <row r="7376" spans="1:8">
      <c r="A7376" s="601" t="s">
        <v>4149</v>
      </c>
      <c r="B7376" s="602"/>
      <c r="C7376" s="602"/>
      <c r="D7376" s="603"/>
      <c r="E7376" s="604" t="s">
        <v>4140</v>
      </c>
      <c r="F7376" s="632">
        <v>0.14879999999999999</v>
      </c>
      <c r="G7376" s="606">
        <v>64783.484999999993</v>
      </c>
      <c r="H7376" s="607">
        <v>9639.7800000000007</v>
      </c>
    </row>
    <row r="7377" spans="1:8">
      <c r="A7377" s="601"/>
      <c r="B7377" s="602"/>
      <c r="C7377" s="602"/>
      <c r="D7377" s="603"/>
      <c r="E7377" s="623" t="s">
        <v>4150</v>
      </c>
      <c r="F7377" s="624"/>
      <c r="G7377" s="625"/>
      <c r="H7377" s="612">
        <v>9639.7800000000007</v>
      </c>
    </row>
    <row r="7378" spans="1:8">
      <c r="A7378" s="677" t="s">
        <v>4151</v>
      </c>
      <c r="B7378" s="678"/>
      <c r="C7378" s="678"/>
      <c r="D7378" s="678"/>
      <c r="E7378" s="678"/>
      <c r="F7378" s="678"/>
      <c r="G7378" s="678"/>
      <c r="H7378" s="679"/>
    </row>
    <row r="7379" spans="1:8">
      <c r="A7379" s="594" t="s">
        <v>4064</v>
      </c>
      <c r="B7379" s="595"/>
      <c r="C7379" s="595"/>
      <c r="D7379" s="596"/>
      <c r="E7379" s="597" t="s">
        <v>4130</v>
      </c>
      <c r="F7379" s="598" t="s">
        <v>4144</v>
      </c>
      <c r="G7379" s="599" t="s">
        <v>4133</v>
      </c>
      <c r="H7379" s="600" t="s">
        <v>4134</v>
      </c>
    </row>
    <row r="7380" spans="1:8">
      <c r="A7380" s="601" t="s">
        <v>4198</v>
      </c>
      <c r="B7380" s="602"/>
      <c r="C7380" s="602"/>
      <c r="D7380" s="603"/>
      <c r="E7380" s="604" t="s">
        <v>4146</v>
      </c>
      <c r="F7380" s="640">
        <v>2.1</v>
      </c>
      <c r="G7380" s="606">
        <v>25731.008062500001</v>
      </c>
      <c r="H7380" s="607">
        <v>54035.12</v>
      </c>
    </row>
    <row r="7381" spans="1:8">
      <c r="A7381" s="601"/>
      <c r="B7381" s="602"/>
      <c r="C7381" s="602"/>
      <c r="D7381" s="603"/>
      <c r="E7381" s="604" t="s">
        <v>4141</v>
      </c>
      <c r="F7381" s="605"/>
      <c r="G7381" s="606" t="s">
        <v>4141</v>
      </c>
      <c r="H7381" s="607" t="s">
        <v>4141</v>
      </c>
    </row>
    <row r="7382" spans="1:8" ht="13.5" thickBot="1">
      <c r="A7382" s="641"/>
      <c r="B7382" s="642"/>
      <c r="C7382" s="642"/>
      <c r="D7382" s="643"/>
      <c r="E7382" s="644" t="s">
        <v>4153</v>
      </c>
      <c r="F7382" s="645"/>
      <c r="G7382" s="646"/>
      <c r="H7382" s="647">
        <v>54035.12</v>
      </c>
    </row>
    <row r="7383" spans="1:8" ht="13.5" thickBot="1">
      <c r="A7383" s="648" t="s">
        <v>4154</v>
      </c>
      <c r="B7383" s="649"/>
      <c r="C7383" s="649"/>
      <c r="D7383" s="649"/>
      <c r="E7383" s="650"/>
      <c r="F7383" s="651">
        <v>144464.35</v>
      </c>
      <c r="G7383" s="652"/>
      <c r="H7383" s="653"/>
    </row>
    <row r="7384" spans="1:8" ht="15.75" thickBot="1">
      <c r="A7384" s="579"/>
      <c r="B7384" s="579"/>
      <c r="C7384" s="579"/>
      <c r="D7384" s="579"/>
      <c r="E7384" s="579"/>
      <c r="F7384" s="579"/>
      <c r="G7384" s="579"/>
      <c r="H7384" s="579"/>
    </row>
    <row r="7385" spans="1:8" ht="15.75" thickBot="1">
      <c r="A7385" s="580"/>
      <c r="B7385" s="580"/>
      <c r="C7385" s="580"/>
      <c r="D7385" s="580"/>
      <c r="E7385" s="580"/>
      <c r="F7385" s="580"/>
      <c r="G7385" s="580"/>
      <c r="H7385" s="580"/>
    </row>
    <row r="7386" spans="1:8" ht="26.25" thickBot="1">
      <c r="A7386" s="573" t="s">
        <v>4129</v>
      </c>
      <c r="B7386" s="581"/>
      <c r="C7386" s="581"/>
      <c r="D7386" s="582" t="s">
        <v>585</v>
      </c>
      <c r="E7386" s="583" t="s">
        <v>4130</v>
      </c>
      <c r="F7386" s="584" t="s">
        <v>25</v>
      </c>
      <c r="G7386" s="585" t="s">
        <v>0</v>
      </c>
      <c r="H7386" s="586" t="s">
        <v>4882</v>
      </c>
    </row>
    <row r="7387" spans="1:8" ht="15.75" customHeight="1" thickBot="1">
      <c r="A7387" s="580"/>
      <c r="B7387" s="580"/>
      <c r="C7387" s="580"/>
      <c r="D7387" s="580"/>
      <c r="E7387" s="580"/>
      <c r="F7387" s="580"/>
      <c r="G7387" s="580"/>
      <c r="H7387" s="580"/>
    </row>
    <row r="7388" spans="1:8">
      <c r="A7388" s="674" t="s">
        <v>1297</v>
      </c>
      <c r="B7388" s="675"/>
      <c r="C7388" s="675"/>
      <c r="D7388" s="675"/>
      <c r="E7388" s="675"/>
      <c r="F7388" s="675"/>
      <c r="G7388" s="675"/>
      <c r="H7388" s="676"/>
    </row>
    <row r="7389" spans="1:8">
      <c r="A7389" s="594" t="s">
        <v>4064</v>
      </c>
      <c r="B7389" s="595"/>
      <c r="C7389" s="595"/>
      <c r="D7389" s="596"/>
      <c r="E7389" s="597" t="s">
        <v>4130</v>
      </c>
      <c r="F7389" s="598" t="s">
        <v>4132</v>
      </c>
      <c r="G7389" s="599" t="s">
        <v>4133</v>
      </c>
      <c r="H7389" s="600" t="s">
        <v>4134</v>
      </c>
    </row>
    <row r="7390" spans="1:8">
      <c r="A7390" s="601" t="s">
        <v>4883</v>
      </c>
      <c r="B7390" s="602"/>
      <c r="C7390" s="602"/>
      <c r="D7390" s="603"/>
      <c r="E7390" s="604" t="s">
        <v>4138</v>
      </c>
      <c r="F7390" s="605">
        <v>1</v>
      </c>
      <c r="G7390" s="606">
        <v>32760</v>
      </c>
      <c r="H7390" s="607">
        <v>32760</v>
      </c>
    </row>
    <row r="7391" spans="1:8">
      <c r="A7391" s="601" t="s">
        <v>4547</v>
      </c>
      <c r="B7391" s="602"/>
      <c r="C7391" s="602"/>
      <c r="D7391" s="603"/>
      <c r="E7391" s="604" t="s">
        <v>4140</v>
      </c>
      <c r="F7391" s="605">
        <v>0.01</v>
      </c>
      <c r="G7391" s="606">
        <v>596457</v>
      </c>
      <c r="H7391" s="607">
        <v>5964.57</v>
      </c>
    </row>
    <row r="7392" spans="1:8">
      <c r="A7392" s="601"/>
      <c r="B7392" s="602"/>
      <c r="C7392" s="602"/>
      <c r="D7392" s="603"/>
      <c r="E7392" s="604" t="s">
        <v>4141</v>
      </c>
      <c r="F7392" s="605"/>
      <c r="G7392" s="606" t="s">
        <v>4141</v>
      </c>
      <c r="H7392" s="607" t="s">
        <v>4141</v>
      </c>
    </row>
    <row r="7393" spans="1:8">
      <c r="A7393" s="601"/>
      <c r="B7393" s="602"/>
      <c r="C7393" s="602"/>
      <c r="D7393" s="603"/>
      <c r="E7393" s="623" t="s">
        <v>4142</v>
      </c>
      <c r="F7393" s="624"/>
      <c r="G7393" s="625"/>
      <c r="H7393" s="612">
        <v>38724.57</v>
      </c>
    </row>
    <row r="7394" spans="1:8">
      <c r="A7394" s="677" t="s">
        <v>4143</v>
      </c>
      <c r="B7394" s="678"/>
      <c r="C7394" s="678"/>
      <c r="D7394" s="678"/>
      <c r="E7394" s="678"/>
      <c r="F7394" s="678"/>
      <c r="G7394" s="678"/>
      <c r="H7394" s="679"/>
    </row>
    <row r="7395" spans="1:8">
      <c r="A7395" s="594" t="s">
        <v>4129</v>
      </c>
      <c r="B7395" s="595"/>
      <c r="C7395" s="595"/>
      <c r="D7395" s="596"/>
      <c r="E7395" s="597" t="s">
        <v>4130</v>
      </c>
      <c r="F7395" s="598" t="s">
        <v>4144</v>
      </c>
      <c r="G7395" s="599" t="s">
        <v>4133</v>
      </c>
      <c r="H7395" s="600" t="s">
        <v>4134</v>
      </c>
    </row>
    <row r="7396" spans="1:8">
      <c r="A7396" s="601" t="s">
        <v>4145</v>
      </c>
      <c r="B7396" s="602"/>
      <c r="C7396" s="602"/>
      <c r="D7396" s="603"/>
      <c r="E7396" s="604" t="s">
        <v>4146</v>
      </c>
      <c r="F7396" s="619">
        <v>0.52</v>
      </c>
      <c r="G7396" s="606">
        <v>1587.2183463750353</v>
      </c>
      <c r="H7396" s="607">
        <v>825.35</v>
      </c>
    </row>
    <row r="7397" spans="1:8">
      <c r="A7397" s="601" t="s">
        <v>4180</v>
      </c>
      <c r="B7397" s="602"/>
      <c r="C7397" s="602"/>
      <c r="D7397" s="603"/>
      <c r="E7397" s="604" t="s">
        <v>4146</v>
      </c>
      <c r="F7397" s="619">
        <v>0.52</v>
      </c>
      <c r="G7397" s="606">
        <v>104.75641086075238</v>
      </c>
      <c r="H7397" s="607">
        <v>54.47</v>
      </c>
    </row>
    <row r="7398" spans="1:8">
      <c r="A7398" s="601" t="s">
        <v>4181</v>
      </c>
      <c r="B7398" s="602"/>
      <c r="C7398" s="602"/>
      <c r="D7398" s="603"/>
      <c r="E7398" s="604" t="s">
        <v>4146</v>
      </c>
      <c r="F7398" s="619">
        <v>0.52</v>
      </c>
      <c r="G7398" s="606">
        <v>2041.4757928961851</v>
      </c>
      <c r="H7398" s="607">
        <v>1061.57</v>
      </c>
    </row>
    <row r="7399" spans="1:8">
      <c r="A7399" s="620"/>
      <c r="B7399" s="621"/>
      <c r="C7399" s="621"/>
      <c r="D7399" s="622"/>
      <c r="E7399" s="623" t="s">
        <v>4147</v>
      </c>
      <c r="F7399" s="624"/>
      <c r="G7399" s="625"/>
      <c r="H7399" s="612">
        <v>1941.39</v>
      </c>
    </row>
    <row r="7400" spans="1:8">
      <c r="A7400" s="677" t="s">
        <v>4148</v>
      </c>
      <c r="B7400" s="678"/>
      <c r="C7400" s="678"/>
      <c r="D7400" s="678"/>
      <c r="E7400" s="678"/>
      <c r="F7400" s="678"/>
      <c r="G7400" s="678"/>
      <c r="H7400" s="679"/>
    </row>
    <row r="7401" spans="1:8">
      <c r="A7401" s="594" t="s">
        <v>4064</v>
      </c>
      <c r="B7401" s="595"/>
      <c r="C7401" s="595"/>
      <c r="D7401" s="596"/>
      <c r="E7401" s="597" t="s">
        <v>4130</v>
      </c>
      <c r="F7401" s="598" t="s">
        <v>4132</v>
      </c>
      <c r="G7401" s="599" t="s">
        <v>4133</v>
      </c>
      <c r="H7401" s="600" t="s">
        <v>4134</v>
      </c>
    </row>
    <row r="7402" spans="1:8">
      <c r="A7402" s="601" t="s">
        <v>4149</v>
      </c>
      <c r="B7402" s="602"/>
      <c r="C7402" s="602"/>
      <c r="D7402" s="603"/>
      <c r="E7402" s="604" t="s">
        <v>4140</v>
      </c>
      <c r="F7402" s="632">
        <v>0.14879999999999999</v>
      </c>
      <c r="G7402" s="606">
        <v>64783.484999999993</v>
      </c>
      <c r="H7402" s="607">
        <v>9639.7800000000007</v>
      </c>
    </row>
    <row r="7403" spans="1:8">
      <c r="A7403" s="601"/>
      <c r="B7403" s="602"/>
      <c r="C7403" s="602"/>
      <c r="D7403" s="603"/>
      <c r="E7403" s="623" t="s">
        <v>4150</v>
      </c>
      <c r="F7403" s="624"/>
      <c r="G7403" s="625"/>
      <c r="H7403" s="612">
        <v>9639.7800000000007</v>
      </c>
    </row>
    <row r="7404" spans="1:8">
      <c r="A7404" s="677" t="s">
        <v>4151</v>
      </c>
      <c r="B7404" s="678"/>
      <c r="C7404" s="678"/>
      <c r="D7404" s="678"/>
      <c r="E7404" s="678"/>
      <c r="F7404" s="678"/>
      <c r="G7404" s="678"/>
      <c r="H7404" s="679"/>
    </row>
    <row r="7405" spans="1:8">
      <c r="A7405" s="594" t="s">
        <v>4064</v>
      </c>
      <c r="B7405" s="595"/>
      <c r="C7405" s="595"/>
      <c r="D7405" s="596"/>
      <c r="E7405" s="597" t="s">
        <v>4130</v>
      </c>
      <c r="F7405" s="598" t="s">
        <v>4144</v>
      </c>
      <c r="G7405" s="599" t="s">
        <v>4133</v>
      </c>
      <c r="H7405" s="600" t="s">
        <v>4134</v>
      </c>
    </row>
    <row r="7406" spans="1:8">
      <c r="A7406" s="601" t="s">
        <v>4198</v>
      </c>
      <c r="B7406" s="602"/>
      <c r="C7406" s="602"/>
      <c r="D7406" s="603"/>
      <c r="E7406" s="604" t="s">
        <v>4146</v>
      </c>
      <c r="F7406" s="640">
        <v>0.52</v>
      </c>
      <c r="G7406" s="606">
        <v>25731.008062500001</v>
      </c>
      <c r="H7406" s="607">
        <v>13380.12</v>
      </c>
    </row>
    <row r="7407" spans="1:8">
      <c r="A7407" s="601"/>
      <c r="B7407" s="602"/>
      <c r="C7407" s="602"/>
      <c r="D7407" s="603"/>
      <c r="E7407" s="604" t="s">
        <v>4141</v>
      </c>
      <c r="F7407" s="605"/>
      <c r="G7407" s="606" t="s">
        <v>4141</v>
      </c>
      <c r="H7407" s="607" t="s">
        <v>4141</v>
      </c>
    </row>
    <row r="7408" spans="1:8" ht="13.5" thickBot="1">
      <c r="A7408" s="641"/>
      <c r="B7408" s="642"/>
      <c r="C7408" s="642"/>
      <c r="D7408" s="643"/>
      <c r="E7408" s="644" t="s">
        <v>4153</v>
      </c>
      <c r="F7408" s="645"/>
      <c r="G7408" s="646"/>
      <c r="H7408" s="647">
        <v>13380.12</v>
      </c>
    </row>
    <row r="7409" spans="1:8" ht="13.5" thickBot="1">
      <c r="A7409" s="648" t="s">
        <v>4154</v>
      </c>
      <c r="B7409" s="649"/>
      <c r="C7409" s="649"/>
      <c r="D7409" s="649"/>
      <c r="E7409" s="650"/>
      <c r="F7409" s="651">
        <v>63685.86</v>
      </c>
      <c r="G7409" s="652"/>
      <c r="H7409" s="653"/>
    </row>
    <row r="7410" spans="1:8" ht="15.75" thickBot="1">
      <c r="A7410" s="579"/>
      <c r="B7410" s="579"/>
      <c r="C7410" s="579"/>
      <c r="D7410" s="579"/>
      <c r="E7410" s="579"/>
      <c r="F7410" s="579"/>
      <c r="G7410" s="579"/>
      <c r="H7410" s="579"/>
    </row>
    <row r="7411" spans="1:8" ht="15.75" thickBot="1">
      <c r="A7411" s="580"/>
      <c r="B7411" s="580"/>
      <c r="C7411" s="580"/>
      <c r="D7411" s="580"/>
      <c r="E7411" s="580"/>
      <c r="F7411" s="580"/>
      <c r="G7411" s="580"/>
      <c r="H7411" s="580"/>
    </row>
    <row r="7412" spans="1:8" ht="26.25" thickBot="1">
      <c r="A7412" s="573" t="s">
        <v>4129</v>
      </c>
      <c r="B7412" s="581"/>
      <c r="C7412" s="581"/>
      <c r="D7412" s="582" t="s">
        <v>587</v>
      </c>
      <c r="E7412" s="583" t="s">
        <v>4130</v>
      </c>
      <c r="F7412" s="584" t="s">
        <v>25</v>
      </c>
      <c r="G7412" s="585" t="s">
        <v>0</v>
      </c>
      <c r="H7412" s="586" t="s">
        <v>4884</v>
      </c>
    </row>
    <row r="7413" spans="1:8" ht="15.75" customHeight="1" thickBot="1">
      <c r="A7413" s="580"/>
      <c r="B7413" s="580"/>
      <c r="C7413" s="580"/>
      <c r="D7413" s="580"/>
      <c r="E7413" s="580"/>
      <c r="F7413" s="580"/>
      <c r="G7413" s="580"/>
      <c r="H7413" s="580"/>
    </row>
    <row r="7414" spans="1:8">
      <c r="A7414" s="674" t="s">
        <v>1297</v>
      </c>
      <c r="B7414" s="675"/>
      <c r="C7414" s="675"/>
      <c r="D7414" s="675"/>
      <c r="E7414" s="675"/>
      <c r="F7414" s="675"/>
      <c r="G7414" s="675"/>
      <c r="H7414" s="676"/>
    </row>
    <row r="7415" spans="1:8">
      <c r="A7415" s="594" t="s">
        <v>4064</v>
      </c>
      <c r="B7415" s="595"/>
      <c r="C7415" s="595"/>
      <c r="D7415" s="596"/>
      <c r="E7415" s="597" t="s">
        <v>4130</v>
      </c>
      <c r="F7415" s="598" t="s">
        <v>4132</v>
      </c>
      <c r="G7415" s="599" t="s">
        <v>4133</v>
      </c>
      <c r="H7415" s="600" t="s">
        <v>4134</v>
      </c>
    </row>
    <row r="7416" spans="1:8">
      <c r="A7416" s="601" t="s">
        <v>4885</v>
      </c>
      <c r="B7416" s="602"/>
      <c r="C7416" s="602"/>
      <c r="D7416" s="603"/>
      <c r="E7416" s="604" t="s">
        <v>4263</v>
      </c>
      <c r="F7416" s="605">
        <v>0.02</v>
      </c>
      <c r="G7416" s="606">
        <v>7130</v>
      </c>
      <c r="H7416" s="607">
        <v>142.6</v>
      </c>
    </row>
    <row r="7417" spans="1:8">
      <c r="A7417" s="601" t="s">
        <v>4570</v>
      </c>
      <c r="B7417" s="602"/>
      <c r="C7417" s="602"/>
      <c r="D7417" s="603"/>
      <c r="E7417" s="604" t="s">
        <v>4140</v>
      </c>
      <c r="F7417" s="605">
        <v>0.01</v>
      </c>
      <c r="G7417" s="606">
        <v>147000</v>
      </c>
      <c r="H7417" s="607">
        <v>1470</v>
      </c>
    </row>
    <row r="7418" spans="1:8">
      <c r="A7418" s="601" t="s">
        <v>4886</v>
      </c>
      <c r="B7418" s="602"/>
      <c r="C7418" s="602"/>
      <c r="D7418" s="603"/>
      <c r="E7418" s="604" t="s">
        <v>4263</v>
      </c>
      <c r="F7418" s="605">
        <v>0.71</v>
      </c>
      <c r="G7418" s="606">
        <v>736</v>
      </c>
      <c r="H7418" s="607">
        <v>522.55999999999995</v>
      </c>
    </row>
    <row r="7419" spans="1:8">
      <c r="A7419" s="601" t="s">
        <v>4887</v>
      </c>
      <c r="B7419" s="602"/>
      <c r="C7419" s="602"/>
      <c r="D7419" s="603"/>
      <c r="E7419" s="604" t="s">
        <v>4140</v>
      </c>
      <c r="F7419" s="605">
        <v>0.02</v>
      </c>
      <c r="G7419" s="606">
        <v>556392</v>
      </c>
      <c r="H7419" s="607">
        <v>11127.84</v>
      </c>
    </row>
    <row r="7420" spans="1:8">
      <c r="A7420" s="601" t="s">
        <v>4298</v>
      </c>
      <c r="B7420" s="602"/>
      <c r="C7420" s="602"/>
      <c r="D7420" s="603"/>
      <c r="E7420" s="604" t="s">
        <v>4136</v>
      </c>
      <c r="F7420" s="605">
        <v>0.12</v>
      </c>
      <c r="G7420" s="606">
        <v>14994</v>
      </c>
      <c r="H7420" s="607">
        <v>1799.28</v>
      </c>
    </row>
    <row r="7421" spans="1:8">
      <c r="A7421" s="601" t="s">
        <v>4888</v>
      </c>
      <c r="B7421" s="602"/>
      <c r="C7421" s="602"/>
      <c r="D7421" s="603"/>
      <c r="E7421" s="604" t="s">
        <v>4889</v>
      </c>
      <c r="F7421" s="605">
        <v>0.73</v>
      </c>
      <c r="G7421" s="606">
        <v>3952</v>
      </c>
      <c r="H7421" s="607">
        <v>2884.96</v>
      </c>
    </row>
    <row r="7422" spans="1:8">
      <c r="A7422" s="601" t="s">
        <v>4890</v>
      </c>
      <c r="B7422" s="602"/>
      <c r="C7422" s="602"/>
      <c r="D7422" s="603"/>
      <c r="E7422" s="604" t="s">
        <v>4138</v>
      </c>
      <c r="F7422" s="605">
        <v>0.06</v>
      </c>
      <c r="G7422" s="606">
        <v>22668</v>
      </c>
      <c r="H7422" s="607">
        <v>1360.08</v>
      </c>
    </row>
    <row r="7423" spans="1:8">
      <c r="A7423" s="601"/>
      <c r="B7423" s="602"/>
      <c r="C7423" s="602"/>
      <c r="D7423" s="603"/>
      <c r="E7423" s="604" t="s">
        <v>4141</v>
      </c>
      <c r="F7423" s="605"/>
      <c r="G7423" s="606" t="s">
        <v>4141</v>
      </c>
      <c r="H7423" s="607" t="s">
        <v>4141</v>
      </c>
    </row>
    <row r="7424" spans="1:8">
      <c r="A7424" s="601"/>
      <c r="B7424" s="602"/>
      <c r="C7424" s="602"/>
      <c r="D7424" s="603"/>
      <c r="E7424" s="623" t="s">
        <v>4142</v>
      </c>
      <c r="F7424" s="624"/>
      <c r="G7424" s="625"/>
      <c r="H7424" s="612">
        <v>19307.32</v>
      </c>
    </row>
    <row r="7425" spans="1:8">
      <c r="A7425" s="677" t="s">
        <v>4143</v>
      </c>
      <c r="B7425" s="678"/>
      <c r="C7425" s="678"/>
      <c r="D7425" s="678"/>
      <c r="E7425" s="678"/>
      <c r="F7425" s="678"/>
      <c r="G7425" s="678"/>
      <c r="H7425" s="679"/>
    </row>
    <row r="7426" spans="1:8">
      <c r="A7426" s="594" t="s">
        <v>4129</v>
      </c>
      <c r="B7426" s="595"/>
      <c r="C7426" s="595"/>
      <c r="D7426" s="596"/>
      <c r="E7426" s="597" t="s">
        <v>4130</v>
      </c>
      <c r="F7426" s="598" t="s">
        <v>4144</v>
      </c>
      <c r="G7426" s="599" t="s">
        <v>4133</v>
      </c>
      <c r="H7426" s="600" t="s">
        <v>4134</v>
      </c>
    </row>
    <row r="7427" spans="1:8">
      <c r="A7427" s="601" t="s">
        <v>4145</v>
      </c>
      <c r="B7427" s="602"/>
      <c r="C7427" s="602"/>
      <c r="D7427" s="603"/>
      <c r="E7427" s="604" t="s">
        <v>4146</v>
      </c>
      <c r="F7427" s="619">
        <v>1.19</v>
      </c>
      <c r="G7427" s="606">
        <v>1587.2183463750353</v>
      </c>
      <c r="H7427" s="607">
        <v>1888.79</v>
      </c>
    </row>
    <row r="7428" spans="1:8">
      <c r="A7428" s="601" t="s">
        <v>4180</v>
      </c>
      <c r="B7428" s="602"/>
      <c r="C7428" s="602"/>
      <c r="D7428" s="603"/>
      <c r="E7428" s="604" t="s">
        <v>4146</v>
      </c>
      <c r="F7428" s="619">
        <v>1.19</v>
      </c>
      <c r="G7428" s="606">
        <v>104.75641086075238</v>
      </c>
      <c r="H7428" s="607">
        <v>124.66</v>
      </c>
    </row>
    <row r="7429" spans="1:8">
      <c r="A7429" s="601" t="s">
        <v>4181</v>
      </c>
      <c r="B7429" s="602"/>
      <c r="C7429" s="602"/>
      <c r="D7429" s="603"/>
      <c r="E7429" s="604" t="s">
        <v>4146</v>
      </c>
      <c r="F7429" s="619">
        <v>1.19</v>
      </c>
      <c r="G7429" s="606">
        <v>2041.4757928961851</v>
      </c>
      <c r="H7429" s="607">
        <v>2429.36</v>
      </c>
    </row>
    <row r="7430" spans="1:8">
      <c r="A7430" s="620"/>
      <c r="B7430" s="621"/>
      <c r="C7430" s="621"/>
      <c r="D7430" s="622"/>
      <c r="E7430" s="623" t="s">
        <v>4147</v>
      </c>
      <c r="F7430" s="624"/>
      <c r="G7430" s="625"/>
      <c r="H7430" s="612">
        <v>4442.8100000000004</v>
      </c>
    </row>
    <row r="7431" spans="1:8">
      <c r="A7431" s="677" t="s">
        <v>4148</v>
      </c>
      <c r="B7431" s="678"/>
      <c r="C7431" s="678"/>
      <c r="D7431" s="678"/>
      <c r="E7431" s="678"/>
      <c r="F7431" s="678"/>
      <c r="G7431" s="678"/>
      <c r="H7431" s="679"/>
    </row>
    <row r="7432" spans="1:8">
      <c r="A7432" s="594" t="s">
        <v>4064</v>
      </c>
      <c r="B7432" s="595"/>
      <c r="C7432" s="595"/>
      <c r="D7432" s="596"/>
      <c r="E7432" s="597" t="s">
        <v>4130</v>
      </c>
      <c r="F7432" s="598" t="s">
        <v>4132</v>
      </c>
      <c r="G7432" s="599" t="s">
        <v>4133</v>
      </c>
      <c r="H7432" s="600" t="s">
        <v>4134</v>
      </c>
    </row>
    <row r="7433" spans="1:8">
      <c r="A7433" s="601" t="s">
        <v>4149</v>
      </c>
      <c r="B7433" s="602"/>
      <c r="C7433" s="602"/>
      <c r="D7433" s="603"/>
      <c r="E7433" s="604" t="s">
        <v>4140</v>
      </c>
      <c r="F7433" s="632">
        <v>0.14879999999999999</v>
      </c>
      <c r="G7433" s="606">
        <v>64783.484999999993</v>
      </c>
      <c r="H7433" s="607">
        <v>9639.7800000000007</v>
      </c>
    </row>
    <row r="7434" spans="1:8">
      <c r="A7434" s="601"/>
      <c r="B7434" s="602"/>
      <c r="C7434" s="602"/>
      <c r="D7434" s="603"/>
      <c r="E7434" s="623" t="s">
        <v>4150</v>
      </c>
      <c r="F7434" s="624"/>
      <c r="G7434" s="625"/>
      <c r="H7434" s="612">
        <v>9639.7800000000007</v>
      </c>
    </row>
    <row r="7435" spans="1:8">
      <c r="A7435" s="677" t="s">
        <v>4151</v>
      </c>
      <c r="B7435" s="678"/>
      <c r="C7435" s="678"/>
      <c r="D7435" s="678"/>
      <c r="E7435" s="678"/>
      <c r="F7435" s="678"/>
      <c r="G7435" s="678"/>
      <c r="H7435" s="679"/>
    </row>
    <row r="7436" spans="1:8">
      <c r="A7436" s="594" t="s">
        <v>4064</v>
      </c>
      <c r="B7436" s="595"/>
      <c r="C7436" s="595"/>
      <c r="D7436" s="596"/>
      <c r="E7436" s="597" t="s">
        <v>4130</v>
      </c>
      <c r="F7436" s="598" t="s">
        <v>4144</v>
      </c>
      <c r="G7436" s="599" t="s">
        <v>4133</v>
      </c>
      <c r="H7436" s="600" t="s">
        <v>4134</v>
      </c>
    </row>
    <row r="7437" spans="1:8">
      <c r="A7437" s="601" t="s">
        <v>4198</v>
      </c>
      <c r="B7437" s="602"/>
      <c r="C7437" s="602"/>
      <c r="D7437" s="603"/>
      <c r="E7437" s="604" t="s">
        <v>4146</v>
      </c>
      <c r="F7437" s="640">
        <v>1.19</v>
      </c>
      <c r="G7437" s="606">
        <v>25731.008062500001</v>
      </c>
      <c r="H7437" s="607">
        <v>30619.9</v>
      </c>
    </row>
    <row r="7438" spans="1:8">
      <c r="A7438" s="601"/>
      <c r="B7438" s="602"/>
      <c r="C7438" s="602"/>
      <c r="D7438" s="603"/>
      <c r="E7438" s="604" t="s">
        <v>4141</v>
      </c>
      <c r="F7438" s="605"/>
      <c r="G7438" s="606" t="s">
        <v>4141</v>
      </c>
      <c r="H7438" s="607" t="s">
        <v>4141</v>
      </c>
    </row>
    <row r="7439" spans="1:8" ht="13.5" thickBot="1">
      <c r="A7439" s="641"/>
      <c r="B7439" s="642"/>
      <c r="C7439" s="642"/>
      <c r="D7439" s="643"/>
      <c r="E7439" s="644" t="s">
        <v>4153</v>
      </c>
      <c r="F7439" s="645"/>
      <c r="G7439" s="646"/>
      <c r="H7439" s="647">
        <v>30619.9</v>
      </c>
    </row>
    <row r="7440" spans="1:8" ht="13.5" thickBot="1">
      <c r="A7440" s="648" t="s">
        <v>4154</v>
      </c>
      <c r="B7440" s="649"/>
      <c r="C7440" s="649"/>
      <c r="D7440" s="649"/>
      <c r="E7440" s="650"/>
      <c r="F7440" s="651">
        <v>64009.81</v>
      </c>
      <c r="G7440" s="652"/>
      <c r="H7440" s="653"/>
    </row>
    <row r="7441" spans="1:8" ht="15.75" thickBot="1">
      <c r="A7441" s="579"/>
      <c r="B7441" s="579"/>
      <c r="C7441" s="579"/>
      <c r="D7441" s="579"/>
      <c r="E7441" s="579"/>
      <c r="F7441" s="579"/>
      <c r="G7441" s="579"/>
      <c r="H7441" s="579"/>
    </row>
    <row r="7442" spans="1:8" ht="15.75" thickBot="1">
      <c r="A7442" s="580"/>
      <c r="B7442" s="580"/>
      <c r="C7442" s="580"/>
      <c r="D7442" s="580"/>
      <c r="E7442" s="580"/>
      <c r="F7442" s="580"/>
      <c r="G7442" s="580"/>
      <c r="H7442" s="580"/>
    </row>
    <row r="7443" spans="1:8" ht="26.25" thickBot="1">
      <c r="A7443" s="573" t="s">
        <v>4129</v>
      </c>
      <c r="B7443" s="581"/>
      <c r="C7443" s="581"/>
      <c r="D7443" s="582" t="s">
        <v>589</v>
      </c>
      <c r="E7443" s="583" t="s">
        <v>4130</v>
      </c>
      <c r="F7443" s="584" t="s">
        <v>25</v>
      </c>
      <c r="G7443" s="585" t="s">
        <v>0</v>
      </c>
      <c r="H7443" s="586" t="s">
        <v>4891</v>
      </c>
    </row>
    <row r="7444" spans="1:8" ht="15.75" customHeight="1" thickBot="1">
      <c r="A7444" s="580"/>
      <c r="B7444" s="580"/>
      <c r="C7444" s="580"/>
      <c r="D7444" s="580"/>
      <c r="E7444" s="580"/>
      <c r="F7444" s="580"/>
      <c r="G7444" s="580"/>
      <c r="H7444" s="580"/>
    </row>
    <row r="7445" spans="1:8">
      <c r="A7445" s="674" t="s">
        <v>1297</v>
      </c>
      <c r="B7445" s="675"/>
      <c r="C7445" s="675"/>
      <c r="D7445" s="675"/>
      <c r="E7445" s="675"/>
      <c r="F7445" s="675"/>
      <c r="G7445" s="675"/>
      <c r="H7445" s="676"/>
    </row>
    <row r="7446" spans="1:8">
      <c r="A7446" s="594" t="s">
        <v>4064</v>
      </c>
      <c r="B7446" s="595"/>
      <c r="C7446" s="595"/>
      <c r="D7446" s="596"/>
      <c r="E7446" s="597" t="s">
        <v>4130</v>
      </c>
      <c r="F7446" s="598" t="s">
        <v>4132</v>
      </c>
      <c r="G7446" s="599" t="s">
        <v>4133</v>
      </c>
      <c r="H7446" s="600" t="s">
        <v>4134</v>
      </c>
    </row>
    <row r="7447" spans="1:8">
      <c r="A7447" s="601" t="s">
        <v>4885</v>
      </c>
      <c r="B7447" s="602"/>
      <c r="C7447" s="602"/>
      <c r="D7447" s="603"/>
      <c r="E7447" s="604" t="s">
        <v>4263</v>
      </c>
      <c r="F7447" s="605">
        <v>0.03</v>
      </c>
      <c r="G7447" s="606">
        <v>7130</v>
      </c>
      <c r="H7447" s="607">
        <v>213.9</v>
      </c>
    </row>
    <row r="7448" spans="1:8">
      <c r="A7448" s="601" t="s">
        <v>4570</v>
      </c>
      <c r="B7448" s="602"/>
      <c r="C7448" s="602"/>
      <c r="D7448" s="603"/>
      <c r="E7448" s="604" t="s">
        <v>4140</v>
      </c>
      <c r="F7448" s="605">
        <v>0.01</v>
      </c>
      <c r="G7448" s="606">
        <v>147000</v>
      </c>
      <c r="H7448" s="607">
        <v>1470</v>
      </c>
    </row>
    <row r="7449" spans="1:8">
      <c r="A7449" s="601" t="s">
        <v>4886</v>
      </c>
      <c r="B7449" s="602"/>
      <c r="C7449" s="602"/>
      <c r="D7449" s="603"/>
      <c r="E7449" s="604" t="s">
        <v>4263</v>
      </c>
      <c r="F7449" s="605">
        <v>0.19</v>
      </c>
      <c r="G7449" s="606">
        <v>736</v>
      </c>
      <c r="H7449" s="607">
        <v>139.84</v>
      </c>
    </row>
    <row r="7450" spans="1:8">
      <c r="A7450" s="601" t="s">
        <v>4887</v>
      </c>
      <c r="B7450" s="602"/>
      <c r="C7450" s="602"/>
      <c r="D7450" s="603"/>
      <c r="E7450" s="604" t="s">
        <v>4140</v>
      </c>
      <c r="F7450" s="605">
        <v>0.02</v>
      </c>
      <c r="G7450" s="606">
        <v>556392</v>
      </c>
      <c r="H7450" s="607">
        <v>11127.84</v>
      </c>
    </row>
    <row r="7451" spans="1:8">
      <c r="A7451" s="601" t="s">
        <v>4298</v>
      </c>
      <c r="B7451" s="602"/>
      <c r="C7451" s="602"/>
      <c r="D7451" s="603"/>
      <c r="E7451" s="604" t="s">
        <v>4136</v>
      </c>
      <c r="F7451" s="605">
        <v>0.12</v>
      </c>
      <c r="G7451" s="606">
        <v>14994</v>
      </c>
      <c r="H7451" s="607">
        <v>1799.28</v>
      </c>
    </row>
    <row r="7452" spans="1:8">
      <c r="A7452" s="601" t="s">
        <v>4888</v>
      </c>
      <c r="B7452" s="602"/>
      <c r="C7452" s="602"/>
      <c r="D7452" s="603"/>
      <c r="E7452" s="604" t="s">
        <v>4889</v>
      </c>
      <c r="F7452" s="605">
        <v>1</v>
      </c>
      <c r="G7452" s="606">
        <v>3952</v>
      </c>
      <c r="H7452" s="607">
        <v>3952</v>
      </c>
    </row>
    <row r="7453" spans="1:8">
      <c r="A7453" s="601" t="s">
        <v>4890</v>
      </c>
      <c r="B7453" s="602"/>
      <c r="C7453" s="602"/>
      <c r="D7453" s="603"/>
      <c r="E7453" s="604" t="s">
        <v>4138</v>
      </c>
      <c r="F7453" s="605">
        <v>0.06</v>
      </c>
      <c r="G7453" s="606">
        <v>22668</v>
      </c>
      <c r="H7453" s="607">
        <v>1360.08</v>
      </c>
    </row>
    <row r="7454" spans="1:8">
      <c r="A7454" s="601"/>
      <c r="B7454" s="602"/>
      <c r="C7454" s="602"/>
      <c r="D7454" s="603"/>
      <c r="E7454" s="604" t="s">
        <v>4141</v>
      </c>
      <c r="F7454" s="605"/>
      <c r="G7454" s="606" t="s">
        <v>4141</v>
      </c>
      <c r="H7454" s="607" t="s">
        <v>4141</v>
      </c>
    </row>
    <row r="7455" spans="1:8">
      <c r="A7455" s="601"/>
      <c r="B7455" s="602"/>
      <c r="C7455" s="602"/>
      <c r="D7455" s="603"/>
      <c r="E7455" s="623" t="s">
        <v>4142</v>
      </c>
      <c r="F7455" s="624"/>
      <c r="G7455" s="625"/>
      <c r="H7455" s="612">
        <v>20062.939999999999</v>
      </c>
    </row>
    <row r="7456" spans="1:8">
      <c r="A7456" s="677" t="s">
        <v>4143</v>
      </c>
      <c r="B7456" s="678"/>
      <c r="C7456" s="678"/>
      <c r="D7456" s="678"/>
      <c r="E7456" s="678"/>
      <c r="F7456" s="678"/>
      <c r="G7456" s="678"/>
      <c r="H7456" s="679"/>
    </row>
    <row r="7457" spans="1:8">
      <c r="A7457" s="594" t="s">
        <v>4129</v>
      </c>
      <c r="B7457" s="595"/>
      <c r="C7457" s="595"/>
      <c r="D7457" s="596"/>
      <c r="E7457" s="597" t="s">
        <v>4130</v>
      </c>
      <c r="F7457" s="598" t="s">
        <v>4144</v>
      </c>
      <c r="G7457" s="599" t="s">
        <v>4133</v>
      </c>
      <c r="H7457" s="600" t="s">
        <v>4134</v>
      </c>
    </row>
    <row r="7458" spans="1:8">
      <c r="A7458" s="601" t="s">
        <v>4145</v>
      </c>
      <c r="B7458" s="602"/>
      <c r="C7458" s="602"/>
      <c r="D7458" s="603"/>
      <c r="E7458" s="604" t="s">
        <v>4146</v>
      </c>
      <c r="F7458" s="619">
        <v>2.8</v>
      </c>
      <c r="G7458" s="606">
        <v>1587.2183463750353</v>
      </c>
      <c r="H7458" s="607">
        <v>4444.21</v>
      </c>
    </row>
    <row r="7459" spans="1:8">
      <c r="A7459" s="601" t="s">
        <v>4180</v>
      </c>
      <c r="B7459" s="602"/>
      <c r="C7459" s="602"/>
      <c r="D7459" s="603"/>
      <c r="E7459" s="604" t="s">
        <v>4146</v>
      </c>
      <c r="F7459" s="619">
        <v>2.8</v>
      </c>
      <c r="G7459" s="606">
        <v>104.75641086075238</v>
      </c>
      <c r="H7459" s="607">
        <v>293.32</v>
      </c>
    </row>
    <row r="7460" spans="1:8">
      <c r="A7460" s="601" t="s">
        <v>4181</v>
      </c>
      <c r="B7460" s="602"/>
      <c r="C7460" s="602"/>
      <c r="D7460" s="603"/>
      <c r="E7460" s="604" t="s">
        <v>4146</v>
      </c>
      <c r="F7460" s="619">
        <v>2.8</v>
      </c>
      <c r="G7460" s="606">
        <v>2041.4757928961851</v>
      </c>
      <c r="H7460" s="607">
        <v>5716.13</v>
      </c>
    </row>
    <row r="7461" spans="1:8">
      <c r="A7461" s="620"/>
      <c r="B7461" s="621"/>
      <c r="C7461" s="621"/>
      <c r="D7461" s="622"/>
      <c r="E7461" s="623" t="s">
        <v>4147</v>
      </c>
      <c r="F7461" s="624"/>
      <c r="G7461" s="625"/>
      <c r="H7461" s="612">
        <v>10453.66</v>
      </c>
    </row>
    <row r="7462" spans="1:8">
      <c r="A7462" s="677" t="s">
        <v>4148</v>
      </c>
      <c r="B7462" s="678"/>
      <c r="C7462" s="678"/>
      <c r="D7462" s="678"/>
      <c r="E7462" s="678"/>
      <c r="F7462" s="678"/>
      <c r="G7462" s="678"/>
      <c r="H7462" s="679"/>
    </row>
    <row r="7463" spans="1:8">
      <c r="A7463" s="594" t="s">
        <v>4064</v>
      </c>
      <c r="B7463" s="595"/>
      <c r="C7463" s="595"/>
      <c r="D7463" s="596"/>
      <c r="E7463" s="597" t="s">
        <v>4130</v>
      </c>
      <c r="F7463" s="598" t="s">
        <v>4132</v>
      </c>
      <c r="G7463" s="599" t="s">
        <v>4133</v>
      </c>
      <c r="H7463" s="600" t="s">
        <v>4134</v>
      </c>
    </row>
    <row r="7464" spans="1:8">
      <c r="A7464" s="601" t="s">
        <v>4149</v>
      </c>
      <c r="B7464" s="602"/>
      <c r="C7464" s="602"/>
      <c r="D7464" s="603"/>
      <c r="E7464" s="604" t="s">
        <v>4140</v>
      </c>
      <c r="F7464" s="632">
        <v>0.1</v>
      </c>
      <c r="G7464" s="606">
        <v>64783.484999999993</v>
      </c>
      <c r="H7464" s="607">
        <v>6478.35</v>
      </c>
    </row>
    <row r="7465" spans="1:8">
      <c r="A7465" s="601"/>
      <c r="B7465" s="602"/>
      <c r="C7465" s="602"/>
      <c r="D7465" s="603"/>
      <c r="E7465" s="623" t="s">
        <v>4150</v>
      </c>
      <c r="F7465" s="624"/>
      <c r="G7465" s="625"/>
      <c r="H7465" s="612">
        <v>6478.35</v>
      </c>
    </row>
    <row r="7466" spans="1:8">
      <c r="A7466" s="677" t="s">
        <v>4151</v>
      </c>
      <c r="B7466" s="678"/>
      <c r="C7466" s="678"/>
      <c r="D7466" s="678"/>
      <c r="E7466" s="678"/>
      <c r="F7466" s="678"/>
      <c r="G7466" s="678"/>
      <c r="H7466" s="679"/>
    </row>
    <row r="7467" spans="1:8">
      <c r="A7467" s="594" t="s">
        <v>4064</v>
      </c>
      <c r="B7467" s="595"/>
      <c r="C7467" s="595"/>
      <c r="D7467" s="596"/>
      <c r="E7467" s="597" t="s">
        <v>4130</v>
      </c>
      <c r="F7467" s="598" t="s">
        <v>4144</v>
      </c>
      <c r="G7467" s="599" t="s">
        <v>4133</v>
      </c>
      <c r="H7467" s="600" t="s">
        <v>4134</v>
      </c>
    </row>
    <row r="7468" spans="1:8">
      <c r="A7468" s="601" t="s">
        <v>4198</v>
      </c>
      <c r="B7468" s="602"/>
      <c r="C7468" s="602"/>
      <c r="D7468" s="603"/>
      <c r="E7468" s="604" t="s">
        <v>4146</v>
      </c>
      <c r="F7468" s="640">
        <v>2.8</v>
      </c>
      <c r="G7468" s="606">
        <v>25731.008062500001</v>
      </c>
      <c r="H7468" s="607">
        <v>72046.820000000007</v>
      </c>
    </row>
    <row r="7469" spans="1:8">
      <c r="A7469" s="601"/>
      <c r="B7469" s="602"/>
      <c r="C7469" s="602"/>
      <c r="D7469" s="603"/>
      <c r="E7469" s="604" t="s">
        <v>4141</v>
      </c>
      <c r="F7469" s="605"/>
      <c r="G7469" s="606" t="s">
        <v>4141</v>
      </c>
      <c r="H7469" s="607" t="s">
        <v>4141</v>
      </c>
    </row>
    <row r="7470" spans="1:8" ht="13.5" thickBot="1">
      <c r="A7470" s="641"/>
      <c r="B7470" s="642"/>
      <c r="C7470" s="642"/>
      <c r="D7470" s="643"/>
      <c r="E7470" s="644" t="s">
        <v>4153</v>
      </c>
      <c r="F7470" s="645"/>
      <c r="G7470" s="646"/>
      <c r="H7470" s="647">
        <v>72046.820000000007</v>
      </c>
    </row>
    <row r="7471" spans="1:8" ht="13.5" thickBot="1">
      <c r="A7471" s="648" t="s">
        <v>4154</v>
      </c>
      <c r="B7471" s="649"/>
      <c r="C7471" s="649"/>
      <c r="D7471" s="649"/>
      <c r="E7471" s="650"/>
      <c r="F7471" s="651">
        <v>109041.77</v>
      </c>
      <c r="G7471" s="652"/>
      <c r="H7471" s="653"/>
    </row>
    <row r="7472" spans="1:8" ht="15.75" thickBot="1">
      <c r="A7472" s="579"/>
      <c r="B7472" s="579"/>
      <c r="C7472" s="579"/>
      <c r="D7472" s="579"/>
      <c r="E7472" s="579"/>
      <c r="F7472" s="579"/>
      <c r="G7472" s="579"/>
      <c r="H7472" s="579"/>
    </row>
    <row r="7473" spans="1:8" ht="15.75" thickBot="1">
      <c r="A7473" s="580"/>
      <c r="B7473" s="580"/>
      <c r="C7473" s="580"/>
      <c r="D7473" s="580"/>
      <c r="E7473" s="580"/>
      <c r="F7473" s="580"/>
      <c r="G7473" s="580"/>
      <c r="H7473" s="580"/>
    </row>
    <row r="7474" spans="1:8" ht="26.25" thickBot="1">
      <c r="A7474" s="573" t="s">
        <v>4129</v>
      </c>
      <c r="B7474" s="581"/>
      <c r="C7474" s="581"/>
      <c r="D7474" s="582" t="s">
        <v>591</v>
      </c>
      <c r="E7474" s="583" t="s">
        <v>4130</v>
      </c>
      <c r="F7474" s="584" t="s">
        <v>25</v>
      </c>
      <c r="G7474" s="585" t="s">
        <v>0</v>
      </c>
      <c r="H7474" s="586" t="s">
        <v>4892</v>
      </c>
    </row>
    <row r="7475" spans="1:8" ht="15.75" customHeight="1" thickBot="1">
      <c r="A7475" s="580"/>
      <c r="B7475" s="580"/>
      <c r="C7475" s="580"/>
      <c r="D7475" s="580"/>
      <c r="E7475" s="580"/>
      <c r="F7475" s="580"/>
      <c r="G7475" s="580"/>
      <c r="H7475" s="580"/>
    </row>
    <row r="7476" spans="1:8">
      <c r="A7476" s="674" t="s">
        <v>1297</v>
      </c>
      <c r="B7476" s="675"/>
      <c r="C7476" s="675"/>
      <c r="D7476" s="675"/>
      <c r="E7476" s="675"/>
      <c r="F7476" s="675"/>
      <c r="G7476" s="675"/>
      <c r="H7476" s="676"/>
    </row>
    <row r="7477" spans="1:8">
      <c r="A7477" s="594" t="s">
        <v>4064</v>
      </c>
      <c r="B7477" s="595"/>
      <c r="C7477" s="595"/>
      <c r="D7477" s="596"/>
      <c r="E7477" s="597" t="s">
        <v>4130</v>
      </c>
      <c r="F7477" s="598" t="s">
        <v>4132</v>
      </c>
      <c r="G7477" s="599" t="s">
        <v>4133</v>
      </c>
      <c r="H7477" s="600" t="s">
        <v>4134</v>
      </c>
    </row>
    <row r="7478" spans="1:8">
      <c r="A7478" s="601" t="s">
        <v>4176</v>
      </c>
      <c r="B7478" s="602"/>
      <c r="C7478" s="602"/>
      <c r="D7478" s="603"/>
      <c r="E7478" s="604" t="s">
        <v>4177</v>
      </c>
      <c r="F7478" s="605">
        <v>0.6</v>
      </c>
      <c r="G7478" s="606">
        <v>32</v>
      </c>
      <c r="H7478" s="607">
        <v>19.2</v>
      </c>
    </row>
    <row r="7479" spans="1:8">
      <c r="A7479" s="601" t="s">
        <v>4570</v>
      </c>
      <c r="B7479" s="602"/>
      <c r="C7479" s="602"/>
      <c r="D7479" s="603"/>
      <c r="E7479" s="604" t="s">
        <v>4140</v>
      </c>
      <c r="F7479" s="605">
        <v>0.01</v>
      </c>
      <c r="G7479" s="606">
        <v>147000</v>
      </c>
      <c r="H7479" s="607">
        <v>1470</v>
      </c>
    </row>
    <row r="7480" spans="1:8">
      <c r="A7480" s="601" t="s">
        <v>4886</v>
      </c>
      <c r="B7480" s="602"/>
      <c r="C7480" s="602"/>
      <c r="D7480" s="603"/>
      <c r="E7480" s="604" t="s">
        <v>4263</v>
      </c>
      <c r="F7480" s="605">
        <v>0.93</v>
      </c>
      <c r="G7480" s="606">
        <v>736</v>
      </c>
      <c r="H7480" s="607">
        <v>684.48</v>
      </c>
    </row>
    <row r="7481" spans="1:8">
      <c r="A7481" s="601" t="s">
        <v>4893</v>
      </c>
      <c r="B7481" s="602"/>
      <c r="C7481" s="602"/>
      <c r="D7481" s="603"/>
      <c r="E7481" s="604" t="s">
        <v>4164</v>
      </c>
      <c r="F7481" s="605">
        <v>0.26</v>
      </c>
      <c r="G7481" s="606">
        <v>69304</v>
      </c>
      <c r="H7481" s="607">
        <v>18019.04</v>
      </c>
    </row>
    <row r="7482" spans="1:8">
      <c r="A7482" s="601"/>
      <c r="B7482" s="602"/>
      <c r="C7482" s="602"/>
      <c r="D7482" s="603"/>
      <c r="E7482" s="604" t="s">
        <v>4141</v>
      </c>
      <c r="F7482" s="605"/>
      <c r="G7482" s="606" t="s">
        <v>4141</v>
      </c>
      <c r="H7482" s="607" t="s">
        <v>4141</v>
      </c>
    </row>
    <row r="7483" spans="1:8">
      <c r="A7483" s="601"/>
      <c r="B7483" s="602"/>
      <c r="C7483" s="602"/>
      <c r="D7483" s="603"/>
      <c r="E7483" s="623" t="s">
        <v>4142</v>
      </c>
      <c r="F7483" s="624"/>
      <c r="G7483" s="625"/>
      <c r="H7483" s="612">
        <v>20192.72</v>
      </c>
    </row>
    <row r="7484" spans="1:8">
      <c r="A7484" s="677" t="s">
        <v>4143</v>
      </c>
      <c r="B7484" s="678"/>
      <c r="C7484" s="678"/>
      <c r="D7484" s="678"/>
      <c r="E7484" s="678"/>
      <c r="F7484" s="678"/>
      <c r="G7484" s="678"/>
      <c r="H7484" s="679"/>
    </row>
    <row r="7485" spans="1:8">
      <c r="A7485" s="594" t="s">
        <v>4129</v>
      </c>
      <c r="B7485" s="595"/>
      <c r="C7485" s="595"/>
      <c r="D7485" s="596"/>
      <c r="E7485" s="597" t="s">
        <v>4130</v>
      </c>
      <c r="F7485" s="598" t="s">
        <v>4144</v>
      </c>
      <c r="G7485" s="599" t="s">
        <v>4133</v>
      </c>
      <c r="H7485" s="600" t="s">
        <v>4134</v>
      </c>
    </row>
    <row r="7486" spans="1:8">
      <c r="A7486" s="601" t="s">
        <v>4145</v>
      </c>
      <c r="B7486" s="602"/>
      <c r="C7486" s="602"/>
      <c r="D7486" s="603"/>
      <c r="E7486" s="604" t="s">
        <v>4146</v>
      </c>
      <c r="F7486" s="619">
        <v>0.79</v>
      </c>
      <c r="G7486" s="606">
        <v>1587.2183463750353</v>
      </c>
      <c r="H7486" s="607">
        <v>1253.9000000000001</v>
      </c>
    </row>
    <row r="7487" spans="1:8">
      <c r="A7487" s="601" t="s">
        <v>4180</v>
      </c>
      <c r="B7487" s="602"/>
      <c r="C7487" s="602"/>
      <c r="D7487" s="603"/>
      <c r="E7487" s="604" t="s">
        <v>4146</v>
      </c>
      <c r="F7487" s="619">
        <v>0.79</v>
      </c>
      <c r="G7487" s="606">
        <v>104.75641086075238</v>
      </c>
      <c r="H7487" s="607">
        <v>82.76</v>
      </c>
    </row>
    <row r="7488" spans="1:8">
      <c r="A7488" s="601" t="s">
        <v>4181</v>
      </c>
      <c r="B7488" s="602"/>
      <c r="C7488" s="602"/>
      <c r="D7488" s="603"/>
      <c r="E7488" s="604" t="s">
        <v>4146</v>
      </c>
      <c r="F7488" s="619">
        <v>0.79</v>
      </c>
      <c r="G7488" s="606">
        <v>2041.4757928961851</v>
      </c>
      <c r="H7488" s="607">
        <v>1612.77</v>
      </c>
    </row>
    <row r="7489" spans="1:8">
      <c r="A7489" s="620"/>
      <c r="B7489" s="621"/>
      <c r="C7489" s="621"/>
      <c r="D7489" s="622"/>
      <c r="E7489" s="623" t="s">
        <v>4147</v>
      </c>
      <c r="F7489" s="624"/>
      <c r="G7489" s="625"/>
      <c r="H7489" s="612">
        <v>2949.43</v>
      </c>
    </row>
    <row r="7490" spans="1:8">
      <c r="A7490" s="677" t="s">
        <v>4148</v>
      </c>
      <c r="B7490" s="678"/>
      <c r="C7490" s="678"/>
      <c r="D7490" s="678"/>
      <c r="E7490" s="678"/>
      <c r="F7490" s="678"/>
      <c r="G7490" s="678"/>
      <c r="H7490" s="679"/>
    </row>
    <row r="7491" spans="1:8">
      <c r="A7491" s="594" t="s">
        <v>4064</v>
      </c>
      <c r="B7491" s="595"/>
      <c r="C7491" s="595"/>
      <c r="D7491" s="596"/>
      <c r="E7491" s="597" t="s">
        <v>4130</v>
      </c>
      <c r="F7491" s="598" t="s">
        <v>4132</v>
      </c>
      <c r="G7491" s="599" t="s">
        <v>4133</v>
      </c>
      <c r="H7491" s="600" t="s">
        <v>4134</v>
      </c>
    </row>
    <row r="7492" spans="1:8">
      <c r="A7492" s="601" t="s">
        <v>4149</v>
      </c>
      <c r="B7492" s="602"/>
      <c r="C7492" s="602"/>
      <c r="D7492" s="603"/>
      <c r="E7492" s="604" t="s">
        <v>4140</v>
      </c>
      <c r="F7492" s="632">
        <v>0.14879999999999999</v>
      </c>
      <c r="G7492" s="606">
        <v>64783.484999999993</v>
      </c>
      <c r="H7492" s="607">
        <v>9639.7800000000007</v>
      </c>
    </row>
    <row r="7493" spans="1:8">
      <c r="A7493" s="601"/>
      <c r="B7493" s="602"/>
      <c r="C7493" s="602"/>
      <c r="D7493" s="603"/>
      <c r="E7493" s="623" t="s">
        <v>4150</v>
      </c>
      <c r="F7493" s="624"/>
      <c r="G7493" s="625"/>
      <c r="H7493" s="612">
        <v>9639.7800000000007</v>
      </c>
    </row>
    <row r="7494" spans="1:8">
      <c r="A7494" s="677" t="s">
        <v>4151</v>
      </c>
      <c r="B7494" s="678"/>
      <c r="C7494" s="678"/>
      <c r="D7494" s="678"/>
      <c r="E7494" s="678"/>
      <c r="F7494" s="678"/>
      <c r="G7494" s="678"/>
      <c r="H7494" s="679"/>
    </row>
    <row r="7495" spans="1:8">
      <c r="A7495" s="594" t="s">
        <v>4064</v>
      </c>
      <c r="B7495" s="595"/>
      <c r="C7495" s="595"/>
      <c r="D7495" s="596"/>
      <c r="E7495" s="597" t="s">
        <v>4130</v>
      </c>
      <c r="F7495" s="598" t="s">
        <v>4144</v>
      </c>
      <c r="G7495" s="599" t="s">
        <v>4133</v>
      </c>
      <c r="H7495" s="600" t="s">
        <v>4134</v>
      </c>
    </row>
    <row r="7496" spans="1:8">
      <c r="A7496" s="601" t="s">
        <v>4198</v>
      </c>
      <c r="B7496" s="602"/>
      <c r="C7496" s="602"/>
      <c r="D7496" s="603"/>
      <c r="E7496" s="604" t="s">
        <v>4146</v>
      </c>
      <c r="F7496" s="640">
        <v>0.79</v>
      </c>
      <c r="G7496" s="606">
        <v>25731.008062500001</v>
      </c>
      <c r="H7496" s="607">
        <v>20327.5</v>
      </c>
    </row>
    <row r="7497" spans="1:8">
      <c r="A7497" s="601"/>
      <c r="B7497" s="602"/>
      <c r="C7497" s="602"/>
      <c r="D7497" s="603"/>
      <c r="E7497" s="604" t="s">
        <v>4141</v>
      </c>
      <c r="F7497" s="605"/>
      <c r="G7497" s="606" t="s">
        <v>4141</v>
      </c>
      <c r="H7497" s="607" t="s">
        <v>4141</v>
      </c>
    </row>
    <row r="7498" spans="1:8" ht="13.5" thickBot="1">
      <c r="A7498" s="641"/>
      <c r="B7498" s="642"/>
      <c r="C7498" s="642"/>
      <c r="D7498" s="643"/>
      <c r="E7498" s="644" t="s">
        <v>4153</v>
      </c>
      <c r="F7498" s="645"/>
      <c r="G7498" s="646"/>
      <c r="H7498" s="647">
        <v>20327.5</v>
      </c>
    </row>
    <row r="7499" spans="1:8" ht="13.5" thickBot="1">
      <c r="A7499" s="648" t="s">
        <v>4154</v>
      </c>
      <c r="B7499" s="649"/>
      <c r="C7499" s="649"/>
      <c r="D7499" s="649"/>
      <c r="E7499" s="650"/>
      <c r="F7499" s="651">
        <v>53109.43</v>
      </c>
      <c r="G7499" s="652"/>
      <c r="H7499" s="653"/>
    </row>
    <row r="7500" spans="1:8" ht="15.75" thickBot="1">
      <c r="A7500" s="579"/>
      <c r="B7500" s="579"/>
      <c r="C7500" s="579"/>
      <c r="D7500" s="579"/>
      <c r="E7500" s="579"/>
      <c r="F7500" s="579"/>
      <c r="G7500" s="579"/>
      <c r="H7500" s="579"/>
    </row>
    <row r="7501" spans="1:8" ht="15.75" thickBot="1">
      <c r="A7501" s="580"/>
      <c r="B7501" s="580"/>
      <c r="C7501" s="580"/>
      <c r="D7501" s="580"/>
      <c r="E7501" s="580"/>
      <c r="F7501" s="580"/>
      <c r="G7501" s="580"/>
      <c r="H7501" s="580"/>
    </row>
    <row r="7502" spans="1:8" ht="26.25" thickBot="1">
      <c r="A7502" s="573" t="s">
        <v>4129</v>
      </c>
      <c r="B7502" s="581"/>
      <c r="C7502" s="581"/>
      <c r="D7502" s="582" t="s">
        <v>593</v>
      </c>
      <c r="E7502" s="583" t="s">
        <v>4130</v>
      </c>
      <c r="F7502" s="584" t="s">
        <v>25</v>
      </c>
      <c r="G7502" s="585" t="s">
        <v>0</v>
      </c>
      <c r="H7502" s="586" t="s">
        <v>4894</v>
      </c>
    </row>
    <row r="7503" spans="1:8" ht="15.75" customHeight="1" thickBot="1">
      <c r="A7503" s="580"/>
      <c r="B7503" s="580"/>
      <c r="C7503" s="580"/>
      <c r="D7503" s="580"/>
      <c r="E7503" s="580"/>
      <c r="F7503" s="580"/>
      <c r="G7503" s="580"/>
      <c r="H7503" s="580"/>
    </row>
    <row r="7504" spans="1:8">
      <c r="A7504" s="674" t="s">
        <v>1297</v>
      </c>
      <c r="B7504" s="675"/>
      <c r="C7504" s="675"/>
      <c r="D7504" s="675"/>
      <c r="E7504" s="675"/>
      <c r="F7504" s="675"/>
      <c r="G7504" s="675"/>
      <c r="H7504" s="676"/>
    </row>
    <row r="7505" spans="1:8">
      <c r="A7505" s="594" t="s">
        <v>4064</v>
      </c>
      <c r="B7505" s="595"/>
      <c r="C7505" s="595"/>
      <c r="D7505" s="596"/>
      <c r="E7505" s="597" t="s">
        <v>4130</v>
      </c>
      <c r="F7505" s="598" t="s">
        <v>4132</v>
      </c>
      <c r="G7505" s="599" t="s">
        <v>4133</v>
      </c>
      <c r="H7505" s="600" t="s">
        <v>4134</v>
      </c>
    </row>
    <row r="7506" spans="1:8">
      <c r="A7506" s="601" t="s">
        <v>4176</v>
      </c>
      <c r="B7506" s="602"/>
      <c r="C7506" s="602"/>
      <c r="D7506" s="603"/>
      <c r="E7506" s="604" t="s">
        <v>4177</v>
      </c>
      <c r="F7506" s="605">
        <v>1.42</v>
      </c>
      <c r="G7506" s="606">
        <v>32</v>
      </c>
      <c r="H7506" s="607">
        <v>45.44</v>
      </c>
    </row>
    <row r="7507" spans="1:8">
      <c r="A7507" s="601" t="s">
        <v>4570</v>
      </c>
      <c r="B7507" s="602"/>
      <c r="C7507" s="602"/>
      <c r="D7507" s="603"/>
      <c r="E7507" s="604" t="s">
        <v>4140</v>
      </c>
      <c r="F7507" s="605">
        <v>0.01</v>
      </c>
      <c r="G7507" s="606">
        <v>147000</v>
      </c>
      <c r="H7507" s="607">
        <v>1470</v>
      </c>
    </row>
    <row r="7508" spans="1:8">
      <c r="A7508" s="601" t="s">
        <v>4886</v>
      </c>
      <c r="B7508" s="602"/>
      <c r="C7508" s="602"/>
      <c r="D7508" s="603"/>
      <c r="E7508" s="604" t="s">
        <v>4263</v>
      </c>
      <c r="F7508" s="605">
        <v>2.39</v>
      </c>
      <c r="G7508" s="606">
        <v>736</v>
      </c>
      <c r="H7508" s="607">
        <v>1759.04</v>
      </c>
    </row>
    <row r="7509" spans="1:8">
      <c r="A7509" s="601" t="s">
        <v>4895</v>
      </c>
      <c r="B7509" s="602"/>
      <c r="C7509" s="602"/>
      <c r="D7509" s="603"/>
      <c r="E7509" s="604" t="s">
        <v>4138</v>
      </c>
      <c r="F7509" s="605">
        <v>12.87</v>
      </c>
      <c r="G7509" s="606">
        <v>945</v>
      </c>
      <c r="H7509" s="607">
        <v>12162.15</v>
      </c>
    </row>
    <row r="7510" spans="1:8">
      <c r="A7510" s="601"/>
      <c r="B7510" s="602"/>
      <c r="C7510" s="602"/>
      <c r="D7510" s="603"/>
      <c r="E7510" s="604" t="s">
        <v>4141</v>
      </c>
      <c r="F7510" s="605"/>
      <c r="G7510" s="606" t="s">
        <v>4141</v>
      </c>
      <c r="H7510" s="607" t="s">
        <v>4141</v>
      </c>
    </row>
    <row r="7511" spans="1:8">
      <c r="A7511" s="601"/>
      <c r="B7511" s="602"/>
      <c r="C7511" s="602"/>
      <c r="D7511" s="603"/>
      <c r="E7511" s="623" t="s">
        <v>4142</v>
      </c>
      <c r="F7511" s="624"/>
      <c r="G7511" s="625"/>
      <c r="H7511" s="612">
        <v>15436.63</v>
      </c>
    </row>
    <row r="7512" spans="1:8">
      <c r="A7512" s="677" t="s">
        <v>4143</v>
      </c>
      <c r="B7512" s="678"/>
      <c r="C7512" s="678"/>
      <c r="D7512" s="678"/>
      <c r="E7512" s="678"/>
      <c r="F7512" s="678"/>
      <c r="G7512" s="678"/>
      <c r="H7512" s="679"/>
    </row>
    <row r="7513" spans="1:8">
      <c r="A7513" s="594" t="s">
        <v>4129</v>
      </c>
      <c r="B7513" s="595"/>
      <c r="C7513" s="595"/>
      <c r="D7513" s="596"/>
      <c r="E7513" s="597" t="s">
        <v>4130</v>
      </c>
      <c r="F7513" s="598" t="s">
        <v>4144</v>
      </c>
      <c r="G7513" s="599" t="s">
        <v>4133</v>
      </c>
      <c r="H7513" s="600" t="s">
        <v>4134</v>
      </c>
    </row>
    <row r="7514" spans="1:8">
      <c r="A7514" s="601" t="s">
        <v>4145</v>
      </c>
      <c r="B7514" s="602"/>
      <c r="C7514" s="602"/>
      <c r="D7514" s="603"/>
      <c r="E7514" s="604" t="s">
        <v>4146</v>
      </c>
      <c r="F7514" s="619">
        <v>1.2</v>
      </c>
      <c r="G7514" s="606">
        <v>1587.2183463750353</v>
      </c>
      <c r="H7514" s="607">
        <v>1904.66</v>
      </c>
    </row>
    <row r="7515" spans="1:8">
      <c r="A7515" s="601" t="s">
        <v>4180</v>
      </c>
      <c r="B7515" s="602"/>
      <c r="C7515" s="602"/>
      <c r="D7515" s="603"/>
      <c r="E7515" s="604" t="s">
        <v>4146</v>
      </c>
      <c r="F7515" s="619">
        <v>1.2</v>
      </c>
      <c r="G7515" s="606">
        <v>104.75641086075238</v>
      </c>
      <c r="H7515" s="607">
        <v>125.71</v>
      </c>
    </row>
    <row r="7516" spans="1:8">
      <c r="A7516" s="601" t="s">
        <v>4181</v>
      </c>
      <c r="B7516" s="602"/>
      <c r="C7516" s="602"/>
      <c r="D7516" s="603"/>
      <c r="E7516" s="604" t="s">
        <v>4146</v>
      </c>
      <c r="F7516" s="619">
        <v>1.2</v>
      </c>
      <c r="G7516" s="606">
        <v>2041.4757928961851</v>
      </c>
      <c r="H7516" s="607">
        <v>2449.77</v>
      </c>
    </row>
    <row r="7517" spans="1:8">
      <c r="A7517" s="620"/>
      <c r="B7517" s="621"/>
      <c r="C7517" s="621"/>
      <c r="D7517" s="622"/>
      <c r="E7517" s="623" t="s">
        <v>4147</v>
      </c>
      <c r="F7517" s="624"/>
      <c r="G7517" s="625"/>
      <c r="H7517" s="612">
        <v>4480.1400000000003</v>
      </c>
    </row>
    <row r="7518" spans="1:8">
      <c r="A7518" s="677" t="s">
        <v>4148</v>
      </c>
      <c r="B7518" s="678"/>
      <c r="C7518" s="678"/>
      <c r="D7518" s="678"/>
      <c r="E7518" s="678"/>
      <c r="F7518" s="678"/>
      <c r="G7518" s="678"/>
      <c r="H7518" s="679"/>
    </row>
    <row r="7519" spans="1:8">
      <c r="A7519" s="594" t="s">
        <v>4064</v>
      </c>
      <c r="B7519" s="595"/>
      <c r="C7519" s="595"/>
      <c r="D7519" s="596"/>
      <c r="E7519" s="597" t="s">
        <v>4130</v>
      </c>
      <c r="F7519" s="598" t="s">
        <v>4132</v>
      </c>
      <c r="G7519" s="599" t="s">
        <v>4133</v>
      </c>
      <c r="H7519" s="600" t="s">
        <v>4134</v>
      </c>
    </row>
    <row r="7520" spans="1:8">
      <c r="A7520" s="601" t="s">
        <v>4149</v>
      </c>
      <c r="B7520" s="602"/>
      <c r="C7520" s="602"/>
      <c r="D7520" s="603"/>
      <c r="E7520" s="604" t="s">
        <v>4140</v>
      </c>
      <c r="F7520" s="632">
        <v>0.14879999999999999</v>
      </c>
      <c r="G7520" s="606">
        <v>64783.484999999993</v>
      </c>
      <c r="H7520" s="607">
        <v>9639.7800000000007</v>
      </c>
    </row>
    <row r="7521" spans="1:8">
      <c r="A7521" s="601"/>
      <c r="B7521" s="602"/>
      <c r="C7521" s="602"/>
      <c r="D7521" s="603"/>
      <c r="E7521" s="623" t="s">
        <v>4150</v>
      </c>
      <c r="F7521" s="624"/>
      <c r="G7521" s="625"/>
      <c r="H7521" s="612">
        <v>9639.7800000000007</v>
      </c>
    </row>
    <row r="7522" spans="1:8">
      <c r="A7522" s="677" t="s">
        <v>4151</v>
      </c>
      <c r="B7522" s="678"/>
      <c r="C7522" s="678"/>
      <c r="D7522" s="678"/>
      <c r="E7522" s="678"/>
      <c r="F7522" s="678"/>
      <c r="G7522" s="678"/>
      <c r="H7522" s="679"/>
    </row>
    <row r="7523" spans="1:8">
      <c r="A7523" s="594" t="s">
        <v>4064</v>
      </c>
      <c r="B7523" s="595"/>
      <c r="C7523" s="595"/>
      <c r="D7523" s="596"/>
      <c r="E7523" s="597" t="s">
        <v>4130</v>
      </c>
      <c r="F7523" s="598" t="s">
        <v>4144</v>
      </c>
      <c r="G7523" s="599" t="s">
        <v>4133</v>
      </c>
      <c r="H7523" s="600" t="s">
        <v>4134</v>
      </c>
    </row>
    <row r="7524" spans="1:8">
      <c r="A7524" s="601" t="s">
        <v>4198</v>
      </c>
      <c r="B7524" s="602"/>
      <c r="C7524" s="602"/>
      <c r="D7524" s="603"/>
      <c r="E7524" s="604" t="s">
        <v>4146</v>
      </c>
      <c r="F7524" s="640">
        <v>1.2</v>
      </c>
      <c r="G7524" s="606">
        <v>25731.008062500001</v>
      </c>
      <c r="H7524" s="607">
        <v>30877.21</v>
      </c>
    </row>
    <row r="7525" spans="1:8">
      <c r="A7525" s="601"/>
      <c r="B7525" s="602"/>
      <c r="C7525" s="602"/>
      <c r="D7525" s="603"/>
      <c r="E7525" s="604" t="s">
        <v>4141</v>
      </c>
      <c r="F7525" s="605"/>
      <c r="G7525" s="606" t="s">
        <v>4141</v>
      </c>
      <c r="H7525" s="607" t="s">
        <v>4141</v>
      </c>
    </row>
    <row r="7526" spans="1:8" ht="13.5" thickBot="1">
      <c r="A7526" s="641"/>
      <c r="B7526" s="642"/>
      <c r="C7526" s="642"/>
      <c r="D7526" s="643"/>
      <c r="E7526" s="644" t="s">
        <v>4153</v>
      </c>
      <c r="F7526" s="645"/>
      <c r="G7526" s="646"/>
      <c r="H7526" s="647">
        <v>30877.21</v>
      </c>
    </row>
    <row r="7527" spans="1:8" ht="13.5" thickBot="1">
      <c r="A7527" s="648" t="s">
        <v>4154</v>
      </c>
      <c r="B7527" s="649"/>
      <c r="C7527" s="649"/>
      <c r="D7527" s="649"/>
      <c r="E7527" s="650"/>
      <c r="F7527" s="651">
        <v>60433.760000000002</v>
      </c>
      <c r="G7527" s="652"/>
      <c r="H7527" s="653"/>
    </row>
    <row r="7528" spans="1:8" ht="15.75" thickBot="1">
      <c r="A7528" s="579"/>
      <c r="B7528" s="579"/>
      <c r="C7528" s="579"/>
      <c r="D7528" s="579"/>
      <c r="E7528" s="579"/>
      <c r="F7528" s="579"/>
      <c r="G7528" s="579"/>
      <c r="H7528" s="579"/>
    </row>
    <row r="7529" spans="1:8" ht="15.75" thickBot="1">
      <c r="A7529" s="580"/>
      <c r="B7529" s="580"/>
      <c r="C7529" s="580"/>
      <c r="D7529" s="580"/>
      <c r="E7529" s="580"/>
      <c r="F7529" s="580"/>
      <c r="G7529" s="580"/>
      <c r="H7529" s="580"/>
    </row>
    <row r="7530" spans="1:8" ht="39" thickBot="1">
      <c r="A7530" s="573" t="s">
        <v>4129</v>
      </c>
      <c r="B7530" s="581"/>
      <c r="C7530" s="581"/>
      <c r="D7530" s="582" t="s">
        <v>595</v>
      </c>
      <c r="E7530" s="583" t="s">
        <v>4130</v>
      </c>
      <c r="F7530" s="584" t="s">
        <v>28</v>
      </c>
      <c r="G7530" s="585" t="s">
        <v>0</v>
      </c>
      <c r="H7530" s="586" t="s">
        <v>4896</v>
      </c>
    </row>
    <row r="7531" spans="1:8" ht="15.75" customHeight="1" thickBot="1">
      <c r="A7531" s="580"/>
      <c r="B7531" s="580"/>
      <c r="C7531" s="580"/>
      <c r="D7531" s="580"/>
      <c r="E7531" s="580"/>
      <c r="F7531" s="580"/>
      <c r="G7531" s="580"/>
      <c r="H7531" s="580"/>
    </row>
    <row r="7532" spans="1:8">
      <c r="A7532" s="674" t="s">
        <v>1297</v>
      </c>
      <c r="B7532" s="675"/>
      <c r="C7532" s="675"/>
      <c r="D7532" s="675"/>
      <c r="E7532" s="675"/>
      <c r="F7532" s="675"/>
      <c r="G7532" s="675"/>
      <c r="H7532" s="676"/>
    </row>
    <row r="7533" spans="1:8">
      <c r="A7533" s="594" t="s">
        <v>4064</v>
      </c>
      <c r="B7533" s="595"/>
      <c r="C7533" s="595"/>
      <c r="D7533" s="596"/>
      <c r="E7533" s="597" t="s">
        <v>4130</v>
      </c>
      <c r="F7533" s="598" t="s">
        <v>4132</v>
      </c>
      <c r="G7533" s="599" t="s">
        <v>4133</v>
      </c>
      <c r="H7533" s="600" t="s">
        <v>4134</v>
      </c>
    </row>
    <row r="7534" spans="1:8">
      <c r="A7534" s="601" t="s">
        <v>4897</v>
      </c>
      <c r="B7534" s="602"/>
      <c r="C7534" s="602"/>
      <c r="D7534" s="603"/>
      <c r="E7534" s="604" t="s">
        <v>4138</v>
      </c>
      <c r="F7534" s="605">
        <v>13.48</v>
      </c>
      <c r="G7534" s="606">
        <v>1680</v>
      </c>
      <c r="H7534" s="607">
        <v>22646.400000000001</v>
      </c>
    </row>
    <row r="7535" spans="1:8">
      <c r="A7535" s="601" t="s">
        <v>4162</v>
      </c>
      <c r="B7535" s="602"/>
      <c r="C7535" s="602"/>
      <c r="D7535" s="603"/>
      <c r="E7535" s="604" t="s">
        <v>4140</v>
      </c>
      <c r="F7535" s="605">
        <v>0.01</v>
      </c>
      <c r="G7535" s="606">
        <v>473270</v>
      </c>
      <c r="H7535" s="607">
        <v>4732.7</v>
      </c>
    </row>
    <row r="7536" spans="1:8">
      <c r="A7536" s="601"/>
      <c r="B7536" s="602"/>
      <c r="C7536" s="602"/>
      <c r="D7536" s="603"/>
      <c r="E7536" s="604" t="s">
        <v>4141</v>
      </c>
      <c r="F7536" s="605"/>
      <c r="G7536" s="606" t="s">
        <v>4141</v>
      </c>
      <c r="H7536" s="607" t="s">
        <v>4141</v>
      </c>
    </row>
    <row r="7537" spans="1:8">
      <c r="A7537" s="601"/>
      <c r="B7537" s="602"/>
      <c r="C7537" s="602"/>
      <c r="D7537" s="603"/>
      <c r="E7537" s="623" t="s">
        <v>4142</v>
      </c>
      <c r="F7537" s="624"/>
      <c r="G7537" s="625"/>
      <c r="H7537" s="612">
        <v>27379.1</v>
      </c>
    </row>
    <row r="7538" spans="1:8">
      <c r="A7538" s="677" t="s">
        <v>4143</v>
      </c>
      <c r="B7538" s="678"/>
      <c r="C7538" s="678"/>
      <c r="D7538" s="678"/>
      <c r="E7538" s="678"/>
      <c r="F7538" s="678"/>
      <c r="G7538" s="678"/>
      <c r="H7538" s="679"/>
    </row>
    <row r="7539" spans="1:8">
      <c r="A7539" s="594" t="s">
        <v>4129</v>
      </c>
      <c r="B7539" s="595"/>
      <c r="C7539" s="595"/>
      <c r="D7539" s="596"/>
      <c r="E7539" s="597" t="s">
        <v>4130</v>
      </c>
      <c r="F7539" s="598" t="s">
        <v>4144</v>
      </c>
      <c r="G7539" s="599" t="s">
        <v>4133</v>
      </c>
      <c r="H7539" s="600" t="s">
        <v>4134</v>
      </c>
    </row>
    <row r="7540" spans="1:8">
      <c r="A7540" s="601" t="s">
        <v>4145</v>
      </c>
      <c r="B7540" s="602"/>
      <c r="C7540" s="602"/>
      <c r="D7540" s="603"/>
      <c r="E7540" s="604" t="s">
        <v>4146</v>
      </c>
      <c r="F7540" s="619">
        <v>0.33</v>
      </c>
      <c r="G7540" s="606">
        <v>1587.2183463750353</v>
      </c>
      <c r="H7540" s="607">
        <v>523.78</v>
      </c>
    </row>
    <row r="7541" spans="1:8">
      <c r="A7541" s="601" t="s">
        <v>4180</v>
      </c>
      <c r="B7541" s="602"/>
      <c r="C7541" s="602"/>
      <c r="D7541" s="603"/>
      <c r="E7541" s="604" t="s">
        <v>4146</v>
      </c>
      <c r="F7541" s="619">
        <v>0.33</v>
      </c>
      <c r="G7541" s="606">
        <v>104.75641086075238</v>
      </c>
      <c r="H7541" s="607">
        <v>34.57</v>
      </c>
    </row>
    <row r="7542" spans="1:8">
      <c r="A7542" s="601" t="s">
        <v>4181</v>
      </c>
      <c r="B7542" s="602"/>
      <c r="C7542" s="602"/>
      <c r="D7542" s="603"/>
      <c r="E7542" s="604" t="s">
        <v>4146</v>
      </c>
      <c r="F7542" s="619">
        <v>0.33</v>
      </c>
      <c r="G7542" s="606">
        <v>2041.4757928961851</v>
      </c>
      <c r="H7542" s="607">
        <v>673.69</v>
      </c>
    </row>
    <row r="7543" spans="1:8">
      <c r="A7543" s="620"/>
      <c r="B7543" s="621"/>
      <c r="C7543" s="621"/>
      <c r="D7543" s="622"/>
      <c r="E7543" s="623" t="s">
        <v>4147</v>
      </c>
      <c r="F7543" s="624"/>
      <c r="G7543" s="625"/>
      <c r="H7543" s="612">
        <v>1232.04</v>
      </c>
    </row>
    <row r="7544" spans="1:8">
      <c r="A7544" s="677" t="s">
        <v>4148</v>
      </c>
      <c r="B7544" s="678"/>
      <c r="C7544" s="678"/>
      <c r="D7544" s="678"/>
      <c r="E7544" s="678"/>
      <c r="F7544" s="678"/>
      <c r="G7544" s="678"/>
      <c r="H7544" s="679"/>
    </row>
    <row r="7545" spans="1:8">
      <c r="A7545" s="594" t="s">
        <v>4064</v>
      </c>
      <c r="B7545" s="595"/>
      <c r="C7545" s="595"/>
      <c r="D7545" s="596"/>
      <c r="E7545" s="597" t="s">
        <v>4130</v>
      </c>
      <c r="F7545" s="598" t="s">
        <v>4132</v>
      </c>
      <c r="G7545" s="599" t="s">
        <v>4133</v>
      </c>
      <c r="H7545" s="600" t="s">
        <v>4134</v>
      </c>
    </row>
    <row r="7546" spans="1:8">
      <c r="A7546" s="601" t="s">
        <v>4149</v>
      </c>
      <c r="B7546" s="602"/>
      <c r="C7546" s="602"/>
      <c r="D7546" s="603"/>
      <c r="E7546" s="604" t="s">
        <v>4140</v>
      </c>
      <c r="F7546" s="632">
        <v>9.5100000000000004E-2</v>
      </c>
      <c r="G7546" s="606">
        <v>64783.484999999993</v>
      </c>
      <c r="H7546" s="607">
        <v>6160.91</v>
      </c>
    </row>
    <row r="7547" spans="1:8">
      <c r="A7547" s="601"/>
      <c r="B7547" s="602"/>
      <c r="C7547" s="602"/>
      <c r="D7547" s="603"/>
      <c r="E7547" s="623" t="s">
        <v>4150</v>
      </c>
      <c r="F7547" s="624"/>
      <c r="G7547" s="625"/>
      <c r="H7547" s="612">
        <v>6160.91</v>
      </c>
    </row>
    <row r="7548" spans="1:8">
      <c r="A7548" s="677" t="s">
        <v>4151</v>
      </c>
      <c r="B7548" s="678"/>
      <c r="C7548" s="678"/>
      <c r="D7548" s="678"/>
      <c r="E7548" s="678"/>
      <c r="F7548" s="678"/>
      <c r="G7548" s="678"/>
      <c r="H7548" s="679"/>
    </row>
    <row r="7549" spans="1:8">
      <c r="A7549" s="594" t="s">
        <v>4064</v>
      </c>
      <c r="B7549" s="595"/>
      <c r="C7549" s="595"/>
      <c r="D7549" s="596"/>
      <c r="E7549" s="597" t="s">
        <v>4130</v>
      </c>
      <c r="F7549" s="598" t="s">
        <v>4144</v>
      </c>
      <c r="G7549" s="599" t="s">
        <v>4133</v>
      </c>
      <c r="H7549" s="600" t="s">
        <v>4134</v>
      </c>
    </row>
    <row r="7550" spans="1:8">
      <c r="A7550" s="601" t="s">
        <v>4152</v>
      </c>
      <c r="B7550" s="602"/>
      <c r="C7550" s="602"/>
      <c r="D7550" s="603"/>
      <c r="E7550" s="604" t="s">
        <v>4146</v>
      </c>
      <c r="F7550" s="640">
        <v>0.33</v>
      </c>
      <c r="G7550" s="606">
        <v>64327.520156250001</v>
      </c>
      <c r="H7550" s="607">
        <v>21228.080000000002</v>
      </c>
    </row>
    <row r="7551" spans="1:8">
      <c r="A7551" s="601"/>
      <c r="B7551" s="602"/>
      <c r="C7551" s="602"/>
      <c r="D7551" s="603"/>
      <c r="E7551" s="604" t="s">
        <v>4141</v>
      </c>
      <c r="F7551" s="605"/>
      <c r="G7551" s="606" t="s">
        <v>4141</v>
      </c>
      <c r="H7551" s="607" t="s">
        <v>4141</v>
      </c>
    </row>
    <row r="7552" spans="1:8" ht="13.5" thickBot="1">
      <c r="A7552" s="641"/>
      <c r="B7552" s="642"/>
      <c r="C7552" s="642"/>
      <c r="D7552" s="643"/>
      <c r="E7552" s="644" t="s">
        <v>4153</v>
      </c>
      <c r="F7552" s="645"/>
      <c r="G7552" s="646"/>
      <c r="H7552" s="647">
        <v>21228.080000000002</v>
      </c>
    </row>
    <row r="7553" spans="1:8" ht="13.5" thickBot="1">
      <c r="A7553" s="648" t="s">
        <v>4154</v>
      </c>
      <c r="B7553" s="649"/>
      <c r="C7553" s="649"/>
      <c r="D7553" s="649"/>
      <c r="E7553" s="650"/>
      <c r="F7553" s="651">
        <v>56000.13</v>
      </c>
      <c r="G7553" s="652"/>
      <c r="H7553" s="653"/>
    </row>
    <row r="7554" spans="1:8" ht="15.75" thickBot="1">
      <c r="A7554" s="579"/>
      <c r="B7554" s="579"/>
      <c r="C7554" s="579"/>
      <c r="D7554" s="579"/>
      <c r="E7554" s="579"/>
      <c r="F7554" s="579"/>
      <c r="G7554" s="579"/>
      <c r="H7554" s="579"/>
    </row>
    <row r="7555" spans="1:8" ht="15.75" thickBot="1">
      <c r="A7555" s="580"/>
      <c r="B7555" s="580"/>
      <c r="C7555" s="580"/>
      <c r="D7555" s="580"/>
      <c r="E7555" s="580"/>
      <c r="F7555" s="580"/>
      <c r="G7555" s="580"/>
      <c r="H7555" s="580"/>
    </row>
    <row r="7556" spans="1:8" ht="39" thickBot="1">
      <c r="A7556" s="573" t="s">
        <v>4129</v>
      </c>
      <c r="B7556" s="581"/>
      <c r="C7556" s="581"/>
      <c r="D7556" s="582" t="s">
        <v>597</v>
      </c>
      <c r="E7556" s="583" t="s">
        <v>4130</v>
      </c>
      <c r="F7556" s="584" t="s">
        <v>28</v>
      </c>
      <c r="G7556" s="585" t="s">
        <v>0</v>
      </c>
      <c r="H7556" s="586" t="s">
        <v>4898</v>
      </c>
    </row>
    <row r="7557" spans="1:8" ht="15.75" customHeight="1" thickBot="1">
      <c r="A7557" s="580"/>
      <c r="B7557" s="580"/>
      <c r="C7557" s="580"/>
      <c r="D7557" s="580"/>
      <c r="E7557" s="580"/>
      <c r="F7557" s="580"/>
      <c r="G7557" s="580"/>
      <c r="H7557" s="580"/>
    </row>
    <row r="7558" spans="1:8">
      <c r="A7558" s="674" t="s">
        <v>1297</v>
      </c>
      <c r="B7558" s="675"/>
      <c r="C7558" s="675"/>
      <c r="D7558" s="675"/>
      <c r="E7558" s="675"/>
      <c r="F7558" s="675"/>
      <c r="G7558" s="675"/>
      <c r="H7558" s="676"/>
    </row>
    <row r="7559" spans="1:8">
      <c r="A7559" s="594" t="s">
        <v>4064</v>
      </c>
      <c r="B7559" s="595"/>
      <c r="C7559" s="595"/>
      <c r="D7559" s="596"/>
      <c r="E7559" s="597" t="s">
        <v>4130</v>
      </c>
      <c r="F7559" s="598" t="s">
        <v>4132</v>
      </c>
      <c r="G7559" s="599" t="s">
        <v>4133</v>
      </c>
      <c r="H7559" s="600" t="s">
        <v>4134</v>
      </c>
    </row>
    <row r="7560" spans="1:8">
      <c r="A7560" s="601" t="s">
        <v>4899</v>
      </c>
      <c r="B7560" s="602"/>
      <c r="C7560" s="602"/>
      <c r="D7560" s="603"/>
      <c r="E7560" s="604" t="s">
        <v>4138</v>
      </c>
      <c r="F7560" s="605">
        <v>13.48</v>
      </c>
      <c r="G7560" s="606">
        <v>2100</v>
      </c>
      <c r="H7560" s="607">
        <v>28308</v>
      </c>
    </row>
    <row r="7561" spans="1:8">
      <c r="A7561" s="601" t="s">
        <v>4162</v>
      </c>
      <c r="B7561" s="602"/>
      <c r="C7561" s="602"/>
      <c r="D7561" s="603"/>
      <c r="E7561" s="604" t="s">
        <v>4140</v>
      </c>
      <c r="F7561" s="605">
        <v>0.01</v>
      </c>
      <c r="G7561" s="606">
        <v>473270</v>
      </c>
      <c r="H7561" s="607">
        <v>4732.7</v>
      </c>
    </row>
    <row r="7562" spans="1:8">
      <c r="A7562" s="601"/>
      <c r="B7562" s="602"/>
      <c r="C7562" s="602"/>
      <c r="D7562" s="603"/>
      <c r="E7562" s="604" t="s">
        <v>4141</v>
      </c>
      <c r="F7562" s="605"/>
      <c r="G7562" s="606" t="s">
        <v>4141</v>
      </c>
      <c r="H7562" s="607" t="s">
        <v>4141</v>
      </c>
    </row>
    <row r="7563" spans="1:8">
      <c r="A7563" s="601"/>
      <c r="B7563" s="602"/>
      <c r="C7563" s="602"/>
      <c r="D7563" s="603"/>
      <c r="E7563" s="623" t="s">
        <v>4142</v>
      </c>
      <c r="F7563" s="624"/>
      <c r="G7563" s="625"/>
      <c r="H7563" s="612">
        <v>33040.699999999997</v>
      </c>
    </row>
    <row r="7564" spans="1:8">
      <c r="A7564" s="677" t="s">
        <v>4143</v>
      </c>
      <c r="B7564" s="678"/>
      <c r="C7564" s="678"/>
      <c r="D7564" s="678"/>
      <c r="E7564" s="678"/>
      <c r="F7564" s="678"/>
      <c r="G7564" s="678"/>
      <c r="H7564" s="679"/>
    </row>
    <row r="7565" spans="1:8">
      <c r="A7565" s="594" t="s">
        <v>4129</v>
      </c>
      <c r="B7565" s="595"/>
      <c r="C7565" s="595"/>
      <c r="D7565" s="596"/>
      <c r="E7565" s="597" t="s">
        <v>4130</v>
      </c>
      <c r="F7565" s="598" t="s">
        <v>4144</v>
      </c>
      <c r="G7565" s="599" t="s">
        <v>4133</v>
      </c>
      <c r="H7565" s="600" t="s">
        <v>4134</v>
      </c>
    </row>
    <row r="7566" spans="1:8">
      <c r="A7566" s="601" t="s">
        <v>4145</v>
      </c>
      <c r="B7566" s="602"/>
      <c r="C7566" s="602"/>
      <c r="D7566" s="603"/>
      <c r="E7566" s="604" t="s">
        <v>4146</v>
      </c>
      <c r="F7566" s="619">
        <v>0.37</v>
      </c>
      <c r="G7566" s="606">
        <v>1587.2183463750353</v>
      </c>
      <c r="H7566" s="607">
        <v>587.27</v>
      </c>
    </row>
    <row r="7567" spans="1:8">
      <c r="A7567" s="601" t="s">
        <v>4180</v>
      </c>
      <c r="B7567" s="602"/>
      <c r="C7567" s="602"/>
      <c r="D7567" s="603"/>
      <c r="E7567" s="604" t="s">
        <v>4146</v>
      </c>
      <c r="F7567" s="619">
        <v>0.37</v>
      </c>
      <c r="G7567" s="606">
        <v>104.75641086075238</v>
      </c>
      <c r="H7567" s="607">
        <v>38.76</v>
      </c>
    </row>
    <row r="7568" spans="1:8">
      <c r="A7568" s="601" t="s">
        <v>4181</v>
      </c>
      <c r="B7568" s="602"/>
      <c r="C7568" s="602"/>
      <c r="D7568" s="603"/>
      <c r="E7568" s="604" t="s">
        <v>4146</v>
      </c>
      <c r="F7568" s="619">
        <v>0.37</v>
      </c>
      <c r="G7568" s="606">
        <v>2041.4757928961851</v>
      </c>
      <c r="H7568" s="607">
        <v>755.35</v>
      </c>
    </row>
    <row r="7569" spans="1:8">
      <c r="A7569" s="620"/>
      <c r="B7569" s="621"/>
      <c r="C7569" s="621"/>
      <c r="D7569" s="622"/>
      <c r="E7569" s="623" t="s">
        <v>4147</v>
      </c>
      <c r="F7569" s="624"/>
      <c r="G7569" s="625"/>
      <c r="H7569" s="612">
        <v>1381.38</v>
      </c>
    </row>
    <row r="7570" spans="1:8">
      <c r="A7570" s="677" t="s">
        <v>4148</v>
      </c>
      <c r="B7570" s="678"/>
      <c r="C7570" s="678"/>
      <c r="D7570" s="678"/>
      <c r="E7570" s="678"/>
      <c r="F7570" s="678"/>
      <c r="G7570" s="678"/>
      <c r="H7570" s="679"/>
    </row>
    <row r="7571" spans="1:8">
      <c r="A7571" s="594" t="s">
        <v>4064</v>
      </c>
      <c r="B7571" s="595"/>
      <c r="C7571" s="595"/>
      <c r="D7571" s="596"/>
      <c r="E7571" s="597" t="s">
        <v>4130</v>
      </c>
      <c r="F7571" s="598" t="s">
        <v>4132</v>
      </c>
      <c r="G7571" s="599" t="s">
        <v>4133</v>
      </c>
      <c r="H7571" s="600" t="s">
        <v>4134</v>
      </c>
    </row>
    <row r="7572" spans="1:8">
      <c r="A7572" s="601" t="s">
        <v>4149</v>
      </c>
      <c r="B7572" s="602"/>
      <c r="C7572" s="602"/>
      <c r="D7572" s="603"/>
      <c r="E7572" s="604" t="s">
        <v>4140</v>
      </c>
      <c r="F7572" s="632">
        <v>9.5100000000000004E-2</v>
      </c>
      <c r="G7572" s="606">
        <v>64783.484999999993</v>
      </c>
      <c r="H7572" s="607">
        <v>6160.91</v>
      </c>
    </row>
    <row r="7573" spans="1:8">
      <c r="A7573" s="601"/>
      <c r="B7573" s="602"/>
      <c r="C7573" s="602"/>
      <c r="D7573" s="603"/>
      <c r="E7573" s="623" t="s">
        <v>4150</v>
      </c>
      <c r="F7573" s="624"/>
      <c r="G7573" s="625"/>
      <c r="H7573" s="612">
        <v>6160.91</v>
      </c>
    </row>
    <row r="7574" spans="1:8">
      <c r="A7574" s="677" t="s">
        <v>4151</v>
      </c>
      <c r="B7574" s="678"/>
      <c r="C7574" s="678"/>
      <c r="D7574" s="678"/>
      <c r="E7574" s="678"/>
      <c r="F7574" s="678"/>
      <c r="G7574" s="678"/>
      <c r="H7574" s="679"/>
    </row>
    <row r="7575" spans="1:8">
      <c r="A7575" s="594" t="s">
        <v>4064</v>
      </c>
      <c r="B7575" s="595"/>
      <c r="C7575" s="595"/>
      <c r="D7575" s="596"/>
      <c r="E7575" s="597" t="s">
        <v>4130</v>
      </c>
      <c r="F7575" s="598" t="s">
        <v>4144</v>
      </c>
      <c r="G7575" s="599" t="s">
        <v>4133</v>
      </c>
      <c r="H7575" s="600" t="s">
        <v>4134</v>
      </c>
    </row>
    <row r="7576" spans="1:8">
      <c r="A7576" s="601" t="s">
        <v>4152</v>
      </c>
      <c r="B7576" s="602"/>
      <c r="C7576" s="602"/>
      <c r="D7576" s="603"/>
      <c r="E7576" s="604" t="s">
        <v>4146</v>
      </c>
      <c r="F7576" s="640">
        <v>0.37</v>
      </c>
      <c r="G7576" s="606">
        <v>64327.520156250001</v>
      </c>
      <c r="H7576" s="607">
        <v>23801.18</v>
      </c>
    </row>
    <row r="7577" spans="1:8">
      <c r="A7577" s="601"/>
      <c r="B7577" s="602"/>
      <c r="C7577" s="602"/>
      <c r="D7577" s="603"/>
      <c r="E7577" s="604" t="s">
        <v>4141</v>
      </c>
      <c r="F7577" s="605"/>
      <c r="G7577" s="606" t="s">
        <v>4141</v>
      </c>
      <c r="H7577" s="607" t="s">
        <v>4141</v>
      </c>
    </row>
    <row r="7578" spans="1:8" ht="13.5" thickBot="1">
      <c r="A7578" s="641"/>
      <c r="B7578" s="642"/>
      <c r="C7578" s="642"/>
      <c r="D7578" s="643"/>
      <c r="E7578" s="644" t="s">
        <v>4153</v>
      </c>
      <c r="F7578" s="645"/>
      <c r="G7578" s="646"/>
      <c r="H7578" s="647">
        <v>23801.18</v>
      </c>
    </row>
    <row r="7579" spans="1:8" ht="13.5" thickBot="1">
      <c r="A7579" s="648" t="s">
        <v>4154</v>
      </c>
      <c r="B7579" s="649"/>
      <c r="C7579" s="649"/>
      <c r="D7579" s="649"/>
      <c r="E7579" s="650"/>
      <c r="F7579" s="651">
        <v>64384.17</v>
      </c>
      <c r="G7579" s="652"/>
      <c r="H7579" s="653"/>
    </row>
    <row r="7580" spans="1:8" ht="15.75" thickBot="1">
      <c r="A7580" s="579"/>
      <c r="B7580" s="579"/>
      <c r="C7580" s="579"/>
      <c r="D7580" s="579"/>
      <c r="E7580" s="579"/>
      <c r="F7580" s="579"/>
      <c r="G7580" s="579"/>
      <c r="H7580" s="579"/>
    </row>
    <row r="7581" spans="1:8" ht="15.75" thickBot="1">
      <c r="A7581" s="580"/>
      <c r="B7581" s="580"/>
      <c r="C7581" s="580"/>
      <c r="D7581" s="580"/>
      <c r="E7581" s="580"/>
      <c r="F7581" s="580"/>
      <c r="G7581" s="580"/>
      <c r="H7581" s="580"/>
    </row>
    <row r="7582" spans="1:8" ht="39" thickBot="1">
      <c r="A7582" s="573" t="s">
        <v>4129</v>
      </c>
      <c r="B7582" s="581"/>
      <c r="C7582" s="581"/>
      <c r="D7582" s="582" t="s">
        <v>599</v>
      </c>
      <c r="E7582" s="583" t="s">
        <v>4130</v>
      </c>
      <c r="F7582" s="584" t="s">
        <v>28</v>
      </c>
      <c r="G7582" s="585" t="s">
        <v>0</v>
      </c>
      <c r="H7582" s="586" t="s">
        <v>4900</v>
      </c>
    </row>
    <row r="7583" spans="1:8" ht="15.75" customHeight="1" thickBot="1">
      <c r="A7583" s="580"/>
      <c r="B7583" s="580"/>
      <c r="C7583" s="580"/>
      <c r="D7583" s="580"/>
      <c r="E7583" s="580"/>
      <c r="F7583" s="580"/>
      <c r="G7583" s="580"/>
      <c r="H7583" s="580"/>
    </row>
    <row r="7584" spans="1:8">
      <c r="A7584" s="674" t="s">
        <v>1297</v>
      </c>
      <c r="B7584" s="675"/>
      <c r="C7584" s="675"/>
      <c r="D7584" s="675"/>
      <c r="E7584" s="675"/>
      <c r="F7584" s="675"/>
      <c r="G7584" s="675"/>
      <c r="H7584" s="676"/>
    </row>
    <row r="7585" spans="1:8">
      <c r="A7585" s="594" t="s">
        <v>4064</v>
      </c>
      <c r="B7585" s="595"/>
      <c r="C7585" s="595"/>
      <c r="D7585" s="596"/>
      <c r="E7585" s="597" t="s">
        <v>4130</v>
      </c>
      <c r="F7585" s="598" t="s">
        <v>4132</v>
      </c>
      <c r="G7585" s="599" t="s">
        <v>4133</v>
      </c>
      <c r="H7585" s="600" t="s">
        <v>4134</v>
      </c>
    </row>
    <row r="7586" spans="1:8">
      <c r="A7586" s="601" t="s">
        <v>4546</v>
      </c>
      <c r="B7586" s="602"/>
      <c r="C7586" s="602"/>
      <c r="D7586" s="603"/>
      <c r="E7586" s="604" t="s">
        <v>4138</v>
      </c>
      <c r="F7586" s="605">
        <v>13.48</v>
      </c>
      <c r="G7586" s="606">
        <v>2061</v>
      </c>
      <c r="H7586" s="607">
        <v>27782.28</v>
      </c>
    </row>
    <row r="7587" spans="1:8">
      <c r="A7587" s="601" t="s">
        <v>4162</v>
      </c>
      <c r="B7587" s="602"/>
      <c r="C7587" s="602"/>
      <c r="D7587" s="603"/>
      <c r="E7587" s="604" t="s">
        <v>4140</v>
      </c>
      <c r="F7587" s="605">
        <v>0.01</v>
      </c>
      <c r="G7587" s="606">
        <v>473270</v>
      </c>
      <c r="H7587" s="607">
        <v>4732.7</v>
      </c>
    </row>
    <row r="7588" spans="1:8">
      <c r="A7588" s="601"/>
      <c r="B7588" s="602"/>
      <c r="C7588" s="602"/>
      <c r="D7588" s="603"/>
      <c r="E7588" s="604" t="s">
        <v>4141</v>
      </c>
      <c r="F7588" s="605"/>
      <c r="G7588" s="606" t="s">
        <v>4141</v>
      </c>
      <c r="H7588" s="607" t="s">
        <v>4141</v>
      </c>
    </row>
    <row r="7589" spans="1:8">
      <c r="A7589" s="601"/>
      <c r="B7589" s="602"/>
      <c r="C7589" s="602"/>
      <c r="D7589" s="603"/>
      <c r="E7589" s="623" t="s">
        <v>4142</v>
      </c>
      <c r="F7589" s="624"/>
      <c r="G7589" s="625"/>
      <c r="H7589" s="612">
        <v>32514.98</v>
      </c>
    </row>
    <row r="7590" spans="1:8">
      <c r="A7590" s="677" t="s">
        <v>4143</v>
      </c>
      <c r="B7590" s="678"/>
      <c r="C7590" s="678"/>
      <c r="D7590" s="678"/>
      <c r="E7590" s="678"/>
      <c r="F7590" s="678"/>
      <c r="G7590" s="678"/>
      <c r="H7590" s="679"/>
    </row>
    <row r="7591" spans="1:8">
      <c r="A7591" s="594" t="s">
        <v>4129</v>
      </c>
      <c r="B7591" s="595"/>
      <c r="C7591" s="595"/>
      <c r="D7591" s="596"/>
      <c r="E7591" s="597" t="s">
        <v>4130</v>
      </c>
      <c r="F7591" s="598" t="s">
        <v>4144</v>
      </c>
      <c r="G7591" s="599" t="s">
        <v>4133</v>
      </c>
      <c r="H7591" s="600" t="s">
        <v>4134</v>
      </c>
    </row>
    <row r="7592" spans="1:8">
      <c r="A7592" s="601" t="s">
        <v>4145</v>
      </c>
      <c r="B7592" s="602"/>
      <c r="C7592" s="602"/>
      <c r="D7592" s="603"/>
      <c r="E7592" s="604" t="s">
        <v>4146</v>
      </c>
      <c r="F7592" s="619">
        <v>0.35</v>
      </c>
      <c r="G7592" s="606">
        <v>1587.2183463750353</v>
      </c>
      <c r="H7592" s="607">
        <v>555.53</v>
      </c>
    </row>
    <row r="7593" spans="1:8">
      <c r="A7593" s="601" t="s">
        <v>4180</v>
      </c>
      <c r="B7593" s="602"/>
      <c r="C7593" s="602"/>
      <c r="D7593" s="603"/>
      <c r="E7593" s="604" t="s">
        <v>4146</v>
      </c>
      <c r="F7593" s="619">
        <v>0.35</v>
      </c>
      <c r="G7593" s="606">
        <v>104.75641086075238</v>
      </c>
      <c r="H7593" s="607">
        <v>36.659999999999997</v>
      </c>
    </row>
    <row r="7594" spans="1:8">
      <c r="A7594" s="601" t="s">
        <v>4181</v>
      </c>
      <c r="B7594" s="602"/>
      <c r="C7594" s="602"/>
      <c r="D7594" s="603"/>
      <c r="E7594" s="604" t="s">
        <v>4146</v>
      </c>
      <c r="F7594" s="619">
        <v>0.35</v>
      </c>
      <c r="G7594" s="606">
        <v>2041.4757928961851</v>
      </c>
      <c r="H7594" s="607">
        <v>714.52</v>
      </c>
    </row>
    <row r="7595" spans="1:8">
      <c r="A7595" s="620"/>
      <c r="B7595" s="621"/>
      <c r="C7595" s="621"/>
      <c r="D7595" s="622"/>
      <c r="E7595" s="623" t="s">
        <v>4147</v>
      </c>
      <c r="F7595" s="624"/>
      <c r="G7595" s="625"/>
      <c r="H7595" s="612">
        <v>1306.71</v>
      </c>
    </row>
    <row r="7596" spans="1:8">
      <c r="A7596" s="677" t="s">
        <v>4148</v>
      </c>
      <c r="B7596" s="678"/>
      <c r="C7596" s="678"/>
      <c r="D7596" s="678"/>
      <c r="E7596" s="678"/>
      <c r="F7596" s="678"/>
      <c r="G7596" s="678"/>
      <c r="H7596" s="679"/>
    </row>
    <row r="7597" spans="1:8">
      <c r="A7597" s="594" t="s">
        <v>4064</v>
      </c>
      <c r="B7597" s="595"/>
      <c r="C7597" s="595"/>
      <c r="D7597" s="596"/>
      <c r="E7597" s="597" t="s">
        <v>4130</v>
      </c>
      <c r="F7597" s="598" t="s">
        <v>4132</v>
      </c>
      <c r="G7597" s="599" t="s">
        <v>4133</v>
      </c>
      <c r="H7597" s="600" t="s">
        <v>4134</v>
      </c>
    </row>
    <row r="7598" spans="1:8">
      <c r="A7598" s="601" t="s">
        <v>4149</v>
      </c>
      <c r="B7598" s="602"/>
      <c r="C7598" s="602"/>
      <c r="D7598" s="603"/>
      <c r="E7598" s="604" t="s">
        <v>4140</v>
      </c>
      <c r="F7598" s="632">
        <v>9.5100000000000004E-2</v>
      </c>
      <c r="G7598" s="606">
        <v>64783.484999999993</v>
      </c>
      <c r="H7598" s="607">
        <v>6160.91</v>
      </c>
    </row>
    <row r="7599" spans="1:8">
      <c r="A7599" s="601"/>
      <c r="B7599" s="602"/>
      <c r="C7599" s="602"/>
      <c r="D7599" s="603"/>
      <c r="E7599" s="623" t="s">
        <v>4150</v>
      </c>
      <c r="F7599" s="624"/>
      <c r="G7599" s="625"/>
      <c r="H7599" s="612">
        <v>6160.91</v>
      </c>
    </row>
    <row r="7600" spans="1:8">
      <c r="A7600" s="677" t="s">
        <v>4151</v>
      </c>
      <c r="B7600" s="678"/>
      <c r="C7600" s="678"/>
      <c r="D7600" s="678"/>
      <c r="E7600" s="678"/>
      <c r="F7600" s="678"/>
      <c r="G7600" s="678"/>
      <c r="H7600" s="679"/>
    </row>
    <row r="7601" spans="1:8">
      <c r="A7601" s="594" t="s">
        <v>4064</v>
      </c>
      <c r="B7601" s="595"/>
      <c r="C7601" s="595"/>
      <c r="D7601" s="596"/>
      <c r="E7601" s="597" t="s">
        <v>4130</v>
      </c>
      <c r="F7601" s="598" t="s">
        <v>4144</v>
      </c>
      <c r="G7601" s="599" t="s">
        <v>4133</v>
      </c>
      <c r="H7601" s="600" t="s">
        <v>4134</v>
      </c>
    </row>
    <row r="7602" spans="1:8">
      <c r="A7602" s="601" t="s">
        <v>4152</v>
      </c>
      <c r="B7602" s="602"/>
      <c r="C7602" s="602"/>
      <c r="D7602" s="603"/>
      <c r="E7602" s="604" t="s">
        <v>4146</v>
      </c>
      <c r="F7602" s="640">
        <v>0.35</v>
      </c>
      <c r="G7602" s="606">
        <v>64327.520156250001</v>
      </c>
      <c r="H7602" s="607">
        <v>22514.63</v>
      </c>
    </row>
    <row r="7603" spans="1:8">
      <c r="A7603" s="601"/>
      <c r="B7603" s="602"/>
      <c r="C7603" s="602"/>
      <c r="D7603" s="603"/>
      <c r="E7603" s="604" t="s">
        <v>4141</v>
      </c>
      <c r="F7603" s="605"/>
      <c r="G7603" s="606" t="s">
        <v>4141</v>
      </c>
      <c r="H7603" s="607" t="s">
        <v>4141</v>
      </c>
    </row>
    <row r="7604" spans="1:8" ht="13.5" thickBot="1">
      <c r="A7604" s="641"/>
      <c r="B7604" s="642"/>
      <c r="C7604" s="642"/>
      <c r="D7604" s="643"/>
      <c r="E7604" s="644" t="s">
        <v>4153</v>
      </c>
      <c r="F7604" s="645"/>
      <c r="G7604" s="646"/>
      <c r="H7604" s="647">
        <v>22514.63</v>
      </c>
    </row>
    <row r="7605" spans="1:8" ht="13.5" thickBot="1">
      <c r="A7605" s="648" t="s">
        <v>4154</v>
      </c>
      <c r="B7605" s="649"/>
      <c r="C7605" s="649"/>
      <c r="D7605" s="649"/>
      <c r="E7605" s="650"/>
      <c r="F7605" s="651">
        <v>62497.23</v>
      </c>
      <c r="G7605" s="652"/>
      <c r="H7605" s="653"/>
    </row>
    <row r="7606" spans="1:8" ht="15.75" thickBot="1">
      <c r="A7606" s="579"/>
      <c r="B7606" s="579"/>
      <c r="C7606" s="579"/>
      <c r="D7606" s="579"/>
      <c r="E7606" s="579"/>
      <c r="F7606" s="579"/>
      <c r="G7606" s="579"/>
      <c r="H7606" s="579"/>
    </row>
    <row r="7607" spans="1:8" ht="15.75" thickBot="1">
      <c r="A7607" s="580"/>
      <c r="B7607" s="580"/>
      <c r="C7607" s="580"/>
      <c r="D7607" s="580"/>
      <c r="E7607" s="580"/>
      <c r="F7607" s="580"/>
      <c r="G7607" s="580"/>
      <c r="H7607" s="580"/>
    </row>
    <row r="7608" spans="1:8" ht="39" thickBot="1">
      <c r="A7608" s="573" t="s">
        <v>4129</v>
      </c>
      <c r="B7608" s="581"/>
      <c r="C7608" s="581"/>
      <c r="D7608" s="582" t="s">
        <v>601</v>
      </c>
      <c r="E7608" s="583" t="s">
        <v>4130</v>
      </c>
      <c r="F7608" s="584" t="s">
        <v>28</v>
      </c>
      <c r="G7608" s="585" t="s">
        <v>0</v>
      </c>
      <c r="H7608" s="586" t="s">
        <v>4901</v>
      </c>
    </row>
    <row r="7609" spans="1:8" ht="15.75" customHeight="1" thickBot="1">
      <c r="A7609" s="580"/>
      <c r="B7609" s="580"/>
      <c r="C7609" s="580"/>
      <c r="D7609" s="580"/>
      <c r="E7609" s="580"/>
      <c r="F7609" s="580"/>
      <c r="G7609" s="580"/>
      <c r="H7609" s="580"/>
    </row>
    <row r="7610" spans="1:8">
      <c r="A7610" s="674" t="s">
        <v>1297</v>
      </c>
      <c r="B7610" s="675"/>
      <c r="C7610" s="675"/>
      <c r="D7610" s="675"/>
      <c r="E7610" s="675"/>
      <c r="F7610" s="675"/>
      <c r="G7610" s="675"/>
      <c r="H7610" s="676"/>
    </row>
    <row r="7611" spans="1:8">
      <c r="A7611" s="594" t="s">
        <v>4064</v>
      </c>
      <c r="B7611" s="595"/>
      <c r="C7611" s="595"/>
      <c r="D7611" s="596"/>
      <c r="E7611" s="597" t="s">
        <v>4130</v>
      </c>
      <c r="F7611" s="598" t="s">
        <v>4132</v>
      </c>
      <c r="G7611" s="599" t="s">
        <v>4133</v>
      </c>
      <c r="H7611" s="600" t="s">
        <v>4134</v>
      </c>
    </row>
    <row r="7612" spans="1:8">
      <c r="A7612" s="601" t="s">
        <v>4902</v>
      </c>
      <c r="B7612" s="602"/>
      <c r="C7612" s="602"/>
      <c r="D7612" s="603"/>
      <c r="E7612" s="604" t="s">
        <v>4138</v>
      </c>
      <c r="F7612" s="605">
        <v>0.35</v>
      </c>
      <c r="G7612" s="606">
        <v>8715</v>
      </c>
      <c r="H7612" s="607">
        <v>3050.25</v>
      </c>
    </row>
    <row r="7613" spans="1:8">
      <c r="A7613" s="601" t="s">
        <v>4903</v>
      </c>
      <c r="B7613" s="602"/>
      <c r="C7613" s="602"/>
      <c r="D7613" s="603"/>
      <c r="E7613" s="604" t="s">
        <v>4138</v>
      </c>
      <c r="F7613" s="605">
        <v>1.61</v>
      </c>
      <c r="G7613" s="606">
        <v>560</v>
      </c>
      <c r="H7613" s="607">
        <v>901.6</v>
      </c>
    </row>
    <row r="7614" spans="1:8">
      <c r="A7614" s="601" t="s">
        <v>4904</v>
      </c>
      <c r="B7614" s="602"/>
      <c r="C7614" s="602"/>
      <c r="D7614" s="603"/>
      <c r="E7614" s="604" t="s">
        <v>4324</v>
      </c>
      <c r="F7614" s="605">
        <v>7.0000000000000007E-2</v>
      </c>
      <c r="G7614" s="606">
        <v>14270</v>
      </c>
      <c r="H7614" s="607">
        <v>998.9</v>
      </c>
    </row>
    <row r="7615" spans="1:8">
      <c r="A7615" s="601" t="s">
        <v>4905</v>
      </c>
      <c r="B7615" s="602"/>
      <c r="C7615" s="602"/>
      <c r="D7615" s="603"/>
      <c r="E7615" s="604" t="s">
        <v>4138</v>
      </c>
      <c r="F7615" s="605">
        <v>0.71</v>
      </c>
      <c r="G7615" s="606">
        <v>46410</v>
      </c>
      <c r="H7615" s="607">
        <v>32951.1</v>
      </c>
    </row>
    <row r="7616" spans="1:8">
      <c r="A7616" s="601" t="s">
        <v>4906</v>
      </c>
      <c r="B7616" s="602"/>
      <c r="C7616" s="602"/>
      <c r="D7616" s="603"/>
      <c r="E7616" s="604" t="s">
        <v>4138</v>
      </c>
      <c r="F7616" s="605">
        <v>0.42</v>
      </c>
      <c r="G7616" s="606">
        <v>1785</v>
      </c>
      <c r="H7616" s="607">
        <v>749.7</v>
      </c>
    </row>
    <row r="7617" spans="1:8">
      <c r="A7617" s="601" t="s">
        <v>4369</v>
      </c>
      <c r="B7617" s="602"/>
      <c r="C7617" s="602"/>
      <c r="D7617" s="603"/>
      <c r="E7617" s="604" t="s">
        <v>4138</v>
      </c>
      <c r="F7617" s="605">
        <v>0.09</v>
      </c>
      <c r="G7617" s="606">
        <v>63945</v>
      </c>
      <c r="H7617" s="607">
        <v>5755.05</v>
      </c>
    </row>
    <row r="7618" spans="1:8">
      <c r="A7618" s="601" t="s">
        <v>4907</v>
      </c>
      <c r="B7618" s="602"/>
      <c r="C7618" s="602"/>
      <c r="D7618" s="603"/>
      <c r="E7618" s="604" t="s">
        <v>4889</v>
      </c>
      <c r="F7618" s="605">
        <v>7.0000000000000007E-2</v>
      </c>
      <c r="G7618" s="606">
        <v>6052</v>
      </c>
      <c r="H7618" s="607">
        <v>423.64</v>
      </c>
    </row>
    <row r="7619" spans="1:8">
      <c r="A7619" s="601" t="s">
        <v>4908</v>
      </c>
      <c r="B7619" s="602"/>
      <c r="C7619" s="602"/>
      <c r="D7619" s="603"/>
      <c r="E7619" s="604" t="s">
        <v>4138</v>
      </c>
      <c r="F7619" s="605">
        <v>0.71</v>
      </c>
      <c r="G7619" s="606">
        <v>7727</v>
      </c>
      <c r="H7619" s="607">
        <v>5486.17</v>
      </c>
    </row>
    <row r="7620" spans="1:8">
      <c r="A7620" s="601" t="s">
        <v>4909</v>
      </c>
      <c r="B7620" s="602"/>
      <c r="C7620" s="602"/>
      <c r="D7620" s="603"/>
      <c r="E7620" s="604" t="s">
        <v>4138</v>
      </c>
      <c r="F7620" s="605">
        <v>2.82</v>
      </c>
      <c r="G7620" s="606">
        <v>53</v>
      </c>
      <c r="H7620" s="607">
        <v>149.46</v>
      </c>
    </row>
    <row r="7621" spans="1:8">
      <c r="A7621" s="601" t="s">
        <v>4910</v>
      </c>
      <c r="B7621" s="602"/>
      <c r="C7621" s="602"/>
      <c r="D7621" s="603"/>
      <c r="E7621" s="604" t="s">
        <v>4138</v>
      </c>
      <c r="F7621" s="605">
        <v>27.22</v>
      </c>
      <c r="G7621" s="606">
        <v>53</v>
      </c>
      <c r="H7621" s="607">
        <v>1442.66</v>
      </c>
    </row>
    <row r="7622" spans="1:8">
      <c r="A7622" s="601"/>
      <c r="B7622" s="602"/>
      <c r="C7622" s="602"/>
      <c r="D7622" s="603"/>
      <c r="E7622" s="604" t="s">
        <v>4141</v>
      </c>
      <c r="F7622" s="605"/>
      <c r="G7622" s="606" t="s">
        <v>4141</v>
      </c>
      <c r="H7622" s="607" t="s">
        <v>4141</v>
      </c>
    </row>
    <row r="7623" spans="1:8">
      <c r="A7623" s="601"/>
      <c r="B7623" s="602"/>
      <c r="C7623" s="602"/>
      <c r="D7623" s="603"/>
      <c r="E7623" s="623" t="s">
        <v>4142</v>
      </c>
      <c r="F7623" s="624"/>
      <c r="G7623" s="625"/>
      <c r="H7623" s="612">
        <v>51908.53</v>
      </c>
    </row>
    <row r="7624" spans="1:8">
      <c r="A7624" s="677" t="s">
        <v>4143</v>
      </c>
      <c r="B7624" s="678"/>
      <c r="C7624" s="678"/>
      <c r="D7624" s="678"/>
      <c r="E7624" s="678"/>
      <c r="F7624" s="678"/>
      <c r="G7624" s="678"/>
      <c r="H7624" s="679"/>
    </row>
    <row r="7625" spans="1:8">
      <c r="A7625" s="594" t="s">
        <v>4129</v>
      </c>
      <c r="B7625" s="595"/>
      <c r="C7625" s="595"/>
      <c r="D7625" s="596"/>
      <c r="E7625" s="597" t="s">
        <v>4130</v>
      </c>
      <c r="F7625" s="598" t="s">
        <v>4144</v>
      </c>
      <c r="G7625" s="599" t="s">
        <v>4133</v>
      </c>
      <c r="H7625" s="600" t="s">
        <v>4134</v>
      </c>
    </row>
    <row r="7626" spans="1:8">
      <c r="A7626" s="601" t="s">
        <v>4145</v>
      </c>
      <c r="B7626" s="602"/>
      <c r="C7626" s="602"/>
      <c r="D7626" s="603"/>
      <c r="E7626" s="604" t="s">
        <v>4146</v>
      </c>
      <c r="F7626" s="619">
        <v>0.55000000000000004</v>
      </c>
      <c r="G7626" s="606">
        <v>1587.2183463750353</v>
      </c>
      <c r="H7626" s="607">
        <v>872.97</v>
      </c>
    </row>
    <row r="7627" spans="1:8">
      <c r="A7627" s="601" t="s">
        <v>4180</v>
      </c>
      <c r="B7627" s="602"/>
      <c r="C7627" s="602"/>
      <c r="D7627" s="603"/>
      <c r="E7627" s="604" t="s">
        <v>4146</v>
      </c>
      <c r="F7627" s="619">
        <v>0.55000000000000004</v>
      </c>
      <c r="G7627" s="606">
        <v>104.75641086075238</v>
      </c>
      <c r="H7627" s="607">
        <v>57.62</v>
      </c>
    </row>
    <row r="7628" spans="1:8">
      <c r="A7628" s="601" t="s">
        <v>4181</v>
      </c>
      <c r="B7628" s="602"/>
      <c r="C7628" s="602"/>
      <c r="D7628" s="603"/>
      <c r="E7628" s="604" t="s">
        <v>4146</v>
      </c>
      <c r="F7628" s="619">
        <v>0.55000000000000004</v>
      </c>
      <c r="G7628" s="606">
        <v>2041.4757928961851</v>
      </c>
      <c r="H7628" s="607">
        <v>1122.81</v>
      </c>
    </row>
    <row r="7629" spans="1:8">
      <c r="A7629" s="620"/>
      <c r="B7629" s="621"/>
      <c r="C7629" s="621"/>
      <c r="D7629" s="622"/>
      <c r="E7629" s="623" t="s">
        <v>4147</v>
      </c>
      <c r="F7629" s="624"/>
      <c r="G7629" s="625"/>
      <c r="H7629" s="612">
        <v>2053.4</v>
      </c>
    </row>
    <row r="7630" spans="1:8">
      <c r="A7630" s="677" t="s">
        <v>4148</v>
      </c>
      <c r="B7630" s="678"/>
      <c r="C7630" s="678"/>
      <c r="D7630" s="678"/>
      <c r="E7630" s="678"/>
      <c r="F7630" s="678"/>
      <c r="G7630" s="678"/>
      <c r="H7630" s="679"/>
    </row>
    <row r="7631" spans="1:8">
      <c r="A7631" s="594" t="s">
        <v>4064</v>
      </c>
      <c r="B7631" s="595"/>
      <c r="C7631" s="595"/>
      <c r="D7631" s="596"/>
      <c r="E7631" s="597" t="s">
        <v>4130</v>
      </c>
      <c r="F7631" s="598" t="s">
        <v>4132</v>
      </c>
      <c r="G7631" s="599" t="s">
        <v>4133</v>
      </c>
      <c r="H7631" s="600" t="s">
        <v>4134</v>
      </c>
    </row>
    <row r="7632" spans="1:8">
      <c r="A7632" s="601" t="s">
        <v>4149</v>
      </c>
      <c r="B7632" s="602"/>
      <c r="C7632" s="602"/>
      <c r="D7632" s="603"/>
      <c r="E7632" s="604" t="s">
        <v>4140</v>
      </c>
      <c r="F7632" s="632">
        <v>9.5100000000000004E-2</v>
      </c>
      <c r="G7632" s="606">
        <v>64783.484999999993</v>
      </c>
      <c r="H7632" s="607">
        <v>6160.91</v>
      </c>
    </row>
    <row r="7633" spans="1:8">
      <c r="A7633" s="601"/>
      <c r="B7633" s="602"/>
      <c r="C7633" s="602"/>
      <c r="D7633" s="603"/>
      <c r="E7633" s="623" t="s">
        <v>4150</v>
      </c>
      <c r="F7633" s="624"/>
      <c r="G7633" s="625"/>
      <c r="H7633" s="612">
        <v>6160.91</v>
      </c>
    </row>
    <row r="7634" spans="1:8">
      <c r="A7634" s="677" t="s">
        <v>4151</v>
      </c>
      <c r="B7634" s="678"/>
      <c r="C7634" s="678"/>
      <c r="D7634" s="678"/>
      <c r="E7634" s="678"/>
      <c r="F7634" s="678"/>
      <c r="G7634" s="678"/>
      <c r="H7634" s="679"/>
    </row>
    <row r="7635" spans="1:8">
      <c r="A7635" s="594" t="s">
        <v>4064</v>
      </c>
      <c r="B7635" s="595"/>
      <c r="C7635" s="595"/>
      <c r="D7635" s="596"/>
      <c r="E7635" s="597" t="s">
        <v>4130</v>
      </c>
      <c r="F7635" s="598" t="s">
        <v>4144</v>
      </c>
      <c r="G7635" s="599" t="s">
        <v>4133</v>
      </c>
      <c r="H7635" s="600" t="s">
        <v>4134</v>
      </c>
    </row>
    <row r="7636" spans="1:8">
      <c r="A7636" s="601" t="s">
        <v>4152</v>
      </c>
      <c r="B7636" s="602"/>
      <c r="C7636" s="602"/>
      <c r="D7636" s="603"/>
      <c r="E7636" s="604" t="s">
        <v>4146</v>
      </c>
      <c r="F7636" s="640">
        <v>0.55000000000000004</v>
      </c>
      <c r="G7636" s="606">
        <v>64327.520156250001</v>
      </c>
      <c r="H7636" s="607">
        <v>35380.14</v>
      </c>
    </row>
    <row r="7637" spans="1:8">
      <c r="A7637" s="601"/>
      <c r="B7637" s="602"/>
      <c r="C7637" s="602"/>
      <c r="D7637" s="603"/>
      <c r="E7637" s="604" t="s">
        <v>4141</v>
      </c>
      <c r="F7637" s="605"/>
      <c r="G7637" s="606" t="s">
        <v>4141</v>
      </c>
      <c r="H7637" s="607" t="s">
        <v>4141</v>
      </c>
    </row>
    <row r="7638" spans="1:8" ht="13.5" thickBot="1">
      <c r="A7638" s="641"/>
      <c r="B7638" s="642"/>
      <c r="C7638" s="642"/>
      <c r="D7638" s="643"/>
      <c r="E7638" s="644" t="s">
        <v>4153</v>
      </c>
      <c r="F7638" s="645"/>
      <c r="G7638" s="646"/>
      <c r="H7638" s="647">
        <v>35380.14</v>
      </c>
    </row>
    <row r="7639" spans="1:8" ht="13.5" thickBot="1">
      <c r="A7639" s="648" t="s">
        <v>4154</v>
      </c>
      <c r="B7639" s="649"/>
      <c r="C7639" s="649"/>
      <c r="D7639" s="649"/>
      <c r="E7639" s="650"/>
      <c r="F7639" s="651">
        <v>95502.98</v>
      </c>
      <c r="G7639" s="652"/>
      <c r="H7639" s="653"/>
    </row>
    <row r="7640" spans="1:8" ht="15.75" thickBot="1">
      <c r="A7640" s="579"/>
      <c r="B7640" s="579"/>
      <c r="C7640" s="579"/>
      <c r="D7640" s="579"/>
      <c r="E7640" s="579"/>
      <c r="F7640" s="579"/>
      <c r="G7640" s="579"/>
      <c r="H7640" s="579"/>
    </row>
    <row r="7641" spans="1:8" ht="15.75" thickBot="1">
      <c r="A7641" s="580"/>
      <c r="B7641" s="580"/>
      <c r="C7641" s="580"/>
      <c r="D7641" s="580"/>
      <c r="E7641" s="580"/>
      <c r="F7641" s="580"/>
      <c r="G7641" s="580"/>
      <c r="H7641" s="580"/>
    </row>
    <row r="7642" spans="1:8" ht="39" thickBot="1">
      <c r="A7642" s="573" t="s">
        <v>4129</v>
      </c>
      <c r="B7642" s="581"/>
      <c r="C7642" s="581"/>
      <c r="D7642" s="582" t="s">
        <v>603</v>
      </c>
      <c r="E7642" s="583" t="s">
        <v>4130</v>
      </c>
      <c r="F7642" s="584" t="s">
        <v>28</v>
      </c>
      <c r="G7642" s="585" t="s">
        <v>0</v>
      </c>
      <c r="H7642" s="586" t="s">
        <v>4911</v>
      </c>
    </row>
    <row r="7643" spans="1:8" ht="15.75" customHeight="1" thickBot="1">
      <c r="A7643" s="580"/>
      <c r="B7643" s="580"/>
      <c r="C7643" s="580"/>
      <c r="D7643" s="580"/>
      <c r="E7643" s="580"/>
      <c r="F7643" s="580"/>
      <c r="G7643" s="580"/>
      <c r="H7643" s="580"/>
    </row>
    <row r="7644" spans="1:8">
      <c r="A7644" s="674" t="s">
        <v>1297</v>
      </c>
      <c r="B7644" s="675"/>
      <c r="C7644" s="675"/>
      <c r="D7644" s="675"/>
      <c r="E7644" s="675"/>
      <c r="F7644" s="675"/>
      <c r="G7644" s="675"/>
      <c r="H7644" s="676"/>
    </row>
    <row r="7645" spans="1:8">
      <c r="A7645" s="594" t="s">
        <v>4064</v>
      </c>
      <c r="B7645" s="595"/>
      <c r="C7645" s="595"/>
      <c r="D7645" s="596"/>
      <c r="E7645" s="597" t="s">
        <v>4130</v>
      </c>
      <c r="F7645" s="598" t="s">
        <v>4132</v>
      </c>
      <c r="G7645" s="599" t="s">
        <v>4133</v>
      </c>
      <c r="H7645" s="600" t="s">
        <v>4134</v>
      </c>
    </row>
    <row r="7646" spans="1:8">
      <c r="A7646" s="601" t="s">
        <v>4912</v>
      </c>
      <c r="B7646" s="602"/>
      <c r="C7646" s="602"/>
      <c r="D7646" s="603"/>
      <c r="E7646" s="604" t="s">
        <v>4138</v>
      </c>
      <c r="F7646" s="605">
        <v>0.35</v>
      </c>
      <c r="G7646" s="606">
        <v>6714</v>
      </c>
      <c r="H7646" s="607">
        <v>2349.9</v>
      </c>
    </row>
    <row r="7647" spans="1:8">
      <c r="A7647" s="601" t="s">
        <v>4903</v>
      </c>
      <c r="B7647" s="602"/>
      <c r="C7647" s="602"/>
      <c r="D7647" s="603"/>
      <c r="E7647" s="604" t="s">
        <v>4138</v>
      </c>
      <c r="F7647" s="605">
        <v>1.61</v>
      </c>
      <c r="G7647" s="606">
        <v>560</v>
      </c>
      <c r="H7647" s="607">
        <v>901.6</v>
      </c>
    </row>
    <row r="7648" spans="1:8">
      <c r="A7648" s="601" t="s">
        <v>4904</v>
      </c>
      <c r="B7648" s="602"/>
      <c r="C7648" s="602"/>
      <c r="D7648" s="603"/>
      <c r="E7648" s="604" t="s">
        <v>4324</v>
      </c>
      <c r="F7648" s="605">
        <v>7.0000000000000007E-2</v>
      </c>
      <c r="G7648" s="606">
        <v>14270</v>
      </c>
      <c r="H7648" s="607">
        <v>998.9</v>
      </c>
    </row>
    <row r="7649" spans="1:8">
      <c r="A7649" s="601" t="s">
        <v>4905</v>
      </c>
      <c r="B7649" s="602"/>
      <c r="C7649" s="602"/>
      <c r="D7649" s="603"/>
      <c r="E7649" s="604" t="s">
        <v>4138</v>
      </c>
      <c r="F7649" s="605">
        <v>0.71</v>
      </c>
      <c r="G7649" s="606">
        <v>46410</v>
      </c>
      <c r="H7649" s="607">
        <v>32951.1</v>
      </c>
    </row>
    <row r="7650" spans="1:8">
      <c r="A7650" s="601" t="s">
        <v>4906</v>
      </c>
      <c r="B7650" s="602"/>
      <c r="C7650" s="602"/>
      <c r="D7650" s="603"/>
      <c r="E7650" s="604" t="s">
        <v>4138</v>
      </c>
      <c r="F7650" s="605">
        <v>0.42</v>
      </c>
      <c r="G7650" s="606">
        <v>1785</v>
      </c>
      <c r="H7650" s="607">
        <v>749.7</v>
      </c>
    </row>
    <row r="7651" spans="1:8">
      <c r="A7651" s="601" t="s">
        <v>4369</v>
      </c>
      <c r="B7651" s="602"/>
      <c r="C7651" s="602"/>
      <c r="D7651" s="603"/>
      <c r="E7651" s="604" t="s">
        <v>4138</v>
      </c>
      <c r="F7651" s="605">
        <v>0.09</v>
      </c>
      <c r="G7651" s="606">
        <v>63945</v>
      </c>
      <c r="H7651" s="607">
        <v>5755.05</v>
      </c>
    </row>
    <row r="7652" spans="1:8">
      <c r="A7652" s="601" t="s">
        <v>4907</v>
      </c>
      <c r="B7652" s="602"/>
      <c r="C7652" s="602"/>
      <c r="D7652" s="603"/>
      <c r="E7652" s="604" t="s">
        <v>4889</v>
      </c>
      <c r="F7652" s="605">
        <v>7.0000000000000007E-2</v>
      </c>
      <c r="G7652" s="606">
        <v>6052</v>
      </c>
      <c r="H7652" s="607">
        <v>423.64</v>
      </c>
    </row>
    <row r="7653" spans="1:8">
      <c r="A7653" s="601" t="s">
        <v>4913</v>
      </c>
      <c r="B7653" s="602"/>
      <c r="C7653" s="602"/>
      <c r="D7653" s="603"/>
      <c r="E7653" s="604" t="s">
        <v>4138</v>
      </c>
      <c r="F7653" s="605">
        <v>0.71</v>
      </c>
      <c r="G7653" s="606">
        <v>7340</v>
      </c>
      <c r="H7653" s="607">
        <v>5211.3999999999996</v>
      </c>
    </row>
    <row r="7654" spans="1:8">
      <c r="A7654" s="601" t="s">
        <v>4909</v>
      </c>
      <c r="B7654" s="602"/>
      <c r="C7654" s="602"/>
      <c r="D7654" s="603"/>
      <c r="E7654" s="604" t="s">
        <v>4138</v>
      </c>
      <c r="F7654" s="605">
        <v>2.82</v>
      </c>
      <c r="G7654" s="606">
        <v>53</v>
      </c>
      <c r="H7654" s="607">
        <v>149.46</v>
      </c>
    </row>
    <row r="7655" spans="1:8">
      <c r="A7655" s="601" t="s">
        <v>4910</v>
      </c>
      <c r="B7655" s="602"/>
      <c r="C7655" s="602"/>
      <c r="D7655" s="603"/>
      <c r="E7655" s="604" t="s">
        <v>4138</v>
      </c>
      <c r="F7655" s="605">
        <v>27.22</v>
      </c>
      <c r="G7655" s="606">
        <v>53</v>
      </c>
      <c r="H7655" s="607">
        <v>1442.66</v>
      </c>
    </row>
    <row r="7656" spans="1:8">
      <c r="A7656" s="601"/>
      <c r="B7656" s="602"/>
      <c r="C7656" s="602"/>
      <c r="D7656" s="603"/>
      <c r="E7656" s="604" t="s">
        <v>4141</v>
      </c>
      <c r="F7656" s="605"/>
      <c r="G7656" s="606" t="s">
        <v>4141</v>
      </c>
      <c r="H7656" s="607" t="s">
        <v>4141</v>
      </c>
    </row>
    <row r="7657" spans="1:8">
      <c r="A7657" s="601"/>
      <c r="B7657" s="602"/>
      <c r="C7657" s="602"/>
      <c r="D7657" s="603"/>
      <c r="E7657" s="623" t="s">
        <v>4142</v>
      </c>
      <c r="F7657" s="624"/>
      <c r="G7657" s="625"/>
      <c r="H7657" s="612">
        <v>50933.41</v>
      </c>
    </row>
    <row r="7658" spans="1:8">
      <c r="A7658" s="677" t="s">
        <v>4143</v>
      </c>
      <c r="B7658" s="678"/>
      <c r="C7658" s="678"/>
      <c r="D7658" s="678"/>
      <c r="E7658" s="678"/>
      <c r="F7658" s="678"/>
      <c r="G7658" s="678"/>
      <c r="H7658" s="679"/>
    </row>
    <row r="7659" spans="1:8">
      <c r="A7659" s="594" t="s">
        <v>4129</v>
      </c>
      <c r="B7659" s="595"/>
      <c r="C7659" s="595"/>
      <c r="D7659" s="596"/>
      <c r="E7659" s="597" t="s">
        <v>4130</v>
      </c>
      <c r="F7659" s="598" t="s">
        <v>4144</v>
      </c>
      <c r="G7659" s="599" t="s">
        <v>4133</v>
      </c>
      <c r="H7659" s="600" t="s">
        <v>4134</v>
      </c>
    </row>
    <row r="7660" spans="1:8">
      <c r="A7660" s="601" t="s">
        <v>4145</v>
      </c>
      <c r="B7660" s="602"/>
      <c r="C7660" s="602"/>
      <c r="D7660" s="603"/>
      <c r="E7660" s="604" t="s">
        <v>4146</v>
      </c>
      <c r="F7660" s="619">
        <v>0.61</v>
      </c>
      <c r="G7660" s="606">
        <v>1587.2183463750353</v>
      </c>
      <c r="H7660" s="607">
        <v>968.2</v>
      </c>
    </row>
    <row r="7661" spans="1:8">
      <c r="A7661" s="601" t="s">
        <v>4180</v>
      </c>
      <c r="B7661" s="602"/>
      <c r="C7661" s="602"/>
      <c r="D7661" s="603"/>
      <c r="E7661" s="604" t="s">
        <v>4146</v>
      </c>
      <c r="F7661" s="619">
        <v>0.61</v>
      </c>
      <c r="G7661" s="606">
        <v>104.75641086075238</v>
      </c>
      <c r="H7661" s="607">
        <v>63.9</v>
      </c>
    </row>
    <row r="7662" spans="1:8">
      <c r="A7662" s="601" t="s">
        <v>4181</v>
      </c>
      <c r="B7662" s="602"/>
      <c r="C7662" s="602"/>
      <c r="D7662" s="603"/>
      <c r="E7662" s="604" t="s">
        <v>4146</v>
      </c>
      <c r="F7662" s="619">
        <v>0.61</v>
      </c>
      <c r="G7662" s="606">
        <v>2041.4757928961851</v>
      </c>
      <c r="H7662" s="607">
        <v>1245.3</v>
      </c>
    </row>
    <row r="7663" spans="1:8">
      <c r="A7663" s="620"/>
      <c r="B7663" s="621"/>
      <c r="C7663" s="621"/>
      <c r="D7663" s="622"/>
      <c r="E7663" s="623" t="s">
        <v>4147</v>
      </c>
      <c r="F7663" s="624"/>
      <c r="G7663" s="625"/>
      <c r="H7663" s="612">
        <v>2277.4</v>
      </c>
    </row>
    <row r="7664" spans="1:8">
      <c r="A7664" s="677" t="s">
        <v>4148</v>
      </c>
      <c r="B7664" s="678"/>
      <c r="C7664" s="678"/>
      <c r="D7664" s="678"/>
      <c r="E7664" s="678"/>
      <c r="F7664" s="678"/>
      <c r="G7664" s="678"/>
      <c r="H7664" s="679"/>
    </row>
    <row r="7665" spans="1:8">
      <c r="A7665" s="594" t="s">
        <v>4064</v>
      </c>
      <c r="B7665" s="595"/>
      <c r="C7665" s="595"/>
      <c r="D7665" s="596"/>
      <c r="E7665" s="597" t="s">
        <v>4130</v>
      </c>
      <c r="F7665" s="598" t="s">
        <v>4132</v>
      </c>
      <c r="G7665" s="599" t="s">
        <v>4133</v>
      </c>
      <c r="H7665" s="600" t="s">
        <v>4134</v>
      </c>
    </row>
    <row r="7666" spans="1:8">
      <c r="A7666" s="601" t="s">
        <v>4149</v>
      </c>
      <c r="B7666" s="602"/>
      <c r="C7666" s="602"/>
      <c r="D7666" s="603"/>
      <c r="E7666" s="604" t="s">
        <v>4140</v>
      </c>
      <c r="F7666" s="632">
        <v>9.5100000000000004E-2</v>
      </c>
      <c r="G7666" s="606">
        <v>64783.484999999993</v>
      </c>
      <c r="H7666" s="607">
        <v>6160.91</v>
      </c>
    </row>
    <row r="7667" spans="1:8">
      <c r="A7667" s="601"/>
      <c r="B7667" s="602"/>
      <c r="C7667" s="602"/>
      <c r="D7667" s="603"/>
      <c r="E7667" s="623" t="s">
        <v>4150</v>
      </c>
      <c r="F7667" s="624"/>
      <c r="G7667" s="625"/>
      <c r="H7667" s="612">
        <v>6160.91</v>
      </c>
    </row>
    <row r="7668" spans="1:8">
      <c r="A7668" s="677" t="s">
        <v>4151</v>
      </c>
      <c r="B7668" s="678"/>
      <c r="C7668" s="678"/>
      <c r="D7668" s="678"/>
      <c r="E7668" s="678"/>
      <c r="F7668" s="678"/>
      <c r="G7668" s="678"/>
      <c r="H7668" s="679"/>
    </row>
    <row r="7669" spans="1:8">
      <c r="A7669" s="594" t="s">
        <v>4064</v>
      </c>
      <c r="B7669" s="595"/>
      <c r="C7669" s="595"/>
      <c r="D7669" s="596"/>
      <c r="E7669" s="597" t="s">
        <v>4130</v>
      </c>
      <c r="F7669" s="598" t="s">
        <v>4144</v>
      </c>
      <c r="G7669" s="599" t="s">
        <v>4133</v>
      </c>
      <c r="H7669" s="600" t="s">
        <v>4134</v>
      </c>
    </row>
    <row r="7670" spans="1:8">
      <c r="A7670" s="601" t="s">
        <v>4152</v>
      </c>
      <c r="B7670" s="602"/>
      <c r="C7670" s="602"/>
      <c r="D7670" s="603"/>
      <c r="E7670" s="604" t="s">
        <v>4146</v>
      </c>
      <c r="F7670" s="640">
        <v>0.61</v>
      </c>
      <c r="G7670" s="606">
        <v>64327.520156250001</v>
      </c>
      <c r="H7670" s="607">
        <v>39239.79</v>
      </c>
    </row>
    <row r="7671" spans="1:8">
      <c r="A7671" s="601"/>
      <c r="B7671" s="602"/>
      <c r="C7671" s="602"/>
      <c r="D7671" s="603"/>
      <c r="E7671" s="604" t="s">
        <v>4141</v>
      </c>
      <c r="F7671" s="605"/>
      <c r="G7671" s="606" t="s">
        <v>4141</v>
      </c>
      <c r="H7671" s="607" t="s">
        <v>4141</v>
      </c>
    </row>
    <row r="7672" spans="1:8" ht="13.5" thickBot="1">
      <c r="A7672" s="641"/>
      <c r="B7672" s="642"/>
      <c r="C7672" s="642"/>
      <c r="D7672" s="643"/>
      <c r="E7672" s="644" t="s">
        <v>4153</v>
      </c>
      <c r="F7672" s="645"/>
      <c r="G7672" s="646"/>
      <c r="H7672" s="647">
        <v>39239.79</v>
      </c>
    </row>
    <row r="7673" spans="1:8" ht="13.5" thickBot="1">
      <c r="A7673" s="648" t="s">
        <v>4154</v>
      </c>
      <c r="B7673" s="649"/>
      <c r="C7673" s="649"/>
      <c r="D7673" s="649"/>
      <c r="E7673" s="650"/>
      <c r="F7673" s="651">
        <v>98611.51</v>
      </c>
      <c r="G7673" s="652"/>
      <c r="H7673" s="653"/>
    </row>
    <row r="7674" spans="1:8" ht="15.75" thickBot="1">
      <c r="A7674" s="579"/>
      <c r="B7674" s="579"/>
      <c r="C7674" s="579"/>
      <c r="D7674" s="579"/>
      <c r="E7674" s="579"/>
      <c r="F7674" s="579"/>
      <c r="G7674" s="579"/>
      <c r="H7674" s="579"/>
    </row>
    <row r="7675" spans="1:8" ht="15.75" thickBot="1">
      <c r="A7675" s="580"/>
      <c r="B7675" s="580"/>
      <c r="C7675" s="580"/>
      <c r="D7675" s="580"/>
      <c r="E7675" s="580"/>
      <c r="F7675" s="580"/>
      <c r="G7675" s="580"/>
      <c r="H7675" s="580"/>
    </row>
    <row r="7676" spans="1:8" ht="39" thickBot="1">
      <c r="A7676" s="573" t="s">
        <v>4129</v>
      </c>
      <c r="B7676" s="581"/>
      <c r="C7676" s="581"/>
      <c r="D7676" s="582" t="s">
        <v>605</v>
      </c>
      <c r="E7676" s="583" t="s">
        <v>4130</v>
      </c>
      <c r="F7676" s="584" t="s">
        <v>28</v>
      </c>
      <c r="G7676" s="585" t="s">
        <v>0</v>
      </c>
      <c r="H7676" s="586" t="s">
        <v>4914</v>
      </c>
    </row>
    <row r="7677" spans="1:8" ht="15.75" customHeight="1" thickBot="1">
      <c r="A7677" s="580"/>
      <c r="B7677" s="580"/>
      <c r="C7677" s="580"/>
      <c r="D7677" s="580"/>
      <c r="E7677" s="580"/>
      <c r="F7677" s="580"/>
      <c r="G7677" s="580"/>
      <c r="H7677" s="580"/>
    </row>
    <row r="7678" spans="1:8">
      <c r="A7678" s="674" t="s">
        <v>1297</v>
      </c>
      <c r="B7678" s="675"/>
      <c r="C7678" s="675"/>
      <c r="D7678" s="675"/>
      <c r="E7678" s="675"/>
      <c r="F7678" s="675"/>
      <c r="G7678" s="675"/>
      <c r="H7678" s="676"/>
    </row>
    <row r="7679" spans="1:8">
      <c r="A7679" s="594" t="s">
        <v>4064</v>
      </c>
      <c r="B7679" s="595"/>
      <c r="C7679" s="595"/>
      <c r="D7679" s="596"/>
      <c r="E7679" s="597" t="s">
        <v>4130</v>
      </c>
      <c r="F7679" s="598" t="s">
        <v>4132</v>
      </c>
      <c r="G7679" s="599" t="s">
        <v>4133</v>
      </c>
      <c r="H7679" s="600" t="s">
        <v>4134</v>
      </c>
    </row>
    <row r="7680" spans="1:8">
      <c r="A7680" s="601" t="s">
        <v>4912</v>
      </c>
      <c r="B7680" s="602"/>
      <c r="C7680" s="602"/>
      <c r="D7680" s="603"/>
      <c r="E7680" s="604" t="s">
        <v>4138</v>
      </c>
      <c r="F7680" s="605">
        <v>0.35</v>
      </c>
      <c r="G7680" s="606">
        <v>6714</v>
      </c>
      <c r="H7680" s="607">
        <v>2349.9</v>
      </c>
    </row>
    <row r="7681" spans="1:8">
      <c r="A7681" s="601" t="s">
        <v>4903</v>
      </c>
      <c r="B7681" s="602"/>
      <c r="C7681" s="602"/>
      <c r="D7681" s="603"/>
      <c r="E7681" s="604" t="s">
        <v>4138</v>
      </c>
      <c r="F7681" s="605">
        <v>1.61</v>
      </c>
      <c r="G7681" s="606">
        <v>560</v>
      </c>
      <c r="H7681" s="607">
        <v>901.6</v>
      </c>
    </row>
    <row r="7682" spans="1:8">
      <c r="A7682" s="601" t="s">
        <v>4904</v>
      </c>
      <c r="B7682" s="602"/>
      <c r="C7682" s="602"/>
      <c r="D7682" s="603"/>
      <c r="E7682" s="604" t="s">
        <v>4324</v>
      </c>
      <c r="F7682" s="605">
        <v>4.0000000000000001E-3</v>
      </c>
      <c r="G7682" s="606">
        <v>14270</v>
      </c>
      <c r="H7682" s="607">
        <v>57.08</v>
      </c>
    </row>
    <row r="7683" spans="1:8">
      <c r="A7683" s="601" t="s">
        <v>4336</v>
      </c>
      <c r="B7683" s="602"/>
      <c r="C7683" s="602"/>
      <c r="D7683" s="603"/>
      <c r="E7683" s="604" t="s">
        <v>4228</v>
      </c>
      <c r="F7683" s="605">
        <v>0.18</v>
      </c>
      <c r="G7683" s="606">
        <v>23264</v>
      </c>
      <c r="H7683" s="607">
        <v>4187.5200000000004</v>
      </c>
    </row>
    <row r="7684" spans="1:8">
      <c r="A7684" s="601" t="s">
        <v>4907</v>
      </c>
      <c r="B7684" s="602"/>
      <c r="C7684" s="602"/>
      <c r="D7684" s="603"/>
      <c r="E7684" s="604" t="s">
        <v>4889</v>
      </c>
      <c r="F7684" s="605">
        <v>7.0000000000000007E-2</v>
      </c>
      <c r="G7684" s="606">
        <v>6052</v>
      </c>
      <c r="H7684" s="607">
        <v>423.64</v>
      </c>
    </row>
    <row r="7685" spans="1:8">
      <c r="A7685" s="601" t="s">
        <v>4913</v>
      </c>
      <c r="B7685" s="602"/>
      <c r="C7685" s="602"/>
      <c r="D7685" s="603"/>
      <c r="E7685" s="604" t="s">
        <v>4138</v>
      </c>
      <c r="F7685" s="605">
        <v>0.48</v>
      </c>
      <c r="G7685" s="606">
        <v>7340</v>
      </c>
      <c r="H7685" s="607">
        <v>3523.2</v>
      </c>
    </row>
    <row r="7686" spans="1:8">
      <c r="A7686" s="601" t="s">
        <v>4909</v>
      </c>
      <c r="B7686" s="602"/>
      <c r="C7686" s="602"/>
      <c r="D7686" s="603"/>
      <c r="E7686" s="604" t="s">
        <v>4138</v>
      </c>
      <c r="F7686" s="605">
        <v>36</v>
      </c>
      <c r="G7686" s="606">
        <v>53</v>
      </c>
      <c r="H7686" s="607">
        <v>1908</v>
      </c>
    </row>
    <row r="7687" spans="1:8">
      <c r="A7687" s="601" t="s">
        <v>4915</v>
      </c>
      <c r="B7687" s="602"/>
      <c r="C7687" s="602"/>
      <c r="D7687" s="603"/>
      <c r="E7687" s="604" t="s">
        <v>4138</v>
      </c>
      <c r="F7687" s="605">
        <v>0.33</v>
      </c>
      <c r="G7687" s="606">
        <v>97020</v>
      </c>
      <c r="H7687" s="607">
        <v>32016.6</v>
      </c>
    </row>
    <row r="7688" spans="1:8">
      <c r="A7688" s="601"/>
      <c r="B7688" s="602"/>
      <c r="C7688" s="602"/>
      <c r="D7688" s="603"/>
      <c r="E7688" s="604" t="s">
        <v>4141</v>
      </c>
      <c r="F7688" s="605"/>
      <c r="G7688" s="606" t="s">
        <v>4141</v>
      </c>
      <c r="H7688" s="607" t="s">
        <v>4141</v>
      </c>
    </row>
    <row r="7689" spans="1:8">
      <c r="A7689" s="601"/>
      <c r="B7689" s="602"/>
      <c r="C7689" s="602"/>
      <c r="D7689" s="603"/>
      <c r="E7689" s="623" t="s">
        <v>4142</v>
      </c>
      <c r="F7689" s="624"/>
      <c r="G7689" s="625"/>
      <c r="H7689" s="612">
        <v>45367.54</v>
      </c>
    </row>
    <row r="7690" spans="1:8">
      <c r="A7690" s="677" t="s">
        <v>4143</v>
      </c>
      <c r="B7690" s="678"/>
      <c r="C7690" s="678"/>
      <c r="D7690" s="678"/>
      <c r="E7690" s="678"/>
      <c r="F7690" s="678"/>
      <c r="G7690" s="678"/>
      <c r="H7690" s="679"/>
    </row>
    <row r="7691" spans="1:8">
      <c r="A7691" s="594" t="s">
        <v>4129</v>
      </c>
      <c r="B7691" s="595"/>
      <c r="C7691" s="595"/>
      <c r="D7691" s="596"/>
      <c r="E7691" s="597" t="s">
        <v>4130</v>
      </c>
      <c r="F7691" s="598" t="s">
        <v>4144</v>
      </c>
      <c r="G7691" s="599" t="s">
        <v>4133</v>
      </c>
      <c r="H7691" s="600" t="s">
        <v>4134</v>
      </c>
    </row>
    <row r="7692" spans="1:8">
      <c r="A7692" s="601" t="s">
        <v>4145</v>
      </c>
      <c r="B7692" s="602"/>
      <c r="C7692" s="602"/>
      <c r="D7692" s="603"/>
      <c r="E7692" s="604" t="s">
        <v>4146</v>
      </c>
      <c r="F7692" s="619">
        <v>0.75</v>
      </c>
      <c r="G7692" s="606">
        <v>1587.2183463750353</v>
      </c>
      <c r="H7692" s="607">
        <v>1190.4100000000001</v>
      </c>
    </row>
    <row r="7693" spans="1:8">
      <c r="A7693" s="601" t="s">
        <v>4180</v>
      </c>
      <c r="B7693" s="602"/>
      <c r="C7693" s="602"/>
      <c r="D7693" s="603"/>
      <c r="E7693" s="604" t="s">
        <v>4146</v>
      </c>
      <c r="F7693" s="619">
        <v>0.75</v>
      </c>
      <c r="G7693" s="606">
        <v>104.75641086075238</v>
      </c>
      <c r="H7693" s="607">
        <v>78.569999999999993</v>
      </c>
    </row>
    <row r="7694" spans="1:8">
      <c r="A7694" s="601" t="s">
        <v>4181</v>
      </c>
      <c r="B7694" s="602"/>
      <c r="C7694" s="602"/>
      <c r="D7694" s="603"/>
      <c r="E7694" s="604" t="s">
        <v>4146</v>
      </c>
      <c r="F7694" s="619">
        <v>0.75</v>
      </c>
      <c r="G7694" s="606">
        <v>2041.4757928961851</v>
      </c>
      <c r="H7694" s="607">
        <v>1531.11</v>
      </c>
    </row>
    <row r="7695" spans="1:8">
      <c r="A7695" s="620"/>
      <c r="B7695" s="621"/>
      <c r="C7695" s="621"/>
      <c r="D7695" s="622"/>
      <c r="E7695" s="623" t="s">
        <v>4147</v>
      </c>
      <c r="F7695" s="624"/>
      <c r="G7695" s="625"/>
      <c r="H7695" s="612">
        <v>2800.09</v>
      </c>
    </row>
    <row r="7696" spans="1:8">
      <c r="A7696" s="677" t="s">
        <v>4148</v>
      </c>
      <c r="B7696" s="678"/>
      <c r="C7696" s="678"/>
      <c r="D7696" s="678"/>
      <c r="E7696" s="678"/>
      <c r="F7696" s="678"/>
      <c r="G7696" s="678"/>
      <c r="H7696" s="679"/>
    </row>
    <row r="7697" spans="1:8">
      <c r="A7697" s="594" t="s">
        <v>4064</v>
      </c>
      <c r="B7697" s="595"/>
      <c r="C7697" s="595"/>
      <c r="D7697" s="596"/>
      <c r="E7697" s="597" t="s">
        <v>4130</v>
      </c>
      <c r="F7697" s="598" t="s">
        <v>4132</v>
      </c>
      <c r="G7697" s="599" t="s">
        <v>4133</v>
      </c>
      <c r="H7697" s="600" t="s">
        <v>4134</v>
      </c>
    </row>
    <row r="7698" spans="1:8">
      <c r="A7698" s="601" t="s">
        <v>4149</v>
      </c>
      <c r="B7698" s="602"/>
      <c r="C7698" s="602"/>
      <c r="D7698" s="603"/>
      <c r="E7698" s="604" t="s">
        <v>4140</v>
      </c>
      <c r="F7698" s="632">
        <v>9.5100000000000004E-2</v>
      </c>
      <c r="G7698" s="606">
        <v>64783.484999999993</v>
      </c>
      <c r="H7698" s="607">
        <v>6160.91</v>
      </c>
    </row>
    <row r="7699" spans="1:8">
      <c r="A7699" s="601"/>
      <c r="B7699" s="602"/>
      <c r="C7699" s="602"/>
      <c r="D7699" s="603"/>
      <c r="E7699" s="623" t="s">
        <v>4150</v>
      </c>
      <c r="F7699" s="624"/>
      <c r="G7699" s="625"/>
      <c r="H7699" s="612">
        <v>6160.91</v>
      </c>
    </row>
    <row r="7700" spans="1:8">
      <c r="A7700" s="677" t="s">
        <v>4151</v>
      </c>
      <c r="B7700" s="678"/>
      <c r="C7700" s="678"/>
      <c r="D7700" s="678"/>
      <c r="E7700" s="678"/>
      <c r="F7700" s="678"/>
      <c r="G7700" s="678"/>
      <c r="H7700" s="679"/>
    </row>
    <row r="7701" spans="1:8">
      <c r="A7701" s="594" t="s">
        <v>4064</v>
      </c>
      <c r="B7701" s="595"/>
      <c r="C7701" s="595"/>
      <c r="D7701" s="596"/>
      <c r="E7701" s="597" t="s">
        <v>4130</v>
      </c>
      <c r="F7701" s="598" t="s">
        <v>4144</v>
      </c>
      <c r="G7701" s="599" t="s">
        <v>4133</v>
      </c>
      <c r="H7701" s="600" t="s">
        <v>4134</v>
      </c>
    </row>
    <row r="7702" spans="1:8">
      <c r="A7702" s="601" t="s">
        <v>4152</v>
      </c>
      <c r="B7702" s="602"/>
      <c r="C7702" s="602"/>
      <c r="D7702" s="603"/>
      <c r="E7702" s="604" t="s">
        <v>4146</v>
      </c>
      <c r="F7702" s="640">
        <v>0.75</v>
      </c>
      <c r="G7702" s="606">
        <v>64327.520156250001</v>
      </c>
      <c r="H7702" s="607">
        <v>48245.64</v>
      </c>
    </row>
    <row r="7703" spans="1:8">
      <c r="A7703" s="601"/>
      <c r="B7703" s="602"/>
      <c r="C7703" s="602"/>
      <c r="D7703" s="603"/>
      <c r="E7703" s="604" t="s">
        <v>4141</v>
      </c>
      <c r="F7703" s="605"/>
      <c r="G7703" s="606" t="s">
        <v>4141</v>
      </c>
      <c r="H7703" s="607" t="s">
        <v>4141</v>
      </c>
    </row>
    <row r="7704" spans="1:8" ht="13.5" thickBot="1">
      <c r="A7704" s="641"/>
      <c r="B7704" s="642"/>
      <c r="C7704" s="642"/>
      <c r="D7704" s="643"/>
      <c r="E7704" s="644" t="s">
        <v>4153</v>
      </c>
      <c r="F7704" s="645"/>
      <c r="G7704" s="646"/>
      <c r="H7704" s="647">
        <v>48245.64</v>
      </c>
    </row>
    <row r="7705" spans="1:8" ht="13.5" thickBot="1">
      <c r="A7705" s="648" t="s">
        <v>4154</v>
      </c>
      <c r="B7705" s="649"/>
      <c r="C7705" s="649"/>
      <c r="D7705" s="649"/>
      <c r="E7705" s="650"/>
      <c r="F7705" s="651">
        <v>102574.18</v>
      </c>
      <c r="G7705" s="652"/>
      <c r="H7705" s="653"/>
    </row>
    <row r="7706" spans="1:8" ht="15.75" thickBot="1">
      <c r="A7706" s="579"/>
      <c r="B7706" s="579"/>
      <c r="C7706" s="579"/>
      <c r="D7706" s="579"/>
      <c r="E7706" s="579"/>
      <c r="F7706" s="579"/>
      <c r="G7706" s="579"/>
      <c r="H7706" s="579"/>
    </row>
    <row r="7707" spans="1:8" ht="15.75" thickBot="1">
      <c r="A7707" s="580"/>
      <c r="B7707" s="580"/>
      <c r="C7707" s="580"/>
      <c r="D7707" s="580"/>
      <c r="E7707" s="580"/>
      <c r="F7707" s="580"/>
      <c r="G7707" s="580"/>
      <c r="H7707" s="580"/>
    </row>
    <row r="7708" spans="1:8" ht="39" thickBot="1">
      <c r="A7708" s="573" t="s">
        <v>4129</v>
      </c>
      <c r="B7708" s="581"/>
      <c r="C7708" s="581"/>
      <c r="D7708" s="582" t="s">
        <v>607</v>
      </c>
      <c r="E7708" s="583" t="s">
        <v>4130</v>
      </c>
      <c r="F7708" s="584" t="s">
        <v>25</v>
      </c>
      <c r="G7708" s="585" t="s">
        <v>0</v>
      </c>
      <c r="H7708" s="586" t="s">
        <v>4916</v>
      </c>
    </row>
    <row r="7709" spans="1:8" ht="15.75" customHeight="1" thickBot="1">
      <c r="A7709" s="580"/>
      <c r="B7709" s="580"/>
      <c r="C7709" s="580"/>
      <c r="D7709" s="580"/>
      <c r="E7709" s="580"/>
      <c r="F7709" s="580"/>
      <c r="G7709" s="580"/>
      <c r="H7709" s="580"/>
    </row>
    <row r="7710" spans="1:8">
      <c r="A7710" s="674" t="s">
        <v>1297</v>
      </c>
      <c r="B7710" s="675"/>
      <c r="C7710" s="675"/>
      <c r="D7710" s="675"/>
      <c r="E7710" s="675"/>
      <c r="F7710" s="675"/>
      <c r="G7710" s="675"/>
      <c r="H7710" s="676"/>
    </row>
    <row r="7711" spans="1:8">
      <c r="A7711" s="594" t="s">
        <v>4064</v>
      </c>
      <c r="B7711" s="595"/>
      <c r="C7711" s="595"/>
      <c r="D7711" s="596"/>
      <c r="E7711" s="597" t="s">
        <v>4130</v>
      </c>
      <c r="F7711" s="598" t="s">
        <v>4132</v>
      </c>
      <c r="G7711" s="599" t="s">
        <v>4133</v>
      </c>
      <c r="H7711" s="600" t="s">
        <v>4134</v>
      </c>
    </row>
    <row r="7712" spans="1:8">
      <c r="A7712" s="601" t="s">
        <v>4917</v>
      </c>
      <c r="B7712" s="602"/>
      <c r="C7712" s="602"/>
      <c r="D7712" s="603"/>
      <c r="E7712" s="604" t="s">
        <v>4140</v>
      </c>
      <c r="F7712" s="605">
        <v>0.01</v>
      </c>
      <c r="G7712" s="606">
        <v>523680</v>
      </c>
      <c r="H7712" s="607">
        <v>5236.8</v>
      </c>
    </row>
    <row r="7713" spans="1:8">
      <c r="A7713" s="601" t="s">
        <v>4158</v>
      </c>
      <c r="B7713" s="602"/>
      <c r="C7713" s="602"/>
      <c r="D7713" s="603"/>
      <c r="E7713" s="604" t="s">
        <v>4138</v>
      </c>
      <c r="F7713" s="605">
        <v>0.41</v>
      </c>
      <c r="G7713" s="606">
        <v>42144</v>
      </c>
      <c r="H7713" s="607">
        <v>17279.04</v>
      </c>
    </row>
    <row r="7714" spans="1:8">
      <c r="A7714" s="601" t="s">
        <v>4332</v>
      </c>
      <c r="B7714" s="602"/>
      <c r="C7714" s="602"/>
      <c r="D7714" s="603"/>
      <c r="E7714" s="604" t="s">
        <v>4138</v>
      </c>
      <c r="F7714" s="605">
        <v>0.15</v>
      </c>
      <c r="G7714" s="606">
        <v>18900</v>
      </c>
      <c r="H7714" s="607">
        <v>2835</v>
      </c>
    </row>
    <row r="7715" spans="1:8">
      <c r="A7715" s="601"/>
      <c r="B7715" s="602"/>
      <c r="C7715" s="602"/>
      <c r="D7715" s="603"/>
      <c r="E7715" s="604" t="s">
        <v>4141</v>
      </c>
      <c r="F7715" s="605"/>
      <c r="G7715" s="606" t="s">
        <v>4141</v>
      </c>
      <c r="H7715" s="607" t="s">
        <v>4141</v>
      </c>
    </row>
    <row r="7716" spans="1:8">
      <c r="A7716" s="601"/>
      <c r="B7716" s="602"/>
      <c r="C7716" s="602"/>
      <c r="D7716" s="603"/>
      <c r="E7716" s="623" t="s">
        <v>4142</v>
      </c>
      <c r="F7716" s="624"/>
      <c r="G7716" s="625"/>
      <c r="H7716" s="612">
        <v>25350.84</v>
      </c>
    </row>
    <row r="7717" spans="1:8">
      <c r="A7717" s="677" t="s">
        <v>4143</v>
      </c>
      <c r="B7717" s="678"/>
      <c r="C7717" s="678"/>
      <c r="D7717" s="678"/>
      <c r="E7717" s="678"/>
      <c r="F7717" s="678"/>
      <c r="G7717" s="678"/>
      <c r="H7717" s="679"/>
    </row>
    <row r="7718" spans="1:8">
      <c r="A7718" s="594" t="s">
        <v>4129</v>
      </c>
      <c r="B7718" s="595"/>
      <c r="C7718" s="595"/>
      <c r="D7718" s="596"/>
      <c r="E7718" s="597" t="s">
        <v>4130</v>
      </c>
      <c r="F7718" s="598" t="s">
        <v>4144</v>
      </c>
      <c r="G7718" s="599" t="s">
        <v>4133</v>
      </c>
      <c r="H7718" s="600" t="s">
        <v>4134</v>
      </c>
    </row>
    <row r="7719" spans="1:8">
      <c r="A7719" s="601" t="s">
        <v>4145</v>
      </c>
      <c r="B7719" s="602"/>
      <c r="C7719" s="602"/>
      <c r="D7719" s="603"/>
      <c r="E7719" s="604" t="s">
        <v>4146</v>
      </c>
      <c r="F7719" s="619">
        <v>0.35</v>
      </c>
      <c r="G7719" s="606">
        <v>1587.2183463750353</v>
      </c>
      <c r="H7719" s="607">
        <v>555.53</v>
      </c>
    </row>
    <row r="7720" spans="1:8">
      <c r="A7720" s="601" t="s">
        <v>4180</v>
      </c>
      <c r="B7720" s="602"/>
      <c r="C7720" s="602"/>
      <c r="D7720" s="603"/>
      <c r="E7720" s="604" t="s">
        <v>4146</v>
      </c>
      <c r="F7720" s="619">
        <v>0.35</v>
      </c>
      <c r="G7720" s="606">
        <v>104.75641086075238</v>
      </c>
      <c r="H7720" s="607">
        <v>36.659999999999997</v>
      </c>
    </row>
    <row r="7721" spans="1:8">
      <c r="A7721" s="601" t="s">
        <v>4181</v>
      </c>
      <c r="B7721" s="602"/>
      <c r="C7721" s="602"/>
      <c r="D7721" s="603"/>
      <c r="E7721" s="604" t="s">
        <v>4146</v>
      </c>
      <c r="F7721" s="619">
        <v>0.35</v>
      </c>
      <c r="G7721" s="606">
        <v>2041.4757928961851</v>
      </c>
      <c r="H7721" s="607">
        <v>714.52</v>
      </c>
    </row>
    <row r="7722" spans="1:8">
      <c r="A7722" s="620"/>
      <c r="B7722" s="621"/>
      <c r="C7722" s="621"/>
      <c r="D7722" s="622"/>
      <c r="E7722" s="623" t="s">
        <v>4147</v>
      </c>
      <c r="F7722" s="624"/>
      <c r="G7722" s="625"/>
      <c r="H7722" s="612">
        <v>1306.71</v>
      </c>
    </row>
    <row r="7723" spans="1:8">
      <c r="A7723" s="677" t="s">
        <v>4148</v>
      </c>
      <c r="B7723" s="678"/>
      <c r="C7723" s="678"/>
      <c r="D7723" s="678"/>
      <c r="E7723" s="678"/>
      <c r="F7723" s="678"/>
      <c r="G7723" s="678"/>
      <c r="H7723" s="679"/>
    </row>
    <row r="7724" spans="1:8">
      <c r="A7724" s="594" t="s">
        <v>4064</v>
      </c>
      <c r="B7724" s="595"/>
      <c r="C7724" s="595"/>
      <c r="D7724" s="596"/>
      <c r="E7724" s="597" t="s">
        <v>4130</v>
      </c>
      <c r="F7724" s="598" t="s">
        <v>4132</v>
      </c>
      <c r="G7724" s="599" t="s">
        <v>4133</v>
      </c>
      <c r="H7724" s="600" t="s">
        <v>4134</v>
      </c>
    </row>
    <row r="7725" spans="1:8">
      <c r="A7725" s="601" t="s">
        <v>4149</v>
      </c>
      <c r="B7725" s="602"/>
      <c r="C7725" s="602"/>
      <c r="D7725" s="603"/>
      <c r="E7725" s="604" t="s">
        <v>4140</v>
      </c>
      <c r="F7725" s="632">
        <v>0.1</v>
      </c>
      <c r="G7725" s="606">
        <v>64783.484999999993</v>
      </c>
      <c r="H7725" s="607">
        <v>6478.35</v>
      </c>
    </row>
    <row r="7726" spans="1:8">
      <c r="A7726" s="601"/>
      <c r="B7726" s="602"/>
      <c r="C7726" s="602"/>
      <c r="D7726" s="603"/>
      <c r="E7726" s="623" t="s">
        <v>4150</v>
      </c>
      <c r="F7726" s="624"/>
      <c r="G7726" s="625"/>
      <c r="H7726" s="612">
        <v>6478.35</v>
      </c>
    </row>
    <row r="7727" spans="1:8">
      <c r="A7727" s="677" t="s">
        <v>4151</v>
      </c>
      <c r="B7727" s="678"/>
      <c r="C7727" s="678"/>
      <c r="D7727" s="678"/>
      <c r="E7727" s="678"/>
      <c r="F7727" s="678"/>
      <c r="G7727" s="678"/>
      <c r="H7727" s="679"/>
    </row>
    <row r="7728" spans="1:8">
      <c r="A7728" s="594" t="s">
        <v>4064</v>
      </c>
      <c r="B7728" s="595"/>
      <c r="C7728" s="595"/>
      <c r="D7728" s="596"/>
      <c r="E7728" s="597" t="s">
        <v>4130</v>
      </c>
      <c r="F7728" s="598" t="s">
        <v>4144</v>
      </c>
      <c r="G7728" s="599" t="s">
        <v>4133</v>
      </c>
      <c r="H7728" s="600" t="s">
        <v>4134</v>
      </c>
    </row>
    <row r="7729" spans="1:8">
      <c r="A7729" s="601" t="s">
        <v>4152</v>
      </c>
      <c r="B7729" s="602"/>
      <c r="C7729" s="602"/>
      <c r="D7729" s="603"/>
      <c r="E7729" s="604" t="s">
        <v>4146</v>
      </c>
      <c r="F7729" s="640">
        <v>0.35</v>
      </c>
      <c r="G7729" s="606">
        <v>64327.520156250001</v>
      </c>
      <c r="H7729" s="607">
        <v>22514.63</v>
      </c>
    </row>
    <row r="7730" spans="1:8">
      <c r="A7730" s="601"/>
      <c r="B7730" s="602"/>
      <c r="C7730" s="602"/>
      <c r="D7730" s="603"/>
      <c r="E7730" s="604" t="s">
        <v>4141</v>
      </c>
      <c r="F7730" s="605"/>
      <c r="G7730" s="606" t="s">
        <v>4141</v>
      </c>
      <c r="H7730" s="607" t="s">
        <v>4141</v>
      </c>
    </row>
    <row r="7731" spans="1:8" ht="13.5" thickBot="1">
      <c r="A7731" s="641"/>
      <c r="B7731" s="642"/>
      <c r="C7731" s="642"/>
      <c r="D7731" s="643"/>
      <c r="E7731" s="644" t="s">
        <v>4153</v>
      </c>
      <c r="F7731" s="645"/>
      <c r="G7731" s="646"/>
      <c r="H7731" s="647">
        <v>22514.63</v>
      </c>
    </row>
    <row r="7732" spans="1:8" ht="13.5" thickBot="1">
      <c r="A7732" s="648" t="s">
        <v>4154</v>
      </c>
      <c r="B7732" s="649"/>
      <c r="C7732" s="649"/>
      <c r="D7732" s="649"/>
      <c r="E7732" s="650"/>
      <c r="F7732" s="651">
        <v>55650.53</v>
      </c>
      <c r="G7732" s="652"/>
      <c r="H7732" s="653"/>
    </row>
    <row r="7733" spans="1:8" ht="15.75" thickBot="1">
      <c r="A7733" s="579"/>
      <c r="B7733" s="579"/>
      <c r="C7733" s="579"/>
      <c r="D7733" s="579"/>
      <c r="E7733" s="579"/>
      <c r="F7733" s="579"/>
      <c r="G7733" s="579"/>
      <c r="H7733" s="579"/>
    </row>
    <row r="7734" spans="1:8" ht="15.75" thickBot="1">
      <c r="A7734" s="580"/>
      <c r="B7734" s="580"/>
      <c r="C7734" s="580"/>
      <c r="D7734" s="580"/>
      <c r="E7734" s="580"/>
      <c r="F7734" s="580"/>
      <c r="G7734" s="580"/>
      <c r="H7734" s="580"/>
    </row>
    <row r="7735" spans="1:8" ht="26.25" thickBot="1">
      <c r="A7735" s="573" t="s">
        <v>4129</v>
      </c>
      <c r="B7735" s="581"/>
      <c r="C7735" s="581"/>
      <c r="D7735" s="582" t="s">
        <v>609</v>
      </c>
      <c r="E7735" s="583" t="s">
        <v>4130</v>
      </c>
      <c r="F7735" s="584" t="s">
        <v>28</v>
      </c>
      <c r="G7735" s="585" t="s">
        <v>0</v>
      </c>
      <c r="H7735" s="586" t="s">
        <v>4918</v>
      </c>
    </row>
    <row r="7736" spans="1:8" ht="15.75" customHeight="1" thickBot="1">
      <c r="A7736" s="580"/>
      <c r="B7736" s="580"/>
      <c r="C7736" s="580"/>
      <c r="D7736" s="580"/>
      <c r="E7736" s="580"/>
      <c r="F7736" s="580"/>
      <c r="G7736" s="580"/>
      <c r="H7736" s="580"/>
    </row>
    <row r="7737" spans="1:8">
      <c r="A7737" s="674" t="s">
        <v>1297</v>
      </c>
      <c r="B7737" s="675"/>
      <c r="C7737" s="675"/>
      <c r="D7737" s="675"/>
      <c r="E7737" s="675"/>
      <c r="F7737" s="675"/>
      <c r="G7737" s="675"/>
      <c r="H7737" s="676"/>
    </row>
    <row r="7738" spans="1:8">
      <c r="A7738" s="594" t="s">
        <v>4064</v>
      </c>
      <c r="B7738" s="595"/>
      <c r="C7738" s="595"/>
      <c r="D7738" s="596"/>
      <c r="E7738" s="597" t="s">
        <v>4130</v>
      </c>
      <c r="F7738" s="598" t="s">
        <v>4132</v>
      </c>
      <c r="G7738" s="599" t="s">
        <v>4133</v>
      </c>
      <c r="H7738" s="600" t="s">
        <v>4134</v>
      </c>
    </row>
    <row r="7739" spans="1:8">
      <c r="A7739" s="601" t="s">
        <v>4176</v>
      </c>
      <c r="B7739" s="602"/>
      <c r="C7739" s="602"/>
      <c r="D7739" s="603"/>
      <c r="E7739" s="604" t="s">
        <v>4177</v>
      </c>
      <c r="F7739" s="605">
        <v>5.2</v>
      </c>
      <c r="G7739" s="606">
        <v>32</v>
      </c>
      <c r="H7739" s="607">
        <v>166.4</v>
      </c>
    </row>
    <row r="7740" spans="1:8">
      <c r="A7740" s="601" t="s">
        <v>4919</v>
      </c>
      <c r="B7740" s="602"/>
      <c r="C7740" s="602"/>
      <c r="D7740" s="603"/>
      <c r="E7740" s="604" t="s">
        <v>4140</v>
      </c>
      <c r="F7740" s="605">
        <v>0.04</v>
      </c>
      <c r="G7740" s="606">
        <v>236523</v>
      </c>
      <c r="H7740" s="607">
        <v>9460.92</v>
      </c>
    </row>
    <row r="7741" spans="1:8">
      <c r="A7741" s="601" t="s">
        <v>4886</v>
      </c>
      <c r="B7741" s="602"/>
      <c r="C7741" s="602"/>
      <c r="D7741" s="603"/>
      <c r="E7741" s="604" t="s">
        <v>4263</v>
      </c>
      <c r="F7741" s="605">
        <v>8.0500000000000007</v>
      </c>
      <c r="G7741" s="606">
        <v>736</v>
      </c>
      <c r="H7741" s="607">
        <v>5924.8</v>
      </c>
    </row>
    <row r="7742" spans="1:8">
      <c r="A7742" s="601" t="s">
        <v>4895</v>
      </c>
      <c r="B7742" s="602"/>
      <c r="C7742" s="602"/>
      <c r="D7742" s="603"/>
      <c r="E7742" s="604" t="s">
        <v>4138</v>
      </c>
      <c r="F7742" s="605">
        <v>56</v>
      </c>
      <c r="G7742" s="606">
        <v>945</v>
      </c>
      <c r="H7742" s="607">
        <v>52920</v>
      </c>
    </row>
    <row r="7743" spans="1:8">
      <c r="A7743" s="601"/>
      <c r="B7743" s="602"/>
      <c r="C7743" s="602"/>
      <c r="D7743" s="603"/>
      <c r="E7743" s="604" t="s">
        <v>4141</v>
      </c>
      <c r="F7743" s="605"/>
      <c r="G7743" s="606" t="s">
        <v>4141</v>
      </c>
      <c r="H7743" s="607" t="s">
        <v>4141</v>
      </c>
    </row>
    <row r="7744" spans="1:8">
      <c r="A7744" s="601"/>
      <c r="B7744" s="602"/>
      <c r="C7744" s="602"/>
      <c r="D7744" s="603"/>
      <c r="E7744" s="623" t="s">
        <v>4142</v>
      </c>
      <c r="F7744" s="624"/>
      <c r="G7744" s="625"/>
      <c r="H7744" s="612">
        <v>68472.12</v>
      </c>
    </row>
    <row r="7745" spans="1:8">
      <c r="A7745" s="677" t="s">
        <v>4143</v>
      </c>
      <c r="B7745" s="678"/>
      <c r="C7745" s="678"/>
      <c r="D7745" s="678"/>
      <c r="E7745" s="678"/>
      <c r="F7745" s="678"/>
      <c r="G7745" s="678"/>
      <c r="H7745" s="679"/>
    </row>
    <row r="7746" spans="1:8">
      <c r="A7746" s="594" t="s">
        <v>4129</v>
      </c>
      <c r="B7746" s="595"/>
      <c r="C7746" s="595"/>
      <c r="D7746" s="596"/>
      <c r="E7746" s="597" t="s">
        <v>4130</v>
      </c>
      <c r="F7746" s="598" t="s">
        <v>4144</v>
      </c>
      <c r="G7746" s="599" t="s">
        <v>4133</v>
      </c>
      <c r="H7746" s="600" t="s">
        <v>4134</v>
      </c>
    </row>
    <row r="7747" spans="1:8">
      <c r="A7747" s="601" t="s">
        <v>4145</v>
      </c>
      <c r="B7747" s="602"/>
      <c r="C7747" s="602"/>
      <c r="D7747" s="603"/>
      <c r="E7747" s="604" t="s">
        <v>4146</v>
      </c>
      <c r="F7747" s="619">
        <v>0.86</v>
      </c>
      <c r="G7747" s="606">
        <v>1587.2183463750353</v>
      </c>
      <c r="H7747" s="607">
        <v>1365.01</v>
      </c>
    </row>
    <row r="7748" spans="1:8">
      <c r="A7748" s="601" t="s">
        <v>4223</v>
      </c>
      <c r="B7748" s="602"/>
      <c r="C7748" s="602"/>
      <c r="D7748" s="603"/>
      <c r="E7748" s="604" t="s">
        <v>4146</v>
      </c>
      <c r="F7748" s="619">
        <v>0.86</v>
      </c>
      <c r="G7748" s="606">
        <v>11523.205194682756</v>
      </c>
      <c r="H7748" s="607">
        <v>9909.9599999999991</v>
      </c>
    </row>
    <row r="7749" spans="1:8">
      <c r="A7749" s="601" t="s">
        <v>4220</v>
      </c>
      <c r="B7749" s="602"/>
      <c r="C7749" s="602"/>
      <c r="D7749" s="603"/>
      <c r="E7749" s="604" t="s">
        <v>4146</v>
      </c>
      <c r="F7749" s="619">
        <v>0.86</v>
      </c>
      <c r="G7749" s="606">
        <v>31426.923258225703</v>
      </c>
      <c r="H7749" s="607">
        <v>27027.15</v>
      </c>
    </row>
    <row r="7750" spans="1:8">
      <c r="A7750" s="620"/>
      <c r="B7750" s="621"/>
      <c r="C7750" s="621"/>
      <c r="D7750" s="622"/>
      <c r="E7750" s="623" t="s">
        <v>4147</v>
      </c>
      <c r="F7750" s="624"/>
      <c r="G7750" s="625"/>
      <c r="H7750" s="612">
        <v>38302.120000000003</v>
      </c>
    </row>
    <row r="7751" spans="1:8">
      <c r="A7751" s="677" t="s">
        <v>4148</v>
      </c>
      <c r="B7751" s="678"/>
      <c r="C7751" s="678"/>
      <c r="D7751" s="678"/>
      <c r="E7751" s="678"/>
      <c r="F7751" s="678"/>
      <c r="G7751" s="678"/>
      <c r="H7751" s="679"/>
    </row>
    <row r="7752" spans="1:8">
      <c r="A7752" s="594" t="s">
        <v>4064</v>
      </c>
      <c r="B7752" s="595"/>
      <c r="C7752" s="595"/>
      <c r="D7752" s="596"/>
      <c r="E7752" s="597" t="s">
        <v>4130</v>
      </c>
      <c r="F7752" s="598" t="s">
        <v>4132</v>
      </c>
      <c r="G7752" s="599" t="s">
        <v>4133</v>
      </c>
      <c r="H7752" s="600" t="s">
        <v>4134</v>
      </c>
    </row>
    <row r="7753" spans="1:8">
      <c r="A7753" s="601" t="s">
        <v>4149</v>
      </c>
      <c r="B7753" s="602"/>
      <c r="C7753" s="602"/>
      <c r="D7753" s="603"/>
      <c r="E7753" s="604" t="s">
        <v>4140</v>
      </c>
      <c r="F7753" s="632">
        <v>0.1429</v>
      </c>
      <c r="G7753" s="606">
        <v>64783.484999999993</v>
      </c>
      <c r="H7753" s="607">
        <v>9257.56</v>
      </c>
    </row>
    <row r="7754" spans="1:8">
      <c r="A7754" s="601"/>
      <c r="B7754" s="602"/>
      <c r="C7754" s="602"/>
      <c r="D7754" s="603"/>
      <c r="E7754" s="623" t="s">
        <v>4150</v>
      </c>
      <c r="F7754" s="624"/>
      <c r="G7754" s="625"/>
      <c r="H7754" s="612">
        <v>9257.56</v>
      </c>
    </row>
    <row r="7755" spans="1:8">
      <c r="A7755" s="677" t="s">
        <v>4151</v>
      </c>
      <c r="B7755" s="678"/>
      <c r="C7755" s="678"/>
      <c r="D7755" s="678"/>
      <c r="E7755" s="678"/>
      <c r="F7755" s="678"/>
      <c r="G7755" s="678"/>
      <c r="H7755" s="679"/>
    </row>
    <row r="7756" spans="1:8">
      <c r="A7756" s="594" t="s">
        <v>4064</v>
      </c>
      <c r="B7756" s="595"/>
      <c r="C7756" s="595"/>
      <c r="D7756" s="596"/>
      <c r="E7756" s="597" t="s">
        <v>4130</v>
      </c>
      <c r="F7756" s="598" t="s">
        <v>4144</v>
      </c>
      <c r="G7756" s="599" t="s">
        <v>4133</v>
      </c>
      <c r="H7756" s="600" t="s">
        <v>4134</v>
      </c>
    </row>
    <row r="7757" spans="1:8">
      <c r="A7757" s="601" t="s">
        <v>4152</v>
      </c>
      <c r="B7757" s="602"/>
      <c r="C7757" s="602"/>
      <c r="D7757" s="603"/>
      <c r="E7757" s="604" t="s">
        <v>4146</v>
      </c>
      <c r="F7757" s="640">
        <v>0.86</v>
      </c>
      <c r="G7757" s="606">
        <v>64327.520156250001</v>
      </c>
      <c r="H7757" s="607">
        <v>55321.67</v>
      </c>
    </row>
    <row r="7758" spans="1:8">
      <c r="A7758" s="601"/>
      <c r="B7758" s="602"/>
      <c r="C7758" s="602"/>
      <c r="D7758" s="603"/>
      <c r="E7758" s="604" t="s">
        <v>4141</v>
      </c>
      <c r="F7758" s="605"/>
      <c r="G7758" s="606" t="s">
        <v>4141</v>
      </c>
      <c r="H7758" s="607" t="s">
        <v>4141</v>
      </c>
    </row>
    <row r="7759" spans="1:8" ht="13.5" thickBot="1">
      <c r="A7759" s="641"/>
      <c r="B7759" s="642"/>
      <c r="C7759" s="642"/>
      <c r="D7759" s="643"/>
      <c r="E7759" s="644" t="s">
        <v>4153</v>
      </c>
      <c r="F7759" s="645"/>
      <c r="G7759" s="646"/>
      <c r="H7759" s="647">
        <v>55321.67</v>
      </c>
    </row>
    <row r="7760" spans="1:8" ht="13.5" thickBot="1">
      <c r="A7760" s="648" t="s">
        <v>4154</v>
      </c>
      <c r="B7760" s="649"/>
      <c r="C7760" s="649"/>
      <c r="D7760" s="649"/>
      <c r="E7760" s="650"/>
      <c r="F7760" s="651">
        <v>171353.47</v>
      </c>
      <c r="G7760" s="652"/>
      <c r="H7760" s="653"/>
    </row>
    <row r="7761" spans="1:8" ht="15.75" thickBot="1">
      <c r="A7761" s="579"/>
      <c r="B7761" s="579"/>
      <c r="C7761" s="579"/>
      <c r="D7761" s="579"/>
      <c r="E7761" s="579"/>
      <c r="F7761" s="579"/>
      <c r="G7761" s="579"/>
      <c r="H7761" s="579"/>
    </row>
    <row r="7762" spans="1:8" ht="15.75" thickBot="1">
      <c r="A7762" s="580"/>
      <c r="B7762" s="580"/>
      <c r="C7762" s="580"/>
      <c r="D7762" s="580"/>
      <c r="E7762" s="580"/>
      <c r="F7762" s="580"/>
      <c r="G7762" s="580"/>
      <c r="H7762" s="580"/>
    </row>
    <row r="7763" spans="1:8" ht="13.5" thickBot="1">
      <c r="A7763" s="573" t="s">
        <v>4129</v>
      </c>
      <c r="B7763" s="581"/>
      <c r="C7763" s="581"/>
      <c r="D7763" s="582" t="s">
        <v>611</v>
      </c>
      <c r="E7763" s="583" t="s">
        <v>4130</v>
      </c>
      <c r="F7763" s="584" t="s">
        <v>28</v>
      </c>
      <c r="G7763" s="585" t="s">
        <v>0</v>
      </c>
      <c r="H7763" s="586" t="s">
        <v>4920</v>
      </c>
    </row>
    <row r="7764" spans="1:8" ht="15.75" customHeight="1" thickBot="1">
      <c r="A7764" s="580"/>
      <c r="B7764" s="580"/>
      <c r="C7764" s="580"/>
      <c r="D7764" s="580"/>
      <c r="E7764" s="580"/>
      <c r="F7764" s="580"/>
      <c r="G7764" s="580"/>
      <c r="H7764" s="580"/>
    </row>
    <row r="7765" spans="1:8">
      <c r="A7765" s="674" t="s">
        <v>1297</v>
      </c>
      <c r="B7765" s="675"/>
      <c r="C7765" s="675"/>
      <c r="D7765" s="675"/>
      <c r="E7765" s="675"/>
      <c r="F7765" s="675"/>
      <c r="G7765" s="675"/>
      <c r="H7765" s="676"/>
    </row>
    <row r="7766" spans="1:8">
      <c r="A7766" s="594" t="s">
        <v>4064</v>
      </c>
      <c r="B7766" s="595"/>
      <c r="C7766" s="595"/>
      <c r="D7766" s="596"/>
      <c r="E7766" s="597" t="s">
        <v>4130</v>
      </c>
      <c r="F7766" s="598" t="s">
        <v>4132</v>
      </c>
      <c r="G7766" s="599" t="s">
        <v>4133</v>
      </c>
      <c r="H7766" s="600" t="s">
        <v>4134</v>
      </c>
    </row>
    <row r="7767" spans="1:8">
      <c r="A7767" s="601" t="s">
        <v>4921</v>
      </c>
      <c r="B7767" s="602"/>
      <c r="C7767" s="602"/>
      <c r="D7767" s="603"/>
      <c r="E7767" s="604" t="s">
        <v>4263</v>
      </c>
      <c r="F7767" s="605">
        <v>8</v>
      </c>
      <c r="G7767" s="606">
        <v>5164</v>
      </c>
      <c r="H7767" s="607">
        <v>41312</v>
      </c>
    </row>
    <row r="7768" spans="1:8">
      <c r="A7768" s="601" t="s">
        <v>4885</v>
      </c>
      <c r="B7768" s="602"/>
      <c r="C7768" s="602"/>
      <c r="D7768" s="603"/>
      <c r="E7768" s="604" t="s">
        <v>4263</v>
      </c>
      <c r="F7768" s="605">
        <v>0.24</v>
      </c>
      <c r="G7768" s="606">
        <v>7130</v>
      </c>
      <c r="H7768" s="607">
        <v>1711.2</v>
      </c>
    </row>
    <row r="7769" spans="1:8">
      <c r="A7769" s="601" t="s">
        <v>4922</v>
      </c>
      <c r="B7769" s="602"/>
      <c r="C7769" s="602"/>
      <c r="D7769" s="603"/>
      <c r="E7769" s="604" t="s">
        <v>4136</v>
      </c>
      <c r="F7769" s="605">
        <v>0.22</v>
      </c>
      <c r="G7769" s="606">
        <v>17079</v>
      </c>
      <c r="H7769" s="607">
        <v>3757.38</v>
      </c>
    </row>
    <row r="7770" spans="1:8">
      <c r="A7770" s="601" t="s">
        <v>4887</v>
      </c>
      <c r="B7770" s="602"/>
      <c r="C7770" s="602"/>
      <c r="D7770" s="603"/>
      <c r="E7770" s="604" t="s">
        <v>4140</v>
      </c>
      <c r="F7770" s="605">
        <v>0.115</v>
      </c>
      <c r="G7770" s="606">
        <v>556392</v>
      </c>
      <c r="H7770" s="607">
        <v>63985.08</v>
      </c>
    </row>
    <row r="7771" spans="1:8">
      <c r="A7771" s="601" t="s">
        <v>4923</v>
      </c>
      <c r="B7771" s="602"/>
      <c r="C7771" s="602"/>
      <c r="D7771" s="603"/>
      <c r="E7771" s="604" t="s">
        <v>4138</v>
      </c>
      <c r="F7771" s="605">
        <v>0.02</v>
      </c>
      <c r="G7771" s="606">
        <v>434595</v>
      </c>
      <c r="H7771" s="607">
        <v>8691.9</v>
      </c>
    </row>
    <row r="7772" spans="1:8">
      <c r="A7772" s="601" t="s">
        <v>4548</v>
      </c>
      <c r="B7772" s="602"/>
      <c r="C7772" s="602"/>
      <c r="D7772" s="603"/>
      <c r="E7772" s="604" t="s">
        <v>4140</v>
      </c>
      <c r="F7772" s="605">
        <v>0.03</v>
      </c>
      <c r="G7772" s="606">
        <v>800816</v>
      </c>
      <c r="H7772" s="607">
        <v>24024.48</v>
      </c>
    </row>
    <row r="7773" spans="1:8">
      <c r="A7773" s="601" t="s">
        <v>4156</v>
      </c>
      <c r="B7773" s="602"/>
      <c r="C7773" s="602"/>
      <c r="D7773" s="603"/>
      <c r="E7773" s="604" t="s">
        <v>4157</v>
      </c>
      <c r="F7773" s="605">
        <v>0.19</v>
      </c>
      <c r="G7773" s="606">
        <v>7214</v>
      </c>
      <c r="H7773" s="607">
        <v>1370.66</v>
      </c>
    </row>
    <row r="7774" spans="1:8">
      <c r="A7774" s="601" t="s">
        <v>4158</v>
      </c>
      <c r="B7774" s="602"/>
      <c r="C7774" s="602"/>
      <c r="D7774" s="603"/>
      <c r="E7774" s="604" t="s">
        <v>4138</v>
      </c>
      <c r="F7774" s="605">
        <v>0.16</v>
      </c>
      <c r="G7774" s="606">
        <v>42144</v>
      </c>
      <c r="H7774" s="607">
        <v>6743.04</v>
      </c>
    </row>
    <row r="7775" spans="1:8">
      <c r="A7775" s="601"/>
      <c r="B7775" s="602"/>
      <c r="C7775" s="602"/>
      <c r="D7775" s="603"/>
      <c r="E7775" s="604" t="s">
        <v>4141</v>
      </c>
      <c r="F7775" s="605"/>
      <c r="G7775" s="606" t="s">
        <v>4141</v>
      </c>
      <c r="H7775" s="607" t="s">
        <v>4141</v>
      </c>
    </row>
    <row r="7776" spans="1:8">
      <c r="A7776" s="601"/>
      <c r="B7776" s="602"/>
      <c r="C7776" s="602"/>
      <c r="D7776" s="603"/>
      <c r="E7776" s="623" t="s">
        <v>4142</v>
      </c>
      <c r="F7776" s="624"/>
      <c r="G7776" s="625"/>
      <c r="H7776" s="612">
        <v>151595.74</v>
      </c>
    </row>
    <row r="7777" spans="1:8">
      <c r="A7777" s="677" t="s">
        <v>4143</v>
      </c>
      <c r="B7777" s="678"/>
      <c r="C7777" s="678"/>
      <c r="D7777" s="678"/>
      <c r="E7777" s="678"/>
      <c r="F7777" s="678"/>
      <c r="G7777" s="678"/>
      <c r="H7777" s="679"/>
    </row>
    <row r="7778" spans="1:8">
      <c r="A7778" s="594" t="s">
        <v>4129</v>
      </c>
      <c r="B7778" s="595"/>
      <c r="C7778" s="595"/>
      <c r="D7778" s="596"/>
      <c r="E7778" s="597" t="s">
        <v>4130</v>
      </c>
      <c r="F7778" s="598" t="s">
        <v>4144</v>
      </c>
      <c r="G7778" s="599" t="s">
        <v>4133</v>
      </c>
      <c r="H7778" s="600" t="s">
        <v>4134</v>
      </c>
    </row>
    <row r="7779" spans="1:8">
      <c r="A7779" s="601" t="s">
        <v>4145</v>
      </c>
      <c r="B7779" s="602"/>
      <c r="C7779" s="602"/>
      <c r="D7779" s="603"/>
      <c r="E7779" s="604" t="s">
        <v>4146</v>
      </c>
      <c r="F7779" s="619">
        <v>2.04</v>
      </c>
      <c r="G7779" s="606">
        <v>1587.2183463750353</v>
      </c>
      <c r="H7779" s="607">
        <v>3237.93</v>
      </c>
    </row>
    <row r="7780" spans="1:8">
      <c r="A7780" s="601" t="s">
        <v>4924</v>
      </c>
      <c r="B7780" s="602"/>
      <c r="C7780" s="602"/>
      <c r="D7780" s="603"/>
      <c r="E7780" s="604" t="s">
        <v>4146</v>
      </c>
      <c r="F7780" s="619">
        <v>2.04</v>
      </c>
      <c r="G7780" s="606">
        <v>8729.7009050626948</v>
      </c>
      <c r="H7780" s="607">
        <v>17808.59</v>
      </c>
    </row>
    <row r="7781" spans="1:8">
      <c r="A7781" s="620"/>
      <c r="B7781" s="621"/>
      <c r="C7781" s="621"/>
      <c r="D7781" s="622"/>
      <c r="E7781" s="623" t="s">
        <v>4147</v>
      </c>
      <c r="F7781" s="624"/>
      <c r="G7781" s="625"/>
      <c r="H7781" s="612">
        <v>21046.52</v>
      </c>
    </row>
    <row r="7782" spans="1:8">
      <c r="A7782" s="677" t="s">
        <v>4148</v>
      </c>
      <c r="B7782" s="678"/>
      <c r="C7782" s="678"/>
      <c r="D7782" s="678"/>
      <c r="E7782" s="678"/>
      <c r="F7782" s="678"/>
      <c r="G7782" s="678"/>
      <c r="H7782" s="679"/>
    </row>
    <row r="7783" spans="1:8">
      <c r="A7783" s="594" t="s">
        <v>4064</v>
      </c>
      <c r="B7783" s="595"/>
      <c r="C7783" s="595"/>
      <c r="D7783" s="596"/>
      <c r="E7783" s="597" t="s">
        <v>4130</v>
      </c>
      <c r="F7783" s="598" t="s">
        <v>4132</v>
      </c>
      <c r="G7783" s="599" t="s">
        <v>4133</v>
      </c>
      <c r="H7783" s="600" t="s">
        <v>4134</v>
      </c>
    </row>
    <row r="7784" spans="1:8">
      <c r="A7784" s="601" t="s">
        <v>4149</v>
      </c>
      <c r="B7784" s="602"/>
      <c r="C7784" s="602"/>
      <c r="D7784" s="603"/>
      <c r="E7784" s="604" t="s">
        <v>4140</v>
      </c>
      <c r="F7784" s="632">
        <v>0.23799999999999999</v>
      </c>
      <c r="G7784" s="606">
        <v>64783.484999999993</v>
      </c>
      <c r="H7784" s="607">
        <v>15418.47</v>
      </c>
    </row>
    <row r="7785" spans="1:8">
      <c r="A7785" s="601"/>
      <c r="B7785" s="602"/>
      <c r="C7785" s="602"/>
      <c r="D7785" s="603"/>
      <c r="E7785" s="623" t="s">
        <v>4150</v>
      </c>
      <c r="F7785" s="624"/>
      <c r="G7785" s="625"/>
      <c r="H7785" s="612">
        <v>15418.47</v>
      </c>
    </row>
    <row r="7786" spans="1:8">
      <c r="A7786" s="677" t="s">
        <v>4151</v>
      </c>
      <c r="B7786" s="678"/>
      <c r="C7786" s="678"/>
      <c r="D7786" s="678"/>
      <c r="E7786" s="678"/>
      <c r="F7786" s="678"/>
      <c r="G7786" s="678"/>
      <c r="H7786" s="679"/>
    </row>
    <row r="7787" spans="1:8">
      <c r="A7787" s="594" t="s">
        <v>4064</v>
      </c>
      <c r="B7787" s="595"/>
      <c r="C7787" s="595"/>
      <c r="D7787" s="596"/>
      <c r="E7787" s="597" t="s">
        <v>4130</v>
      </c>
      <c r="F7787" s="598" t="s">
        <v>4144</v>
      </c>
      <c r="G7787" s="599" t="s">
        <v>4133</v>
      </c>
      <c r="H7787" s="600" t="s">
        <v>4134</v>
      </c>
    </row>
    <row r="7788" spans="1:8">
      <c r="A7788" s="601" t="s">
        <v>4152</v>
      </c>
      <c r="B7788" s="602"/>
      <c r="C7788" s="602"/>
      <c r="D7788" s="603"/>
      <c r="E7788" s="604" t="s">
        <v>4146</v>
      </c>
      <c r="F7788" s="640">
        <v>2.04</v>
      </c>
      <c r="G7788" s="606">
        <v>64327.520156250001</v>
      </c>
      <c r="H7788" s="607">
        <v>131228.14000000001</v>
      </c>
    </row>
    <row r="7789" spans="1:8">
      <c r="A7789" s="601"/>
      <c r="B7789" s="602"/>
      <c r="C7789" s="602"/>
      <c r="D7789" s="603"/>
      <c r="E7789" s="604" t="s">
        <v>4141</v>
      </c>
      <c r="F7789" s="605"/>
      <c r="G7789" s="606" t="s">
        <v>4141</v>
      </c>
      <c r="H7789" s="607" t="s">
        <v>4141</v>
      </c>
    </row>
    <row r="7790" spans="1:8" ht="13.5" thickBot="1">
      <c r="A7790" s="641"/>
      <c r="B7790" s="642"/>
      <c r="C7790" s="642"/>
      <c r="D7790" s="643"/>
      <c r="E7790" s="644" t="s">
        <v>4153</v>
      </c>
      <c r="F7790" s="645"/>
      <c r="G7790" s="646"/>
      <c r="H7790" s="647">
        <v>131228.14000000001</v>
      </c>
    </row>
    <row r="7791" spans="1:8" ht="13.5" thickBot="1">
      <c r="A7791" s="648" t="s">
        <v>4154</v>
      </c>
      <c r="B7791" s="649"/>
      <c r="C7791" s="649"/>
      <c r="D7791" s="649"/>
      <c r="E7791" s="650"/>
      <c r="F7791" s="651">
        <v>319288.87</v>
      </c>
      <c r="G7791" s="652"/>
      <c r="H7791" s="653"/>
    </row>
    <row r="7792" spans="1:8" ht="15.75" thickBot="1">
      <c r="A7792" s="579"/>
      <c r="B7792" s="579"/>
      <c r="C7792" s="579"/>
      <c r="D7792" s="579"/>
      <c r="E7792" s="579"/>
      <c r="F7792" s="579"/>
      <c r="G7792" s="579"/>
      <c r="H7792" s="579"/>
    </row>
    <row r="7793" spans="1:8" ht="15.75" thickBot="1">
      <c r="A7793" s="580"/>
      <c r="B7793" s="580"/>
      <c r="C7793" s="580"/>
      <c r="D7793" s="580"/>
      <c r="E7793" s="580"/>
      <c r="F7793" s="580"/>
      <c r="G7793" s="580"/>
      <c r="H7793" s="580"/>
    </row>
    <row r="7794" spans="1:8" ht="26.25" thickBot="1">
      <c r="A7794" s="573" t="s">
        <v>4129</v>
      </c>
      <c r="B7794" s="581"/>
      <c r="C7794" s="581"/>
      <c r="D7794" s="582" t="s">
        <v>613</v>
      </c>
      <c r="E7794" s="583" t="s">
        <v>4130</v>
      </c>
      <c r="F7794" s="584" t="s">
        <v>25</v>
      </c>
      <c r="G7794" s="585" t="s">
        <v>0</v>
      </c>
      <c r="H7794" s="586" t="s">
        <v>4925</v>
      </c>
    </row>
    <row r="7795" spans="1:8" ht="15.75" customHeight="1" thickBot="1">
      <c r="A7795" s="580"/>
      <c r="B7795" s="580"/>
      <c r="C7795" s="580"/>
      <c r="D7795" s="580"/>
      <c r="E7795" s="580"/>
      <c r="F7795" s="580"/>
      <c r="G7795" s="580"/>
      <c r="H7795" s="580"/>
    </row>
    <row r="7796" spans="1:8">
      <c r="A7796" s="674" t="s">
        <v>1297</v>
      </c>
      <c r="B7796" s="675"/>
      <c r="C7796" s="675"/>
      <c r="D7796" s="675"/>
      <c r="E7796" s="675"/>
      <c r="F7796" s="675"/>
      <c r="G7796" s="675"/>
      <c r="H7796" s="676"/>
    </row>
    <row r="7797" spans="1:8">
      <c r="A7797" s="594" t="s">
        <v>4064</v>
      </c>
      <c r="B7797" s="595"/>
      <c r="C7797" s="595"/>
      <c r="D7797" s="596"/>
      <c r="E7797" s="597" t="s">
        <v>4130</v>
      </c>
      <c r="F7797" s="598" t="s">
        <v>4132</v>
      </c>
      <c r="G7797" s="599" t="s">
        <v>4133</v>
      </c>
      <c r="H7797" s="600" t="s">
        <v>4134</v>
      </c>
    </row>
    <row r="7798" spans="1:8">
      <c r="A7798" s="601" t="s">
        <v>4895</v>
      </c>
      <c r="B7798" s="602"/>
      <c r="C7798" s="602"/>
      <c r="D7798" s="603"/>
      <c r="E7798" s="604" t="s">
        <v>4138</v>
      </c>
      <c r="F7798" s="605">
        <v>4</v>
      </c>
      <c r="G7798" s="606">
        <v>945</v>
      </c>
      <c r="H7798" s="607">
        <v>3780</v>
      </c>
    </row>
    <row r="7799" spans="1:8">
      <c r="A7799" s="601" t="s">
        <v>4926</v>
      </c>
      <c r="B7799" s="602"/>
      <c r="C7799" s="602"/>
      <c r="D7799" s="603"/>
      <c r="E7799" s="604" t="s">
        <v>4140</v>
      </c>
      <c r="F7799" s="605">
        <v>0.01</v>
      </c>
      <c r="G7799" s="606">
        <v>745862</v>
      </c>
      <c r="H7799" s="607">
        <v>7458.62</v>
      </c>
    </row>
    <row r="7800" spans="1:8">
      <c r="A7800" s="601" t="s">
        <v>4158</v>
      </c>
      <c r="B7800" s="602"/>
      <c r="C7800" s="602"/>
      <c r="D7800" s="603"/>
      <c r="E7800" s="604" t="s">
        <v>4138</v>
      </c>
      <c r="F7800" s="605">
        <v>0.5</v>
      </c>
      <c r="G7800" s="606">
        <v>42144</v>
      </c>
      <c r="H7800" s="607">
        <v>21072</v>
      </c>
    </row>
    <row r="7801" spans="1:8">
      <c r="A7801" s="601"/>
      <c r="B7801" s="602"/>
      <c r="C7801" s="602"/>
      <c r="D7801" s="603"/>
      <c r="E7801" s="604" t="s">
        <v>4141</v>
      </c>
      <c r="F7801" s="605"/>
      <c r="G7801" s="606" t="s">
        <v>4141</v>
      </c>
      <c r="H7801" s="607" t="s">
        <v>4141</v>
      </c>
    </row>
    <row r="7802" spans="1:8">
      <c r="A7802" s="601"/>
      <c r="B7802" s="602"/>
      <c r="C7802" s="602"/>
      <c r="D7802" s="603"/>
      <c r="E7802" s="623" t="s">
        <v>4142</v>
      </c>
      <c r="F7802" s="624"/>
      <c r="G7802" s="625"/>
      <c r="H7802" s="612">
        <v>32310.62</v>
      </c>
    </row>
    <row r="7803" spans="1:8">
      <c r="A7803" s="677" t="s">
        <v>4143</v>
      </c>
      <c r="B7803" s="678"/>
      <c r="C7803" s="678"/>
      <c r="D7803" s="678"/>
      <c r="E7803" s="678"/>
      <c r="F7803" s="678"/>
      <c r="G7803" s="678"/>
      <c r="H7803" s="679"/>
    </row>
    <row r="7804" spans="1:8">
      <c r="A7804" s="594" t="s">
        <v>4129</v>
      </c>
      <c r="B7804" s="595"/>
      <c r="C7804" s="595"/>
      <c r="D7804" s="596"/>
      <c r="E7804" s="597" t="s">
        <v>4130</v>
      </c>
      <c r="F7804" s="598" t="s">
        <v>4144</v>
      </c>
      <c r="G7804" s="599" t="s">
        <v>4133</v>
      </c>
      <c r="H7804" s="600" t="s">
        <v>4134</v>
      </c>
    </row>
    <row r="7805" spans="1:8">
      <c r="A7805" s="601" t="s">
        <v>4145</v>
      </c>
      <c r="B7805" s="602"/>
      <c r="C7805" s="602"/>
      <c r="D7805" s="603"/>
      <c r="E7805" s="604" t="s">
        <v>4146</v>
      </c>
      <c r="F7805" s="619">
        <v>0.3</v>
      </c>
      <c r="G7805" s="606">
        <v>1587.2183463750353</v>
      </c>
      <c r="H7805" s="607">
        <v>476.17</v>
      </c>
    </row>
    <row r="7806" spans="1:8">
      <c r="A7806" s="601"/>
      <c r="B7806" s="602"/>
      <c r="C7806" s="602"/>
      <c r="D7806" s="603"/>
      <c r="E7806" s="604" t="s">
        <v>4141</v>
      </c>
      <c r="F7806" s="619" t="s">
        <v>4141</v>
      </c>
      <c r="G7806" s="606" t="s">
        <v>4141</v>
      </c>
      <c r="H7806" s="607" t="s">
        <v>4141</v>
      </c>
    </row>
    <row r="7807" spans="1:8">
      <c r="A7807" s="620"/>
      <c r="B7807" s="621"/>
      <c r="C7807" s="621"/>
      <c r="D7807" s="622"/>
      <c r="E7807" s="623" t="s">
        <v>4147</v>
      </c>
      <c r="F7807" s="624"/>
      <c r="G7807" s="625"/>
      <c r="H7807" s="612">
        <v>476.17</v>
      </c>
    </row>
    <row r="7808" spans="1:8">
      <c r="A7808" s="677" t="s">
        <v>4148</v>
      </c>
      <c r="B7808" s="678"/>
      <c r="C7808" s="678"/>
      <c r="D7808" s="678"/>
      <c r="E7808" s="678"/>
      <c r="F7808" s="678"/>
      <c r="G7808" s="678"/>
      <c r="H7808" s="679"/>
    </row>
    <row r="7809" spans="1:8">
      <c r="A7809" s="594" t="s">
        <v>4064</v>
      </c>
      <c r="B7809" s="595"/>
      <c r="C7809" s="595"/>
      <c r="D7809" s="596"/>
      <c r="E7809" s="597" t="s">
        <v>4130</v>
      </c>
      <c r="F7809" s="598" t="s">
        <v>4132</v>
      </c>
      <c r="G7809" s="599" t="s">
        <v>4133</v>
      </c>
      <c r="H7809" s="600" t="s">
        <v>4134</v>
      </c>
    </row>
    <row r="7810" spans="1:8">
      <c r="A7810" s="601" t="s">
        <v>4149</v>
      </c>
      <c r="B7810" s="602"/>
      <c r="C7810" s="602"/>
      <c r="D7810" s="603"/>
      <c r="E7810" s="604" t="s">
        <v>4140</v>
      </c>
      <c r="F7810" s="632">
        <v>0.1</v>
      </c>
      <c r="G7810" s="606">
        <v>64783.484999999993</v>
      </c>
      <c r="H7810" s="607">
        <v>6478.35</v>
      </c>
    </row>
    <row r="7811" spans="1:8">
      <c r="A7811" s="601"/>
      <c r="B7811" s="602"/>
      <c r="C7811" s="602"/>
      <c r="D7811" s="603"/>
      <c r="E7811" s="623" t="s">
        <v>4150</v>
      </c>
      <c r="F7811" s="624"/>
      <c r="G7811" s="625"/>
      <c r="H7811" s="612">
        <v>6478.35</v>
      </c>
    </row>
    <row r="7812" spans="1:8">
      <c r="A7812" s="677" t="s">
        <v>4151</v>
      </c>
      <c r="B7812" s="678"/>
      <c r="C7812" s="678"/>
      <c r="D7812" s="678"/>
      <c r="E7812" s="678"/>
      <c r="F7812" s="678"/>
      <c r="G7812" s="678"/>
      <c r="H7812" s="679"/>
    </row>
    <row r="7813" spans="1:8">
      <c r="A7813" s="594" t="s">
        <v>4064</v>
      </c>
      <c r="B7813" s="595"/>
      <c r="C7813" s="595"/>
      <c r="D7813" s="596"/>
      <c r="E7813" s="597" t="s">
        <v>4130</v>
      </c>
      <c r="F7813" s="598" t="s">
        <v>4144</v>
      </c>
      <c r="G7813" s="599" t="s">
        <v>4133</v>
      </c>
      <c r="H7813" s="600" t="s">
        <v>4134</v>
      </c>
    </row>
    <row r="7814" spans="1:8">
      <c r="A7814" s="601" t="s">
        <v>4152</v>
      </c>
      <c r="B7814" s="602"/>
      <c r="C7814" s="602"/>
      <c r="D7814" s="603"/>
      <c r="E7814" s="604" t="s">
        <v>4146</v>
      </c>
      <c r="F7814" s="640">
        <v>0.3</v>
      </c>
      <c r="G7814" s="606">
        <v>64327.520156250001</v>
      </c>
      <c r="H7814" s="607">
        <v>19298.259999999998</v>
      </c>
    </row>
    <row r="7815" spans="1:8">
      <c r="A7815" s="601"/>
      <c r="B7815" s="602"/>
      <c r="C7815" s="602"/>
      <c r="D7815" s="603"/>
      <c r="E7815" s="604" t="s">
        <v>4141</v>
      </c>
      <c r="F7815" s="605"/>
      <c r="G7815" s="606" t="s">
        <v>4141</v>
      </c>
      <c r="H7815" s="607" t="s">
        <v>4141</v>
      </c>
    </row>
    <row r="7816" spans="1:8" ht="13.5" thickBot="1">
      <c r="A7816" s="641"/>
      <c r="B7816" s="642"/>
      <c r="C7816" s="642"/>
      <c r="D7816" s="643"/>
      <c r="E7816" s="644" t="s">
        <v>4153</v>
      </c>
      <c r="F7816" s="645"/>
      <c r="G7816" s="646"/>
      <c r="H7816" s="647">
        <v>19298.259999999998</v>
      </c>
    </row>
    <row r="7817" spans="1:8" ht="13.5" thickBot="1">
      <c r="A7817" s="648" t="s">
        <v>4154</v>
      </c>
      <c r="B7817" s="649"/>
      <c r="C7817" s="649"/>
      <c r="D7817" s="649"/>
      <c r="E7817" s="650"/>
      <c r="F7817" s="651">
        <v>58563.4</v>
      </c>
      <c r="G7817" s="652"/>
      <c r="H7817" s="653"/>
    </row>
    <row r="7818" spans="1:8" ht="15.75" thickBot="1">
      <c r="A7818" s="579"/>
      <c r="B7818" s="579"/>
      <c r="C7818" s="579"/>
      <c r="D7818" s="579"/>
      <c r="E7818" s="579"/>
      <c r="F7818" s="579"/>
      <c r="G7818" s="579"/>
      <c r="H7818" s="579"/>
    </row>
    <row r="7819" spans="1:8" ht="15.75" thickBot="1">
      <c r="A7819" s="580"/>
      <c r="B7819" s="580"/>
      <c r="C7819" s="580"/>
      <c r="D7819" s="580"/>
      <c r="E7819" s="580"/>
      <c r="F7819" s="580"/>
      <c r="G7819" s="580"/>
      <c r="H7819" s="580"/>
    </row>
    <row r="7820" spans="1:8" ht="13.5" thickBot="1">
      <c r="A7820" s="573" t="s">
        <v>4129</v>
      </c>
      <c r="B7820" s="581"/>
      <c r="C7820" s="581"/>
      <c r="D7820" s="582" t="s">
        <v>615</v>
      </c>
      <c r="E7820" s="583" t="s">
        <v>4130</v>
      </c>
      <c r="F7820" s="584" t="s">
        <v>25</v>
      </c>
      <c r="G7820" s="585" t="s">
        <v>0</v>
      </c>
      <c r="H7820" s="586" t="s">
        <v>4927</v>
      </c>
    </row>
    <row r="7821" spans="1:8" ht="15.75" customHeight="1" thickBot="1">
      <c r="A7821" s="580"/>
      <c r="B7821" s="580"/>
      <c r="C7821" s="580"/>
      <c r="D7821" s="580"/>
      <c r="E7821" s="580"/>
      <c r="F7821" s="580"/>
      <c r="G7821" s="580"/>
      <c r="H7821" s="580"/>
    </row>
    <row r="7822" spans="1:8">
      <c r="A7822" s="674" t="s">
        <v>1297</v>
      </c>
      <c r="B7822" s="675"/>
      <c r="C7822" s="675"/>
      <c r="D7822" s="675"/>
      <c r="E7822" s="675"/>
      <c r="F7822" s="675"/>
      <c r="G7822" s="675"/>
      <c r="H7822" s="676"/>
    </row>
    <row r="7823" spans="1:8">
      <c r="A7823" s="594" t="s">
        <v>4064</v>
      </c>
      <c r="B7823" s="595"/>
      <c r="C7823" s="595"/>
      <c r="D7823" s="596"/>
      <c r="E7823" s="597" t="s">
        <v>4130</v>
      </c>
      <c r="F7823" s="598" t="s">
        <v>4132</v>
      </c>
      <c r="G7823" s="599" t="s">
        <v>4133</v>
      </c>
      <c r="H7823" s="600" t="s">
        <v>4134</v>
      </c>
    </row>
    <row r="7824" spans="1:8">
      <c r="A7824" s="601" t="s">
        <v>4176</v>
      </c>
      <c r="B7824" s="602"/>
      <c r="C7824" s="602"/>
      <c r="D7824" s="603"/>
      <c r="E7824" s="604" t="s">
        <v>4177</v>
      </c>
      <c r="F7824" s="605">
        <v>1.75</v>
      </c>
      <c r="G7824" s="606">
        <v>32</v>
      </c>
      <c r="H7824" s="607">
        <v>56</v>
      </c>
    </row>
    <row r="7825" spans="1:8">
      <c r="A7825" s="601" t="s">
        <v>4919</v>
      </c>
      <c r="B7825" s="602"/>
      <c r="C7825" s="602"/>
      <c r="D7825" s="603"/>
      <c r="E7825" s="604" t="s">
        <v>4140</v>
      </c>
      <c r="F7825" s="605">
        <v>0.01</v>
      </c>
      <c r="G7825" s="606">
        <v>236523</v>
      </c>
      <c r="H7825" s="607">
        <v>2365.23</v>
      </c>
    </row>
    <row r="7826" spans="1:8">
      <c r="A7826" s="601" t="s">
        <v>4886</v>
      </c>
      <c r="B7826" s="602"/>
      <c r="C7826" s="602"/>
      <c r="D7826" s="603"/>
      <c r="E7826" s="604" t="s">
        <v>4263</v>
      </c>
      <c r="F7826" s="605">
        <v>2.94</v>
      </c>
      <c r="G7826" s="606">
        <v>736</v>
      </c>
      <c r="H7826" s="607">
        <v>2163.84</v>
      </c>
    </row>
    <row r="7827" spans="1:8">
      <c r="A7827" s="601" t="s">
        <v>4928</v>
      </c>
      <c r="B7827" s="602"/>
      <c r="C7827" s="602"/>
      <c r="D7827" s="603"/>
      <c r="E7827" s="604" t="s">
        <v>4138</v>
      </c>
      <c r="F7827" s="605">
        <v>16</v>
      </c>
      <c r="G7827" s="606">
        <v>1260</v>
      </c>
      <c r="H7827" s="607">
        <v>20160</v>
      </c>
    </row>
    <row r="7828" spans="1:8">
      <c r="A7828" s="601"/>
      <c r="B7828" s="602"/>
      <c r="C7828" s="602"/>
      <c r="D7828" s="603"/>
      <c r="E7828" s="604" t="s">
        <v>4141</v>
      </c>
      <c r="F7828" s="605"/>
      <c r="G7828" s="606" t="s">
        <v>4141</v>
      </c>
      <c r="H7828" s="607" t="s">
        <v>4141</v>
      </c>
    </row>
    <row r="7829" spans="1:8">
      <c r="A7829" s="601"/>
      <c r="B7829" s="602"/>
      <c r="C7829" s="602"/>
      <c r="D7829" s="603"/>
      <c r="E7829" s="623" t="s">
        <v>4142</v>
      </c>
      <c r="F7829" s="624"/>
      <c r="G7829" s="625"/>
      <c r="H7829" s="612">
        <v>24745.07</v>
      </c>
    </row>
    <row r="7830" spans="1:8">
      <c r="A7830" s="677" t="s">
        <v>4143</v>
      </c>
      <c r="B7830" s="678"/>
      <c r="C7830" s="678"/>
      <c r="D7830" s="678"/>
      <c r="E7830" s="678"/>
      <c r="F7830" s="678"/>
      <c r="G7830" s="678"/>
      <c r="H7830" s="679"/>
    </row>
    <row r="7831" spans="1:8">
      <c r="A7831" s="594" t="s">
        <v>4129</v>
      </c>
      <c r="B7831" s="595"/>
      <c r="C7831" s="595"/>
      <c r="D7831" s="596"/>
      <c r="E7831" s="597" t="s">
        <v>4130</v>
      </c>
      <c r="F7831" s="598" t="s">
        <v>4144</v>
      </c>
      <c r="G7831" s="599" t="s">
        <v>4133</v>
      </c>
      <c r="H7831" s="600" t="s">
        <v>4134</v>
      </c>
    </row>
    <row r="7832" spans="1:8">
      <c r="A7832" s="601" t="s">
        <v>4145</v>
      </c>
      <c r="B7832" s="602"/>
      <c r="C7832" s="602"/>
      <c r="D7832" s="603"/>
      <c r="E7832" s="604" t="s">
        <v>4146</v>
      </c>
      <c r="F7832" s="619">
        <v>0.46</v>
      </c>
      <c r="G7832" s="606">
        <v>1587.2183463750353</v>
      </c>
      <c r="H7832" s="607">
        <v>730.12</v>
      </c>
    </row>
    <row r="7833" spans="1:8">
      <c r="A7833" s="601"/>
      <c r="B7833" s="602"/>
      <c r="C7833" s="602"/>
      <c r="D7833" s="603"/>
      <c r="E7833" s="604" t="s">
        <v>4141</v>
      </c>
      <c r="F7833" s="619" t="s">
        <v>4141</v>
      </c>
      <c r="G7833" s="606" t="s">
        <v>4141</v>
      </c>
      <c r="H7833" s="607" t="s">
        <v>4141</v>
      </c>
    </row>
    <row r="7834" spans="1:8">
      <c r="A7834" s="620"/>
      <c r="B7834" s="621"/>
      <c r="C7834" s="621"/>
      <c r="D7834" s="622"/>
      <c r="E7834" s="623" t="s">
        <v>4147</v>
      </c>
      <c r="F7834" s="624"/>
      <c r="G7834" s="625"/>
      <c r="H7834" s="612">
        <v>730.12</v>
      </c>
    </row>
    <row r="7835" spans="1:8">
      <c r="A7835" s="677" t="s">
        <v>4148</v>
      </c>
      <c r="B7835" s="678"/>
      <c r="C7835" s="678"/>
      <c r="D7835" s="678"/>
      <c r="E7835" s="678"/>
      <c r="F7835" s="678"/>
      <c r="G7835" s="678"/>
      <c r="H7835" s="679"/>
    </row>
    <row r="7836" spans="1:8">
      <c r="A7836" s="594" t="s">
        <v>4064</v>
      </c>
      <c r="B7836" s="595"/>
      <c r="C7836" s="595"/>
      <c r="D7836" s="596"/>
      <c r="E7836" s="597" t="s">
        <v>4130</v>
      </c>
      <c r="F7836" s="598" t="s">
        <v>4132</v>
      </c>
      <c r="G7836" s="599" t="s">
        <v>4133</v>
      </c>
      <c r="H7836" s="600" t="s">
        <v>4134</v>
      </c>
    </row>
    <row r="7837" spans="1:8">
      <c r="A7837" s="601" t="s">
        <v>4149</v>
      </c>
      <c r="B7837" s="602"/>
      <c r="C7837" s="602"/>
      <c r="D7837" s="603"/>
      <c r="E7837" s="604" t="s">
        <v>4140</v>
      </c>
      <c r="F7837" s="632">
        <v>0.1905</v>
      </c>
      <c r="G7837" s="606">
        <v>64783.484999999993</v>
      </c>
      <c r="H7837" s="607">
        <v>12341.25</v>
      </c>
    </row>
    <row r="7838" spans="1:8">
      <c r="A7838" s="601"/>
      <c r="B7838" s="602"/>
      <c r="C7838" s="602"/>
      <c r="D7838" s="603"/>
      <c r="E7838" s="623" t="s">
        <v>4150</v>
      </c>
      <c r="F7838" s="624"/>
      <c r="G7838" s="625"/>
      <c r="H7838" s="612">
        <v>12341.25</v>
      </c>
    </row>
    <row r="7839" spans="1:8">
      <c r="A7839" s="677" t="s">
        <v>4151</v>
      </c>
      <c r="B7839" s="678"/>
      <c r="C7839" s="678"/>
      <c r="D7839" s="678"/>
      <c r="E7839" s="678"/>
      <c r="F7839" s="678"/>
      <c r="G7839" s="678"/>
      <c r="H7839" s="679"/>
    </row>
    <row r="7840" spans="1:8">
      <c r="A7840" s="594" t="s">
        <v>4064</v>
      </c>
      <c r="B7840" s="595"/>
      <c r="C7840" s="595"/>
      <c r="D7840" s="596"/>
      <c r="E7840" s="597" t="s">
        <v>4130</v>
      </c>
      <c r="F7840" s="598" t="s">
        <v>4144</v>
      </c>
      <c r="G7840" s="599" t="s">
        <v>4133</v>
      </c>
      <c r="H7840" s="600" t="s">
        <v>4134</v>
      </c>
    </row>
    <row r="7841" spans="1:8">
      <c r="A7841" s="601" t="s">
        <v>4152</v>
      </c>
      <c r="B7841" s="602"/>
      <c r="C7841" s="602"/>
      <c r="D7841" s="603"/>
      <c r="E7841" s="604" t="s">
        <v>4146</v>
      </c>
      <c r="F7841" s="640">
        <v>0.46</v>
      </c>
      <c r="G7841" s="606">
        <v>64327.520156250001</v>
      </c>
      <c r="H7841" s="607">
        <v>29590.66</v>
      </c>
    </row>
    <row r="7842" spans="1:8">
      <c r="A7842" s="601"/>
      <c r="B7842" s="602"/>
      <c r="C7842" s="602"/>
      <c r="D7842" s="603"/>
      <c r="E7842" s="604" t="s">
        <v>4141</v>
      </c>
      <c r="F7842" s="605"/>
      <c r="G7842" s="606" t="s">
        <v>4141</v>
      </c>
      <c r="H7842" s="607" t="s">
        <v>4141</v>
      </c>
    </row>
    <row r="7843" spans="1:8" ht="13.5" thickBot="1">
      <c r="A7843" s="641"/>
      <c r="B7843" s="642"/>
      <c r="C7843" s="642"/>
      <c r="D7843" s="643"/>
      <c r="E7843" s="644" t="s">
        <v>4153</v>
      </c>
      <c r="F7843" s="645"/>
      <c r="G7843" s="646"/>
      <c r="H7843" s="647">
        <v>29590.66</v>
      </c>
    </row>
    <row r="7844" spans="1:8" ht="13.5" thickBot="1">
      <c r="A7844" s="648" t="s">
        <v>4154</v>
      </c>
      <c r="B7844" s="649"/>
      <c r="C7844" s="649"/>
      <c r="D7844" s="649"/>
      <c r="E7844" s="650"/>
      <c r="F7844" s="651">
        <v>67407.100000000006</v>
      </c>
      <c r="G7844" s="652"/>
      <c r="H7844" s="653"/>
    </row>
    <row r="7845" spans="1:8" ht="15.75" thickBot="1">
      <c r="A7845" s="579"/>
      <c r="B7845" s="579"/>
      <c r="C7845" s="579"/>
      <c r="D7845" s="579"/>
      <c r="E7845" s="579"/>
      <c r="F7845" s="579"/>
      <c r="G7845" s="579"/>
      <c r="H7845" s="579"/>
    </row>
    <row r="7846" spans="1:8" ht="15.75" thickBot="1">
      <c r="A7846" s="580"/>
      <c r="B7846" s="580"/>
      <c r="C7846" s="580"/>
      <c r="D7846" s="580"/>
      <c r="E7846" s="580"/>
      <c r="F7846" s="580"/>
      <c r="G7846" s="580"/>
      <c r="H7846" s="580"/>
    </row>
    <row r="7847" spans="1:8" ht="39" thickBot="1">
      <c r="A7847" s="573" t="s">
        <v>4129</v>
      </c>
      <c r="B7847" s="581"/>
      <c r="C7847" s="581"/>
      <c r="D7847" s="582" t="s">
        <v>617</v>
      </c>
      <c r="E7847" s="583" t="s">
        <v>4130</v>
      </c>
      <c r="F7847" s="584" t="s">
        <v>2</v>
      </c>
      <c r="G7847" s="585" t="s">
        <v>0</v>
      </c>
      <c r="H7847" s="586" t="s">
        <v>4929</v>
      </c>
    </row>
    <row r="7848" spans="1:8" ht="15.75" customHeight="1" thickBot="1">
      <c r="A7848" s="580"/>
      <c r="B7848" s="580"/>
      <c r="C7848" s="580"/>
      <c r="D7848" s="580"/>
      <c r="E7848" s="580"/>
      <c r="F7848" s="580"/>
      <c r="G7848" s="580"/>
      <c r="H7848" s="580"/>
    </row>
    <row r="7849" spans="1:8">
      <c r="A7849" s="674" t="s">
        <v>1297</v>
      </c>
      <c r="B7849" s="675"/>
      <c r="C7849" s="675"/>
      <c r="D7849" s="675"/>
      <c r="E7849" s="675"/>
      <c r="F7849" s="675"/>
      <c r="G7849" s="675"/>
      <c r="H7849" s="676"/>
    </row>
    <row r="7850" spans="1:8">
      <c r="A7850" s="594" t="s">
        <v>4064</v>
      </c>
      <c r="B7850" s="595"/>
      <c r="C7850" s="595"/>
      <c r="D7850" s="596"/>
      <c r="E7850" s="597" t="s">
        <v>4130</v>
      </c>
      <c r="F7850" s="598" t="s">
        <v>4132</v>
      </c>
      <c r="G7850" s="599" t="s">
        <v>4133</v>
      </c>
      <c r="H7850" s="600" t="s">
        <v>4134</v>
      </c>
    </row>
    <row r="7851" spans="1:8">
      <c r="A7851" s="601" t="s">
        <v>4930</v>
      </c>
      <c r="B7851" s="602"/>
      <c r="C7851" s="602"/>
      <c r="D7851" s="603"/>
      <c r="E7851" s="604" t="s">
        <v>4138</v>
      </c>
      <c r="F7851" s="605">
        <v>6</v>
      </c>
      <c r="G7851" s="606">
        <v>5248</v>
      </c>
      <c r="H7851" s="607">
        <v>31488</v>
      </c>
    </row>
    <row r="7852" spans="1:8">
      <c r="A7852" s="601" t="s">
        <v>4547</v>
      </c>
      <c r="B7852" s="602"/>
      <c r="C7852" s="602"/>
      <c r="D7852" s="603"/>
      <c r="E7852" s="604" t="s">
        <v>4140</v>
      </c>
      <c r="F7852" s="605">
        <v>7.0000000000000007E-2</v>
      </c>
      <c r="G7852" s="606">
        <v>596457</v>
      </c>
      <c r="H7852" s="607">
        <v>41751.99</v>
      </c>
    </row>
    <row r="7853" spans="1:8">
      <c r="A7853" s="601"/>
      <c r="B7853" s="602"/>
      <c r="C7853" s="602"/>
      <c r="D7853" s="603"/>
      <c r="E7853" s="604" t="s">
        <v>4141</v>
      </c>
      <c r="F7853" s="605"/>
      <c r="G7853" s="606" t="s">
        <v>4141</v>
      </c>
      <c r="H7853" s="607" t="s">
        <v>4141</v>
      </c>
    </row>
    <row r="7854" spans="1:8">
      <c r="A7854" s="601"/>
      <c r="B7854" s="602"/>
      <c r="C7854" s="602"/>
      <c r="D7854" s="603"/>
      <c r="E7854" s="623" t="s">
        <v>4142</v>
      </c>
      <c r="F7854" s="624"/>
      <c r="G7854" s="625"/>
      <c r="H7854" s="612">
        <v>73239.990000000005</v>
      </c>
    </row>
    <row r="7855" spans="1:8">
      <c r="A7855" s="677" t="s">
        <v>4143</v>
      </c>
      <c r="B7855" s="678"/>
      <c r="C7855" s="678"/>
      <c r="D7855" s="678"/>
      <c r="E7855" s="678"/>
      <c r="F7855" s="678"/>
      <c r="G7855" s="678"/>
      <c r="H7855" s="679"/>
    </row>
    <row r="7856" spans="1:8">
      <c r="A7856" s="594" t="s">
        <v>4129</v>
      </c>
      <c r="B7856" s="595"/>
      <c r="C7856" s="595"/>
      <c r="D7856" s="596"/>
      <c r="E7856" s="597" t="s">
        <v>4130</v>
      </c>
      <c r="F7856" s="598" t="s">
        <v>4144</v>
      </c>
      <c r="G7856" s="599" t="s">
        <v>4133</v>
      </c>
      <c r="H7856" s="600" t="s">
        <v>4134</v>
      </c>
    </row>
    <row r="7857" spans="1:8">
      <c r="A7857" s="601" t="s">
        <v>4145</v>
      </c>
      <c r="B7857" s="602"/>
      <c r="C7857" s="602"/>
      <c r="D7857" s="603"/>
      <c r="E7857" s="604" t="s">
        <v>4146</v>
      </c>
      <c r="F7857" s="619">
        <v>0.55000000000000004</v>
      </c>
      <c r="G7857" s="606">
        <v>1587.2183463750353</v>
      </c>
      <c r="H7857" s="607">
        <v>872.97</v>
      </c>
    </row>
    <row r="7858" spans="1:8">
      <c r="A7858" s="601"/>
      <c r="B7858" s="602"/>
      <c r="C7858" s="602"/>
      <c r="D7858" s="603"/>
      <c r="E7858" s="604" t="s">
        <v>4141</v>
      </c>
      <c r="F7858" s="619" t="s">
        <v>4141</v>
      </c>
      <c r="G7858" s="606" t="s">
        <v>4141</v>
      </c>
      <c r="H7858" s="607" t="s">
        <v>4141</v>
      </c>
    </row>
    <row r="7859" spans="1:8">
      <c r="A7859" s="620"/>
      <c r="B7859" s="621"/>
      <c r="C7859" s="621"/>
      <c r="D7859" s="622"/>
      <c r="E7859" s="623" t="s">
        <v>4147</v>
      </c>
      <c r="F7859" s="624"/>
      <c r="G7859" s="625"/>
      <c r="H7859" s="612">
        <v>872.97</v>
      </c>
    </row>
    <row r="7860" spans="1:8">
      <c r="A7860" s="677" t="s">
        <v>4148</v>
      </c>
      <c r="B7860" s="678"/>
      <c r="C7860" s="678"/>
      <c r="D7860" s="678"/>
      <c r="E7860" s="678"/>
      <c r="F7860" s="678"/>
      <c r="G7860" s="678"/>
      <c r="H7860" s="679"/>
    </row>
    <row r="7861" spans="1:8">
      <c r="A7861" s="594" t="s">
        <v>4064</v>
      </c>
      <c r="B7861" s="595"/>
      <c r="C7861" s="595"/>
      <c r="D7861" s="596"/>
      <c r="E7861" s="597" t="s">
        <v>4130</v>
      </c>
      <c r="F7861" s="598" t="s">
        <v>4132</v>
      </c>
      <c r="G7861" s="599" t="s">
        <v>4133</v>
      </c>
      <c r="H7861" s="600" t="s">
        <v>4134</v>
      </c>
    </row>
    <row r="7862" spans="1:8">
      <c r="A7862" s="601" t="s">
        <v>4149</v>
      </c>
      <c r="B7862" s="602"/>
      <c r="C7862" s="602"/>
      <c r="D7862" s="603"/>
      <c r="E7862" s="604" t="s">
        <v>4140</v>
      </c>
      <c r="F7862" s="632">
        <v>0.1905</v>
      </c>
      <c r="G7862" s="606">
        <v>64783.484999999993</v>
      </c>
      <c r="H7862" s="607">
        <v>12341.25</v>
      </c>
    </row>
    <row r="7863" spans="1:8">
      <c r="A7863" s="601"/>
      <c r="B7863" s="602"/>
      <c r="C7863" s="602"/>
      <c r="D7863" s="603"/>
      <c r="E7863" s="623" t="s">
        <v>4150</v>
      </c>
      <c r="F7863" s="624"/>
      <c r="G7863" s="625"/>
      <c r="H7863" s="612">
        <v>12341.25</v>
      </c>
    </row>
    <row r="7864" spans="1:8">
      <c r="A7864" s="677" t="s">
        <v>4151</v>
      </c>
      <c r="B7864" s="678"/>
      <c r="C7864" s="678"/>
      <c r="D7864" s="678"/>
      <c r="E7864" s="678"/>
      <c r="F7864" s="678"/>
      <c r="G7864" s="678"/>
      <c r="H7864" s="679"/>
    </row>
    <row r="7865" spans="1:8">
      <c r="A7865" s="594" t="s">
        <v>4064</v>
      </c>
      <c r="B7865" s="595"/>
      <c r="C7865" s="595"/>
      <c r="D7865" s="596"/>
      <c r="E7865" s="597" t="s">
        <v>4130</v>
      </c>
      <c r="F7865" s="598" t="s">
        <v>4144</v>
      </c>
      <c r="G7865" s="599" t="s">
        <v>4133</v>
      </c>
      <c r="H7865" s="600" t="s">
        <v>4134</v>
      </c>
    </row>
    <row r="7866" spans="1:8">
      <c r="A7866" s="601" t="s">
        <v>4152</v>
      </c>
      <c r="B7866" s="602"/>
      <c r="C7866" s="602"/>
      <c r="D7866" s="603"/>
      <c r="E7866" s="604" t="s">
        <v>4146</v>
      </c>
      <c r="F7866" s="640">
        <v>0.55000000000000004</v>
      </c>
      <c r="G7866" s="606">
        <v>64327.520156250001</v>
      </c>
      <c r="H7866" s="607">
        <v>35380.14</v>
      </c>
    </row>
    <row r="7867" spans="1:8">
      <c r="A7867" s="601"/>
      <c r="B7867" s="602"/>
      <c r="C7867" s="602"/>
      <c r="D7867" s="603"/>
      <c r="E7867" s="604" t="s">
        <v>4141</v>
      </c>
      <c r="F7867" s="605"/>
      <c r="G7867" s="606" t="s">
        <v>4141</v>
      </c>
      <c r="H7867" s="607" t="s">
        <v>4141</v>
      </c>
    </row>
    <row r="7868" spans="1:8" ht="13.5" thickBot="1">
      <c r="A7868" s="641"/>
      <c r="B7868" s="642"/>
      <c r="C7868" s="642"/>
      <c r="D7868" s="643"/>
      <c r="E7868" s="644" t="s">
        <v>4153</v>
      </c>
      <c r="F7868" s="645"/>
      <c r="G7868" s="646"/>
      <c r="H7868" s="647">
        <v>35380.14</v>
      </c>
    </row>
    <row r="7869" spans="1:8" ht="13.5" thickBot="1">
      <c r="A7869" s="648" t="s">
        <v>4154</v>
      </c>
      <c r="B7869" s="649"/>
      <c r="C7869" s="649"/>
      <c r="D7869" s="649"/>
      <c r="E7869" s="650"/>
      <c r="F7869" s="651">
        <v>121834.35</v>
      </c>
      <c r="G7869" s="652"/>
      <c r="H7869" s="653"/>
    </row>
    <row r="7870" spans="1:8" ht="15.75" thickBot="1">
      <c r="A7870" s="579"/>
      <c r="B7870" s="579"/>
      <c r="C7870" s="579"/>
      <c r="D7870" s="579"/>
      <c r="E7870" s="579"/>
      <c r="F7870" s="579"/>
      <c r="G7870" s="579"/>
      <c r="H7870" s="579"/>
    </row>
    <row r="7871" spans="1:8" ht="15.75" thickBot="1">
      <c r="A7871" s="580"/>
      <c r="B7871" s="580"/>
      <c r="C7871" s="580"/>
      <c r="D7871" s="580"/>
      <c r="E7871" s="580"/>
      <c r="F7871" s="580"/>
      <c r="G7871" s="580"/>
      <c r="H7871" s="580"/>
    </row>
    <row r="7872" spans="1:8" ht="26.25" thickBot="1">
      <c r="A7872" s="573" t="s">
        <v>4129</v>
      </c>
      <c r="B7872" s="581"/>
      <c r="C7872" s="581"/>
      <c r="D7872" s="582" t="s">
        <v>619</v>
      </c>
      <c r="E7872" s="583" t="s">
        <v>4130</v>
      </c>
      <c r="F7872" s="584" t="s">
        <v>25</v>
      </c>
      <c r="G7872" s="585" t="s">
        <v>0</v>
      </c>
      <c r="H7872" s="586" t="s">
        <v>4931</v>
      </c>
    </row>
    <row r="7873" spans="1:8" ht="15.75" customHeight="1" thickBot="1">
      <c r="A7873" s="580"/>
      <c r="B7873" s="580"/>
      <c r="C7873" s="580"/>
      <c r="D7873" s="580"/>
      <c r="E7873" s="580"/>
      <c r="F7873" s="580"/>
      <c r="G7873" s="580"/>
      <c r="H7873" s="580"/>
    </row>
    <row r="7874" spans="1:8">
      <c r="A7874" s="674" t="s">
        <v>1297</v>
      </c>
      <c r="B7874" s="675"/>
      <c r="C7874" s="675"/>
      <c r="D7874" s="675"/>
      <c r="E7874" s="675"/>
      <c r="F7874" s="675"/>
      <c r="G7874" s="675"/>
      <c r="H7874" s="676"/>
    </row>
    <row r="7875" spans="1:8">
      <c r="A7875" s="594" t="s">
        <v>4064</v>
      </c>
      <c r="B7875" s="595"/>
      <c r="C7875" s="595"/>
      <c r="D7875" s="596"/>
      <c r="E7875" s="597" t="s">
        <v>4130</v>
      </c>
      <c r="F7875" s="598" t="s">
        <v>4132</v>
      </c>
      <c r="G7875" s="599" t="s">
        <v>4133</v>
      </c>
      <c r="H7875" s="600" t="s">
        <v>4134</v>
      </c>
    </row>
    <row r="7876" spans="1:8">
      <c r="A7876" s="601" t="s">
        <v>4932</v>
      </c>
      <c r="B7876" s="602"/>
      <c r="C7876" s="602"/>
      <c r="D7876" s="603"/>
      <c r="E7876" s="604" t="s">
        <v>4140</v>
      </c>
      <c r="F7876" s="605">
        <v>4.3999999999999997E-2</v>
      </c>
      <c r="G7876" s="606">
        <v>1015702</v>
      </c>
      <c r="H7876" s="607">
        <v>44690.89</v>
      </c>
    </row>
    <row r="7877" spans="1:8">
      <c r="A7877" s="601" t="s">
        <v>4933</v>
      </c>
      <c r="B7877" s="602"/>
      <c r="C7877" s="602"/>
      <c r="D7877" s="603"/>
      <c r="E7877" s="604" t="s">
        <v>4164</v>
      </c>
      <c r="F7877" s="605">
        <v>0.8</v>
      </c>
      <c r="G7877" s="606">
        <v>25955</v>
      </c>
      <c r="H7877" s="607">
        <v>20764</v>
      </c>
    </row>
    <row r="7878" spans="1:8">
      <c r="A7878" s="601" t="s">
        <v>4934</v>
      </c>
      <c r="B7878" s="602"/>
      <c r="C7878" s="602"/>
      <c r="D7878" s="603"/>
      <c r="E7878" s="604" t="s">
        <v>4263</v>
      </c>
      <c r="F7878" s="605">
        <v>6</v>
      </c>
      <c r="G7878" s="606">
        <v>8699</v>
      </c>
      <c r="H7878" s="607">
        <v>52194</v>
      </c>
    </row>
    <row r="7879" spans="1:8">
      <c r="A7879" s="601"/>
      <c r="B7879" s="602"/>
      <c r="C7879" s="602"/>
      <c r="D7879" s="603"/>
      <c r="E7879" s="623" t="s">
        <v>4142</v>
      </c>
      <c r="F7879" s="624"/>
      <c r="G7879" s="625"/>
      <c r="H7879" s="612">
        <v>117648.89</v>
      </c>
    </row>
    <row r="7880" spans="1:8">
      <c r="A7880" s="677" t="s">
        <v>4143</v>
      </c>
      <c r="B7880" s="678"/>
      <c r="C7880" s="678"/>
      <c r="D7880" s="678"/>
      <c r="E7880" s="678"/>
      <c r="F7880" s="678"/>
      <c r="G7880" s="678"/>
      <c r="H7880" s="679"/>
    </row>
    <row r="7881" spans="1:8">
      <c r="A7881" s="594" t="s">
        <v>4129</v>
      </c>
      <c r="B7881" s="595"/>
      <c r="C7881" s="595"/>
      <c r="D7881" s="596"/>
      <c r="E7881" s="597" t="s">
        <v>4130</v>
      </c>
      <c r="F7881" s="598" t="s">
        <v>4144</v>
      </c>
      <c r="G7881" s="599" t="s">
        <v>4133</v>
      </c>
      <c r="H7881" s="600" t="s">
        <v>4134</v>
      </c>
    </row>
    <row r="7882" spans="1:8">
      <c r="A7882" s="601" t="s">
        <v>4145</v>
      </c>
      <c r="B7882" s="602"/>
      <c r="C7882" s="602"/>
      <c r="D7882" s="603"/>
      <c r="E7882" s="604" t="s">
        <v>4146</v>
      </c>
      <c r="F7882" s="619">
        <v>0.75</v>
      </c>
      <c r="G7882" s="606">
        <v>1587.2183463750353</v>
      </c>
      <c r="H7882" s="607">
        <v>1190.4100000000001</v>
      </c>
    </row>
    <row r="7883" spans="1:8">
      <c r="A7883" s="601" t="s">
        <v>4181</v>
      </c>
      <c r="B7883" s="602"/>
      <c r="C7883" s="602"/>
      <c r="D7883" s="603"/>
      <c r="E7883" s="604" t="s">
        <v>4146</v>
      </c>
      <c r="F7883" s="619">
        <v>0.75</v>
      </c>
      <c r="G7883" s="606">
        <v>2041.4757928961851</v>
      </c>
      <c r="H7883" s="607">
        <v>1531.11</v>
      </c>
    </row>
    <row r="7884" spans="1:8">
      <c r="A7884" s="601" t="s">
        <v>4935</v>
      </c>
      <c r="B7884" s="602"/>
      <c r="C7884" s="602"/>
      <c r="D7884" s="603"/>
      <c r="E7884" s="604" t="s">
        <v>4146</v>
      </c>
      <c r="F7884" s="619">
        <v>0.75</v>
      </c>
      <c r="G7884" s="606">
        <v>9078.8889412652024</v>
      </c>
      <c r="H7884" s="607">
        <v>6809.17</v>
      </c>
    </row>
    <row r="7885" spans="1:8">
      <c r="A7885" s="601" t="s">
        <v>4936</v>
      </c>
      <c r="B7885" s="602"/>
      <c r="C7885" s="602"/>
      <c r="D7885" s="603"/>
      <c r="E7885" s="604" t="s">
        <v>4146</v>
      </c>
      <c r="F7885" s="619">
        <v>0.75</v>
      </c>
      <c r="G7885" s="606">
        <v>2793.5042896200621</v>
      </c>
      <c r="H7885" s="607">
        <v>2095.13</v>
      </c>
    </row>
    <row r="7886" spans="1:8">
      <c r="A7886" s="620"/>
      <c r="B7886" s="621"/>
      <c r="C7886" s="621"/>
      <c r="D7886" s="622"/>
      <c r="E7886" s="623" t="s">
        <v>4147</v>
      </c>
      <c r="F7886" s="624"/>
      <c r="G7886" s="625"/>
      <c r="H7886" s="612">
        <v>11625.82</v>
      </c>
    </row>
    <row r="7887" spans="1:8">
      <c r="A7887" s="677" t="s">
        <v>4148</v>
      </c>
      <c r="B7887" s="678"/>
      <c r="C7887" s="678"/>
      <c r="D7887" s="678"/>
      <c r="E7887" s="678"/>
      <c r="F7887" s="678"/>
      <c r="G7887" s="678"/>
      <c r="H7887" s="679"/>
    </row>
    <row r="7888" spans="1:8">
      <c r="A7888" s="594" t="s">
        <v>4064</v>
      </c>
      <c r="B7888" s="595"/>
      <c r="C7888" s="595"/>
      <c r="D7888" s="596"/>
      <c r="E7888" s="597" t="s">
        <v>4130</v>
      </c>
      <c r="F7888" s="598" t="s">
        <v>4132</v>
      </c>
      <c r="G7888" s="599" t="s">
        <v>4133</v>
      </c>
      <c r="H7888" s="600" t="s">
        <v>4134</v>
      </c>
    </row>
    <row r="7889" spans="1:8">
      <c r="A7889" s="601" t="s">
        <v>4149</v>
      </c>
      <c r="B7889" s="602"/>
      <c r="C7889" s="602"/>
      <c r="D7889" s="603"/>
      <c r="E7889" s="604" t="s">
        <v>4140</v>
      </c>
      <c r="F7889" s="632">
        <v>0.1905</v>
      </c>
      <c r="G7889" s="606">
        <v>64783.484999999993</v>
      </c>
      <c r="H7889" s="607">
        <v>12341.25</v>
      </c>
    </row>
    <row r="7890" spans="1:8">
      <c r="A7890" s="601"/>
      <c r="B7890" s="602"/>
      <c r="C7890" s="602"/>
      <c r="D7890" s="603"/>
      <c r="E7890" s="623" t="s">
        <v>4150</v>
      </c>
      <c r="F7890" s="624"/>
      <c r="G7890" s="625"/>
      <c r="H7890" s="612">
        <v>12341.25</v>
      </c>
    </row>
    <row r="7891" spans="1:8">
      <c r="A7891" s="677" t="s">
        <v>4151</v>
      </c>
      <c r="B7891" s="678"/>
      <c r="C7891" s="678"/>
      <c r="D7891" s="678"/>
      <c r="E7891" s="678"/>
      <c r="F7891" s="678"/>
      <c r="G7891" s="678"/>
      <c r="H7891" s="679"/>
    </row>
    <row r="7892" spans="1:8">
      <c r="A7892" s="594" t="s">
        <v>4064</v>
      </c>
      <c r="B7892" s="595"/>
      <c r="C7892" s="595"/>
      <c r="D7892" s="596"/>
      <c r="E7892" s="597" t="s">
        <v>4130</v>
      </c>
      <c r="F7892" s="598" t="s">
        <v>4144</v>
      </c>
      <c r="G7892" s="599" t="s">
        <v>4133</v>
      </c>
      <c r="H7892" s="600" t="s">
        <v>4134</v>
      </c>
    </row>
    <row r="7893" spans="1:8">
      <c r="A7893" s="601" t="s">
        <v>4152</v>
      </c>
      <c r="B7893" s="602"/>
      <c r="C7893" s="602"/>
      <c r="D7893" s="603"/>
      <c r="E7893" s="604" t="s">
        <v>4146</v>
      </c>
      <c r="F7893" s="640">
        <v>0.75</v>
      </c>
      <c r="G7893" s="606">
        <v>64327.520156250001</v>
      </c>
      <c r="H7893" s="607">
        <v>48245.64</v>
      </c>
    </row>
    <row r="7894" spans="1:8">
      <c r="A7894" s="601"/>
      <c r="B7894" s="602"/>
      <c r="C7894" s="602"/>
      <c r="D7894" s="603"/>
      <c r="E7894" s="604" t="s">
        <v>4141</v>
      </c>
      <c r="F7894" s="605"/>
      <c r="G7894" s="606" t="s">
        <v>4141</v>
      </c>
      <c r="H7894" s="607" t="s">
        <v>4141</v>
      </c>
    </row>
    <row r="7895" spans="1:8" ht="13.5" thickBot="1">
      <c r="A7895" s="641"/>
      <c r="B7895" s="642"/>
      <c r="C7895" s="642"/>
      <c r="D7895" s="643"/>
      <c r="E7895" s="644" t="s">
        <v>4153</v>
      </c>
      <c r="F7895" s="645"/>
      <c r="G7895" s="646"/>
      <c r="H7895" s="647">
        <v>48245.64</v>
      </c>
    </row>
    <row r="7896" spans="1:8" ht="13.5" thickBot="1">
      <c r="A7896" s="648" t="s">
        <v>4154</v>
      </c>
      <c r="B7896" s="649"/>
      <c r="C7896" s="649"/>
      <c r="D7896" s="649"/>
      <c r="E7896" s="650"/>
      <c r="F7896" s="651">
        <v>189861.6</v>
      </c>
      <c r="G7896" s="652"/>
      <c r="H7896" s="653"/>
    </row>
    <row r="7897" spans="1:8" ht="15.75" thickBot="1">
      <c r="A7897" s="579"/>
      <c r="B7897" s="579"/>
      <c r="C7897" s="579"/>
      <c r="D7897" s="579"/>
      <c r="E7897" s="579"/>
      <c r="F7897" s="579"/>
      <c r="G7897" s="579"/>
      <c r="H7897" s="579"/>
    </row>
    <row r="7898" spans="1:8" ht="15.75" thickBot="1">
      <c r="A7898" s="580"/>
      <c r="B7898" s="580"/>
      <c r="C7898" s="580"/>
      <c r="D7898" s="580"/>
      <c r="E7898" s="580"/>
      <c r="F7898" s="580"/>
      <c r="G7898" s="580"/>
      <c r="H7898" s="580"/>
    </row>
    <row r="7899" spans="1:8" ht="26.25" thickBot="1">
      <c r="A7899" s="573" t="s">
        <v>4129</v>
      </c>
      <c r="B7899" s="581"/>
      <c r="C7899" s="581"/>
      <c r="D7899" s="582" t="s">
        <v>621</v>
      </c>
      <c r="E7899" s="583" t="s">
        <v>4130</v>
      </c>
      <c r="F7899" s="584" t="s">
        <v>33</v>
      </c>
      <c r="G7899" s="585" t="s">
        <v>0</v>
      </c>
      <c r="H7899" s="586" t="s">
        <v>4937</v>
      </c>
    </row>
    <row r="7900" spans="1:8" ht="15.75" customHeight="1" thickBot="1">
      <c r="A7900" s="580"/>
      <c r="B7900" s="580"/>
      <c r="C7900" s="580"/>
      <c r="D7900" s="580"/>
      <c r="E7900" s="580"/>
      <c r="F7900" s="580"/>
      <c r="G7900" s="580"/>
      <c r="H7900" s="580"/>
    </row>
    <row r="7901" spans="1:8">
      <c r="A7901" s="674" t="s">
        <v>1297</v>
      </c>
      <c r="B7901" s="675"/>
      <c r="C7901" s="675"/>
      <c r="D7901" s="675"/>
      <c r="E7901" s="675"/>
      <c r="F7901" s="675"/>
      <c r="G7901" s="675"/>
      <c r="H7901" s="676"/>
    </row>
    <row r="7902" spans="1:8">
      <c r="A7902" s="594" t="s">
        <v>4064</v>
      </c>
      <c r="B7902" s="595"/>
      <c r="C7902" s="595"/>
      <c r="D7902" s="596"/>
      <c r="E7902" s="597" t="s">
        <v>4130</v>
      </c>
      <c r="F7902" s="598" t="s">
        <v>4132</v>
      </c>
      <c r="G7902" s="599" t="s">
        <v>4133</v>
      </c>
      <c r="H7902" s="600" t="s">
        <v>4134</v>
      </c>
    </row>
    <row r="7903" spans="1:8">
      <c r="A7903" s="601" t="s">
        <v>4932</v>
      </c>
      <c r="B7903" s="602"/>
      <c r="C7903" s="602"/>
      <c r="D7903" s="603"/>
      <c r="E7903" s="604" t="s">
        <v>4140</v>
      </c>
      <c r="F7903" s="605">
        <v>1</v>
      </c>
      <c r="G7903" s="606">
        <v>1015702</v>
      </c>
      <c r="H7903" s="607">
        <v>1015702</v>
      </c>
    </row>
    <row r="7904" spans="1:8">
      <c r="A7904" s="601" t="s">
        <v>4933</v>
      </c>
      <c r="B7904" s="602"/>
      <c r="C7904" s="602"/>
      <c r="D7904" s="603"/>
      <c r="E7904" s="604" t="s">
        <v>4164</v>
      </c>
      <c r="F7904" s="605">
        <v>4</v>
      </c>
      <c r="G7904" s="606">
        <v>25955</v>
      </c>
      <c r="H7904" s="607">
        <v>103820</v>
      </c>
    </row>
    <row r="7905" spans="1:8">
      <c r="A7905" s="601" t="s">
        <v>4934</v>
      </c>
      <c r="B7905" s="602"/>
      <c r="C7905" s="602"/>
      <c r="D7905" s="603"/>
      <c r="E7905" s="604" t="s">
        <v>4263</v>
      </c>
      <c r="F7905" s="605">
        <v>80</v>
      </c>
      <c r="G7905" s="606">
        <v>8699</v>
      </c>
      <c r="H7905" s="607">
        <v>695920</v>
      </c>
    </row>
    <row r="7906" spans="1:8">
      <c r="A7906" s="601"/>
      <c r="B7906" s="602"/>
      <c r="C7906" s="602"/>
      <c r="D7906" s="603"/>
      <c r="E7906" s="623" t="s">
        <v>4142</v>
      </c>
      <c r="F7906" s="624"/>
      <c r="G7906" s="625"/>
      <c r="H7906" s="612">
        <v>1815442</v>
      </c>
    </row>
    <row r="7907" spans="1:8">
      <c r="A7907" s="677" t="s">
        <v>4143</v>
      </c>
      <c r="B7907" s="678"/>
      <c r="C7907" s="678"/>
      <c r="D7907" s="678"/>
      <c r="E7907" s="678"/>
      <c r="F7907" s="678"/>
      <c r="G7907" s="678"/>
      <c r="H7907" s="679"/>
    </row>
    <row r="7908" spans="1:8">
      <c r="A7908" s="594" t="s">
        <v>4129</v>
      </c>
      <c r="B7908" s="595"/>
      <c r="C7908" s="595"/>
      <c r="D7908" s="596"/>
      <c r="E7908" s="597" t="s">
        <v>4130</v>
      </c>
      <c r="F7908" s="598" t="s">
        <v>4144</v>
      </c>
      <c r="G7908" s="599" t="s">
        <v>4133</v>
      </c>
      <c r="H7908" s="600" t="s">
        <v>4134</v>
      </c>
    </row>
    <row r="7909" spans="1:8">
      <c r="A7909" s="601" t="s">
        <v>4145</v>
      </c>
      <c r="B7909" s="602"/>
      <c r="C7909" s="602"/>
      <c r="D7909" s="603"/>
      <c r="E7909" s="604" t="s">
        <v>4146</v>
      </c>
      <c r="F7909" s="619">
        <v>4</v>
      </c>
      <c r="G7909" s="606">
        <v>1587.2183463750353</v>
      </c>
      <c r="H7909" s="607">
        <v>6348.87</v>
      </c>
    </row>
    <row r="7910" spans="1:8">
      <c r="A7910" s="601" t="s">
        <v>4181</v>
      </c>
      <c r="B7910" s="602"/>
      <c r="C7910" s="602"/>
      <c r="D7910" s="603"/>
      <c r="E7910" s="604" t="s">
        <v>4146</v>
      </c>
      <c r="F7910" s="619">
        <v>4</v>
      </c>
      <c r="G7910" s="606">
        <v>2041.4757928961851</v>
      </c>
      <c r="H7910" s="607">
        <v>8165.9</v>
      </c>
    </row>
    <row r="7911" spans="1:8">
      <c r="A7911" s="601" t="s">
        <v>4935</v>
      </c>
      <c r="B7911" s="602"/>
      <c r="C7911" s="602"/>
      <c r="D7911" s="603"/>
      <c r="E7911" s="604" t="s">
        <v>4146</v>
      </c>
      <c r="F7911" s="619">
        <v>4</v>
      </c>
      <c r="G7911" s="606">
        <v>9078.8889412652024</v>
      </c>
      <c r="H7911" s="607">
        <v>36315.56</v>
      </c>
    </row>
    <row r="7912" spans="1:8">
      <c r="A7912" s="601" t="s">
        <v>4936</v>
      </c>
      <c r="B7912" s="602"/>
      <c r="C7912" s="602"/>
      <c r="D7912" s="603"/>
      <c r="E7912" s="604" t="s">
        <v>4146</v>
      </c>
      <c r="F7912" s="619">
        <v>4</v>
      </c>
      <c r="G7912" s="606">
        <v>2793.5042896200621</v>
      </c>
      <c r="H7912" s="607">
        <v>11174.02</v>
      </c>
    </row>
    <row r="7913" spans="1:8">
      <c r="A7913" s="620"/>
      <c r="B7913" s="621"/>
      <c r="C7913" s="621"/>
      <c r="D7913" s="622"/>
      <c r="E7913" s="623" t="s">
        <v>4147</v>
      </c>
      <c r="F7913" s="624"/>
      <c r="G7913" s="625"/>
      <c r="H7913" s="612">
        <v>62004.35</v>
      </c>
    </row>
    <row r="7914" spans="1:8">
      <c r="A7914" s="677" t="s">
        <v>4148</v>
      </c>
      <c r="B7914" s="678"/>
      <c r="C7914" s="678"/>
      <c r="D7914" s="678"/>
      <c r="E7914" s="678"/>
      <c r="F7914" s="678"/>
      <c r="G7914" s="678"/>
      <c r="H7914" s="679"/>
    </row>
    <row r="7915" spans="1:8">
      <c r="A7915" s="594" t="s">
        <v>4064</v>
      </c>
      <c r="B7915" s="595"/>
      <c r="C7915" s="595"/>
      <c r="D7915" s="596"/>
      <c r="E7915" s="597" t="s">
        <v>4130</v>
      </c>
      <c r="F7915" s="598" t="s">
        <v>4132</v>
      </c>
      <c r="G7915" s="599" t="s">
        <v>4133</v>
      </c>
      <c r="H7915" s="600" t="s">
        <v>4134</v>
      </c>
    </row>
    <row r="7916" spans="1:8">
      <c r="A7916" s="601" t="s">
        <v>4149</v>
      </c>
      <c r="B7916" s="602"/>
      <c r="C7916" s="602"/>
      <c r="D7916" s="603"/>
      <c r="E7916" s="604" t="s">
        <v>4140</v>
      </c>
      <c r="F7916" s="632">
        <v>0.1905</v>
      </c>
      <c r="G7916" s="606">
        <v>64783.484999999993</v>
      </c>
      <c r="H7916" s="607">
        <v>12341.25</v>
      </c>
    </row>
    <row r="7917" spans="1:8">
      <c r="A7917" s="601"/>
      <c r="B7917" s="602"/>
      <c r="C7917" s="602"/>
      <c r="D7917" s="603"/>
      <c r="E7917" s="623" t="s">
        <v>4150</v>
      </c>
      <c r="F7917" s="624"/>
      <c r="G7917" s="625"/>
      <c r="H7917" s="612">
        <v>12341.25</v>
      </c>
    </row>
    <row r="7918" spans="1:8">
      <c r="A7918" s="677" t="s">
        <v>4151</v>
      </c>
      <c r="B7918" s="678"/>
      <c r="C7918" s="678"/>
      <c r="D7918" s="678"/>
      <c r="E7918" s="678"/>
      <c r="F7918" s="678"/>
      <c r="G7918" s="678"/>
      <c r="H7918" s="679"/>
    </row>
    <row r="7919" spans="1:8">
      <c r="A7919" s="594" t="s">
        <v>4064</v>
      </c>
      <c r="B7919" s="595"/>
      <c r="C7919" s="595"/>
      <c r="D7919" s="596"/>
      <c r="E7919" s="597" t="s">
        <v>4130</v>
      </c>
      <c r="F7919" s="598" t="s">
        <v>4144</v>
      </c>
      <c r="G7919" s="599" t="s">
        <v>4133</v>
      </c>
      <c r="H7919" s="600" t="s">
        <v>4134</v>
      </c>
    </row>
    <row r="7920" spans="1:8">
      <c r="A7920" s="601" t="s">
        <v>4152</v>
      </c>
      <c r="B7920" s="602"/>
      <c r="C7920" s="602"/>
      <c r="D7920" s="603"/>
      <c r="E7920" s="604" t="s">
        <v>4146</v>
      </c>
      <c r="F7920" s="640">
        <v>4</v>
      </c>
      <c r="G7920" s="606">
        <v>64327.520156250001</v>
      </c>
      <c r="H7920" s="607">
        <v>257310.07999999999</v>
      </c>
    </row>
    <row r="7921" spans="1:8">
      <c r="A7921" s="601"/>
      <c r="B7921" s="602"/>
      <c r="C7921" s="602"/>
      <c r="D7921" s="603"/>
      <c r="E7921" s="604" t="s">
        <v>4141</v>
      </c>
      <c r="F7921" s="605"/>
      <c r="G7921" s="606" t="s">
        <v>4141</v>
      </c>
      <c r="H7921" s="607" t="s">
        <v>4141</v>
      </c>
    </row>
    <row r="7922" spans="1:8" ht="13.5" thickBot="1">
      <c r="A7922" s="641"/>
      <c r="B7922" s="642"/>
      <c r="C7922" s="642"/>
      <c r="D7922" s="643"/>
      <c r="E7922" s="644" t="s">
        <v>4153</v>
      </c>
      <c r="F7922" s="645"/>
      <c r="G7922" s="646"/>
      <c r="H7922" s="647">
        <v>257310.07999999999</v>
      </c>
    </row>
    <row r="7923" spans="1:8" ht="13.5" thickBot="1">
      <c r="A7923" s="648" t="s">
        <v>4154</v>
      </c>
      <c r="B7923" s="649"/>
      <c r="C7923" s="649"/>
      <c r="D7923" s="649"/>
      <c r="E7923" s="650"/>
      <c r="F7923" s="651">
        <v>2147097.6800000002</v>
      </c>
      <c r="G7923" s="652"/>
      <c r="H7923" s="653"/>
    </row>
    <row r="7924" spans="1:8" ht="15.75" thickBot="1">
      <c r="A7924" s="579"/>
      <c r="B7924" s="579"/>
      <c r="C7924" s="579"/>
      <c r="D7924" s="579"/>
      <c r="E7924" s="579"/>
      <c r="F7924" s="579"/>
      <c r="G7924" s="579"/>
      <c r="H7924" s="579"/>
    </row>
    <row r="7925" spans="1:8" ht="15.75" thickBot="1">
      <c r="A7925" s="580"/>
      <c r="B7925" s="580"/>
      <c r="C7925" s="580"/>
      <c r="D7925" s="580"/>
      <c r="E7925" s="580"/>
      <c r="F7925" s="580"/>
      <c r="G7925" s="580"/>
      <c r="H7925" s="580"/>
    </row>
    <row r="7926" spans="1:8" ht="39" thickBot="1">
      <c r="A7926" s="573" t="s">
        <v>4129</v>
      </c>
      <c r="B7926" s="581"/>
      <c r="C7926" s="581"/>
      <c r="D7926" s="582" t="s">
        <v>623</v>
      </c>
      <c r="E7926" s="583" t="s">
        <v>4130</v>
      </c>
      <c r="F7926" s="584" t="s">
        <v>28</v>
      </c>
      <c r="G7926" s="585" t="s">
        <v>0</v>
      </c>
      <c r="H7926" s="586" t="s">
        <v>4938</v>
      </c>
    </row>
    <row r="7927" spans="1:8" ht="15.75" customHeight="1" thickBot="1">
      <c r="A7927" s="580"/>
      <c r="B7927" s="580"/>
      <c r="C7927" s="580"/>
      <c r="D7927" s="580"/>
      <c r="E7927" s="580"/>
      <c r="F7927" s="580"/>
      <c r="G7927" s="580"/>
      <c r="H7927" s="580"/>
    </row>
    <row r="7928" spans="1:8">
      <c r="A7928" s="674" t="s">
        <v>1297</v>
      </c>
      <c r="B7928" s="675"/>
      <c r="C7928" s="675"/>
      <c r="D7928" s="675"/>
      <c r="E7928" s="675"/>
      <c r="F7928" s="675"/>
      <c r="G7928" s="675"/>
      <c r="H7928" s="676"/>
    </row>
    <row r="7929" spans="1:8">
      <c r="A7929" s="594" t="s">
        <v>4064</v>
      </c>
      <c r="B7929" s="595"/>
      <c r="C7929" s="595"/>
      <c r="D7929" s="596"/>
      <c r="E7929" s="597" t="s">
        <v>4130</v>
      </c>
      <c r="F7929" s="598" t="s">
        <v>4132</v>
      </c>
      <c r="G7929" s="599" t="s">
        <v>4133</v>
      </c>
      <c r="H7929" s="600" t="s">
        <v>4134</v>
      </c>
    </row>
    <row r="7930" spans="1:8">
      <c r="A7930" s="601" t="s">
        <v>4932</v>
      </c>
      <c r="B7930" s="602"/>
      <c r="C7930" s="602"/>
      <c r="D7930" s="603"/>
      <c r="E7930" s="604" t="s">
        <v>4140</v>
      </c>
      <c r="F7930" s="605">
        <v>7.0000000000000007E-2</v>
      </c>
      <c r="G7930" s="606">
        <v>1015702</v>
      </c>
      <c r="H7930" s="607">
        <v>71099.14</v>
      </c>
    </row>
    <row r="7931" spans="1:8">
      <c r="A7931" s="601" t="s">
        <v>4939</v>
      </c>
      <c r="B7931" s="602"/>
      <c r="C7931" s="602"/>
      <c r="D7931" s="603"/>
      <c r="E7931" s="604" t="s">
        <v>4164</v>
      </c>
      <c r="F7931" s="605">
        <v>1</v>
      </c>
      <c r="G7931" s="606">
        <v>52456</v>
      </c>
      <c r="H7931" s="607">
        <v>52456</v>
      </c>
    </row>
    <row r="7932" spans="1:8">
      <c r="A7932" s="601" t="s">
        <v>4940</v>
      </c>
      <c r="B7932" s="602"/>
      <c r="C7932" s="602"/>
      <c r="D7932" s="603"/>
      <c r="E7932" s="604" t="s">
        <v>4138</v>
      </c>
      <c r="F7932" s="605">
        <v>7.0000000000000007E-2</v>
      </c>
      <c r="G7932" s="606">
        <v>122386</v>
      </c>
      <c r="H7932" s="607">
        <v>8567.02</v>
      </c>
    </row>
    <row r="7933" spans="1:8">
      <c r="A7933" s="601"/>
      <c r="B7933" s="602"/>
      <c r="C7933" s="602"/>
      <c r="D7933" s="603"/>
      <c r="E7933" s="623" t="s">
        <v>4142</v>
      </c>
      <c r="F7933" s="624"/>
      <c r="G7933" s="625"/>
      <c r="H7933" s="612">
        <v>132122.16</v>
      </c>
    </row>
    <row r="7934" spans="1:8">
      <c r="A7934" s="677" t="s">
        <v>4143</v>
      </c>
      <c r="B7934" s="678"/>
      <c r="C7934" s="678"/>
      <c r="D7934" s="678"/>
      <c r="E7934" s="678"/>
      <c r="F7934" s="678"/>
      <c r="G7934" s="678"/>
      <c r="H7934" s="679"/>
    </row>
    <row r="7935" spans="1:8">
      <c r="A7935" s="594" t="s">
        <v>4129</v>
      </c>
      <c r="B7935" s="595"/>
      <c r="C7935" s="595"/>
      <c r="D7935" s="596"/>
      <c r="E7935" s="597" t="s">
        <v>4130</v>
      </c>
      <c r="F7935" s="598" t="s">
        <v>4144</v>
      </c>
      <c r="G7935" s="599" t="s">
        <v>4133</v>
      </c>
      <c r="H7935" s="600" t="s">
        <v>4134</v>
      </c>
    </row>
    <row r="7936" spans="1:8">
      <c r="A7936" s="601" t="s">
        <v>4145</v>
      </c>
      <c r="B7936" s="602"/>
      <c r="C7936" s="602"/>
      <c r="D7936" s="603"/>
      <c r="E7936" s="604" t="s">
        <v>4146</v>
      </c>
      <c r="F7936" s="619">
        <v>1</v>
      </c>
      <c r="G7936" s="606">
        <v>1587.2183463750353</v>
      </c>
      <c r="H7936" s="607">
        <v>1587.22</v>
      </c>
    </row>
    <row r="7937" spans="1:8">
      <c r="A7937" s="601" t="s">
        <v>4181</v>
      </c>
      <c r="B7937" s="602"/>
      <c r="C7937" s="602"/>
      <c r="D7937" s="603"/>
      <c r="E7937" s="604" t="s">
        <v>4146</v>
      </c>
      <c r="F7937" s="619">
        <v>1</v>
      </c>
      <c r="G7937" s="606">
        <v>2041.4757928961851</v>
      </c>
      <c r="H7937" s="607">
        <v>2041.48</v>
      </c>
    </row>
    <row r="7938" spans="1:8">
      <c r="A7938" s="601" t="s">
        <v>4935</v>
      </c>
      <c r="B7938" s="602"/>
      <c r="C7938" s="602"/>
      <c r="D7938" s="603"/>
      <c r="E7938" s="604" t="s">
        <v>4146</v>
      </c>
      <c r="F7938" s="619">
        <v>1</v>
      </c>
      <c r="G7938" s="606">
        <v>9078.8889412652024</v>
      </c>
      <c r="H7938" s="607">
        <v>9078.89</v>
      </c>
    </row>
    <row r="7939" spans="1:8">
      <c r="A7939" s="601" t="s">
        <v>4936</v>
      </c>
      <c r="B7939" s="602"/>
      <c r="C7939" s="602"/>
      <c r="D7939" s="603"/>
      <c r="E7939" s="604" t="s">
        <v>4146</v>
      </c>
      <c r="F7939" s="619">
        <v>1</v>
      </c>
      <c r="G7939" s="606">
        <v>2793.5042896200621</v>
      </c>
      <c r="H7939" s="607">
        <v>2793.5</v>
      </c>
    </row>
    <row r="7940" spans="1:8">
      <c r="A7940" s="620"/>
      <c r="B7940" s="621"/>
      <c r="C7940" s="621"/>
      <c r="D7940" s="622"/>
      <c r="E7940" s="623" t="s">
        <v>4147</v>
      </c>
      <c r="F7940" s="624"/>
      <c r="G7940" s="625"/>
      <c r="H7940" s="612">
        <v>15501.09</v>
      </c>
    </row>
    <row r="7941" spans="1:8">
      <c r="A7941" s="677" t="s">
        <v>4148</v>
      </c>
      <c r="B7941" s="678"/>
      <c r="C7941" s="678"/>
      <c r="D7941" s="678"/>
      <c r="E7941" s="678"/>
      <c r="F7941" s="678"/>
      <c r="G7941" s="678"/>
      <c r="H7941" s="679"/>
    </row>
    <row r="7942" spans="1:8">
      <c r="A7942" s="594" t="s">
        <v>4064</v>
      </c>
      <c r="B7942" s="595"/>
      <c r="C7942" s="595"/>
      <c r="D7942" s="596"/>
      <c r="E7942" s="597" t="s">
        <v>4130</v>
      </c>
      <c r="F7942" s="598" t="s">
        <v>4132</v>
      </c>
      <c r="G7942" s="599" t="s">
        <v>4133</v>
      </c>
      <c r="H7942" s="600" t="s">
        <v>4134</v>
      </c>
    </row>
    <row r="7943" spans="1:8">
      <c r="A7943" s="601" t="s">
        <v>4149</v>
      </c>
      <c r="B7943" s="602"/>
      <c r="C7943" s="602"/>
      <c r="D7943" s="603"/>
      <c r="E7943" s="604" t="s">
        <v>4140</v>
      </c>
      <c r="F7943" s="632">
        <v>0.12</v>
      </c>
      <c r="G7943" s="606">
        <v>64783.484999999993</v>
      </c>
      <c r="H7943" s="607">
        <v>7774.02</v>
      </c>
    </row>
    <row r="7944" spans="1:8">
      <c r="A7944" s="601"/>
      <c r="B7944" s="602"/>
      <c r="C7944" s="602"/>
      <c r="D7944" s="603"/>
      <c r="E7944" s="623" t="s">
        <v>4150</v>
      </c>
      <c r="F7944" s="624"/>
      <c r="G7944" s="625"/>
      <c r="H7944" s="612">
        <v>7774.02</v>
      </c>
    </row>
    <row r="7945" spans="1:8">
      <c r="A7945" s="677" t="s">
        <v>4151</v>
      </c>
      <c r="B7945" s="678"/>
      <c r="C7945" s="678"/>
      <c r="D7945" s="678"/>
      <c r="E7945" s="678"/>
      <c r="F7945" s="678"/>
      <c r="G7945" s="678"/>
      <c r="H7945" s="679"/>
    </row>
    <row r="7946" spans="1:8">
      <c r="A7946" s="594" t="s">
        <v>4064</v>
      </c>
      <c r="B7946" s="595"/>
      <c r="C7946" s="595"/>
      <c r="D7946" s="596"/>
      <c r="E7946" s="597" t="s">
        <v>4130</v>
      </c>
      <c r="F7946" s="598" t="s">
        <v>4144</v>
      </c>
      <c r="G7946" s="599" t="s">
        <v>4133</v>
      </c>
      <c r="H7946" s="600" t="s">
        <v>4134</v>
      </c>
    </row>
    <row r="7947" spans="1:8">
      <c r="A7947" s="601" t="s">
        <v>4152</v>
      </c>
      <c r="B7947" s="602"/>
      <c r="C7947" s="602"/>
      <c r="D7947" s="603"/>
      <c r="E7947" s="604" t="s">
        <v>4146</v>
      </c>
      <c r="F7947" s="640">
        <v>1</v>
      </c>
      <c r="G7947" s="606">
        <v>64327.520156250001</v>
      </c>
      <c r="H7947" s="607">
        <v>64327.519999999997</v>
      </c>
    </row>
    <row r="7948" spans="1:8">
      <c r="A7948" s="601"/>
      <c r="B7948" s="602"/>
      <c r="C7948" s="602"/>
      <c r="D7948" s="603"/>
      <c r="E7948" s="604" t="s">
        <v>4141</v>
      </c>
      <c r="F7948" s="605"/>
      <c r="G7948" s="606" t="s">
        <v>4141</v>
      </c>
      <c r="H7948" s="607" t="s">
        <v>4141</v>
      </c>
    </row>
    <row r="7949" spans="1:8" ht="13.5" thickBot="1">
      <c r="A7949" s="641"/>
      <c r="B7949" s="642"/>
      <c r="C7949" s="642"/>
      <c r="D7949" s="643"/>
      <c r="E7949" s="644" t="s">
        <v>4153</v>
      </c>
      <c r="F7949" s="645"/>
      <c r="G7949" s="646"/>
      <c r="H7949" s="647">
        <v>64327.519999999997</v>
      </c>
    </row>
    <row r="7950" spans="1:8" ht="13.5" thickBot="1">
      <c r="A7950" s="648" t="s">
        <v>4154</v>
      </c>
      <c r="B7950" s="649"/>
      <c r="C7950" s="649"/>
      <c r="D7950" s="649"/>
      <c r="E7950" s="650"/>
      <c r="F7950" s="651">
        <v>219724.79</v>
      </c>
      <c r="G7950" s="652"/>
      <c r="H7950" s="653"/>
    </row>
    <row r="7951" spans="1:8" ht="15.75" thickBot="1">
      <c r="A7951" s="579"/>
      <c r="B7951" s="579"/>
      <c r="C7951" s="579"/>
      <c r="D7951" s="579"/>
      <c r="E7951" s="579"/>
      <c r="F7951" s="579"/>
      <c r="G7951" s="579"/>
      <c r="H7951" s="579"/>
    </row>
    <row r="7952" spans="1:8" ht="15.75" thickBot="1">
      <c r="A7952" s="580"/>
      <c r="B7952" s="580"/>
      <c r="C7952" s="580"/>
      <c r="D7952" s="580"/>
      <c r="E7952" s="580"/>
      <c r="F7952" s="580"/>
      <c r="G7952" s="580"/>
      <c r="H7952" s="580"/>
    </row>
    <row r="7953" spans="1:8" ht="26.25" thickBot="1">
      <c r="A7953" s="573" t="s">
        <v>4129</v>
      </c>
      <c r="B7953" s="581"/>
      <c r="C7953" s="581"/>
      <c r="D7953" s="582" t="s">
        <v>626</v>
      </c>
      <c r="E7953" s="583" t="s">
        <v>4130</v>
      </c>
      <c r="F7953" s="584" t="s">
        <v>28</v>
      </c>
      <c r="G7953" s="585" t="s">
        <v>0</v>
      </c>
      <c r="H7953" s="586" t="s">
        <v>4941</v>
      </c>
    </row>
    <row r="7954" spans="1:8" ht="15.75" customHeight="1" thickBot="1">
      <c r="A7954" s="580"/>
      <c r="B7954" s="580"/>
      <c r="C7954" s="580"/>
      <c r="D7954" s="580"/>
      <c r="E7954" s="580"/>
      <c r="F7954" s="580"/>
      <c r="G7954" s="580"/>
      <c r="H7954" s="580"/>
    </row>
    <row r="7955" spans="1:8">
      <c r="A7955" s="674" t="s">
        <v>1297</v>
      </c>
      <c r="B7955" s="675"/>
      <c r="C7955" s="675"/>
      <c r="D7955" s="675"/>
      <c r="E7955" s="675"/>
      <c r="F7955" s="675"/>
      <c r="G7955" s="675"/>
      <c r="H7955" s="676"/>
    </row>
    <row r="7956" spans="1:8">
      <c r="A7956" s="594" t="s">
        <v>4064</v>
      </c>
      <c r="B7956" s="595"/>
      <c r="C7956" s="595"/>
      <c r="D7956" s="596"/>
      <c r="E7956" s="597" t="s">
        <v>4130</v>
      </c>
      <c r="F7956" s="598" t="s">
        <v>4132</v>
      </c>
      <c r="G7956" s="599" t="s">
        <v>4133</v>
      </c>
      <c r="H7956" s="600" t="s">
        <v>4134</v>
      </c>
    </row>
    <row r="7957" spans="1:8">
      <c r="A7957" s="601" t="s">
        <v>4942</v>
      </c>
      <c r="B7957" s="602"/>
      <c r="C7957" s="602"/>
      <c r="D7957" s="603"/>
      <c r="E7957" s="604" t="s">
        <v>4228</v>
      </c>
      <c r="F7957" s="605">
        <v>0.2</v>
      </c>
      <c r="G7957" s="606">
        <v>135345</v>
      </c>
      <c r="H7957" s="607">
        <v>27069</v>
      </c>
    </row>
    <row r="7958" spans="1:8">
      <c r="A7958" s="601"/>
      <c r="B7958" s="602"/>
      <c r="C7958" s="602"/>
      <c r="D7958" s="603"/>
      <c r="E7958" s="604" t="s">
        <v>4141</v>
      </c>
      <c r="F7958" s="605"/>
      <c r="G7958" s="606" t="s">
        <v>4141</v>
      </c>
      <c r="H7958" s="607" t="s">
        <v>4141</v>
      </c>
    </row>
    <row r="7959" spans="1:8">
      <c r="A7959" s="601"/>
      <c r="B7959" s="602"/>
      <c r="C7959" s="602"/>
      <c r="D7959" s="603"/>
      <c r="E7959" s="604" t="s">
        <v>4141</v>
      </c>
      <c r="F7959" s="605"/>
      <c r="G7959" s="606" t="s">
        <v>4141</v>
      </c>
      <c r="H7959" s="607" t="s">
        <v>4141</v>
      </c>
    </row>
    <row r="7960" spans="1:8">
      <c r="A7960" s="601"/>
      <c r="B7960" s="602"/>
      <c r="C7960" s="602"/>
      <c r="D7960" s="603"/>
      <c r="E7960" s="623" t="s">
        <v>4142</v>
      </c>
      <c r="F7960" s="624"/>
      <c r="G7960" s="625"/>
      <c r="H7960" s="612">
        <v>27069</v>
      </c>
    </row>
    <row r="7961" spans="1:8">
      <c r="A7961" s="677" t="s">
        <v>4143</v>
      </c>
      <c r="B7961" s="678"/>
      <c r="C7961" s="678"/>
      <c r="D7961" s="678"/>
      <c r="E7961" s="678"/>
      <c r="F7961" s="678"/>
      <c r="G7961" s="678"/>
      <c r="H7961" s="679"/>
    </row>
    <row r="7962" spans="1:8">
      <c r="A7962" s="594" t="s">
        <v>4129</v>
      </c>
      <c r="B7962" s="595"/>
      <c r="C7962" s="595"/>
      <c r="D7962" s="596"/>
      <c r="E7962" s="597" t="s">
        <v>4130</v>
      </c>
      <c r="F7962" s="598" t="s">
        <v>4144</v>
      </c>
      <c r="G7962" s="599" t="s">
        <v>4133</v>
      </c>
      <c r="H7962" s="600" t="s">
        <v>4134</v>
      </c>
    </row>
    <row r="7963" spans="1:8">
      <c r="A7963" s="601" t="s">
        <v>4145</v>
      </c>
      <c r="B7963" s="602"/>
      <c r="C7963" s="602"/>
      <c r="D7963" s="603"/>
      <c r="E7963" s="604" t="s">
        <v>4146</v>
      </c>
      <c r="F7963" s="619">
        <v>0.12</v>
      </c>
      <c r="G7963" s="606">
        <v>1587.2183463750353</v>
      </c>
      <c r="H7963" s="607">
        <v>190.47</v>
      </c>
    </row>
    <row r="7964" spans="1:8">
      <c r="A7964" s="601"/>
      <c r="B7964" s="602"/>
      <c r="C7964" s="602"/>
      <c r="D7964" s="603"/>
      <c r="E7964" s="604" t="s">
        <v>4141</v>
      </c>
      <c r="F7964" s="619" t="s">
        <v>4141</v>
      </c>
      <c r="G7964" s="606" t="s">
        <v>4141</v>
      </c>
      <c r="H7964" s="607" t="s">
        <v>4141</v>
      </c>
    </row>
    <row r="7965" spans="1:8">
      <c r="A7965" s="601"/>
      <c r="B7965" s="602"/>
      <c r="C7965" s="602"/>
      <c r="D7965" s="603"/>
      <c r="E7965" s="604" t="s">
        <v>4141</v>
      </c>
      <c r="F7965" s="619" t="s">
        <v>4141</v>
      </c>
      <c r="G7965" s="606" t="s">
        <v>4141</v>
      </c>
      <c r="H7965" s="607" t="s">
        <v>4141</v>
      </c>
    </row>
    <row r="7966" spans="1:8">
      <c r="A7966" s="620"/>
      <c r="B7966" s="621"/>
      <c r="C7966" s="621"/>
      <c r="D7966" s="622"/>
      <c r="E7966" s="623" t="s">
        <v>4147</v>
      </c>
      <c r="F7966" s="624"/>
      <c r="G7966" s="625"/>
      <c r="H7966" s="612">
        <v>190.47</v>
      </c>
    </row>
    <row r="7967" spans="1:8">
      <c r="A7967" s="677" t="s">
        <v>4148</v>
      </c>
      <c r="B7967" s="678"/>
      <c r="C7967" s="678"/>
      <c r="D7967" s="678"/>
      <c r="E7967" s="678"/>
      <c r="F7967" s="678"/>
      <c r="G7967" s="678"/>
      <c r="H7967" s="679"/>
    </row>
    <row r="7968" spans="1:8">
      <c r="A7968" s="594" t="s">
        <v>4064</v>
      </c>
      <c r="B7968" s="595"/>
      <c r="C7968" s="595"/>
      <c r="D7968" s="596"/>
      <c r="E7968" s="597" t="s">
        <v>4130</v>
      </c>
      <c r="F7968" s="598" t="s">
        <v>4132</v>
      </c>
      <c r="G7968" s="599" t="s">
        <v>4133</v>
      </c>
      <c r="H7968" s="600" t="s">
        <v>4134</v>
      </c>
    </row>
    <row r="7969" spans="1:8">
      <c r="A7969" s="601" t="s">
        <v>4149</v>
      </c>
      <c r="B7969" s="602"/>
      <c r="C7969" s="602"/>
      <c r="D7969" s="603"/>
      <c r="E7969" s="604" t="s">
        <v>4140</v>
      </c>
      <c r="F7969" s="632">
        <v>0.01</v>
      </c>
      <c r="G7969" s="606">
        <v>64783.484999999993</v>
      </c>
      <c r="H7969" s="607">
        <v>647.83000000000004</v>
      </c>
    </row>
    <row r="7970" spans="1:8">
      <c r="A7970" s="601"/>
      <c r="B7970" s="602"/>
      <c r="C7970" s="602"/>
      <c r="D7970" s="603"/>
      <c r="E7970" s="623" t="s">
        <v>4150</v>
      </c>
      <c r="F7970" s="624"/>
      <c r="G7970" s="625"/>
      <c r="H7970" s="612">
        <v>647.83000000000004</v>
      </c>
    </row>
    <row r="7971" spans="1:8">
      <c r="A7971" s="677" t="s">
        <v>4151</v>
      </c>
      <c r="B7971" s="678"/>
      <c r="C7971" s="678"/>
      <c r="D7971" s="678"/>
      <c r="E7971" s="678"/>
      <c r="F7971" s="678"/>
      <c r="G7971" s="678"/>
      <c r="H7971" s="679"/>
    </row>
    <row r="7972" spans="1:8">
      <c r="A7972" s="594" t="s">
        <v>4064</v>
      </c>
      <c r="B7972" s="595"/>
      <c r="C7972" s="595"/>
      <c r="D7972" s="596"/>
      <c r="E7972" s="597" t="s">
        <v>4130</v>
      </c>
      <c r="F7972" s="598" t="s">
        <v>4144</v>
      </c>
      <c r="G7972" s="599" t="s">
        <v>4133</v>
      </c>
      <c r="H7972" s="600" t="s">
        <v>4134</v>
      </c>
    </row>
    <row r="7973" spans="1:8">
      <c r="A7973" s="601" t="s">
        <v>4195</v>
      </c>
      <c r="B7973" s="602"/>
      <c r="C7973" s="602"/>
      <c r="D7973" s="603"/>
      <c r="E7973" s="604" t="s">
        <v>4146</v>
      </c>
      <c r="F7973" s="640">
        <v>0.12</v>
      </c>
      <c r="G7973" s="606">
        <v>45029.264109374999</v>
      </c>
      <c r="H7973" s="607">
        <v>5403.51</v>
      </c>
    </row>
    <row r="7974" spans="1:8">
      <c r="A7974" s="601"/>
      <c r="B7974" s="602"/>
      <c r="C7974" s="602"/>
      <c r="D7974" s="603"/>
      <c r="E7974" s="604" t="s">
        <v>4141</v>
      </c>
      <c r="F7974" s="605"/>
      <c r="G7974" s="606" t="s">
        <v>4141</v>
      </c>
      <c r="H7974" s="607" t="s">
        <v>4141</v>
      </c>
    </row>
    <row r="7975" spans="1:8" ht="13.5" thickBot="1">
      <c r="A7975" s="641"/>
      <c r="B7975" s="642"/>
      <c r="C7975" s="642"/>
      <c r="D7975" s="643"/>
      <c r="E7975" s="644" t="s">
        <v>4153</v>
      </c>
      <c r="F7975" s="645"/>
      <c r="G7975" s="646"/>
      <c r="H7975" s="647">
        <v>5403.51</v>
      </c>
    </row>
    <row r="7976" spans="1:8" ht="13.5" thickBot="1">
      <c r="A7976" s="648" t="s">
        <v>4154</v>
      </c>
      <c r="B7976" s="649"/>
      <c r="C7976" s="649"/>
      <c r="D7976" s="649"/>
      <c r="E7976" s="650"/>
      <c r="F7976" s="651">
        <v>33310.81</v>
      </c>
      <c r="G7976" s="652"/>
      <c r="H7976" s="653"/>
    </row>
    <row r="7977" spans="1:8" ht="15.75" thickBot="1">
      <c r="A7977" s="579"/>
      <c r="B7977" s="579"/>
      <c r="C7977" s="579"/>
      <c r="D7977" s="579"/>
      <c r="E7977" s="579"/>
      <c r="F7977" s="579"/>
      <c r="G7977" s="579"/>
      <c r="H7977" s="579"/>
    </row>
    <row r="7978" spans="1:8" ht="15.75" thickBot="1">
      <c r="A7978" s="580"/>
      <c r="B7978" s="580"/>
      <c r="C7978" s="580"/>
      <c r="D7978" s="580"/>
      <c r="E7978" s="580"/>
      <c r="F7978" s="580"/>
      <c r="G7978" s="580"/>
      <c r="H7978" s="580"/>
    </row>
    <row r="7979" spans="1:8" ht="26.25" thickBot="1">
      <c r="A7979" s="573" t="s">
        <v>4129</v>
      </c>
      <c r="B7979" s="581"/>
      <c r="C7979" s="581"/>
      <c r="D7979" s="582" t="s">
        <v>628</v>
      </c>
      <c r="E7979" s="583" t="s">
        <v>4130</v>
      </c>
      <c r="F7979" s="584" t="s">
        <v>25</v>
      </c>
      <c r="G7979" s="585" t="s">
        <v>0</v>
      </c>
      <c r="H7979" s="586" t="s">
        <v>4943</v>
      </c>
    </row>
    <row r="7980" spans="1:8" ht="15.75" customHeight="1" thickBot="1">
      <c r="A7980" s="580"/>
      <c r="B7980" s="580"/>
      <c r="C7980" s="580"/>
      <c r="D7980" s="580"/>
      <c r="E7980" s="580"/>
      <c r="F7980" s="580"/>
      <c r="G7980" s="580"/>
      <c r="H7980" s="580"/>
    </row>
    <row r="7981" spans="1:8">
      <c r="A7981" s="674" t="s">
        <v>1297</v>
      </c>
      <c r="B7981" s="675"/>
      <c r="C7981" s="675"/>
      <c r="D7981" s="675"/>
      <c r="E7981" s="675"/>
      <c r="F7981" s="675"/>
      <c r="G7981" s="675"/>
      <c r="H7981" s="676"/>
    </row>
    <row r="7982" spans="1:8">
      <c r="A7982" s="594" t="s">
        <v>4064</v>
      </c>
      <c r="B7982" s="595"/>
      <c r="C7982" s="595"/>
      <c r="D7982" s="596"/>
      <c r="E7982" s="597" t="s">
        <v>4130</v>
      </c>
      <c r="F7982" s="598" t="s">
        <v>4132</v>
      </c>
      <c r="G7982" s="599" t="s">
        <v>4133</v>
      </c>
      <c r="H7982" s="600" t="s">
        <v>4134</v>
      </c>
    </row>
    <row r="7983" spans="1:8">
      <c r="A7983" s="601" t="s">
        <v>4944</v>
      </c>
      <c r="B7983" s="602"/>
      <c r="C7983" s="602"/>
      <c r="D7983" s="603"/>
      <c r="E7983" s="604" t="s">
        <v>4228</v>
      </c>
      <c r="F7983" s="605">
        <v>0.01</v>
      </c>
      <c r="G7983" s="606">
        <v>79568</v>
      </c>
      <c r="H7983" s="607">
        <v>795.68</v>
      </c>
    </row>
    <row r="7984" spans="1:8">
      <c r="A7984" s="601" t="s">
        <v>4945</v>
      </c>
      <c r="B7984" s="602"/>
      <c r="C7984" s="602"/>
      <c r="D7984" s="603"/>
      <c r="E7984" s="604" t="s">
        <v>4228</v>
      </c>
      <c r="F7984" s="605">
        <v>0.01</v>
      </c>
      <c r="G7984" s="606">
        <v>83875</v>
      </c>
      <c r="H7984" s="607">
        <v>838.75</v>
      </c>
    </row>
    <row r="7985" spans="1:8">
      <c r="A7985" s="601" t="s">
        <v>4946</v>
      </c>
      <c r="B7985" s="602"/>
      <c r="C7985" s="602"/>
      <c r="D7985" s="603"/>
      <c r="E7985" s="604" t="s">
        <v>4138</v>
      </c>
      <c r="F7985" s="605">
        <v>0.63</v>
      </c>
      <c r="G7985" s="606">
        <v>1995</v>
      </c>
      <c r="H7985" s="607">
        <v>1256.8499999999999</v>
      </c>
    </row>
    <row r="7986" spans="1:8">
      <c r="A7986" s="601"/>
      <c r="B7986" s="602"/>
      <c r="C7986" s="602"/>
      <c r="D7986" s="603"/>
      <c r="E7986" s="604" t="s">
        <v>4141</v>
      </c>
      <c r="F7986" s="605"/>
      <c r="G7986" s="606" t="s">
        <v>4141</v>
      </c>
      <c r="H7986" s="607" t="s">
        <v>4141</v>
      </c>
    </row>
    <row r="7987" spans="1:8">
      <c r="A7987" s="601"/>
      <c r="B7987" s="602"/>
      <c r="C7987" s="602"/>
      <c r="D7987" s="603"/>
      <c r="E7987" s="623" t="s">
        <v>4142</v>
      </c>
      <c r="F7987" s="624"/>
      <c r="G7987" s="625"/>
      <c r="H7987" s="612">
        <v>2891.28</v>
      </c>
    </row>
    <row r="7988" spans="1:8">
      <c r="A7988" s="677" t="s">
        <v>4143</v>
      </c>
      <c r="B7988" s="678"/>
      <c r="C7988" s="678"/>
      <c r="D7988" s="678"/>
      <c r="E7988" s="678"/>
      <c r="F7988" s="678"/>
      <c r="G7988" s="678"/>
      <c r="H7988" s="679"/>
    </row>
    <row r="7989" spans="1:8">
      <c r="A7989" s="594" t="s">
        <v>4129</v>
      </c>
      <c r="B7989" s="595"/>
      <c r="C7989" s="595"/>
      <c r="D7989" s="596"/>
      <c r="E7989" s="597" t="s">
        <v>4130</v>
      </c>
      <c r="F7989" s="598" t="s">
        <v>4144</v>
      </c>
      <c r="G7989" s="599" t="s">
        <v>4133</v>
      </c>
      <c r="H7989" s="600" t="s">
        <v>4134</v>
      </c>
    </row>
    <row r="7990" spans="1:8">
      <c r="A7990" s="601" t="s">
        <v>4145</v>
      </c>
      <c r="B7990" s="602"/>
      <c r="C7990" s="602"/>
      <c r="D7990" s="603"/>
      <c r="E7990" s="604" t="s">
        <v>4146</v>
      </c>
      <c r="F7990" s="619">
        <v>0.21</v>
      </c>
      <c r="G7990" s="606">
        <v>1587.2183463750353</v>
      </c>
      <c r="H7990" s="607">
        <v>333.32</v>
      </c>
    </row>
    <row r="7991" spans="1:8">
      <c r="A7991" s="601"/>
      <c r="B7991" s="602"/>
      <c r="C7991" s="602"/>
      <c r="D7991" s="603"/>
      <c r="E7991" s="604" t="s">
        <v>4141</v>
      </c>
      <c r="F7991" s="619" t="s">
        <v>4141</v>
      </c>
      <c r="G7991" s="606" t="s">
        <v>4141</v>
      </c>
      <c r="H7991" s="607" t="s">
        <v>4141</v>
      </c>
    </row>
    <row r="7992" spans="1:8">
      <c r="A7992" s="601"/>
      <c r="B7992" s="602"/>
      <c r="C7992" s="602"/>
      <c r="D7992" s="603"/>
      <c r="E7992" s="604" t="s">
        <v>4141</v>
      </c>
      <c r="F7992" s="619" t="s">
        <v>4141</v>
      </c>
      <c r="G7992" s="606" t="s">
        <v>4141</v>
      </c>
      <c r="H7992" s="607" t="s">
        <v>4141</v>
      </c>
    </row>
    <row r="7993" spans="1:8">
      <c r="A7993" s="620"/>
      <c r="B7993" s="621"/>
      <c r="C7993" s="621"/>
      <c r="D7993" s="622"/>
      <c r="E7993" s="623" t="s">
        <v>4147</v>
      </c>
      <c r="F7993" s="624"/>
      <c r="G7993" s="625"/>
      <c r="H7993" s="612">
        <v>333.32</v>
      </c>
    </row>
    <row r="7994" spans="1:8">
      <c r="A7994" s="677" t="s">
        <v>4148</v>
      </c>
      <c r="B7994" s="678"/>
      <c r="C7994" s="678"/>
      <c r="D7994" s="678"/>
      <c r="E7994" s="678"/>
      <c r="F7994" s="678"/>
      <c r="G7994" s="678"/>
      <c r="H7994" s="679"/>
    </row>
    <row r="7995" spans="1:8">
      <c r="A7995" s="594" t="s">
        <v>4064</v>
      </c>
      <c r="B7995" s="595"/>
      <c r="C7995" s="595"/>
      <c r="D7995" s="596"/>
      <c r="E7995" s="597" t="s">
        <v>4130</v>
      </c>
      <c r="F7995" s="598" t="s">
        <v>4132</v>
      </c>
      <c r="G7995" s="599" t="s">
        <v>4133</v>
      </c>
      <c r="H7995" s="600" t="s">
        <v>4134</v>
      </c>
    </row>
    <row r="7996" spans="1:8">
      <c r="A7996" s="601" t="s">
        <v>4149</v>
      </c>
      <c r="B7996" s="602"/>
      <c r="C7996" s="602"/>
      <c r="D7996" s="603"/>
      <c r="E7996" s="604" t="s">
        <v>4140</v>
      </c>
      <c r="F7996" s="632">
        <v>0.01</v>
      </c>
      <c r="G7996" s="606">
        <v>64783.484999999993</v>
      </c>
      <c r="H7996" s="607">
        <v>647.83000000000004</v>
      </c>
    </row>
    <row r="7997" spans="1:8">
      <c r="A7997" s="601"/>
      <c r="B7997" s="602"/>
      <c r="C7997" s="602"/>
      <c r="D7997" s="603"/>
      <c r="E7997" s="623" t="s">
        <v>4150</v>
      </c>
      <c r="F7997" s="624"/>
      <c r="G7997" s="625"/>
      <c r="H7997" s="612">
        <v>647.83000000000004</v>
      </c>
    </row>
    <row r="7998" spans="1:8">
      <c r="A7998" s="677" t="s">
        <v>4151</v>
      </c>
      <c r="B7998" s="678"/>
      <c r="C7998" s="678"/>
      <c r="D7998" s="678"/>
      <c r="E7998" s="678"/>
      <c r="F7998" s="678"/>
      <c r="G7998" s="678"/>
      <c r="H7998" s="679"/>
    </row>
    <row r="7999" spans="1:8">
      <c r="A7999" s="594" t="s">
        <v>4064</v>
      </c>
      <c r="B7999" s="595"/>
      <c r="C7999" s="595"/>
      <c r="D7999" s="596"/>
      <c r="E7999" s="597" t="s">
        <v>4130</v>
      </c>
      <c r="F7999" s="598" t="s">
        <v>4144</v>
      </c>
      <c r="G7999" s="599" t="s">
        <v>4133</v>
      </c>
      <c r="H7999" s="600" t="s">
        <v>4134</v>
      </c>
    </row>
    <row r="8000" spans="1:8">
      <c r="A8000" s="601" t="s">
        <v>4195</v>
      </c>
      <c r="B8000" s="602"/>
      <c r="C8000" s="602"/>
      <c r="D8000" s="603"/>
      <c r="E8000" s="604" t="s">
        <v>4146</v>
      </c>
      <c r="F8000" s="640">
        <v>0.21</v>
      </c>
      <c r="G8000" s="606">
        <v>45029.264109374999</v>
      </c>
      <c r="H8000" s="607">
        <v>9456.15</v>
      </c>
    </row>
    <row r="8001" spans="1:8">
      <c r="A8001" s="601"/>
      <c r="B8001" s="602"/>
      <c r="C8001" s="602"/>
      <c r="D8001" s="603"/>
      <c r="E8001" s="604" t="s">
        <v>4141</v>
      </c>
      <c r="F8001" s="605"/>
      <c r="G8001" s="606" t="s">
        <v>4141</v>
      </c>
      <c r="H8001" s="607" t="s">
        <v>4141</v>
      </c>
    </row>
    <row r="8002" spans="1:8" ht="13.5" thickBot="1">
      <c r="A8002" s="641"/>
      <c r="B8002" s="642"/>
      <c r="C8002" s="642"/>
      <c r="D8002" s="643"/>
      <c r="E8002" s="644" t="s">
        <v>4153</v>
      </c>
      <c r="F8002" s="645"/>
      <c r="G8002" s="646"/>
      <c r="H8002" s="647">
        <v>9456.15</v>
      </c>
    </row>
    <row r="8003" spans="1:8" ht="13.5" thickBot="1">
      <c r="A8003" s="648" t="s">
        <v>4154</v>
      </c>
      <c r="B8003" s="649"/>
      <c r="C8003" s="649"/>
      <c r="D8003" s="649"/>
      <c r="E8003" s="650"/>
      <c r="F8003" s="651">
        <v>13328.58</v>
      </c>
      <c r="G8003" s="652"/>
      <c r="H8003" s="653"/>
    </row>
    <row r="8004" spans="1:8" ht="15.75" thickBot="1">
      <c r="A8004" s="579"/>
      <c r="B8004" s="579"/>
      <c r="C8004" s="579"/>
      <c r="D8004" s="579"/>
      <c r="E8004" s="579"/>
      <c r="F8004" s="579"/>
      <c r="G8004" s="579"/>
      <c r="H8004" s="579"/>
    </row>
    <row r="8005" spans="1:8" ht="15.75" thickBot="1">
      <c r="A8005" s="580"/>
      <c r="B8005" s="580"/>
      <c r="C8005" s="580"/>
      <c r="D8005" s="580"/>
      <c r="E8005" s="580"/>
      <c r="F8005" s="580"/>
      <c r="G8005" s="580"/>
      <c r="H8005" s="580"/>
    </row>
    <row r="8006" spans="1:8" ht="26.25" thickBot="1">
      <c r="A8006" s="573" t="s">
        <v>4129</v>
      </c>
      <c r="B8006" s="581"/>
      <c r="C8006" s="581"/>
      <c r="D8006" s="582" t="s">
        <v>630</v>
      </c>
      <c r="E8006" s="583" t="s">
        <v>4130</v>
      </c>
      <c r="F8006" s="584" t="s">
        <v>28</v>
      </c>
      <c r="G8006" s="585" t="s">
        <v>0</v>
      </c>
      <c r="H8006" s="586" t="s">
        <v>4947</v>
      </c>
    </row>
    <row r="8007" spans="1:8" ht="15.75" customHeight="1" thickBot="1">
      <c r="A8007" s="580"/>
      <c r="B8007" s="580"/>
      <c r="C8007" s="580"/>
      <c r="D8007" s="580"/>
      <c r="E8007" s="580"/>
      <c r="F8007" s="580"/>
      <c r="G8007" s="580"/>
      <c r="H8007" s="580"/>
    </row>
    <row r="8008" spans="1:8">
      <c r="A8008" s="674" t="s">
        <v>1297</v>
      </c>
      <c r="B8008" s="675"/>
      <c r="C8008" s="675"/>
      <c r="D8008" s="675"/>
      <c r="E8008" s="675"/>
      <c r="F8008" s="675"/>
      <c r="G8008" s="675"/>
      <c r="H8008" s="676"/>
    </row>
    <row r="8009" spans="1:8">
      <c r="A8009" s="594" t="s">
        <v>4064</v>
      </c>
      <c r="B8009" s="595"/>
      <c r="C8009" s="595"/>
      <c r="D8009" s="596"/>
      <c r="E8009" s="597" t="s">
        <v>4130</v>
      </c>
      <c r="F8009" s="598" t="s">
        <v>4132</v>
      </c>
      <c r="G8009" s="599" t="s">
        <v>4133</v>
      </c>
      <c r="H8009" s="600" t="s">
        <v>4134</v>
      </c>
    </row>
    <row r="8010" spans="1:8">
      <c r="A8010" s="601" t="s">
        <v>4944</v>
      </c>
      <c r="B8010" s="602"/>
      <c r="C8010" s="602"/>
      <c r="D8010" s="603"/>
      <c r="E8010" s="604" t="s">
        <v>4228</v>
      </c>
      <c r="F8010" s="605">
        <v>0.03</v>
      </c>
      <c r="G8010" s="606">
        <v>79568</v>
      </c>
      <c r="H8010" s="607">
        <v>2387.04</v>
      </c>
    </row>
    <row r="8011" spans="1:8">
      <c r="A8011" s="601" t="s">
        <v>4945</v>
      </c>
      <c r="B8011" s="602"/>
      <c r="C8011" s="602"/>
      <c r="D8011" s="603"/>
      <c r="E8011" s="604" t="s">
        <v>4228</v>
      </c>
      <c r="F8011" s="605">
        <v>0.01</v>
      </c>
      <c r="G8011" s="606">
        <v>83875</v>
      </c>
      <c r="H8011" s="607">
        <v>838.75</v>
      </c>
    </row>
    <row r="8012" spans="1:8">
      <c r="A8012" s="601" t="s">
        <v>4946</v>
      </c>
      <c r="B8012" s="602"/>
      <c r="C8012" s="602"/>
      <c r="D8012" s="603"/>
      <c r="E8012" s="604" t="s">
        <v>4138</v>
      </c>
      <c r="F8012" s="605">
        <v>1</v>
      </c>
      <c r="G8012" s="606">
        <v>1995</v>
      </c>
      <c r="H8012" s="607">
        <v>1995</v>
      </c>
    </row>
    <row r="8013" spans="1:8">
      <c r="A8013" s="601"/>
      <c r="B8013" s="602"/>
      <c r="C8013" s="602"/>
      <c r="D8013" s="603"/>
      <c r="E8013" s="604" t="s">
        <v>4141</v>
      </c>
      <c r="F8013" s="605"/>
      <c r="G8013" s="606" t="s">
        <v>4141</v>
      </c>
      <c r="H8013" s="607" t="s">
        <v>4141</v>
      </c>
    </row>
    <row r="8014" spans="1:8">
      <c r="A8014" s="601"/>
      <c r="B8014" s="602"/>
      <c r="C8014" s="602"/>
      <c r="D8014" s="603"/>
      <c r="E8014" s="623" t="s">
        <v>4142</v>
      </c>
      <c r="F8014" s="624"/>
      <c r="G8014" s="625"/>
      <c r="H8014" s="612">
        <v>5220.79</v>
      </c>
    </row>
    <row r="8015" spans="1:8">
      <c r="A8015" s="677" t="s">
        <v>4143</v>
      </c>
      <c r="B8015" s="678"/>
      <c r="C8015" s="678"/>
      <c r="D8015" s="678"/>
      <c r="E8015" s="678"/>
      <c r="F8015" s="678"/>
      <c r="G8015" s="678"/>
      <c r="H8015" s="679"/>
    </row>
    <row r="8016" spans="1:8">
      <c r="A8016" s="594" t="s">
        <v>4129</v>
      </c>
      <c r="B8016" s="595"/>
      <c r="C8016" s="595"/>
      <c r="D8016" s="596"/>
      <c r="E8016" s="597" t="s">
        <v>4130</v>
      </c>
      <c r="F8016" s="598" t="s">
        <v>4144</v>
      </c>
      <c r="G8016" s="599" t="s">
        <v>4133</v>
      </c>
      <c r="H8016" s="600" t="s">
        <v>4134</v>
      </c>
    </row>
    <row r="8017" spans="1:8">
      <c r="A8017" s="601" t="s">
        <v>4145</v>
      </c>
      <c r="B8017" s="602"/>
      <c r="C8017" s="602"/>
      <c r="D8017" s="603"/>
      <c r="E8017" s="604" t="s">
        <v>4146</v>
      </c>
      <c r="F8017" s="619">
        <v>0.35</v>
      </c>
      <c r="G8017" s="606">
        <v>1587.2183463750353</v>
      </c>
      <c r="H8017" s="607">
        <v>555.53</v>
      </c>
    </row>
    <row r="8018" spans="1:8">
      <c r="A8018" s="601"/>
      <c r="B8018" s="602"/>
      <c r="C8018" s="602"/>
      <c r="D8018" s="603"/>
      <c r="E8018" s="604" t="s">
        <v>4141</v>
      </c>
      <c r="F8018" s="619" t="s">
        <v>4141</v>
      </c>
      <c r="G8018" s="606" t="s">
        <v>4141</v>
      </c>
      <c r="H8018" s="607" t="s">
        <v>4141</v>
      </c>
    </row>
    <row r="8019" spans="1:8">
      <c r="A8019" s="601"/>
      <c r="B8019" s="602"/>
      <c r="C8019" s="602"/>
      <c r="D8019" s="603"/>
      <c r="E8019" s="604" t="s">
        <v>4141</v>
      </c>
      <c r="F8019" s="619" t="s">
        <v>4141</v>
      </c>
      <c r="G8019" s="606" t="s">
        <v>4141</v>
      </c>
      <c r="H8019" s="607" t="s">
        <v>4141</v>
      </c>
    </row>
    <row r="8020" spans="1:8">
      <c r="A8020" s="620"/>
      <c r="B8020" s="621"/>
      <c r="C8020" s="621"/>
      <c r="D8020" s="622"/>
      <c r="E8020" s="623" t="s">
        <v>4147</v>
      </c>
      <c r="F8020" s="624"/>
      <c r="G8020" s="625"/>
      <c r="H8020" s="612">
        <v>555.53</v>
      </c>
    </row>
    <row r="8021" spans="1:8">
      <c r="A8021" s="677" t="s">
        <v>4148</v>
      </c>
      <c r="B8021" s="678"/>
      <c r="C8021" s="678"/>
      <c r="D8021" s="678"/>
      <c r="E8021" s="678"/>
      <c r="F8021" s="678"/>
      <c r="G8021" s="678"/>
      <c r="H8021" s="679"/>
    </row>
    <row r="8022" spans="1:8">
      <c r="A8022" s="594" t="s">
        <v>4064</v>
      </c>
      <c r="B8022" s="595"/>
      <c r="C8022" s="595"/>
      <c r="D8022" s="596"/>
      <c r="E8022" s="597" t="s">
        <v>4130</v>
      </c>
      <c r="F8022" s="598" t="s">
        <v>4132</v>
      </c>
      <c r="G8022" s="599" t="s">
        <v>4133</v>
      </c>
      <c r="H8022" s="600" t="s">
        <v>4134</v>
      </c>
    </row>
    <row r="8023" spans="1:8">
      <c r="A8023" s="601" t="s">
        <v>4149</v>
      </c>
      <c r="B8023" s="602"/>
      <c r="C8023" s="602"/>
      <c r="D8023" s="603"/>
      <c r="E8023" s="604" t="s">
        <v>4140</v>
      </c>
      <c r="F8023" s="632">
        <v>0.01</v>
      </c>
      <c r="G8023" s="606">
        <v>64783.484999999993</v>
      </c>
      <c r="H8023" s="607">
        <v>647.83000000000004</v>
      </c>
    </row>
    <row r="8024" spans="1:8">
      <c r="A8024" s="601"/>
      <c r="B8024" s="602"/>
      <c r="C8024" s="602"/>
      <c r="D8024" s="603"/>
      <c r="E8024" s="623" t="s">
        <v>4150</v>
      </c>
      <c r="F8024" s="624"/>
      <c r="G8024" s="625"/>
      <c r="H8024" s="612">
        <v>647.83000000000004</v>
      </c>
    </row>
    <row r="8025" spans="1:8">
      <c r="A8025" s="677" t="s">
        <v>4151</v>
      </c>
      <c r="B8025" s="678"/>
      <c r="C8025" s="678"/>
      <c r="D8025" s="678"/>
      <c r="E8025" s="678"/>
      <c r="F8025" s="678"/>
      <c r="G8025" s="678"/>
      <c r="H8025" s="679"/>
    </row>
    <row r="8026" spans="1:8">
      <c r="A8026" s="594" t="s">
        <v>4064</v>
      </c>
      <c r="B8026" s="595"/>
      <c r="C8026" s="595"/>
      <c r="D8026" s="596"/>
      <c r="E8026" s="597" t="s">
        <v>4130</v>
      </c>
      <c r="F8026" s="598" t="s">
        <v>4144</v>
      </c>
      <c r="G8026" s="599" t="s">
        <v>4133</v>
      </c>
      <c r="H8026" s="600" t="s">
        <v>4134</v>
      </c>
    </row>
    <row r="8027" spans="1:8">
      <c r="A8027" s="601" t="s">
        <v>4195</v>
      </c>
      <c r="B8027" s="602"/>
      <c r="C8027" s="602"/>
      <c r="D8027" s="603"/>
      <c r="E8027" s="604" t="s">
        <v>4146</v>
      </c>
      <c r="F8027" s="640">
        <v>0.35</v>
      </c>
      <c r="G8027" s="606">
        <v>45029.264109374999</v>
      </c>
      <c r="H8027" s="607">
        <v>15760.24</v>
      </c>
    </row>
    <row r="8028" spans="1:8">
      <c r="A8028" s="601"/>
      <c r="B8028" s="602"/>
      <c r="C8028" s="602"/>
      <c r="D8028" s="603"/>
      <c r="E8028" s="604" t="s">
        <v>4141</v>
      </c>
      <c r="F8028" s="605"/>
      <c r="G8028" s="606" t="s">
        <v>4141</v>
      </c>
      <c r="H8028" s="607" t="s">
        <v>4141</v>
      </c>
    </row>
    <row r="8029" spans="1:8" ht="13.5" thickBot="1">
      <c r="A8029" s="641"/>
      <c r="B8029" s="642"/>
      <c r="C8029" s="642"/>
      <c r="D8029" s="643"/>
      <c r="E8029" s="644" t="s">
        <v>4153</v>
      </c>
      <c r="F8029" s="645"/>
      <c r="G8029" s="646"/>
      <c r="H8029" s="647">
        <v>15760.24</v>
      </c>
    </row>
    <row r="8030" spans="1:8" ht="13.5" thickBot="1">
      <c r="A8030" s="648" t="s">
        <v>4154</v>
      </c>
      <c r="B8030" s="649"/>
      <c r="C8030" s="649"/>
      <c r="D8030" s="649"/>
      <c r="E8030" s="650"/>
      <c r="F8030" s="651">
        <v>22184.39</v>
      </c>
      <c r="G8030" s="652"/>
      <c r="H8030" s="653"/>
    </row>
    <row r="8031" spans="1:8" ht="15.75" thickBot="1">
      <c r="A8031" s="579"/>
      <c r="B8031" s="579"/>
      <c r="C8031" s="579"/>
      <c r="D8031" s="579"/>
      <c r="E8031" s="579"/>
      <c r="F8031" s="579"/>
      <c r="G8031" s="579"/>
      <c r="H8031" s="579"/>
    </row>
    <row r="8032" spans="1:8" ht="15.75" thickBot="1">
      <c r="A8032" s="580"/>
      <c r="B8032" s="580"/>
      <c r="C8032" s="580"/>
      <c r="D8032" s="580"/>
      <c r="E8032" s="580"/>
      <c r="F8032" s="580"/>
      <c r="G8032" s="580"/>
      <c r="H8032" s="580"/>
    </row>
    <row r="8033" spans="1:8" ht="26.25" thickBot="1">
      <c r="A8033" s="573" t="s">
        <v>4129</v>
      </c>
      <c r="B8033" s="581"/>
      <c r="C8033" s="581"/>
      <c r="D8033" s="582" t="s">
        <v>632</v>
      </c>
      <c r="E8033" s="583" t="s">
        <v>4130</v>
      </c>
      <c r="F8033" s="584" t="s">
        <v>28</v>
      </c>
      <c r="G8033" s="585" t="s">
        <v>0</v>
      </c>
      <c r="H8033" s="586" t="s">
        <v>4948</v>
      </c>
    </row>
    <row r="8034" spans="1:8" ht="15.75" customHeight="1" thickBot="1">
      <c r="A8034" s="580"/>
      <c r="B8034" s="580"/>
      <c r="C8034" s="580"/>
      <c r="D8034" s="580"/>
      <c r="E8034" s="580"/>
      <c r="F8034" s="580"/>
      <c r="G8034" s="580"/>
      <c r="H8034" s="580"/>
    </row>
    <row r="8035" spans="1:8">
      <c r="A8035" s="674" t="s">
        <v>1297</v>
      </c>
      <c r="B8035" s="675"/>
      <c r="C8035" s="675"/>
      <c r="D8035" s="675"/>
      <c r="E8035" s="675"/>
      <c r="F8035" s="675"/>
      <c r="G8035" s="675"/>
      <c r="H8035" s="676"/>
    </row>
    <row r="8036" spans="1:8">
      <c r="A8036" s="594" t="s">
        <v>4064</v>
      </c>
      <c r="B8036" s="595"/>
      <c r="C8036" s="595"/>
      <c r="D8036" s="596"/>
      <c r="E8036" s="597" t="s">
        <v>4130</v>
      </c>
      <c r="F8036" s="598" t="s">
        <v>4132</v>
      </c>
      <c r="G8036" s="599" t="s">
        <v>4133</v>
      </c>
      <c r="H8036" s="600" t="s">
        <v>4134</v>
      </c>
    </row>
    <row r="8037" spans="1:8">
      <c r="A8037" s="601" t="s">
        <v>4949</v>
      </c>
      <c r="B8037" s="602"/>
      <c r="C8037" s="602"/>
      <c r="D8037" s="603"/>
      <c r="E8037" s="604" t="s">
        <v>4228</v>
      </c>
      <c r="F8037" s="605">
        <v>0.25</v>
      </c>
      <c r="G8037" s="606">
        <v>77595</v>
      </c>
      <c r="H8037" s="607">
        <v>19398.75</v>
      </c>
    </row>
    <row r="8038" spans="1:8">
      <c r="A8038" s="601" t="s">
        <v>4950</v>
      </c>
      <c r="B8038" s="602"/>
      <c r="C8038" s="602"/>
      <c r="D8038" s="603"/>
      <c r="E8038" s="604" t="s">
        <v>4228</v>
      </c>
      <c r="F8038" s="605">
        <v>0.25</v>
      </c>
      <c r="G8038" s="606">
        <v>115395</v>
      </c>
      <c r="H8038" s="607">
        <v>28848.75</v>
      </c>
    </row>
    <row r="8039" spans="1:8">
      <c r="A8039" s="601" t="s">
        <v>4946</v>
      </c>
      <c r="B8039" s="602"/>
      <c r="C8039" s="602"/>
      <c r="D8039" s="603"/>
      <c r="E8039" s="604" t="s">
        <v>4138</v>
      </c>
      <c r="F8039" s="605">
        <v>3</v>
      </c>
      <c r="G8039" s="606">
        <v>1995</v>
      </c>
      <c r="H8039" s="607">
        <v>5985</v>
      </c>
    </row>
    <row r="8040" spans="1:8">
      <c r="A8040" s="601"/>
      <c r="B8040" s="602"/>
      <c r="C8040" s="602"/>
      <c r="D8040" s="603"/>
      <c r="E8040" s="604" t="s">
        <v>4141</v>
      </c>
      <c r="F8040" s="605"/>
      <c r="G8040" s="606" t="s">
        <v>4141</v>
      </c>
      <c r="H8040" s="607" t="s">
        <v>4141</v>
      </c>
    </row>
    <row r="8041" spans="1:8">
      <c r="A8041" s="601"/>
      <c r="B8041" s="602"/>
      <c r="C8041" s="602"/>
      <c r="D8041" s="603"/>
      <c r="E8041" s="623" t="s">
        <v>4142</v>
      </c>
      <c r="F8041" s="624"/>
      <c r="G8041" s="625"/>
      <c r="H8041" s="612">
        <v>54232.5</v>
      </c>
    </row>
    <row r="8042" spans="1:8">
      <c r="A8042" s="677" t="s">
        <v>4143</v>
      </c>
      <c r="B8042" s="678"/>
      <c r="C8042" s="678"/>
      <c r="D8042" s="678"/>
      <c r="E8042" s="678"/>
      <c r="F8042" s="678"/>
      <c r="G8042" s="678"/>
      <c r="H8042" s="679"/>
    </row>
    <row r="8043" spans="1:8">
      <c r="A8043" s="594" t="s">
        <v>4129</v>
      </c>
      <c r="B8043" s="595"/>
      <c r="C8043" s="595"/>
      <c r="D8043" s="596"/>
      <c r="E8043" s="597" t="s">
        <v>4130</v>
      </c>
      <c r="F8043" s="598" t="s">
        <v>4144</v>
      </c>
      <c r="G8043" s="599" t="s">
        <v>4133</v>
      </c>
      <c r="H8043" s="600" t="s">
        <v>4134</v>
      </c>
    </row>
    <row r="8044" spans="1:8">
      <c r="A8044" s="601" t="s">
        <v>4145</v>
      </c>
      <c r="B8044" s="602"/>
      <c r="C8044" s="602"/>
      <c r="D8044" s="603"/>
      <c r="E8044" s="604" t="s">
        <v>4146</v>
      </c>
      <c r="F8044" s="619">
        <v>0.45</v>
      </c>
      <c r="G8044" s="606">
        <v>1587.2183463750353</v>
      </c>
      <c r="H8044" s="607">
        <v>714.25</v>
      </c>
    </row>
    <row r="8045" spans="1:8">
      <c r="A8045" s="601" t="s">
        <v>4951</v>
      </c>
      <c r="B8045" s="602"/>
      <c r="C8045" s="602"/>
      <c r="D8045" s="603"/>
      <c r="E8045" s="604" t="s">
        <v>4146</v>
      </c>
      <c r="F8045" s="619">
        <v>0.45</v>
      </c>
      <c r="G8045" s="606">
        <v>2793.5042896200621</v>
      </c>
      <c r="H8045" s="607">
        <v>1257.08</v>
      </c>
    </row>
    <row r="8046" spans="1:8">
      <c r="A8046" s="601" t="s">
        <v>4185</v>
      </c>
      <c r="B8046" s="602"/>
      <c r="C8046" s="602"/>
      <c r="D8046" s="603"/>
      <c r="E8046" s="604" t="s">
        <v>4146</v>
      </c>
      <c r="F8046" s="619">
        <v>0.45</v>
      </c>
      <c r="G8046" s="606">
        <v>10824.829122277741</v>
      </c>
      <c r="H8046" s="607">
        <v>4871.17</v>
      </c>
    </row>
    <row r="8047" spans="1:8">
      <c r="A8047" s="620"/>
      <c r="B8047" s="621"/>
      <c r="C8047" s="621"/>
      <c r="D8047" s="622"/>
      <c r="E8047" s="623" t="s">
        <v>4147</v>
      </c>
      <c r="F8047" s="624"/>
      <c r="G8047" s="625"/>
      <c r="H8047" s="612">
        <v>6842.5</v>
      </c>
    </row>
    <row r="8048" spans="1:8">
      <c r="A8048" s="677" t="s">
        <v>4148</v>
      </c>
      <c r="B8048" s="678"/>
      <c r="C8048" s="678"/>
      <c r="D8048" s="678"/>
      <c r="E8048" s="678"/>
      <c r="F8048" s="678"/>
      <c r="G8048" s="678"/>
      <c r="H8048" s="679"/>
    </row>
    <row r="8049" spans="1:8">
      <c r="A8049" s="594" t="s">
        <v>4064</v>
      </c>
      <c r="B8049" s="595"/>
      <c r="C8049" s="595"/>
      <c r="D8049" s="596"/>
      <c r="E8049" s="597" t="s">
        <v>4130</v>
      </c>
      <c r="F8049" s="598" t="s">
        <v>4132</v>
      </c>
      <c r="G8049" s="599" t="s">
        <v>4133</v>
      </c>
      <c r="H8049" s="600" t="s">
        <v>4134</v>
      </c>
    </row>
    <row r="8050" spans="1:8">
      <c r="A8050" s="601" t="s">
        <v>4149</v>
      </c>
      <c r="B8050" s="602"/>
      <c r="C8050" s="602"/>
      <c r="D8050" s="603"/>
      <c r="E8050" s="604" t="s">
        <v>4140</v>
      </c>
      <c r="F8050" s="632">
        <v>0.01</v>
      </c>
      <c r="G8050" s="606">
        <v>64783.484999999993</v>
      </c>
      <c r="H8050" s="607">
        <v>647.83000000000004</v>
      </c>
    </row>
    <row r="8051" spans="1:8">
      <c r="A8051" s="601"/>
      <c r="B8051" s="602"/>
      <c r="C8051" s="602"/>
      <c r="D8051" s="603"/>
      <c r="E8051" s="623" t="s">
        <v>4150</v>
      </c>
      <c r="F8051" s="624"/>
      <c r="G8051" s="625"/>
      <c r="H8051" s="612">
        <v>647.83000000000004</v>
      </c>
    </row>
    <row r="8052" spans="1:8">
      <c r="A8052" s="677" t="s">
        <v>4151</v>
      </c>
      <c r="B8052" s="678"/>
      <c r="C8052" s="678"/>
      <c r="D8052" s="678"/>
      <c r="E8052" s="678"/>
      <c r="F8052" s="678"/>
      <c r="G8052" s="678"/>
      <c r="H8052" s="679"/>
    </row>
    <row r="8053" spans="1:8">
      <c r="A8053" s="594" t="s">
        <v>4064</v>
      </c>
      <c r="B8053" s="595"/>
      <c r="C8053" s="595"/>
      <c r="D8053" s="596"/>
      <c r="E8053" s="597" t="s">
        <v>4130</v>
      </c>
      <c r="F8053" s="598" t="s">
        <v>4144</v>
      </c>
      <c r="G8053" s="599" t="s">
        <v>4133</v>
      </c>
      <c r="H8053" s="600" t="s">
        <v>4134</v>
      </c>
    </row>
    <row r="8054" spans="1:8">
      <c r="A8054" s="601" t="s">
        <v>4195</v>
      </c>
      <c r="B8054" s="602"/>
      <c r="C8054" s="602"/>
      <c r="D8054" s="603"/>
      <c r="E8054" s="604" t="s">
        <v>4146</v>
      </c>
      <c r="F8054" s="640">
        <v>0.45</v>
      </c>
      <c r="G8054" s="606">
        <v>45029.264109374999</v>
      </c>
      <c r="H8054" s="607">
        <v>20263.169999999998</v>
      </c>
    </row>
    <row r="8055" spans="1:8">
      <c r="A8055" s="601"/>
      <c r="B8055" s="602"/>
      <c r="C8055" s="602"/>
      <c r="D8055" s="603"/>
      <c r="E8055" s="604" t="s">
        <v>4141</v>
      </c>
      <c r="F8055" s="605"/>
      <c r="G8055" s="606" t="s">
        <v>4141</v>
      </c>
      <c r="H8055" s="607" t="s">
        <v>4141</v>
      </c>
    </row>
    <row r="8056" spans="1:8" ht="13.5" thickBot="1">
      <c r="A8056" s="641"/>
      <c r="B8056" s="642"/>
      <c r="C8056" s="642"/>
      <c r="D8056" s="643"/>
      <c r="E8056" s="644" t="s">
        <v>4153</v>
      </c>
      <c r="F8056" s="645"/>
      <c r="G8056" s="646"/>
      <c r="H8056" s="647">
        <v>20263.169999999998</v>
      </c>
    </row>
    <row r="8057" spans="1:8" ht="13.5" thickBot="1">
      <c r="A8057" s="648" t="s">
        <v>4154</v>
      </c>
      <c r="B8057" s="649"/>
      <c r="C8057" s="649"/>
      <c r="D8057" s="649"/>
      <c r="E8057" s="650"/>
      <c r="F8057" s="651">
        <v>81986</v>
      </c>
      <c r="G8057" s="652"/>
      <c r="H8057" s="653"/>
    </row>
    <row r="8058" spans="1:8" ht="15.75" thickBot="1">
      <c r="A8058" s="579"/>
      <c r="B8058" s="579"/>
      <c r="C8058" s="579"/>
      <c r="D8058" s="579"/>
      <c r="E8058" s="579"/>
      <c r="F8058" s="579"/>
      <c r="G8058" s="579"/>
      <c r="H8058" s="579"/>
    </row>
    <row r="8059" spans="1:8" ht="15.75" thickBot="1">
      <c r="A8059" s="580"/>
      <c r="B8059" s="580"/>
      <c r="C8059" s="580"/>
      <c r="D8059" s="580"/>
      <c r="E8059" s="580"/>
      <c r="F8059" s="580"/>
      <c r="G8059" s="580"/>
      <c r="H8059" s="580"/>
    </row>
    <row r="8060" spans="1:8" ht="13.5" thickBot="1">
      <c r="A8060" s="573" t="s">
        <v>4129</v>
      </c>
      <c r="B8060" s="581"/>
      <c r="C8060" s="581"/>
      <c r="D8060" s="582" t="s">
        <v>634</v>
      </c>
      <c r="E8060" s="583" t="s">
        <v>4130</v>
      </c>
      <c r="F8060" s="584" t="s">
        <v>25</v>
      </c>
      <c r="G8060" s="585" t="s">
        <v>0</v>
      </c>
      <c r="H8060" s="586" t="s">
        <v>4952</v>
      </c>
    </row>
    <row r="8061" spans="1:8" ht="15.75" customHeight="1" thickBot="1">
      <c r="A8061" s="580"/>
      <c r="B8061" s="580"/>
      <c r="C8061" s="580"/>
      <c r="D8061" s="580"/>
      <c r="E8061" s="580"/>
      <c r="F8061" s="580"/>
      <c r="G8061" s="580"/>
      <c r="H8061" s="580"/>
    </row>
    <row r="8062" spans="1:8">
      <c r="A8062" s="674" t="s">
        <v>1297</v>
      </c>
      <c r="B8062" s="675"/>
      <c r="C8062" s="675"/>
      <c r="D8062" s="675"/>
      <c r="E8062" s="675"/>
      <c r="F8062" s="675"/>
      <c r="G8062" s="675"/>
      <c r="H8062" s="676"/>
    </row>
    <row r="8063" spans="1:8">
      <c r="A8063" s="594" t="s">
        <v>4064</v>
      </c>
      <c r="B8063" s="595"/>
      <c r="C8063" s="595"/>
      <c r="D8063" s="596"/>
      <c r="E8063" s="597" t="s">
        <v>4130</v>
      </c>
      <c r="F8063" s="598" t="s">
        <v>4132</v>
      </c>
      <c r="G8063" s="599" t="s">
        <v>4133</v>
      </c>
      <c r="H8063" s="600" t="s">
        <v>4134</v>
      </c>
    </row>
    <row r="8064" spans="1:8">
      <c r="A8064" s="601" t="s">
        <v>4953</v>
      </c>
      <c r="B8064" s="602"/>
      <c r="C8064" s="602"/>
      <c r="D8064" s="603"/>
      <c r="E8064" s="604" t="s">
        <v>4263</v>
      </c>
      <c r="F8064" s="605">
        <v>2</v>
      </c>
      <c r="G8064" s="606">
        <v>528</v>
      </c>
      <c r="H8064" s="607">
        <v>1056</v>
      </c>
    </row>
    <row r="8065" spans="1:8">
      <c r="A8065" s="601"/>
      <c r="B8065" s="602"/>
      <c r="C8065" s="602"/>
      <c r="D8065" s="603"/>
      <c r="E8065" s="604" t="s">
        <v>4141</v>
      </c>
      <c r="F8065" s="605"/>
      <c r="G8065" s="606" t="s">
        <v>4141</v>
      </c>
      <c r="H8065" s="607" t="s">
        <v>4141</v>
      </c>
    </row>
    <row r="8066" spans="1:8">
      <c r="A8066" s="601"/>
      <c r="B8066" s="602"/>
      <c r="C8066" s="602"/>
      <c r="D8066" s="603"/>
      <c r="E8066" s="623" t="s">
        <v>4142</v>
      </c>
      <c r="F8066" s="624"/>
      <c r="G8066" s="625"/>
      <c r="H8066" s="612">
        <v>1056</v>
      </c>
    </row>
    <row r="8067" spans="1:8">
      <c r="A8067" s="677" t="s">
        <v>4143</v>
      </c>
      <c r="B8067" s="678"/>
      <c r="C8067" s="678"/>
      <c r="D8067" s="678"/>
      <c r="E8067" s="678"/>
      <c r="F8067" s="678"/>
      <c r="G8067" s="678"/>
      <c r="H8067" s="679"/>
    </row>
    <row r="8068" spans="1:8">
      <c r="A8068" s="594" t="s">
        <v>4129</v>
      </c>
      <c r="B8068" s="595"/>
      <c r="C8068" s="595"/>
      <c r="D8068" s="596"/>
      <c r="E8068" s="597" t="s">
        <v>4130</v>
      </c>
      <c r="F8068" s="598" t="s">
        <v>4144</v>
      </c>
      <c r="G8068" s="599" t="s">
        <v>4133</v>
      </c>
      <c r="H8068" s="600" t="s">
        <v>4134</v>
      </c>
    </row>
    <row r="8069" spans="1:8">
      <c r="A8069" s="601" t="s">
        <v>4145</v>
      </c>
      <c r="B8069" s="602"/>
      <c r="C8069" s="602"/>
      <c r="D8069" s="603"/>
      <c r="E8069" s="604" t="s">
        <v>4146</v>
      </c>
      <c r="F8069" s="619">
        <v>0.14000000000000001</v>
      </c>
      <c r="G8069" s="606">
        <v>1587.2183463750353</v>
      </c>
      <c r="H8069" s="607">
        <v>222.21</v>
      </c>
    </row>
    <row r="8070" spans="1:8">
      <c r="A8070" s="601"/>
      <c r="B8070" s="602"/>
      <c r="C8070" s="602"/>
      <c r="D8070" s="603"/>
      <c r="E8070" s="604" t="s">
        <v>4141</v>
      </c>
      <c r="F8070" s="619" t="s">
        <v>4141</v>
      </c>
      <c r="G8070" s="606" t="s">
        <v>4141</v>
      </c>
      <c r="H8070" s="607" t="s">
        <v>4141</v>
      </c>
    </row>
    <row r="8071" spans="1:8">
      <c r="A8071" s="601"/>
      <c r="B8071" s="602"/>
      <c r="C8071" s="602"/>
      <c r="D8071" s="603"/>
      <c r="E8071" s="604" t="s">
        <v>4141</v>
      </c>
      <c r="F8071" s="619" t="s">
        <v>4141</v>
      </c>
      <c r="G8071" s="606" t="s">
        <v>4141</v>
      </c>
      <c r="H8071" s="607" t="s">
        <v>4141</v>
      </c>
    </row>
    <row r="8072" spans="1:8">
      <c r="A8072" s="620"/>
      <c r="B8072" s="621"/>
      <c r="C8072" s="621"/>
      <c r="D8072" s="622"/>
      <c r="E8072" s="623" t="s">
        <v>4147</v>
      </c>
      <c r="F8072" s="624"/>
      <c r="G8072" s="625"/>
      <c r="H8072" s="612">
        <v>222.21</v>
      </c>
    </row>
    <row r="8073" spans="1:8">
      <c r="A8073" s="677" t="s">
        <v>4148</v>
      </c>
      <c r="B8073" s="678"/>
      <c r="C8073" s="678"/>
      <c r="D8073" s="678"/>
      <c r="E8073" s="678"/>
      <c r="F8073" s="678"/>
      <c r="G8073" s="678"/>
      <c r="H8073" s="679"/>
    </row>
    <row r="8074" spans="1:8">
      <c r="A8074" s="594" t="s">
        <v>4064</v>
      </c>
      <c r="B8074" s="595"/>
      <c r="C8074" s="595"/>
      <c r="D8074" s="596"/>
      <c r="E8074" s="597" t="s">
        <v>4130</v>
      </c>
      <c r="F8074" s="598" t="s">
        <v>4132</v>
      </c>
      <c r="G8074" s="599" t="s">
        <v>4133</v>
      </c>
      <c r="H8074" s="600" t="s">
        <v>4134</v>
      </c>
    </row>
    <row r="8075" spans="1:8">
      <c r="A8075" s="601" t="s">
        <v>4149</v>
      </c>
      <c r="B8075" s="602"/>
      <c r="C8075" s="602"/>
      <c r="D8075" s="603"/>
      <c r="E8075" s="604" t="s">
        <v>4140</v>
      </c>
      <c r="F8075" s="632">
        <v>5.0000000000000001E-3</v>
      </c>
      <c r="G8075" s="606">
        <v>64783.484999999993</v>
      </c>
      <c r="H8075" s="607">
        <v>323.92</v>
      </c>
    </row>
    <row r="8076" spans="1:8">
      <c r="A8076" s="601"/>
      <c r="B8076" s="602"/>
      <c r="C8076" s="602"/>
      <c r="D8076" s="603"/>
      <c r="E8076" s="623" t="s">
        <v>4150</v>
      </c>
      <c r="F8076" s="624"/>
      <c r="G8076" s="625"/>
      <c r="H8076" s="612">
        <v>323.92</v>
      </c>
    </row>
    <row r="8077" spans="1:8">
      <c r="A8077" s="677" t="s">
        <v>4151</v>
      </c>
      <c r="B8077" s="678"/>
      <c r="C8077" s="678"/>
      <c r="D8077" s="678"/>
      <c r="E8077" s="678"/>
      <c r="F8077" s="678"/>
      <c r="G8077" s="678"/>
      <c r="H8077" s="679"/>
    </row>
    <row r="8078" spans="1:8">
      <c r="A8078" s="594" t="s">
        <v>4064</v>
      </c>
      <c r="B8078" s="595"/>
      <c r="C8078" s="595"/>
      <c r="D8078" s="596"/>
      <c r="E8078" s="597" t="s">
        <v>4130</v>
      </c>
      <c r="F8078" s="598" t="s">
        <v>4144</v>
      </c>
      <c r="G8078" s="599" t="s">
        <v>4133</v>
      </c>
      <c r="H8078" s="600" t="s">
        <v>4134</v>
      </c>
    </row>
    <row r="8079" spans="1:8">
      <c r="A8079" s="601" t="s">
        <v>4195</v>
      </c>
      <c r="B8079" s="602"/>
      <c r="C8079" s="602"/>
      <c r="D8079" s="603"/>
      <c r="E8079" s="604" t="s">
        <v>4146</v>
      </c>
      <c r="F8079" s="640">
        <v>0.14000000000000001</v>
      </c>
      <c r="G8079" s="606">
        <v>45029.264109374999</v>
      </c>
      <c r="H8079" s="607">
        <v>6304.1</v>
      </c>
    </row>
    <row r="8080" spans="1:8">
      <c r="A8080" s="601"/>
      <c r="B8080" s="602"/>
      <c r="C8080" s="602"/>
      <c r="D8080" s="603"/>
      <c r="E8080" s="604" t="s">
        <v>4141</v>
      </c>
      <c r="F8080" s="605"/>
      <c r="G8080" s="606" t="s">
        <v>4141</v>
      </c>
      <c r="H8080" s="607" t="s">
        <v>4141</v>
      </c>
    </row>
    <row r="8081" spans="1:8" ht="13.5" thickBot="1">
      <c r="A8081" s="641"/>
      <c r="B8081" s="642"/>
      <c r="C8081" s="642"/>
      <c r="D8081" s="643"/>
      <c r="E8081" s="644" t="s">
        <v>4153</v>
      </c>
      <c r="F8081" s="645"/>
      <c r="G8081" s="646"/>
      <c r="H8081" s="647">
        <v>6304.1</v>
      </c>
    </row>
    <row r="8082" spans="1:8" ht="13.5" thickBot="1">
      <c r="A8082" s="648" t="s">
        <v>4154</v>
      </c>
      <c r="B8082" s="649"/>
      <c r="C8082" s="649"/>
      <c r="D8082" s="649"/>
      <c r="E8082" s="650"/>
      <c r="F8082" s="651">
        <v>7906.23</v>
      </c>
      <c r="G8082" s="652"/>
      <c r="H8082" s="653"/>
    </row>
    <row r="8083" spans="1:8" ht="15.75" thickBot="1">
      <c r="A8083" s="579"/>
      <c r="B8083" s="579"/>
      <c r="C8083" s="579"/>
      <c r="D8083" s="579"/>
      <c r="E8083" s="579"/>
      <c r="F8083" s="579"/>
      <c r="G8083" s="579"/>
      <c r="H8083" s="579"/>
    </row>
    <row r="8084" spans="1:8" ht="15.75" thickBot="1">
      <c r="A8084" s="580"/>
      <c r="B8084" s="580"/>
      <c r="C8084" s="580"/>
      <c r="D8084" s="580"/>
      <c r="E8084" s="580"/>
      <c r="F8084" s="580"/>
      <c r="G8084" s="580"/>
      <c r="H8084" s="580"/>
    </row>
    <row r="8085" spans="1:8" ht="26.25" thickBot="1">
      <c r="A8085" s="573" t="s">
        <v>4129</v>
      </c>
      <c r="B8085" s="581"/>
      <c r="C8085" s="581"/>
      <c r="D8085" s="582" t="s">
        <v>636</v>
      </c>
      <c r="E8085" s="583" t="s">
        <v>4130</v>
      </c>
      <c r="F8085" s="584" t="s">
        <v>25</v>
      </c>
      <c r="G8085" s="585" t="s">
        <v>0</v>
      </c>
      <c r="H8085" s="586" t="s">
        <v>4954</v>
      </c>
    </row>
    <row r="8086" spans="1:8" ht="15.75" customHeight="1" thickBot="1">
      <c r="A8086" s="580"/>
      <c r="B8086" s="580"/>
      <c r="C8086" s="580"/>
      <c r="D8086" s="580"/>
      <c r="E8086" s="580"/>
      <c r="F8086" s="580"/>
      <c r="G8086" s="580"/>
      <c r="H8086" s="580"/>
    </row>
    <row r="8087" spans="1:8">
      <c r="A8087" s="674" t="s">
        <v>1297</v>
      </c>
      <c r="B8087" s="675"/>
      <c r="C8087" s="675"/>
      <c r="D8087" s="675"/>
      <c r="E8087" s="675"/>
      <c r="F8087" s="675"/>
      <c r="G8087" s="675"/>
      <c r="H8087" s="676"/>
    </row>
    <row r="8088" spans="1:8">
      <c r="A8088" s="594" t="s">
        <v>4064</v>
      </c>
      <c r="B8088" s="595"/>
      <c r="C8088" s="595"/>
      <c r="D8088" s="596"/>
      <c r="E8088" s="597" t="s">
        <v>4130</v>
      </c>
      <c r="F8088" s="598" t="s">
        <v>4132</v>
      </c>
      <c r="G8088" s="599" t="s">
        <v>4133</v>
      </c>
      <c r="H8088" s="600" t="s">
        <v>4134</v>
      </c>
    </row>
    <row r="8089" spans="1:8">
      <c r="A8089" s="601" t="s">
        <v>4945</v>
      </c>
      <c r="B8089" s="602"/>
      <c r="C8089" s="602"/>
      <c r="D8089" s="603"/>
      <c r="E8089" s="604" t="s">
        <v>4228</v>
      </c>
      <c r="F8089" s="605">
        <v>0.01</v>
      </c>
      <c r="G8089" s="606">
        <v>83875</v>
      </c>
      <c r="H8089" s="607">
        <v>838.75</v>
      </c>
    </row>
    <row r="8090" spans="1:8">
      <c r="A8090" s="601" t="s">
        <v>4955</v>
      </c>
      <c r="B8090" s="602"/>
      <c r="C8090" s="602"/>
      <c r="D8090" s="603"/>
      <c r="E8090" s="604" t="s">
        <v>4228</v>
      </c>
      <c r="F8090" s="605">
        <v>0.01</v>
      </c>
      <c r="G8090" s="606">
        <v>118650</v>
      </c>
      <c r="H8090" s="607">
        <v>1186.5</v>
      </c>
    </row>
    <row r="8091" spans="1:8">
      <c r="A8091" s="601"/>
      <c r="B8091" s="602"/>
      <c r="C8091" s="602"/>
      <c r="D8091" s="603"/>
      <c r="E8091" s="604" t="s">
        <v>4141</v>
      </c>
      <c r="F8091" s="605"/>
      <c r="G8091" s="606" t="s">
        <v>4141</v>
      </c>
      <c r="H8091" s="607" t="s">
        <v>4141</v>
      </c>
    </row>
    <row r="8092" spans="1:8">
      <c r="A8092" s="601"/>
      <c r="B8092" s="602"/>
      <c r="C8092" s="602"/>
      <c r="D8092" s="603"/>
      <c r="E8092" s="623" t="s">
        <v>4142</v>
      </c>
      <c r="F8092" s="624"/>
      <c r="G8092" s="625"/>
      <c r="H8092" s="612">
        <v>2025.25</v>
      </c>
    </row>
    <row r="8093" spans="1:8">
      <c r="A8093" s="677" t="s">
        <v>4143</v>
      </c>
      <c r="B8093" s="678"/>
      <c r="C8093" s="678"/>
      <c r="D8093" s="678"/>
      <c r="E8093" s="678"/>
      <c r="F8093" s="678"/>
      <c r="G8093" s="678"/>
      <c r="H8093" s="679"/>
    </row>
    <row r="8094" spans="1:8">
      <c r="A8094" s="594" t="s">
        <v>4129</v>
      </c>
      <c r="B8094" s="595"/>
      <c r="C8094" s="595"/>
      <c r="D8094" s="596"/>
      <c r="E8094" s="597" t="s">
        <v>4130</v>
      </c>
      <c r="F8094" s="598" t="s">
        <v>4144</v>
      </c>
      <c r="G8094" s="599" t="s">
        <v>4133</v>
      </c>
      <c r="H8094" s="600" t="s">
        <v>4134</v>
      </c>
    </row>
    <row r="8095" spans="1:8">
      <c r="A8095" s="601" t="s">
        <v>4145</v>
      </c>
      <c r="B8095" s="602"/>
      <c r="C8095" s="602"/>
      <c r="D8095" s="603"/>
      <c r="E8095" s="604" t="s">
        <v>4146</v>
      </c>
      <c r="F8095" s="619">
        <v>0.3</v>
      </c>
      <c r="G8095" s="606">
        <v>1587.2183463750353</v>
      </c>
      <c r="H8095" s="607">
        <v>476.17</v>
      </c>
    </row>
    <row r="8096" spans="1:8">
      <c r="A8096" s="601"/>
      <c r="B8096" s="602"/>
      <c r="C8096" s="602"/>
      <c r="D8096" s="603"/>
      <c r="E8096" s="604" t="s">
        <v>4141</v>
      </c>
      <c r="F8096" s="619" t="s">
        <v>4141</v>
      </c>
      <c r="G8096" s="606" t="s">
        <v>4141</v>
      </c>
      <c r="H8096" s="607" t="s">
        <v>4141</v>
      </c>
    </row>
    <row r="8097" spans="1:8">
      <c r="A8097" s="601"/>
      <c r="B8097" s="602"/>
      <c r="C8097" s="602"/>
      <c r="D8097" s="603"/>
      <c r="E8097" s="604" t="s">
        <v>4141</v>
      </c>
      <c r="F8097" s="619" t="s">
        <v>4141</v>
      </c>
      <c r="G8097" s="606" t="s">
        <v>4141</v>
      </c>
      <c r="H8097" s="607" t="s">
        <v>4141</v>
      </c>
    </row>
    <row r="8098" spans="1:8">
      <c r="A8098" s="620"/>
      <c r="B8098" s="621"/>
      <c r="C8098" s="621"/>
      <c r="D8098" s="622"/>
      <c r="E8098" s="623" t="s">
        <v>4147</v>
      </c>
      <c r="F8098" s="624"/>
      <c r="G8098" s="625"/>
      <c r="H8098" s="612">
        <v>476.17</v>
      </c>
    </row>
    <row r="8099" spans="1:8">
      <c r="A8099" s="677" t="s">
        <v>4148</v>
      </c>
      <c r="B8099" s="678"/>
      <c r="C8099" s="678"/>
      <c r="D8099" s="678"/>
      <c r="E8099" s="678"/>
      <c r="F8099" s="678"/>
      <c r="G8099" s="678"/>
      <c r="H8099" s="679"/>
    </row>
    <row r="8100" spans="1:8">
      <c r="A8100" s="594" t="s">
        <v>4064</v>
      </c>
      <c r="B8100" s="595"/>
      <c r="C8100" s="595"/>
      <c r="D8100" s="596"/>
      <c r="E8100" s="597" t="s">
        <v>4130</v>
      </c>
      <c r="F8100" s="598" t="s">
        <v>4132</v>
      </c>
      <c r="G8100" s="599" t="s">
        <v>4133</v>
      </c>
      <c r="H8100" s="600" t="s">
        <v>4134</v>
      </c>
    </row>
    <row r="8101" spans="1:8">
      <c r="A8101" s="601" t="s">
        <v>4149</v>
      </c>
      <c r="B8101" s="602"/>
      <c r="C8101" s="602"/>
      <c r="D8101" s="603"/>
      <c r="E8101" s="604" t="s">
        <v>4140</v>
      </c>
      <c r="F8101" s="632">
        <v>5.0000000000000001E-3</v>
      </c>
      <c r="G8101" s="606">
        <v>64783.484999999993</v>
      </c>
      <c r="H8101" s="607">
        <v>323.92</v>
      </c>
    </row>
    <row r="8102" spans="1:8">
      <c r="A8102" s="601"/>
      <c r="B8102" s="602"/>
      <c r="C8102" s="602"/>
      <c r="D8102" s="603"/>
      <c r="E8102" s="623" t="s">
        <v>4150</v>
      </c>
      <c r="F8102" s="624"/>
      <c r="G8102" s="625"/>
      <c r="H8102" s="612">
        <v>323.92</v>
      </c>
    </row>
    <row r="8103" spans="1:8">
      <c r="A8103" s="677" t="s">
        <v>4151</v>
      </c>
      <c r="B8103" s="678"/>
      <c r="C8103" s="678"/>
      <c r="D8103" s="678"/>
      <c r="E8103" s="678"/>
      <c r="F8103" s="678"/>
      <c r="G8103" s="678"/>
      <c r="H8103" s="679"/>
    </row>
    <row r="8104" spans="1:8">
      <c r="A8104" s="594" t="s">
        <v>4064</v>
      </c>
      <c r="B8104" s="595"/>
      <c r="C8104" s="595"/>
      <c r="D8104" s="596"/>
      <c r="E8104" s="597" t="s">
        <v>4130</v>
      </c>
      <c r="F8104" s="598" t="s">
        <v>4144</v>
      </c>
      <c r="G8104" s="599" t="s">
        <v>4133</v>
      </c>
      <c r="H8104" s="600" t="s">
        <v>4134</v>
      </c>
    </row>
    <row r="8105" spans="1:8">
      <c r="A8105" s="601" t="s">
        <v>4195</v>
      </c>
      <c r="B8105" s="602"/>
      <c r="C8105" s="602"/>
      <c r="D8105" s="603"/>
      <c r="E8105" s="604" t="s">
        <v>4146</v>
      </c>
      <c r="F8105" s="640">
        <v>0.3</v>
      </c>
      <c r="G8105" s="606">
        <v>45029.264109374999</v>
      </c>
      <c r="H8105" s="607">
        <v>13508.78</v>
      </c>
    </row>
    <row r="8106" spans="1:8">
      <c r="A8106" s="601"/>
      <c r="B8106" s="602"/>
      <c r="C8106" s="602"/>
      <c r="D8106" s="603"/>
      <c r="E8106" s="604" t="s">
        <v>4141</v>
      </c>
      <c r="F8106" s="605"/>
      <c r="G8106" s="606" t="s">
        <v>4141</v>
      </c>
      <c r="H8106" s="607" t="s">
        <v>4141</v>
      </c>
    </row>
    <row r="8107" spans="1:8" ht="13.5" thickBot="1">
      <c r="A8107" s="641"/>
      <c r="B8107" s="642"/>
      <c r="C8107" s="642"/>
      <c r="D8107" s="643"/>
      <c r="E8107" s="644" t="s">
        <v>4153</v>
      </c>
      <c r="F8107" s="645"/>
      <c r="G8107" s="646"/>
      <c r="H8107" s="647">
        <v>13508.78</v>
      </c>
    </row>
    <row r="8108" spans="1:8" ht="13.5" thickBot="1">
      <c r="A8108" s="648" t="s">
        <v>4154</v>
      </c>
      <c r="B8108" s="649"/>
      <c r="C8108" s="649"/>
      <c r="D8108" s="649"/>
      <c r="E8108" s="650"/>
      <c r="F8108" s="651">
        <v>16334.12</v>
      </c>
      <c r="G8108" s="652"/>
      <c r="H8108" s="653"/>
    </row>
    <row r="8109" spans="1:8" ht="15.75" thickBot="1">
      <c r="A8109" s="579"/>
      <c r="B8109" s="579"/>
      <c r="C8109" s="579"/>
      <c r="D8109" s="579"/>
      <c r="E8109" s="579"/>
      <c r="F8109" s="579"/>
      <c r="G8109" s="579"/>
      <c r="H8109" s="579"/>
    </row>
    <row r="8110" spans="1:8" ht="15.75" thickBot="1">
      <c r="A8110" s="580"/>
      <c r="B8110" s="580"/>
      <c r="C8110" s="580"/>
      <c r="D8110" s="580"/>
      <c r="E8110" s="580"/>
      <c r="F8110" s="580"/>
      <c r="G8110" s="580"/>
      <c r="H8110" s="580"/>
    </row>
    <row r="8111" spans="1:8" ht="26.25" thickBot="1">
      <c r="A8111" s="573" t="s">
        <v>4129</v>
      </c>
      <c r="B8111" s="581"/>
      <c r="C8111" s="581"/>
      <c r="D8111" s="582" t="s">
        <v>638</v>
      </c>
      <c r="E8111" s="583" t="s">
        <v>4130</v>
      </c>
      <c r="F8111" s="584" t="s">
        <v>28</v>
      </c>
      <c r="G8111" s="585" t="s">
        <v>0</v>
      </c>
      <c r="H8111" s="586" t="s">
        <v>4956</v>
      </c>
    </row>
    <row r="8112" spans="1:8" ht="15.75" customHeight="1" thickBot="1">
      <c r="A8112" s="580"/>
      <c r="B8112" s="580"/>
      <c r="C8112" s="580"/>
      <c r="D8112" s="580"/>
      <c r="E8112" s="580"/>
      <c r="F8112" s="580"/>
      <c r="G8112" s="580"/>
      <c r="H8112" s="580"/>
    </row>
    <row r="8113" spans="1:8">
      <c r="A8113" s="674" t="s">
        <v>1297</v>
      </c>
      <c r="B8113" s="675"/>
      <c r="C8113" s="675"/>
      <c r="D8113" s="675"/>
      <c r="E8113" s="675"/>
      <c r="F8113" s="675"/>
      <c r="G8113" s="675"/>
      <c r="H8113" s="676"/>
    </row>
    <row r="8114" spans="1:8">
      <c r="A8114" s="594" t="s">
        <v>4064</v>
      </c>
      <c r="B8114" s="595"/>
      <c r="C8114" s="595"/>
      <c r="D8114" s="596"/>
      <c r="E8114" s="597" t="s">
        <v>4130</v>
      </c>
      <c r="F8114" s="598" t="s">
        <v>4132</v>
      </c>
      <c r="G8114" s="599" t="s">
        <v>4133</v>
      </c>
      <c r="H8114" s="600" t="s">
        <v>4134</v>
      </c>
    </row>
    <row r="8115" spans="1:8">
      <c r="A8115" s="601" t="s">
        <v>4945</v>
      </c>
      <c r="B8115" s="602"/>
      <c r="C8115" s="602"/>
      <c r="D8115" s="603"/>
      <c r="E8115" s="604" t="s">
        <v>4228</v>
      </c>
      <c r="F8115" s="605">
        <v>0.03</v>
      </c>
      <c r="G8115" s="606">
        <v>83875</v>
      </c>
      <c r="H8115" s="607">
        <v>2516.25</v>
      </c>
    </row>
    <row r="8116" spans="1:8">
      <c r="A8116" s="601" t="s">
        <v>4955</v>
      </c>
      <c r="B8116" s="602"/>
      <c r="C8116" s="602"/>
      <c r="D8116" s="603"/>
      <c r="E8116" s="604" t="s">
        <v>4228</v>
      </c>
      <c r="F8116" s="605">
        <v>0.04</v>
      </c>
      <c r="G8116" s="606">
        <v>118650</v>
      </c>
      <c r="H8116" s="607">
        <v>4746</v>
      </c>
    </row>
    <row r="8117" spans="1:8">
      <c r="A8117" s="601" t="s">
        <v>4946</v>
      </c>
      <c r="B8117" s="602"/>
      <c r="C8117" s="602"/>
      <c r="D8117" s="603"/>
      <c r="E8117" s="604" t="s">
        <v>4138</v>
      </c>
      <c r="F8117" s="605">
        <v>1.05</v>
      </c>
      <c r="G8117" s="606">
        <v>1995</v>
      </c>
      <c r="H8117" s="607">
        <v>2094.75</v>
      </c>
    </row>
    <row r="8118" spans="1:8">
      <c r="A8118" s="601"/>
      <c r="B8118" s="602"/>
      <c r="C8118" s="602"/>
      <c r="D8118" s="603"/>
      <c r="E8118" s="604" t="s">
        <v>4141</v>
      </c>
      <c r="F8118" s="605"/>
      <c r="G8118" s="606" t="s">
        <v>4141</v>
      </c>
      <c r="H8118" s="607" t="s">
        <v>4141</v>
      </c>
    </row>
    <row r="8119" spans="1:8">
      <c r="A8119" s="601"/>
      <c r="B8119" s="602"/>
      <c r="C8119" s="602"/>
      <c r="D8119" s="603"/>
      <c r="E8119" s="623" t="s">
        <v>4142</v>
      </c>
      <c r="F8119" s="624"/>
      <c r="G8119" s="625"/>
      <c r="H8119" s="612">
        <v>9357</v>
      </c>
    </row>
    <row r="8120" spans="1:8">
      <c r="A8120" s="677" t="s">
        <v>4143</v>
      </c>
      <c r="B8120" s="678"/>
      <c r="C8120" s="678"/>
      <c r="D8120" s="678"/>
      <c r="E8120" s="678"/>
      <c r="F8120" s="678"/>
      <c r="G8120" s="678"/>
      <c r="H8120" s="679"/>
    </row>
    <row r="8121" spans="1:8">
      <c r="A8121" s="594" t="s">
        <v>4129</v>
      </c>
      <c r="B8121" s="595"/>
      <c r="C8121" s="595"/>
      <c r="D8121" s="596"/>
      <c r="E8121" s="597" t="s">
        <v>4130</v>
      </c>
      <c r="F8121" s="598" t="s">
        <v>4144</v>
      </c>
      <c r="G8121" s="599" t="s">
        <v>4133</v>
      </c>
      <c r="H8121" s="600" t="s">
        <v>4134</v>
      </c>
    </row>
    <row r="8122" spans="1:8">
      <c r="A8122" s="601" t="s">
        <v>4145</v>
      </c>
      <c r="B8122" s="602"/>
      <c r="C8122" s="602"/>
      <c r="D8122" s="603"/>
      <c r="E8122" s="604" t="s">
        <v>4146</v>
      </c>
      <c r="F8122" s="619">
        <v>0.4</v>
      </c>
      <c r="G8122" s="606">
        <v>1587.2183463750353</v>
      </c>
      <c r="H8122" s="607">
        <v>634.89</v>
      </c>
    </row>
    <row r="8123" spans="1:8">
      <c r="A8123" s="601"/>
      <c r="B8123" s="602"/>
      <c r="C8123" s="602"/>
      <c r="D8123" s="603"/>
      <c r="E8123" s="604" t="s">
        <v>4141</v>
      </c>
      <c r="F8123" s="619" t="s">
        <v>4141</v>
      </c>
      <c r="G8123" s="606" t="s">
        <v>4141</v>
      </c>
      <c r="H8123" s="607" t="s">
        <v>4141</v>
      </c>
    </row>
    <row r="8124" spans="1:8">
      <c r="A8124" s="601"/>
      <c r="B8124" s="602"/>
      <c r="C8124" s="602"/>
      <c r="D8124" s="603"/>
      <c r="E8124" s="604" t="s">
        <v>4141</v>
      </c>
      <c r="F8124" s="619" t="s">
        <v>4141</v>
      </c>
      <c r="G8124" s="606" t="s">
        <v>4141</v>
      </c>
      <c r="H8124" s="607" t="s">
        <v>4141</v>
      </c>
    </row>
    <row r="8125" spans="1:8">
      <c r="A8125" s="620"/>
      <c r="B8125" s="621"/>
      <c r="C8125" s="621"/>
      <c r="D8125" s="622"/>
      <c r="E8125" s="623" t="s">
        <v>4147</v>
      </c>
      <c r="F8125" s="624"/>
      <c r="G8125" s="625"/>
      <c r="H8125" s="612">
        <v>634.89</v>
      </c>
    </row>
    <row r="8126" spans="1:8">
      <c r="A8126" s="677" t="s">
        <v>4148</v>
      </c>
      <c r="B8126" s="678"/>
      <c r="C8126" s="678"/>
      <c r="D8126" s="678"/>
      <c r="E8126" s="678"/>
      <c r="F8126" s="678"/>
      <c r="G8126" s="678"/>
      <c r="H8126" s="679"/>
    </row>
    <row r="8127" spans="1:8">
      <c r="A8127" s="594" t="s">
        <v>4064</v>
      </c>
      <c r="B8127" s="595"/>
      <c r="C8127" s="595"/>
      <c r="D8127" s="596"/>
      <c r="E8127" s="597" t="s">
        <v>4130</v>
      </c>
      <c r="F8127" s="598" t="s">
        <v>4132</v>
      </c>
      <c r="G8127" s="599" t="s">
        <v>4133</v>
      </c>
      <c r="H8127" s="600" t="s">
        <v>4134</v>
      </c>
    </row>
    <row r="8128" spans="1:8">
      <c r="A8128" s="601" t="s">
        <v>4149</v>
      </c>
      <c r="B8128" s="602"/>
      <c r="C8128" s="602"/>
      <c r="D8128" s="603"/>
      <c r="E8128" s="604" t="s">
        <v>4140</v>
      </c>
      <c r="F8128" s="632">
        <v>0.01</v>
      </c>
      <c r="G8128" s="606">
        <v>64783.484999999993</v>
      </c>
      <c r="H8128" s="607">
        <v>647.83000000000004</v>
      </c>
    </row>
    <row r="8129" spans="1:8">
      <c r="A8129" s="601"/>
      <c r="B8129" s="602"/>
      <c r="C8129" s="602"/>
      <c r="D8129" s="603"/>
      <c r="E8129" s="623" t="s">
        <v>4150</v>
      </c>
      <c r="F8129" s="624"/>
      <c r="G8129" s="625"/>
      <c r="H8129" s="612">
        <v>647.83000000000004</v>
      </c>
    </row>
    <row r="8130" spans="1:8">
      <c r="A8130" s="677" t="s">
        <v>4151</v>
      </c>
      <c r="B8130" s="678"/>
      <c r="C8130" s="678"/>
      <c r="D8130" s="678"/>
      <c r="E8130" s="678"/>
      <c r="F8130" s="678"/>
      <c r="G8130" s="678"/>
      <c r="H8130" s="679"/>
    </row>
    <row r="8131" spans="1:8">
      <c r="A8131" s="594" t="s">
        <v>4064</v>
      </c>
      <c r="B8131" s="595"/>
      <c r="C8131" s="595"/>
      <c r="D8131" s="596"/>
      <c r="E8131" s="597" t="s">
        <v>4130</v>
      </c>
      <c r="F8131" s="598" t="s">
        <v>4144</v>
      </c>
      <c r="G8131" s="599" t="s">
        <v>4133</v>
      </c>
      <c r="H8131" s="600" t="s">
        <v>4134</v>
      </c>
    </row>
    <row r="8132" spans="1:8">
      <c r="A8132" s="601" t="s">
        <v>4195</v>
      </c>
      <c r="B8132" s="602"/>
      <c r="C8132" s="602"/>
      <c r="D8132" s="603"/>
      <c r="E8132" s="604" t="s">
        <v>4146</v>
      </c>
      <c r="F8132" s="640">
        <v>0.4</v>
      </c>
      <c r="G8132" s="606">
        <v>45029.264109374999</v>
      </c>
      <c r="H8132" s="607">
        <v>18011.71</v>
      </c>
    </row>
    <row r="8133" spans="1:8">
      <c r="A8133" s="601"/>
      <c r="B8133" s="602"/>
      <c r="C8133" s="602"/>
      <c r="D8133" s="603"/>
      <c r="E8133" s="604" t="s">
        <v>4141</v>
      </c>
      <c r="F8133" s="605"/>
      <c r="G8133" s="606" t="s">
        <v>4141</v>
      </c>
      <c r="H8133" s="607" t="s">
        <v>4141</v>
      </c>
    </row>
    <row r="8134" spans="1:8" ht="13.5" thickBot="1">
      <c r="A8134" s="641"/>
      <c r="B8134" s="642"/>
      <c r="C8134" s="642"/>
      <c r="D8134" s="643"/>
      <c r="E8134" s="644" t="s">
        <v>4153</v>
      </c>
      <c r="F8134" s="645"/>
      <c r="G8134" s="646"/>
      <c r="H8134" s="647">
        <v>18011.71</v>
      </c>
    </row>
    <row r="8135" spans="1:8" ht="13.5" thickBot="1">
      <c r="A8135" s="648" t="s">
        <v>4154</v>
      </c>
      <c r="B8135" s="649"/>
      <c r="C8135" s="649"/>
      <c r="D8135" s="649"/>
      <c r="E8135" s="650"/>
      <c r="F8135" s="651">
        <v>28651.43</v>
      </c>
      <c r="G8135" s="652"/>
      <c r="H8135" s="653"/>
    </row>
    <row r="8136" spans="1:8" ht="15.75" thickBot="1">
      <c r="A8136" s="579"/>
      <c r="B8136" s="579"/>
      <c r="C8136" s="579"/>
      <c r="D8136" s="579"/>
      <c r="E8136" s="579"/>
      <c r="F8136" s="579"/>
      <c r="G8136" s="579"/>
      <c r="H8136" s="579"/>
    </row>
    <row r="8137" spans="1:8" ht="15.75" thickBot="1">
      <c r="A8137" s="580"/>
      <c r="B8137" s="580"/>
      <c r="C8137" s="580"/>
      <c r="D8137" s="580"/>
      <c r="E8137" s="580"/>
      <c r="F8137" s="580"/>
      <c r="G8137" s="580"/>
      <c r="H8137" s="580"/>
    </row>
    <row r="8138" spans="1:8" ht="26.25" thickBot="1">
      <c r="A8138" s="573" t="s">
        <v>4129</v>
      </c>
      <c r="B8138" s="581"/>
      <c r="C8138" s="581"/>
      <c r="D8138" s="582" t="s">
        <v>640</v>
      </c>
      <c r="E8138" s="583" t="s">
        <v>4130</v>
      </c>
      <c r="F8138" s="584" t="s">
        <v>25</v>
      </c>
      <c r="G8138" s="585" t="s">
        <v>0</v>
      </c>
      <c r="H8138" s="586" t="s">
        <v>4957</v>
      </c>
    </row>
    <row r="8139" spans="1:8" ht="15.75" customHeight="1" thickBot="1">
      <c r="A8139" s="580"/>
      <c r="B8139" s="580"/>
      <c r="C8139" s="580"/>
      <c r="D8139" s="580"/>
      <c r="E8139" s="580"/>
      <c r="F8139" s="580"/>
      <c r="G8139" s="580"/>
      <c r="H8139" s="580"/>
    </row>
    <row r="8140" spans="1:8">
      <c r="A8140" s="674" t="s">
        <v>1297</v>
      </c>
      <c r="B8140" s="675"/>
      <c r="C8140" s="675"/>
      <c r="D8140" s="675"/>
      <c r="E8140" s="675"/>
      <c r="F8140" s="675"/>
      <c r="G8140" s="675"/>
      <c r="H8140" s="676"/>
    </row>
    <row r="8141" spans="1:8">
      <c r="A8141" s="594" t="s">
        <v>4064</v>
      </c>
      <c r="B8141" s="595"/>
      <c r="C8141" s="595"/>
      <c r="D8141" s="596"/>
      <c r="E8141" s="597" t="s">
        <v>4130</v>
      </c>
      <c r="F8141" s="598" t="s">
        <v>4132</v>
      </c>
      <c r="G8141" s="599" t="s">
        <v>4133</v>
      </c>
      <c r="H8141" s="600" t="s">
        <v>4134</v>
      </c>
    </row>
    <row r="8142" spans="1:8">
      <c r="A8142" s="601" t="s">
        <v>4945</v>
      </c>
      <c r="B8142" s="602"/>
      <c r="C8142" s="602"/>
      <c r="D8142" s="603"/>
      <c r="E8142" s="604" t="s">
        <v>4228</v>
      </c>
      <c r="F8142" s="605">
        <v>0.02</v>
      </c>
      <c r="G8142" s="606">
        <v>83875</v>
      </c>
      <c r="H8142" s="607">
        <v>1677.5</v>
      </c>
    </row>
    <row r="8143" spans="1:8">
      <c r="A8143" s="601" t="s">
        <v>4955</v>
      </c>
      <c r="B8143" s="602"/>
      <c r="C8143" s="602"/>
      <c r="D8143" s="603"/>
      <c r="E8143" s="604" t="s">
        <v>4228</v>
      </c>
      <c r="F8143" s="605">
        <v>0.02</v>
      </c>
      <c r="G8143" s="606">
        <v>118650</v>
      </c>
      <c r="H8143" s="607">
        <v>2373</v>
      </c>
    </row>
    <row r="8144" spans="1:8">
      <c r="A8144" s="601" t="s">
        <v>4946</v>
      </c>
      <c r="B8144" s="602"/>
      <c r="C8144" s="602"/>
      <c r="D8144" s="603"/>
      <c r="E8144" s="604" t="s">
        <v>4138</v>
      </c>
      <c r="F8144" s="605">
        <v>0.6</v>
      </c>
      <c r="G8144" s="606">
        <v>1995</v>
      </c>
      <c r="H8144" s="607">
        <v>1197</v>
      </c>
    </row>
    <row r="8145" spans="1:8">
      <c r="A8145" s="601"/>
      <c r="B8145" s="602"/>
      <c r="C8145" s="602"/>
      <c r="D8145" s="603"/>
      <c r="E8145" s="604" t="s">
        <v>4141</v>
      </c>
      <c r="F8145" s="605"/>
      <c r="G8145" s="606" t="s">
        <v>4141</v>
      </c>
      <c r="H8145" s="607" t="s">
        <v>4141</v>
      </c>
    </row>
    <row r="8146" spans="1:8">
      <c r="A8146" s="601"/>
      <c r="B8146" s="602"/>
      <c r="C8146" s="602"/>
      <c r="D8146" s="603"/>
      <c r="E8146" s="623" t="s">
        <v>4142</v>
      </c>
      <c r="F8146" s="624"/>
      <c r="G8146" s="625"/>
      <c r="H8146" s="612">
        <v>5247.5</v>
      </c>
    </row>
    <row r="8147" spans="1:8">
      <c r="A8147" s="677" t="s">
        <v>4143</v>
      </c>
      <c r="B8147" s="678"/>
      <c r="C8147" s="678"/>
      <c r="D8147" s="678"/>
      <c r="E8147" s="678"/>
      <c r="F8147" s="678"/>
      <c r="G8147" s="678"/>
      <c r="H8147" s="679"/>
    </row>
    <row r="8148" spans="1:8">
      <c r="A8148" s="594" t="s">
        <v>4129</v>
      </c>
      <c r="B8148" s="595"/>
      <c r="C8148" s="595"/>
      <c r="D8148" s="596"/>
      <c r="E8148" s="597" t="s">
        <v>4130</v>
      </c>
      <c r="F8148" s="598" t="s">
        <v>4144</v>
      </c>
      <c r="G8148" s="599" t="s">
        <v>4133</v>
      </c>
      <c r="H8148" s="600" t="s">
        <v>4134</v>
      </c>
    </row>
    <row r="8149" spans="1:8">
      <c r="A8149" s="601" t="s">
        <v>4145</v>
      </c>
      <c r="B8149" s="602"/>
      <c r="C8149" s="602"/>
      <c r="D8149" s="603"/>
      <c r="E8149" s="604" t="s">
        <v>4146</v>
      </c>
      <c r="F8149" s="619">
        <v>0.19</v>
      </c>
      <c r="G8149" s="606">
        <v>1587.2183463750353</v>
      </c>
      <c r="H8149" s="607">
        <v>301.57</v>
      </c>
    </row>
    <row r="8150" spans="1:8">
      <c r="A8150" s="601"/>
      <c r="B8150" s="602"/>
      <c r="C8150" s="602"/>
      <c r="D8150" s="603"/>
      <c r="E8150" s="604" t="s">
        <v>4141</v>
      </c>
      <c r="F8150" s="619" t="s">
        <v>4141</v>
      </c>
      <c r="G8150" s="606" t="s">
        <v>4141</v>
      </c>
      <c r="H8150" s="607" t="s">
        <v>4141</v>
      </c>
    </row>
    <row r="8151" spans="1:8">
      <c r="A8151" s="601"/>
      <c r="B8151" s="602"/>
      <c r="C8151" s="602"/>
      <c r="D8151" s="603"/>
      <c r="E8151" s="604" t="s">
        <v>4141</v>
      </c>
      <c r="F8151" s="619" t="s">
        <v>4141</v>
      </c>
      <c r="G8151" s="606" t="s">
        <v>4141</v>
      </c>
      <c r="H8151" s="607" t="s">
        <v>4141</v>
      </c>
    </row>
    <row r="8152" spans="1:8">
      <c r="A8152" s="620"/>
      <c r="B8152" s="621"/>
      <c r="C8152" s="621"/>
      <c r="D8152" s="622"/>
      <c r="E8152" s="623" t="s">
        <v>4147</v>
      </c>
      <c r="F8152" s="624"/>
      <c r="G8152" s="625"/>
      <c r="H8152" s="612">
        <v>301.57</v>
      </c>
    </row>
    <row r="8153" spans="1:8">
      <c r="A8153" s="677" t="s">
        <v>4148</v>
      </c>
      <c r="B8153" s="678"/>
      <c r="C8153" s="678"/>
      <c r="D8153" s="678"/>
      <c r="E8153" s="678"/>
      <c r="F8153" s="678"/>
      <c r="G8153" s="678"/>
      <c r="H8153" s="679"/>
    </row>
    <row r="8154" spans="1:8">
      <c r="A8154" s="594" t="s">
        <v>4064</v>
      </c>
      <c r="B8154" s="595"/>
      <c r="C8154" s="595"/>
      <c r="D8154" s="596"/>
      <c r="E8154" s="597" t="s">
        <v>4130</v>
      </c>
      <c r="F8154" s="598" t="s">
        <v>4132</v>
      </c>
      <c r="G8154" s="599" t="s">
        <v>4133</v>
      </c>
      <c r="H8154" s="600" t="s">
        <v>4134</v>
      </c>
    </row>
    <row r="8155" spans="1:8">
      <c r="A8155" s="601" t="s">
        <v>4149</v>
      </c>
      <c r="B8155" s="602"/>
      <c r="C8155" s="602"/>
      <c r="D8155" s="603"/>
      <c r="E8155" s="604" t="s">
        <v>4140</v>
      </c>
      <c r="F8155" s="632">
        <v>5.0000000000000001E-3</v>
      </c>
      <c r="G8155" s="606">
        <v>64783.484999999993</v>
      </c>
      <c r="H8155" s="607">
        <v>323.92</v>
      </c>
    </row>
    <row r="8156" spans="1:8">
      <c r="A8156" s="601"/>
      <c r="B8156" s="602"/>
      <c r="C8156" s="602"/>
      <c r="D8156" s="603"/>
      <c r="E8156" s="623" t="s">
        <v>4150</v>
      </c>
      <c r="F8156" s="624"/>
      <c r="G8156" s="625"/>
      <c r="H8156" s="612">
        <v>323.92</v>
      </c>
    </row>
    <row r="8157" spans="1:8">
      <c r="A8157" s="677" t="s">
        <v>4151</v>
      </c>
      <c r="B8157" s="678"/>
      <c r="C8157" s="678"/>
      <c r="D8157" s="678"/>
      <c r="E8157" s="678"/>
      <c r="F8157" s="678"/>
      <c r="G8157" s="678"/>
      <c r="H8157" s="679"/>
    </row>
    <row r="8158" spans="1:8">
      <c r="A8158" s="594" t="s">
        <v>4064</v>
      </c>
      <c r="B8158" s="595"/>
      <c r="C8158" s="595"/>
      <c r="D8158" s="596"/>
      <c r="E8158" s="597" t="s">
        <v>4130</v>
      </c>
      <c r="F8158" s="598" t="s">
        <v>4144</v>
      </c>
      <c r="G8158" s="599" t="s">
        <v>4133</v>
      </c>
      <c r="H8158" s="600" t="s">
        <v>4134</v>
      </c>
    </row>
    <row r="8159" spans="1:8">
      <c r="A8159" s="601" t="s">
        <v>4195</v>
      </c>
      <c r="B8159" s="602"/>
      <c r="C8159" s="602"/>
      <c r="D8159" s="603"/>
      <c r="E8159" s="604" t="s">
        <v>4146</v>
      </c>
      <c r="F8159" s="640">
        <v>0.19</v>
      </c>
      <c r="G8159" s="606">
        <v>45029.264109374999</v>
      </c>
      <c r="H8159" s="607">
        <v>8555.56</v>
      </c>
    </row>
    <row r="8160" spans="1:8">
      <c r="A8160" s="601"/>
      <c r="B8160" s="602"/>
      <c r="C8160" s="602"/>
      <c r="D8160" s="603"/>
      <c r="E8160" s="604" t="s">
        <v>4141</v>
      </c>
      <c r="F8160" s="605"/>
      <c r="G8160" s="606" t="s">
        <v>4141</v>
      </c>
      <c r="H8160" s="607" t="s">
        <v>4141</v>
      </c>
    </row>
    <row r="8161" spans="1:8" ht="13.5" thickBot="1">
      <c r="A8161" s="641"/>
      <c r="B8161" s="642"/>
      <c r="C8161" s="642"/>
      <c r="D8161" s="643"/>
      <c r="E8161" s="644" t="s">
        <v>4153</v>
      </c>
      <c r="F8161" s="645"/>
      <c r="G8161" s="646"/>
      <c r="H8161" s="647">
        <v>8555.56</v>
      </c>
    </row>
    <row r="8162" spans="1:8" ht="13.5" thickBot="1">
      <c r="A8162" s="648" t="s">
        <v>4154</v>
      </c>
      <c r="B8162" s="649"/>
      <c r="C8162" s="649"/>
      <c r="D8162" s="649"/>
      <c r="E8162" s="650"/>
      <c r="F8162" s="651">
        <v>14428.55</v>
      </c>
      <c r="G8162" s="652"/>
      <c r="H8162" s="653"/>
    </row>
    <row r="8163" spans="1:8" ht="15.75" thickBot="1">
      <c r="A8163" s="579"/>
      <c r="B8163" s="579"/>
      <c r="C8163" s="579"/>
      <c r="D8163" s="579"/>
      <c r="E8163" s="579"/>
      <c r="F8163" s="579"/>
      <c r="G8163" s="579"/>
      <c r="H8163" s="579"/>
    </row>
    <row r="8164" spans="1:8" ht="15.75" thickBot="1">
      <c r="A8164" s="580"/>
      <c r="B8164" s="580"/>
      <c r="C8164" s="580"/>
      <c r="D8164" s="580"/>
      <c r="E8164" s="580"/>
      <c r="F8164" s="580"/>
      <c r="G8164" s="580"/>
      <c r="H8164" s="580"/>
    </row>
    <row r="8165" spans="1:8" ht="26.25" thickBot="1">
      <c r="A8165" s="573" t="s">
        <v>4129</v>
      </c>
      <c r="B8165" s="581"/>
      <c r="C8165" s="581"/>
      <c r="D8165" s="582" t="s">
        <v>642</v>
      </c>
      <c r="E8165" s="583" t="s">
        <v>4130</v>
      </c>
      <c r="F8165" s="584" t="s">
        <v>25</v>
      </c>
      <c r="G8165" s="585" t="s">
        <v>0</v>
      </c>
      <c r="H8165" s="586" t="s">
        <v>4958</v>
      </c>
    </row>
    <row r="8166" spans="1:8" ht="15.75" customHeight="1" thickBot="1">
      <c r="A8166" s="580"/>
      <c r="B8166" s="580"/>
      <c r="C8166" s="580"/>
      <c r="D8166" s="580"/>
      <c r="E8166" s="580"/>
      <c r="F8166" s="580"/>
      <c r="G8166" s="580"/>
      <c r="H8166" s="580"/>
    </row>
    <row r="8167" spans="1:8">
      <c r="A8167" s="674" t="s">
        <v>1297</v>
      </c>
      <c r="B8167" s="675"/>
      <c r="C8167" s="675"/>
      <c r="D8167" s="675"/>
      <c r="E8167" s="675"/>
      <c r="F8167" s="675"/>
      <c r="G8167" s="675"/>
      <c r="H8167" s="676"/>
    </row>
    <row r="8168" spans="1:8">
      <c r="A8168" s="594" t="s">
        <v>4064</v>
      </c>
      <c r="B8168" s="595"/>
      <c r="C8168" s="595"/>
      <c r="D8168" s="596"/>
      <c r="E8168" s="597" t="s">
        <v>4130</v>
      </c>
      <c r="F8168" s="598" t="s">
        <v>4132</v>
      </c>
      <c r="G8168" s="599" t="s">
        <v>4133</v>
      </c>
      <c r="H8168" s="600" t="s">
        <v>4134</v>
      </c>
    </row>
    <row r="8169" spans="1:8">
      <c r="A8169" s="601" t="s">
        <v>4949</v>
      </c>
      <c r="B8169" s="602"/>
      <c r="C8169" s="602"/>
      <c r="D8169" s="603"/>
      <c r="E8169" s="604" t="s">
        <v>4228</v>
      </c>
      <c r="F8169" s="605">
        <v>2.1000000000000001E-2</v>
      </c>
      <c r="G8169" s="606">
        <v>77595</v>
      </c>
      <c r="H8169" s="607">
        <v>1629.5</v>
      </c>
    </row>
    <row r="8170" spans="1:8">
      <c r="A8170" s="601" t="s">
        <v>4945</v>
      </c>
      <c r="B8170" s="602"/>
      <c r="C8170" s="602"/>
      <c r="D8170" s="603"/>
      <c r="E8170" s="604" t="s">
        <v>4228</v>
      </c>
      <c r="F8170" s="605">
        <v>0.02</v>
      </c>
      <c r="G8170" s="606">
        <v>83875</v>
      </c>
      <c r="H8170" s="607">
        <v>1677.5</v>
      </c>
    </row>
    <row r="8171" spans="1:8">
      <c r="A8171" s="601" t="s">
        <v>4959</v>
      </c>
      <c r="B8171" s="602"/>
      <c r="C8171" s="602"/>
      <c r="D8171" s="603"/>
      <c r="E8171" s="604" t="s">
        <v>4228</v>
      </c>
      <c r="F8171" s="605">
        <v>0.02</v>
      </c>
      <c r="G8171" s="606">
        <v>112875</v>
      </c>
      <c r="H8171" s="607">
        <v>2257.5</v>
      </c>
    </row>
    <row r="8172" spans="1:8">
      <c r="A8172" s="601"/>
      <c r="B8172" s="602"/>
      <c r="C8172" s="602"/>
      <c r="D8172" s="603"/>
      <c r="E8172" s="604" t="s">
        <v>4141</v>
      </c>
      <c r="F8172" s="605"/>
      <c r="G8172" s="606" t="s">
        <v>4141</v>
      </c>
      <c r="H8172" s="607" t="s">
        <v>4141</v>
      </c>
    </row>
    <row r="8173" spans="1:8">
      <c r="A8173" s="601"/>
      <c r="B8173" s="602"/>
      <c r="C8173" s="602"/>
      <c r="D8173" s="603"/>
      <c r="E8173" s="623" t="s">
        <v>4142</v>
      </c>
      <c r="F8173" s="624"/>
      <c r="G8173" s="625"/>
      <c r="H8173" s="612">
        <v>5564.5</v>
      </c>
    </row>
    <row r="8174" spans="1:8">
      <c r="A8174" s="677" t="s">
        <v>4143</v>
      </c>
      <c r="B8174" s="678"/>
      <c r="C8174" s="678"/>
      <c r="D8174" s="678"/>
      <c r="E8174" s="678"/>
      <c r="F8174" s="678"/>
      <c r="G8174" s="678"/>
      <c r="H8174" s="679"/>
    </row>
    <row r="8175" spans="1:8">
      <c r="A8175" s="594" t="s">
        <v>4129</v>
      </c>
      <c r="B8175" s="595"/>
      <c r="C8175" s="595"/>
      <c r="D8175" s="596"/>
      <c r="E8175" s="597" t="s">
        <v>4130</v>
      </c>
      <c r="F8175" s="598" t="s">
        <v>4144</v>
      </c>
      <c r="G8175" s="599" t="s">
        <v>4133</v>
      </c>
      <c r="H8175" s="600" t="s">
        <v>4134</v>
      </c>
    </row>
    <row r="8176" spans="1:8">
      <c r="A8176" s="601" t="s">
        <v>4145</v>
      </c>
      <c r="B8176" s="602"/>
      <c r="C8176" s="602"/>
      <c r="D8176" s="603"/>
      <c r="E8176" s="604" t="s">
        <v>4146</v>
      </c>
      <c r="F8176" s="619">
        <v>0.4</v>
      </c>
      <c r="G8176" s="606">
        <v>1587.2183463750353</v>
      </c>
      <c r="H8176" s="607">
        <v>634.89</v>
      </c>
    </row>
    <row r="8177" spans="1:8">
      <c r="A8177" s="601" t="s">
        <v>4951</v>
      </c>
      <c r="B8177" s="602"/>
      <c r="C8177" s="602"/>
      <c r="D8177" s="603"/>
      <c r="E8177" s="604" t="s">
        <v>4146</v>
      </c>
      <c r="F8177" s="619">
        <v>0.4</v>
      </c>
      <c r="G8177" s="606">
        <v>2793.5042896200621</v>
      </c>
      <c r="H8177" s="607">
        <v>1117.4000000000001</v>
      </c>
    </row>
    <row r="8178" spans="1:8">
      <c r="A8178" s="601" t="s">
        <v>4185</v>
      </c>
      <c r="B8178" s="602"/>
      <c r="C8178" s="602"/>
      <c r="D8178" s="603"/>
      <c r="E8178" s="604" t="s">
        <v>4146</v>
      </c>
      <c r="F8178" s="619">
        <v>0.4</v>
      </c>
      <c r="G8178" s="606">
        <v>10824.829122277741</v>
      </c>
      <c r="H8178" s="607">
        <v>4329.93</v>
      </c>
    </row>
    <row r="8179" spans="1:8">
      <c r="A8179" s="620"/>
      <c r="B8179" s="621"/>
      <c r="C8179" s="621"/>
      <c r="D8179" s="622"/>
      <c r="E8179" s="623" t="s">
        <v>4147</v>
      </c>
      <c r="F8179" s="624"/>
      <c r="G8179" s="625"/>
      <c r="H8179" s="612">
        <v>6082.22</v>
      </c>
    </row>
    <row r="8180" spans="1:8">
      <c r="A8180" s="677" t="s">
        <v>4148</v>
      </c>
      <c r="B8180" s="678"/>
      <c r="C8180" s="678"/>
      <c r="D8180" s="678"/>
      <c r="E8180" s="678"/>
      <c r="F8180" s="678"/>
      <c r="G8180" s="678"/>
      <c r="H8180" s="679"/>
    </row>
    <row r="8181" spans="1:8">
      <c r="A8181" s="594" t="s">
        <v>4064</v>
      </c>
      <c r="B8181" s="595"/>
      <c r="C8181" s="595"/>
      <c r="D8181" s="596"/>
      <c r="E8181" s="597" t="s">
        <v>4130</v>
      </c>
      <c r="F8181" s="598" t="s">
        <v>4132</v>
      </c>
      <c r="G8181" s="599" t="s">
        <v>4133</v>
      </c>
      <c r="H8181" s="600" t="s">
        <v>4134</v>
      </c>
    </row>
    <row r="8182" spans="1:8">
      <c r="A8182" s="601" t="s">
        <v>4149</v>
      </c>
      <c r="B8182" s="602"/>
      <c r="C8182" s="602"/>
      <c r="D8182" s="603"/>
      <c r="E8182" s="604" t="s">
        <v>4140</v>
      </c>
      <c r="F8182" s="632">
        <v>5.0000000000000001E-3</v>
      </c>
      <c r="G8182" s="606">
        <v>64783.484999999993</v>
      </c>
      <c r="H8182" s="607">
        <v>323.92</v>
      </c>
    </row>
    <row r="8183" spans="1:8">
      <c r="A8183" s="601"/>
      <c r="B8183" s="602"/>
      <c r="C8183" s="602"/>
      <c r="D8183" s="603"/>
      <c r="E8183" s="623" t="s">
        <v>4150</v>
      </c>
      <c r="F8183" s="624"/>
      <c r="G8183" s="625"/>
      <c r="H8183" s="612">
        <v>323.92</v>
      </c>
    </row>
    <row r="8184" spans="1:8">
      <c r="A8184" s="677" t="s">
        <v>4151</v>
      </c>
      <c r="B8184" s="678"/>
      <c r="C8184" s="678"/>
      <c r="D8184" s="678"/>
      <c r="E8184" s="678"/>
      <c r="F8184" s="678"/>
      <c r="G8184" s="678"/>
      <c r="H8184" s="679"/>
    </row>
    <row r="8185" spans="1:8">
      <c r="A8185" s="594" t="s">
        <v>4064</v>
      </c>
      <c r="B8185" s="595"/>
      <c r="C8185" s="595"/>
      <c r="D8185" s="596"/>
      <c r="E8185" s="597" t="s">
        <v>4130</v>
      </c>
      <c r="F8185" s="598" t="s">
        <v>4144</v>
      </c>
      <c r="G8185" s="599" t="s">
        <v>4133</v>
      </c>
      <c r="H8185" s="600" t="s">
        <v>4134</v>
      </c>
    </row>
    <row r="8186" spans="1:8">
      <c r="A8186" s="601" t="s">
        <v>4195</v>
      </c>
      <c r="B8186" s="602"/>
      <c r="C8186" s="602"/>
      <c r="D8186" s="603"/>
      <c r="E8186" s="604" t="s">
        <v>4146</v>
      </c>
      <c r="F8186" s="640">
        <v>0.4</v>
      </c>
      <c r="G8186" s="606">
        <v>45029.264109374999</v>
      </c>
      <c r="H8186" s="607">
        <v>18011.71</v>
      </c>
    </row>
    <row r="8187" spans="1:8">
      <c r="A8187" s="601"/>
      <c r="B8187" s="602"/>
      <c r="C8187" s="602"/>
      <c r="D8187" s="603"/>
      <c r="E8187" s="604" t="s">
        <v>4141</v>
      </c>
      <c r="F8187" s="605"/>
      <c r="G8187" s="606" t="s">
        <v>4141</v>
      </c>
      <c r="H8187" s="607" t="s">
        <v>4141</v>
      </c>
    </row>
    <row r="8188" spans="1:8" ht="13.5" thickBot="1">
      <c r="A8188" s="641"/>
      <c r="B8188" s="642"/>
      <c r="C8188" s="642"/>
      <c r="D8188" s="643"/>
      <c r="E8188" s="644" t="s">
        <v>4153</v>
      </c>
      <c r="F8188" s="645"/>
      <c r="G8188" s="646"/>
      <c r="H8188" s="647">
        <v>18011.71</v>
      </c>
    </row>
    <row r="8189" spans="1:8" ht="13.5" thickBot="1">
      <c r="A8189" s="648" t="s">
        <v>4154</v>
      </c>
      <c r="B8189" s="649"/>
      <c r="C8189" s="649"/>
      <c r="D8189" s="649"/>
      <c r="E8189" s="650"/>
      <c r="F8189" s="651">
        <v>29982.35</v>
      </c>
      <c r="G8189" s="652"/>
      <c r="H8189" s="653"/>
    </row>
    <row r="8190" spans="1:8" ht="15.75" thickBot="1">
      <c r="A8190" s="579"/>
      <c r="B8190" s="579"/>
      <c r="C8190" s="579"/>
      <c r="D8190" s="579"/>
      <c r="E8190" s="579"/>
      <c r="F8190" s="579"/>
      <c r="G8190" s="579"/>
      <c r="H8190" s="579"/>
    </row>
    <row r="8191" spans="1:8" ht="15.75" thickBot="1">
      <c r="A8191" s="580"/>
      <c r="B8191" s="580"/>
      <c r="C8191" s="580"/>
      <c r="D8191" s="580"/>
      <c r="E8191" s="580"/>
      <c r="F8191" s="580"/>
      <c r="G8191" s="580"/>
      <c r="H8191" s="580"/>
    </row>
    <row r="8192" spans="1:8" ht="26.25" thickBot="1">
      <c r="A8192" s="573" t="s">
        <v>4129</v>
      </c>
      <c r="B8192" s="581"/>
      <c r="C8192" s="581"/>
      <c r="D8192" s="582" t="s">
        <v>644</v>
      </c>
      <c r="E8192" s="583" t="s">
        <v>4130</v>
      </c>
      <c r="F8192" s="584" t="s">
        <v>28</v>
      </c>
      <c r="G8192" s="585" t="s">
        <v>0</v>
      </c>
      <c r="H8192" s="586" t="s">
        <v>4960</v>
      </c>
    </row>
    <row r="8193" spans="1:8" ht="15.75" customHeight="1" thickBot="1">
      <c r="A8193" s="580"/>
      <c r="B8193" s="580"/>
      <c r="C8193" s="580"/>
      <c r="D8193" s="580"/>
      <c r="E8193" s="580"/>
      <c r="F8193" s="580"/>
      <c r="G8193" s="580"/>
      <c r="H8193" s="580"/>
    </row>
    <row r="8194" spans="1:8">
      <c r="A8194" s="674" t="s">
        <v>1297</v>
      </c>
      <c r="B8194" s="675"/>
      <c r="C8194" s="675"/>
      <c r="D8194" s="675"/>
      <c r="E8194" s="675"/>
      <c r="F8194" s="675"/>
      <c r="G8194" s="675"/>
      <c r="H8194" s="676"/>
    </row>
    <row r="8195" spans="1:8">
      <c r="A8195" s="594" t="s">
        <v>4064</v>
      </c>
      <c r="B8195" s="595"/>
      <c r="C8195" s="595"/>
      <c r="D8195" s="596"/>
      <c r="E8195" s="597" t="s">
        <v>4130</v>
      </c>
      <c r="F8195" s="598" t="s">
        <v>4132</v>
      </c>
      <c r="G8195" s="599" t="s">
        <v>4133</v>
      </c>
      <c r="H8195" s="600" t="s">
        <v>4134</v>
      </c>
    </row>
    <row r="8196" spans="1:8">
      <c r="A8196" s="601" t="s">
        <v>4949</v>
      </c>
      <c r="B8196" s="602"/>
      <c r="C8196" s="602"/>
      <c r="D8196" s="603"/>
      <c r="E8196" s="604" t="s">
        <v>4228</v>
      </c>
      <c r="F8196" s="605">
        <v>0.23</v>
      </c>
      <c r="G8196" s="606">
        <v>77595</v>
      </c>
      <c r="H8196" s="607">
        <v>17846.849999999999</v>
      </c>
    </row>
    <row r="8197" spans="1:8">
      <c r="A8197" s="601" t="s">
        <v>4945</v>
      </c>
      <c r="B8197" s="602"/>
      <c r="C8197" s="602"/>
      <c r="D8197" s="603"/>
      <c r="E8197" s="604" t="s">
        <v>4228</v>
      </c>
      <c r="F8197" s="605">
        <v>0.22</v>
      </c>
      <c r="G8197" s="606">
        <v>83875</v>
      </c>
      <c r="H8197" s="607">
        <v>18452.5</v>
      </c>
    </row>
    <row r="8198" spans="1:8">
      <c r="A8198" s="601" t="s">
        <v>4959</v>
      </c>
      <c r="B8198" s="602"/>
      <c r="C8198" s="602"/>
      <c r="D8198" s="603"/>
      <c r="E8198" s="604" t="s">
        <v>4228</v>
      </c>
      <c r="F8198" s="605">
        <v>0.11</v>
      </c>
      <c r="G8198" s="606">
        <v>112875</v>
      </c>
      <c r="H8198" s="607">
        <v>12416.25</v>
      </c>
    </row>
    <row r="8199" spans="1:8">
      <c r="A8199" s="601" t="s">
        <v>4946</v>
      </c>
      <c r="B8199" s="602"/>
      <c r="C8199" s="602"/>
      <c r="D8199" s="603"/>
      <c r="E8199" s="604" t="s">
        <v>4138</v>
      </c>
      <c r="F8199" s="605">
        <v>7</v>
      </c>
      <c r="G8199" s="606">
        <v>1995</v>
      </c>
      <c r="H8199" s="607">
        <v>13965</v>
      </c>
    </row>
    <row r="8200" spans="1:8">
      <c r="A8200" s="601"/>
      <c r="B8200" s="602"/>
      <c r="C8200" s="602"/>
      <c r="D8200" s="603"/>
      <c r="E8200" s="604" t="s">
        <v>4141</v>
      </c>
      <c r="F8200" s="605"/>
      <c r="G8200" s="606" t="s">
        <v>4141</v>
      </c>
      <c r="H8200" s="607" t="s">
        <v>4141</v>
      </c>
    </row>
    <row r="8201" spans="1:8">
      <c r="A8201" s="601"/>
      <c r="B8201" s="602"/>
      <c r="C8201" s="602"/>
      <c r="D8201" s="603"/>
      <c r="E8201" s="623" t="s">
        <v>4142</v>
      </c>
      <c r="F8201" s="624"/>
      <c r="G8201" s="625"/>
      <c r="H8201" s="612">
        <v>62680.6</v>
      </c>
    </row>
    <row r="8202" spans="1:8">
      <c r="A8202" s="677" t="s">
        <v>4143</v>
      </c>
      <c r="B8202" s="678"/>
      <c r="C8202" s="678"/>
      <c r="D8202" s="678"/>
      <c r="E8202" s="678"/>
      <c r="F8202" s="678"/>
      <c r="G8202" s="678"/>
      <c r="H8202" s="679"/>
    </row>
    <row r="8203" spans="1:8">
      <c r="A8203" s="594" t="s">
        <v>4129</v>
      </c>
      <c r="B8203" s="595"/>
      <c r="C8203" s="595"/>
      <c r="D8203" s="596"/>
      <c r="E8203" s="597" t="s">
        <v>4130</v>
      </c>
      <c r="F8203" s="598" t="s">
        <v>4144</v>
      </c>
      <c r="G8203" s="599" t="s">
        <v>4133</v>
      </c>
      <c r="H8203" s="600" t="s">
        <v>4134</v>
      </c>
    </row>
    <row r="8204" spans="1:8">
      <c r="A8204" s="601" t="s">
        <v>4145</v>
      </c>
      <c r="B8204" s="602"/>
      <c r="C8204" s="602"/>
      <c r="D8204" s="603"/>
      <c r="E8204" s="604" t="s">
        <v>4146</v>
      </c>
      <c r="F8204" s="619">
        <v>1.5</v>
      </c>
      <c r="G8204" s="606">
        <v>1587.2183463750353</v>
      </c>
      <c r="H8204" s="607">
        <v>2380.83</v>
      </c>
    </row>
    <row r="8205" spans="1:8">
      <c r="A8205" s="601"/>
      <c r="B8205" s="602"/>
      <c r="C8205" s="602"/>
      <c r="D8205" s="603"/>
      <c r="E8205" s="604" t="s">
        <v>4141</v>
      </c>
      <c r="F8205" s="619" t="s">
        <v>4141</v>
      </c>
      <c r="G8205" s="606" t="s">
        <v>4141</v>
      </c>
      <c r="H8205" s="607" t="s">
        <v>4141</v>
      </c>
    </row>
    <row r="8206" spans="1:8">
      <c r="A8206" s="601"/>
      <c r="B8206" s="602"/>
      <c r="C8206" s="602"/>
      <c r="D8206" s="603"/>
      <c r="E8206" s="604" t="s">
        <v>4141</v>
      </c>
      <c r="F8206" s="619" t="s">
        <v>4141</v>
      </c>
      <c r="G8206" s="606" t="s">
        <v>4141</v>
      </c>
      <c r="H8206" s="607" t="s">
        <v>4141</v>
      </c>
    </row>
    <row r="8207" spans="1:8">
      <c r="A8207" s="620"/>
      <c r="B8207" s="621"/>
      <c r="C8207" s="621"/>
      <c r="D8207" s="622"/>
      <c r="E8207" s="623" t="s">
        <v>4147</v>
      </c>
      <c r="F8207" s="624"/>
      <c r="G8207" s="625"/>
      <c r="H8207" s="612">
        <v>2380.83</v>
      </c>
    </row>
    <row r="8208" spans="1:8">
      <c r="A8208" s="677" t="s">
        <v>4148</v>
      </c>
      <c r="B8208" s="678"/>
      <c r="C8208" s="678"/>
      <c r="D8208" s="678"/>
      <c r="E8208" s="678"/>
      <c r="F8208" s="678"/>
      <c r="G8208" s="678"/>
      <c r="H8208" s="679"/>
    </row>
    <row r="8209" spans="1:8">
      <c r="A8209" s="594" t="s">
        <v>4064</v>
      </c>
      <c r="B8209" s="595"/>
      <c r="C8209" s="595"/>
      <c r="D8209" s="596"/>
      <c r="E8209" s="597" t="s">
        <v>4130</v>
      </c>
      <c r="F8209" s="598" t="s">
        <v>4132</v>
      </c>
      <c r="G8209" s="599" t="s">
        <v>4133</v>
      </c>
      <c r="H8209" s="600" t="s">
        <v>4134</v>
      </c>
    </row>
    <row r="8210" spans="1:8">
      <c r="A8210" s="601" t="s">
        <v>4149</v>
      </c>
      <c r="B8210" s="602"/>
      <c r="C8210" s="602"/>
      <c r="D8210" s="603"/>
      <c r="E8210" s="604" t="s">
        <v>4140</v>
      </c>
      <c r="F8210" s="632">
        <v>0.01</v>
      </c>
      <c r="G8210" s="606">
        <v>64783.484999999993</v>
      </c>
      <c r="H8210" s="607">
        <v>647.83000000000004</v>
      </c>
    </row>
    <row r="8211" spans="1:8">
      <c r="A8211" s="601"/>
      <c r="B8211" s="602"/>
      <c r="C8211" s="602"/>
      <c r="D8211" s="603"/>
      <c r="E8211" s="623" t="s">
        <v>4150</v>
      </c>
      <c r="F8211" s="624"/>
      <c r="G8211" s="625"/>
      <c r="H8211" s="612">
        <v>647.83000000000004</v>
      </c>
    </row>
    <row r="8212" spans="1:8">
      <c r="A8212" s="677" t="s">
        <v>4151</v>
      </c>
      <c r="B8212" s="678"/>
      <c r="C8212" s="678"/>
      <c r="D8212" s="678"/>
      <c r="E8212" s="678"/>
      <c r="F8212" s="678"/>
      <c r="G8212" s="678"/>
      <c r="H8212" s="679"/>
    </row>
    <row r="8213" spans="1:8">
      <c r="A8213" s="594" t="s">
        <v>4064</v>
      </c>
      <c r="B8213" s="595"/>
      <c r="C8213" s="595"/>
      <c r="D8213" s="596"/>
      <c r="E8213" s="597" t="s">
        <v>4130</v>
      </c>
      <c r="F8213" s="598" t="s">
        <v>4144</v>
      </c>
      <c r="G8213" s="599" t="s">
        <v>4133</v>
      </c>
      <c r="H8213" s="600" t="s">
        <v>4134</v>
      </c>
    </row>
    <row r="8214" spans="1:8">
      <c r="A8214" s="601" t="s">
        <v>4195</v>
      </c>
      <c r="B8214" s="602"/>
      <c r="C8214" s="602"/>
      <c r="D8214" s="603"/>
      <c r="E8214" s="604" t="s">
        <v>4146</v>
      </c>
      <c r="F8214" s="640">
        <v>1.5</v>
      </c>
      <c r="G8214" s="606">
        <v>45029.264109374999</v>
      </c>
      <c r="H8214" s="607">
        <v>67543.899999999994</v>
      </c>
    </row>
    <row r="8215" spans="1:8">
      <c r="A8215" s="601"/>
      <c r="B8215" s="602"/>
      <c r="C8215" s="602"/>
      <c r="D8215" s="603"/>
      <c r="E8215" s="604" t="s">
        <v>4141</v>
      </c>
      <c r="F8215" s="605"/>
      <c r="G8215" s="606" t="s">
        <v>4141</v>
      </c>
      <c r="H8215" s="607" t="s">
        <v>4141</v>
      </c>
    </row>
    <row r="8216" spans="1:8" ht="13.5" thickBot="1">
      <c r="A8216" s="641"/>
      <c r="B8216" s="642"/>
      <c r="C8216" s="642"/>
      <c r="D8216" s="643"/>
      <c r="E8216" s="644" t="s">
        <v>4153</v>
      </c>
      <c r="F8216" s="645"/>
      <c r="G8216" s="646"/>
      <c r="H8216" s="647">
        <v>67543.899999999994</v>
      </c>
    </row>
    <row r="8217" spans="1:8" ht="13.5" thickBot="1">
      <c r="A8217" s="648" t="s">
        <v>4154</v>
      </c>
      <c r="B8217" s="649"/>
      <c r="C8217" s="649"/>
      <c r="D8217" s="649"/>
      <c r="E8217" s="650"/>
      <c r="F8217" s="651">
        <v>133253.16</v>
      </c>
      <c r="G8217" s="652"/>
      <c r="H8217" s="653"/>
    </row>
    <row r="8218" spans="1:8" ht="15.75" thickBot="1">
      <c r="A8218" s="579"/>
      <c r="B8218" s="579"/>
      <c r="C8218" s="579"/>
      <c r="D8218" s="579"/>
      <c r="E8218" s="579"/>
      <c r="F8218" s="579"/>
      <c r="G8218" s="579"/>
      <c r="H8218" s="579"/>
    </row>
    <row r="8219" spans="1:8" ht="15.75" thickBot="1">
      <c r="A8219" s="580"/>
      <c r="B8219" s="580"/>
      <c r="C8219" s="580"/>
      <c r="D8219" s="580"/>
      <c r="E8219" s="580"/>
      <c r="F8219" s="580"/>
      <c r="G8219" s="580"/>
      <c r="H8219" s="580"/>
    </row>
    <row r="8220" spans="1:8" ht="19.5" customHeight="1" thickBot="1">
      <c r="A8220" s="573" t="s">
        <v>4129</v>
      </c>
      <c r="B8220" s="581"/>
      <c r="C8220" s="581"/>
      <c r="D8220" s="582" t="s">
        <v>646</v>
      </c>
      <c r="E8220" s="583" t="s">
        <v>4130</v>
      </c>
      <c r="F8220" s="584" t="s">
        <v>28</v>
      </c>
      <c r="G8220" s="585" t="s">
        <v>0</v>
      </c>
      <c r="H8220" s="586" t="s">
        <v>4961</v>
      </c>
    </row>
    <row r="8221" spans="1:8" ht="15.75" customHeight="1" thickBot="1">
      <c r="A8221" s="580"/>
      <c r="B8221" s="580"/>
      <c r="C8221" s="580"/>
      <c r="D8221" s="580"/>
      <c r="E8221" s="580"/>
      <c r="F8221" s="580"/>
      <c r="G8221" s="580"/>
      <c r="H8221" s="580"/>
    </row>
    <row r="8222" spans="1:8">
      <c r="A8222" s="674" t="s">
        <v>1297</v>
      </c>
      <c r="B8222" s="675"/>
      <c r="C8222" s="675"/>
      <c r="D8222" s="675"/>
      <c r="E8222" s="675"/>
      <c r="F8222" s="675"/>
      <c r="G8222" s="675"/>
      <c r="H8222" s="676"/>
    </row>
    <row r="8223" spans="1:8">
      <c r="A8223" s="594" t="s">
        <v>4064</v>
      </c>
      <c r="B8223" s="595"/>
      <c r="C8223" s="595"/>
      <c r="D8223" s="596"/>
      <c r="E8223" s="597" t="s">
        <v>4130</v>
      </c>
      <c r="F8223" s="598" t="s">
        <v>4132</v>
      </c>
      <c r="G8223" s="599" t="s">
        <v>4133</v>
      </c>
      <c r="H8223" s="600" t="s">
        <v>4134</v>
      </c>
    </row>
    <row r="8224" spans="1:8" ht="15" customHeight="1">
      <c r="A8224" s="601" t="s">
        <v>4962</v>
      </c>
      <c r="B8224" s="602"/>
      <c r="C8224" s="602"/>
      <c r="D8224" s="603"/>
      <c r="E8224" s="604" t="s">
        <v>4263</v>
      </c>
      <c r="F8224" s="605">
        <v>1.5</v>
      </c>
      <c r="G8224" s="606">
        <v>2132</v>
      </c>
      <c r="H8224" s="607">
        <v>3198</v>
      </c>
    </row>
    <row r="8225" spans="1:8">
      <c r="A8225" s="601" t="s">
        <v>4946</v>
      </c>
      <c r="B8225" s="602"/>
      <c r="C8225" s="602"/>
      <c r="D8225" s="603"/>
      <c r="E8225" s="604" t="s">
        <v>4138</v>
      </c>
      <c r="F8225" s="605">
        <v>0.04</v>
      </c>
      <c r="G8225" s="606">
        <v>1995</v>
      </c>
      <c r="H8225" s="607">
        <v>79.8</v>
      </c>
    </row>
    <row r="8226" spans="1:8" ht="15" customHeight="1">
      <c r="A8226" s="601"/>
      <c r="B8226" s="602"/>
      <c r="C8226" s="602"/>
      <c r="D8226" s="603"/>
      <c r="E8226" s="604" t="s">
        <v>4141</v>
      </c>
      <c r="F8226" s="605"/>
      <c r="G8226" s="606" t="s">
        <v>4141</v>
      </c>
      <c r="H8226" s="607" t="s">
        <v>4141</v>
      </c>
    </row>
    <row r="8227" spans="1:8">
      <c r="A8227" s="601"/>
      <c r="B8227" s="602"/>
      <c r="C8227" s="602"/>
      <c r="D8227" s="603"/>
      <c r="E8227" s="604" t="s">
        <v>4141</v>
      </c>
      <c r="F8227" s="605"/>
      <c r="G8227" s="606" t="s">
        <v>4141</v>
      </c>
      <c r="H8227" s="607" t="s">
        <v>4141</v>
      </c>
    </row>
    <row r="8228" spans="1:8">
      <c r="A8228" s="601"/>
      <c r="B8228" s="602"/>
      <c r="C8228" s="602"/>
      <c r="D8228" s="603"/>
      <c r="E8228" s="623" t="s">
        <v>4142</v>
      </c>
      <c r="F8228" s="624"/>
      <c r="G8228" s="625"/>
      <c r="H8228" s="612">
        <v>3277.8</v>
      </c>
    </row>
    <row r="8229" spans="1:8">
      <c r="A8229" s="677" t="s">
        <v>4143</v>
      </c>
      <c r="B8229" s="678"/>
      <c r="C8229" s="678"/>
      <c r="D8229" s="678"/>
      <c r="E8229" s="678"/>
      <c r="F8229" s="678"/>
      <c r="G8229" s="678"/>
      <c r="H8229" s="679"/>
    </row>
    <row r="8230" spans="1:8">
      <c r="A8230" s="594" t="s">
        <v>4129</v>
      </c>
      <c r="B8230" s="595"/>
      <c r="C8230" s="595"/>
      <c r="D8230" s="596"/>
      <c r="E8230" s="597" t="s">
        <v>4130</v>
      </c>
      <c r="F8230" s="598" t="s">
        <v>4144</v>
      </c>
      <c r="G8230" s="599" t="s">
        <v>4133</v>
      </c>
      <c r="H8230" s="600" t="s">
        <v>4134</v>
      </c>
    </row>
    <row r="8231" spans="1:8">
      <c r="A8231" s="601" t="s">
        <v>4145</v>
      </c>
      <c r="B8231" s="602"/>
      <c r="C8231" s="602"/>
      <c r="D8231" s="603"/>
      <c r="E8231" s="604" t="s">
        <v>4146</v>
      </c>
      <c r="F8231" s="619">
        <v>0.25</v>
      </c>
      <c r="G8231" s="606">
        <v>1587.2183463750353</v>
      </c>
      <c r="H8231" s="607">
        <v>396.8</v>
      </c>
    </row>
    <row r="8232" spans="1:8">
      <c r="A8232" s="601" t="s">
        <v>4180</v>
      </c>
      <c r="B8232" s="602"/>
      <c r="C8232" s="602"/>
      <c r="D8232" s="603"/>
      <c r="E8232" s="604" t="s">
        <v>4146</v>
      </c>
      <c r="F8232" s="619">
        <v>0.25</v>
      </c>
      <c r="G8232" s="606">
        <v>104.75641086075238</v>
      </c>
      <c r="H8232" s="607">
        <v>26.19</v>
      </c>
    </row>
    <row r="8233" spans="1:8">
      <c r="A8233" s="601" t="s">
        <v>4181</v>
      </c>
      <c r="B8233" s="602"/>
      <c r="C8233" s="602"/>
      <c r="D8233" s="603"/>
      <c r="E8233" s="604" t="s">
        <v>4146</v>
      </c>
      <c r="F8233" s="619">
        <v>0.25</v>
      </c>
      <c r="G8233" s="606">
        <v>2041.4757928961851</v>
      </c>
      <c r="H8233" s="607">
        <v>510.37</v>
      </c>
    </row>
    <row r="8234" spans="1:8">
      <c r="A8234" s="620"/>
      <c r="B8234" s="621"/>
      <c r="C8234" s="621"/>
      <c r="D8234" s="622"/>
      <c r="E8234" s="623" t="s">
        <v>4147</v>
      </c>
      <c r="F8234" s="624"/>
      <c r="G8234" s="625"/>
      <c r="H8234" s="612">
        <v>933.36</v>
      </c>
    </row>
    <row r="8235" spans="1:8">
      <c r="A8235" s="677" t="s">
        <v>4148</v>
      </c>
      <c r="B8235" s="678"/>
      <c r="C8235" s="678"/>
      <c r="D8235" s="678"/>
      <c r="E8235" s="678"/>
      <c r="F8235" s="678"/>
      <c r="G8235" s="678"/>
      <c r="H8235" s="679"/>
    </row>
    <row r="8236" spans="1:8">
      <c r="A8236" s="594" t="s">
        <v>4064</v>
      </c>
      <c r="B8236" s="595"/>
      <c r="C8236" s="595"/>
      <c r="D8236" s="596"/>
      <c r="E8236" s="597" t="s">
        <v>4130</v>
      </c>
      <c r="F8236" s="598" t="s">
        <v>4132</v>
      </c>
      <c r="G8236" s="599" t="s">
        <v>4133</v>
      </c>
      <c r="H8236" s="600" t="s">
        <v>4134</v>
      </c>
    </row>
    <row r="8237" spans="1:8">
      <c r="A8237" s="601" t="s">
        <v>4149</v>
      </c>
      <c r="B8237" s="602"/>
      <c r="C8237" s="602"/>
      <c r="D8237" s="603"/>
      <c r="E8237" s="604" t="s">
        <v>4140</v>
      </c>
      <c r="F8237" s="632">
        <v>0.02</v>
      </c>
      <c r="G8237" s="606">
        <v>64783.484999999993</v>
      </c>
      <c r="H8237" s="607">
        <v>1295.67</v>
      </c>
    </row>
    <row r="8238" spans="1:8">
      <c r="A8238" s="601"/>
      <c r="B8238" s="602"/>
      <c r="C8238" s="602"/>
      <c r="D8238" s="603"/>
      <c r="E8238" s="623" t="s">
        <v>4150</v>
      </c>
      <c r="F8238" s="624"/>
      <c r="G8238" s="625"/>
      <c r="H8238" s="612">
        <v>1295.67</v>
      </c>
    </row>
    <row r="8239" spans="1:8">
      <c r="A8239" s="677" t="s">
        <v>4151</v>
      </c>
      <c r="B8239" s="678"/>
      <c r="C8239" s="678"/>
      <c r="D8239" s="678"/>
      <c r="E8239" s="678"/>
      <c r="F8239" s="678"/>
      <c r="G8239" s="678"/>
      <c r="H8239" s="679"/>
    </row>
    <row r="8240" spans="1:8">
      <c r="A8240" s="594" t="s">
        <v>4064</v>
      </c>
      <c r="B8240" s="595"/>
      <c r="C8240" s="595"/>
      <c r="D8240" s="596"/>
      <c r="E8240" s="597" t="s">
        <v>4130</v>
      </c>
      <c r="F8240" s="598" t="s">
        <v>4144</v>
      </c>
      <c r="G8240" s="599" t="s">
        <v>4133</v>
      </c>
      <c r="H8240" s="600" t="s">
        <v>4134</v>
      </c>
    </row>
    <row r="8241" spans="1:8">
      <c r="A8241" s="601" t="s">
        <v>4195</v>
      </c>
      <c r="B8241" s="602"/>
      <c r="C8241" s="602"/>
      <c r="D8241" s="603"/>
      <c r="E8241" s="604" t="s">
        <v>4146</v>
      </c>
      <c r="F8241" s="640">
        <v>0.25</v>
      </c>
      <c r="G8241" s="606">
        <v>45029.264109374999</v>
      </c>
      <c r="H8241" s="607">
        <v>11257.32</v>
      </c>
    </row>
    <row r="8242" spans="1:8">
      <c r="A8242" s="601"/>
      <c r="B8242" s="602"/>
      <c r="C8242" s="602"/>
      <c r="D8242" s="603"/>
      <c r="E8242" s="604" t="s">
        <v>4141</v>
      </c>
      <c r="F8242" s="605"/>
      <c r="G8242" s="606" t="s">
        <v>4141</v>
      </c>
      <c r="H8242" s="607" t="s">
        <v>4141</v>
      </c>
    </row>
    <row r="8243" spans="1:8" ht="13.5" thickBot="1">
      <c r="A8243" s="641"/>
      <c r="B8243" s="642"/>
      <c r="C8243" s="642"/>
      <c r="D8243" s="643"/>
      <c r="E8243" s="644" t="s">
        <v>4153</v>
      </c>
      <c r="F8243" s="645"/>
      <c r="G8243" s="646"/>
      <c r="H8243" s="647">
        <v>11257.32</v>
      </c>
    </row>
    <row r="8244" spans="1:8" ht="13.5" thickBot="1">
      <c r="A8244" s="648" t="s">
        <v>4154</v>
      </c>
      <c r="B8244" s="649"/>
      <c r="C8244" s="649"/>
      <c r="D8244" s="649"/>
      <c r="E8244" s="650"/>
      <c r="F8244" s="651">
        <v>16764.150000000001</v>
      </c>
      <c r="G8244" s="652"/>
      <c r="H8244" s="653"/>
    </row>
    <row r="8245" spans="1:8" ht="15.75" thickBot="1">
      <c r="A8245" s="579"/>
      <c r="B8245" s="579"/>
      <c r="C8245" s="579"/>
      <c r="D8245" s="579"/>
      <c r="E8245" s="579"/>
      <c r="F8245" s="579"/>
      <c r="G8245" s="579"/>
      <c r="H8245" s="579"/>
    </row>
    <row r="8246" spans="1:8" ht="15.75" thickBot="1">
      <c r="A8246" s="580"/>
      <c r="B8246" s="580"/>
      <c r="C8246" s="580"/>
      <c r="D8246" s="580"/>
      <c r="E8246" s="580"/>
      <c r="F8246" s="580"/>
      <c r="G8246" s="580"/>
      <c r="H8246" s="580"/>
    </row>
    <row r="8247" spans="1:8" ht="26.25" thickBot="1">
      <c r="A8247" s="573" t="s">
        <v>4129</v>
      </c>
      <c r="B8247" s="581"/>
      <c r="C8247" s="581"/>
      <c r="D8247" s="582" t="s">
        <v>648</v>
      </c>
      <c r="E8247" s="583" t="s">
        <v>4130</v>
      </c>
      <c r="F8247" s="584" t="s">
        <v>28</v>
      </c>
      <c r="G8247" s="585" t="s">
        <v>0</v>
      </c>
      <c r="H8247" s="586" t="s">
        <v>4963</v>
      </c>
    </row>
    <row r="8248" spans="1:8" ht="15.75" customHeight="1" thickBot="1">
      <c r="A8248" s="580"/>
      <c r="B8248" s="580"/>
      <c r="C8248" s="580"/>
      <c r="D8248" s="580"/>
      <c r="E8248" s="580"/>
      <c r="F8248" s="580"/>
      <c r="G8248" s="580"/>
      <c r="H8248" s="580"/>
    </row>
    <row r="8249" spans="1:8">
      <c r="A8249" s="674" t="s">
        <v>1297</v>
      </c>
      <c r="B8249" s="675"/>
      <c r="C8249" s="675"/>
      <c r="D8249" s="675"/>
      <c r="E8249" s="675"/>
      <c r="F8249" s="675"/>
      <c r="G8249" s="675"/>
      <c r="H8249" s="676"/>
    </row>
    <row r="8250" spans="1:8">
      <c r="A8250" s="594" t="s">
        <v>4064</v>
      </c>
      <c r="B8250" s="595"/>
      <c r="C8250" s="595"/>
      <c r="D8250" s="596"/>
      <c r="E8250" s="597" t="s">
        <v>4130</v>
      </c>
      <c r="F8250" s="598" t="s">
        <v>4132</v>
      </c>
      <c r="G8250" s="599" t="s">
        <v>4133</v>
      </c>
      <c r="H8250" s="600" t="s">
        <v>4134</v>
      </c>
    </row>
    <row r="8251" spans="1:8">
      <c r="A8251" s="601" t="s">
        <v>4964</v>
      </c>
      <c r="B8251" s="602"/>
      <c r="C8251" s="602"/>
      <c r="D8251" s="603"/>
      <c r="E8251" s="604" t="s">
        <v>4228</v>
      </c>
      <c r="F8251" s="605">
        <v>0.35</v>
      </c>
      <c r="G8251" s="606">
        <v>56595</v>
      </c>
      <c r="H8251" s="607">
        <v>19808.25</v>
      </c>
    </row>
    <row r="8252" spans="1:8">
      <c r="A8252" s="601" t="s">
        <v>4965</v>
      </c>
      <c r="B8252" s="602"/>
      <c r="C8252" s="602"/>
      <c r="D8252" s="603"/>
      <c r="E8252" s="604" t="s">
        <v>4138</v>
      </c>
      <c r="F8252" s="605">
        <v>0.1</v>
      </c>
      <c r="G8252" s="606">
        <v>20895</v>
      </c>
      <c r="H8252" s="607">
        <v>2089.5</v>
      </c>
    </row>
    <row r="8253" spans="1:8">
      <c r="A8253" s="601"/>
      <c r="B8253" s="602"/>
      <c r="C8253" s="602"/>
      <c r="D8253" s="603"/>
      <c r="E8253" s="604" t="s">
        <v>4141</v>
      </c>
      <c r="F8253" s="605"/>
      <c r="G8253" s="606" t="s">
        <v>4141</v>
      </c>
      <c r="H8253" s="607" t="s">
        <v>4141</v>
      </c>
    </row>
    <row r="8254" spans="1:8">
      <c r="A8254" s="601"/>
      <c r="B8254" s="602"/>
      <c r="C8254" s="602"/>
      <c r="D8254" s="603"/>
      <c r="E8254" s="604" t="s">
        <v>4141</v>
      </c>
      <c r="F8254" s="605"/>
      <c r="G8254" s="606" t="s">
        <v>4141</v>
      </c>
      <c r="H8254" s="607" t="s">
        <v>4141</v>
      </c>
    </row>
    <row r="8255" spans="1:8">
      <c r="A8255" s="601"/>
      <c r="B8255" s="602"/>
      <c r="C8255" s="602"/>
      <c r="D8255" s="603"/>
      <c r="E8255" s="604" t="s">
        <v>4141</v>
      </c>
      <c r="F8255" s="605"/>
      <c r="G8255" s="606" t="s">
        <v>4141</v>
      </c>
      <c r="H8255" s="607" t="s">
        <v>4141</v>
      </c>
    </row>
    <row r="8256" spans="1:8">
      <c r="A8256" s="601"/>
      <c r="B8256" s="602"/>
      <c r="C8256" s="602"/>
      <c r="D8256" s="603"/>
      <c r="E8256" s="623" t="s">
        <v>4142</v>
      </c>
      <c r="F8256" s="624"/>
      <c r="G8256" s="625"/>
      <c r="H8256" s="612">
        <v>21897.75</v>
      </c>
    </row>
    <row r="8257" spans="1:8">
      <c r="A8257" s="677" t="s">
        <v>4143</v>
      </c>
      <c r="B8257" s="678"/>
      <c r="C8257" s="678"/>
      <c r="D8257" s="678"/>
      <c r="E8257" s="678"/>
      <c r="F8257" s="678"/>
      <c r="G8257" s="678"/>
      <c r="H8257" s="679"/>
    </row>
    <row r="8258" spans="1:8">
      <c r="A8258" s="594" t="s">
        <v>4129</v>
      </c>
      <c r="B8258" s="595"/>
      <c r="C8258" s="595"/>
      <c r="D8258" s="596"/>
      <c r="E8258" s="597" t="s">
        <v>4130</v>
      </c>
      <c r="F8258" s="598" t="s">
        <v>4144</v>
      </c>
      <c r="G8258" s="599" t="s">
        <v>4133</v>
      </c>
      <c r="H8258" s="600" t="s">
        <v>4134</v>
      </c>
    </row>
    <row r="8259" spans="1:8">
      <c r="A8259" s="601" t="s">
        <v>4145</v>
      </c>
      <c r="B8259" s="602"/>
      <c r="C8259" s="602"/>
      <c r="D8259" s="603"/>
      <c r="E8259" s="604" t="s">
        <v>4146</v>
      </c>
      <c r="F8259" s="619">
        <v>1</v>
      </c>
      <c r="G8259" s="606">
        <v>1587.2183463750353</v>
      </c>
      <c r="H8259" s="607">
        <v>1587.22</v>
      </c>
    </row>
    <row r="8260" spans="1:8">
      <c r="A8260" s="601"/>
      <c r="B8260" s="602"/>
      <c r="C8260" s="602"/>
      <c r="D8260" s="603"/>
      <c r="E8260" s="604" t="s">
        <v>4141</v>
      </c>
      <c r="F8260" s="619" t="s">
        <v>4141</v>
      </c>
      <c r="G8260" s="606" t="s">
        <v>4141</v>
      </c>
      <c r="H8260" s="607" t="s">
        <v>4141</v>
      </c>
    </row>
    <row r="8261" spans="1:8">
      <c r="A8261" s="601"/>
      <c r="B8261" s="602"/>
      <c r="C8261" s="602"/>
      <c r="D8261" s="603"/>
      <c r="E8261" s="604" t="s">
        <v>4141</v>
      </c>
      <c r="F8261" s="619" t="s">
        <v>4141</v>
      </c>
      <c r="G8261" s="606" t="s">
        <v>4141</v>
      </c>
      <c r="H8261" s="607" t="s">
        <v>4141</v>
      </c>
    </row>
    <row r="8262" spans="1:8">
      <c r="A8262" s="620"/>
      <c r="B8262" s="621"/>
      <c r="C8262" s="621"/>
      <c r="D8262" s="622"/>
      <c r="E8262" s="623" t="s">
        <v>4147</v>
      </c>
      <c r="F8262" s="624"/>
      <c r="G8262" s="625"/>
      <c r="H8262" s="612">
        <v>1587.22</v>
      </c>
    </row>
    <row r="8263" spans="1:8">
      <c r="A8263" s="677" t="s">
        <v>4148</v>
      </c>
      <c r="B8263" s="678"/>
      <c r="C8263" s="678"/>
      <c r="D8263" s="678"/>
      <c r="E8263" s="678"/>
      <c r="F8263" s="678"/>
      <c r="G8263" s="678"/>
      <c r="H8263" s="679"/>
    </row>
    <row r="8264" spans="1:8">
      <c r="A8264" s="594" t="s">
        <v>4064</v>
      </c>
      <c r="B8264" s="595"/>
      <c r="C8264" s="595"/>
      <c r="D8264" s="596"/>
      <c r="E8264" s="597" t="s">
        <v>4130</v>
      </c>
      <c r="F8264" s="598" t="s">
        <v>4132</v>
      </c>
      <c r="G8264" s="599" t="s">
        <v>4133</v>
      </c>
      <c r="H8264" s="600" t="s">
        <v>4134</v>
      </c>
    </row>
    <row r="8265" spans="1:8">
      <c r="A8265" s="601" t="s">
        <v>4149</v>
      </c>
      <c r="B8265" s="602"/>
      <c r="C8265" s="602"/>
      <c r="D8265" s="603"/>
      <c r="E8265" s="604" t="s">
        <v>4140</v>
      </c>
      <c r="F8265" s="632">
        <v>0.02</v>
      </c>
      <c r="G8265" s="606">
        <v>64783.484999999993</v>
      </c>
      <c r="H8265" s="607">
        <v>1295.67</v>
      </c>
    </row>
    <row r="8266" spans="1:8">
      <c r="A8266" s="601"/>
      <c r="B8266" s="602"/>
      <c r="C8266" s="602"/>
      <c r="D8266" s="603"/>
      <c r="E8266" s="623" t="s">
        <v>4150</v>
      </c>
      <c r="F8266" s="624"/>
      <c r="G8266" s="625"/>
      <c r="H8266" s="612">
        <v>1295.67</v>
      </c>
    </row>
    <row r="8267" spans="1:8">
      <c r="A8267" s="677" t="s">
        <v>4151</v>
      </c>
      <c r="B8267" s="678"/>
      <c r="C8267" s="678"/>
      <c r="D8267" s="678"/>
      <c r="E8267" s="678"/>
      <c r="F8267" s="678"/>
      <c r="G8267" s="678"/>
      <c r="H8267" s="679"/>
    </row>
    <row r="8268" spans="1:8">
      <c r="A8268" s="594" t="s">
        <v>4064</v>
      </c>
      <c r="B8268" s="595"/>
      <c r="C8268" s="595"/>
      <c r="D8268" s="596"/>
      <c r="E8268" s="597" t="s">
        <v>4130</v>
      </c>
      <c r="F8268" s="598" t="s">
        <v>4144</v>
      </c>
      <c r="G8268" s="599" t="s">
        <v>4133</v>
      </c>
      <c r="H8268" s="600" t="s">
        <v>4134</v>
      </c>
    </row>
    <row r="8269" spans="1:8">
      <c r="A8269" s="601" t="s">
        <v>4195</v>
      </c>
      <c r="B8269" s="602"/>
      <c r="C8269" s="602"/>
      <c r="D8269" s="603"/>
      <c r="E8269" s="604" t="s">
        <v>4146</v>
      </c>
      <c r="F8269" s="640">
        <v>1</v>
      </c>
      <c r="G8269" s="606">
        <v>45029.264109374999</v>
      </c>
      <c r="H8269" s="607">
        <v>45029.26</v>
      </c>
    </row>
    <row r="8270" spans="1:8">
      <c r="A8270" s="601"/>
      <c r="B8270" s="602"/>
      <c r="C8270" s="602"/>
      <c r="D8270" s="603"/>
      <c r="E8270" s="604" t="s">
        <v>4141</v>
      </c>
      <c r="F8270" s="605"/>
      <c r="G8270" s="606" t="s">
        <v>4141</v>
      </c>
      <c r="H8270" s="607" t="s">
        <v>4141</v>
      </c>
    </row>
    <row r="8271" spans="1:8" ht="13.5" thickBot="1">
      <c r="A8271" s="641"/>
      <c r="B8271" s="642"/>
      <c r="C8271" s="642"/>
      <c r="D8271" s="643"/>
      <c r="E8271" s="644" t="s">
        <v>4153</v>
      </c>
      <c r="F8271" s="645"/>
      <c r="G8271" s="646"/>
      <c r="H8271" s="647">
        <v>45029.26</v>
      </c>
    </row>
    <row r="8272" spans="1:8" ht="13.5" thickBot="1">
      <c r="A8272" s="648" t="s">
        <v>4154</v>
      </c>
      <c r="B8272" s="649"/>
      <c r="C8272" s="649"/>
      <c r="D8272" s="649"/>
      <c r="E8272" s="650"/>
      <c r="F8272" s="651">
        <v>69809.899999999994</v>
      </c>
      <c r="G8272" s="652"/>
      <c r="H8272" s="653"/>
    </row>
    <row r="8273" spans="1:8" ht="15.75" thickBot="1">
      <c r="A8273" s="579"/>
      <c r="B8273" s="579"/>
      <c r="C8273" s="579"/>
      <c r="D8273" s="579"/>
      <c r="E8273" s="579"/>
      <c r="F8273" s="579"/>
      <c r="G8273" s="579"/>
      <c r="H8273" s="579"/>
    </row>
    <row r="8274" spans="1:8" ht="15.75" thickBot="1">
      <c r="A8274" s="580"/>
      <c r="B8274" s="580"/>
      <c r="C8274" s="580"/>
      <c r="D8274" s="580"/>
      <c r="E8274" s="580"/>
      <c r="F8274" s="580"/>
      <c r="G8274" s="580"/>
      <c r="H8274" s="580"/>
    </row>
    <row r="8275" spans="1:8" ht="26.25" thickBot="1">
      <c r="A8275" s="573" t="s">
        <v>4129</v>
      </c>
      <c r="B8275" s="581"/>
      <c r="C8275" s="581"/>
      <c r="D8275" s="582" t="s">
        <v>650</v>
      </c>
      <c r="E8275" s="583" t="s">
        <v>4130</v>
      </c>
      <c r="F8275" s="584" t="s">
        <v>28</v>
      </c>
      <c r="G8275" s="585" t="s">
        <v>0</v>
      </c>
      <c r="H8275" s="586" t="s">
        <v>4966</v>
      </c>
    </row>
    <row r="8276" spans="1:8" ht="15.75" customHeight="1" thickBot="1">
      <c r="A8276" s="580"/>
      <c r="B8276" s="580"/>
      <c r="C8276" s="580"/>
      <c r="D8276" s="580"/>
      <c r="E8276" s="580"/>
      <c r="F8276" s="580"/>
      <c r="G8276" s="580"/>
      <c r="H8276" s="580"/>
    </row>
    <row r="8277" spans="1:8">
      <c r="A8277" s="674" t="s">
        <v>1297</v>
      </c>
      <c r="B8277" s="675"/>
      <c r="C8277" s="675"/>
      <c r="D8277" s="675"/>
      <c r="E8277" s="675"/>
      <c r="F8277" s="675"/>
      <c r="G8277" s="675"/>
      <c r="H8277" s="676"/>
    </row>
    <row r="8278" spans="1:8">
      <c r="A8278" s="594" t="s">
        <v>4064</v>
      </c>
      <c r="B8278" s="595"/>
      <c r="C8278" s="595"/>
      <c r="D8278" s="596"/>
      <c r="E8278" s="597" t="s">
        <v>4130</v>
      </c>
      <c r="F8278" s="598" t="s">
        <v>4132</v>
      </c>
      <c r="G8278" s="599" t="s">
        <v>4133</v>
      </c>
      <c r="H8278" s="600" t="s">
        <v>4134</v>
      </c>
    </row>
    <row r="8279" spans="1:8">
      <c r="A8279" s="601" t="s">
        <v>4962</v>
      </c>
      <c r="B8279" s="602"/>
      <c r="C8279" s="602"/>
      <c r="D8279" s="603"/>
      <c r="E8279" s="604" t="s">
        <v>4263</v>
      </c>
      <c r="F8279" s="605">
        <v>1.5</v>
      </c>
      <c r="G8279" s="606">
        <v>2132</v>
      </c>
      <c r="H8279" s="607">
        <v>3198</v>
      </c>
    </row>
    <row r="8280" spans="1:8">
      <c r="A8280" s="601" t="s">
        <v>4372</v>
      </c>
      <c r="B8280" s="602"/>
      <c r="C8280" s="602"/>
      <c r="D8280" s="603"/>
      <c r="E8280" s="604" t="s">
        <v>4228</v>
      </c>
      <c r="F8280" s="605">
        <v>0.06</v>
      </c>
      <c r="G8280" s="606">
        <v>58120</v>
      </c>
      <c r="H8280" s="607">
        <v>3487.2</v>
      </c>
    </row>
    <row r="8281" spans="1:8">
      <c r="A8281" s="601" t="s">
        <v>4946</v>
      </c>
      <c r="B8281" s="602"/>
      <c r="C8281" s="602"/>
      <c r="D8281" s="603"/>
      <c r="E8281" s="604" t="s">
        <v>4138</v>
      </c>
      <c r="F8281" s="605">
        <v>0.04</v>
      </c>
      <c r="G8281" s="606">
        <v>1995</v>
      </c>
      <c r="H8281" s="607">
        <v>79.8</v>
      </c>
    </row>
    <row r="8282" spans="1:8">
      <c r="A8282" s="601"/>
      <c r="B8282" s="602"/>
      <c r="C8282" s="602"/>
      <c r="D8282" s="603"/>
      <c r="E8282" s="604" t="s">
        <v>4141</v>
      </c>
      <c r="F8282" s="605"/>
      <c r="G8282" s="606" t="s">
        <v>4141</v>
      </c>
      <c r="H8282" s="607" t="s">
        <v>4141</v>
      </c>
    </row>
    <row r="8283" spans="1:8">
      <c r="A8283" s="601"/>
      <c r="B8283" s="602"/>
      <c r="C8283" s="602"/>
      <c r="D8283" s="603"/>
      <c r="E8283" s="623" t="s">
        <v>4142</v>
      </c>
      <c r="F8283" s="624"/>
      <c r="G8283" s="625"/>
      <c r="H8283" s="612">
        <v>6765</v>
      </c>
    </row>
    <row r="8284" spans="1:8">
      <c r="A8284" s="677" t="s">
        <v>4143</v>
      </c>
      <c r="B8284" s="678"/>
      <c r="C8284" s="678"/>
      <c r="D8284" s="678"/>
      <c r="E8284" s="678"/>
      <c r="F8284" s="678"/>
      <c r="G8284" s="678"/>
      <c r="H8284" s="679"/>
    </row>
    <row r="8285" spans="1:8">
      <c r="A8285" s="594" t="s">
        <v>4129</v>
      </c>
      <c r="B8285" s="595"/>
      <c r="C8285" s="595"/>
      <c r="D8285" s="596"/>
      <c r="E8285" s="597" t="s">
        <v>4130</v>
      </c>
      <c r="F8285" s="598" t="s">
        <v>4144</v>
      </c>
      <c r="G8285" s="599" t="s">
        <v>4133</v>
      </c>
      <c r="H8285" s="600" t="s">
        <v>4134</v>
      </c>
    </row>
    <row r="8286" spans="1:8">
      <c r="A8286" s="601" t="s">
        <v>4145</v>
      </c>
      <c r="B8286" s="602"/>
      <c r="C8286" s="602"/>
      <c r="D8286" s="603"/>
      <c r="E8286" s="604" t="s">
        <v>4146</v>
      </c>
      <c r="F8286" s="619">
        <v>0.5</v>
      </c>
      <c r="G8286" s="606">
        <v>1587.2183463750353</v>
      </c>
      <c r="H8286" s="607">
        <v>793.61</v>
      </c>
    </row>
    <row r="8287" spans="1:8">
      <c r="A8287" s="601" t="s">
        <v>4180</v>
      </c>
      <c r="B8287" s="602"/>
      <c r="C8287" s="602"/>
      <c r="D8287" s="603"/>
      <c r="E8287" s="604" t="s">
        <v>4146</v>
      </c>
      <c r="F8287" s="619">
        <v>0.5</v>
      </c>
      <c r="G8287" s="606">
        <v>104.75641086075238</v>
      </c>
      <c r="H8287" s="607">
        <v>52.38</v>
      </c>
    </row>
    <row r="8288" spans="1:8">
      <c r="A8288" s="601" t="s">
        <v>4181</v>
      </c>
      <c r="B8288" s="602"/>
      <c r="C8288" s="602"/>
      <c r="D8288" s="603"/>
      <c r="E8288" s="604" t="s">
        <v>4146</v>
      </c>
      <c r="F8288" s="619">
        <v>0.5</v>
      </c>
      <c r="G8288" s="606">
        <v>2041.4757928961851</v>
      </c>
      <c r="H8288" s="607">
        <v>1020.74</v>
      </c>
    </row>
    <row r="8289" spans="1:8">
      <c r="A8289" s="620"/>
      <c r="B8289" s="621"/>
      <c r="C8289" s="621"/>
      <c r="D8289" s="622"/>
      <c r="E8289" s="623" t="s">
        <v>4147</v>
      </c>
      <c r="F8289" s="624"/>
      <c r="G8289" s="625"/>
      <c r="H8289" s="612">
        <v>1866.73</v>
      </c>
    </row>
    <row r="8290" spans="1:8">
      <c r="A8290" s="677" t="s">
        <v>4148</v>
      </c>
      <c r="B8290" s="678"/>
      <c r="C8290" s="678"/>
      <c r="D8290" s="678"/>
      <c r="E8290" s="678"/>
      <c r="F8290" s="678"/>
      <c r="G8290" s="678"/>
      <c r="H8290" s="679"/>
    </row>
    <row r="8291" spans="1:8">
      <c r="A8291" s="594" t="s">
        <v>4064</v>
      </c>
      <c r="B8291" s="595"/>
      <c r="C8291" s="595"/>
      <c r="D8291" s="596"/>
      <c r="E8291" s="597" t="s">
        <v>4130</v>
      </c>
      <c r="F8291" s="598" t="s">
        <v>4132</v>
      </c>
      <c r="G8291" s="599" t="s">
        <v>4133</v>
      </c>
      <c r="H8291" s="600" t="s">
        <v>4134</v>
      </c>
    </row>
    <row r="8292" spans="1:8">
      <c r="A8292" s="601" t="s">
        <v>4149</v>
      </c>
      <c r="B8292" s="602"/>
      <c r="C8292" s="602"/>
      <c r="D8292" s="603"/>
      <c r="E8292" s="604" t="s">
        <v>4140</v>
      </c>
      <c r="F8292" s="632">
        <v>0.05</v>
      </c>
      <c r="G8292" s="606">
        <v>64783.484999999993</v>
      </c>
      <c r="H8292" s="607">
        <v>3239.17</v>
      </c>
    </row>
    <row r="8293" spans="1:8">
      <c r="A8293" s="601"/>
      <c r="B8293" s="602"/>
      <c r="C8293" s="602"/>
      <c r="D8293" s="603"/>
      <c r="E8293" s="623" t="s">
        <v>4150</v>
      </c>
      <c r="F8293" s="624"/>
      <c r="G8293" s="625"/>
      <c r="H8293" s="612">
        <v>3239.17</v>
      </c>
    </row>
    <row r="8294" spans="1:8">
      <c r="A8294" s="677" t="s">
        <v>4151</v>
      </c>
      <c r="B8294" s="678"/>
      <c r="C8294" s="678"/>
      <c r="D8294" s="678"/>
      <c r="E8294" s="678"/>
      <c r="F8294" s="678"/>
      <c r="G8294" s="678"/>
      <c r="H8294" s="679"/>
    </row>
    <row r="8295" spans="1:8">
      <c r="A8295" s="594" t="s">
        <v>4064</v>
      </c>
      <c r="B8295" s="595"/>
      <c r="C8295" s="595"/>
      <c r="D8295" s="596"/>
      <c r="E8295" s="597" t="s">
        <v>4130</v>
      </c>
      <c r="F8295" s="598" t="s">
        <v>4144</v>
      </c>
      <c r="G8295" s="599" t="s">
        <v>4133</v>
      </c>
      <c r="H8295" s="600" t="s">
        <v>4134</v>
      </c>
    </row>
    <row r="8296" spans="1:8">
      <c r="A8296" s="601" t="s">
        <v>4195</v>
      </c>
      <c r="B8296" s="602"/>
      <c r="C8296" s="602"/>
      <c r="D8296" s="603"/>
      <c r="E8296" s="604" t="s">
        <v>4146</v>
      </c>
      <c r="F8296" s="640">
        <v>0.5</v>
      </c>
      <c r="G8296" s="606">
        <v>45029.264109374999</v>
      </c>
      <c r="H8296" s="607">
        <v>22514.63</v>
      </c>
    </row>
    <row r="8297" spans="1:8">
      <c r="A8297" s="601"/>
      <c r="B8297" s="602"/>
      <c r="C8297" s="602"/>
      <c r="D8297" s="603"/>
      <c r="E8297" s="604" t="s">
        <v>4141</v>
      </c>
      <c r="F8297" s="605"/>
      <c r="G8297" s="606" t="s">
        <v>4141</v>
      </c>
      <c r="H8297" s="607" t="s">
        <v>4141</v>
      </c>
    </row>
    <row r="8298" spans="1:8" ht="13.5" thickBot="1">
      <c r="A8298" s="641"/>
      <c r="B8298" s="642"/>
      <c r="C8298" s="642"/>
      <c r="D8298" s="643"/>
      <c r="E8298" s="644" t="s">
        <v>4153</v>
      </c>
      <c r="F8298" s="645"/>
      <c r="G8298" s="646"/>
      <c r="H8298" s="647">
        <v>22514.63</v>
      </c>
    </row>
    <row r="8299" spans="1:8" ht="13.5" thickBot="1">
      <c r="A8299" s="648" t="s">
        <v>4154</v>
      </c>
      <c r="B8299" s="649"/>
      <c r="C8299" s="649"/>
      <c r="D8299" s="649"/>
      <c r="E8299" s="650"/>
      <c r="F8299" s="651">
        <v>34385.53</v>
      </c>
      <c r="G8299" s="652"/>
      <c r="H8299" s="653"/>
    </row>
    <row r="8300" spans="1:8" ht="15.75" thickBot="1">
      <c r="A8300" s="579"/>
      <c r="B8300" s="579"/>
      <c r="C8300" s="579"/>
      <c r="D8300" s="579"/>
      <c r="E8300" s="579"/>
      <c r="F8300" s="579"/>
      <c r="G8300" s="579"/>
      <c r="H8300" s="579"/>
    </row>
    <row r="8301" spans="1:8" ht="15.75" thickBot="1">
      <c r="A8301" s="580"/>
      <c r="B8301" s="580"/>
      <c r="C8301" s="580"/>
      <c r="D8301" s="580"/>
      <c r="E8301" s="580"/>
      <c r="F8301" s="580"/>
      <c r="G8301" s="580"/>
      <c r="H8301" s="580"/>
    </row>
    <row r="8302" spans="1:8" ht="39" thickBot="1">
      <c r="A8302" s="573" t="s">
        <v>4129</v>
      </c>
      <c r="B8302" s="581"/>
      <c r="C8302" s="581"/>
      <c r="D8302" s="582" t="s">
        <v>652</v>
      </c>
      <c r="E8302" s="583" t="s">
        <v>4130</v>
      </c>
      <c r="F8302" s="584" t="s">
        <v>28</v>
      </c>
      <c r="G8302" s="585" t="s">
        <v>0</v>
      </c>
      <c r="H8302" s="586" t="s">
        <v>4967</v>
      </c>
    </row>
    <row r="8303" spans="1:8" ht="15.75" customHeight="1" thickBot="1">
      <c r="A8303" s="580"/>
      <c r="B8303" s="580"/>
      <c r="C8303" s="580"/>
      <c r="D8303" s="580"/>
      <c r="E8303" s="580"/>
      <c r="F8303" s="580"/>
      <c r="G8303" s="580"/>
      <c r="H8303" s="580"/>
    </row>
    <row r="8304" spans="1:8">
      <c r="A8304" s="674" t="s">
        <v>1297</v>
      </c>
      <c r="B8304" s="675"/>
      <c r="C8304" s="675"/>
      <c r="D8304" s="675"/>
      <c r="E8304" s="675"/>
      <c r="F8304" s="675"/>
      <c r="G8304" s="675"/>
      <c r="H8304" s="676"/>
    </row>
    <row r="8305" spans="1:8">
      <c r="A8305" s="594" t="s">
        <v>4064</v>
      </c>
      <c r="B8305" s="595"/>
      <c r="C8305" s="595"/>
      <c r="D8305" s="596"/>
      <c r="E8305" s="597" t="s">
        <v>4130</v>
      </c>
      <c r="F8305" s="598" t="s">
        <v>4132</v>
      </c>
      <c r="G8305" s="599" t="s">
        <v>4133</v>
      </c>
      <c r="H8305" s="600" t="s">
        <v>4134</v>
      </c>
    </row>
    <row r="8306" spans="1:8">
      <c r="A8306" s="601" t="s">
        <v>4968</v>
      </c>
      <c r="B8306" s="602"/>
      <c r="C8306" s="602"/>
      <c r="D8306" s="603"/>
      <c r="E8306" s="604" t="s">
        <v>4138</v>
      </c>
      <c r="F8306" s="605">
        <v>0.1</v>
      </c>
      <c r="G8306" s="606">
        <v>172095</v>
      </c>
      <c r="H8306" s="607">
        <v>17209.5</v>
      </c>
    </row>
    <row r="8307" spans="1:8">
      <c r="A8307" s="601"/>
      <c r="B8307" s="602"/>
      <c r="C8307" s="602"/>
      <c r="D8307" s="603"/>
      <c r="E8307" s="604" t="s">
        <v>4141</v>
      </c>
      <c r="F8307" s="605"/>
      <c r="G8307" s="606" t="s">
        <v>4141</v>
      </c>
      <c r="H8307" s="607" t="s">
        <v>4141</v>
      </c>
    </row>
    <row r="8308" spans="1:8">
      <c r="A8308" s="601"/>
      <c r="B8308" s="602"/>
      <c r="C8308" s="602"/>
      <c r="D8308" s="603"/>
      <c r="E8308" s="604" t="s">
        <v>4141</v>
      </c>
      <c r="F8308" s="605"/>
      <c r="G8308" s="606" t="s">
        <v>4141</v>
      </c>
      <c r="H8308" s="607" t="s">
        <v>4141</v>
      </c>
    </row>
    <row r="8309" spans="1:8">
      <c r="A8309" s="601"/>
      <c r="B8309" s="602"/>
      <c r="C8309" s="602"/>
      <c r="D8309" s="603"/>
      <c r="E8309" s="623" t="s">
        <v>4142</v>
      </c>
      <c r="F8309" s="624"/>
      <c r="G8309" s="625"/>
      <c r="H8309" s="612">
        <v>17209.5</v>
      </c>
    </row>
    <row r="8310" spans="1:8">
      <c r="A8310" s="677" t="s">
        <v>4143</v>
      </c>
      <c r="B8310" s="678"/>
      <c r="C8310" s="678"/>
      <c r="D8310" s="678"/>
      <c r="E8310" s="678"/>
      <c r="F8310" s="678"/>
      <c r="G8310" s="678"/>
      <c r="H8310" s="679"/>
    </row>
    <row r="8311" spans="1:8">
      <c r="A8311" s="594" t="s">
        <v>4129</v>
      </c>
      <c r="B8311" s="595"/>
      <c r="C8311" s="595"/>
      <c r="D8311" s="596"/>
      <c r="E8311" s="597" t="s">
        <v>4130</v>
      </c>
      <c r="F8311" s="598" t="s">
        <v>4144</v>
      </c>
      <c r="G8311" s="599" t="s">
        <v>4133</v>
      </c>
      <c r="H8311" s="600" t="s">
        <v>4134</v>
      </c>
    </row>
    <row r="8312" spans="1:8">
      <c r="A8312" s="601" t="s">
        <v>4145</v>
      </c>
      <c r="B8312" s="602"/>
      <c r="C8312" s="602"/>
      <c r="D8312" s="603"/>
      <c r="E8312" s="604" t="s">
        <v>4146</v>
      </c>
      <c r="F8312" s="619">
        <v>0.31</v>
      </c>
      <c r="G8312" s="606">
        <v>1587.2183463750353</v>
      </c>
      <c r="H8312" s="607">
        <v>492.04</v>
      </c>
    </row>
    <row r="8313" spans="1:8">
      <c r="A8313" s="601" t="s">
        <v>4180</v>
      </c>
      <c r="B8313" s="602"/>
      <c r="C8313" s="602"/>
      <c r="D8313" s="603"/>
      <c r="E8313" s="604" t="s">
        <v>4146</v>
      </c>
      <c r="F8313" s="619">
        <v>0.31</v>
      </c>
      <c r="G8313" s="606">
        <v>104.75641086075238</v>
      </c>
      <c r="H8313" s="607">
        <v>32.47</v>
      </c>
    </row>
    <row r="8314" spans="1:8">
      <c r="A8314" s="601" t="s">
        <v>4181</v>
      </c>
      <c r="B8314" s="602"/>
      <c r="C8314" s="602"/>
      <c r="D8314" s="603"/>
      <c r="E8314" s="604" t="s">
        <v>4146</v>
      </c>
      <c r="F8314" s="619">
        <v>0.31</v>
      </c>
      <c r="G8314" s="606">
        <v>2041.4757928961851</v>
      </c>
      <c r="H8314" s="607">
        <v>632.86</v>
      </c>
    </row>
    <row r="8315" spans="1:8">
      <c r="A8315" s="620"/>
      <c r="B8315" s="621"/>
      <c r="C8315" s="621"/>
      <c r="D8315" s="622"/>
      <c r="E8315" s="623" t="s">
        <v>4147</v>
      </c>
      <c r="F8315" s="624"/>
      <c r="G8315" s="625"/>
      <c r="H8315" s="612">
        <v>1157.3699999999999</v>
      </c>
    </row>
    <row r="8316" spans="1:8">
      <c r="A8316" s="677" t="s">
        <v>4148</v>
      </c>
      <c r="B8316" s="678"/>
      <c r="C8316" s="678"/>
      <c r="D8316" s="678"/>
      <c r="E8316" s="678"/>
      <c r="F8316" s="678"/>
      <c r="G8316" s="678"/>
      <c r="H8316" s="679"/>
    </row>
    <row r="8317" spans="1:8">
      <c r="A8317" s="594" t="s">
        <v>4064</v>
      </c>
      <c r="B8317" s="595"/>
      <c r="C8317" s="595"/>
      <c r="D8317" s="596"/>
      <c r="E8317" s="597" t="s">
        <v>4130</v>
      </c>
      <c r="F8317" s="598" t="s">
        <v>4132</v>
      </c>
      <c r="G8317" s="599" t="s">
        <v>4133</v>
      </c>
      <c r="H8317" s="600" t="s">
        <v>4134</v>
      </c>
    </row>
    <row r="8318" spans="1:8">
      <c r="A8318" s="601" t="s">
        <v>4149</v>
      </c>
      <c r="B8318" s="602"/>
      <c r="C8318" s="602"/>
      <c r="D8318" s="603"/>
      <c r="E8318" s="604" t="s">
        <v>4140</v>
      </c>
      <c r="F8318" s="632">
        <v>0.05</v>
      </c>
      <c r="G8318" s="606">
        <v>64783.484999999993</v>
      </c>
      <c r="H8318" s="607">
        <v>3239.17</v>
      </c>
    </row>
    <row r="8319" spans="1:8">
      <c r="A8319" s="601"/>
      <c r="B8319" s="602"/>
      <c r="C8319" s="602"/>
      <c r="D8319" s="603"/>
      <c r="E8319" s="623" t="s">
        <v>4150</v>
      </c>
      <c r="F8319" s="624"/>
      <c r="G8319" s="625"/>
      <c r="H8319" s="612">
        <v>3239.17</v>
      </c>
    </row>
    <row r="8320" spans="1:8">
      <c r="A8320" s="677" t="s">
        <v>4151</v>
      </c>
      <c r="B8320" s="678"/>
      <c r="C8320" s="678"/>
      <c r="D8320" s="678"/>
      <c r="E8320" s="678"/>
      <c r="F8320" s="678"/>
      <c r="G8320" s="678"/>
      <c r="H8320" s="679"/>
    </row>
    <row r="8321" spans="1:8">
      <c r="A8321" s="594" t="s">
        <v>4064</v>
      </c>
      <c r="B8321" s="595"/>
      <c r="C8321" s="595"/>
      <c r="D8321" s="596"/>
      <c r="E8321" s="597" t="s">
        <v>4130</v>
      </c>
      <c r="F8321" s="598" t="s">
        <v>4144</v>
      </c>
      <c r="G8321" s="599" t="s">
        <v>4133</v>
      </c>
      <c r="H8321" s="600" t="s">
        <v>4134</v>
      </c>
    </row>
    <row r="8322" spans="1:8">
      <c r="A8322" s="601" t="s">
        <v>4195</v>
      </c>
      <c r="B8322" s="602"/>
      <c r="C8322" s="602"/>
      <c r="D8322" s="603"/>
      <c r="E8322" s="604" t="s">
        <v>4146</v>
      </c>
      <c r="F8322" s="640">
        <v>0.31</v>
      </c>
      <c r="G8322" s="606">
        <v>45029.264109374999</v>
      </c>
      <c r="H8322" s="607">
        <v>13959.07</v>
      </c>
    </row>
    <row r="8323" spans="1:8">
      <c r="A8323" s="601"/>
      <c r="B8323" s="602"/>
      <c r="C8323" s="602"/>
      <c r="D8323" s="603"/>
      <c r="E8323" s="604" t="s">
        <v>4141</v>
      </c>
      <c r="F8323" s="605"/>
      <c r="G8323" s="606" t="s">
        <v>4141</v>
      </c>
      <c r="H8323" s="607" t="s">
        <v>4141</v>
      </c>
    </row>
    <row r="8324" spans="1:8" ht="13.5" thickBot="1">
      <c r="A8324" s="641"/>
      <c r="B8324" s="642"/>
      <c r="C8324" s="642"/>
      <c r="D8324" s="643"/>
      <c r="E8324" s="644" t="s">
        <v>4153</v>
      </c>
      <c r="F8324" s="645"/>
      <c r="G8324" s="646"/>
      <c r="H8324" s="647">
        <v>13959.07</v>
      </c>
    </row>
    <row r="8325" spans="1:8" ht="13.5" thickBot="1">
      <c r="A8325" s="648" t="s">
        <v>4154</v>
      </c>
      <c r="B8325" s="649"/>
      <c r="C8325" s="649"/>
      <c r="D8325" s="649"/>
      <c r="E8325" s="650"/>
      <c r="F8325" s="651">
        <v>35565.11</v>
      </c>
      <c r="G8325" s="652"/>
      <c r="H8325" s="653"/>
    </row>
    <row r="8326" spans="1:8" ht="15.75" thickBot="1">
      <c r="A8326" s="579"/>
      <c r="B8326" s="579"/>
      <c r="C8326" s="579"/>
      <c r="D8326" s="579"/>
      <c r="E8326" s="579"/>
      <c r="F8326" s="579"/>
      <c r="G8326" s="579"/>
      <c r="H8326" s="579"/>
    </row>
    <row r="8327" spans="1:8" ht="15.75" thickBot="1">
      <c r="A8327" s="580"/>
      <c r="B8327" s="580"/>
      <c r="C8327" s="580"/>
      <c r="D8327" s="580"/>
      <c r="E8327" s="580"/>
      <c r="F8327" s="580"/>
      <c r="G8327" s="580"/>
      <c r="H8327" s="580"/>
    </row>
    <row r="8328" spans="1:8" ht="26.25" thickBot="1">
      <c r="A8328" s="573" t="s">
        <v>4129</v>
      </c>
      <c r="B8328" s="581"/>
      <c r="C8328" s="581"/>
      <c r="D8328" s="582" t="s">
        <v>654</v>
      </c>
      <c r="E8328" s="583" t="s">
        <v>4130</v>
      </c>
      <c r="F8328" s="584" t="s">
        <v>28</v>
      </c>
      <c r="G8328" s="585" t="s">
        <v>0</v>
      </c>
      <c r="H8328" s="586" t="s">
        <v>4969</v>
      </c>
    </row>
    <row r="8329" spans="1:8" ht="15.75" customHeight="1" thickBot="1">
      <c r="A8329" s="580"/>
      <c r="B8329" s="580"/>
      <c r="C8329" s="580"/>
      <c r="D8329" s="580"/>
      <c r="E8329" s="580"/>
      <c r="F8329" s="580"/>
      <c r="G8329" s="580"/>
      <c r="H8329" s="580"/>
    </row>
    <row r="8330" spans="1:8">
      <c r="A8330" s="674" t="s">
        <v>1297</v>
      </c>
      <c r="B8330" s="675"/>
      <c r="C8330" s="675"/>
      <c r="D8330" s="675"/>
      <c r="E8330" s="675"/>
      <c r="F8330" s="675"/>
      <c r="G8330" s="675"/>
      <c r="H8330" s="676"/>
    </row>
    <row r="8331" spans="1:8">
      <c r="A8331" s="594" t="s">
        <v>4064</v>
      </c>
      <c r="B8331" s="595"/>
      <c r="C8331" s="595"/>
      <c r="D8331" s="596"/>
      <c r="E8331" s="597" t="s">
        <v>4130</v>
      </c>
      <c r="F8331" s="598" t="s">
        <v>4132</v>
      </c>
      <c r="G8331" s="599" t="s">
        <v>4133</v>
      </c>
      <c r="H8331" s="600" t="s">
        <v>4134</v>
      </c>
    </row>
    <row r="8332" spans="1:8">
      <c r="A8332" s="601" t="s">
        <v>4176</v>
      </c>
      <c r="B8332" s="602"/>
      <c r="C8332" s="602"/>
      <c r="D8332" s="603"/>
      <c r="E8332" s="604" t="s">
        <v>4177</v>
      </c>
      <c r="F8332" s="605">
        <v>0.16</v>
      </c>
      <c r="G8332" s="606">
        <v>32</v>
      </c>
      <c r="H8332" s="607">
        <v>5.12</v>
      </c>
    </row>
    <row r="8333" spans="1:8">
      <c r="A8333" s="601" t="s">
        <v>4970</v>
      </c>
      <c r="B8333" s="602"/>
      <c r="C8333" s="602"/>
      <c r="D8333" s="603"/>
      <c r="E8333" s="604" t="s">
        <v>4263</v>
      </c>
      <c r="F8333" s="605">
        <v>5</v>
      </c>
      <c r="G8333" s="606">
        <v>2033</v>
      </c>
      <c r="H8333" s="607">
        <v>10165</v>
      </c>
    </row>
    <row r="8334" spans="1:8">
      <c r="A8334" s="601" t="s">
        <v>4971</v>
      </c>
      <c r="B8334" s="602"/>
      <c r="C8334" s="602"/>
      <c r="D8334" s="603"/>
      <c r="E8334" s="604" t="s">
        <v>4972</v>
      </c>
      <c r="F8334" s="605">
        <v>0.36</v>
      </c>
      <c r="G8334" s="606">
        <v>21105</v>
      </c>
      <c r="H8334" s="607">
        <v>7597.8</v>
      </c>
    </row>
    <row r="8335" spans="1:8">
      <c r="A8335" s="601"/>
      <c r="B8335" s="602"/>
      <c r="C8335" s="602"/>
      <c r="D8335" s="603"/>
      <c r="E8335" s="604" t="s">
        <v>4141</v>
      </c>
      <c r="F8335" s="605"/>
      <c r="G8335" s="606" t="s">
        <v>4141</v>
      </c>
      <c r="H8335" s="607" t="s">
        <v>4141</v>
      </c>
    </row>
    <row r="8336" spans="1:8">
      <c r="A8336" s="601"/>
      <c r="B8336" s="602"/>
      <c r="C8336" s="602"/>
      <c r="D8336" s="603"/>
      <c r="E8336" s="604" t="s">
        <v>4141</v>
      </c>
      <c r="F8336" s="605"/>
      <c r="G8336" s="606" t="s">
        <v>4141</v>
      </c>
      <c r="H8336" s="607" t="s">
        <v>4141</v>
      </c>
    </row>
    <row r="8337" spans="1:8">
      <c r="A8337" s="601"/>
      <c r="B8337" s="602"/>
      <c r="C8337" s="602"/>
      <c r="D8337" s="603"/>
      <c r="E8337" s="623" t="s">
        <v>4142</v>
      </c>
      <c r="F8337" s="624"/>
      <c r="G8337" s="625"/>
      <c r="H8337" s="612">
        <v>17767.919999999998</v>
      </c>
    </row>
    <row r="8338" spans="1:8">
      <c r="A8338" s="677" t="s">
        <v>4143</v>
      </c>
      <c r="B8338" s="678"/>
      <c r="C8338" s="678"/>
      <c r="D8338" s="678"/>
      <c r="E8338" s="678"/>
      <c r="F8338" s="678"/>
      <c r="G8338" s="678"/>
      <c r="H8338" s="679"/>
    </row>
    <row r="8339" spans="1:8">
      <c r="A8339" s="594" t="s">
        <v>4129</v>
      </c>
      <c r="B8339" s="595"/>
      <c r="C8339" s="595"/>
      <c r="D8339" s="596"/>
      <c r="E8339" s="597" t="s">
        <v>4130</v>
      </c>
      <c r="F8339" s="598" t="s">
        <v>4144</v>
      </c>
      <c r="G8339" s="599" t="s">
        <v>4133</v>
      </c>
      <c r="H8339" s="600" t="s">
        <v>4134</v>
      </c>
    </row>
    <row r="8340" spans="1:8">
      <c r="A8340" s="601" t="s">
        <v>4145</v>
      </c>
      <c r="B8340" s="602"/>
      <c r="C8340" s="602"/>
      <c r="D8340" s="603"/>
      <c r="E8340" s="604" t="s">
        <v>4146</v>
      </c>
      <c r="F8340" s="619">
        <v>0.2</v>
      </c>
      <c r="G8340" s="606">
        <v>1587.2183463750353</v>
      </c>
      <c r="H8340" s="607">
        <v>317.44</v>
      </c>
    </row>
    <row r="8341" spans="1:8">
      <c r="A8341" s="601"/>
      <c r="B8341" s="602"/>
      <c r="C8341" s="602"/>
      <c r="D8341" s="603"/>
      <c r="E8341" s="604" t="s">
        <v>4141</v>
      </c>
      <c r="F8341" s="619" t="s">
        <v>4141</v>
      </c>
      <c r="G8341" s="606" t="s">
        <v>4141</v>
      </c>
      <c r="H8341" s="607" t="s">
        <v>4141</v>
      </c>
    </row>
    <row r="8342" spans="1:8">
      <c r="A8342" s="601"/>
      <c r="B8342" s="602"/>
      <c r="C8342" s="602"/>
      <c r="D8342" s="603"/>
      <c r="E8342" s="604" t="s">
        <v>4141</v>
      </c>
      <c r="F8342" s="619" t="s">
        <v>4141</v>
      </c>
      <c r="G8342" s="606" t="s">
        <v>4141</v>
      </c>
      <c r="H8342" s="607" t="s">
        <v>4141</v>
      </c>
    </row>
    <row r="8343" spans="1:8">
      <c r="A8343" s="620"/>
      <c r="B8343" s="621"/>
      <c r="C8343" s="621"/>
      <c r="D8343" s="622"/>
      <c r="E8343" s="623" t="s">
        <v>4147</v>
      </c>
      <c r="F8343" s="624"/>
      <c r="G8343" s="625"/>
      <c r="H8343" s="612">
        <v>317.44</v>
      </c>
    </row>
    <row r="8344" spans="1:8">
      <c r="A8344" s="677" t="s">
        <v>4148</v>
      </c>
      <c r="B8344" s="678"/>
      <c r="C8344" s="678"/>
      <c r="D8344" s="678"/>
      <c r="E8344" s="678"/>
      <c r="F8344" s="678"/>
      <c r="G8344" s="678"/>
      <c r="H8344" s="679"/>
    </row>
    <row r="8345" spans="1:8">
      <c r="A8345" s="594" t="s">
        <v>4064</v>
      </c>
      <c r="B8345" s="595"/>
      <c r="C8345" s="595"/>
      <c r="D8345" s="596"/>
      <c r="E8345" s="597" t="s">
        <v>4130</v>
      </c>
      <c r="F8345" s="598" t="s">
        <v>4132</v>
      </c>
      <c r="G8345" s="599" t="s">
        <v>4133</v>
      </c>
      <c r="H8345" s="600" t="s">
        <v>4134</v>
      </c>
    </row>
    <row r="8346" spans="1:8">
      <c r="A8346" s="601" t="s">
        <v>4149</v>
      </c>
      <c r="B8346" s="602"/>
      <c r="C8346" s="602"/>
      <c r="D8346" s="603"/>
      <c r="E8346" s="604" t="s">
        <v>4140</v>
      </c>
      <c r="F8346" s="632">
        <v>0.02</v>
      </c>
      <c r="G8346" s="606">
        <v>64783.484999999993</v>
      </c>
      <c r="H8346" s="607">
        <v>1295.67</v>
      </c>
    </row>
    <row r="8347" spans="1:8">
      <c r="A8347" s="601"/>
      <c r="B8347" s="602"/>
      <c r="C8347" s="602"/>
      <c r="D8347" s="603"/>
      <c r="E8347" s="623" t="s">
        <v>4150</v>
      </c>
      <c r="F8347" s="624"/>
      <c r="G8347" s="625"/>
      <c r="H8347" s="612">
        <v>1295.67</v>
      </c>
    </row>
    <row r="8348" spans="1:8">
      <c r="A8348" s="677" t="s">
        <v>4151</v>
      </c>
      <c r="B8348" s="678"/>
      <c r="C8348" s="678"/>
      <c r="D8348" s="678"/>
      <c r="E8348" s="678"/>
      <c r="F8348" s="678"/>
      <c r="G8348" s="678"/>
      <c r="H8348" s="679"/>
    </row>
    <row r="8349" spans="1:8">
      <c r="A8349" s="594" t="s">
        <v>4064</v>
      </c>
      <c r="B8349" s="595"/>
      <c r="C8349" s="595"/>
      <c r="D8349" s="596"/>
      <c r="E8349" s="597" t="s">
        <v>4130</v>
      </c>
      <c r="F8349" s="598" t="s">
        <v>4144</v>
      </c>
      <c r="G8349" s="599" t="s">
        <v>4133</v>
      </c>
      <c r="H8349" s="600" t="s">
        <v>4134</v>
      </c>
    </row>
    <row r="8350" spans="1:8">
      <c r="A8350" s="601" t="s">
        <v>4195</v>
      </c>
      <c r="B8350" s="602"/>
      <c r="C8350" s="602"/>
      <c r="D8350" s="603"/>
      <c r="E8350" s="604" t="s">
        <v>4146</v>
      </c>
      <c r="F8350" s="640">
        <v>0.2</v>
      </c>
      <c r="G8350" s="606">
        <v>45029.264109374999</v>
      </c>
      <c r="H8350" s="607">
        <v>9005.85</v>
      </c>
    </row>
    <row r="8351" spans="1:8">
      <c r="A8351" s="601"/>
      <c r="B8351" s="602"/>
      <c r="C8351" s="602"/>
      <c r="D8351" s="603"/>
      <c r="E8351" s="604" t="s">
        <v>4141</v>
      </c>
      <c r="F8351" s="605"/>
      <c r="G8351" s="606" t="s">
        <v>4141</v>
      </c>
      <c r="H8351" s="607" t="s">
        <v>4141</v>
      </c>
    </row>
    <row r="8352" spans="1:8" ht="13.5" thickBot="1">
      <c r="A8352" s="641"/>
      <c r="B8352" s="642"/>
      <c r="C8352" s="642"/>
      <c r="D8352" s="643"/>
      <c r="E8352" s="644" t="s">
        <v>4153</v>
      </c>
      <c r="F8352" s="645"/>
      <c r="G8352" s="646"/>
      <c r="H8352" s="647">
        <v>9005.85</v>
      </c>
    </row>
    <row r="8353" spans="1:8" ht="13.5" thickBot="1">
      <c r="A8353" s="648" t="s">
        <v>4154</v>
      </c>
      <c r="B8353" s="649"/>
      <c r="C8353" s="649"/>
      <c r="D8353" s="649"/>
      <c r="E8353" s="650"/>
      <c r="F8353" s="651">
        <v>28386.880000000001</v>
      </c>
      <c r="G8353" s="652"/>
      <c r="H8353" s="653"/>
    </row>
    <row r="8354" spans="1:8" ht="15.75" thickBot="1">
      <c r="A8354" s="579"/>
      <c r="B8354" s="579"/>
      <c r="C8354" s="579"/>
      <c r="D8354" s="579"/>
      <c r="E8354" s="579"/>
      <c r="F8354" s="579"/>
      <c r="G8354" s="579"/>
      <c r="H8354" s="579"/>
    </row>
    <row r="8355" spans="1:8" ht="15.75" thickBot="1">
      <c r="A8355" s="580"/>
      <c r="B8355" s="580"/>
      <c r="C8355" s="580"/>
      <c r="D8355" s="580"/>
      <c r="E8355" s="580"/>
      <c r="F8355" s="580"/>
      <c r="G8355" s="580"/>
      <c r="H8355" s="580"/>
    </row>
    <row r="8356" spans="1:8" ht="27" customHeight="1" thickBot="1">
      <c r="A8356" s="573" t="s">
        <v>4129</v>
      </c>
      <c r="B8356" s="581"/>
      <c r="C8356" s="581"/>
      <c r="D8356" s="582" t="s">
        <v>656</v>
      </c>
      <c r="E8356" s="583" t="s">
        <v>4130</v>
      </c>
      <c r="F8356" s="584" t="s">
        <v>28</v>
      </c>
      <c r="G8356" s="585" t="s">
        <v>0</v>
      </c>
      <c r="H8356" s="586" t="s">
        <v>4973</v>
      </c>
    </row>
    <row r="8357" spans="1:8" ht="15.75" customHeight="1" thickBot="1">
      <c r="A8357" s="580"/>
      <c r="B8357" s="580"/>
      <c r="C8357" s="580"/>
      <c r="D8357" s="580"/>
      <c r="E8357" s="580"/>
      <c r="F8357" s="580"/>
      <c r="G8357" s="580"/>
      <c r="H8357" s="580"/>
    </row>
    <row r="8358" spans="1:8">
      <c r="A8358" s="674" t="s">
        <v>1297</v>
      </c>
      <c r="B8358" s="675"/>
      <c r="C8358" s="675"/>
      <c r="D8358" s="675"/>
      <c r="E8358" s="675"/>
      <c r="F8358" s="675"/>
      <c r="G8358" s="675"/>
      <c r="H8358" s="676"/>
    </row>
    <row r="8359" spans="1:8">
      <c r="A8359" s="594" t="s">
        <v>4064</v>
      </c>
      <c r="B8359" s="595"/>
      <c r="C8359" s="595"/>
      <c r="D8359" s="596"/>
      <c r="E8359" s="597" t="s">
        <v>4130</v>
      </c>
      <c r="F8359" s="598" t="s">
        <v>4132</v>
      </c>
      <c r="G8359" s="599" t="s">
        <v>4133</v>
      </c>
      <c r="H8359" s="600" t="s">
        <v>4134</v>
      </c>
    </row>
    <row r="8360" spans="1:8">
      <c r="A8360" s="601" t="s">
        <v>4974</v>
      </c>
      <c r="B8360" s="602"/>
      <c r="C8360" s="602"/>
      <c r="D8360" s="603"/>
      <c r="E8360" s="604" t="s">
        <v>4228</v>
      </c>
      <c r="F8360" s="605">
        <v>0.33</v>
      </c>
      <c r="G8360" s="606">
        <v>42945</v>
      </c>
      <c r="H8360" s="607">
        <v>14171.85</v>
      </c>
    </row>
    <row r="8361" spans="1:8">
      <c r="A8361" s="601" t="s">
        <v>4975</v>
      </c>
      <c r="B8361" s="602"/>
      <c r="C8361" s="602"/>
      <c r="D8361" s="603"/>
      <c r="E8361" s="604" t="s">
        <v>4136</v>
      </c>
      <c r="F8361" s="605">
        <v>0.08</v>
      </c>
      <c r="G8361" s="606">
        <v>13756</v>
      </c>
      <c r="H8361" s="607">
        <v>1100.48</v>
      </c>
    </row>
    <row r="8362" spans="1:8">
      <c r="A8362" s="601"/>
      <c r="B8362" s="602"/>
      <c r="C8362" s="602"/>
      <c r="D8362" s="603"/>
      <c r="E8362" s="604" t="s">
        <v>4141</v>
      </c>
      <c r="F8362" s="605"/>
      <c r="G8362" s="606" t="s">
        <v>4141</v>
      </c>
      <c r="H8362" s="607" t="s">
        <v>4141</v>
      </c>
    </row>
    <row r="8363" spans="1:8">
      <c r="A8363" s="601"/>
      <c r="B8363" s="602"/>
      <c r="C8363" s="602"/>
      <c r="D8363" s="603"/>
      <c r="E8363" s="623" t="s">
        <v>4142</v>
      </c>
      <c r="F8363" s="624"/>
      <c r="G8363" s="625"/>
      <c r="H8363" s="612">
        <v>15272.33</v>
      </c>
    </row>
    <row r="8364" spans="1:8">
      <c r="A8364" s="677" t="s">
        <v>4143</v>
      </c>
      <c r="B8364" s="678"/>
      <c r="C8364" s="678"/>
      <c r="D8364" s="678"/>
      <c r="E8364" s="678"/>
      <c r="F8364" s="678"/>
      <c r="G8364" s="678"/>
      <c r="H8364" s="679"/>
    </row>
    <row r="8365" spans="1:8">
      <c r="A8365" s="594" t="s">
        <v>4129</v>
      </c>
      <c r="B8365" s="595"/>
      <c r="C8365" s="595"/>
      <c r="D8365" s="596"/>
      <c r="E8365" s="597" t="s">
        <v>4130</v>
      </c>
      <c r="F8365" s="598" t="s">
        <v>4144</v>
      </c>
      <c r="G8365" s="599" t="s">
        <v>4133</v>
      </c>
      <c r="H8365" s="600" t="s">
        <v>4134</v>
      </c>
    </row>
    <row r="8366" spans="1:8">
      <c r="A8366" s="601" t="s">
        <v>4145</v>
      </c>
      <c r="B8366" s="602"/>
      <c r="C8366" s="602"/>
      <c r="D8366" s="603"/>
      <c r="E8366" s="604" t="s">
        <v>4146</v>
      </c>
      <c r="F8366" s="619">
        <v>0.4</v>
      </c>
      <c r="G8366" s="606">
        <v>1587.2183463750353</v>
      </c>
      <c r="H8366" s="607">
        <v>634.89</v>
      </c>
    </row>
    <row r="8367" spans="1:8">
      <c r="A8367" s="601" t="s">
        <v>4180</v>
      </c>
      <c r="B8367" s="602"/>
      <c r="C8367" s="602"/>
      <c r="D8367" s="603"/>
      <c r="E8367" s="604" t="s">
        <v>4146</v>
      </c>
      <c r="F8367" s="619">
        <v>0.4</v>
      </c>
      <c r="G8367" s="606">
        <v>104.75641086075238</v>
      </c>
      <c r="H8367" s="607">
        <v>41.9</v>
      </c>
    </row>
    <row r="8368" spans="1:8">
      <c r="A8368" s="601" t="s">
        <v>4181</v>
      </c>
      <c r="B8368" s="602"/>
      <c r="C8368" s="602"/>
      <c r="D8368" s="603"/>
      <c r="E8368" s="604" t="s">
        <v>4146</v>
      </c>
      <c r="F8368" s="619">
        <v>0.4</v>
      </c>
      <c r="G8368" s="606">
        <v>2041.4757928961851</v>
      </c>
      <c r="H8368" s="607">
        <v>816.59</v>
      </c>
    </row>
    <row r="8369" spans="1:8">
      <c r="A8369" s="620"/>
      <c r="B8369" s="621"/>
      <c r="C8369" s="621"/>
      <c r="D8369" s="622"/>
      <c r="E8369" s="623" t="s">
        <v>4147</v>
      </c>
      <c r="F8369" s="624"/>
      <c r="G8369" s="625"/>
      <c r="H8369" s="612">
        <v>1493.38</v>
      </c>
    </row>
    <row r="8370" spans="1:8">
      <c r="A8370" s="677" t="s">
        <v>4148</v>
      </c>
      <c r="B8370" s="678"/>
      <c r="C8370" s="678"/>
      <c r="D8370" s="678"/>
      <c r="E8370" s="678"/>
      <c r="F8370" s="678"/>
      <c r="G8370" s="678"/>
      <c r="H8370" s="679"/>
    </row>
    <row r="8371" spans="1:8">
      <c r="A8371" s="594" t="s">
        <v>4064</v>
      </c>
      <c r="B8371" s="595"/>
      <c r="C8371" s="595"/>
      <c r="D8371" s="596"/>
      <c r="E8371" s="597" t="s">
        <v>4130</v>
      </c>
      <c r="F8371" s="598" t="s">
        <v>4132</v>
      </c>
      <c r="G8371" s="599" t="s">
        <v>4133</v>
      </c>
      <c r="H8371" s="600" t="s">
        <v>4134</v>
      </c>
    </row>
    <row r="8372" spans="1:8">
      <c r="A8372" s="601" t="s">
        <v>4149</v>
      </c>
      <c r="B8372" s="602"/>
      <c r="C8372" s="602"/>
      <c r="D8372" s="603"/>
      <c r="E8372" s="604" t="s">
        <v>4140</v>
      </c>
      <c r="F8372" s="632">
        <v>0.02</v>
      </c>
      <c r="G8372" s="606">
        <v>64783.484999999993</v>
      </c>
      <c r="H8372" s="607">
        <v>1295.67</v>
      </c>
    </row>
    <row r="8373" spans="1:8">
      <c r="A8373" s="601"/>
      <c r="B8373" s="602"/>
      <c r="C8373" s="602"/>
      <c r="D8373" s="603"/>
      <c r="E8373" s="623" t="s">
        <v>4150</v>
      </c>
      <c r="F8373" s="624"/>
      <c r="G8373" s="625"/>
      <c r="H8373" s="612">
        <v>1295.67</v>
      </c>
    </row>
    <row r="8374" spans="1:8">
      <c r="A8374" s="677" t="s">
        <v>4151</v>
      </c>
      <c r="B8374" s="678"/>
      <c r="C8374" s="678"/>
      <c r="D8374" s="678"/>
      <c r="E8374" s="678"/>
      <c r="F8374" s="678"/>
      <c r="G8374" s="678"/>
      <c r="H8374" s="679"/>
    </row>
    <row r="8375" spans="1:8">
      <c r="A8375" s="594" t="s">
        <v>4064</v>
      </c>
      <c r="B8375" s="595"/>
      <c r="C8375" s="595"/>
      <c r="D8375" s="596"/>
      <c r="E8375" s="597" t="s">
        <v>4130</v>
      </c>
      <c r="F8375" s="598" t="s">
        <v>4144</v>
      </c>
      <c r="G8375" s="599" t="s">
        <v>4133</v>
      </c>
      <c r="H8375" s="600" t="s">
        <v>4134</v>
      </c>
    </row>
    <row r="8376" spans="1:8">
      <c r="A8376" s="601" t="s">
        <v>4195</v>
      </c>
      <c r="B8376" s="602"/>
      <c r="C8376" s="602"/>
      <c r="D8376" s="603"/>
      <c r="E8376" s="604" t="s">
        <v>4146</v>
      </c>
      <c r="F8376" s="640">
        <v>0.4</v>
      </c>
      <c r="G8376" s="606">
        <v>45029.264109374999</v>
      </c>
      <c r="H8376" s="607">
        <v>18011.71</v>
      </c>
    </row>
    <row r="8377" spans="1:8">
      <c r="A8377" s="601"/>
      <c r="B8377" s="602"/>
      <c r="C8377" s="602"/>
      <c r="D8377" s="603"/>
      <c r="E8377" s="604" t="s">
        <v>4141</v>
      </c>
      <c r="F8377" s="605"/>
      <c r="G8377" s="606" t="s">
        <v>4141</v>
      </c>
      <c r="H8377" s="607" t="s">
        <v>4141</v>
      </c>
    </row>
    <row r="8378" spans="1:8" ht="13.5" thickBot="1">
      <c r="A8378" s="641"/>
      <c r="B8378" s="642"/>
      <c r="C8378" s="642"/>
      <c r="D8378" s="643"/>
      <c r="E8378" s="644" t="s">
        <v>4153</v>
      </c>
      <c r="F8378" s="645"/>
      <c r="G8378" s="646"/>
      <c r="H8378" s="647">
        <v>18011.71</v>
      </c>
    </row>
    <row r="8379" spans="1:8" ht="13.5" thickBot="1">
      <c r="A8379" s="648" t="s">
        <v>4154</v>
      </c>
      <c r="B8379" s="649"/>
      <c r="C8379" s="649"/>
      <c r="D8379" s="649"/>
      <c r="E8379" s="650"/>
      <c r="F8379" s="651">
        <v>36073.089999999997</v>
      </c>
      <c r="G8379" s="652"/>
      <c r="H8379" s="653"/>
    </row>
    <row r="8380" spans="1:8" ht="15.75" thickBot="1">
      <c r="A8380" s="579"/>
      <c r="B8380" s="579"/>
      <c r="C8380" s="579"/>
      <c r="D8380" s="579"/>
      <c r="E8380" s="579"/>
      <c r="F8380" s="579"/>
      <c r="G8380" s="579"/>
      <c r="H8380" s="579"/>
    </row>
    <row r="8381" spans="1:8" ht="15.75" thickBot="1">
      <c r="A8381" s="580"/>
      <c r="B8381" s="580"/>
      <c r="C8381" s="580"/>
      <c r="D8381" s="580"/>
      <c r="E8381" s="580"/>
      <c r="F8381" s="580"/>
      <c r="G8381" s="580"/>
      <c r="H8381" s="580"/>
    </row>
    <row r="8382" spans="1:8" ht="26.25" thickBot="1">
      <c r="A8382" s="573" t="s">
        <v>4129</v>
      </c>
      <c r="B8382" s="581"/>
      <c r="C8382" s="581"/>
      <c r="D8382" s="582" t="s">
        <v>658</v>
      </c>
      <c r="E8382" s="583" t="s">
        <v>4130</v>
      </c>
      <c r="F8382" s="584" t="s">
        <v>25</v>
      </c>
      <c r="G8382" s="585" t="s">
        <v>0</v>
      </c>
      <c r="H8382" s="586" t="s">
        <v>4976</v>
      </c>
    </row>
    <row r="8383" spans="1:8" ht="15.75" customHeight="1" thickBot="1">
      <c r="A8383" s="580"/>
      <c r="B8383" s="580"/>
      <c r="C8383" s="580"/>
      <c r="D8383" s="580"/>
      <c r="E8383" s="580"/>
      <c r="F8383" s="580"/>
      <c r="G8383" s="580"/>
      <c r="H8383" s="580"/>
    </row>
    <row r="8384" spans="1:8">
      <c r="A8384" s="674" t="s">
        <v>1297</v>
      </c>
      <c r="B8384" s="675"/>
      <c r="C8384" s="675"/>
      <c r="D8384" s="675"/>
      <c r="E8384" s="675"/>
      <c r="F8384" s="675"/>
      <c r="G8384" s="675"/>
      <c r="H8384" s="676"/>
    </row>
    <row r="8385" spans="1:8">
      <c r="A8385" s="594" t="s">
        <v>4064</v>
      </c>
      <c r="B8385" s="595"/>
      <c r="C8385" s="595"/>
      <c r="D8385" s="596"/>
      <c r="E8385" s="597" t="s">
        <v>4130</v>
      </c>
      <c r="F8385" s="598" t="s">
        <v>4132</v>
      </c>
      <c r="G8385" s="599" t="s">
        <v>4133</v>
      </c>
      <c r="H8385" s="600" t="s">
        <v>4134</v>
      </c>
    </row>
    <row r="8386" spans="1:8">
      <c r="A8386" s="601" t="s">
        <v>4977</v>
      </c>
      <c r="B8386" s="602"/>
      <c r="C8386" s="602"/>
      <c r="D8386" s="603"/>
      <c r="E8386" s="604" t="s">
        <v>4228</v>
      </c>
      <c r="F8386" s="605">
        <v>1.4E-2</v>
      </c>
      <c r="G8386" s="606">
        <v>86659</v>
      </c>
      <c r="H8386" s="607">
        <v>1213.23</v>
      </c>
    </row>
    <row r="8387" spans="1:8">
      <c r="A8387" s="601" t="s">
        <v>4946</v>
      </c>
      <c r="B8387" s="602"/>
      <c r="C8387" s="602"/>
      <c r="D8387" s="603"/>
      <c r="E8387" s="604" t="s">
        <v>4138</v>
      </c>
      <c r="F8387" s="605">
        <v>0.16</v>
      </c>
      <c r="G8387" s="606">
        <v>1995</v>
      </c>
      <c r="H8387" s="607">
        <v>319.2</v>
      </c>
    </row>
    <row r="8388" spans="1:8">
      <c r="A8388" s="601" t="s">
        <v>4978</v>
      </c>
      <c r="B8388" s="602"/>
      <c r="C8388" s="602"/>
      <c r="D8388" s="603"/>
      <c r="E8388" s="604" t="s">
        <v>4177</v>
      </c>
      <c r="F8388" s="605">
        <v>0.01</v>
      </c>
      <c r="G8388" s="606">
        <v>62798</v>
      </c>
      <c r="H8388" s="607">
        <v>627.98</v>
      </c>
    </row>
    <row r="8389" spans="1:8">
      <c r="A8389" s="601"/>
      <c r="B8389" s="602"/>
      <c r="C8389" s="602"/>
      <c r="D8389" s="603"/>
      <c r="E8389" s="604" t="s">
        <v>4141</v>
      </c>
      <c r="F8389" s="605"/>
      <c r="G8389" s="606" t="s">
        <v>4141</v>
      </c>
      <c r="H8389" s="607" t="s">
        <v>4141</v>
      </c>
    </row>
    <row r="8390" spans="1:8">
      <c r="A8390" s="601"/>
      <c r="B8390" s="602"/>
      <c r="C8390" s="602"/>
      <c r="D8390" s="603"/>
      <c r="E8390" s="623" t="s">
        <v>4142</v>
      </c>
      <c r="F8390" s="624"/>
      <c r="G8390" s="625"/>
      <c r="H8390" s="612">
        <v>2160.41</v>
      </c>
    </row>
    <row r="8391" spans="1:8">
      <c r="A8391" s="677" t="s">
        <v>4143</v>
      </c>
      <c r="B8391" s="678"/>
      <c r="C8391" s="678"/>
      <c r="D8391" s="678"/>
      <c r="E8391" s="678"/>
      <c r="F8391" s="678"/>
      <c r="G8391" s="678"/>
      <c r="H8391" s="679"/>
    </row>
    <row r="8392" spans="1:8">
      <c r="A8392" s="594" t="s">
        <v>4129</v>
      </c>
      <c r="B8392" s="595"/>
      <c r="C8392" s="595"/>
      <c r="D8392" s="596"/>
      <c r="E8392" s="597" t="s">
        <v>4130</v>
      </c>
      <c r="F8392" s="598" t="s">
        <v>4144</v>
      </c>
      <c r="G8392" s="599" t="s">
        <v>4133</v>
      </c>
      <c r="H8392" s="600" t="s">
        <v>4134</v>
      </c>
    </row>
    <row r="8393" spans="1:8">
      <c r="A8393" s="601" t="s">
        <v>4145</v>
      </c>
      <c r="B8393" s="602"/>
      <c r="C8393" s="602"/>
      <c r="D8393" s="603"/>
      <c r="E8393" s="604" t="s">
        <v>4146</v>
      </c>
      <c r="F8393" s="619">
        <v>0.09</v>
      </c>
      <c r="G8393" s="606">
        <v>1587.2183463750353</v>
      </c>
      <c r="H8393" s="607">
        <v>142.85</v>
      </c>
    </row>
    <row r="8394" spans="1:8">
      <c r="A8394" s="601"/>
      <c r="B8394" s="602"/>
      <c r="C8394" s="602"/>
      <c r="D8394" s="603"/>
      <c r="E8394" s="604" t="s">
        <v>4141</v>
      </c>
      <c r="F8394" s="619" t="s">
        <v>4141</v>
      </c>
      <c r="G8394" s="606" t="s">
        <v>4141</v>
      </c>
      <c r="H8394" s="607" t="s">
        <v>4141</v>
      </c>
    </row>
    <row r="8395" spans="1:8">
      <c r="A8395" s="601"/>
      <c r="B8395" s="602"/>
      <c r="C8395" s="602"/>
      <c r="D8395" s="603"/>
      <c r="E8395" s="604" t="s">
        <v>4141</v>
      </c>
      <c r="F8395" s="619" t="s">
        <v>4141</v>
      </c>
      <c r="G8395" s="606" t="s">
        <v>4141</v>
      </c>
      <c r="H8395" s="607" t="s">
        <v>4141</v>
      </c>
    </row>
    <row r="8396" spans="1:8">
      <c r="A8396" s="620"/>
      <c r="B8396" s="621"/>
      <c r="C8396" s="621"/>
      <c r="D8396" s="622"/>
      <c r="E8396" s="623" t="s">
        <v>4147</v>
      </c>
      <c r="F8396" s="624"/>
      <c r="G8396" s="625"/>
      <c r="H8396" s="612">
        <v>142.85</v>
      </c>
    </row>
    <row r="8397" spans="1:8">
      <c r="A8397" s="677" t="s">
        <v>4148</v>
      </c>
      <c r="B8397" s="678"/>
      <c r="C8397" s="678"/>
      <c r="D8397" s="678"/>
      <c r="E8397" s="678"/>
      <c r="F8397" s="678"/>
      <c r="G8397" s="678"/>
      <c r="H8397" s="679"/>
    </row>
    <row r="8398" spans="1:8">
      <c r="A8398" s="594" t="s">
        <v>4064</v>
      </c>
      <c r="B8398" s="595"/>
      <c r="C8398" s="595"/>
      <c r="D8398" s="596"/>
      <c r="E8398" s="597" t="s">
        <v>4130</v>
      </c>
      <c r="F8398" s="598" t="s">
        <v>4132</v>
      </c>
      <c r="G8398" s="599" t="s">
        <v>4133</v>
      </c>
      <c r="H8398" s="600" t="s">
        <v>4134</v>
      </c>
    </row>
    <row r="8399" spans="1:8">
      <c r="A8399" s="601" t="s">
        <v>4149</v>
      </c>
      <c r="B8399" s="602"/>
      <c r="C8399" s="602"/>
      <c r="D8399" s="603"/>
      <c r="E8399" s="604" t="s">
        <v>4140</v>
      </c>
      <c r="F8399" s="632">
        <v>5.0000000000000001E-3</v>
      </c>
      <c r="G8399" s="606">
        <v>64783.484999999993</v>
      </c>
      <c r="H8399" s="607">
        <v>323.92</v>
      </c>
    </row>
    <row r="8400" spans="1:8">
      <c r="A8400" s="601"/>
      <c r="B8400" s="602"/>
      <c r="C8400" s="602"/>
      <c r="D8400" s="603"/>
      <c r="E8400" s="623" t="s">
        <v>4150</v>
      </c>
      <c r="F8400" s="624"/>
      <c r="G8400" s="625"/>
      <c r="H8400" s="612">
        <v>323.92</v>
      </c>
    </row>
    <row r="8401" spans="1:8">
      <c r="A8401" s="677" t="s">
        <v>4151</v>
      </c>
      <c r="B8401" s="678"/>
      <c r="C8401" s="678"/>
      <c r="D8401" s="678"/>
      <c r="E8401" s="678"/>
      <c r="F8401" s="678"/>
      <c r="G8401" s="678"/>
      <c r="H8401" s="679"/>
    </row>
    <row r="8402" spans="1:8">
      <c r="A8402" s="594" t="s">
        <v>4064</v>
      </c>
      <c r="B8402" s="595"/>
      <c r="C8402" s="595"/>
      <c r="D8402" s="596"/>
      <c r="E8402" s="597" t="s">
        <v>4130</v>
      </c>
      <c r="F8402" s="598" t="s">
        <v>4144</v>
      </c>
      <c r="G8402" s="599" t="s">
        <v>4133</v>
      </c>
      <c r="H8402" s="600" t="s">
        <v>4134</v>
      </c>
    </row>
    <row r="8403" spans="1:8">
      <c r="A8403" s="601" t="s">
        <v>4195</v>
      </c>
      <c r="B8403" s="602"/>
      <c r="C8403" s="602"/>
      <c r="D8403" s="603"/>
      <c r="E8403" s="604" t="s">
        <v>4146</v>
      </c>
      <c r="F8403" s="640">
        <v>0.09</v>
      </c>
      <c r="G8403" s="606">
        <v>45029.264109374999</v>
      </c>
      <c r="H8403" s="607">
        <v>4052.63</v>
      </c>
    </row>
    <row r="8404" spans="1:8">
      <c r="A8404" s="601"/>
      <c r="B8404" s="602"/>
      <c r="C8404" s="602"/>
      <c r="D8404" s="603"/>
      <c r="E8404" s="604" t="s">
        <v>4141</v>
      </c>
      <c r="F8404" s="605"/>
      <c r="G8404" s="606" t="s">
        <v>4141</v>
      </c>
      <c r="H8404" s="607" t="s">
        <v>4141</v>
      </c>
    </row>
    <row r="8405" spans="1:8" ht="13.5" thickBot="1">
      <c r="A8405" s="641"/>
      <c r="B8405" s="642"/>
      <c r="C8405" s="642"/>
      <c r="D8405" s="643"/>
      <c r="E8405" s="644" t="s">
        <v>4153</v>
      </c>
      <c r="F8405" s="645"/>
      <c r="G8405" s="646"/>
      <c r="H8405" s="647">
        <v>4052.63</v>
      </c>
    </row>
    <row r="8406" spans="1:8" ht="13.5" thickBot="1">
      <c r="A8406" s="648" t="s">
        <v>4154</v>
      </c>
      <c r="B8406" s="649"/>
      <c r="C8406" s="649"/>
      <c r="D8406" s="649"/>
      <c r="E8406" s="650"/>
      <c r="F8406" s="651">
        <v>6679.81</v>
      </c>
      <c r="G8406" s="652"/>
      <c r="H8406" s="653"/>
    </row>
    <row r="8407" spans="1:8" ht="15.75" thickBot="1">
      <c r="A8407" s="579"/>
      <c r="B8407" s="579"/>
      <c r="C8407" s="579"/>
      <c r="D8407" s="579"/>
      <c r="E8407" s="579"/>
      <c r="F8407" s="579"/>
      <c r="G8407" s="579"/>
      <c r="H8407" s="579"/>
    </row>
    <row r="8408" spans="1:8" ht="15.75" thickBot="1">
      <c r="A8408" s="580"/>
      <c r="B8408" s="580"/>
      <c r="C8408" s="580"/>
      <c r="D8408" s="580"/>
      <c r="E8408" s="580"/>
      <c r="F8408" s="580"/>
      <c r="G8408" s="580"/>
      <c r="H8408" s="580"/>
    </row>
    <row r="8409" spans="1:8" ht="26.25" thickBot="1">
      <c r="A8409" s="573" t="s">
        <v>4129</v>
      </c>
      <c r="B8409" s="581"/>
      <c r="C8409" s="581"/>
      <c r="D8409" s="582" t="s">
        <v>660</v>
      </c>
      <c r="E8409" s="583" t="s">
        <v>4130</v>
      </c>
      <c r="F8409" s="584" t="s">
        <v>28</v>
      </c>
      <c r="G8409" s="585" t="s">
        <v>0</v>
      </c>
      <c r="H8409" s="586" t="s">
        <v>4979</v>
      </c>
    </row>
    <row r="8410" spans="1:8" ht="15.75" customHeight="1" thickBot="1">
      <c r="A8410" s="580"/>
      <c r="B8410" s="580"/>
      <c r="C8410" s="580"/>
      <c r="D8410" s="580"/>
      <c r="E8410" s="580"/>
      <c r="F8410" s="580"/>
      <c r="G8410" s="580"/>
      <c r="H8410" s="580"/>
    </row>
    <row r="8411" spans="1:8">
      <c r="A8411" s="674" t="s">
        <v>1297</v>
      </c>
      <c r="B8411" s="675"/>
      <c r="C8411" s="675"/>
      <c r="D8411" s="675"/>
      <c r="E8411" s="675"/>
      <c r="F8411" s="675"/>
      <c r="G8411" s="675"/>
      <c r="H8411" s="676"/>
    </row>
    <row r="8412" spans="1:8">
      <c r="A8412" s="594" t="s">
        <v>4064</v>
      </c>
      <c r="B8412" s="595"/>
      <c r="C8412" s="595"/>
      <c r="D8412" s="596"/>
      <c r="E8412" s="597" t="s">
        <v>4130</v>
      </c>
      <c r="F8412" s="598" t="s">
        <v>4132</v>
      </c>
      <c r="G8412" s="599" t="s">
        <v>4133</v>
      </c>
      <c r="H8412" s="600" t="s">
        <v>4134</v>
      </c>
    </row>
    <row r="8413" spans="1:8">
      <c r="A8413" s="601" t="s">
        <v>4977</v>
      </c>
      <c r="B8413" s="602"/>
      <c r="C8413" s="602"/>
      <c r="D8413" s="603"/>
      <c r="E8413" s="604" t="s">
        <v>4228</v>
      </c>
      <c r="F8413" s="605">
        <v>2.8000000000000001E-2</v>
      </c>
      <c r="G8413" s="606">
        <v>86659</v>
      </c>
      <c r="H8413" s="607">
        <v>2426.4499999999998</v>
      </c>
    </row>
    <row r="8414" spans="1:8">
      <c r="A8414" s="601" t="s">
        <v>4946</v>
      </c>
      <c r="B8414" s="602"/>
      <c r="C8414" s="602"/>
      <c r="D8414" s="603"/>
      <c r="E8414" s="604" t="s">
        <v>4138</v>
      </c>
      <c r="F8414" s="605">
        <v>0.5</v>
      </c>
      <c r="G8414" s="606">
        <v>1995</v>
      </c>
      <c r="H8414" s="607">
        <v>997.5</v>
      </c>
    </row>
    <row r="8415" spans="1:8">
      <c r="A8415" s="601" t="s">
        <v>4978</v>
      </c>
      <c r="B8415" s="602"/>
      <c r="C8415" s="602"/>
      <c r="D8415" s="603"/>
      <c r="E8415" s="604" t="s">
        <v>4177</v>
      </c>
      <c r="F8415" s="605">
        <v>0.02</v>
      </c>
      <c r="G8415" s="606">
        <v>62798</v>
      </c>
      <c r="H8415" s="607">
        <v>1255.96</v>
      </c>
    </row>
    <row r="8416" spans="1:8">
      <c r="A8416" s="601"/>
      <c r="B8416" s="602"/>
      <c r="C8416" s="602"/>
      <c r="D8416" s="603"/>
      <c r="E8416" s="604" t="s">
        <v>4141</v>
      </c>
      <c r="F8416" s="605"/>
      <c r="G8416" s="606" t="s">
        <v>4141</v>
      </c>
      <c r="H8416" s="607" t="s">
        <v>4141</v>
      </c>
    </row>
    <row r="8417" spans="1:8">
      <c r="A8417" s="601"/>
      <c r="B8417" s="602"/>
      <c r="C8417" s="602"/>
      <c r="D8417" s="603"/>
      <c r="E8417" s="623" t="s">
        <v>4142</v>
      </c>
      <c r="F8417" s="624"/>
      <c r="G8417" s="625"/>
      <c r="H8417" s="612">
        <v>4679.91</v>
      </c>
    </row>
    <row r="8418" spans="1:8">
      <c r="A8418" s="677" t="s">
        <v>4143</v>
      </c>
      <c r="B8418" s="678"/>
      <c r="C8418" s="678"/>
      <c r="D8418" s="678"/>
      <c r="E8418" s="678"/>
      <c r="F8418" s="678"/>
      <c r="G8418" s="678"/>
      <c r="H8418" s="679"/>
    </row>
    <row r="8419" spans="1:8">
      <c r="A8419" s="594" t="s">
        <v>4129</v>
      </c>
      <c r="B8419" s="595"/>
      <c r="C8419" s="595"/>
      <c r="D8419" s="596"/>
      <c r="E8419" s="597" t="s">
        <v>4130</v>
      </c>
      <c r="F8419" s="598" t="s">
        <v>4144</v>
      </c>
      <c r="G8419" s="599" t="s">
        <v>4133</v>
      </c>
      <c r="H8419" s="600" t="s">
        <v>4134</v>
      </c>
    </row>
    <row r="8420" spans="1:8">
      <c r="A8420" s="601" t="s">
        <v>4145</v>
      </c>
      <c r="B8420" s="602"/>
      <c r="C8420" s="602"/>
      <c r="D8420" s="603"/>
      <c r="E8420" s="604" t="s">
        <v>4146</v>
      </c>
      <c r="F8420" s="619">
        <v>0.5</v>
      </c>
      <c r="G8420" s="606">
        <v>1587.2183463750353</v>
      </c>
      <c r="H8420" s="607">
        <v>793.61</v>
      </c>
    </row>
    <row r="8421" spans="1:8">
      <c r="A8421" s="601"/>
      <c r="B8421" s="602"/>
      <c r="C8421" s="602"/>
      <c r="D8421" s="603"/>
      <c r="E8421" s="604" t="s">
        <v>4141</v>
      </c>
      <c r="F8421" s="619" t="s">
        <v>4141</v>
      </c>
      <c r="G8421" s="606" t="s">
        <v>4141</v>
      </c>
      <c r="H8421" s="607" t="s">
        <v>4141</v>
      </c>
    </row>
    <row r="8422" spans="1:8">
      <c r="A8422" s="601"/>
      <c r="B8422" s="602"/>
      <c r="C8422" s="602"/>
      <c r="D8422" s="603"/>
      <c r="E8422" s="604" t="s">
        <v>4141</v>
      </c>
      <c r="F8422" s="619" t="s">
        <v>4141</v>
      </c>
      <c r="G8422" s="606" t="s">
        <v>4141</v>
      </c>
      <c r="H8422" s="607" t="s">
        <v>4141</v>
      </c>
    </row>
    <row r="8423" spans="1:8">
      <c r="A8423" s="620"/>
      <c r="B8423" s="621"/>
      <c r="C8423" s="621"/>
      <c r="D8423" s="622"/>
      <c r="E8423" s="623" t="s">
        <v>4147</v>
      </c>
      <c r="F8423" s="624"/>
      <c r="G8423" s="625"/>
      <c r="H8423" s="612">
        <v>793.61</v>
      </c>
    </row>
    <row r="8424" spans="1:8">
      <c r="A8424" s="677" t="s">
        <v>4148</v>
      </c>
      <c r="B8424" s="678"/>
      <c r="C8424" s="678"/>
      <c r="D8424" s="678"/>
      <c r="E8424" s="678"/>
      <c r="F8424" s="678"/>
      <c r="G8424" s="678"/>
      <c r="H8424" s="679"/>
    </row>
    <row r="8425" spans="1:8">
      <c r="A8425" s="594" t="s">
        <v>4064</v>
      </c>
      <c r="B8425" s="595"/>
      <c r="C8425" s="595"/>
      <c r="D8425" s="596"/>
      <c r="E8425" s="597" t="s">
        <v>4130</v>
      </c>
      <c r="F8425" s="598" t="s">
        <v>4132</v>
      </c>
      <c r="G8425" s="599" t="s">
        <v>4133</v>
      </c>
      <c r="H8425" s="600" t="s">
        <v>4134</v>
      </c>
    </row>
    <row r="8426" spans="1:8">
      <c r="A8426" s="601" t="s">
        <v>4149</v>
      </c>
      <c r="B8426" s="602"/>
      <c r="C8426" s="602"/>
      <c r="D8426" s="603"/>
      <c r="E8426" s="604" t="s">
        <v>4140</v>
      </c>
      <c r="F8426" s="632">
        <v>0.01</v>
      </c>
      <c r="G8426" s="606">
        <v>64783.484999999993</v>
      </c>
      <c r="H8426" s="607">
        <v>647.83000000000004</v>
      </c>
    </row>
    <row r="8427" spans="1:8">
      <c r="A8427" s="601"/>
      <c r="B8427" s="602"/>
      <c r="C8427" s="602"/>
      <c r="D8427" s="603"/>
      <c r="E8427" s="623" t="s">
        <v>4150</v>
      </c>
      <c r="F8427" s="624"/>
      <c r="G8427" s="625"/>
      <c r="H8427" s="612">
        <v>647.83000000000004</v>
      </c>
    </row>
    <row r="8428" spans="1:8">
      <c r="A8428" s="677" t="s">
        <v>4151</v>
      </c>
      <c r="B8428" s="678"/>
      <c r="C8428" s="678"/>
      <c r="D8428" s="678"/>
      <c r="E8428" s="678"/>
      <c r="F8428" s="678"/>
      <c r="G8428" s="678"/>
      <c r="H8428" s="679"/>
    </row>
    <row r="8429" spans="1:8">
      <c r="A8429" s="594" t="s">
        <v>4064</v>
      </c>
      <c r="B8429" s="595"/>
      <c r="C8429" s="595"/>
      <c r="D8429" s="596"/>
      <c r="E8429" s="597" t="s">
        <v>4130</v>
      </c>
      <c r="F8429" s="598" t="s">
        <v>4144</v>
      </c>
      <c r="G8429" s="599" t="s">
        <v>4133</v>
      </c>
      <c r="H8429" s="600" t="s">
        <v>4134</v>
      </c>
    </row>
    <row r="8430" spans="1:8">
      <c r="A8430" s="601" t="s">
        <v>4195</v>
      </c>
      <c r="B8430" s="602"/>
      <c r="C8430" s="602"/>
      <c r="D8430" s="603"/>
      <c r="E8430" s="604" t="s">
        <v>4146</v>
      </c>
      <c r="F8430" s="640">
        <v>0.5</v>
      </c>
      <c r="G8430" s="606">
        <v>45029.264109374999</v>
      </c>
      <c r="H8430" s="607">
        <v>22514.63</v>
      </c>
    </row>
    <row r="8431" spans="1:8">
      <c r="A8431" s="601"/>
      <c r="B8431" s="602"/>
      <c r="C8431" s="602"/>
      <c r="D8431" s="603"/>
      <c r="E8431" s="604" t="s">
        <v>4141</v>
      </c>
      <c r="F8431" s="605"/>
      <c r="G8431" s="606" t="s">
        <v>4141</v>
      </c>
      <c r="H8431" s="607" t="s">
        <v>4141</v>
      </c>
    </row>
    <row r="8432" spans="1:8" ht="13.5" thickBot="1">
      <c r="A8432" s="641"/>
      <c r="B8432" s="642"/>
      <c r="C8432" s="642"/>
      <c r="D8432" s="643"/>
      <c r="E8432" s="644" t="s">
        <v>4153</v>
      </c>
      <c r="F8432" s="645"/>
      <c r="G8432" s="646"/>
      <c r="H8432" s="647">
        <v>22514.63</v>
      </c>
    </row>
    <row r="8433" spans="1:8" ht="13.5" thickBot="1">
      <c r="A8433" s="648" t="s">
        <v>4154</v>
      </c>
      <c r="B8433" s="649"/>
      <c r="C8433" s="649"/>
      <c r="D8433" s="649"/>
      <c r="E8433" s="650"/>
      <c r="F8433" s="651">
        <v>28635.98</v>
      </c>
      <c r="G8433" s="652"/>
      <c r="H8433" s="653"/>
    </row>
    <row r="8434" spans="1:8" ht="15.75" thickBot="1">
      <c r="A8434" s="579"/>
      <c r="B8434" s="579"/>
      <c r="C8434" s="579"/>
      <c r="D8434" s="579"/>
      <c r="E8434" s="579"/>
      <c r="F8434" s="579"/>
      <c r="G8434" s="579"/>
      <c r="H8434" s="579"/>
    </row>
    <row r="8435" spans="1:8" ht="15.75" thickBot="1">
      <c r="A8435" s="580"/>
      <c r="B8435" s="580"/>
      <c r="C8435" s="580"/>
      <c r="D8435" s="580"/>
      <c r="E8435" s="580"/>
      <c r="F8435" s="580"/>
      <c r="G8435" s="580"/>
      <c r="H8435" s="580"/>
    </row>
    <row r="8436" spans="1:8" ht="26.25" thickBot="1">
      <c r="A8436" s="573" t="s">
        <v>4129</v>
      </c>
      <c r="B8436" s="581"/>
      <c r="C8436" s="581"/>
      <c r="D8436" s="582" t="s">
        <v>662</v>
      </c>
      <c r="E8436" s="583" t="s">
        <v>4130</v>
      </c>
      <c r="F8436" s="584" t="s">
        <v>28</v>
      </c>
      <c r="G8436" s="585" t="s">
        <v>0</v>
      </c>
      <c r="H8436" s="586" t="s">
        <v>4980</v>
      </c>
    </row>
    <row r="8437" spans="1:8" ht="15.75" customHeight="1" thickBot="1">
      <c r="A8437" s="580"/>
      <c r="B8437" s="580"/>
      <c r="C8437" s="580"/>
      <c r="D8437" s="580"/>
      <c r="E8437" s="580"/>
      <c r="F8437" s="580"/>
      <c r="G8437" s="580"/>
      <c r="H8437" s="580"/>
    </row>
    <row r="8438" spans="1:8">
      <c r="A8438" s="674" t="s">
        <v>1297</v>
      </c>
      <c r="B8438" s="675"/>
      <c r="C8438" s="675"/>
      <c r="D8438" s="675"/>
      <c r="E8438" s="675"/>
      <c r="F8438" s="675"/>
      <c r="G8438" s="675"/>
      <c r="H8438" s="676"/>
    </row>
    <row r="8439" spans="1:8">
      <c r="A8439" s="594" t="s">
        <v>4064</v>
      </c>
      <c r="B8439" s="595"/>
      <c r="C8439" s="595"/>
      <c r="D8439" s="596"/>
      <c r="E8439" s="597" t="s">
        <v>4130</v>
      </c>
      <c r="F8439" s="598" t="s">
        <v>4132</v>
      </c>
      <c r="G8439" s="599" t="s">
        <v>4133</v>
      </c>
      <c r="H8439" s="600" t="s">
        <v>4134</v>
      </c>
    </row>
    <row r="8440" spans="1:8">
      <c r="A8440" s="601" t="s">
        <v>4372</v>
      </c>
      <c r="B8440" s="602"/>
      <c r="C8440" s="602"/>
      <c r="D8440" s="603"/>
      <c r="E8440" s="604" t="s">
        <v>4228</v>
      </c>
      <c r="F8440" s="605">
        <v>0.06</v>
      </c>
      <c r="G8440" s="606">
        <v>58120</v>
      </c>
      <c r="H8440" s="607">
        <v>3487.2</v>
      </c>
    </row>
    <row r="8441" spans="1:8">
      <c r="A8441" s="601" t="s">
        <v>4368</v>
      </c>
      <c r="B8441" s="602"/>
      <c r="C8441" s="602"/>
      <c r="D8441" s="603"/>
      <c r="E8441" s="604" t="s">
        <v>4138</v>
      </c>
      <c r="F8441" s="605">
        <v>0.12</v>
      </c>
      <c r="G8441" s="606">
        <v>1995</v>
      </c>
      <c r="H8441" s="607">
        <v>239.4</v>
      </c>
    </row>
    <row r="8442" spans="1:8">
      <c r="A8442" s="601"/>
      <c r="B8442" s="602"/>
      <c r="C8442" s="602"/>
      <c r="D8442" s="603"/>
      <c r="E8442" s="623" t="s">
        <v>4142</v>
      </c>
      <c r="F8442" s="624"/>
      <c r="G8442" s="625"/>
      <c r="H8442" s="612">
        <v>3726.6</v>
      </c>
    </row>
    <row r="8443" spans="1:8">
      <c r="A8443" s="677" t="s">
        <v>4143</v>
      </c>
      <c r="B8443" s="678"/>
      <c r="C8443" s="678"/>
      <c r="D8443" s="678"/>
      <c r="E8443" s="678"/>
      <c r="F8443" s="678"/>
      <c r="G8443" s="678"/>
      <c r="H8443" s="679"/>
    </row>
    <row r="8444" spans="1:8">
      <c r="A8444" s="594" t="s">
        <v>4129</v>
      </c>
      <c r="B8444" s="595"/>
      <c r="C8444" s="595"/>
      <c r="D8444" s="596"/>
      <c r="E8444" s="597" t="s">
        <v>4130</v>
      </c>
      <c r="F8444" s="598" t="s">
        <v>4144</v>
      </c>
      <c r="G8444" s="599" t="s">
        <v>4133</v>
      </c>
      <c r="H8444" s="600" t="s">
        <v>4134</v>
      </c>
    </row>
    <row r="8445" spans="1:8">
      <c r="A8445" s="601" t="s">
        <v>4145</v>
      </c>
      <c r="B8445" s="602"/>
      <c r="C8445" s="602"/>
      <c r="D8445" s="603"/>
      <c r="E8445" s="604" t="s">
        <v>4146</v>
      </c>
      <c r="F8445" s="619">
        <v>0.25</v>
      </c>
      <c r="G8445" s="606">
        <v>1587.2183463750353</v>
      </c>
      <c r="H8445" s="607">
        <v>396.8</v>
      </c>
    </row>
    <row r="8446" spans="1:8">
      <c r="A8446" s="601" t="s">
        <v>4180</v>
      </c>
      <c r="B8446" s="602"/>
      <c r="C8446" s="602"/>
      <c r="D8446" s="603"/>
      <c r="E8446" s="604" t="s">
        <v>4146</v>
      </c>
      <c r="F8446" s="619">
        <v>0.25</v>
      </c>
      <c r="G8446" s="606">
        <v>104.75641086075238</v>
      </c>
      <c r="H8446" s="607">
        <v>26.19</v>
      </c>
    </row>
    <row r="8447" spans="1:8">
      <c r="A8447" s="601" t="s">
        <v>4181</v>
      </c>
      <c r="B8447" s="602"/>
      <c r="C8447" s="602"/>
      <c r="D8447" s="603"/>
      <c r="E8447" s="604" t="s">
        <v>4146</v>
      </c>
      <c r="F8447" s="619">
        <v>0.25</v>
      </c>
      <c r="G8447" s="606">
        <v>2041.4757928961851</v>
      </c>
      <c r="H8447" s="607">
        <v>510.37</v>
      </c>
    </row>
    <row r="8448" spans="1:8">
      <c r="A8448" s="620"/>
      <c r="B8448" s="621"/>
      <c r="C8448" s="621"/>
      <c r="D8448" s="622"/>
      <c r="E8448" s="623" t="s">
        <v>4147</v>
      </c>
      <c r="F8448" s="624"/>
      <c r="G8448" s="625"/>
      <c r="H8448" s="612">
        <v>933.36</v>
      </c>
    </row>
    <row r="8449" spans="1:8">
      <c r="A8449" s="677" t="s">
        <v>4148</v>
      </c>
      <c r="B8449" s="678"/>
      <c r="C8449" s="678"/>
      <c r="D8449" s="678"/>
      <c r="E8449" s="678"/>
      <c r="F8449" s="678"/>
      <c r="G8449" s="678"/>
      <c r="H8449" s="679"/>
    </row>
    <row r="8450" spans="1:8">
      <c r="A8450" s="594" t="s">
        <v>4064</v>
      </c>
      <c r="B8450" s="595"/>
      <c r="C8450" s="595"/>
      <c r="D8450" s="596"/>
      <c r="E8450" s="597" t="s">
        <v>4130</v>
      </c>
      <c r="F8450" s="598" t="s">
        <v>4132</v>
      </c>
      <c r="G8450" s="599" t="s">
        <v>4133</v>
      </c>
      <c r="H8450" s="600" t="s">
        <v>4134</v>
      </c>
    </row>
    <row r="8451" spans="1:8">
      <c r="A8451" s="601" t="s">
        <v>4149</v>
      </c>
      <c r="B8451" s="602"/>
      <c r="C8451" s="602"/>
      <c r="D8451" s="603"/>
      <c r="E8451" s="604" t="s">
        <v>4140</v>
      </c>
      <c r="F8451" s="632">
        <v>0.01</v>
      </c>
      <c r="G8451" s="606">
        <v>64783.484999999993</v>
      </c>
      <c r="H8451" s="607">
        <v>647.83000000000004</v>
      </c>
    </row>
    <row r="8452" spans="1:8">
      <c r="A8452" s="601"/>
      <c r="B8452" s="602"/>
      <c r="C8452" s="602"/>
      <c r="D8452" s="603"/>
      <c r="E8452" s="623" t="s">
        <v>4150</v>
      </c>
      <c r="F8452" s="624"/>
      <c r="G8452" s="625"/>
      <c r="H8452" s="612">
        <v>647.83000000000004</v>
      </c>
    </row>
    <row r="8453" spans="1:8">
      <c r="A8453" s="677" t="s">
        <v>4151</v>
      </c>
      <c r="B8453" s="678"/>
      <c r="C8453" s="678"/>
      <c r="D8453" s="678"/>
      <c r="E8453" s="678"/>
      <c r="F8453" s="678"/>
      <c r="G8453" s="678"/>
      <c r="H8453" s="679"/>
    </row>
    <row r="8454" spans="1:8">
      <c r="A8454" s="594" t="s">
        <v>4064</v>
      </c>
      <c r="B8454" s="595"/>
      <c r="C8454" s="595"/>
      <c r="D8454" s="596"/>
      <c r="E8454" s="597" t="s">
        <v>4130</v>
      </c>
      <c r="F8454" s="598" t="s">
        <v>4144</v>
      </c>
      <c r="G8454" s="599" t="s">
        <v>4133</v>
      </c>
      <c r="H8454" s="600" t="s">
        <v>4134</v>
      </c>
    </row>
    <row r="8455" spans="1:8">
      <c r="A8455" s="601" t="s">
        <v>4195</v>
      </c>
      <c r="B8455" s="602"/>
      <c r="C8455" s="602"/>
      <c r="D8455" s="603"/>
      <c r="E8455" s="604" t="s">
        <v>4146</v>
      </c>
      <c r="F8455" s="640">
        <v>0.25</v>
      </c>
      <c r="G8455" s="606">
        <v>45029.264109374999</v>
      </c>
      <c r="H8455" s="607">
        <v>11257.32</v>
      </c>
    </row>
    <row r="8456" spans="1:8">
      <c r="A8456" s="601"/>
      <c r="B8456" s="602"/>
      <c r="C8456" s="602"/>
      <c r="D8456" s="603"/>
      <c r="E8456" s="604" t="s">
        <v>4141</v>
      </c>
      <c r="F8456" s="605"/>
      <c r="G8456" s="606" t="s">
        <v>4141</v>
      </c>
      <c r="H8456" s="607" t="s">
        <v>4141</v>
      </c>
    </row>
    <row r="8457" spans="1:8" ht="13.5" thickBot="1">
      <c r="A8457" s="641"/>
      <c r="B8457" s="642"/>
      <c r="C8457" s="642"/>
      <c r="D8457" s="643"/>
      <c r="E8457" s="644" t="s">
        <v>4153</v>
      </c>
      <c r="F8457" s="645"/>
      <c r="G8457" s="646"/>
      <c r="H8457" s="647">
        <v>11257.32</v>
      </c>
    </row>
    <row r="8458" spans="1:8" ht="13.5" thickBot="1">
      <c r="A8458" s="648" t="s">
        <v>4154</v>
      </c>
      <c r="B8458" s="649"/>
      <c r="C8458" s="649"/>
      <c r="D8458" s="649"/>
      <c r="E8458" s="650"/>
      <c r="F8458" s="651">
        <v>16565.11</v>
      </c>
      <c r="G8458" s="652"/>
      <c r="H8458" s="653"/>
    </row>
    <row r="8459" spans="1:8" ht="15.75" thickBot="1">
      <c r="A8459" s="579"/>
      <c r="B8459" s="579"/>
      <c r="C8459" s="579"/>
      <c r="D8459" s="579"/>
      <c r="E8459" s="579"/>
      <c r="F8459" s="579"/>
      <c r="G8459" s="579"/>
      <c r="H8459" s="579"/>
    </row>
    <row r="8460" spans="1:8" ht="15.75" thickBot="1">
      <c r="A8460" s="580"/>
      <c r="B8460" s="580"/>
      <c r="C8460" s="580"/>
      <c r="D8460" s="580"/>
      <c r="E8460" s="580"/>
      <c r="F8460" s="580"/>
      <c r="G8460" s="580"/>
      <c r="H8460" s="580"/>
    </row>
    <row r="8461" spans="1:8" ht="51.75" thickBot="1">
      <c r="A8461" s="573" t="s">
        <v>4129</v>
      </c>
      <c r="B8461" s="581"/>
      <c r="C8461" s="581"/>
      <c r="D8461" s="582" t="s">
        <v>664</v>
      </c>
      <c r="E8461" s="583" t="s">
        <v>4130</v>
      </c>
      <c r="F8461" s="584" t="s">
        <v>28</v>
      </c>
      <c r="G8461" s="585" t="s">
        <v>0</v>
      </c>
      <c r="H8461" s="586" t="s">
        <v>4981</v>
      </c>
    </row>
    <row r="8462" spans="1:8" ht="15.75" customHeight="1" thickBot="1">
      <c r="A8462" s="580"/>
      <c r="B8462" s="580"/>
      <c r="C8462" s="580"/>
      <c r="D8462" s="580"/>
      <c r="E8462" s="580"/>
      <c r="F8462" s="580"/>
      <c r="G8462" s="580"/>
      <c r="H8462" s="580"/>
    </row>
    <row r="8463" spans="1:8">
      <c r="A8463" s="674" t="s">
        <v>1297</v>
      </c>
      <c r="B8463" s="675"/>
      <c r="C8463" s="675"/>
      <c r="D8463" s="675"/>
      <c r="E8463" s="675"/>
      <c r="F8463" s="675"/>
      <c r="G8463" s="675"/>
      <c r="H8463" s="676"/>
    </row>
    <row r="8464" spans="1:8">
      <c r="A8464" s="594" t="s">
        <v>4064</v>
      </c>
      <c r="B8464" s="595"/>
      <c r="C8464" s="595"/>
      <c r="D8464" s="596"/>
      <c r="E8464" s="597" t="s">
        <v>4130</v>
      </c>
      <c r="F8464" s="598" t="s">
        <v>4132</v>
      </c>
      <c r="G8464" s="599" t="s">
        <v>4133</v>
      </c>
      <c r="H8464" s="600" t="s">
        <v>4134</v>
      </c>
    </row>
    <row r="8465" spans="1:8">
      <c r="A8465" s="601" t="s">
        <v>4176</v>
      </c>
      <c r="B8465" s="602"/>
      <c r="C8465" s="602"/>
      <c r="D8465" s="603"/>
      <c r="E8465" s="604" t="s">
        <v>4177</v>
      </c>
      <c r="F8465" s="605">
        <v>0.5</v>
      </c>
      <c r="G8465" s="606">
        <v>32</v>
      </c>
      <c r="H8465" s="607">
        <v>16</v>
      </c>
    </row>
    <row r="8466" spans="1:8">
      <c r="A8466" s="601" t="s">
        <v>4368</v>
      </c>
      <c r="B8466" s="602"/>
      <c r="C8466" s="602"/>
      <c r="D8466" s="603"/>
      <c r="E8466" s="604" t="s">
        <v>4138</v>
      </c>
      <c r="F8466" s="605">
        <v>0.21</v>
      </c>
      <c r="G8466" s="606">
        <v>1995</v>
      </c>
      <c r="H8466" s="607">
        <v>418.95</v>
      </c>
    </row>
    <row r="8467" spans="1:8">
      <c r="A8467" s="601" t="s">
        <v>4982</v>
      </c>
      <c r="B8467" s="602"/>
      <c r="C8467" s="602"/>
      <c r="D8467" s="603"/>
      <c r="E8467" s="604" t="s">
        <v>4228</v>
      </c>
      <c r="F8467" s="605">
        <v>0.12</v>
      </c>
      <c r="G8467" s="606">
        <v>121779</v>
      </c>
      <c r="H8467" s="607">
        <v>14613.48</v>
      </c>
    </row>
    <row r="8468" spans="1:8">
      <c r="A8468" s="601"/>
      <c r="B8468" s="602"/>
      <c r="C8468" s="602"/>
      <c r="D8468" s="603"/>
      <c r="E8468" s="604" t="s">
        <v>4141</v>
      </c>
      <c r="F8468" s="605"/>
      <c r="G8468" s="606" t="s">
        <v>4141</v>
      </c>
      <c r="H8468" s="607" t="s">
        <v>4141</v>
      </c>
    </row>
    <row r="8469" spans="1:8">
      <c r="A8469" s="601"/>
      <c r="B8469" s="602"/>
      <c r="C8469" s="602"/>
      <c r="D8469" s="603"/>
      <c r="E8469" s="623" t="s">
        <v>4142</v>
      </c>
      <c r="F8469" s="624"/>
      <c r="G8469" s="625"/>
      <c r="H8469" s="612">
        <v>15048.43</v>
      </c>
    </row>
    <row r="8470" spans="1:8">
      <c r="A8470" s="677" t="s">
        <v>4143</v>
      </c>
      <c r="B8470" s="678"/>
      <c r="C8470" s="678"/>
      <c r="D8470" s="678"/>
      <c r="E8470" s="678"/>
      <c r="F8470" s="678"/>
      <c r="G8470" s="678"/>
      <c r="H8470" s="679"/>
    </row>
    <row r="8471" spans="1:8">
      <c r="A8471" s="594" t="s">
        <v>4129</v>
      </c>
      <c r="B8471" s="595"/>
      <c r="C8471" s="595"/>
      <c r="D8471" s="596"/>
      <c r="E8471" s="597" t="s">
        <v>4130</v>
      </c>
      <c r="F8471" s="598" t="s">
        <v>4144</v>
      </c>
      <c r="G8471" s="599" t="s">
        <v>4133</v>
      </c>
      <c r="H8471" s="600" t="s">
        <v>4134</v>
      </c>
    </row>
    <row r="8472" spans="1:8">
      <c r="A8472" s="601" t="s">
        <v>4145</v>
      </c>
      <c r="B8472" s="602"/>
      <c r="C8472" s="602"/>
      <c r="D8472" s="603"/>
      <c r="E8472" s="604" t="s">
        <v>4146</v>
      </c>
      <c r="F8472" s="619">
        <v>0.3</v>
      </c>
      <c r="G8472" s="606">
        <v>1587.2183463750353</v>
      </c>
      <c r="H8472" s="607">
        <v>476.17</v>
      </c>
    </row>
    <row r="8473" spans="1:8">
      <c r="A8473" s="601" t="s">
        <v>4180</v>
      </c>
      <c r="B8473" s="602"/>
      <c r="C8473" s="602"/>
      <c r="D8473" s="603"/>
      <c r="E8473" s="604" t="s">
        <v>4146</v>
      </c>
      <c r="F8473" s="619">
        <v>0.3</v>
      </c>
      <c r="G8473" s="606">
        <v>104.75641086075238</v>
      </c>
      <c r="H8473" s="607">
        <v>31.43</v>
      </c>
    </row>
    <row r="8474" spans="1:8">
      <c r="A8474" s="601" t="s">
        <v>4181</v>
      </c>
      <c r="B8474" s="602"/>
      <c r="C8474" s="602"/>
      <c r="D8474" s="603"/>
      <c r="E8474" s="604" t="s">
        <v>4146</v>
      </c>
      <c r="F8474" s="619">
        <v>0.3</v>
      </c>
      <c r="G8474" s="606">
        <v>2041.4757928961851</v>
      </c>
      <c r="H8474" s="607">
        <v>612.44000000000005</v>
      </c>
    </row>
    <row r="8475" spans="1:8">
      <c r="A8475" s="620"/>
      <c r="B8475" s="621"/>
      <c r="C8475" s="621"/>
      <c r="D8475" s="622"/>
      <c r="E8475" s="623" t="s">
        <v>4147</v>
      </c>
      <c r="F8475" s="624"/>
      <c r="G8475" s="625"/>
      <c r="H8475" s="612">
        <v>1120.04</v>
      </c>
    </row>
    <row r="8476" spans="1:8">
      <c r="A8476" s="677" t="s">
        <v>4148</v>
      </c>
      <c r="B8476" s="678"/>
      <c r="C8476" s="678"/>
      <c r="D8476" s="678"/>
      <c r="E8476" s="678"/>
      <c r="F8476" s="678"/>
      <c r="G8476" s="678"/>
      <c r="H8476" s="679"/>
    </row>
    <row r="8477" spans="1:8">
      <c r="A8477" s="594" t="s">
        <v>4064</v>
      </c>
      <c r="B8477" s="595"/>
      <c r="C8477" s="595"/>
      <c r="D8477" s="596"/>
      <c r="E8477" s="597" t="s">
        <v>4130</v>
      </c>
      <c r="F8477" s="598" t="s">
        <v>4132</v>
      </c>
      <c r="G8477" s="599" t="s">
        <v>4133</v>
      </c>
      <c r="H8477" s="600" t="s">
        <v>4134</v>
      </c>
    </row>
    <row r="8478" spans="1:8">
      <c r="A8478" s="601" t="s">
        <v>4149</v>
      </c>
      <c r="B8478" s="602"/>
      <c r="C8478" s="602"/>
      <c r="D8478" s="603"/>
      <c r="E8478" s="604" t="s">
        <v>4140</v>
      </c>
      <c r="F8478" s="632">
        <v>0.01</v>
      </c>
      <c r="G8478" s="606">
        <v>64783.484999999993</v>
      </c>
      <c r="H8478" s="607">
        <v>647.83000000000004</v>
      </c>
    </row>
    <row r="8479" spans="1:8">
      <c r="A8479" s="601"/>
      <c r="B8479" s="602"/>
      <c r="C8479" s="602"/>
      <c r="D8479" s="603"/>
      <c r="E8479" s="623" t="s">
        <v>4150</v>
      </c>
      <c r="F8479" s="624"/>
      <c r="G8479" s="625"/>
      <c r="H8479" s="612">
        <v>647.83000000000004</v>
      </c>
    </row>
    <row r="8480" spans="1:8">
      <c r="A8480" s="677" t="s">
        <v>4151</v>
      </c>
      <c r="B8480" s="678"/>
      <c r="C8480" s="678"/>
      <c r="D8480" s="678"/>
      <c r="E8480" s="678"/>
      <c r="F8480" s="678"/>
      <c r="G8480" s="678"/>
      <c r="H8480" s="679"/>
    </row>
    <row r="8481" spans="1:8">
      <c r="A8481" s="594" t="s">
        <v>4064</v>
      </c>
      <c r="B8481" s="595"/>
      <c r="C8481" s="595"/>
      <c r="D8481" s="596"/>
      <c r="E8481" s="597" t="s">
        <v>4130</v>
      </c>
      <c r="F8481" s="598" t="s">
        <v>4144</v>
      </c>
      <c r="G8481" s="599" t="s">
        <v>4133</v>
      </c>
      <c r="H8481" s="600" t="s">
        <v>4134</v>
      </c>
    </row>
    <row r="8482" spans="1:8">
      <c r="A8482" s="601" t="s">
        <v>4195</v>
      </c>
      <c r="B8482" s="602"/>
      <c r="C8482" s="602"/>
      <c r="D8482" s="603"/>
      <c r="E8482" s="604" t="s">
        <v>4146</v>
      </c>
      <c r="F8482" s="640">
        <v>0.3</v>
      </c>
      <c r="G8482" s="606">
        <v>45029.264109374999</v>
      </c>
      <c r="H8482" s="607">
        <v>13508.78</v>
      </c>
    </row>
    <row r="8483" spans="1:8">
      <c r="A8483" s="601"/>
      <c r="B8483" s="602"/>
      <c r="C8483" s="602"/>
      <c r="D8483" s="603"/>
      <c r="E8483" s="604" t="s">
        <v>4141</v>
      </c>
      <c r="F8483" s="605"/>
      <c r="G8483" s="606" t="s">
        <v>4141</v>
      </c>
      <c r="H8483" s="607" t="s">
        <v>4141</v>
      </c>
    </row>
    <row r="8484" spans="1:8" ht="13.5" thickBot="1">
      <c r="A8484" s="641"/>
      <c r="B8484" s="642"/>
      <c r="C8484" s="642"/>
      <c r="D8484" s="643"/>
      <c r="E8484" s="644" t="s">
        <v>4153</v>
      </c>
      <c r="F8484" s="645"/>
      <c r="G8484" s="646"/>
      <c r="H8484" s="647">
        <v>13508.78</v>
      </c>
    </row>
    <row r="8485" spans="1:8" ht="13.5" thickBot="1">
      <c r="A8485" s="648" t="s">
        <v>4154</v>
      </c>
      <c r="B8485" s="649"/>
      <c r="C8485" s="649"/>
      <c r="D8485" s="649"/>
      <c r="E8485" s="650"/>
      <c r="F8485" s="651">
        <v>30325.08</v>
      </c>
      <c r="G8485" s="652"/>
      <c r="H8485" s="653"/>
    </row>
    <row r="8486" spans="1:8" ht="15.75" thickBot="1">
      <c r="A8486" s="579"/>
      <c r="B8486" s="579"/>
      <c r="C8486" s="579"/>
      <c r="D8486" s="579"/>
      <c r="E8486" s="579"/>
      <c r="F8486" s="579"/>
      <c r="G8486" s="579"/>
      <c r="H8486" s="579"/>
    </row>
    <row r="8487" spans="1:8" ht="15.75" thickBot="1">
      <c r="A8487" s="580"/>
      <c r="B8487" s="580"/>
      <c r="C8487" s="580"/>
      <c r="D8487" s="580"/>
      <c r="E8487" s="580"/>
      <c r="F8487" s="580"/>
      <c r="G8487" s="580"/>
      <c r="H8487" s="580"/>
    </row>
    <row r="8488" spans="1:8" ht="64.5" thickBot="1">
      <c r="A8488" s="573" t="s">
        <v>4129</v>
      </c>
      <c r="B8488" s="581"/>
      <c r="C8488" s="581"/>
      <c r="D8488" s="582" t="s">
        <v>666</v>
      </c>
      <c r="E8488" s="583" t="s">
        <v>4130</v>
      </c>
      <c r="F8488" s="584" t="s">
        <v>25</v>
      </c>
      <c r="G8488" s="585" t="s">
        <v>0</v>
      </c>
      <c r="H8488" s="586" t="s">
        <v>4983</v>
      </c>
    </row>
    <row r="8489" spans="1:8" ht="15.75" customHeight="1" thickBot="1">
      <c r="A8489" s="580"/>
      <c r="B8489" s="580"/>
      <c r="C8489" s="580"/>
      <c r="D8489" s="580"/>
      <c r="E8489" s="580"/>
      <c r="F8489" s="580"/>
      <c r="G8489" s="580"/>
      <c r="H8489" s="580"/>
    </row>
    <row r="8490" spans="1:8">
      <c r="A8490" s="674" t="s">
        <v>1297</v>
      </c>
      <c r="B8490" s="675"/>
      <c r="C8490" s="675"/>
      <c r="D8490" s="675"/>
      <c r="E8490" s="675"/>
      <c r="F8490" s="675"/>
      <c r="G8490" s="675"/>
      <c r="H8490" s="676"/>
    </row>
    <row r="8491" spans="1:8">
      <c r="A8491" s="594" t="s">
        <v>4064</v>
      </c>
      <c r="B8491" s="595"/>
      <c r="C8491" s="595"/>
      <c r="D8491" s="596"/>
      <c r="E8491" s="597" t="s">
        <v>4130</v>
      </c>
      <c r="F8491" s="598" t="s">
        <v>4132</v>
      </c>
      <c r="G8491" s="599" t="s">
        <v>4133</v>
      </c>
      <c r="H8491" s="600" t="s">
        <v>4134</v>
      </c>
    </row>
    <row r="8492" spans="1:8">
      <c r="A8492" s="601" t="s">
        <v>4176</v>
      </c>
      <c r="B8492" s="602"/>
      <c r="C8492" s="602"/>
      <c r="D8492" s="603"/>
      <c r="E8492" s="604" t="s">
        <v>4177</v>
      </c>
      <c r="F8492" s="605">
        <v>0.5</v>
      </c>
      <c r="G8492" s="606">
        <v>32</v>
      </c>
      <c r="H8492" s="607">
        <v>16</v>
      </c>
    </row>
    <row r="8493" spans="1:8">
      <c r="A8493" s="601" t="s">
        <v>4368</v>
      </c>
      <c r="B8493" s="602"/>
      <c r="C8493" s="602"/>
      <c r="D8493" s="603"/>
      <c r="E8493" s="604" t="s">
        <v>4138</v>
      </c>
      <c r="F8493" s="605">
        <v>0.21</v>
      </c>
      <c r="G8493" s="606">
        <v>1995</v>
      </c>
      <c r="H8493" s="607">
        <v>418.95</v>
      </c>
    </row>
    <row r="8494" spans="1:8">
      <c r="A8494" s="601" t="s">
        <v>4982</v>
      </c>
      <c r="B8494" s="602"/>
      <c r="C8494" s="602"/>
      <c r="D8494" s="603"/>
      <c r="E8494" s="604" t="s">
        <v>4228</v>
      </c>
      <c r="F8494" s="605">
        <v>0.08</v>
      </c>
      <c r="G8494" s="606">
        <v>121779</v>
      </c>
      <c r="H8494" s="607">
        <v>9742.32</v>
      </c>
    </row>
    <row r="8495" spans="1:8">
      <c r="A8495" s="601"/>
      <c r="B8495" s="602"/>
      <c r="C8495" s="602"/>
      <c r="D8495" s="603"/>
      <c r="E8495" s="604" t="s">
        <v>4141</v>
      </c>
      <c r="F8495" s="605"/>
      <c r="G8495" s="606" t="s">
        <v>4141</v>
      </c>
      <c r="H8495" s="607" t="s">
        <v>4141</v>
      </c>
    </row>
    <row r="8496" spans="1:8">
      <c r="A8496" s="601"/>
      <c r="B8496" s="602"/>
      <c r="C8496" s="602"/>
      <c r="D8496" s="603"/>
      <c r="E8496" s="623" t="s">
        <v>4142</v>
      </c>
      <c r="F8496" s="624"/>
      <c r="G8496" s="625"/>
      <c r="H8496" s="612">
        <v>10177.27</v>
      </c>
    </row>
    <row r="8497" spans="1:8">
      <c r="A8497" s="677" t="s">
        <v>4143</v>
      </c>
      <c r="B8497" s="678"/>
      <c r="C8497" s="678"/>
      <c r="D8497" s="678"/>
      <c r="E8497" s="678"/>
      <c r="F8497" s="678"/>
      <c r="G8497" s="678"/>
      <c r="H8497" s="679"/>
    </row>
    <row r="8498" spans="1:8">
      <c r="A8498" s="594" t="s">
        <v>4129</v>
      </c>
      <c r="B8498" s="595"/>
      <c r="C8498" s="595"/>
      <c r="D8498" s="596"/>
      <c r="E8498" s="597" t="s">
        <v>4130</v>
      </c>
      <c r="F8498" s="598" t="s">
        <v>4144</v>
      </c>
      <c r="G8498" s="599" t="s">
        <v>4133</v>
      </c>
      <c r="H8498" s="600" t="s">
        <v>4134</v>
      </c>
    </row>
    <row r="8499" spans="1:8">
      <c r="A8499" s="601" t="s">
        <v>4145</v>
      </c>
      <c r="B8499" s="602"/>
      <c r="C8499" s="602"/>
      <c r="D8499" s="603"/>
      <c r="E8499" s="604" t="s">
        <v>4146</v>
      </c>
      <c r="F8499" s="619">
        <v>0.3</v>
      </c>
      <c r="G8499" s="606">
        <v>1587.2183463750353</v>
      </c>
      <c r="H8499" s="607">
        <v>476.17</v>
      </c>
    </row>
    <row r="8500" spans="1:8">
      <c r="A8500" s="601" t="s">
        <v>4180</v>
      </c>
      <c r="B8500" s="602"/>
      <c r="C8500" s="602"/>
      <c r="D8500" s="603"/>
      <c r="E8500" s="604" t="s">
        <v>4146</v>
      </c>
      <c r="F8500" s="619">
        <v>0.3</v>
      </c>
      <c r="G8500" s="606">
        <v>104.75641086075238</v>
      </c>
      <c r="H8500" s="607">
        <v>31.43</v>
      </c>
    </row>
    <row r="8501" spans="1:8">
      <c r="A8501" s="601" t="s">
        <v>4181</v>
      </c>
      <c r="B8501" s="602"/>
      <c r="C8501" s="602"/>
      <c r="D8501" s="603"/>
      <c r="E8501" s="604" t="s">
        <v>4146</v>
      </c>
      <c r="F8501" s="619">
        <v>0.3</v>
      </c>
      <c r="G8501" s="606">
        <v>2041.4757928961851</v>
      </c>
      <c r="H8501" s="607">
        <v>612.44000000000005</v>
      </c>
    </row>
    <row r="8502" spans="1:8">
      <c r="A8502" s="620"/>
      <c r="B8502" s="621"/>
      <c r="C8502" s="621"/>
      <c r="D8502" s="622"/>
      <c r="E8502" s="623" t="s">
        <v>4147</v>
      </c>
      <c r="F8502" s="624"/>
      <c r="G8502" s="625"/>
      <c r="H8502" s="612">
        <v>1120.04</v>
      </c>
    </row>
    <row r="8503" spans="1:8">
      <c r="A8503" s="677" t="s">
        <v>4148</v>
      </c>
      <c r="B8503" s="678"/>
      <c r="C8503" s="678"/>
      <c r="D8503" s="678"/>
      <c r="E8503" s="678"/>
      <c r="F8503" s="678"/>
      <c r="G8503" s="678"/>
      <c r="H8503" s="679"/>
    </row>
    <row r="8504" spans="1:8">
      <c r="A8504" s="594" t="s">
        <v>4064</v>
      </c>
      <c r="B8504" s="595"/>
      <c r="C8504" s="595"/>
      <c r="D8504" s="596"/>
      <c r="E8504" s="597" t="s">
        <v>4130</v>
      </c>
      <c r="F8504" s="598" t="s">
        <v>4132</v>
      </c>
      <c r="G8504" s="599" t="s">
        <v>4133</v>
      </c>
      <c r="H8504" s="600" t="s">
        <v>4134</v>
      </c>
    </row>
    <row r="8505" spans="1:8">
      <c r="A8505" s="601" t="s">
        <v>4149</v>
      </c>
      <c r="B8505" s="602"/>
      <c r="C8505" s="602"/>
      <c r="D8505" s="603"/>
      <c r="E8505" s="604" t="s">
        <v>4140</v>
      </c>
      <c r="F8505" s="632">
        <v>5.0000000000000001E-3</v>
      </c>
      <c r="G8505" s="606">
        <v>64783.484999999993</v>
      </c>
      <c r="H8505" s="607">
        <v>323.92</v>
      </c>
    </row>
    <row r="8506" spans="1:8">
      <c r="A8506" s="601"/>
      <c r="B8506" s="602"/>
      <c r="C8506" s="602"/>
      <c r="D8506" s="603"/>
      <c r="E8506" s="623" t="s">
        <v>4150</v>
      </c>
      <c r="F8506" s="624"/>
      <c r="G8506" s="625"/>
      <c r="H8506" s="612">
        <v>323.92</v>
      </c>
    </row>
    <row r="8507" spans="1:8">
      <c r="A8507" s="677" t="s">
        <v>4151</v>
      </c>
      <c r="B8507" s="678"/>
      <c r="C8507" s="678"/>
      <c r="D8507" s="678"/>
      <c r="E8507" s="678"/>
      <c r="F8507" s="678"/>
      <c r="G8507" s="678"/>
      <c r="H8507" s="679"/>
    </row>
    <row r="8508" spans="1:8">
      <c r="A8508" s="594" t="s">
        <v>4064</v>
      </c>
      <c r="B8508" s="595"/>
      <c r="C8508" s="595"/>
      <c r="D8508" s="596"/>
      <c r="E8508" s="597" t="s">
        <v>4130</v>
      </c>
      <c r="F8508" s="598" t="s">
        <v>4144</v>
      </c>
      <c r="G8508" s="599" t="s">
        <v>4133</v>
      </c>
      <c r="H8508" s="600" t="s">
        <v>4134</v>
      </c>
    </row>
    <row r="8509" spans="1:8">
      <c r="A8509" s="601" t="s">
        <v>4195</v>
      </c>
      <c r="B8509" s="602"/>
      <c r="C8509" s="602"/>
      <c r="D8509" s="603"/>
      <c r="E8509" s="604" t="s">
        <v>4146</v>
      </c>
      <c r="F8509" s="640">
        <v>0.3</v>
      </c>
      <c r="G8509" s="606">
        <v>45029.264109374999</v>
      </c>
      <c r="H8509" s="607">
        <v>13508.78</v>
      </c>
    </row>
    <row r="8510" spans="1:8">
      <c r="A8510" s="601"/>
      <c r="B8510" s="602"/>
      <c r="C8510" s="602"/>
      <c r="D8510" s="603"/>
      <c r="E8510" s="604" t="s">
        <v>4141</v>
      </c>
      <c r="F8510" s="605"/>
      <c r="G8510" s="606" t="s">
        <v>4141</v>
      </c>
      <c r="H8510" s="607" t="s">
        <v>4141</v>
      </c>
    </row>
    <row r="8511" spans="1:8" ht="13.5" thickBot="1">
      <c r="A8511" s="641"/>
      <c r="B8511" s="642"/>
      <c r="C8511" s="642"/>
      <c r="D8511" s="643"/>
      <c r="E8511" s="644" t="s">
        <v>4153</v>
      </c>
      <c r="F8511" s="645"/>
      <c r="G8511" s="646"/>
      <c r="H8511" s="647">
        <v>13508.78</v>
      </c>
    </row>
    <row r="8512" spans="1:8" ht="13.5" thickBot="1">
      <c r="A8512" s="648" t="s">
        <v>4154</v>
      </c>
      <c r="B8512" s="649"/>
      <c r="C8512" s="649"/>
      <c r="D8512" s="649"/>
      <c r="E8512" s="650"/>
      <c r="F8512" s="651">
        <v>25130.01</v>
      </c>
      <c r="G8512" s="652"/>
      <c r="H8512" s="653"/>
    </row>
    <row r="8513" spans="1:8" ht="15.75" thickBot="1">
      <c r="A8513" s="579"/>
      <c r="B8513" s="579"/>
      <c r="C8513" s="579"/>
      <c r="D8513" s="579"/>
      <c r="E8513" s="579"/>
      <c r="F8513" s="579"/>
      <c r="G8513" s="579"/>
      <c r="H8513" s="579"/>
    </row>
    <row r="8514" spans="1:8" ht="15.75" thickBot="1">
      <c r="A8514" s="580"/>
      <c r="B8514" s="580"/>
      <c r="C8514" s="580"/>
      <c r="D8514" s="580"/>
      <c r="E8514" s="580"/>
      <c r="F8514" s="580"/>
      <c r="G8514" s="580"/>
      <c r="H8514" s="580"/>
    </row>
    <row r="8515" spans="1:8" ht="26.25" thickBot="1">
      <c r="A8515" s="573" t="s">
        <v>4129</v>
      </c>
      <c r="B8515" s="581"/>
      <c r="C8515" s="581"/>
      <c r="D8515" s="582" t="s">
        <v>668</v>
      </c>
      <c r="E8515" s="583" t="s">
        <v>4130</v>
      </c>
      <c r="F8515" s="584" t="s">
        <v>28</v>
      </c>
      <c r="G8515" s="585" t="s">
        <v>0</v>
      </c>
      <c r="H8515" s="586" t="s">
        <v>4984</v>
      </c>
    </row>
    <row r="8516" spans="1:8" ht="15.75" customHeight="1" thickBot="1">
      <c r="A8516" s="580"/>
      <c r="B8516" s="580"/>
      <c r="C8516" s="580"/>
      <c r="D8516" s="580"/>
      <c r="E8516" s="580"/>
      <c r="F8516" s="580"/>
      <c r="G8516" s="580"/>
      <c r="H8516" s="580"/>
    </row>
    <row r="8517" spans="1:8">
      <c r="A8517" s="674" t="s">
        <v>1297</v>
      </c>
      <c r="B8517" s="675"/>
      <c r="C8517" s="675"/>
      <c r="D8517" s="675"/>
      <c r="E8517" s="675"/>
      <c r="F8517" s="675"/>
      <c r="G8517" s="675"/>
      <c r="H8517" s="676"/>
    </row>
    <row r="8518" spans="1:8">
      <c r="A8518" s="594" t="s">
        <v>4064</v>
      </c>
      <c r="B8518" s="595"/>
      <c r="C8518" s="595"/>
      <c r="D8518" s="596"/>
      <c r="E8518" s="597" t="s">
        <v>4130</v>
      </c>
      <c r="F8518" s="598" t="s">
        <v>4132</v>
      </c>
      <c r="G8518" s="599" t="s">
        <v>4133</v>
      </c>
      <c r="H8518" s="600" t="s">
        <v>4134</v>
      </c>
    </row>
    <row r="8519" spans="1:8">
      <c r="A8519" s="601" t="s">
        <v>4985</v>
      </c>
      <c r="B8519" s="602"/>
      <c r="C8519" s="602"/>
      <c r="D8519" s="603"/>
      <c r="E8519" s="604" t="s">
        <v>4228</v>
      </c>
      <c r="F8519" s="605">
        <v>0.08</v>
      </c>
      <c r="G8519" s="606">
        <v>216810</v>
      </c>
      <c r="H8519" s="607">
        <v>17344.8</v>
      </c>
    </row>
    <row r="8520" spans="1:8">
      <c r="A8520" s="601" t="s">
        <v>4986</v>
      </c>
      <c r="B8520" s="602"/>
      <c r="C8520" s="602"/>
      <c r="D8520" s="603"/>
      <c r="E8520" s="604" t="s">
        <v>4228</v>
      </c>
      <c r="F8520" s="605">
        <v>0.08</v>
      </c>
      <c r="G8520" s="606">
        <v>79695</v>
      </c>
      <c r="H8520" s="607">
        <v>6375.6</v>
      </c>
    </row>
    <row r="8521" spans="1:8">
      <c r="A8521" s="601" t="s">
        <v>4946</v>
      </c>
      <c r="B8521" s="602"/>
      <c r="C8521" s="602"/>
      <c r="D8521" s="603"/>
      <c r="E8521" s="604" t="s">
        <v>4138</v>
      </c>
      <c r="F8521" s="605">
        <v>0.5</v>
      </c>
      <c r="G8521" s="606">
        <v>1995</v>
      </c>
      <c r="H8521" s="607">
        <v>997.5</v>
      </c>
    </row>
    <row r="8522" spans="1:8">
      <c r="A8522" s="601"/>
      <c r="B8522" s="602"/>
      <c r="C8522" s="602"/>
      <c r="D8522" s="603"/>
      <c r="E8522" s="604" t="s">
        <v>4141</v>
      </c>
      <c r="F8522" s="605"/>
      <c r="G8522" s="606" t="s">
        <v>4141</v>
      </c>
      <c r="H8522" s="607" t="s">
        <v>4141</v>
      </c>
    </row>
    <row r="8523" spans="1:8">
      <c r="A8523" s="601"/>
      <c r="B8523" s="602"/>
      <c r="C8523" s="602"/>
      <c r="D8523" s="603"/>
      <c r="E8523" s="623" t="s">
        <v>4142</v>
      </c>
      <c r="F8523" s="624"/>
      <c r="G8523" s="625"/>
      <c r="H8523" s="612">
        <v>24717.9</v>
      </c>
    </row>
    <row r="8524" spans="1:8">
      <c r="A8524" s="677" t="s">
        <v>4143</v>
      </c>
      <c r="B8524" s="678"/>
      <c r="C8524" s="678"/>
      <c r="D8524" s="678"/>
      <c r="E8524" s="678"/>
      <c r="F8524" s="678"/>
      <c r="G8524" s="678"/>
      <c r="H8524" s="679"/>
    </row>
    <row r="8525" spans="1:8">
      <c r="A8525" s="594" t="s">
        <v>4129</v>
      </c>
      <c r="B8525" s="595"/>
      <c r="C8525" s="595"/>
      <c r="D8525" s="596"/>
      <c r="E8525" s="597" t="s">
        <v>4130</v>
      </c>
      <c r="F8525" s="598" t="s">
        <v>4144</v>
      </c>
      <c r="G8525" s="599" t="s">
        <v>4133</v>
      </c>
      <c r="H8525" s="600" t="s">
        <v>4134</v>
      </c>
    </row>
    <row r="8526" spans="1:8">
      <c r="A8526" s="601" t="s">
        <v>4145</v>
      </c>
      <c r="B8526" s="602"/>
      <c r="C8526" s="602"/>
      <c r="D8526" s="603"/>
      <c r="E8526" s="604" t="s">
        <v>4146</v>
      </c>
      <c r="F8526" s="619">
        <v>0.5</v>
      </c>
      <c r="G8526" s="606">
        <v>1587.2183463750353</v>
      </c>
      <c r="H8526" s="607">
        <v>793.61</v>
      </c>
    </row>
    <row r="8527" spans="1:8">
      <c r="A8527" s="601" t="s">
        <v>4951</v>
      </c>
      <c r="B8527" s="602"/>
      <c r="C8527" s="602"/>
      <c r="D8527" s="603"/>
      <c r="E8527" s="604" t="s">
        <v>4146</v>
      </c>
      <c r="F8527" s="619">
        <v>0.5</v>
      </c>
      <c r="G8527" s="606">
        <v>2793.5042896200621</v>
      </c>
      <c r="H8527" s="607">
        <v>1396.75</v>
      </c>
    </row>
    <row r="8528" spans="1:8">
      <c r="A8528" s="601" t="s">
        <v>4185</v>
      </c>
      <c r="B8528" s="602"/>
      <c r="C8528" s="602"/>
      <c r="D8528" s="603"/>
      <c r="E8528" s="604" t="s">
        <v>4146</v>
      </c>
      <c r="F8528" s="619">
        <v>0.5</v>
      </c>
      <c r="G8528" s="606">
        <v>10824.829122277741</v>
      </c>
      <c r="H8528" s="607">
        <v>5412.41</v>
      </c>
    </row>
    <row r="8529" spans="1:8">
      <c r="A8529" s="620"/>
      <c r="B8529" s="621"/>
      <c r="C8529" s="621"/>
      <c r="D8529" s="622"/>
      <c r="E8529" s="623" t="s">
        <v>4147</v>
      </c>
      <c r="F8529" s="624"/>
      <c r="G8529" s="625"/>
      <c r="H8529" s="612">
        <v>7602.77</v>
      </c>
    </row>
    <row r="8530" spans="1:8">
      <c r="A8530" s="677" t="s">
        <v>4148</v>
      </c>
      <c r="B8530" s="678"/>
      <c r="C8530" s="678"/>
      <c r="D8530" s="678"/>
      <c r="E8530" s="678"/>
      <c r="F8530" s="678"/>
      <c r="G8530" s="678"/>
      <c r="H8530" s="679"/>
    </row>
    <row r="8531" spans="1:8">
      <c r="A8531" s="594" t="s">
        <v>4064</v>
      </c>
      <c r="B8531" s="595"/>
      <c r="C8531" s="595"/>
      <c r="D8531" s="596"/>
      <c r="E8531" s="597" t="s">
        <v>4130</v>
      </c>
      <c r="F8531" s="598" t="s">
        <v>4132</v>
      </c>
      <c r="G8531" s="599" t="s">
        <v>4133</v>
      </c>
      <c r="H8531" s="600" t="s">
        <v>4134</v>
      </c>
    </row>
    <row r="8532" spans="1:8">
      <c r="A8532" s="601" t="s">
        <v>4149</v>
      </c>
      <c r="B8532" s="602"/>
      <c r="C8532" s="602"/>
      <c r="D8532" s="603"/>
      <c r="E8532" s="604" t="s">
        <v>4140</v>
      </c>
      <c r="F8532" s="632">
        <v>0.01</v>
      </c>
      <c r="G8532" s="606">
        <v>64783.484999999993</v>
      </c>
      <c r="H8532" s="607">
        <v>647.83000000000004</v>
      </c>
    </row>
    <row r="8533" spans="1:8">
      <c r="A8533" s="601"/>
      <c r="B8533" s="602"/>
      <c r="C8533" s="602"/>
      <c r="D8533" s="603"/>
      <c r="E8533" s="623" t="s">
        <v>4150</v>
      </c>
      <c r="F8533" s="624"/>
      <c r="G8533" s="625"/>
      <c r="H8533" s="612">
        <v>647.83000000000004</v>
      </c>
    </row>
    <row r="8534" spans="1:8">
      <c r="A8534" s="677" t="s">
        <v>4151</v>
      </c>
      <c r="B8534" s="678"/>
      <c r="C8534" s="678"/>
      <c r="D8534" s="678"/>
      <c r="E8534" s="678"/>
      <c r="F8534" s="678"/>
      <c r="G8534" s="678"/>
      <c r="H8534" s="679"/>
    </row>
    <row r="8535" spans="1:8">
      <c r="A8535" s="594" t="s">
        <v>4064</v>
      </c>
      <c r="B8535" s="595"/>
      <c r="C8535" s="595"/>
      <c r="D8535" s="596"/>
      <c r="E8535" s="597" t="s">
        <v>4130</v>
      </c>
      <c r="F8535" s="598" t="s">
        <v>4144</v>
      </c>
      <c r="G8535" s="599" t="s">
        <v>4133</v>
      </c>
      <c r="H8535" s="600" t="s">
        <v>4134</v>
      </c>
    </row>
    <row r="8536" spans="1:8">
      <c r="A8536" s="601" t="s">
        <v>4195</v>
      </c>
      <c r="B8536" s="602"/>
      <c r="C8536" s="602"/>
      <c r="D8536" s="603"/>
      <c r="E8536" s="604" t="s">
        <v>4146</v>
      </c>
      <c r="F8536" s="640">
        <v>0.5</v>
      </c>
      <c r="G8536" s="606">
        <v>45029.264109374999</v>
      </c>
      <c r="H8536" s="607">
        <v>22514.63</v>
      </c>
    </row>
    <row r="8537" spans="1:8">
      <c r="A8537" s="601"/>
      <c r="B8537" s="602"/>
      <c r="C8537" s="602"/>
      <c r="D8537" s="603"/>
      <c r="E8537" s="604" t="s">
        <v>4141</v>
      </c>
      <c r="F8537" s="605"/>
      <c r="G8537" s="606" t="s">
        <v>4141</v>
      </c>
      <c r="H8537" s="607" t="s">
        <v>4141</v>
      </c>
    </row>
    <row r="8538" spans="1:8" ht="13.5" thickBot="1">
      <c r="A8538" s="641"/>
      <c r="B8538" s="642"/>
      <c r="C8538" s="642"/>
      <c r="D8538" s="643"/>
      <c r="E8538" s="644" t="s">
        <v>4153</v>
      </c>
      <c r="F8538" s="645"/>
      <c r="G8538" s="646"/>
      <c r="H8538" s="647">
        <v>22514.63</v>
      </c>
    </row>
    <row r="8539" spans="1:8" ht="13.5" thickBot="1">
      <c r="A8539" s="648" t="s">
        <v>4154</v>
      </c>
      <c r="B8539" s="649"/>
      <c r="C8539" s="649"/>
      <c r="D8539" s="649"/>
      <c r="E8539" s="650"/>
      <c r="F8539" s="651">
        <v>55483.13</v>
      </c>
      <c r="G8539" s="652"/>
      <c r="H8539" s="653"/>
    </row>
    <row r="8540" spans="1:8" ht="15.75" thickBot="1">
      <c r="A8540" s="579"/>
      <c r="B8540" s="579"/>
      <c r="C8540" s="579"/>
      <c r="D8540" s="579"/>
      <c r="E8540" s="579"/>
      <c r="F8540" s="579"/>
      <c r="G8540" s="579"/>
      <c r="H8540" s="579"/>
    </row>
    <row r="8541" spans="1:8" ht="15.75" thickBot="1">
      <c r="A8541" s="580"/>
      <c r="B8541" s="580"/>
      <c r="C8541" s="580"/>
      <c r="D8541" s="580"/>
      <c r="E8541" s="580"/>
      <c r="F8541" s="580"/>
      <c r="G8541" s="580"/>
      <c r="H8541" s="580"/>
    </row>
    <row r="8542" spans="1:8" ht="26.25" thickBot="1">
      <c r="A8542" s="573" t="s">
        <v>4129</v>
      </c>
      <c r="B8542" s="581"/>
      <c r="C8542" s="581"/>
      <c r="D8542" s="582" t="s">
        <v>670</v>
      </c>
      <c r="E8542" s="583" t="s">
        <v>4130</v>
      </c>
      <c r="F8542" s="584" t="s">
        <v>28</v>
      </c>
      <c r="G8542" s="585" t="s">
        <v>0</v>
      </c>
      <c r="H8542" s="586" t="s">
        <v>4987</v>
      </c>
    </row>
    <row r="8543" spans="1:8" ht="15.75" customHeight="1" thickBot="1">
      <c r="A8543" s="580"/>
      <c r="B8543" s="580"/>
      <c r="C8543" s="580"/>
      <c r="D8543" s="580"/>
      <c r="E8543" s="580"/>
      <c r="F8543" s="580"/>
      <c r="G8543" s="580"/>
      <c r="H8543" s="580"/>
    </row>
    <row r="8544" spans="1:8">
      <c r="A8544" s="674" t="s">
        <v>1297</v>
      </c>
      <c r="B8544" s="675"/>
      <c r="C8544" s="675"/>
      <c r="D8544" s="675"/>
      <c r="E8544" s="675"/>
      <c r="F8544" s="675"/>
      <c r="G8544" s="675"/>
      <c r="H8544" s="676"/>
    </row>
    <row r="8545" spans="1:8">
      <c r="A8545" s="594" t="s">
        <v>4064</v>
      </c>
      <c r="B8545" s="595"/>
      <c r="C8545" s="595"/>
      <c r="D8545" s="596"/>
      <c r="E8545" s="597" t="s">
        <v>4130</v>
      </c>
      <c r="F8545" s="598" t="s">
        <v>4132</v>
      </c>
      <c r="G8545" s="599" t="s">
        <v>4133</v>
      </c>
      <c r="H8545" s="600" t="s">
        <v>4134</v>
      </c>
    </row>
    <row r="8546" spans="1:8">
      <c r="A8546" s="601" t="s">
        <v>4988</v>
      </c>
      <c r="B8546" s="602"/>
      <c r="C8546" s="602"/>
      <c r="D8546" s="603"/>
      <c r="E8546" s="604" t="s">
        <v>4228</v>
      </c>
      <c r="F8546" s="605">
        <v>0.1</v>
      </c>
      <c r="G8546" s="606">
        <v>189619</v>
      </c>
      <c r="H8546" s="607">
        <v>18961.900000000001</v>
      </c>
    </row>
    <row r="8547" spans="1:8">
      <c r="A8547" s="601"/>
      <c r="B8547" s="602"/>
      <c r="C8547" s="602"/>
      <c r="D8547" s="603"/>
      <c r="E8547" s="604" t="s">
        <v>4141</v>
      </c>
      <c r="F8547" s="605"/>
      <c r="G8547" s="606" t="s">
        <v>4141</v>
      </c>
      <c r="H8547" s="607" t="s">
        <v>4141</v>
      </c>
    </row>
    <row r="8548" spans="1:8">
      <c r="A8548" s="601"/>
      <c r="B8548" s="602"/>
      <c r="C8548" s="602"/>
      <c r="D8548" s="603"/>
      <c r="E8548" s="604" t="s">
        <v>4141</v>
      </c>
      <c r="F8548" s="605"/>
      <c r="G8548" s="606" t="s">
        <v>4141</v>
      </c>
      <c r="H8548" s="607" t="s">
        <v>4141</v>
      </c>
    </row>
    <row r="8549" spans="1:8">
      <c r="A8549" s="601"/>
      <c r="B8549" s="602"/>
      <c r="C8549" s="602"/>
      <c r="D8549" s="603"/>
      <c r="E8549" s="623" t="s">
        <v>4142</v>
      </c>
      <c r="F8549" s="624"/>
      <c r="G8549" s="625"/>
      <c r="H8549" s="612">
        <v>18961.900000000001</v>
      </c>
    </row>
    <row r="8550" spans="1:8">
      <c r="A8550" s="677" t="s">
        <v>4143</v>
      </c>
      <c r="B8550" s="678"/>
      <c r="C8550" s="678"/>
      <c r="D8550" s="678"/>
      <c r="E8550" s="678"/>
      <c r="F8550" s="678"/>
      <c r="G8550" s="678"/>
      <c r="H8550" s="679"/>
    </row>
    <row r="8551" spans="1:8">
      <c r="A8551" s="594" t="s">
        <v>4129</v>
      </c>
      <c r="B8551" s="595"/>
      <c r="C8551" s="595"/>
      <c r="D8551" s="596"/>
      <c r="E8551" s="597" t="s">
        <v>4130</v>
      </c>
      <c r="F8551" s="598" t="s">
        <v>4144</v>
      </c>
      <c r="G8551" s="599" t="s">
        <v>4133</v>
      </c>
      <c r="H8551" s="600" t="s">
        <v>4134</v>
      </c>
    </row>
    <row r="8552" spans="1:8">
      <c r="A8552" s="601" t="s">
        <v>4145</v>
      </c>
      <c r="B8552" s="602"/>
      <c r="C8552" s="602"/>
      <c r="D8552" s="603"/>
      <c r="E8552" s="604" t="s">
        <v>4146</v>
      </c>
      <c r="F8552" s="619">
        <v>0.5</v>
      </c>
      <c r="G8552" s="606">
        <v>1587.2183463750353</v>
      </c>
      <c r="H8552" s="607">
        <v>793.61</v>
      </c>
    </row>
    <row r="8553" spans="1:8">
      <c r="A8553" s="601"/>
      <c r="B8553" s="602"/>
      <c r="C8553" s="602"/>
      <c r="D8553" s="603"/>
      <c r="E8553" s="604" t="s">
        <v>4141</v>
      </c>
      <c r="F8553" s="619" t="s">
        <v>4141</v>
      </c>
      <c r="G8553" s="606" t="s">
        <v>4141</v>
      </c>
      <c r="H8553" s="607" t="s">
        <v>4141</v>
      </c>
    </row>
    <row r="8554" spans="1:8">
      <c r="A8554" s="601"/>
      <c r="B8554" s="602"/>
      <c r="C8554" s="602"/>
      <c r="D8554" s="603"/>
      <c r="E8554" s="604" t="s">
        <v>4141</v>
      </c>
      <c r="F8554" s="619" t="s">
        <v>4141</v>
      </c>
      <c r="G8554" s="606" t="s">
        <v>4141</v>
      </c>
      <c r="H8554" s="607" t="s">
        <v>4141</v>
      </c>
    </row>
    <row r="8555" spans="1:8">
      <c r="A8555" s="620"/>
      <c r="B8555" s="621"/>
      <c r="C8555" s="621"/>
      <c r="D8555" s="622"/>
      <c r="E8555" s="623" t="s">
        <v>4147</v>
      </c>
      <c r="F8555" s="624"/>
      <c r="G8555" s="625"/>
      <c r="H8555" s="612">
        <v>793.61</v>
      </c>
    </row>
    <row r="8556" spans="1:8">
      <c r="A8556" s="677" t="s">
        <v>4148</v>
      </c>
      <c r="B8556" s="678"/>
      <c r="C8556" s="678"/>
      <c r="D8556" s="678"/>
      <c r="E8556" s="678"/>
      <c r="F8556" s="678"/>
      <c r="G8556" s="678"/>
      <c r="H8556" s="679"/>
    </row>
    <row r="8557" spans="1:8">
      <c r="A8557" s="594" t="s">
        <v>4064</v>
      </c>
      <c r="B8557" s="595"/>
      <c r="C8557" s="595"/>
      <c r="D8557" s="596"/>
      <c r="E8557" s="597" t="s">
        <v>4130</v>
      </c>
      <c r="F8557" s="598" t="s">
        <v>4132</v>
      </c>
      <c r="G8557" s="599" t="s">
        <v>4133</v>
      </c>
      <c r="H8557" s="600" t="s">
        <v>4134</v>
      </c>
    </row>
    <row r="8558" spans="1:8">
      <c r="A8558" s="601" t="s">
        <v>4149</v>
      </c>
      <c r="B8558" s="602"/>
      <c r="C8558" s="602"/>
      <c r="D8558" s="603"/>
      <c r="E8558" s="604" t="s">
        <v>4140</v>
      </c>
      <c r="F8558" s="632">
        <v>0.01</v>
      </c>
      <c r="G8558" s="606">
        <v>64783.484999999993</v>
      </c>
      <c r="H8558" s="607">
        <v>647.83000000000004</v>
      </c>
    </row>
    <row r="8559" spans="1:8">
      <c r="A8559" s="601"/>
      <c r="B8559" s="602"/>
      <c r="C8559" s="602"/>
      <c r="D8559" s="603"/>
      <c r="E8559" s="623" t="s">
        <v>4150</v>
      </c>
      <c r="F8559" s="624"/>
      <c r="G8559" s="625"/>
      <c r="H8559" s="612">
        <v>647.83000000000004</v>
      </c>
    </row>
    <row r="8560" spans="1:8">
      <c r="A8560" s="677" t="s">
        <v>4151</v>
      </c>
      <c r="B8560" s="678"/>
      <c r="C8560" s="678"/>
      <c r="D8560" s="678"/>
      <c r="E8560" s="678"/>
      <c r="F8560" s="678"/>
      <c r="G8560" s="678"/>
      <c r="H8560" s="679"/>
    </row>
    <row r="8561" spans="1:8">
      <c r="A8561" s="594" t="s">
        <v>4064</v>
      </c>
      <c r="B8561" s="595"/>
      <c r="C8561" s="595"/>
      <c r="D8561" s="596"/>
      <c r="E8561" s="597" t="s">
        <v>4130</v>
      </c>
      <c r="F8561" s="598" t="s">
        <v>4144</v>
      </c>
      <c r="G8561" s="599" t="s">
        <v>4133</v>
      </c>
      <c r="H8561" s="600" t="s">
        <v>4134</v>
      </c>
    </row>
    <row r="8562" spans="1:8">
      <c r="A8562" s="601" t="s">
        <v>4195</v>
      </c>
      <c r="B8562" s="602"/>
      <c r="C8562" s="602"/>
      <c r="D8562" s="603"/>
      <c r="E8562" s="604" t="s">
        <v>4146</v>
      </c>
      <c r="F8562" s="640">
        <v>0.5</v>
      </c>
      <c r="G8562" s="606">
        <v>45029.264109374999</v>
      </c>
      <c r="H8562" s="607">
        <v>22514.63</v>
      </c>
    </row>
    <row r="8563" spans="1:8">
      <c r="A8563" s="601"/>
      <c r="B8563" s="602"/>
      <c r="C8563" s="602"/>
      <c r="D8563" s="603"/>
      <c r="E8563" s="604" t="s">
        <v>4141</v>
      </c>
      <c r="F8563" s="605"/>
      <c r="G8563" s="606" t="s">
        <v>4141</v>
      </c>
      <c r="H8563" s="607" t="s">
        <v>4141</v>
      </c>
    </row>
    <row r="8564" spans="1:8" ht="13.5" thickBot="1">
      <c r="A8564" s="641"/>
      <c r="B8564" s="642"/>
      <c r="C8564" s="642"/>
      <c r="D8564" s="643"/>
      <c r="E8564" s="644" t="s">
        <v>4153</v>
      </c>
      <c r="F8564" s="645"/>
      <c r="G8564" s="646"/>
      <c r="H8564" s="647">
        <v>22514.63</v>
      </c>
    </row>
    <row r="8565" spans="1:8" ht="13.5" thickBot="1">
      <c r="A8565" s="648" t="s">
        <v>4154</v>
      </c>
      <c r="B8565" s="649"/>
      <c r="C8565" s="649"/>
      <c r="D8565" s="649"/>
      <c r="E8565" s="650"/>
      <c r="F8565" s="651">
        <v>42917.97</v>
      </c>
      <c r="G8565" s="652"/>
      <c r="H8565" s="653"/>
    </row>
    <row r="8566" spans="1:8" ht="15.75" thickBot="1">
      <c r="A8566" s="579"/>
      <c r="B8566" s="579"/>
      <c r="C8566" s="579"/>
      <c r="D8566" s="579"/>
      <c r="E8566" s="579"/>
      <c r="F8566" s="579"/>
      <c r="G8566" s="579"/>
      <c r="H8566" s="579"/>
    </row>
    <row r="8567" spans="1:8" ht="15.75" thickBot="1">
      <c r="A8567" s="580"/>
      <c r="B8567" s="580"/>
      <c r="C8567" s="580"/>
      <c r="D8567" s="580"/>
      <c r="E8567" s="580"/>
      <c r="F8567" s="580"/>
      <c r="G8567" s="580"/>
      <c r="H8567" s="580"/>
    </row>
    <row r="8568" spans="1:8" ht="26.25" thickBot="1">
      <c r="A8568" s="573" t="s">
        <v>4129</v>
      </c>
      <c r="B8568" s="581"/>
      <c r="C8568" s="581"/>
      <c r="D8568" s="582" t="s">
        <v>672</v>
      </c>
      <c r="E8568" s="583" t="s">
        <v>4130</v>
      </c>
      <c r="F8568" s="584" t="s">
        <v>28</v>
      </c>
      <c r="G8568" s="585" t="s">
        <v>0</v>
      </c>
      <c r="H8568" s="586" t="s">
        <v>4989</v>
      </c>
    </row>
    <row r="8569" spans="1:8" ht="15.75" customHeight="1" thickBot="1">
      <c r="A8569" s="580"/>
      <c r="B8569" s="580"/>
      <c r="C8569" s="580"/>
      <c r="D8569" s="580"/>
      <c r="E8569" s="580"/>
      <c r="F8569" s="580"/>
      <c r="G8569" s="580"/>
      <c r="H8569" s="580"/>
    </row>
    <row r="8570" spans="1:8">
      <c r="A8570" s="674" t="s">
        <v>1297</v>
      </c>
      <c r="B8570" s="675"/>
      <c r="C8570" s="675"/>
      <c r="D8570" s="675"/>
      <c r="E8570" s="675"/>
      <c r="F8570" s="675"/>
      <c r="G8570" s="675"/>
      <c r="H8570" s="676"/>
    </row>
    <row r="8571" spans="1:8">
      <c r="A8571" s="594" t="s">
        <v>4064</v>
      </c>
      <c r="B8571" s="595"/>
      <c r="C8571" s="595"/>
      <c r="D8571" s="596"/>
      <c r="E8571" s="597" t="s">
        <v>4130</v>
      </c>
      <c r="F8571" s="598" t="s">
        <v>4132</v>
      </c>
      <c r="G8571" s="599" t="s">
        <v>4133</v>
      </c>
      <c r="H8571" s="600" t="s">
        <v>4134</v>
      </c>
    </row>
    <row r="8572" spans="1:8">
      <c r="A8572" s="601" t="s">
        <v>4990</v>
      </c>
      <c r="B8572" s="602"/>
      <c r="C8572" s="602"/>
      <c r="D8572" s="603"/>
      <c r="E8572" s="604" t="s">
        <v>4228</v>
      </c>
      <c r="F8572" s="605">
        <v>6.6659999999999997E-2</v>
      </c>
      <c r="G8572" s="606">
        <v>92295</v>
      </c>
      <c r="H8572" s="607">
        <v>6152.38</v>
      </c>
    </row>
    <row r="8573" spans="1:8">
      <c r="A8573" s="601"/>
      <c r="B8573" s="602"/>
      <c r="C8573" s="602"/>
      <c r="D8573" s="603"/>
      <c r="E8573" s="604" t="s">
        <v>4141</v>
      </c>
      <c r="F8573" s="605"/>
      <c r="G8573" s="606" t="s">
        <v>4141</v>
      </c>
      <c r="H8573" s="607" t="s">
        <v>4141</v>
      </c>
    </row>
    <row r="8574" spans="1:8">
      <c r="A8574" s="601"/>
      <c r="B8574" s="602"/>
      <c r="C8574" s="602"/>
      <c r="D8574" s="603"/>
      <c r="E8574" s="604" t="s">
        <v>4141</v>
      </c>
      <c r="F8574" s="605"/>
      <c r="G8574" s="606" t="s">
        <v>4141</v>
      </c>
      <c r="H8574" s="607" t="s">
        <v>4141</v>
      </c>
    </row>
    <row r="8575" spans="1:8">
      <c r="A8575" s="601"/>
      <c r="B8575" s="602"/>
      <c r="C8575" s="602"/>
      <c r="D8575" s="603"/>
      <c r="E8575" s="623" t="s">
        <v>4142</v>
      </c>
      <c r="F8575" s="624"/>
      <c r="G8575" s="625"/>
      <c r="H8575" s="612">
        <v>6152.38</v>
      </c>
    </row>
    <row r="8576" spans="1:8">
      <c r="A8576" s="677" t="s">
        <v>4143</v>
      </c>
      <c r="B8576" s="678"/>
      <c r="C8576" s="678"/>
      <c r="D8576" s="678"/>
      <c r="E8576" s="678"/>
      <c r="F8576" s="678"/>
      <c r="G8576" s="678"/>
      <c r="H8576" s="679"/>
    </row>
    <row r="8577" spans="1:8">
      <c r="A8577" s="594" t="s">
        <v>4129</v>
      </c>
      <c r="B8577" s="595"/>
      <c r="C8577" s="595"/>
      <c r="D8577" s="596"/>
      <c r="E8577" s="597" t="s">
        <v>4130</v>
      </c>
      <c r="F8577" s="598" t="s">
        <v>4144</v>
      </c>
      <c r="G8577" s="599" t="s">
        <v>4133</v>
      </c>
      <c r="H8577" s="600" t="s">
        <v>4134</v>
      </c>
    </row>
    <row r="8578" spans="1:8">
      <c r="A8578" s="601" t="s">
        <v>4145</v>
      </c>
      <c r="B8578" s="602"/>
      <c r="C8578" s="602"/>
      <c r="D8578" s="603"/>
      <c r="E8578" s="604" t="s">
        <v>4146</v>
      </c>
      <c r="F8578" s="619">
        <v>0.45</v>
      </c>
      <c r="G8578" s="606">
        <v>1587.2183463750353</v>
      </c>
      <c r="H8578" s="607">
        <v>714.25</v>
      </c>
    </row>
    <row r="8579" spans="1:8">
      <c r="A8579" s="601" t="s">
        <v>4180</v>
      </c>
      <c r="B8579" s="602"/>
      <c r="C8579" s="602"/>
      <c r="D8579" s="603"/>
      <c r="E8579" s="604" t="s">
        <v>4146</v>
      </c>
      <c r="F8579" s="619">
        <v>0.45</v>
      </c>
      <c r="G8579" s="606">
        <v>104.75641086075238</v>
      </c>
      <c r="H8579" s="607">
        <v>47.14</v>
      </c>
    </row>
    <row r="8580" spans="1:8">
      <c r="A8580" s="601" t="s">
        <v>4181</v>
      </c>
      <c r="B8580" s="602"/>
      <c r="C8580" s="602"/>
      <c r="D8580" s="603"/>
      <c r="E8580" s="604" t="s">
        <v>4146</v>
      </c>
      <c r="F8580" s="619">
        <v>0.45</v>
      </c>
      <c r="G8580" s="606">
        <v>2041.4757928961851</v>
      </c>
      <c r="H8580" s="607">
        <v>918.66</v>
      </c>
    </row>
    <row r="8581" spans="1:8">
      <c r="A8581" s="620"/>
      <c r="B8581" s="621"/>
      <c r="C8581" s="621"/>
      <c r="D8581" s="622"/>
      <c r="E8581" s="623" t="s">
        <v>4147</v>
      </c>
      <c r="F8581" s="624"/>
      <c r="G8581" s="625"/>
      <c r="H8581" s="612">
        <v>1680.05</v>
      </c>
    </row>
    <row r="8582" spans="1:8">
      <c r="A8582" s="677" t="s">
        <v>4148</v>
      </c>
      <c r="B8582" s="678"/>
      <c r="C8582" s="678"/>
      <c r="D8582" s="678"/>
      <c r="E8582" s="678"/>
      <c r="F8582" s="678"/>
      <c r="G8582" s="678"/>
      <c r="H8582" s="679"/>
    </row>
    <row r="8583" spans="1:8">
      <c r="A8583" s="594" t="s">
        <v>4064</v>
      </c>
      <c r="B8583" s="595"/>
      <c r="C8583" s="595"/>
      <c r="D8583" s="596"/>
      <c r="E8583" s="597" t="s">
        <v>4130</v>
      </c>
      <c r="F8583" s="598" t="s">
        <v>4132</v>
      </c>
      <c r="G8583" s="599" t="s">
        <v>4133</v>
      </c>
      <c r="H8583" s="600" t="s">
        <v>4134</v>
      </c>
    </row>
    <row r="8584" spans="1:8">
      <c r="A8584" s="601" t="s">
        <v>4149</v>
      </c>
      <c r="B8584" s="602"/>
      <c r="C8584" s="602"/>
      <c r="D8584" s="603"/>
      <c r="E8584" s="604" t="s">
        <v>4140</v>
      </c>
      <c r="F8584" s="632">
        <v>0.01</v>
      </c>
      <c r="G8584" s="606">
        <v>64783.484999999993</v>
      </c>
      <c r="H8584" s="607">
        <v>647.83000000000004</v>
      </c>
    </row>
    <row r="8585" spans="1:8">
      <c r="A8585" s="601"/>
      <c r="B8585" s="602"/>
      <c r="C8585" s="602"/>
      <c r="D8585" s="603"/>
      <c r="E8585" s="623" t="s">
        <v>4150</v>
      </c>
      <c r="F8585" s="624"/>
      <c r="G8585" s="625"/>
      <c r="H8585" s="612">
        <v>647.83000000000004</v>
      </c>
    </row>
    <row r="8586" spans="1:8">
      <c r="A8586" s="677" t="s">
        <v>4151</v>
      </c>
      <c r="B8586" s="678"/>
      <c r="C8586" s="678"/>
      <c r="D8586" s="678"/>
      <c r="E8586" s="678"/>
      <c r="F8586" s="678"/>
      <c r="G8586" s="678"/>
      <c r="H8586" s="679"/>
    </row>
    <row r="8587" spans="1:8">
      <c r="A8587" s="594" t="s">
        <v>4064</v>
      </c>
      <c r="B8587" s="595"/>
      <c r="C8587" s="595"/>
      <c r="D8587" s="596"/>
      <c r="E8587" s="597" t="s">
        <v>4130</v>
      </c>
      <c r="F8587" s="598" t="s">
        <v>4144</v>
      </c>
      <c r="G8587" s="599" t="s">
        <v>4133</v>
      </c>
      <c r="H8587" s="600" t="s">
        <v>4134</v>
      </c>
    </row>
    <row r="8588" spans="1:8">
      <c r="A8588" s="601" t="s">
        <v>4195</v>
      </c>
      <c r="B8588" s="602"/>
      <c r="C8588" s="602"/>
      <c r="D8588" s="603"/>
      <c r="E8588" s="604" t="s">
        <v>4146</v>
      </c>
      <c r="F8588" s="640">
        <v>0.45</v>
      </c>
      <c r="G8588" s="606">
        <v>45029.264109374999</v>
      </c>
      <c r="H8588" s="607">
        <v>20263.169999999998</v>
      </c>
    </row>
    <row r="8589" spans="1:8">
      <c r="A8589" s="601"/>
      <c r="B8589" s="602"/>
      <c r="C8589" s="602"/>
      <c r="D8589" s="603"/>
      <c r="E8589" s="604" t="s">
        <v>4141</v>
      </c>
      <c r="F8589" s="605"/>
      <c r="G8589" s="606" t="s">
        <v>4141</v>
      </c>
      <c r="H8589" s="607" t="s">
        <v>4141</v>
      </c>
    </row>
    <row r="8590" spans="1:8" ht="13.5" thickBot="1">
      <c r="A8590" s="641"/>
      <c r="B8590" s="642"/>
      <c r="C8590" s="642"/>
      <c r="D8590" s="643"/>
      <c r="E8590" s="644" t="s">
        <v>4153</v>
      </c>
      <c r="F8590" s="645"/>
      <c r="G8590" s="646"/>
      <c r="H8590" s="647">
        <v>20263.169999999998</v>
      </c>
    </row>
    <row r="8591" spans="1:8" ht="13.5" thickBot="1">
      <c r="A8591" s="648" t="s">
        <v>4154</v>
      </c>
      <c r="B8591" s="649"/>
      <c r="C8591" s="649"/>
      <c r="D8591" s="649"/>
      <c r="E8591" s="650"/>
      <c r="F8591" s="651">
        <v>28743.43</v>
      </c>
      <c r="G8591" s="652"/>
      <c r="H8591" s="653"/>
    </row>
    <row r="8592" spans="1:8" ht="15.75" thickBot="1">
      <c r="A8592" s="579"/>
      <c r="B8592" s="579"/>
      <c r="C8592" s="579"/>
      <c r="D8592" s="579"/>
      <c r="E8592" s="579"/>
      <c r="F8592" s="579"/>
      <c r="G8592" s="579"/>
      <c r="H8592" s="579"/>
    </row>
    <row r="8593" spans="1:8" ht="15.75" thickBot="1">
      <c r="A8593" s="580"/>
      <c r="B8593" s="580"/>
      <c r="C8593" s="580"/>
      <c r="D8593" s="580"/>
      <c r="E8593" s="580"/>
      <c r="F8593" s="580"/>
      <c r="G8593" s="580"/>
      <c r="H8593" s="580"/>
    </row>
    <row r="8594" spans="1:8" ht="39" thickBot="1">
      <c r="A8594" s="573" t="s">
        <v>4129</v>
      </c>
      <c r="B8594" s="581"/>
      <c r="C8594" s="581"/>
      <c r="D8594" s="582" t="s">
        <v>674</v>
      </c>
      <c r="E8594" s="583" t="s">
        <v>4130</v>
      </c>
      <c r="F8594" s="584" t="s">
        <v>28</v>
      </c>
      <c r="G8594" s="585" t="s">
        <v>0</v>
      </c>
      <c r="H8594" s="586" t="s">
        <v>4991</v>
      </c>
    </row>
    <row r="8595" spans="1:8" ht="15.75" customHeight="1" thickBot="1">
      <c r="A8595" s="580"/>
      <c r="B8595" s="580"/>
      <c r="C8595" s="580"/>
      <c r="D8595" s="580"/>
      <c r="E8595" s="580"/>
      <c r="F8595" s="580"/>
      <c r="G8595" s="580"/>
      <c r="H8595" s="580"/>
    </row>
    <row r="8596" spans="1:8">
      <c r="A8596" s="674" t="s">
        <v>1297</v>
      </c>
      <c r="B8596" s="675"/>
      <c r="C8596" s="675"/>
      <c r="D8596" s="675"/>
      <c r="E8596" s="675"/>
      <c r="F8596" s="675"/>
      <c r="G8596" s="675"/>
      <c r="H8596" s="676"/>
    </row>
    <row r="8597" spans="1:8">
      <c r="A8597" s="594" t="s">
        <v>4064</v>
      </c>
      <c r="B8597" s="595"/>
      <c r="C8597" s="595"/>
      <c r="D8597" s="596"/>
      <c r="E8597" s="597" t="s">
        <v>4130</v>
      </c>
      <c r="F8597" s="598" t="s">
        <v>4132</v>
      </c>
      <c r="G8597" s="599" t="s">
        <v>4133</v>
      </c>
      <c r="H8597" s="600" t="s">
        <v>4134</v>
      </c>
    </row>
    <row r="8598" spans="1:8">
      <c r="A8598" s="601" t="s">
        <v>4992</v>
      </c>
      <c r="B8598" s="602"/>
      <c r="C8598" s="602"/>
      <c r="D8598" s="603"/>
      <c r="E8598" s="604" t="s">
        <v>4228</v>
      </c>
      <c r="F8598" s="605">
        <v>0.02</v>
      </c>
      <c r="G8598" s="606">
        <v>38328</v>
      </c>
      <c r="H8598" s="607">
        <v>766.56</v>
      </c>
    </row>
    <row r="8599" spans="1:8">
      <c r="A8599" s="601" t="s">
        <v>4993</v>
      </c>
      <c r="B8599" s="602"/>
      <c r="C8599" s="602"/>
      <c r="D8599" s="603"/>
      <c r="E8599" s="604" t="s">
        <v>4136</v>
      </c>
      <c r="F8599" s="605">
        <v>0.03</v>
      </c>
      <c r="G8599" s="606">
        <v>11388</v>
      </c>
      <c r="H8599" s="607">
        <v>341.64</v>
      </c>
    </row>
    <row r="8600" spans="1:8">
      <c r="A8600" s="601" t="s">
        <v>4368</v>
      </c>
      <c r="B8600" s="602"/>
      <c r="C8600" s="602"/>
      <c r="D8600" s="603"/>
      <c r="E8600" s="604" t="s">
        <v>4138</v>
      </c>
      <c r="F8600" s="605">
        <v>0.45</v>
      </c>
      <c r="G8600" s="606">
        <v>1995</v>
      </c>
      <c r="H8600" s="607">
        <v>897.75</v>
      </c>
    </row>
    <row r="8601" spans="1:8">
      <c r="A8601" s="601"/>
      <c r="B8601" s="602"/>
      <c r="C8601" s="602"/>
      <c r="D8601" s="603"/>
      <c r="E8601" s="623" t="s">
        <v>4142</v>
      </c>
      <c r="F8601" s="624"/>
      <c r="G8601" s="625"/>
      <c r="H8601" s="612">
        <v>2005.95</v>
      </c>
    </row>
    <row r="8602" spans="1:8">
      <c r="A8602" s="677" t="s">
        <v>4143</v>
      </c>
      <c r="B8602" s="678"/>
      <c r="C8602" s="678"/>
      <c r="D8602" s="678"/>
      <c r="E8602" s="678"/>
      <c r="F8602" s="678"/>
      <c r="G8602" s="678"/>
      <c r="H8602" s="679"/>
    </row>
    <row r="8603" spans="1:8">
      <c r="A8603" s="594" t="s">
        <v>4129</v>
      </c>
      <c r="B8603" s="595"/>
      <c r="C8603" s="595"/>
      <c r="D8603" s="596"/>
      <c r="E8603" s="597" t="s">
        <v>4130</v>
      </c>
      <c r="F8603" s="598" t="s">
        <v>4144</v>
      </c>
      <c r="G8603" s="599" t="s">
        <v>4133</v>
      </c>
      <c r="H8603" s="600" t="s">
        <v>4134</v>
      </c>
    </row>
    <row r="8604" spans="1:8">
      <c r="A8604" s="601" t="s">
        <v>4145</v>
      </c>
      <c r="B8604" s="602"/>
      <c r="C8604" s="602"/>
      <c r="D8604" s="603"/>
      <c r="E8604" s="604" t="s">
        <v>4146</v>
      </c>
      <c r="F8604" s="619">
        <v>0.2</v>
      </c>
      <c r="G8604" s="606">
        <v>1587.2183463750353</v>
      </c>
      <c r="H8604" s="607">
        <v>317.44</v>
      </c>
    </row>
    <row r="8605" spans="1:8">
      <c r="A8605" s="601" t="s">
        <v>4181</v>
      </c>
      <c r="B8605" s="602"/>
      <c r="C8605" s="602"/>
      <c r="D8605" s="603"/>
      <c r="E8605" s="604" t="s">
        <v>4146</v>
      </c>
      <c r="F8605" s="619">
        <v>0.2</v>
      </c>
      <c r="G8605" s="606">
        <v>2041.4757928961851</v>
      </c>
      <c r="H8605" s="607">
        <v>408.3</v>
      </c>
    </row>
    <row r="8606" spans="1:8">
      <c r="A8606" s="601" t="s">
        <v>4180</v>
      </c>
      <c r="B8606" s="602"/>
      <c r="C8606" s="602"/>
      <c r="D8606" s="603"/>
      <c r="E8606" s="604" t="s">
        <v>4146</v>
      </c>
      <c r="F8606" s="619">
        <v>0.2</v>
      </c>
      <c r="G8606" s="606">
        <v>104.75641086075238</v>
      </c>
      <c r="H8606" s="607">
        <v>20.95</v>
      </c>
    </row>
    <row r="8607" spans="1:8">
      <c r="A8607" s="620"/>
      <c r="B8607" s="621"/>
      <c r="C8607" s="621"/>
      <c r="D8607" s="622"/>
      <c r="E8607" s="623" t="s">
        <v>4147</v>
      </c>
      <c r="F8607" s="624"/>
      <c r="G8607" s="625"/>
      <c r="H8607" s="612">
        <v>746.69</v>
      </c>
    </row>
    <row r="8608" spans="1:8">
      <c r="A8608" s="677" t="s">
        <v>4148</v>
      </c>
      <c r="B8608" s="678"/>
      <c r="C8608" s="678"/>
      <c r="D8608" s="678"/>
      <c r="E8608" s="678"/>
      <c r="F8608" s="678"/>
      <c r="G8608" s="678"/>
      <c r="H8608" s="679"/>
    </row>
    <row r="8609" spans="1:8">
      <c r="A8609" s="594" t="s">
        <v>4064</v>
      </c>
      <c r="B8609" s="595"/>
      <c r="C8609" s="595"/>
      <c r="D8609" s="596"/>
      <c r="E8609" s="597" t="s">
        <v>4130</v>
      </c>
      <c r="F8609" s="598" t="s">
        <v>4132</v>
      </c>
      <c r="G8609" s="599" t="s">
        <v>4133</v>
      </c>
      <c r="H8609" s="600" t="s">
        <v>4134</v>
      </c>
    </row>
    <row r="8610" spans="1:8">
      <c r="A8610" s="601" t="s">
        <v>4149</v>
      </c>
      <c r="B8610" s="602"/>
      <c r="C8610" s="602"/>
      <c r="D8610" s="603"/>
      <c r="E8610" s="604" t="s">
        <v>4140</v>
      </c>
      <c r="F8610" s="632">
        <v>0.01</v>
      </c>
      <c r="G8610" s="606">
        <v>64783.484999999993</v>
      </c>
      <c r="H8610" s="607">
        <v>647.83000000000004</v>
      </c>
    </row>
    <row r="8611" spans="1:8">
      <c r="A8611" s="601"/>
      <c r="B8611" s="602"/>
      <c r="C8611" s="602"/>
      <c r="D8611" s="603"/>
      <c r="E8611" s="623" t="s">
        <v>4150</v>
      </c>
      <c r="F8611" s="624"/>
      <c r="G8611" s="625"/>
      <c r="H8611" s="612">
        <v>647.83000000000004</v>
      </c>
    </row>
    <row r="8612" spans="1:8">
      <c r="A8612" s="677" t="s">
        <v>4151</v>
      </c>
      <c r="B8612" s="678"/>
      <c r="C8612" s="678"/>
      <c r="D8612" s="678"/>
      <c r="E8612" s="678"/>
      <c r="F8612" s="678"/>
      <c r="G8612" s="678"/>
      <c r="H8612" s="679"/>
    </row>
    <row r="8613" spans="1:8">
      <c r="A8613" s="594" t="s">
        <v>4064</v>
      </c>
      <c r="B8613" s="595"/>
      <c r="C8613" s="595"/>
      <c r="D8613" s="596"/>
      <c r="E8613" s="597" t="s">
        <v>4130</v>
      </c>
      <c r="F8613" s="598" t="s">
        <v>4144</v>
      </c>
      <c r="G8613" s="599" t="s">
        <v>4133</v>
      </c>
      <c r="H8613" s="600" t="s">
        <v>4134</v>
      </c>
    </row>
    <row r="8614" spans="1:8">
      <c r="A8614" s="601" t="s">
        <v>4195</v>
      </c>
      <c r="B8614" s="602"/>
      <c r="C8614" s="602"/>
      <c r="D8614" s="603"/>
      <c r="E8614" s="604" t="s">
        <v>4146</v>
      </c>
      <c r="F8614" s="640">
        <v>0.2</v>
      </c>
      <c r="G8614" s="606">
        <v>45029.264109374999</v>
      </c>
      <c r="H8614" s="607">
        <v>9005.85</v>
      </c>
    </row>
    <row r="8615" spans="1:8">
      <c r="A8615" s="601"/>
      <c r="B8615" s="602"/>
      <c r="C8615" s="602"/>
      <c r="D8615" s="603"/>
      <c r="E8615" s="604" t="s">
        <v>4141</v>
      </c>
      <c r="F8615" s="605"/>
      <c r="G8615" s="606" t="s">
        <v>4141</v>
      </c>
      <c r="H8615" s="607" t="s">
        <v>4141</v>
      </c>
    </row>
    <row r="8616" spans="1:8" ht="13.5" thickBot="1">
      <c r="A8616" s="641"/>
      <c r="B8616" s="642"/>
      <c r="C8616" s="642"/>
      <c r="D8616" s="643"/>
      <c r="E8616" s="644" t="s">
        <v>4153</v>
      </c>
      <c r="F8616" s="645"/>
      <c r="G8616" s="646"/>
      <c r="H8616" s="647">
        <v>9005.85</v>
      </c>
    </row>
    <row r="8617" spans="1:8" ht="13.5" thickBot="1">
      <c r="A8617" s="648" t="s">
        <v>4154</v>
      </c>
      <c r="B8617" s="649"/>
      <c r="C8617" s="649"/>
      <c r="D8617" s="649"/>
      <c r="E8617" s="650"/>
      <c r="F8617" s="651">
        <v>12406.32</v>
      </c>
      <c r="G8617" s="652"/>
      <c r="H8617" s="653"/>
    </row>
    <row r="8618" spans="1:8" ht="15.75" thickBot="1">
      <c r="A8618" s="579"/>
      <c r="B8618" s="579"/>
      <c r="C8618" s="579"/>
      <c r="D8618" s="579"/>
      <c r="E8618" s="579"/>
      <c r="F8618" s="579"/>
      <c r="G8618" s="579"/>
      <c r="H8618" s="579"/>
    </row>
    <row r="8619" spans="1:8" ht="15.75" thickBot="1">
      <c r="A8619" s="580"/>
      <c r="B8619" s="580"/>
      <c r="C8619" s="580"/>
      <c r="D8619" s="580"/>
      <c r="E8619" s="580"/>
      <c r="F8619" s="580"/>
      <c r="G8619" s="580"/>
      <c r="H8619" s="580"/>
    </row>
    <row r="8620" spans="1:8" ht="26.25" thickBot="1">
      <c r="A8620" s="573" t="s">
        <v>4129</v>
      </c>
      <c r="B8620" s="581"/>
      <c r="C8620" s="581"/>
      <c r="D8620" s="582" t="s">
        <v>676</v>
      </c>
      <c r="E8620" s="583" t="s">
        <v>4130</v>
      </c>
      <c r="F8620" s="584" t="s">
        <v>28</v>
      </c>
      <c r="G8620" s="585" t="s">
        <v>0</v>
      </c>
      <c r="H8620" s="586" t="s">
        <v>4994</v>
      </c>
    </row>
    <row r="8621" spans="1:8" ht="15.75" customHeight="1" thickBot="1">
      <c r="A8621" s="580"/>
      <c r="B8621" s="580"/>
      <c r="C8621" s="580"/>
      <c r="D8621" s="580"/>
      <c r="E8621" s="580"/>
      <c r="F8621" s="580"/>
      <c r="G8621" s="580"/>
      <c r="H8621" s="580"/>
    </row>
    <row r="8622" spans="1:8">
      <c r="A8622" s="674" t="s">
        <v>1297</v>
      </c>
      <c r="B8622" s="675"/>
      <c r="C8622" s="675"/>
      <c r="D8622" s="675"/>
      <c r="E8622" s="675"/>
      <c r="F8622" s="675"/>
      <c r="G8622" s="675"/>
      <c r="H8622" s="676"/>
    </row>
    <row r="8623" spans="1:8">
      <c r="A8623" s="594" t="s">
        <v>4064</v>
      </c>
      <c r="B8623" s="595"/>
      <c r="C8623" s="595"/>
      <c r="D8623" s="596"/>
      <c r="E8623" s="597" t="s">
        <v>4130</v>
      </c>
      <c r="F8623" s="598" t="s">
        <v>4132</v>
      </c>
      <c r="G8623" s="599" t="s">
        <v>4133</v>
      </c>
      <c r="H8623" s="600" t="s">
        <v>4134</v>
      </c>
    </row>
    <row r="8624" spans="1:8">
      <c r="A8624" s="601" t="s">
        <v>4995</v>
      </c>
      <c r="B8624" s="602"/>
      <c r="C8624" s="602"/>
      <c r="D8624" s="603"/>
      <c r="E8624" s="604" t="s">
        <v>4228</v>
      </c>
      <c r="F8624" s="605">
        <v>0.08</v>
      </c>
      <c r="G8624" s="606">
        <v>495538</v>
      </c>
      <c r="H8624" s="607">
        <v>39643.040000000001</v>
      </c>
    </row>
    <row r="8625" spans="1:8">
      <c r="A8625" s="601"/>
      <c r="B8625" s="602"/>
      <c r="C8625" s="602"/>
      <c r="D8625" s="603"/>
      <c r="E8625" s="604" t="s">
        <v>4141</v>
      </c>
      <c r="F8625" s="605"/>
      <c r="G8625" s="606" t="s">
        <v>4141</v>
      </c>
      <c r="H8625" s="607" t="s">
        <v>4141</v>
      </c>
    </row>
    <row r="8626" spans="1:8">
      <c r="A8626" s="601"/>
      <c r="B8626" s="602"/>
      <c r="C8626" s="602"/>
      <c r="D8626" s="603"/>
      <c r="E8626" s="604" t="s">
        <v>4141</v>
      </c>
      <c r="F8626" s="605"/>
      <c r="G8626" s="606" t="s">
        <v>4141</v>
      </c>
      <c r="H8626" s="607" t="s">
        <v>4141</v>
      </c>
    </row>
    <row r="8627" spans="1:8">
      <c r="A8627" s="601"/>
      <c r="B8627" s="602"/>
      <c r="C8627" s="602"/>
      <c r="D8627" s="603"/>
      <c r="E8627" s="623" t="s">
        <v>4142</v>
      </c>
      <c r="F8627" s="624"/>
      <c r="G8627" s="625"/>
      <c r="H8627" s="612">
        <v>39643.040000000001</v>
      </c>
    </row>
    <row r="8628" spans="1:8">
      <c r="A8628" s="677" t="s">
        <v>4143</v>
      </c>
      <c r="B8628" s="678"/>
      <c r="C8628" s="678"/>
      <c r="D8628" s="678"/>
      <c r="E8628" s="678"/>
      <c r="F8628" s="678"/>
      <c r="G8628" s="678"/>
      <c r="H8628" s="679"/>
    </row>
    <row r="8629" spans="1:8">
      <c r="A8629" s="594" t="s">
        <v>4129</v>
      </c>
      <c r="B8629" s="595"/>
      <c r="C8629" s="595"/>
      <c r="D8629" s="596"/>
      <c r="E8629" s="597" t="s">
        <v>4130</v>
      </c>
      <c r="F8629" s="598" t="s">
        <v>4144</v>
      </c>
      <c r="G8629" s="599" t="s">
        <v>4133</v>
      </c>
      <c r="H8629" s="600" t="s">
        <v>4134</v>
      </c>
    </row>
    <row r="8630" spans="1:8">
      <c r="A8630" s="601" t="s">
        <v>4145</v>
      </c>
      <c r="B8630" s="602"/>
      <c r="C8630" s="602"/>
      <c r="D8630" s="603"/>
      <c r="E8630" s="604" t="s">
        <v>4146</v>
      </c>
      <c r="F8630" s="619">
        <v>0.45</v>
      </c>
      <c r="G8630" s="606">
        <v>1587.2183463750353</v>
      </c>
      <c r="H8630" s="607">
        <v>714.25</v>
      </c>
    </row>
    <row r="8631" spans="1:8">
      <c r="A8631" s="601" t="s">
        <v>4180</v>
      </c>
      <c r="B8631" s="602"/>
      <c r="C8631" s="602"/>
      <c r="D8631" s="603"/>
      <c r="E8631" s="604" t="s">
        <v>4146</v>
      </c>
      <c r="F8631" s="619">
        <v>0.45</v>
      </c>
      <c r="G8631" s="606">
        <v>104.75641086075238</v>
      </c>
      <c r="H8631" s="607">
        <v>47.14</v>
      </c>
    </row>
    <row r="8632" spans="1:8">
      <c r="A8632" s="601" t="s">
        <v>4181</v>
      </c>
      <c r="B8632" s="602"/>
      <c r="C8632" s="602"/>
      <c r="D8632" s="603"/>
      <c r="E8632" s="604" t="s">
        <v>4146</v>
      </c>
      <c r="F8632" s="619">
        <v>0.45</v>
      </c>
      <c r="G8632" s="606">
        <v>2041.4757928961851</v>
      </c>
      <c r="H8632" s="607">
        <v>918.66</v>
      </c>
    </row>
    <row r="8633" spans="1:8">
      <c r="A8633" s="620"/>
      <c r="B8633" s="621"/>
      <c r="C8633" s="621"/>
      <c r="D8633" s="622"/>
      <c r="E8633" s="623" t="s">
        <v>4147</v>
      </c>
      <c r="F8633" s="624"/>
      <c r="G8633" s="625"/>
      <c r="H8633" s="612">
        <v>1680.05</v>
      </c>
    </row>
    <row r="8634" spans="1:8">
      <c r="A8634" s="677" t="s">
        <v>4148</v>
      </c>
      <c r="B8634" s="678"/>
      <c r="C8634" s="678"/>
      <c r="D8634" s="678"/>
      <c r="E8634" s="678"/>
      <c r="F8634" s="678"/>
      <c r="G8634" s="678"/>
      <c r="H8634" s="679"/>
    </row>
    <row r="8635" spans="1:8">
      <c r="A8635" s="594" t="s">
        <v>4064</v>
      </c>
      <c r="B8635" s="595"/>
      <c r="C8635" s="595"/>
      <c r="D8635" s="596"/>
      <c r="E8635" s="597" t="s">
        <v>4130</v>
      </c>
      <c r="F8635" s="598" t="s">
        <v>4132</v>
      </c>
      <c r="G8635" s="599" t="s">
        <v>4133</v>
      </c>
      <c r="H8635" s="600" t="s">
        <v>4134</v>
      </c>
    </row>
    <row r="8636" spans="1:8">
      <c r="A8636" s="601" t="s">
        <v>4149</v>
      </c>
      <c r="B8636" s="602"/>
      <c r="C8636" s="602"/>
      <c r="D8636" s="603"/>
      <c r="E8636" s="604" t="s">
        <v>4140</v>
      </c>
      <c r="F8636" s="632">
        <v>0.01</v>
      </c>
      <c r="G8636" s="606">
        <v>64783.484999999993</v>
      </c>
      <c r="H8636" s="607">
        <v>647.83000000000004</v>
      </c>
    </row>
    <row r="8637" spans="1:8">
      <c r="A8637" s="601"/>
      <c r="B8637" s="602"/>
      <c r="C8637" s="602"/>
      <c r="D8637" s="603"/>
      <c r="E8637" s="623" t="s">
        <v>4150</v>
      </c>
      <c r="F8637" s="624"/>
      <c r="G8637" s="625"/>
      <c r="H8637" s="612">
        <v>647.83000000000004</v>
      </c>
    </row>
    <row r="8638" spans="1:8">
      <c r="A8638" s="677" t="s">
        <v>4151</v>
      </c>
      <c r="B8638" s="678"/>
      <c r="C8638" s="678"/>
      <c r="D8638" s="678"/>
      <c r="E8638" s="678"/>
      <c r="F8638" s="678"/>
      <c r="G8638" s="678"/>
      <c r="H8638" s="679"/>
    </row>
    <row r="8639" spans="1:8">
      <c r="A8639" s="594" t="s">
        <v>4064</v>
      </c>
      <c r="B8639" s="595"/>
      <c r="C8639" s="595"/>
      <c r="D8639" s="596"/>
      <c r="E8639" s="597" t="s">
        <v>4130</v>
      </c>
      <c r="F8639" s="598" t="s">
        <v>4144</v>
      </c>
      <c r="G8639" s="599" t="s">
        <v>4133</v>
      </c>
      <c r="H8639" s="600" t="s">
        <v>4134</v>
      </c>
    </row>
    <row r="8640" spans="1:8">
      <c r="A8640" s="601" t="s">
        <v>4195</v>
      </c>
      <c r="B8640" s="602"/>
      <c r="C8640" s="602"/>
      <c r="D8640" s="603"/>
      <c r="E8640" s="604" t="s">
        <v>4146</v>
      </c>
      <c r="F8640" s="640">
        <v>0.45</v>
      </c>
      <c r="G8640" s="606">
        <v>45029.264109374999</v>
      </c>
      <c r="H8640" s="607">
        <v>20263.169999999998</v>
      </c>
    </row>
    <row r="8641" spans="1:8">
      <c r="A8641" s="601"/>
      <c r="B8641" s="602"/>
      <c r="C8641" s="602"/>
      <c r="D8641" s="603"/>
      <c r="E8641" s="604" t="s">
        <v>4141</v>
      </c>
      <c r="F8641" s="605"/>
      <c r="G8641" s="606" t="s">
        <v>4141</v>
      </c>
      <c r="H8641" s="607" t="s">
        <v>4141</v>
      </c>
    </row>
    <row r="8642" spans="1:8" ht="13.5" thickBot="1">
      <c r="A8642" s="641"/>
      <c r="B8642" s="642"/>
      <c r="C8642" s="642"/>
      <c r="D8642" s="643"/>
      <c r="E8642" s="644" t="s">
        <v>4153</v>
      </c>
      <c r="F8642" s="645"/>
      <c r="G8642" s="646"/>
      <c r="H8642" s="647">
        <v>20263.169999999998</v>
      </c>
    </row>
    <row r="8643" spans="1:8" ht="13.5" thickBot="1">
      <c r="A8643" s="648" t="s">
        <v>4154</v>
      </c>
      <c r="B8643" s="649"/>
      <c r="C8643" s="649"/>
      <c r="D8643" s="649"/>
      <c r="E8643" s="650"/>
      <c r="F8643" s="651">
        <v>62234.09</v>
      </c>
      <c r="G8643" s="652"/>
      <c r="H8643" s="653"/>
    </row>
    <row r="8644" spans="1:8" ht="15.75" thickBot="1">
      <c r="A8644" s="579"/>
      <c r="B8644" s="579"/>
      <c r="C8644" s="579"/>
      <c r="D8644" s="579"/>
      <c r="E8644" s="579"/>
      <c r="F8644" s="579"/>
      <c r="G8644" s="579"/>
      <c r="H8644" s="579"/>
    </row>
    <row r="8645" spans="1:8" ht="15.75" thickBot="1">
      <c r="A8645" s="580"/>
      <c r="B8645" s="580"/>
      <c r="C8645" s="580"/>
      <c r="D8645" s="580"/>
      <c r="E8645" s="580"/>
      <c r="F8645" s="580"/>
      <c r="G8645" s="580"/>
      <c r="H8645" s="580"/>
    </row>
    <row r="8646" spans="1:8" ht="26.25" thickBot="1">
      <c r="A8646" s="573" t="s">
        <v>4129</v>
      </c>
      <c r="B8646" s="581"/>
      <c r="C8646" s="581"/>
      <c r="D8646" s="582" t="s">
        <v>678</v>
      </c>
      <c r="E8646" s="583" t="s">
        <v>4130</v>
      </c>
      <c r="F8646" s="584" t="s">
        <v>28</v>
      </c>
      <c r="G8646" s="585" t="s">
        <v>0</v>
      </c>
      <c r="H8646" s="586" t="s">
        <v>4996</v>
      </c>
    </row>
    <row r="8647" spans="1:8" ht="15.75" customHeight="1" thickBot="1">
      <c r="A8647" s="580"/>
      <c r="B8647" s="580"/>
      <c r="C8647" s="580"/>
      <c r="D8647" s="580"/>
      <c r="E8647" s="580"/>
      <c r="F8647" s="580"/>
      <c r="G8647" s="580"/>
      <c r="H8647" s="580"/>
    </row>
    <row r="8648" spans="1:8">
      <c r="A8648" s="674" t="s">
        <v>1297</v>
      </c>
      <c r="B8648" s="675"/>
      <c r="C8648" s="675"/>
      <c r="D8648" s="675"/>
      <c r="E8648" s="675"/>
      <c r="F8648" s="675"/>
      <c r="G8648" s="675"/>
      <c r="H8648" s="676"/>
    </row>
    <row r="8649" spans="1:8">
      <c r="A8649" s="594" t="s">
        <v>4064</v>
      </c>
      <c r="B8649" s="595"/>
      <c r="C8649" s="595"/>
      <c r="D8649" s="596"/>
      <c r="E8649" s="597" t="s">
        <v>4130</v>
      </c>
      <c r="F8649" s="598" t="s">
        <v>4132</v>
      </c>
      <c r="G8649" s="599" t="s">
        <v>4133</v>
      </c>
      <c r="H8649" s="600" t="s">
        <v>4134</v>
      </c>
    </row>
    <row r="8650" spans="1:8">
      <c r="A8650" s="601" t="s">
        <v>4997</v>
      </c>
      <c r="B8650" s="602"/>
      <c r="C8650" s="602"/>
      <c r="D8650" s="603"/>
      <c r="E8650" s="604" t="s">
        <v>4228</v>
      </c>
      <c r="F8650" s="605">
        <v>0.05</v>
      </c>
      <c r="G8650" s="606">
        <v>152771</v>
      </c>
      <c r="H8650" s="607">
        <v>7638.55</v>
      </c>
    </row>
    <row r="8651" spans="1:8">
      <c r="A8651" s="601"/>
      <c r="B8651" s="602"/>
      <c r="C8651" s="602"/>
      <c r="D8651" s="603"/>
      <c r="E8651" s="604" t="s">
        <v>4141</v>
      </c>
      <c r="F8651" s="605"/>
      <c r="G8651" s="606" t="s">
        <v>4141</v>
      </c>
      <c r="H8651" s="607" t="s">
        <v>4141</v>
      </c>
    </row>
    <row r="8652" spans="1:8">
      <c r="A8652" s="601"/>
      <c r="B8652" s="602"/>
      <c r="C8652" s="602"/>
      <c r="D8652" s="603"/>
      <c r="E8652" s="604" t="s">
        <v>4141</v>
      </c>
      <c r="F8652" s="605"/>
      <c r="G8652" s="606" t="s">
        <v>4141</v>
      </c>
      <c r="H8652" s="607" t="s">
        <v>4141</v>
      </c>
    </row>
    <row r="8653" spans="1:8">
      <c r="A8653" s="601"/>
      <c r="B8653" s="602"/>
      <c r="C8653" s="602"/>
      <c r="D8653" s="603"/>
      <c r="E8653" s="623" t="s">
        <v>4142</v>
      </c>
      <c r="F8653" s="624"/>
      <c r="G8653" s="625"/>
      <c r="H8653" s="612">
        <v>7638.55</v>
      </c>
    </row>
    <row r="8654" spans="1:8">
      <c r="A8654" s="677" t="s">
        <v>4143</v>
      </c>
      <c r="B8654" s="678"/>
      <c r="C8654" s="678"/>
      <c r="D8654" s="678"/>
      <c r="E8654" s="678"/>
      <c r="F8654" s="678"/>
      <c r="G8654" s="678"/>
      <c r="H8654" s="679"/>
    </row>
    <row r="8655" spans="1:8">
      <c r="A8655" s="594" t="s">
        <v>4129</v>
      </c>
      <c r="B8655" s="595"/>
      <c r="C8655" s="595"/>
      <c r="D8655" s="596"/>
      <c r="E8655" s="597" t="s">
        <v>4130</v>
      </c>
      <c r="F8655" s="598" t="s">
        <v>4144</v>
      </c>
      <c r="G8655" s="599" t="s">
        <v>4133</v>
      </c>
      <c r="H8655" s="600" t="s">
        <v>4134</v>
      </c>
    </row>
    <row r="8656" spans="1:8">
      <c r="A8656" s="601" t="s">
        <v>4145</v>
      </c>
      <c r="B8656" s="602"/>
      <c r="C8656" s="602"/>
      <c r="D8656" s="603"/>
      <c r="E8656" s="604" t="s">
        <v>4146</v>
      </c>
      <c r="F8656" s="619">
        <v>0.5</v>
      </c>
      <c r="G8656" s="606">
        <v>1587.2183463750353</v>
      </c>
      <c r="H8656" s="607">
        <v>793.61</v>
      </c>
    </row>
    <row r="8657" spans="1:8">
      <c r="A8657" s="601"/>
      <c r="B8657" s="602"/>
      <c r="C8657" s="602"/>
      <c r="D8657" s="603"/>
      <c r="E8657" s="604" t="s">
        <v>4141</v>
      </c>
      <c r="F8657" s="619" t="s">
        <v>4141</v>
      </c>
      <c r="G8657" s="606" t="s">
        <v>4141</v>
      </c>
      <c r="H8657" s="607" t="s">
        <v>4141</v>
      </c>
    </row>
    <row r="8658" spans="1:8">
      <c r="A8658" s="601"/>
      <c r="B8658" s="602"/>
      <c r="C8658" s="602"/>
      <c r="D8658" s="603"/>
      <c r="E8658" s="604" t="s">
        <v>4141</v>
      </c>
      <c r="F8658" s="619" t="s">
        <v>4141</v>
      </c>
      <c r="G8658" s="606" t="s">
        <v>4141</v>
      </c>
      <c r="H8658" s="607" t="s">
        <v>4141</v>
      </c>
    </row>
    <row r="8659" spans="1:8">
      <c r="A8659" s="620"/>
      <c r="B8659" s="621"/>
      <c r="C8659" s="621"/>
      <c r="D8659" s="622"/>
      <c r="E8659" s="623" t="s">
        <v>4147</v>
      </c>
      <c r="F8659" s="624"/>
      <c r="G8659" s="625"/>
      <c r="H8659" s="612">
        <v>793.61</v>
      </c>
    </row>
    <row r="8660" spans="1:8">
      <c r="A8660" s="677" t="s">
        <v>4148</v>
      </c>
      <c r="B8660" s="678"/>
      <c r="C8660" s="678"/>
      <c r="D8660" s="678"/>
      <c r="E8660" s="678"/>
      <c r="F8660" s="678"/>
      <c r="G8660" s="678"/>
      <c r="H8660" s="679"/>
    </row>
    <row r="8661" spans="1:8">
      <c r="A8661" s="594" t="s">
        <v>4064</v>
      </c>
      <c r="B8661" s="595"/>
      <c r="C8661" s="595"/>
      <c r="D8661" s="596"/>
      <c r="E8661" s="597" t="s">
        <v>4130</v>
      </c>
      <c r="F8661" s="598" t="s">
        <v>4132</v>
      </c>
      <c r="G8661" s="599" t="s">
        <v>4133</v>
      </c>
      <c r="H8661" s="600" t="s">
        <v>4134</v>
      </c>
    </row>
    <row r="8662" spans="1:8">
      <c r="A8662" s="601" t="s">
        <v>4149</v>
      </c>
      <c r="B8662" s="602"/>
      <c r="C8662" s="602"/>
      <c r="D8662" s="603"/>
      <c r="E8662" s="604" t="s">
        <v>4140</v>
      </c>
      <c r="F8662" s="632">
        <v>0.01</v>
      </c>
      <c r="G8662" s="606">
        <v>64783.484999999993</v>
      </c>
      <c r="H8662" s="607">
        <v>647.83000000000004</v>
      </c>
    </row>
    <row r="8663" spans="1:8">
      <c r="A8663" s="601"/>
      <c r="B8663" s="602"/>
      <c r="C8663" s="602"/>
      <c r="D8663" s="603"/>
      <c r="E8663" s="623" t="s">
        <v>4150</v>
      </c>
      <c r="F8663" s="624"/>
      <c r="G8663" s="625"/>
      <c r="H8663" s="612">
        <v>647.83000000000004</v>
      </c>
    </row>
    <row r="8664" spans="1:8">
      <c r="A8664" s="677" t="s">
        <v>4151</v>
      </c>
      <c r="B8664" s="678"/>
      <c r="C8664" s="678"/>
      <c r="D8664" s="678"/>
      <c r="E8664" s="678"/>
      <c r="F8664" s="678"/>
      <c r="G8664" s="678"/>
      <c r="H8664" s="679"/>
    </row>
    <row r="8665" spans="1:8">
      <c r="A8665" s="594" t="s">
        <v>4064</v>
      </c>
      <c r="B8665" s="595"/>
      <c r="C8665" s="595"/>
      <c r="D8665" s="596"/>
      <c r="E8665" s="597" t="s">
        <v>4130</v>
      </c>
      <c r="F8665" s="598" t="s">
        <v>4144</v>
      </c>
      <c r="G8665" s="599" t="s">
        <v>4133</v>
      </c>
      <c r="H8665" s="600" t="s">
        <v>4134</v>
      </c>
    </row>
    <row r="8666" spans="1:8">
      <c r="A8666" s="601" t="s">
        <v>4195</v>
      </c>
      <c r="B8666" s="602"/>
      <c r="C8666" s="602"/>
      <c r="D8666" s="603"/>
      <c r="E8666" s="604" t="s">
        <v>4146</v>
      </c>
      <c r="F8666" s="640">
        <v>0.5</v>
      </c>
      <c r="G8666" s="606">
        <v>45029.264109374999</v>
      </c>
      <c r="H8666" s="607">
        <v>22514.63</v>
      </c>
    </row>
    <row r="8667" spans="1:8">
      <c r="A8667" s="601"/>
      <c r="B8667" s="602"/>
      <c r="C8667" s="602"/>
      <c r="D8667" s="603"/>
      <c r="E8667" s="604" t="s">
        <v>4141</v>
      </c>
      <c r="F8667" s="605"/>
      <c r="G8667" s="606" t="s">
        <v>4141</v>
      </c>
      <c r="H8667" s="607" t="s">
        <v>4141</v>
      </c>
    </row>
    <row r="8668" spans="1:8" ht="13.5" thickBot="1">
      <c r="A8668" s="641"/>
      <c r="B8668" s="642"/>
      <c r="C8668" s="642"/>
      <c r="D8668" s="643"/>
      <c r="E8668" s="644" t="s">
        <v>4153</v>
      </c>
      <c r="F8668" s="645"/>
      <c r="G8668" s="646"/>
      <c r="H8668" s="647">
        <v>22514.63</v>
      </c>
    </row>
    <row r="8669" spans="1:8" ht="13.5" thickBot="1">
      <c r="A8669" s="648" t="s">
        <v>4154</v>
      </c>
      <c r="B8669" s="649"/>
      <c r="C8669" s="649"/>
      <c r="D8669" s="649"/>
      <c r="E8669" s="650"/>
      <c r="F8669" s="651">
        <v>31594.62</v>
      </c>
      <c r="G8669" s="652"/>
      <c r="H8669" s="653"/>
    </row>
    <row r="8670" spans="1:8" ht="15.75" thickBot="1">
      <c r="A8670" s="579"/>
      <c r="B8670" s="579"/>
      <c r="C8670" s="579"/>
      <c r="D8670" s="579"/>
      <c r="E8670" s="579"/>
      <c r="F8670" s="579"/>
      <c r="G8670" s="579"/>
      <c r="H8670" s="579"/>
    </row>
    <row r="8671" spans="1:8" ht="15.75" thickBot="1">
      <c r="A8671" s="580"/>
      <c r="B8671" s="580"/>
      <c r="C8671" s="580"/>
      <c r="D8671" s="580"/>
      <c r="E8671" s="580"/>
      <c r="F8671" s="580"/>
      <c r="G8671" s="580"/>
      <c r="H8671" s="580"/>
    </row>
    <row r="8672" spans="1:8" ht="64.5" thickBot="1">
      <c r="A8672" s="573" t="s">
        <v>4129</v>
      </c>
      <c r="B8672" s="581"/>
      <c r="C8672" s="581"/>
      <c r="D8672" s="582" t="s">
        <v>680</v>
      </c>
      <c r="E8672" s="583" t="s">
        <v>4130</v>
      </c>
      <c r="F8672" s="584" t="s">
        <v>28</v>
      </c>
      <c r="G8672" s="585" t="s">
        <v>0</v>
      </c>
      <c r="H8672" s="586" t="s">
        <v>4998</v>
      </c>
    </row>
    <row r="8673" spans="1:8" ht="15.75" customHeight="1" thickBot="1">
      <c r="A8673" s="580"/>
      <c r="B8673" s="580"/>
      <c r="C8673" s="580"/>
      <c r="D8673" s="580"/>
      <c r="E8673" s="580"/>
      <c r="F8673" s="580"/>
      <c r="G8673" s="580"/>
      <c r="H8673" s="580"/>
    </row>
    <row r="8674" spans="1:8">
      <c r="A8674" s="674" t="s">
        <v>1297</v>
      </c>
      <c r="B8674" s="675"/>
      <c r="C8674" s="675"/>
      <c r="D8674" s="675"/>
      <c r="E8674" s="675"/>
      <c r="F8674" s="675"/>
      <c r="G8674" s="675"/>
      <c r="H8674" s="676"/>
    </row>
    <row r="8675" spans="1:8">
      <c r="A8675" s="594" t="s">
        <v>4064</v>
      </c>
      <c r="B8675" s="595"/>
      <c r="C8675" s="595"/>
      <c r="D8675" s="596"/>
      <c r="E8675" s="597" t="s">
        <v>4130</v>
      </c>
      <c r="F8675" s="598" t="s">
        <v>4132</v>
      </c>
      <c r="G8675" s="599" t="s">
        <v>4133</v>
      </c>
      <c r="H8675" s="600" t="s">
        <v>4134</v>
      </c>
    </row>
    <row r="8676" spans="1:8">
      <c r="A8676" s="601" t="s">
        <v>4944</v>
      </c>
      <c r="B8676" s="602"/>
      <c r="C8676" s="602"/>
      <c r="D8676" s="603"/>
      <c r="E8676" s="604" t="s">
        <v>4228</v>
      </c>
      <c r="F8676" s="605">
        <v>0.08</v>
      </c>
      <c r="G8676" s="606">
        <v>79568</v>
      </c>
      <c r="H8676" s="607">
        <v>6365.44</v>
      </c>
    </row>
    <row r="8677" spans="1:8">
      <c r="A8677" s="601" t="s">
        <v>4368</v>
      </c>
      <c r="B8677" s="602"/>
      <c r="C8677" s="602"/>
      <c r="D8677" s="603"/>
      <c r="E8677" s="604" t="s">
        <v>4138</v>
      </c>
      <c r="F8677" s="605">
        <v>0.45</v>
      </c>
      <c r="G8677" s="606">
        <v>1995</v>
      </c>
      <c r="H8677" s="607">
        <v>897.75</v>
      </c>
    </row>
    <row r="8678" spans="1:8">
      <c r="A8678" s="601" t="s">
        <v>4945</v>
      </c>
      <c r="B8678" s="602"/>
      <c r="C8678" s="602"/>
      <c r="D8678" s="603"/>
      <c r="E8678" s="604" t="s">
        <v>4228</v>
      </c>
      <c r="F8678" s="605">
        <v>0.02</v>
      </c>
      <c r="G8678" s="606">
        <v>83875</v>
      </c>
      <c r="H8678" s="607">
        <v>1677.5</v>
      </c>
    </row>
    <row r="8679" spans="1:8">
      <c r="A8679" s="601" t="s">
        <v>4999</v>
      </c>
      <c r="B8679" s="602"/>
      <c r="C8679" s="602"/>
      <c r="D8679" s="603"/>
      <c r="E8679" s="604" t="s">
        <v>4228</v>
      </c>
      <c r="F8679" s="605">
        <v>0.08</v>
      </c>
      <c r="G8679" s="606">
        <v>99645</v>
      </c>
      <c r="H8679" s="607">
        <v>7971.6</v>
      </c>
    </row>
    <row r="8680" spans="1:8">
      <c r="A8680" s="601"/>
      <c r="B8680" s="602"/>
      <c r="C8680" s="602"/>
      <c r="D8680" s="603"/>
      <c r="E8680" s="623" t="s">
        <v>4142</v>
      </c>
      <c r="F8680" s="624"/>
      <c r="G8680" s="625"/>
      <c r="H8680" s="612">
        <v>16912.29</v>
      </c>
    </row>
    <row r="8681" spans="1:8">
      <c r="A8681" s="677" t="s">
        <v>4143</v>
      </c>
      <c r="B8681" s="678"/>
      <c r="C8681" s="678"/>
      <c r="D8681" s="678"/>
      <c r="E8681" s="678"/>
      <c r="F8681" s="678"/>
      <c r="G8681" s="678"/>
      <c r="H8681" s="679"/>
    </row>
    <row r="8682" spans="1:8">
      <c r="A8682" s="594" t="s">
        <v>4129</v>
      </c>
      <c r="B8682" s="595"/>
      <c r="C8682" s="595"/>
      <c r="D8682" s="596"/>
      <c r="E8682" s="597" t="s">
        <v>4130</v>
      </c>
      <c r="F8682" s="598" t="s">
        <v>4144</v>
      </c>
      <c r="G8682" s="599" t="s">
        <v>4133</v>
      </c>
      <c r="H8682" s="600" t="s">
        <v>4134</v>
      </c>
    </row>
    <row r="8683" spans="1:8">
      <c r="A8683" s="601" t="s">
        <v>4145</v>
      </c>
      <c r="B8683" s="602"/>
      <c r="C8683" s="602"/>
      <c r="D8683" s="603"/>
      <c r="E8683" s="604" t="s">
        <v>4146</v>
      </c>
      <c r="F8683" s="619">
        <v>0.12</v>
      </c>
      <c r="G8683" s="606">
        <v>1587.2183463750353</v>
      </c>
      <c r="H8683" s="607">
        <v>190.47</v>
      </c>
    </row>
    <row r="8684" spans="1:8">
      <c r="A8684" s="601"/>
      <c r="B8684" s="602"/>
      <c r="C8684" s="602"/>
      <c r="D8684" s="603"/>
      <c r="E8684" s="604" t="s">
        <v>4141</v>
      </c>
      <c r="F8684" s="619" t="s">
        <v>4141</v>
      </c>
      <c r="G8684" s="606" t="s">
        <v>4141</v>
      </c>
      <c r="H8684" s="607" t="s">
        <v>4141</v>
      </c>
    </row>
    <row r="8685" spans="1:8">
      <c r="A8685" s="601"/>
      <c r="B8685" s="602"/>
      <c r="C8685" s="602"/>
      <c r="D8685" s="603"/>
      <c r="E8685" s="604" t="s">
        <v>4141</v>
      </c>
      <c r="F8685" s="619" t="s">
        <v>4141</v>
      </c>
      <c r="G8685" s="606" t="s">
        <v>4141</v>
      </c>
      <c r="H8685" s="607" t="s">
        <v>4141</v>
      </c>
    </row>
    <row r="8686" spans="1:8">
      <c r="A8686" s="620"/>
      <c r="B8686" s="621"/>
      <c r="C8686" s="621"/>
      <c r="D8686" s="622"/>
      <c r="E8686" s="623" t="s">
        <v>4147</v>
      </c>
      <c r="F8686" s="624"/>
      <c r="G8686" s="625"/>
      <c r="H8686" s="612">
        <v>190.47</v>
      </c>
    </row>
    <row r="8687" spans="1:8">
      <c r="A8687" s="677" t="s">
        <v>4148</v>
      </c>
      <c r="B8687" s="678"/>
      <c r="C8687" s="678"/>
      <c r="D8687" s="678"/>
      <c r="E8687" s="678"/>
      <c r="F8687" s="678"/>
      <c r="G8687" s="678"/>
      <c r="H8687" s="679"/>
    </row>
    <row r="8688" spans="1:8">
      <c r="A8688" s="594" t="s">
        <v>4064</v>
      </c>
      <c r="B8688" s="595"/>
      <c r="C8688" s="595"/>
      <c r="D8688" s="596"/>
      <c r="E8688" s="597" t="s">
        <v>4130</v>
      </c>
      <c r="F8688" s="598" t="s">
        <v>4132</v>
      </c>
      <c r="G8688" s="599" t="s">
        <v>4133</v>
      </c>
      <c r="H8688" s="600" t="s">
        <v>4134</v>
      </c>
    </row>
    <row r="8689" spans="1:8">
      <c r="A8689" s="601" t="s">
        <v>4149</v>
      </c>
      <c r="B8689" s="602"/>
      <c r="C8689" s="602"/>
      <c r="D8689" s="603"/>
      <c r="E8689" s="604" t="s">
        <v>4140</v>
      </c>
      <c r="F8689" s="632">
        <v>0.02</v>
      </c>
      <c r="G8689" s="606">
        <v>64783.484999999993</v>
      </c>
      <c r="H8689" s="607">
        <v>1295.67</v>
      </c>
    </row>
    <row r="8690" spans="1:8">
      <c r="A8690" s="601"/>
      <c r="B8690" s="602"/>
      <c r="C8690" s="602"/>
      <c r="D8690" s="603"/>
      <c r="E8690" s="623" t="s">
        <v>4150</v>
      </c>
      <c r="F8690" s="624"/>
      <c r="G8690" s="625"/>
      <c r="H8690" s="612">
        <v>1295.67</v>
      </c>
    </row>
    <row r="8691" spans="1:8">
      <c r="A8691" s="677" t="s">
        <v>4151</v>
      </c>
      <c r="B8691" s="678"/>
      <c r="C8691" s="678"/>
      <c r="D8691" s="678"/>
      <c r="E8691" s="678"/>
      <c r="F8691" s="678"/>
      <c r="G8691" s="678"/>
      <c r="H8691" s="679"/>
    </row>
    <row r="8692" spans="1:8">
      <c r="A8692" s="594" t="s">
        <v>4064</v>
      </c>
      <c r="B8692" s="595"/>
      <c r="C8692" s="595"/>
      <c r="D8692" s="596"/>
      <c r="E8692" s="597" t="s">
        <v>4130</v>
      </c>
      <c r="F8692" s="598" t="s">
        <v>4144</v>
      </c>
      <c r="G8692" s="599" t="s">
        <v>4133</v>
      </c>
      <c r="H8692" s="600" t="s">
        <v>4134</v>
      </c>
    </row>
    <row r="8693" spans="1:8">
      <c r="A8693" s="601" t="s">
        <v>4195</v>
      </c>
      <c r="B8693" s="602"/>
      <c r="C8693" s="602"/>
      <c r="D8693" s="603"/>
      <c r="E8693" s="604" t="s">
        <v>4146</v>
      </c>
      <c r="F8693" s="640">
        <v>0.12</v>
      </c>
      <c r="G8693" s="606">
        <v>45029.264109374999</v>
      </c>
      <c r="H8693" s="607">
        <v>5403.51</v>
      </c>
    </row>
    <row r="8694" spans="1:8">
      <c r="A8694" s="601"/>
      <c r="B8694" s="602"/>
      <c r="C8694" s="602"/>
      <c r="D8694" s="603"/>
      <c r="E8694" s="604" t="s">
        <v>4141</v>
      </c>
      <c r="F8694" s="605"/>
      <c r="G8694" s="606" t="s">
        <v>4141</v>
      </c>
      <c r="H8694" s="607" t="s">
        <v>4141</v>
      </c>
    </row>
    <row r="8695" spans="1:8" ht="13.5" thickBot="1">
      <c r="A8695" s="641"/>
      <c r="B8695" s="642"/>
      <c r="C8695" s="642"/>
      <c r="D8695" s="643"/>
      <c r="E8695" s="644" t="s">
        <v>4153</v>
      </c>
      <c r="F8695" s="645"/>
      <c r="G8695" s="646"/>
      <c r="H8695" s="647">
        <v>5403.51</v>
      </c>
    </row>
    <row r="8696" spans="1:8" ht="13.5" thickBot="1">
      <c r="A8696" s="648" t="s">
        <v>4154</v>
      </c>
      <c r="B8696" s="649"/>
      <c r="C8696" s="649"/>
      <c r="D8696" s="649"/>
      <c r="E8696" s="650"/>
      <c r="F8696" s="651">
        <v>23801.94</v>
      </c>
      <c r="G8696" s="652"/>
      <c r="H8696" s="653"/>
    </row>
    <row r="8697" spans="1:8" ht="15">
      <c r="A8697" s="579"/>
      <c r="B8697" s="579"/>
      <c r="C8697" s="579"/>
      <c r="D8697" s="579"/>
      <c r="E8697" s="579"/>
      <c r="F8697" s="579"/>
      <c r="G8697" s="579"/>
      <c r="H8697" s="579"/>
    </row>
    <row r="8698" spans="1:8" ht="15.75" thickBot="1">
      <c r="A8698" s="579"/>
      <c r="B8698" s="579"/>
      <c r="C8698" s="579"/>
      <c r="D8698" s="579"/>
      <c r="E8698" s="579"/>
      <c r="F8698" s="579"/>
      <c r="G8698" s="579"/>
      <c r="H8698" s="579"/>
    </row>
    <row r="8699" spans="1:8" ht="39" thickBot="1">
      <c r="A8699" s="573" t="s">
        <v>4129</v>
      </c>
      <c r="B8699" s="581"/>
      <c r="C8699" s="581"/>
      <c r="D8699" s="582" t="s">
        <v>683</v>
      </c>
      <c r="E8699" s="583" t="s">
        <v>4130</v>
      </c>
      <c r="F8699" s="584" t="s">
        <v>28</v>
      </c>
      <c r="G8699" s="585" t="s">
        <v>0</v>
      </c>
      <c r="H8699" s="586" t="s">
        <v>5000</v>
      </c>
    </row>
    <row r="8700" spans="1:8" ht="15.75" customHeight="1" thickBot="1">
      <c r="A8700" s="580"/>
      <c r="B8700" s="580"/>
      <c r="C8700" s="580"/>
      <c r="D8700" s="580"/>
      <c r="E8700" s="580"/>
      <c r="F8700" s="580"/>
      <c r="G8700" s="580"/>
      <c r="H8700" s="580"/>
    </row>
    <row r="8701" spans="1:8">
      <c r="A8701" s="674" t="s">
        <v>1297</v>
      </c>
      <c r="B8701" s="675"/>
      <c r="C8701" s="675"/>
      <c r="D8701" s="675"/>
      <c r="E8701" s="675"/>
      <c r="F8701" s="675"/>
      <c r="G8701" s="675"/>
      <c r="H8701" s="676"/>
    </row>
    <row r="8702" spans="1:8">
      <c r="A8702" s="594" t="s">
        <v>4064</v>
      </c>
      <c r="B8702" s="595"/>
      <c r="C8702" s="595"/>
      <c r="D8702" s="596"/>
      <c r="E8702" s="597" t="s">
        <v>4130</v>
      </c>
      <c r="F8702" s="598" t="s">
        <v>4132</v>
      </c>
      <c r="G8702" s="599" t="s">
        <v>4133</v>
      </c>
      <c r="H8702" s="600" t="s">
        <v>4134</v>
      </c>
    </row>
    <row r="8703" spans="1:8">
      <c r="A8703" s="601" t="s">
        <v>5001</v>
      </c>
      <c r="B8703" s="602"/>
      <c r="C8703" s="602"/>
      <c r="D8703" s="603"/>
      <c r="E8703" s="604" t="s">
        <v>4140</v>
      </c>
      <c r="F8703" s="605">
        <v>0.04</v>
      </c>
      <c r="G8703" s="606">
        <v>621814</v>
      </c>
      <c r="H8703" s="607">
        <v>24872.560000000001</v>
      </c>
    </row>
    <row r="8704" spans="1:8">
      <c r="A8704" s="601" t="s">
        <v>4536</v>
      </c>
      <c r="B8704" s="602"/>
      <c r="C8704" s="602"/>
      <c r="D8704" s="603"/>
      <c r="E8704" s="604" t="s">
        <v>4263</v>
      </c>
      <c r="F8704" s="605">
        <v>5</v>
      </c>
      <c r="G8704" s="606">
        <v>2699</v>
      </c>
      <c r="H8704" s="607">
        <v>13495</v>
      </c>
    </row>
    <row r="8705" spans="1:8">
      <c r="A8705" s="601" t="s">
        <v>5002</v>
      </c>
      <c r="B8705" s="602"/>
      <c r="C8705" s="602"/>
      <c r="D8705" s="603"/>
      <c r="E8705" s="604" t="s">
        <v>4263</v>
      </c>
      <c r="F8705" s="605">
        <v>0.4</v>
      </c>
      <c r="G8705" s="606">
        <v>8505</v>
      </c>
      <c r="H8705" s="607">
        <v>3402</v>
      </c>
    </row>
    <row r="8706" spans="1:8">
      <c r="A8706" s="601"/>
      <c r="B8706" s="602"/>
      <c r="C8706" s="602"/>
      <c r="D8706" s="603"/>
      <c r="E8706" s="623" t="s">
        <v>4142</v>
      </c>
      <c r="F8706" s="624"/>
      <c r="G8706" s="625"/>
      <c r="H8706" s="612">
        <v>41769.56</v>
      </c>
    </row>
    <row r="8707" spans="1:8">
      <c r="A8707" s="677" t="s">
        <v>4143</v>
      </c>
      <c r="B8707" s="678"/>
      <c r="C8707" s="678"/>
      <c r="D8707" s="678"/>
      <c r="E8707" s="678"/>
      <c r="F8707" s="678"/>
      <c r="G8707" s="678"/>
      <c r="H8707" s="679"/>
    </row>
    <row r="8708" spans="1:8">
      <c r="A8708" s="594" t="s">
        <v>4129</v>
      </c>
      <c r="B8708" s="595"/>
      <c r="C8708" s="595"/>
      <c r="D8708" s="596"/>
      <c r="E8708" s="597" t="s">
        <v>4130</v>
      </c>
      <c r="F8708" s="598" t="s">
        <v>4144</v>
      </c>
      <c r="G8708" s="599" t="s">
        <v>4133</v>
      </c>
      <c r="H8708" s="600" t="s">
        <v>4134</v>
      </c>
    </row>
    <row r="8709" spans="1:8">
      <c r="A8709" s="601" t="s">
        <v>4145</v>
      </c>
      <c r="B8709" s="602"/>
      <c r="C8709" s="602"/>
      <c r="D8709" s="603"/>
      <c r="E8709" s="604" t="s">
        <v>4146</v>
      </c>
      <c r="F8709" s="619">
        <v>0.5</v>
      </c>
      <c r="G8709" s="606">
        <v>1587.2183463750353</v>
      </c>
      <c r="H8709" s="607">
        <v>793.61</v>
      </c>
    </row>
    <row r="8710" spans="1:8">
      <c r="A8710" s="601"/>
      <c r="B8710" s="602"/>
      <c r="C8710" s="602"/>
      <c r="D8710" s="603"/>
      <c r="E8710" s="604" t="s">
        <v>4141</v>
      </c>
      <c r="F8710" s="619" t="s">
        <v>4141</v>
      </c>
      <c r="G8710" s="606" t="s">
        <v>4141</v>
      </c>
      <c r="H8710" s="607" t="s">
        <v>4141</v>
      </c>
    </row>
    <row r="8711" spans="1:8">
      <c r="A8711" s="601"/>
      <c r="B8711" s="602"/>
      <c r="C8711" s="602"/>
      <c r="D8711" s="603"/>
      <c r="E8711" s="604" t="s">
        <v>4141</v>
      </c>
      <c r="F8711" s="619" t="s">
        <v>4141</v>
      </c>
      <c r="G8711" s="606" t="s">
        <v>4141</v>
      </c>
      <c r="H8711" s="607" t="s">
        <v>4141</v>
      </c>
    </row>
    <row r="8712" spans="1:8">
      <c r="A8712" s="620"/>
      <c r="B8712" s="621"/>
      <c r="C8712" s="621"/>
      <c r="D8712" s="622"/>
      <c r="E8712" s="623" t="s">
        <v>4147</v>
      </c>
      <c r="F8712" s="624"/>
      <c r="G8712" s="625"/>
      <c r="H8712" s="612">
        <v>793.61</v>
      </c>
    </row>
    <row r="8713" spans="1:8">
      <c r="A8713" s="677" t="s">
        <v>4148</v>
      </c>
      <c r="B8713" s="678"/>
      <c r="C8713" s="678"/>
      <c r="D8713" s="678"/>
      <c r="E8713" s="678"/>
      <c r="F8713" s="678"/>
      <c r="G8713" s="678"/>
      <c r="H8713" s="679"/>
    </row>
    <row r="8714" spans="1:8">
      <c r="A8714" s="594" t="s">
        <v>4064</v>
      </c>
      <c r="B8714" s="595"/>
      <c r="C8714" s="595"/>
      <c r="D8714" s="596"/>
      <c r="E8714" s="597" t="s">
        <v>4130</v>
      </c>
      <c r="F8714" s="598" t="s">
        <v>4132</v>
      </c>
      <c r="G8714" s="599" t="s">
        <v>4133</v>
      </c>
      <c r="H8714" s="600" t="s">
        <v>4134</v>
      </c>
    </row>
    <row r="8715" spans="1:8">
      <c r="A8715" s="601" t="s">
        <v>4149</v>
      </c>
      <c r="B8715" s="602"/>
      <c r="C8715" s="602"/>
      <c r="D8715" s="603"/>
      <c r="E8715" s="604" t="s">
        <v>4140</v>
      </c>
      <c r="F8715" s="632">
        <v>9.5100000000000004E-2</v>
      </c>
      <c r="G8715" s="606">
        <v>64783.484999999993</v>
      </c>
      <c r="H8715" s="607">
        <v>6160.91</v>
      </c>
    </row>
    <row r="8716" spans="1:8">
      <c r="A8716" s="601"/>
      <c r="B8716" s="602"/>
      <c r="C8716" s="602"/>
      <c r="D8716" s="603"/>
      <c r="E8716" s="623" t="s">
        <v>4150</v>
      </c>
      <c r="F8716" s="624"/>
      <c r="G8716" s="625"/>
      <c r="H8716" s="612">
        <v>6160.91</v>
      </c>
    </row>
    <row r="8717" spans="1:8">
      <c r="A8717" s="677" t="s">
        <v>4151</v>
      </c>
      <c r="B8717" s="678"/>
      <c r="C8717" s="678"/>
      <c r="D8717" s="678"/>
      <c r="E8717" s="678"/>
      <c r="F8717" s="678"/>
      <c r="G8717" s="678"/>
      <c r="H8717" s="679"/>
    </row>
    <row r="8718" spans="1:8">
      <c r="A8718" s="594" t="s">
        <v>4064</v>
      </c>
      <c r="B8718" s="595"/>
      <c r="C8718" s="595"/>
      <c r="D8718" s="596"/>
      <c r="E8718" s="597" t="s">
        <v>4130</v>
      </c>
      <c r="F8718" s="598" t="s">
        <v>4144</v>
      </c>
      <c r="G8718" s="599" t="s">
        <v>4133</v>
      </c>
      <c r="H8718" s="600" t="s">
        <v>4134</v>
      </c>
    </row>
    <row r="8719" spans="1:8">
      <c r="A8719" s="601" t="s">
        <v>4195</v>
      </c>
      <c r="B8719" s="602"/>
      <c r="C8719" s="602"/>
      <c r="D8719" s="603"/>
      <c r="E8719" s="604" t="s">
        <v>4146</v>
      </c>
      <c r="F8719" s="640">
        <v>0.5</v>
      </c>
      <c r="G8719" s="606">
        <v>45029.264109374999</v>
      </c>
      <c r="H8719" s="607">
        <v>22514.63</v>
      </c>
    </row>
    <row r="8720" spans="1:8">
      <c r="A8720" s="601"/>
      <c r="B8720" s="602"/>
      <c r="C8720" s="602"/>
      <c r="D8720" s="603"/>
      <c r="E8720" s="604" t="s">
        <v>4141</v>
      </c>
      <c r="F8720" s="605"/>
      <c r="G8720" s="606" t="s">
        <v>4141</v>
      </c>
      <c r="H8720" s="607" t="s">
        <v>4141</v>
      </c>
    </row>
    <row r="8721" spans="1:8" ht="13.5" thickBot="1">
      <c r="A8721" s="641"/>
      <c r="B8721" s="642"/>
      <c r="C8721" s="642"/>
      <c r="D8721" s="643"/>
      <c r="E8721" s="644" t="s">
        <v>4153</v>
      </c>
      <c r="F8721" s="645"/>
      <c r="G8721" s="646"/>
      <c r="H8721" s="647">
        <v>22514.63</v>
      </c>
    </row>
    <row r="8722" spans="1:8" ht="13.5" thickBot="1">
      <c r="A8722" s="648" t="s">
        <v>4154</v>
      </c>
      <c r="B8722" s="649"/>
      <c r="C8722" s="649"/>
      <c r="D8722" s="649"/>
      <c r="E8722" s="650"/>
      <c r="F8722" s="651">
        <v>71238.710000000006</v>
      </c>
      <c r="G8722" s="652"/>
      <c r="H8722" s="653"/>
    </row>
    <row r="8723" spans="1:8" ht="15.75" thickBot="1">
      <c r="A8723" s="579"/>
      <c r="B8723" s="579"/>
      <c r="C8723" s="579"/>
      <c r="D8723" s="579"/>
      <c r="E8723" s="579"/>
      <c r="F8723" s="579"/>
      <c r="G8723" s="579"/>
      <c r="H8723" s="579"/>
    </row>
    <row r="8724" spans="1:8" ht="15.75" thickBot="1">
      <c r="A8724" s="580"/>
      <c r="B8724" s="580"/>
      <c r="C8724" s="580"/>
      <c r="D8724" s="580"/>
      <c r="E8724" s="580"/>
      <c r="F8724" s="580"/>
      <c r="G8724" s="580"/>
      <c r="H8724" s="580"/>
    </row>
    <row r="8725" spans="1:8" ht="13.5" thickBot="1">
      <c r="A8725" s="573" t="s">
        <v>4129</v>
      </c>
      <c r="B8725" s="581"/>
      <c r="C8725" s="581"/>
      <c r="D8725" s="582" t="s">
        <v>685</v>
      </c>
      <c r="E8725" s="583" t="s">
        <v>4130</v>
      </c>
      <c r="F8725" s="584" t="s">
        <v>28</v>
      </c>
      <c r="G8725" s="585" t="s">
        <v>0</v>
      </c>
      <c r="H8725" s="586" t="s">
        <v>5003</v>
      </c>
    </row>
    <row r="8726" spans="1:8" ht="15.75" customHeight="1" thickBot="1">
      <c r="A8726" s="580"/>
      <c r="B8726" s="580"/>
      <c r="C8726" s="580"/>
      <c r="D8726" s="580"/>
      <c r="E8726" s="580"/>
      <c r="F8726" s="580"/>
      <c r="G8726" s="580"/>
      <c r="H8726" s="580"/>
    </row>
    <row r="8727" spans="1:8">
      <c r="A8727" s="674" t="s">
        <v>1297</v>
      </c>
      <c r="B8727" s="675"/>
      <c r="C8727" s="675"/>
      <c r="D8727" s="675"/>
      <c r="E8727" s="675"/>
      <c r="F8727" s="675"/>
      <c r="G8727" s="675"/>
      <c r="H8727" s="676"/>
    </row>
    <row r="8728" spans="1:8">
      <c r="A8728" s="594" t="s">
        <v>4064</v>
      </c>
      <c r="B8728" s="595"/>
      <c r="C8728" s="595"/>
      <c r="D8728" s="596"/>
      <c r="E8728" s="597" t="s">
        <v>4130</v>
      </c>
      <c r="F8728" s="598" t="s">
        <v>4132</v>
      </c>
      <c r="G8728" s="599" t="s">
        <v>4133</v>
      </c>
      <c r="H8728" s="600" t="s">
        <v>4134</v>
      </c>
    </row>
    <row r="8729" spans="1:8">
      <c r="A8729" s="601" t="s">
        <v>5001</v>
      </c>
      <c r="B8729" s="602"/>
      <c r="C8729" s="602"/>
      <c r="D8729" s="603"/>
      <c r="E8729" s="604" t="s">
        <v>4140</v>
      </c>
      <c r="F8729" s="605">
        <v>0.02</v>
      </c>
      <c r="G8729" s="606">
        <v>621814</v>
      </c>
      <c r="H8729" s="607">
        <v>12436.28</v>
      </c>
    </row>
    <row r="8730" spans="1:8">
      <c r="A8730" s="601"/>
      <c r="B8730" s="602"/>
      <c r="C8730" s="602"/>
      <c r="D8730" s="603"/>
      <c r="E8730" s="604" t="s">
        <v>4141</v>
      </c>
      <c r="F8730" s="605"/>
      <c r="G8730" s="606" t="s">
        <v>4141</v>
      </c>
      <c r="H8730" s="607" t="s">
        <v>4141</v>
      </c>
    </row>
    <row r="8731" spans="1:8">
      <c r="A8731" s="601"/>
      <c r="B8731" s="602"/>
      <c r="C8731" s="602"/>
      <c r="D8731" s="603"/>
      <c r="E8731" s="604" t="s">
        <v>4141</v>
      </c>
      <c r="F8731" s="605"/>
      <c r="G8731" s="606" t="s">
        <v>4141</v>
      </c>
      <c r="H8731" s="607" t="s">
        <v>4141</v>
      </c>
    </row>
    <row r="8732" spans="1:8">
      <c r="A8732" s="601"/>
      <c r="B8732" s="602"/>
      <c r="C8732" s="602"/>
      <c r="D8732" s="603"/>
      <c r="E8732" s="623" t="s">
        <v>4142</v>
      </c>
      <c r="F8732" s="624"/>
      <c r="G8732" s="625"/>
      <c r="H8732" s="612">
        <v>12436.28</v>
      </c>
    </row>
    <row r="8733" spans="1:8">
      <c r="A8733" s="677" t="s">
        <v>4143</v>
      </c>
      <c r="B8733" s="678"/>
      <c r="C8733" s="678"/>
      <c r="D8733" s="678"/>
      <c r="E8733" s="678"/>
      <c r="F8733" s="678"/>
      <c r="G8733" s="678"/>
      <c r="H8733" s="679"/>
    </row>
    <row r="8734" spans="1:8">
      <c r="A8734" s="594" t="s">
        <v>4129</v>
      </c>
      <c r="B8734" s="595"/>
      <c r="C8734" s="595"/>
      <c r="D8734" s="596"/>
      <c r="E8734" s="597" t="s">
        <v>4130</v>
      </c>
      <c r="F8734" s="598" t="s">
        <v>4144</v>
      </c>
      <c r="G8734" s="599" t="s">
        <v>4133</v>
      </c>
      <c r="H8734" s="600" t="s">
        <v>4134</v>
      </c>
    </row>
    <row r="8735" spans="1:8">
      <c r="A8735" s="601" t="s">
        <v>4145</v>
      </c>
      <c r="B8735" s="602"/>
      <c r="C8735" s="602"/>
      <c r="D8735" s="603"/>
      <c r="E8735" s="604" t="s">
        <v>4146</v>
      </c>
      <c r="F8735" s="619">
        <v>0.2</v>
      </c>
      <c r="G8735" s="606">
        <v>1587.2183463750353</v>
      </c>
      <c r="H8735" s="607">
        <v>317.44</v>
      </c>
    </row>
    <row r="8736" spans="1:8">
      <c r="A8736" s="601"/>
      <c r="B8736" s="602"/>
      <c r="C8736" s="602"/>
      <c r="D8736" s="603"/>
      <c r="E8736" s="604" t="s">
        <v>4141</v>
      </c>
      <c r="F8736" s="619" t="s">
        <v>4141</v>
      </c>
      <c r="G8736" s="606" t="s">
        <v>4141</v>
      </c>
      <c r="H8736" s="607" t="s">
        <v>4141</v>
      </c>
    </row>
    <row r="8737" spans="1:8">
      <c r="A8737" s="601"/>
      <c r="B8737" s="602"/>
      <c r="C8737" s="602"/>
      <c r="D8737" s="603"/>
      <c r="E8737" s="604" t="s">
        <v>4141</v>
      </c>
      <c r="F8737" s="619" t="s">
        <v>4141</v>
      </c>
      <c r="G8737" s="606" t="s">
        <v>4141</v>
      </c>
      <c r="H8737" s="607" t="s">
        <v>4141</v>
      </c>
    </row>
    <row r="8738" spans="1:8">
      <c r="A8738" s="620"/>
      <c r="B8738" s="621"/>
      <c r="C8738" s="621"/>
      <c r="D8738" s="622"/>
      <c r="E8738" s="623" t="s">
        <v>4147</v>
      </c>
      <c r="F8738" s="624"/>
      <c r="G8738" s="625"/>
      <c r="H8738" s="612">
        <v>317.44</v>
      </c>
    </row>
    <row r="8739" spans="1:8">
      <c r="A8739" s="677" t="s">
        <v>4148</v>
      </c>
      <c r="B8739" s="678"/>
      <c r="C8739" s="678"/>
      <c r="D8739" s="678"/>
      <c r="E8739" s="678"/>
      <c r="F8739" s="678"/>
      <c r="G8739" s="678"/>
      <c r="H8739" s="679"/>
    </row>
    <row r="8740" spans="1:8">
      <c r="A8740" s="594" t="s">
        <v>4064</v>
      </c>
      <c r="B8740" s="595"/>
      <c r="C8740" s="595"/>
      <c r="D8740" s="596"/>
      <c r="E8740" s="597" t="s">
        <v>4130</v>
      </c>
      <c r="F8740" s="598" t="s">
        <v>4132</v>
      </c>
      <c r="G8740" s="599" t="s">
        <v>4133</v>
      </c>
      <c r="H8740" s="600" t="s">
        <v>4134</v>
      </c>
    </row>
    <row r="8741" spans="1:8">
      <c r="A8741" s="601" t="s">
        <v>4149</v>
      </c>
      <c r="B8741" s="602"/>
      <c r="C8741" s="602"/>
      <c r="D8741" s="603"/>
      <c r="E8741" s="604" t="s">
        <v>4140</v>
      </c>
      <c r="F8741" s="632">
        <v>9.5100000000000004E-2</v>
      </c>
      <c r="G8741" s="606">
        <v>64783.484999999993</v>
      </c>
      <c r="H8741" s="607">
        <v>6160.91</v>
      </c>
    </row>
    <row r="8742" spans="1:8">
      <c r="A8742" s="601"/>
      <c r="B8742" s="602"/>
      <c r="C8742" s="602"/>
      <c r="D8742" s="603"/>
      <c r="E8742" s="623" t="s">
        <v>4150</v>
      </c>
      <c r="F8742" s="624"/>
      <c r="G8742" s="625"/>
      <c r="H8742" s="612">
        <v>6160.91</v>
      </c>
    </row>
    <row r="8743" spans="1:8">
      <c r="A8743" s="677" t="s">
        <v>4151</v>
      </c>
      <c r="B8743" s="678"/>
      <c r="C8743" s="678"/>
      <c r="D8743" s="678"/>
      <c r="E8743" s="678"/>
      <c r="F8743" s="678"/>
      <c r="G8743" s="678"/>
      <c r="H8743" s="679"/>
    </row>
    <row r="8744" spans="1:8">
      <c r="A8744" s="594" t="s">
        <v>4064</v>
      </c>
      <c r="B8744" s="595"/>
      <c r="C8744" s="595"/>
      <c r="D8744" s="596"/>
      <c r="E8744" s="597" t="s">
        <v>4130</v>
      </c>
      <c r="F8744" s="598" t="s">
        <v>4144</v>
      </c>
      <c r="G8744" s="599" t="s">
        <v>4133</v>
      </c>
      <c r="H8744" s="600" t="s">
        <v>4134</v>
      </c>
    </row>
    <row r="8745" spans="1:8">
      <c r="A8745" s="601" t="s">
        <v>4195</v>
      </c>
      <c r="B8745" s="602"/>
      <c r="C8745" s="602"/>
      <c r="D8745" s="603"/>
      <c r="E8745" s="604" t="s">
        <v>4146</v>
      </c>
      <c r="F8745" s="640">
        <v>0.2</v>
      </c>
      <c r="G8745" s="606">
        <v>45029.264109374999</v>
      </c>
      <c r="H8745" s="607">
        <v>9005.85</v>
      </c>
    </row>
    <row r="8746" spans="1:8">
      <c r="A8746" s="601"/>
      <c r="B8746" s="602"/>
      <c r="C8746" s="602"/>
      <c r="D8746" s="603"/>
      <c r="E8746" s="604" t="s">
        <v>4141</v>
      </c>
      <c r="F8746" s="605"/>
      <c r="G8746" s="606" t="s">
        <v>4141</v>
      </c>
      <c r="H8746" s="607" t="s">
        <v>4141</v>
      </c>
    </row>
    <row r="8747" spans="1:8" ht="13.5" thickBot="1">
      <c r="A8747" s="641"/>
      <c r="B8747" s="642"/>
      <c r="C8747" s="642"/>
      <c r="D8747" s="643"/>
      <c r="E8747" s="644" t="s">
        <v>4153</v>
      </c>
      <c r="F8747" s="645"/>
      <c r="G8747" s="646"/>
      <c r="H8747" s="647">
        <v>9005.85</v>
      </c>
    </row>
    <row r="8748" spans="1:8" ht="13.5" thickBot="1">
      <c r="A8748" s="648" t="s">
        <v>4154</v>
      </c>
      <c r="B8748" s="649"/>
      <c r="C8748" s="649"/>
      <c r="D8748" s="649"/>
      <c r="E8748" s="650"/>
      <c r="F8748" s="651">
        <v>27920.48</v>
      </c>
      <c r="G8748" s="652"/>
      <c r="H8748" s="653"/>
    </row>
    <row r="8749" spans="1:8" ht="15.75" thickBot="1">
      <c r="A8749" s="579"/>
      <c r="B8749" s="579"/>
      <c r="C8749" s="579"/>
      <c r="D8749" s="579"/>
      <c r="E8749" s="579"/>
      <c r="F8749" s="579"/>
      <c r="G8749" s="579"/>
      <c r="H8749" s="579"/>
    </row>
    <row r="8750" spans="1:8" ht="15.75" thickBot="1">
      <c r="A8750" s="580"/>
      <c r="B8750" s="580"/>
      <c r="C8750" s="580"/>
      <c r="D8750" s="580"/>
      <c r="E8750" s="580"/>
      <c r="F8750" s="580"/>
      <c r="G8750" s="580"/>
      <c r="H8750" s="580"/>
    </row>
    <row r="8751" spans="1:8" ht="13.5" thickBot="1">
      <c r="A8751" s="573" t="s">
        <v>4129</v>
      </c>
      <c r="B8751" s="581"/>
      <c r="C8751" s="581"/>
      <c r="D8751" s="582" t="s">
        <v>687</v>
      </c>
      <c r="E8751" s="583" t="s">
        <v>4130</v>
      </c>
      <c r="F8751" s="584" t="s">
        <v>28</v>
      </c>
      <c r="G8751" s="585" t="s">
        <v>0</v>
      </c>
      <c r="H8751" s="586" t="s">
        <v>5004</v>
      </c>
    </row>
    <row r="8752" spans="1:8" ht="15.75" customHeight="1" thickBot="1">
      <c r="A8752" s="580"/>
      <c r="B8752" s="580"/>
      <c r="C8752" s="580"/>
      <c r="D8752" s="580"/>
      <c r="E8752" s="580"/>
      <c r="F8752" s="580"/>
      <c r="G8752" s="580"/>
      <c r="H8752" s="580"/>
    </row>
    <row r="8753" spans="1:8">
      <c r="A8753" s="674" t="s">
        <v>1297</v>
      </c>
      <c r="B8753" s="675"/>
      <c r="C8753" s="675"/>
      <c r="D8753" s="675"/>
      <c r="E8753" s="675"/>
      <c r="F8753" s="675"/>
      <c r="G8753" s="675"/>
      <c r="H8753" s="676"/>
    </row>
    <row r="8754" spans="1:8">
      <c r="A8754" s="594" t="s">
        <v>4064</v>
      </c>
      <c r="B8754" s="595"/>
      <c r="C8754" s="595"/>
      <c r="D8754" s="596"/>
      <c r="E8754" s="597" t="s">
        <v>4130</v>
      </c>
      <c r="F8754" s="598" t="s">
        <v>4132</v>
      </c>
      <c r="G8754" s="599" t="s">
        <v>4133</v>
      </c>
      <c r="H8754" s="600" t="s">
        <v>4134</v>
      </c>
    </row>
    <row r="8755" spans="1:8">
      <c r="A8755" s="601" t="s">
        <v>5001</v>
      </c>
      <c r="B8755" s="602"/>
      <c r="C8755" s="602"/>
      <c r="D8755" s="603"/>
      <c r="E8755" s="604" t="s">
        <v>4140</v>
      </c>
      <c r="F8755" s="605">
        <v>0.04</v>
      </c>
      <c r="G8755" s="606">
        <v>621814</v>
      </c>
      <c r="H8755" s="607">
        <v>24872.560000000001</v>
      </c>
    </row>
    <row r="8756" spans="1:8">
      <c r="A8756" s="601"/>
      <c r="B8756" s="602"/>
      <c r="C8756" s="602"/>
      <c r="D8756" s="603"/>
      <c r="E8756" s="604" t="s">
        <v>4141</v>
      </c>
      <c r="F8756" s="605"/>
      <c r="G8756" s="606" t="s">
        <v>4141</v>
      </c>
      <c r="H8756" s="607" t="s">
        <v>4141</v>
      </c>
    </row>
    <row r="8757" spans="1:8">
      <c r="A8757" s="601"/>
      <c r="B8757" s="602"/>
      <c r="C8757" s="602"/>
      <c r="D8757" s="603"/>
      <c r="E8757" s="604" t="s">
        <v>4141</v>
      </c>
      <c r="F8757" s="605"/>
      <c r="G8757" s="606" t="s">
        <v>4141</v>
      </c>
      <c r="H8757" s="607" t="s">
        <v>4141</v>
      </c>
    </row>
    <row r="8758" spans="1:8">
      <c r="A8758" s="601"/>
      <c r="B8758" s="602"/>
      <c r="C8758" s="602"/>
      <c r="D8758" s="603"/>
      <c r="E8758" s="623" t="s">
        <v>4142</v>
      </c>
      <c r="F8758" s="624"/>
      <c r="G8758" s="625"/>
      <c r="H8758" s="612">
        <v>24872.560000000001</v>
      </c>
    </row>
    <row r="8759" spans="1:8">
      <c r="A8759" s="677" t="s">
        <v>4143</v>
      </c>
      <c r="B8759" s="678"/>
      <c r="C8759" s="678"/>
      <c r="D8759" s="678"/>
      <c r="E8759" s="678"/>
      <c r="F8759" s="678"/>
      <c r="G8759" s="678"/>
      <c r="H8759" s="679"/>
    </row>
    <row r="8760" spans="1:8">
      <c r="A8760" s="594" t="s">
        <v>4129</v>
      </c>
      <c r="B8760" s="595"/>
      <c r="C8760" s="595"/>
      <c r="D8760" s="596"/>
      <c r="E8760" s="597" t="s">
        <v>4130</v>
      </c>
      <c r="F8760" s="598" t="s">
        <v>4144</v>
      </c>
      <c r="G8760" s="599" t="s">
        <v>4133</v>
      </c>
      <c r="H8760" s="600" t="s">
        <v>4134</v>
      </c>
    </row>
    <row r="8761" spans="1:8">
      <c r="A8761" s="601" t="s">
        <v>4145</v>
      </c>
      <c r="B8761" s="602"/>
      <c r="C8761" s="602"/>
      <c r="D8761" s="603"/>
      <c r="E8761" s="604" t="s">
        <v>4146</v>
      </c>
      <c r="F8761" s="619">
        <v>0.23</v>
      </c>
      <c r="G8761" s="606">
        <v>1587.2183463750353</v>
      </c>
      <c r="H8761" s="607">
        <v>365.06</v>
      </c>
    </row>
    <row r="8762" spans="1:8">
      <c r="A8762" s="601"/>
      <c r="B8762" s="602"/>
      <c r="C8762" s="602"/>
      <c r="D8762" s="603"/>
      <c r="E8762" s="604" t="s">
        <v>4141</v>
      </c>
      <c r="F8762" s="619" t="s">
        <v>4141</v>
      </c>
      <c r="G8762" s="606" t="s">
        <v>4141</v>
      </c>
      <c r="H8762" s="607" t="s">
        <v>4141</v>
      </c>
    </row>
    <row r="8763" spans="1:8">
      <c r="A8763" s="601"/>
      <c r="B8763" s="602"/>
      <c r="C8763" s="602"/>
      <c r="D8763" s="603"/>
      <c r="E8763" s="604" t="s">
        <v>4141</v>
      </c>
      <c r="F8763" s="619" t="s">
        <v>4141</v>
      </c>
      <c r="G8763" s="606" t="s">
        <v>4141</v>
      </c>
      <c r="H8763" s="607" t="s">
        <v>4141</v>
      </c>
    </row>
    <row r="8764" spans="1:8">
      <c r="A8764" s="620"/>
      <c r="B8764" s="621"/>
      <c r="C8764" s="621"/>
      <c r="D8764" s="622"/>
      <c r="E8764" s="623" t="s">
        <v>4147</v>
      </c>
      <c r="F8764" s="624"/>
      <c r="G8764" s="625"/>
      <c r="H8764" s="612">
        <v>365.06</v>
      </c>
    </row>
    <row r="8765" spans="1:8">
      <c r="A8765" s="677" t="s">
        <v>4148</v>
      </c>
      <c r="B8765" s="678"/>
      <c r="C8765" s="678"/>
      <c r="D8765" s="678"/>
      <c r="E8765" s="678"/>
      <c r="F8765" s="678"/>
      <c r="G8765" s="678"/>
      <c r="H8765" s="679"/>
    </row>
    <row r="8766" spans="1:8">
      <c r="A8766" s="594" t="s">
        <v>4064</v>
      </c>
      <c r="B8766" s="595"/>
      <c r="C8766" s="595"/>
      <c r="D8766" s="596"/>
      <c r="E8766" s="597" t="s">
        <v>4130</v>
      </c>
      <c r="F8766" s="598" t="s">
        <v>4132</v>
      </c>
      <c r="G8766" s="599" t="s">
        <v>4133</v>
      </c>
      <c r="H8766" s="600" t="s">
        <v>4134</v>
      </c>
    </row>
    <row r="8767" spans="1:8">
      <c r="A8767" s="601" t="s">
        <v>4149</v>
      </c>
      <c r="B8767" s="602"/>
      <c r="C8767" s="602"/>
      <c r="D8767" s="603"/>
      <c r="E8767" s="604" t="s">
        <v>4140</v>
      </c>
      <c r="F8767" s="632">
        <v>9.5100000000000004E-2</v>
      </c>
      <c r="G8767" s="606">
        <v>64783.484999999993</v>
      </c>
      <c r="H8767" s="607">
        <v>6160.91</v>
      </c>
    </row>
    <row r="8768" spans="1:8">
      <c r="A8768" s="601"/>
      <c r="B8768" s="602"/>
      <c r="C8768" s="602"/>
      <c r="D8768" s="603"/>
      <c r="E8768" s="623" t="s">
        <v>4150</v>
      </c>
      <c r="F8768" s="624"/>
      <c r="G8768" s="625"/>
      <c r="H8768" s="612">
        <v>6160.91</v>
      </c>
    </row>
    <row r="8769" spans="1:8">
      <c r="A8769" s="677" t="s">
        <v>4151</v>
      </c>
      <c r="B8769" s="678"/>
      <c r="C8769" s="678"/>
      <c r="D8769" s="678"/>
      <c r="E8769" s="678"/>
      <c r="F8769" s="678"/>
      <c r="G8769" s="678"/>
      <c r="H8769" s="679"/>
    </row>
    <row r="8770" spans="1:8">
      <c r="A8770" s="594" t="s">
        <v>4064</v>
      </c>
      <c r="B8770" s="595"/>
      <c r="C8770" s="595"/>
      <c r="D8770" s="596"/>
      <c r="E8770" s="597" t="s">
        <v>4130</v>
      </c>
      <c r="F8770" s="598" t="s">
        <v>4144</v>
      </c>
      <c r="G8770" s="599" t="s">
        <v>4133</v>
      </c>
      <c r="H8770" s="600" t="s">
        <v>4134</v>
      </c>
    </row>
    <row r="8771" spans="1:8">
      <c r="A8771" s="601" t="s">
        <v>4195</v>
      </c>
      <c r="B8771" s="602"/>
      <c r="C8771" s="602"/>
      <c r="D8771" s="603"/>
      <c r="E8771" s="604" t="s">
        <v>4146</v>
      </c>
      <c r="F8771" s="640">
        <v>0.23</v>
      </c>
      <c r="G8771" s="606">
        <v>45029.264109374999</v>
      </c>
      <c r="H8771" s="607">
        <v>10356.73</v>
      </c>
    </row>
    <row r="8772" spans="1:8">
      <c r="A8772" s="601"/>
      <c r="B8772" s="602"/>
      <c r="C8772" s="602"/>
      <c r="D8772" s="603"/>
      <c r="E8772" s="604" t="s">
        <v>4141</v>
      </c>
      <c r="F8772" s="605"/>
      <c r="G8772" s="606" t="s">
        <v>4141</v>
      </c>
      <c r="H8772" s="607" t="s">
        <v>4141</v>
      </c>
    </row>
    <row r="8773" spans="1:8" ht="13.5" thickBot="1">
      <c r="A8773" s="641"/>
      <c r="B8773" s="642"/>
      <c r="C8773" s="642"/>
      <c r="D8773" s="643"/>
      <c r="E8773" s="644" t="s">
        <v>4153</v>
      </c>
      <c r="F8773" s="645"/>
      <c r="G8773" s="646"/>
      <c r="H8773" s="647">
        <v>10356.73</v>
      </c>
    </row>
    <row r="8774" spans="1:8" ht="13.5" thickBot="1">
      <c r="A8774" s="648" t="s">
        <v>4154</v>
      </c>
      <c r="B8774" s="649"/>
      <c r="C8774" s="649"/>
      <c r="D8774" s="649"/>
      <c r="E8774" s="650"/>
      <c r="F8774" s="651">
        <v>41755.26</v>
      </c>
      <c r="G8774" s="652"/>
      <c r="H8774" s="653"/>
    </row>
    <row r="8775" spans="1:8" ht="15.75" thickBot="1">
      <c r="A8775" s="579"/>
      <c r="B8775" s="579"/>
      <c r="C8775" s="579"/>
      <c r="D8775" s="579"/>
      <c r="E8775" s="579"/>
      <c r="F8775" s="579"/>
      <c r="G8775" s="579"/>
      <c r="H8775" s="579"/>
    </row>
    <row r="8776" spans="1:8" ht="15.75" thickBot="1">
      <c r="A8776" s="580"/>
      <c r="B8776" s="580"/>
      <c r="C8776" s="580"/>
      <c r="D8776" s="580"/>
      <c r="E8776" s="580"/>
      <c r="F8776" s="580"/>
      <c r="G8776" s="580"/>
      <c r="H8776" s="580"/>
    </row>
    <row r="8777" spans="1:8" ht="26.25" thickBot="1">
      <c r="A8777" s="573" t="s">
        <v>4129</v>
      </c>
      <c r="B8777" s="581"/>
      <c r="C8777" s="581"/>
      <c r="D8777" s="582" t="s">
        <v>689</v>
      </c>
      <c r="E8777" s="583" t="s">
        <v>4130</v>
      </c>
      <c r="F8777" s="584" t="s">
        <v>28</v>
      </c>
      <c r="G8777" s="585" t="s">
        <v>0</v>
      </c>
      <c r="H8777" s="586" t="s">
        <v>5005</v>
      </c>
    </row>
    <row r="8778" spans="1:8" ht="15.75" customHeight="1" thickBot="1">
      <c r="A8778" s="580"/>
      <c r="B8778" s="580"/>
      <c r="C8778" s="580"/>
      <c r="D8778" s="580"/>
      <c r="E8778" s="580"/>
      <c r="F8778" s="580"/>
      <c r="G8778" s="580"/>
      <c r="H8778" s="580"/>
    </row>
    <row r="8779" spans="1:8">
      <c r="A8779" s="674" t="s">
        <v>1297</v>
      </c>
      <c r="B8779" s="675"/>
      <c r="C8779" s="675"/>
      <c r="D8779" s="675"/>
      <c r="E8779" s="675"/>
      <c r="F8779" s="675"/>
      <c r="G8779" s="675"/>
      <c r="H8779" s="676"/>
    </row>
    <row r="8780" spans="1:8">
      <c r="A8780" s="594" t="s">
        <v>4064</v>
      </c>
      <c r="B8780" s="595"/>
      <c r="C8780" s="595"/>
      <c r="D8780" s="596"/>
      <c r="E8780" s="597" t="s">
        <v>4130</v>
      </c>
      <c r="F8780" s="598" t="s">
        <v>4132</v>
      </c>
      <c r="G8780" s="599" t="s">
        <v>4133</v>
      </c>
      <c r="H8780" s="600" t="s">
        <v>4134</v>
      </c>
    </row>
    <row r="8781" spans="1:8">
      <c r="A8781" s="601" t="s">
        <v>4548</v>
      </c>
      <c r="B8781" s="602"/>
      <c r="C8781" s="602"/>
      <c r="D8781" s="603"/>
      <c r="E8781" s="604" t="s">
        <v>4140</v>
      </c>
      <c r="F8781" s="605">
        <v>0.04</v>
      </c>
      <c r="G8781" s="606">
        <v>800816</v>
      </c>
      <c r="H8781" s="607">
        <v>32032.639999999999</v>
      </c>
    </row>
    <row r="8782" spans="1:8">
      <c r="A8782" s="601" t="s">
        <v>5006</v>
      </c>
      <c r="B8782" s="602"/>
      <c r="C8782" s="602"/>
      <c r="D8782" s="603"/>
      <c r="E8782" s="604" t="s">
        <v>4263</v>
      </c>
      <c r="F8782" s="605">
        <v>3.5</v>
      </c>
      <c r="G8782" s="606">
        <v>5133</v>
      </c>
      <c r="H8782" s="607">
        <v>17965.5</v>
      </c>
    </row>
    <row r="8783" spans="1:8">
      <c r="A8783" s="601"/>
      <c r="B8783" s="602"/>
      <c r="C8783" s="602"/>
      <c r="D8783" s="603"/>
      <c r="E8783" s="604" t="s">
        <v>4141</v>
      </c>
      <c r="F8783" s="605"/>
      <c r="G8783" s="606" t="s">
        <v>4141</v>
      </c>
      <c r="H8783" s="607" t="s">
        <v>4141</v>
      </c>
    </row>
    <row r="8784" spans="1:8">
      <c r="A8784" s="601"/>
      <c r="B8784" s="602"/>
      <c r="C8784" s="602"/>
      <c r="D8784" s="603"/>
      <c r="E8784" s="623" t="s">
        <v>4142</v>
      </c>
      <c r="F8784" s="624"/>
      <c r="G8784" s="625"/>
      <c r="H8784" s="612">
        <v>49998.14</v>
      </c>
    </row>
    <row r="8785" spans="1:8">
      <c r="A8785" s="677" t="s">
        <v>4143</v>
      </c>
      <c r="B8785" s="678"/>
      <c r="C8785" s="678"/>
      <c r="D8785" s="678"/>
      <c r="E8785" s="678"/>
      <c r="F8785" s="678"/>
      <c r="G8785" s="678"/>
      <c r="H8785" s="679"/>
    </row>
    <row r="8786" spans="1:8">
      <c r="A8786" s="594" t="s">
        <v>4129</v>
      </c>
      <c r="B8786" s="595"/>
      <c r="C8786" s="595"/>
      <c r="D8786" s="596"/>
      <c r="E8786" s="597" t="s">
        <v>4130</v>
      </c>
      <c r="F8786" s="598" t="s">
        <v>4144</v>
      </c>
      <c r="G8786" s="599" t="s">
        <v>4133</v>
      </c>
      <c r="H8786" s="600" t="s">
        <v>4134</v>
      </c>
    </row>
    <row r="8787" spans="1:8">
      <c r="A8787" s="601" t="s">
        <v>4145</v>
      </c>
      <c r="B8787" s="602"/>
      <c r="C8787" s="602"/>
      <c r="D8787" s="603"/>
      <c r="E8787" s="604" t="s">
        <v>4146</v>
      </c>
      <c r="F8787" s="619">
        <v>0.23</v>
      </c>
      <c r="G8787" s="606">
        <v>1587.2183463750353</v>
      </c>
      <c r="H8787" s="607">
        <v>365.06</v>
      </c>
    </row>
    <row r="8788" spans="1:8">
      <c r="A8788" s="601"/>
      <c r="B8788" s="602"/>
      <c r="C8788" s="602"/>
      <c r="D8788" s="603"/>
      <c r="E8788" s="604" t="s">
        <v>4141</v>
      </c>
      <c r="F8788" s="619" t="s">
        <v>4141</v>
      </c>
      <c r="G8788" s="606" t="s">
        <v>4141</v>
      </c>
      <c r="H8788" s="607" t="s">
        <v>4141</v>
      </c>
    </row>
    <row r="8789" spans="1:8">
      <c r="A8789" s="601"/>
      <c r="B8789" s="602"/>
      <c r="C8789" s="602"/>
      <c r="D8789" s="603"/>
      <c r="E8789" s="604" t="s">
        <v>4141</v>
      </c>
      <c r="F8789" s="619" t="s">
        <v>4141</v>
      </c>
      <c r="G8789" s="606" t="s">
        <v>4141</v>
      </c>
      <c r="H8789" s="607" t="s">
        <v>4141</v>
      </c>
    </row>
    <row r="8790" spans="1:8">
      <c r="A8790" s="620"/>
      <c r="B8790" s="621"/>
      <c r="C8790" s="621"/>
      <c r="D8790" s="622"/>
      <c r="E8790" s="623" t="s">
        <v>4147</v>
      </c>
      <c r="F8790" s="624"/>
      <c r="G8790" s="625"/>
      <c r="H8790" s="612">
        <v>365.06</v>
      </c>
    </row>
    <row r="8791" spans="1:8">
      <c r="A8791" s="677" t="s">
        <v>4148</v>
      </c>
      <c r="B8791" s="678"/>
      <c r="C8791" s="678"/>
      <c r="D8791" s="678"/>
      <c r="E8791" s="678"/>
      <c r="F8791" s="678"/>
      <c r="G8791" s="678"/>
      <c r="H8791" s="679"/>
    </row>
    <row r="8792" spans="1:8">
      <c r="A8792" s="594" t="s">
        <v>4064</v>
      </c>
      <c r="B8792" s="595"/>
      <c r="C8792" s="595"/>
      <c r="D8792" s="596"/>
      <c r="E8792" s="597" t="s">
        <v>4130</v>
      </c>
      <c r="F8792" s="598" t="s">
        <v>4132</v>
      </c>
      <c r="G8792" s="599" t="s">
        <v>4133</v>
      </c>
      <c r="H8792" s="600" t="s">
        <v>4134</v>
      </c>
    </row>
    <row r="8793" spans="1:8">
      <c r="A8793" s="601" t="s">
        <v>4149</v>
      </c>
      <c r="B8793" s="602"/>
      <c r="C8793" s="602"/>
      <c r="D8793" s="603"/>
      <c r="E8793" s="604" t="s">
        <v>4140</v>
      </c>
      <c r="F8793" s="632">
        <v>9.5100000000000004E-2</v>
      </c>
      <c r="G8793" s="606">
        <v>64783.484999999993</v>
      </c>
      <c r="H8793" s="607">
        <v>6160.91</v>
      </c>
    </row>
    <row r="8794" spans="1:8">
      <c r="A8794" s="601"/>
      <c r="B8794" s="602"/>
      <c r="C8794" s="602"/>
      <c r="D8794" s="603"/>
      <c r="E8794" s="623" t="s">
        <v>4150</v>
      </c>
      <c r="F8794" s="624"/>
      <c r="G8794" s="625"/>
      <c r="H8794" s="612">
        <v>6160.91</v>
      </c>
    </row>
    <row r="8795" spans="1:8">
      <c r="A8795" s="677" t="s">
        <v>4151</v>
      </c>
      <c r="B8795" s="678"/>
      <c r="C8795" s="678"/>
      <c r="D8795" s="678"/>
      <c r="E8795" s="678"/>
      <c r="F8795" s="678"/>
      <c r="G8795" s="678"/>
      <c r="H8795" s="679"/>
    </row>
    <row r="8796" spans="1:8">
      <c r="A8796" s="594" t="s">
        <v>4064</v>
      </c>
      <c r="B8796" s="595"/>
      <c r="C8796" s="595"/>
      <c r="D8796" s="596"/>
      <c r="E8796" s="597" t="s">
        <v>4130</v>
      </c>
      <c r="F8796" s="598" t="s">
        <v>4144</v>
      </c>
      <c r="G8796" s="599" t="s">
        <v>4133</v>
      </c>
      <c r="H8796" s="600" t="s">
        <v>4134</v>
      </c>
    </row>
    <row r="8797" spans="1:8">
      <c r="A8797" s="601" t="s">
        <v>4195</v>
      </c>
      <c r="B8797" s="602"/>
      <c r="C8797" s="602"/>
      <c r="D8797" s="603"/>
      <c r="E8797" s="604" t="s">
        <v>4146</v>
      </c>
      <c r="F8797" s="640">
        <v>0.23</v>
      </c>
      <c r="G8797" s="606">
        <v>45029.264109374999</v>
      </c>
      <c r="H8797" s="607">
        <v>10356.73</v>
      </c>
    </row>
    <row r="8798" spans="1:8">
      <c r="A8798" s="601"/>
      <c r="B8798" s="602"/>
      <c r="C8798" s="602"/>
      <c r="D8798" s="603"/>
      <c r="E8798" s="604" t="s">
        <v>4141</v>
      </c>
      <c r="F8798" s="605"/>
      <c r="G8798" s="606" t="s">
        <v>4141</v>
      </c>
      <c r="H8798" s="607" t="s">
        <v>4141</v>
      </c>
    </row>
    <row r="8799" spans="1:8" ht="13.5" thickBot="1">
      <c r="A8799" s="641"/>
      <c r="B8799" s="642"/>
      <c r="C8799" s="642"/>
      <c r="D8799" s="643"/>
      <c r="E8799" s="644" t="s">
        <v>4153</v>
      </c>
      <c r="F8799" s="645"/>
      <c r="G8799" s="646"/>
      <c r="H8799" s="647">
        <v>10356.73</v>
      </c>
    </row>
    <row r="8800" spans="1:8" ht="13.5" thickBot="1">
      <c r="A8800" s="648" t="s">
        <v>4154</v>
      </c>
      <c r="B8800" s="649"/>
      <c r="C8800" s="649"/>
      <c r="D8800" s="649"/>
      <c r="E8800" s="650"/>
      <c r="F8800" s="651">
        <v>66880.84</v>
      </c>
      <c r="G8800" s="652"/>
      <c r="H8800" s="653"/>
    </row>
    <row r="8801" spans="1:8" ht="15.75" thickBot="1">
      <c r="A8801" s="579"/>
      <c r="B8801" s="579"/>
      <c r="C8801" s="579"/>
      <c r="D8801" s="579"/>
      <c r="E8801" s="579"/>
      <c r="F8801" s="579"/>
      <c r="G8801" s="579"/>
      <c r="H8801" s="579"/>
    </row>
    <row r="8802" spans="1:8" ht="15.75" thickBot="1">
      <c r="A8802" s="580"/>
      <c r="B8802" s="580"/>
      <c r="C8802" s="580"/>
      <c r="D8802" s="580"/>
      <c r="E8802" s="580"/>
      <c r="F8802" s="580"/>
      <c r="G8802" s="580"/>
      <c r="H8802" s="580"/>
    </row>
    <row r="8803" spans="1:8" ht="26.25" thickBot="1">
      <c r="A8803" s="573" t="s">
        <v>4129</v>
      </c>
      <c r="B8803" s="581"/>
      <c r="C8803" s="581"/>
      <c r="D8803" s="582" t="s">
        <v>691</v>
      </c>
      <c r="E8803" s="583" t="s">
        <v>4130</v>
      </c>
      <c r="F8803" s="584" t="s">
        <v>28</v>
      </c>
      <c r="G8803" s="585" t="s">
        <v>0</v>
      </c>
      <c r="H8803" s="586" t="s">
        <v>5007</v>
      </c>
    </row>
    <row r="8804" spans="1:8" ht="15.75" customHeight="1" thickBot="1">
      <c r="A8804" s="580"/>
      <c r="B8804" s="580"/>
      <c r="C8804" s="580"/>
      <c r="D8804" s="580"/>
      <c r="E8804" s="580"/>
      <c r="F8804" s="580"/>
      <c r="G8804" s="580"/>
      <c r="H8804" s="580"/>
    </row>
    <row r="8805" spans="1:8">
      <c r="A8805" s="674" t="s">
        <v>1297</v>
      </c>
      <c r="B8805" s="675"/>
      <c r="C8805" s="675"/>
      <c r="D8805" s="675"/>
      <c r="E8805" s="675"/>
      <c r="F8805" s="675"/>
      <c r="G8805" s="675"/>
      <c r="H8805" s="676"/>
    </row>
    <row r="8806" spans="1:8">
      <c r="A8806" s="594" t="s">
        <v>4064</v>
      </c>
      <c r="B8806" s="595"/>
      <c r="C8806" s="595"/>
      <c r="D8806" s="596"/>
      <c r="E8806" s="597" t="s">
        <v>4130</v>
      </c>
      <c r="F8806" s="598" t="s">
        <v>4132</v>
      </c>
      <c r="G8806" s="599" t="s">
        <v>4133</v>
      </c>
      <c r="H8806" s="600" t="s">
        <v>4134</v>
      </c>
    </row>
    <row r="8807" spans="1:8">
      <c r="A8807" s="601" t="s">
        <v>4548</v>
      </c>
      <c r="B8807" s="602"/>
      <c r="C8807" s="602"/>
      <c r="D8807" s="603"/>
      <c r="E8807" s="604" t="s">
        <v>4140</v>
      </c>
      <c r="F8807" s="605">
        <v>0.04</v>
      </c>
      <c r="G8807" s="606">
        <v>800816</v>
      </c>
      <c r="H8807" s="607">
        <v>32032.639999999999</v>
      </c>
    </row>
    <row r="8808" spans="1:8">
      <c r="A8808" s="601"/>
      <c r="B8808" s="602"/>
      <c r="C8808" s="602"/>
      <c r="D8808" s="603"/>
      <c r="E8808" s="604" t="s">
        <v>4141</v>
      </c>
      <c r="F8808" s="605"/>
      <c r="G8808" s="606" t="s">
        <v>4141</v>
      </c>
      <c r="H8808" s="607" t="s">
        <v>4141</v>
      </c>
    </row>
    <row r="8809" spans="1:8">
      <c r="A8809" s="601"/>
      <c r="B8809" s="602"/>
      <c r="C8809" s="602"/>
      <c r="D8809" s="603"/>
      <c r="E8809" s="604" t="s">
        <v>4141</v>
      </c>
      <c r="F8809" s="605"/>
      <c r="G8809" s="606" t="s">
        <v>4141</v>
      </c>
      <c r="H8809" s="607" t="s">
        <v>4141</v>
      </c>
    </row>
    <row r="8810" spans="1:8">
      <c r="A8810" s="601"/>
      <c r="B8810" s="602"/>
      <c r="C8810" s="602"/>
      <c r="D8810" s="603"/>
      <c r="E8810" s="623" t="s">
        <v>4142</v>
      </c>
      <c r="F8810" s="624"/>
      <c r="G8810" s="625"/>
      <c r="H8810" s="612">
        <v>32032.639999999999</v>
      </c>
    </row>
    <row r="8811" spans="1:8">
      <c r="A8811" s="677" t="s">
        <v>4143</v>
      </c>
      <c r="B8811" s="678"/>
      <c r="C8811" s="678"/>
      <c r="D8811" s="678"/>
      <c r="E8811" s="678"/>
      <c r="F8811" s="678"/>
      <c r="G8811" s="678"/>
      <c r="H8811" s="679"/>
    </row>
    <row r="8812" spans="1:8">
      <c r="A8812" s="594" t="s">
        <v>4129</v>
      </c>
      <c r="B8812" s="595"/>
      <c r="C8812" s="595"/>
      <c r="D8812" s="596"/>
      <c r="E8812" s="597" t="s">
        <v>4130</v>
      </c>
      <c r="F8812" s="598" t="s">
        <v>4144</v>
      </c>
      <c r="G8812" s="599" t="s">
        <v>4133</v>
      </c>
      <c r="H8812" s="600" t="s">
        <v>4134</v>
      </c>
    </row>
    <row r="8813" spans="1:8">
      <c r="A8813" s="601" t="s">
        <v>4145</v>
      </c>
      <c r="B8813" s="602"/>
      <c r="C8813" s="602"/>
      <c r="D8813" s="603"/>
      <c r="E8813" s="604" t="s">
        <v>4146</v>
      </c>
      <c r="F8813" s="619">
        <v>0.23</v>
      </c>
      <c r="G8813" s="606">
        <v>1587.2183463750353</v>
      </c>
      <c r="H8813" s="607">
        <v>365.06</v>
      </c>
    </row>
    <row r="8814" spans="1:8">
      <c r="A8814" s="601"/>
      <c r="B8814" s="602"/>
      <c r="C8814" s="602"/>
      <c r="D8814" s="603"/>
      <c r="E8814" s="604" t="s">
        <v>4141</v>
      </c>
      <c r="F8814" s="619" t="s">
        <v>4141</v>
      </c>
      <c r="G8814" s="606" t="s">
        <v>4141</v>
      </c>
      <c r="H8814" s="607" t="s">
        <v>4141</v>
      </c>
    </row>
    <row r="8815" spans="1:8">
      <c r="A8815" s="601"/>
      <c r="B8815" s="602"/>
      <c r="C8815" s="602"/>
      <c r="D8815" s="603"/>
      <c r="E8815" s="604" t="s">
        <v>4141</v>
      </c>
      <c r="F8815" s="619" t="s">
        <v>4141</v>
      </c>
      <c r="G8815" s="606" t="s">
        <v>4141</v>
      </c>
      <c r="H8815" s="607" t="s">
        <v>4141</v>
      </c>
    </row>
    <row r="8816" spans="1:8">
      <c r="A8816" s="620"/>
      <c r="B8816" s="621"/>
      <c r="C8816" s="621"/>
      <c r="D8816" s="622"/>
      <c r="E8816" s="623" t="s">
        <v>4147</v>
      </c>
      <c r="F8816" s="624"/>
      <c r="G8816" s="625"/>
      <c r="H8816" s="612">
        <v>365.06</v>
      </c>
    </row>
    <row r="8817" spans="1:8">
      <c r="A8817" s="677" t="s">
        <v>4148</v>
      </c>
      <c r="B8817" s="678"/>
      <c r="C8817" s="678"/>
      <c r="D8817" s="678"/>
      <c r="E8817" s="678"/>
      <c r="F8817" s="678"/>
      <c r="G8817" s="678"/>
      <c r="H8817" s="679"/>
    </row>
    <row r="8818" spans="1:8">
      <c r="A8818" s="594" t="s">
        <v>4064</v>
      </c>
      <c r="B8818" s="595"/>
      <c r="C8818" s="595"/>
      <c r="D8818" s="596"/>
      <c r="E8818" s="597" t="s">
        <v>4130</v>
      </c>
      <c r="F8818" s="598" t="s">
        <v>4132</v>
      </c>
      <c r="G8818" s="599" t="s">
        <v>4133</v>
      </c>
      <c r="H8818" s="600" t="s">
        <v>4134</v>
      </c>
    </row>
    <row r="8819" spans="1:8">
      <c r="A8819" s="601" t="s">
        <v>4149</v>
      </c>
      <c r="B8819" s="602"/>
      <c r="C8819" s="602"/>
      <c r="D8819" s="603"/>
      <c r="E8819" s="604" t="s">
        <v>4140</v>
      </c>
      <c r="F8819" s="632">
        <v>9.5100000000000004E-2</v>
      </c>
      <c r="G8819" s="606">
        <v>64783.484999999993</v>
      </c>
      <c r="H8819" s="607">
        <v>6160.91</v>
      </c>
    </row>
    <row r="8820" spans="1:8">
      <c r="A8820" s="601"/>
      <c r="B8820" s="602"/>
      <c r="C8820" s="602"/>
      <c r="D8820" s="603"/>
      <c r="E8820" s="623" t="s">
        <v>4150</v>
      </c>
      <c r="F8820" s="624"/>
      <c r="G8820" s="625"/>
      <c r="H8820" s="612">
        <v>6160.91</v>
      </c>
    </row>
    <row r="8821" spans="1:8">
      <c r="A8821" s="677" t="s">
        <v>4151</v>
      </c>
      <c r="B8821" s="678"/>
      <c r="C8821" s="678"/>
      <c r="D8821" s="678"/>
      <c r="E8821" s="678"/>
      <c r="F8821" s="678"/>
      <c r="G8821" s="678"/>
      <c r="H8821" s="679"/>
    </row>
    <row r="8822" spans="1:8">
      <c r="A8822" s="594" t="s">
        <v>4064</v>
      </c>
      <c r="B8822" s="595"/>
      <c r="C8822" s="595"/>
      <c r="D8822" s="596"/>
      <c r="E8822" s="597" t="s">
        <v>4130</v>
      </c>
      <c r="F8822" s="598" t="s">
        <v>4144</v>
      </c>
      <c r="G8822" s="599" t="s">
        <v>4133</v>
      </c>
      <c r="H8822" s="600" t="s">
        <v>4134</v>
      </c>
    </row>
    <row r="8823" spans="1:8">
      <c r="A8823" s="601" t="s">
        <v>4195</v>
      </c>
      <c r="B8823" s="602"/>
      <c r="C8823" s="602"/>
      <c r="D8823" s="603"/>
      <c r="E8823" s="604" t="s">
        <v>4146</v>
      </c>
      <c r="F8823" s="640">
        <v>0.23</v>
      </c>
      <c r="G8823" s="606">
        <v>45029.264109374999</v>
      </c>
      <c r="H8823" s="607">
        <v>10356.73</v>
      </c>
    </row>
    <row r="8824" spans="1:8">
      <c r="A8824" s="601"/>
      <c r="B8824" s="602"/>
      <c r="C8824" s="602"/>
      <c r="D8824" s="603"/>
      <c r="E8824" s="604" t="s">
        <v>4141</v>
      </c>
      <c r="F8824" s="605"/>
      <c r="G8824" s="606" t="s">
        <v>4141</v>
      </c>
      <c r="H8824" s="607" t="s">
        <v>4141</v>
      </c>
    </row>
    <row r="8825" spans="1:8" ht="13.5" thickBot="1">
      <c r="A8825" s="641"/>
      <c r="B8825" s="642"/>
      <c r="C8825" s="642"/>
      <c r="D8825" s="643"/>
      <c r="E8825" s="644" t="s">
        <v>4153</v>
      </c>
      <c r="F8825" s="645"/>
      <c r="G8825" s="646"/>
      <c r="H8825" s="647">
        <v>10356.73</v>
      </c>
    </row>
    <row r="8826" spans="1:8" ht="13.5" thickBot="1">
      <c r="A8826" s="648" t="s">
        <v>4154</v>
      </c>
      <c r="B8826" s="649"/>
      <c r="C8826" s="649"/>
      <c r="D8826" s="649"/>
      <c r="E8826" s="650"/>
      <c r="F8826" s="651">
        <v>48915.34</v>
      </c>
      <c r="G8826" s="652"/>
      <c r="H8826" s="653"/>
    </row>
    <row r="8827" spans="1:8" ht="15.75" thickBot="1">
      <c r="A8827" s="579"/>
      <c r="B8827" s="579"/>
      <c r="C8827" s="579"/>
      <c r="D8827" s="579"/>
      <c r="E8827" s="579"/>
      <c r="F8827" s="579"/>
      <c r="G8827" s="579"/>
      <c r="H8827" s="579"/>
    </row>
    <row r="8828" spans="1:8" ht="15.75" thickBot="1">
      <c r="A8828" s="580"/>
      <c r="B8828" s="580"/>
      <c r="C8828" s="580"/>
      <c r="D8828" s="580"/>
      <c r="E8828" s="580"/>
      <c r="F8828" s="580"/>
      <c r="G8828" s="580"/>
      <c r="H8828" s="580"/>
    </row>
    <row r="8829" spans="1:8" ht="26.25" thickBot="1">
      <c r="A8829" s="573" t="s">
        <v>4129</v>
      </c>
      <c r="B8829" s="581"/>
      <c r="C8829" s="581"/>
      <c r="D8829" s="582" t="s">
        <v>693</v>
      </c>
      <c r="E8829" s="583" t="s">
        <v>4130</v>
      </c>
      <c r="F8829" s="584" t="s">
        <v>28</v>
      </c>
      <c r="G8829" s="585" t="s">
        <v>0</v>
      </c>
      <c r="H8829" s="586" t="s">
        <v>5008</v>
      </c>
    </row>
    <row r="8830" spans="1:8" ht="15.75" customHeight="1" thickBot="1">
      <c r="A8830" s="580"/>
      <c r="B8830" s="580"/>
      <c r="C8830" s="580"/>
      <c r="D8830" s="580"/>
      <c r="E8830" s="580"/>
      <c r="F8830" s="580"/>
      <c r="G8830" s="580"/>
      <c r="H8830" s="580"/>
    </row>
    <row r="8831" spans="1:8">
      <c r="A8831" s="674" t="s">
        <v>1297</v>
      </c>
      <c r="B8831" s="675"/>
      <c r="C8831" s="675"/>
      <c r="D8831" s="675"/>
      <c r="E8831" s="675"/>
      <c r="F8831" s="675"/>
      <c r="G8831" s="675"/>
      <c r="H8831" s="676"/>
    </row>
    <row r="8832" spans="1:8">
      <c r="A8832" s="594" t="s">
        <v>4064</v>
      </c>
      <c r="B8832" s="595"/>
      <c r="C8832" s="595"/>
      <c r="D8832" s="596"/>
      <c r="E8832" s="597" t="s">
        <v>4130</v>
      </c>
      <c r="F8832" s="598" t="s">
        <v>4132</v>
      </c>
      <c r="G8832" s="599" t="s">
        <v>4133</v>
      </c>
      <c r="H8832" s="600" t="s">
        <v>4134</v>
      </c>
    </row>
    <row r="8833" spans="1:8">
      <c r="A8833" s="601" t="s">
        <v>4548</v>
      </c>
      <c r="B8833" s="602"/>
      <c r="C8833" s="602"/>
      <c r="D8833" s="603"/>
      <c r="E8833" s="604" t="s">
        <v>4140</v>
      </c>
      <c r="F8833" s="605">
        <v>0.08</v>
      </c>
      <c r="G8833" s="606">
        <v>800816</v>
      </c>
      <c r="H8833" s="607">
        <v>64065.279999999999</v>
      </c>
    </row>
    <row r="8834" spans="1:8">
      <c r="A8834" s="601"/>
      <c r="B8834" s="602"/>
      <c r="C8834" s="602"/>
      <c r="D8834" s="603"/>
      <c r="E8834" s="604" t="s">
        <v>4141</v>
      </c>
      <c r="F8834" s="605"/>
      <c r="G8834" s="606" t="s">
        <v>4141</v>
      </c>
      <c r="H8834" s="607" t="s">
        <v>4141</v>
      </c>
    </row>
    <row r="8835" spans="1:8">
      <c r="A8835" s="601"/>
      <c r="B8835" s="602"/>
      <c r="C8835" s="602"/>
      <c r="D8835" s="603"/>
      <c r="E8835" s="604" t="s">
        <v>4141</v>
      </c>
      <c r="F8835" s="605"/>
      <c r="G8835" s="606" t="s">
        <v>4141</v>
      </c>
      <c r="H8835" s="607" t="s">
        <v>4141</v>
      </c>
    </row>
    <row r="8836" spans="1:8">
      <c r="A8836" s="601"/>
      <c r="B8836" s="602"/>
      <c r="C8836" s="602"/>
      <c r="D8836" s="603"/>
      <c r="E8836" s="623" t="s">
        <v>4142</v>
      </c>
      <c r="F8836" s="624"/>
      <c r="G8836" s="625"/>
      <c r="H8836" s="612">
        <v>64065.279999999999</v>
      </c>
    </row>
    <row r="8837" spans="1:8">
      <c r="A8837" s="677" t="s">
        <v>4143</v>
      </c>
      <c r="B8837" s="678"/>
      <c r="C8837" s="678"/>
      <c r="D8837" s="678"/>
      <c r="E8837" s="678"/>
      <c r="F8837" s="678"/>
      <c r="G8837" s="678"/>
      <c r="H8837" s="679"/>
    </row>
    <row r="8838" spans="1:8">
      <c r="A8838" s="594" t="s">
        <v>4129</v>
      </c>
      <c r="B8838" s="595"/>
      <c r="C8838" s="595"/>
      <c r="D8838" s="596"/>
      <c r="E8838" s="597" t="s">
        <v>4130</v>
      </c>
      <c r="F8838" s="598" t="s">
        <v>4144</v>
      </c>
      <c r="G8838" s="599" t="s">
        <v>4133</v>
      </c>
      <c r="H8838" s="600" t="s">
        <v>4134</v>
      </c>
    </row>
    <row r="8839" spans="1:8">
      <c r="A8839" s="601" t="s">
        <v>4145</v>
      </c>
      <c r="B8839" s="602"/>
      <c r="C8839" s="602"/>
      <c r="D8839" s="603"/>
      <c r="E8839" s="604" t="s">
        <v>4146</v>
      </c>
      <c r="F8839" s="619">
        <v>0.3</v>
      </c>
      <c r="G8839" s="606">
        <v>1587.2183463750353</v>
      </c>
      <c r="H8839" s="607">
        <v>476.17</v>
      </c>
    </row>
    <row r="8840" spans="1:8">
      <c r="A8840" s="601"/>
      <c r="B8840" s="602"/>
      <c r="C8840" s="602"/>
      <c r="D8840" s="603"/>
      <c r="E8840" s="604" t="s">
        <v>4141</v>
      </c>
      <c r="F8840" s="619" t="s">
        <v>4141</v>
      </c>
      <c r="G8840" s="606" t="s">
        <v>4141</v>
      </c>
      <c r="H8840" s="607" t="s">
        <v>4141</v>
      </c>
    </row>
    <row r="8841" spans="1:8">
      <c r="A8841" s="601"/>
      <c r="B8841" s="602"/>
      <c r="C8841" s="602"/>
      <c r="D8841" s="603"/>
      <c r="E8841" s="604" t="s">
        <v>4141</v>
      </c>
      <c r="F8841" s="619" t="s">
        <v>4141</v>
      </c>
      <c r="G8841" s="606" t="s">
        <v>4141</v>
      </c>
      <c r="H8841" s="607" t="s">
        <v>4141</v>
      </c>
    </row>
    <row r="8842" spans="1:8">
      <c r="A8842" s="620"/>
      <c r="B8842" s="621"/>
      <c r="C8842" s="621"/>
      <c r="D8842" s="622"/>
      <c r="E8842" s="623" t="s">
        <v>4147</v>
      </c>
      <c r="F8842" s="624"/>
      <c r="G8842" s="625"/>
      <c r="H8842" s="612">
        <v>476.17</v>
      </c>
    </row>
    <row r="8843" spans="1:8">
      <c r="A8843" s="677" t="s">
        <v>4148</v>
      </c>
      <c r="B8843" s="678"/>
      <c r="C8843" s="678"/>
      <c r="D8843" s="678"/>
      <c r="E8843" s="678"/>
      <c r="F8843" s="678"/>
      <c r="G8843" s="678"/>
      <c r="H8843" s="679"/>
    </row>
    <row r="8844" spans="1:8">
      <c r="A8844" s="594" t="s">
        <v>4064</v>
      </c>
      <c r="B8844" s="595"/>
      <c r="C8844" s="595"/>
      <c r="D8844" s="596"/>
      <c r="E8844" s="597" t="s">
        <v>4130</v>
      </c>
      <c r="F8844" s="598" t="s">
        <v>4132</v>
      </c>
      <c r="G8844" s="599" t="s">
        <v>4133</v>
      </c>
      <c r="H8844" s="600" t="s">
        <v>4134</v>
      </c>
    </row>
    <row r="8845" spans="1:8">
      <c r="A8845" s="601" t="s">
        <v>4149</v>
      </c>
      <c r="B8845" s="602"/>
      <c r="C8845" s="602"/>
      <c r="D8845" s="603"/>
      <c r="E8845" s="604" t="s">
        <v>4140</v>
      </c>
      <c r="F8845" s="632">
        <v>0.03</v>
      </c>
      <c r="G8845" s="606">
        <v>64783.484999999993</v>
      </c>
      <c r="H8845" s="607">
        <v>1943.5</v>
      </c>
    </row>
    <row r="8846" spans="1:8">
      <c r="A8846" s="601"/>
      <c r="B8846" s="602"/>
      <c r="C8846" s="602"/>
      <c r="D8846" s="603"/>
      <c r="E8846" s="623" t="s">
        <v>4150</v>
      </c>
      <c r="F8846" s="624"/>
      <c r="G8846" s="625"/>
      <c r="H8846" s="612">
        <v>1943.5</v>
      </c>
    </row>
    <row r="8847" spans="1:8">
      <c r="A8847" s="677" t="s">
        <v>4151</v>
      </c>
      <c r="B8847" s="678"/>
      <c r="C8847" s="678"/>
      <c r="D8847" s="678"/>
      <c r="E8847" s="678"/>
      <c r="F8847" s="678"/>
      <c r="G8847" s="678"/>
      <c r="H8847" s="679"/>
    </row>
    <row r="8848" spans="1:8">
      <c r="A8848" s="594" t="s">
        <v>4064</v>
      </c>
      <c r="B8848" s="595"/>
      <c r="C8848" s="595"/>
      <c r="D8848" s="596"/>
      <c r="E8848" s="597" t="s">
        <v>4130</v>
      </c>
      <c r="F8848" s="598" t="s">
        <v>4144</v>
      </c>
      <c r="G8848" s="599" t="s">
        <v>4133</v>
      </c>
      <c r="H8848" s="600" t="s">
        <v>4134</v>
      </c>
    </row>
    <row r="8849" spans="1:8">
      <c r="A8849" s="601" t="s">
        <v>4195</v>
      </c>
      <c r="B8849" s="602"/>
      <c r="C8849" s="602"/>
      <c r="D8849" s="603"/>
      <c r="E8849" s="604" t="s">
        <v>4146</v>
      </c>
      <c r="F8849" s="640">
        <v>0.3</v>
      </c>
      <c r="G8849" s="606">
        <v>45029.264109374999</v>
      </c>
      <c r="H8849" s="607">
        <v>13508.78</v>
      </c>
    </row>
    <row r="8850" spans="1:8">
      <c r="A8850" s="601"/>
      <c r="B8850" s="602"/>
      <c r="C8850" s="602"/>
      <c r="D8850" s="603"/>
      <c r="E8850" s="604" t="s">
        <v>4141</v>
      </c>
      <c r="F8850" s="605"/>
      <c r="G8850" s="606" t="s">
        <v>4141</v>
      </c>
      <c r="H8850" s="607" t="s">
        <v>4141</v>
      </c>
    </row>
    <row r="8851" spans="1:8" ht="13.5" thickBot="1">
      <c r="A8851" s="641"/>
      <c r="B8851" s="642"/>
      <c r="C8851" s="642"/>
      <c r="D8851" s="643"/>
      <c r="E8851" s="644" t="s">
        <v>4153</v>
      </c>
      <c r="F8851" s="645"/>
      <c r="G8851" s="646"/>
      <c r="H8851" s="647">
        <v>13508.78</v>
      </c>
    </row>
    <row r="8852" spans="1:8" ht="13.5" thickBot="1">
      <c r="A8852" s="648" t="s">
        <v>4154</v>
      </c>
      <c r="B8852" s="649"/>
      <c r="C8852" s="649"/>
      <c r="D8852" s="649"/>
      <c r="E8852" s="650"/>
      <c r="F8852" s="651">
        <v>79993.73</v>
      </c>
      <c r="G8852" s="652"/>
      <c r="H8852" s="653"/>
    </row>
    <row r="8853" spans="1:8" ht="15.75" thickBot="1">
      <c r="A8853" s="579"/>
      <c r="B8853" s="579"/>
      <c r="C8853" s="579"/>
      <c r="D8853" s="579"/>
      <c r="E8853" s="579"/>
      <c r="F8853" s="579"/>
      <c r="G8853" s="579"/>
      <c r="H8853" s="688"/>
    </row>
    <row r="8854" spans="1:8" ht="15.75" thickBot="1">
      <c r="A8854" s="580"/>
      <c r="B8854" s="580"/>
      <c r="C8854" s="580"/>
      <c r="D8854" s="580"/>
      <c r="E8854" s="580"/>
      <c r="F8854" s="580"/>
      <c r="G8854" s="580"/>
      <c r="H8854" s="580"/>
    </row>
    <row r="8855" spans="1:8" ht="26.25" thickBot="1">
      <c r="A8855" s="573" t="s">
        <v>4129</v>
      </c>
      <c r="B8855" s="581"/>
      <c r="C8855" s="581"/>
      <c r="D8855" s="582" t="s">
        <v>695</v>
      </c>
      <c r="E8855" s="583" t="s">
        <v>4130</v>
      </c>
      <c r="F8855" s="584" t="s">
        <v>28</v>
      </c>
      <c r="G8855" s="585" t="s">
        <v>0</v>
      </c>
      <c r="H8855" s="586" t="s">
        <v>5009</v>
      </c>
    </row>
    <row r="8856" spans="1:8" ht="15.75" customHeight="1" thickBot="1">
      <c r="A8856" s="580"/>
      <c r="B8856" s="580"/>
      <c r="C8856" s="580"/>
      <c r="D8856" s="580"/>
      <c r="E8856" s="580"/>
      <c r="F8856" s="580"/>
      <c r="G8856" s="580"/>
      <c r="H8856" s="580"/>
    </row>
    <row r="8857" spans="1:8">
      <c r="A8857" s="674" t="s">
        <v>1297</v>
      </c>
      <c r="B8857" s="675"/>
      <c r="C8857" s="675"/>
      <c r="D8857" s="675"/>
      <c r="E8857" s="675"/>
      <c r="F8857" s="675"/>
      <c r="G8857" s="675"/>
      <c r="H8857" s="676"/>
    </row>
    <row r="8858" spans="1:8">
      <c r="A8858" s="594" t="s">
        <v>4064</v>
      </c>
      <c r="B8858" s="595"/>
      <c r="C8858" s="595"/>
      <c r="D8858" s="596"/>
      <c r="E8858" s="597" t="s">
        <v>4130</v>
      </c>
      <c r="F8858" s="598" t="s">
        <v>4132</v>
      </c>
      <c r="G8858" s="599" t="s">
        <v>4133</v>
      </c>
      <c r="H8858" s="600" t="s">
        <v>4134</v>
      </c>
    </row>
    <row r="8859" spans="1:8">
      <c r="A8859" s="601" t="s">
        <v>5010</v>
      </c>
      <c r="B8859" s="602"/>
      <c r="C8859" s="602"/>
      <c r="D8859" s="603"/>
      <c r="E8859" s="604" t="s">
        <v>4138</v>
      </c>
      <c r="F8859" s="605">
        <v>64</v>
      </c>
      <c r="G8859" s="606">
        <v>1176</v>
      </c>
      <c r="H8859" s="607">
        <v>75264</v>
      </c>
    </row>
    <row r="8860" spans="1:8">
      <c r="A8860" s="601" t="s">
        <v>4919</v>
      </c>
      <c r="B8860" s="602"/>
      <c r="C8860" s="602"/>
      <c r="D8860" s="603"/>
      <c r="E8860" s="604" t="s">
        <v>4140</v>
      </c>
      <c r="F8860" s="605">
        <v>0.01</v>
      </c>
      <c r="G8860" s="606">
        <v>236523</v>
      </c>
      <c r="H8860" s="607">
        <v>2365.23</v>
      </c>
    </row>
    <row r="8861" spans="1:8">
      <c r="A8861" s="601"/>
      <c r="B8861" s="602"/>
      <c r="C8861" s="602"/>
      <c r="D8861" s="603"/>
      <c r="E8861" s="604" t="s">
        <v>4141</v>
      </c>
      <c r="F8861" s="605"/>
      <c r="G8861" s="606" t="s">
        <v>4141</v>
      </c>
      <c r="H8861" s="607" t="s">
        <v>4141</v>
      </c>
    </row>
    <row r="8862" spans="1:8">
      <c r="A8862" s="601"/>
      <c r="B8862" s="602"/>
      <c r="C8862" s="602"/>
      <c r="D8862" s="603"/>
      <c r="E8862" s="623" t="s">
        <v>4142</v>
      </c>
      <c r="F8862" s="624"/>
      <c r="G8862" s="625"/>
      <c r="H8862" s="612">
        <v>77629.23</v>
      </c>
    </row>
    <row r="8863" spans="1:8">
      <c r="A8863" s="677" t="s">
        <v>4143</v>
      </c>
      <c r="B8863" s="678"/>
      <c r="C8863" s="678"/>
      <c r="D8863" s="678"/>
      <c r="E8863" s="678"/>
      <c r="F8863" s="678"/>
      <c r="G8863" s="678"/>
      <c r="H8863" s="679"/>
    </row>
    <row r="8864" spans="1:8">
      <c r="A8864" s="594" t="s">
        <v>4129</v>
      </c>
      <c r="B8864" s="595"/>
      <c r="C8864" s="595"/>
      <c r="D8864" s="596"/>
      <c r="E8864" s="597" t="s">
        <v>4130</v>
      </c>
      <c r="F8864" s="598" t="s">
        <v>4144</v>
      </c>
      <c r="G8864" s="599" t="s">
        <v>4133</v>
      </c>
      <c r="H8864" s="600" t="s">
        <v>4134</v>
      </c>
    </row>
    <row r="8865" spans="1:8">
      <c r="A8865" s="601" t="s">
        <v>4145</v>
      </c>
      <c r="B8865" s="602"/>
      <c r="C8865" s="602"/>
      <c r="D8865" s="603"/>
      <c r="E8865" s="604" t="s">
        <v>4146</v>
      </c>
      <c r="F8865" s="619">
        <v>0.99</v>
      </c>
      <c r="G8865" s="606">
        <v>1587.2183463750353</v>
      </c>
      <c r="H8865" s="607">
        <v>1571.35</v>
      </c>
    </row>
    <row r="8866" spans="1:8">
      <c r="A8866" s="601"/>
      <c r="B8866" s="602"/>
      <c r="C8866" s="602"/>
      <c r="D8866" s="603"/>
      <c r="E8866" s="604" t="s">
        <v>4141</v>
      </c>
      <c r="F8866" s="619" t="s">
        <v>4141</v>
      </c>
      <c r="G8866" s="606" t="s">
        <v>4141</v>
      </c>
      <c r="H8866" s="607" t="s">
        <v>4141</v>
      </c>
    </row>
    <row r="8867" spans="1:8">
      <c r="A8867" s="601"/>
      <c r="B8867" s="602"/>
      <c r="C8867" s="602"/>
      <c r="D8867" s="603"/>
      <c r="E8867" s="604" t="s">
        <v>4141</v>
      </c>
      <c r="F8867" s="619" t="s">
        <v>4141</v>
      </c>
      <c r="G8867" s="606" t="s">
        <v>4141</v>
      </c>
      <c r="H8867" s="607" t="s">
        <v>4141</v>
      </c>
    </row>
    <row r="8868" spans="1:8">
      <c r="A8868" s="620"/>
      <c r="B8868" s="621"/>
      <c r="C8868" s="621"/>
      <c r="D8868" s="622"/>
      <c r="E8868" s="623" t="s">
        <v>4147</v>
      </c>
      <c r="F8868" s="624"/>
      <c r="G8868" s="625"/>
      <c r="H8868" s="612">
        <v>1571.35</v>
      </c>
    </row>
    <row r="8869" spans="1:8">
      <c r="A8869" s="677" t="s">
        <v>4148</v>
      </c>
      <c r="B8869" s="678"/>
      <c r="C8869" s="678"/>
      <c r="D8869" s="678"/>
      <c r="E8869" s="678"/>
      <c r="F8869" s="678"/>
      <c r="G8869" s="678"/>
      <c r="H8869" s="679"/>
    </row>
    <row r="8870" spans="1:8">
      <c r="A8870" s="594" t="s">
        <v>4064</v>
      </c>
      <c r="B8870" s="595"/>
      <c r="C8870" s="595"/>
      <c r="D8870" s="596"/>
      <c r="E8870" s="597" t="s">
        <v>4130</v>
      </c>
      <c r="F8870" s="598" t="s">
        <v>4132</v>
      </c>
      <c r="G8870" s="599" t="s">
        <v>4133</v>
      </c>
      <c r="H8870" s="600" t="s">
        <v>4134</v>
      </c>
    </row>
    <row r="8871" spans="1:8">
      <c r="A8871" s="601" t="s">
        <v>4149</v>
      </c>
      <c r="B8871" s="602"/>
      <c r="C8871" s="602"/>
      <c r="D8871" s="603"/>
      <c r="E8871" s="604" t="s">
        <v>4140</v>
      </c>
      <c r="F8871" s="632">
        <v>9.5100000000000004E-2</v>
      </c>
      <c r="G8871" s="606">
        <v>64783.484999999993</v>
      </c>
      <c r="H8871" s="607">
        <v>6160.91</v>
      </c>
    </row>
    <row r="8872" spans="1:8">
      <c r="A8872" s="601"/>
      <c r="B8872" s="602"/>
      <c r="C8872" s="602"/>
      <c r="D8872" s="603"/>
      <c r="E8872" s="623" t="s">
        <v>4150</v>
      </c>
      <c r="F8872" s="624"/>
      <c r="G8872" s="625"/>
      <c r="H8872" s="612">
        <v>6160.91</v>
      </c>
    </row>
    <row r="8873" spans="1:8">
      <c r="A8873" s="677" t="s">
        <v>4151</v>
      </c>
      <c r="B8873" s="678"/>
      <c r="C8873" s="678"/>
      <c r="D8873" s="678"/>
      <c r="E8873" s="678"/>
      <c r="F8873" s="678"/>
      <c r="G8873" s="678"/>
      <c r="H8873" s="679"/>
    </row>
    <row r="8874" spans="1:8">
      <c r="A8874" s="594" t="s">
        <v>4064</v>
      </c>
      <c r="B8874" s="595"/>
      <c r="C8874" s="595"/>
      <c r="D8874" s="596"/>
      <c r="E8874" s="597" t="s">
        <v>4130</v>
      </c>
      <c r="F8874" s="598" t="s">
        <v>4144</v>
      </c>
      <c r="G8874" s="599" t="s">
        <v>4133</v>
      </c>
      <c r="H8874" s="600" t="s">
        <v>4134</v>
      </c>
    </row>
    <row r="8875" spans="1:8">
      <c r="A8875" s="601" t="s">
        <v>4195</v>
      </c>
      <c r="B8875" s="602"/>
      <c r="C8875" s="602"/>
      <c r="D8875" s="603"/>
      <c r="E8875" s="604" t="s">
        <v>4146</v>
      </c>
      <c r="F8875" s="640">
        <v>0.99</v>
      </c>
      <c r="G8875" s="606">
        <v>45029.264109374999</v>
      </c>
      <c r="H8875" s="607">
        <v>44578.97</v>
      </c>
    </row>
    <row r="8876" spans="1:8">
      <c r="A8876" s="601"/>
      <c r="B8876" s="602"/>
      <c r="C8876" s="602"/>
      <c r="D8876" s="603"/>
      <c r="E8876" s="604" t="s">
        <v>4141</v>
      </c>
      <c r="F8876" s="605"/>
      <c r="G8876" s="606" t="s">
        <v>4141</v>
      </c>
      <c r="H8876" s="607" t="s">
        <v>4141</v>
      </c>
    </row>
    <row r="8877" spans="1:8" ht="13.5" thickBot="1">
      <c r="A8877" s="641"/>
      <c r="B8877" s="642"/>
      <c r="C8877" s="642"/>
      <c r="D8877" s="643"/>
      <c r="E8877" s="644" t="s">
        <v>4153</v>
      </c>
      <c r="F8877" s="645"/>
      <c r="G8877" s="646"/>
      <c r="H8877" s="647">
        <v>44578.97</v>
      </c>
    </row>
    <row r="8878" spans="1:8" ht="13.5" thickBot="1">
      <c r="A8878" s="648" t="s">
        <v>4154</v>
      </c>
      <c r="B8878" s="649"/>
      <c r="C8878" s="649"/>
      <c r="D8878" s="649"/>
      <c r="E8878" s="650"/>
      <c r="F8878" s="651">
        <v>129940.46</v>
      </c>
      <c r="G8878" s="652"/>
      <c r="H8878" s="653"/>
    </row>
    <row r="8879" spans="1:8" ht="15.75" thickBot="1">
      <c r="A8879" s="579"/>
      <c r="B8879" s="579"/>
      <c r="C8879" s="579"/>
      <c r="D8879" s="579"/>
      <c r="E8879" s="579"/>
      <c r="F8879" s="579"/>
      <c r="G8879" s="579"/>
      <c r="H8879" s="579"/>
    </row>
    <row r="8880" spans="1:8" ht="15.75" thickBot="1">
      <c r="A8880" s="580"/>
      <c r="B8880" s="580"/>
      <c r="C8880" s="580"/>
      <c r="D8880" s="580"/>
      <c r="E8880" s="580"/>
      <c r="F8880" s="580"/>
      <c r="G8880" s="580"/>
      <c r="H8880" s="580"/>
    </row>
    <row r="8881" spans="1:8" ht="26.25" thickBot="1">
      <c r="A8881" s="573" t="s">
        <v>4129</v>
      </c>
      <c r="B8881" s="581"/>
      <c r="C8881" s="581"/>
      <c r="D8881" s="582" t="s">
        <v>697</v>
      </c>
      <c r="E8881" s="583" t="s">
        <v>4130</v>
      </c>
      <c r="F8881" s="584" t="s">
        <v>28</v>
      </c>
      <c r="G8881" s="585" t="s">
        <v>0</v>
      </c>
      <c r="H8881" s="586" t="s">
        <v>5011</v>
      </c>
    </row>
    <row r="8882" spans="1:8" ht="15.75" customHeight="1" thickBot="1">
      <c r="A8882" s="580"/>
      <c r="B8882" s="580"/>
      <c r="C8882" s="580"/>
      <c r="D8882" s="580"/>
      <c r="E8882" s="580"/>
      <c r="F8882" s="580"/>
      <c r="G8882" s="580"/>
      <c r="H8882" s="580"/>
    </row>
    <row r="8883" spans="1:8">
      <c r="A8883" s="674" t="s">
        <v>1297</v>
      </c>
      <c r="B8883" s="675"/>
      <c r="C8883" s="675"/>
      <c r="D8883" s="675"/>
      <c r="E8883" s="675"/>
      <c r="F8883" s="675"/>
      <c r="G8883" s="675"/>
      <c r="H8883" s="676"/>
    </row>
    <row r="8884" spans="1:8">
      <c r="A8884" s="594" t="s">
        <v>4064</v>
      </c>
      <c r="B8884" s="595"/>
      <c r="C8884" s="595"/>
      <c r="D8884" s="596"/>
      <c r="E8884" s="597" t="s">
        <v>4130</v>
      </c>
      <c r="F8884" s="598" t="s">
        <v>4132</v>
      </c>
      <c r="G8884" s="599" t="s">
        <v>4133</v>
      </c>
      <c r="H8884" s="600" t="s">
        <v>4134</v>
      </c>
    </row>
    <row r="8885" spans="1:8">
      <c r="A8885" s="601" t="s">
        <v>5012</v>
      </c>
      <c r="B8885" s="602"/>
      <c r="C8885" s="602"/>
      <c r="D8885" s="603"/>
      <c r="E8885" s="604" t="s">
        <v>4138</v>
      </c>
      <c r="F8885" s="605">
        <v>50</v>
      </c>
      <c r="G8885" s="606">
        <v>1497</v>
      </c>
      <c r="H8885" s="607">
        <v>74850</v>
      </c>
    </row>
    <row r="8886" spans="1:8">
      <c r="A8886" s="601" t="s">
        <v>4919</v>
      </c>
      <c r="B8886" s="602"/>
      <c r="C8886" s="602"/>
      <c r="D8886" s="603"/>
      <c r="E8886" s="604" t="s">
        <v>4140</v>
      </c>
      <c r="F8886" s="605">
        <v>0.01</v>
      </c>
      <c r="G8886" s="606">
        <v>236523</v>
      </c>
      <c r="H8886" s="607">
        <v>2365.23</v>
      </c>
    </row>
    <row r="8887" spans="1:8">
      <c r="A8887" s="601"/>
      <c r="B8887" s="602"/>
      <c r="C8887" s="602"/>
      <c r="D8887" s="603"/>
      <c r="E8887" s="604" t="s">
        <v>4141</v>
      </c>
      <c r="F8887" s="605"/>
      <c r="G8887" s="606" t="s">
        <v>4141</v>
      </c>
      <c r="H8887" s="607" t="s">
        <v>4141</v>
      </c>
    </row>
    <row r="8888" spans="1:8">
      <c r="A8888" s="601"/>
      <c r="B8888" s="602"/>
      <c r="C8888" s="602"/>
      <c r="D8888" s="603"/>
      <c r="E8888" s="623" t="s">
        <v>4142</v>
      </c>
      <c r="F8888" s="624"/>
      <c r="G8888" s="625"/>
      <c r="H8888" s="612">
        <v>77215.23</v>
      </c>
    </row>
    <row r="8889" spans="1:8">
      <c r="A8889" s="677" t="s">
        <v>4143</v>
      </c>
      <c r="B8889" s="678"/>
      <c r="C8889" s="678"/>
      <c r="D8889" s="678"/>
      <c r="E8889" s="678"/>
      <c r="F8889" s="678"/>
      <c r="G8889" s="678"/>
      <c r="H8889" s="679"/>
    </row>
    <row r="8890" spans="1:8">
      <c r="A8890" s="594" t="s">
        <v>4129</v>
      </c>
      <c r="B8890" s="595"/>
      <c r="C8890" s="595"/>
      <c r="D8890" s="596"/>
      <c r="E8890" s="597" t="s">
        <v>4130</v>
      </c>
      <c r="F8890" s="598" t="s">
        <v>4144</v>
      </c>
      <c r="G8890" s="599" t="s">
        <v>4133</v>
      </c>
      <c r="H8890" s="600" t="s">
        <v>4134</v>
      </c>
    </row>
    <row r="8891" spans="1:8">
      <c r="A8891" s="601" t="s">
        <v>4145</v>
      </c>
      <c r="B8891" s="602"/>
      <c r="C8891" s="602"/>
      <c r="D8891" s="603"/>
      <c r="E8891" s="604" t="s">
        <v>4146</v>
      </c>
      <c r="F8891" s="619">
        <v>0.81</v>
      </c>
      <c r="G8891" s="606">
        <v>1587.2183463750353</v>
      </c>
      <c r="H8891" s="607">
        <v>1285.6500000000001</v>
      </c>
    </row>
    <row r="8892" spans="1:8">
      <c r="A8892" s="601"/>
      <c r="B8892" s="602"/>
      <c r="C8892" s="602"/>
      <c r="D8892" s="603"/>
      <c r="E8892" s="604" t="s">
        <v>4141</v>
      </c>
      <c r="F8892" s="619" t="s">
        <v>4141</v>
      </c>
      <c r="G8892" s="606" t="s">
        <v>4141</v>
      </c>
      <c r="H8892" s="607" t="s">
        <v>4141</v>
      </c>
    </row>
    <row r="8893" spans="1:8">
      <c r="A8893" s="601"/>
      <c r="B8893" s="602"/>
      <c r="C8893" s="602"/>
      <c r="D8893" s="603"/>
      <c r="E8893" s="604" t="s">
        <v>4141</v>
      </c>
      <c r="F8893" s="619" t="s">
        <v>4141</v>
      </c>
      <c r="G8893" s="606" t="s">
        <v>4141</v>
      </c>
      <c r="H8893" s="607" t="s">
        <v>4141</v>
      </c>
    </row>
    <row r="8894" spans="1:8">
      <c r="A8894" s="620"/>
      <c r="B8894" s="621"/>
      <c r="C8894" s="621"/>
      <c r="D8894" s="622"/>
      <c r="E8894" s="623" t="s">
        <v>4147</v>
      </c>
      <c r="F8894" s="624"/>
      <c r="G8894" s="625"/>
      <c r="H8894" s="612">
        <v>1285.6500000000001</v>
      </c>
    </row>
    <row r="8895" spans="1:8">
      <c r="A8895" s="677" t="s">
        <v>4148</v>
      </c>
      <c r="B8895" s="678"/>
      <c r="C8895" s="678"/>
      <c r="D8895" s="678"/>
      <c r="E8895" s="678"/>
      <c r="F8895" s="678"/>
      <c r="G8895" s="678"/>
      <c r="H8895" s="679"/>
    </row>
    <row r="8896" spans="1:8">
      <c r="A8896" s="594" t="s">
        <v>4064</v>
      </c>
      <c r="B8896" s="595"/>
      <c r="C8896" s="595"/>
      <c r="D8896" s="596"/>
      <c r="E8896" s="597" t="s">
        <v>4130</v>
      </c>
      <c r="F8896" s="598" t="s">
        <v>4132</v>
      </c>
      <c r="G8896" s="599" t="s">
        <v>4133</v>
      </c>
      <c r="H8896" s="600" t="s">
        <v>4134</v>
      </c>
    </row>
    <row r="8897" spans="1:8">
      <c r="A8897" s="601" t="s">
        <v>4149</v>
      </c>
      <c r="B8897" s="602"/>
      <c r="C8897" s="602"/>
      <c r="D8897" s="603"/>
      <c r="E8897" s="604" t="s">
        <v>4140</v>
      </c>
      <c r="F8897" s="632">
        <v>9.5100000000000004E-2</v>
      </c>
      <c r="G8897" s="606">
        <v>64783.484999999993</v>
      </c>
      <c r="H8897" s="607">
        <v>6160.91</v>
      </c>
    </row>
    <row r="8898" spans="1:8">
      <c r="A8898" s="601"/>
      <c r="B8898" s="602"/>
      <c r="C8898" s="602"/>
      <c r="D8898" s="603"/>
      <c r="E8898" s="623" t="s">
        <v>4150</v>
      </c>
      <c r="F8898" s="624"/>
      <c r="G8898" s="625"/>
      <c r="H8898" s="612">
        <v>6160.91</v>
      </c>
    </row>
    <row r="8899" spans="1:8">
      <c r="A8899" s="677" t="s">
        <v>4151</v>
      </c>
      <c r="B8899" s="678"/>
      <c r="C8899" s="678"/>
      <c r="D8899" s="678"/>
      <c r="E8899" s="678"/>
      <c r="F8899" s="678"/>
      <c r="G8899" s="678"/>
      <c r="H8899" s="679"/>
    </row>
    <row r="8900" spans="1:8">
      <c r="A8900" s="594" t="s">
        <v>4064</v>
      </c>
      <c r="B8900" s="595"/>
      <c r="C8900" s="595"/>
      <c r="D8900" s="596"/>
      <c r="E8900" s="597" t="s">
        <v>4130</v>
      </c>
      <c r="F8900" s="598" t="s">
        <v>4144</v>
      </c>
      <c r="G8900" s="599" t="s">
        <v>4133</v>
      </c>
      <c r="H8900" s="600" t="s">
        <v>4134</v>
      </c>
    </row>
    <row r="8901" spans="1:8">
      <c r="A8901" s="601" t="s">
        <v>4195</v>
      </c>
      <c r="B8901" s="602"/>
      <c r="C8901" s="602"/>
      <c r="D8901" s="603"/>
      <c r="E8901" s="604" t="s">
        <v>4146</v>
      </c>
      <c r="F8901" s="640">
        <v>0.81</v>
      </c>
      <c r="G8901" s="606">
        <v>45029.264109374999</v>
      </c>
      <c r="H8901" s="607">
        <v>36473.699999999997</v>
      </c>
    </row>
    <row r="8902" spans="1:8">
      <c r="A8902" s="601"/>
      <c r="B8902" s="602"/>
      <c r="C8902" s="602"/>
      <c r="D8902" s="603"/>
      <c r="E8902" s="604" t="s">
        <v>4141</v>
      </c>
      <c r="F8902" s="605"/>
      <c r="G8902" s="606" t="s">
        <v>4141</v>
      </c>
      <c r="H8902" s="607" t="s">
        <v>4141</v>
      </c>
    </row>
    <row r="8903" spans="1:8" ht="13.5" thickBot="1">
      <c r="A8903" s="641"/>
      <c r="B8903" s="642"/>
      <c r="C8903" s="642"/>
      <c r="D8903" s="643"/>
      <c r="E8903" s="644" t="s">
        <v>4153</v>
      </c>
      <c r="F8903" s="645"/>
      <c r="G8903" s="646"/>
      <c r="H8903" s="647">
        <v>36473.699999999997</v>
      </c>
    </row>
    <row r="8904" spans="1:8" ht="13.5" thickBot="1">
      <c r="A8904" s="648" t="s">
        <v>4154</v>
      </c>
      <c r="B8904" s="649"/>
      <c r="C8904" s="649"/>
      <c r="D8904" s="649"/>
      <c r="E8904" s="650"/>
      <c r="F8904" s="651">
        <v>121135.49</v>
      </c>
      <c r="G8904" s="652"/>
      <c r="H8904" s="653"/>
    </row>
    <row r="8905" spans="1:8" ht="15.75" thickBot="1">
      <c r="A8905" s="579"/>
      <c r="B8905" s="579"/>
      <c r="C8905" s="579"/>
      <c r="D8905" s="579"/>
      <c r="E8905" s="579"/>
      <c r="F8905" s="579"/>
      <c r="G8905" s="579"/>
      <c r="H8905" s="579"/>
    </row>
    <row r="8906" spans="1:8" ht="15.75" thickBot="1">
      <c r="A8906" s="580"/>
      <c r="B8906" s="580"/>
      <c r="C8906" s="580"/>
      <c r="D8906" s="580"/>
      <c r="E8906" s="580"/>
      <c r="F8906" s="580"/>
      <c r="G8906" s="580"/>
      <c r="H8906" s="580"/>
    </row>
    <row r="8907" spans="1:8" ht="26.25" thickBot="1">
      <c r="A8907" s="573" t="s">
        <v>4129</v>
      </c>
      <c r="B8907" s="581"/>
      <c r="C8907" s="581"/>
      <c r="D8907" s="582" t="s">
        <v>699</v>
      </c>
      <c r="E8907" s="583" t="s">
        <v>4130</v>
      </c>
      <c r="F8907" s="584" t="s">
        <v>28</v>
      </c>
      <c r="G8907" s="585" t="s">
        <v>0</v>
      </c>
      <c r="H8907" s="586" t="s">
        <v>5013</v>
      </c>
    </row>
    <row r="8908" spans="1:8" ht="15.75" customHeight="1" thickBot="1">
      <c r="A8908" s="580"/>
      <c r="B8908" s="580"/>
      <c r="C8908" s="580"/>
      <c r="D8908" s="580"/>
      <c r="E8908" s="580"/>
      <c r="F8908" s="580"/>
      <c r="G8908" s="580"/>
      <c r="H8908" s="580"/>
    </row>
    <row r="8909" spans="1:8">
      <c r="A8909" s="674" t="s">
        <v>1297</v>
      </c>
      <c r="B8909" s="675"/>
      <c r="C8909" s="675"/>
      <c r="D8909" s="675"/>
      <c r="E8909" s="675"/>
      <c r="F8909" s="675"/>
      <c r="G8909" s="675"/>
      <c r="H8909" s="676"/>
    </row>
    <row r="8910" spans="1:8">
      <c r="A8910" s="594" t="s">
        <v>4064</v>
      </c>
      <c r="B8910" s="595"/>
      <c r="C8910" s="595"/>
      <c r="D8910" s="596"/>
      <c r="E8910" s="597" t="s">
        <v>4130</v>
      </c>
      <c r="F8910" s="598" t="s">
        <v>4132</v>
      </c>
      <c r="G8910" s="599" t="s">
        <v>4133</v>
      </c>
      <c r="H8910" s="600" t="s">
        <v>4134</v>
      </c>
    </row>
    <row r="8911" spans="1:8">
      <c r="A8911" s="601" t="s">
        <v>5014</v>
      </c>
      <c r="B8911" s="602"/>
      <c r="C8911" s="602"/>
      <c r="D8911" s="603"/>
      <c r="E8911" s="604" t="s">
        <v>4138</v>
      </c>
      <c r="F8911" s="605">
        <v>50</v>
      </c>
      <c r="G8911" s="606">
        <v>1475</v>
      </c>
      <c r="H8911" s="607">
        <v>73750</v>
      </c>
    </row>
    <row r="8912" spans="1:8">
      <c r="A8912" s="601" t="s">
        <v>4919</v>
      </c>
      <c r="B8912" s="602"/>
      <c r="C8912" s="602"/>
      <c r="D8912" s="603"/>
      <c r="E8912" s="604" t="s">
        <v>4140</v>
      </c>
      <c r="F8912" s="605">
        <v>0.01</v>
      </c>
      <c r="G8912" s="606">
        <v>236523</v>
      </c>
      <c r="H8912" s="607">
        <v>2365.23</v>
      </c>
    </row>
    <row r="8913" spans="1:8">
      <c r="A8913" s="601"/>
      <c r="B8913" s="602"/>
      <c r="C8913" s="602"/>
      <c r="D8913" s="603"/>
      <c r="E8913" s="604" t="s">
        <v>4141</v>
      </c>
      <c r="F8913" s="605"/>
      <c r="G8913" s="606" t="s">
        <v>4141</v>
      </c>
      <c r="H8913" s="607" t="s">
        <v>4141</v>
      </c>
    </row>
    <row r="8914" spans="1:8">
      <c r="A8914" s="601"/>
      <c r="B8914" s="602"/>
      <c r="C8914" s="602"/>
      <c r="D8914" s="603"/>
      <c r="E8914" s="623" t="s">
        <v>4142</v>
      </c>
      <c r="F8914" s="624"/>
      <c r="G8914" s="625"/>
      <c r="H8914" s="612">
        <v>76115.23</v>
      </c>
    </row>
    <row r="8915" spans="1:8">
      <c r="A8915" s="677" t="s">
        <v>4143</v>
      </c>
      <c r="B8915" s="678"/>
      <c r="C8915" s="678"/>
      <c r="D8915" s="678"/>
      <c r="E8915" s="678"/>
      <c r="F8915" s="678"/>
      <c r="G8915" s="678"/>
      <c r="H8915" s="679"/>
    </row>
    <row r="8916" spans="1:8">
      <c r="A8916" s="594" t="s">
        <v>4129</v>
      </c>
      <c r="B8916" s="595"/>
      <c r="C8916" s="595"/>
      <c r="D8916" s="596"/>
      <c r="E8916" s="597" t="s">
        <v>4130</v>
      </c>
      <c r="F8916" s="598" t="s">
        <v>4144</v>
      </c>
      <c r="G8916" s="599" t="s">
        <v>4133</v>
      </c>
      <c r="H8916" s="600" t="s">
        <v>4134</v>
      </c>
    </row>
    <row r="8917" spans="1:8">
      <c r="A8917" s="601" t="s">
        <v>4145</v>
      </c>
      <c r="B8917" s="602"/>
      <c r="C8917" s="602"/>
      <c r="D8917" s="603"/>
      <c r="E8917" s="604" t="s">
        <v>4146</v>
      </c>
      <c r="F8917" s="619">
        <v>0.81</v>
      </c>
      <c r="G8917" s="606">
        <v>1587.2183463750353</v>
      </c>
      <c r="H8917" s="607">
        <v>1285.6500000000001</v>
      </c>
    </row>
    <row r="8918" spans="1:8">
      <c r="A8918" s="601"/>
      <c r="B8918" s="602"/>
      <c r="C8918" s="602"/>
      <c r="D8918" s="603"/>
      <c r="E8918" s="604" t="s">
        <v>4141</v>
      </c>
      <c r="F8918" s="619" t="s">
        <v>4141</v>
      </c>
      <c r="G8918" s="606" t="s">
        <v>4141</v>
      </c>
      <c r="H8918" s="607" t="s">
        <v>4141</v>
      </c>
    </row>
    <row r="8919" spans="1:8">
      <c r="A8919" s="601"/>
      <c r="B8919" s="602"/>
      <c r="C8919" s="602"/>
      <c r="D8919" s="603"/>
      <c r="E8919" s="604" t="s">
        <v>4141</v>
      </c>
      <c r="F8919" s="619" t="s">
        <v>4141</v>
      </c>
      <c r="G8919" s="606" t="s">
        <v>4141</v>
      </c>
      <c r="H8919" s="607" t="s">
        <v>4141</v>
      </c>
    </row>
    <row r="8920" spans="1:8">
      <c r="A8920" s="620"/>
      <c r="B8920" s="621"/>
      <c r="C8920" s="621"/>
      <c r="D8920" s="622"/>
      <c r="E8920" s="623" t="s">
        <v>4147</v>
      </c>
      <c r="F8920" s="624"/>
      <c r="G8920" s="625"/>
      <c r="H8920" s="612">
        <v>1285.6500000000001</v>
      </c>
    </row>
    <row r="8921" spans="1:8">
      <c r="A8921" s="677" t="s">
        <v>4148</v>
      </c>
      <c r="B8921" s="678"/>
      <c r="C8921" s="678"/>
      <c r="D8921" s="678"/>
      <c r="E8921" s="678"/>
      <c r="F8921" s="678"/>
      <c r="G8921" s="678"/>
      <c r="H8921" s="679"/>
    </row>
    <row r="8922" spans="1:8">
      <c r="A8922" s="594" t="s">
        <v>4064</v>
      </c>
      <c r="B8922" s="595"/>
      <c r="C8922" s="595"/>
      <c r="D8922" s="596"/>
      <c r="E8922" s="597" t="s">
        <v>4130</v>
      </c>
      <c r="F8922" s="598" t="s">
        <v>4132</v>
      </c>
      <c r="G8922" s="599" t="s">
        <v>4133</v>
      </c>
      <c r="H8922" s="600" t="s">
        <v>4134</v>
      </c>
    </row>
    <row r="8923" spans="1:8">
      <c r="A8923" s="601" t="s">
        <v>4149</v>
      </c>
      <c r="B8923" s="602"/>
      <c r="C8923" s="602"/>
      <c r="D8923" s="603"/>
      <c r="E8923" s="604" t="s">
        <v>4140</v>
      </c>
      <c r="F8923" s="632">
        <v>9.5100000000000004E-2</v>
      </c>
      <c r="G8923" s="606">
        <v>64783.484999999993</v>
      </c>
      <c r="H8923" s="607">
        <v>6160.91</v>
      </c>
    </row>
    <row r="8924" spans="1:8">
      <c r="A8924" s="601"/>
      <c r="B8924" s="602"/>
      <c r="C8924" s="602"/>
      <c r="D8924" s="603"/>
      <c r="E8924" s="623" t="s">
        <v>4150</v>
      </c>
      <c r="F8924" s="624"/>
      <c r="G8924" s="625"/>
      <c r="H8924" s="612">
        <v>6160.91</v>
      </c>
    </row>
    <row r="8925" spans="1:8">
      <c r="A8925" s="677" t="s">
        <v>4151</v>
      </c>
      <c r="B8925" s="678"/>
      <c r="C8925" s="678"/>
      <c r="D8925" s="678"/>
      <c r="E8925" s="678"/>
      <c r="F8925" s="678"/>
      <c r="G8925" s="678"/>
      <c r="H8925" s="679"/>
    </row>
    <row r="8926" spans="1:8">
      <c r="A8926" s="594" t="s">
        <v>4064</v>
      </c>
      <c r="B8926" s="595"/>
      <c r="C8926" s="595"/>
      <c r="D8926" s="596"/>
      <c r="E8926" s="597" t="s">
        <v>4130</v>
      </c>
      <c r="F8926" s="598" t="s">
        <v>4144</v>
      </c>
      <c r="G8926" s="599" t="s">
        <v>4133</v>
      </c>
      <c r="H8926" s="600" t="s">
        <v>4134</v>
      </c>
    </row>
    <row r="8927" spans="1:8">
      <c r="A8927" s="601" t="s">
        <v>4195</v>
      </c>
      <c r="B8927" s="602"/>
      <c r="C8927" s="602"/>
      <c r="D8927" s="603"/>
      <c r="E8927" s="604" t="s">
        <v>4146</v>
      </c>
      <c r="F8927" s="640">
        <v>0.81</v>
      </c>
      <c r="G8927" s="606">
        <v>45029.264109374999</v>
      </c>
      <c r="H8927" s="607">
        <v>36473.699999999997</v>
      </c>
    </row>
    <row r="8928" spans="1:8">
      <c r="A8928" s="601"/>
      <c r="B8928" s="602"/>
      <c r="C8928" s="602"/>
      <c r="D8928" s="603"/>
      <c r="E8928" s="604" t="s">
        <v>4141</v>
      </c>
      <c r="F8928" s="605"/>
      <c r="G8928" s="606" t="s">
        <v>4141</v>
      </c>
      <c r="H8928" s="607" t="s">
        <v>4141</v>
      </c>
    </row>
    <row r="8929" spans="1:8" ht="13.5" thickBot="1">
      <c r="A8929" s="641"/>
      <c r="B8929" s="642"/>
      <c r="C8929" s="642"/>
      <c r="D8929" s="643"/>
      <c r="E8929" s="644" t="s">
        <v>4153</v>
      </c>
      <c r="F8929" s="645"/>
      <c r="G8929" s="646"/>
      <c r="H8929" s="647">
        <v>36473.699999999997</v>
      </c>
    </row>
    <row r="8930" spans="1:8" ht="13.5" thickBot="1">
      <c r="A8930" s="648" t="s">
        <v>4154</v>
      </c>
      <c r="B8930" s="649"/>
      <c r="C8930" s="649"/>
      <c r="D8930" s="649"/>
      <c r="E8930" s="650"/>
      <c r="F8930" s="651">
        <v>120035.49</v>
      </c>
      <c r="G8930" s="652"/>
      <c r="H8930" s="653"/>
    </row>
    <row r="8931" spans="1:8" ht="15.75" thickBot="1">
      <c r="A8931" s="579"/>
      <c r="B8931" s="579"/>
      <c r="C8931" s="579"/>
      <c r="D8931" s="579"/>
      <c r="E8931" s="579"/>
      <c r="F8931" s="579"/>
      <c r="G8931" s="579"/>
      <c r="H8931" s="579"/>
    </row>
    <row r="8932" spans="1:8" ht="15.75" thickBot="1">
      <c r="A8932" s="580"/>
      <c r="B8932" s="580"/>
      <c r="C8932" s="580"/>
      <c r="D8932" s="580"/>
      <c r="E8932" s="580"/>
      <c r="F8932" s="580"/>
      <c r="G8932" s="580"/>
      <c r="H8932" s="580"/>
    </row>
    <row r="8933" spans="1:8" ht="26.25" thickBot="1">
      <c r="A8933" s="573" t="s">
        <v>4129</v>
      </c>
      <c r="B8933" s="581"/>
      <c r="C8933" s="581"/>
      <c r="D8933" s="582" t="s">
        <v>701</v>
      </c>
      <c r="E8933" s="583" t="s">
        <v>4130</v>
      </c>
      <c r="F8933" s="584" t="s">
        <v>28</v>
      </c>
      <c r="G8933" s="585" t="s">
        <v>0</v>
      </c>
      <c r="H8933" s="586" t="s">
        <v>5015</v>
      </c>
    </row>
    <row r="8934" spans="1:8" ht="15.75" customHeight="1" thickBot="1">
      <c r="A8934" s="580"/>
      <c r="B8934" s="580"/>
      <c r="C8934" s="580"/>
      <c r="D8934" s="580"/>
      <c r="E8934" s="580"/>
      <c r="F8934" s="580"/>
      <c r="G8934" s="580"/>
      <c r="H8934" s="580"/>
    </row>
    <row r="8935" spans="1:8">
      <c r="A8935" s="674" t="s">
        <v>1297</v>
      </c>
      <c r="B8935" s="675"/>
      <c r="C8935" s="675"/>
      <c r="D8935" s="675"/>
      <c r="E8935" s="675"/>
      <c r="F8935" s="675"/>
      <c r="G8935" s="675"/>
      <c r="H8935" s="676"/>
    </row>
    <row r="8936" spans="1:8">
      <c r="A8936" s="594" t="s">
        <v>4064</v>
      </c>
      <c r="B8936" s="595"/>
      <c r="C8936" s="595"/>
      <c r="D8936" s="596"/>
      <c r="E8936" s="597" t="s">
        <v>4130</v>
      </c>
      <c r="F8936" s="598" t="s">
        <v>4132</v>
      </c>
      <c r="G8936" s="599" t="s">
        <v>4133</v>
      </c>
      <c r="H8936" s="600" t="s">
        <v>4134</v>
      </c>
    </row>
    <row r="8937" spans="1:8">
      <c r="A8937" s="601" t="s">
        <v>5016</v>
      </c>
      <c r="B8937" s="602"/>
      <c r="C8937" s="602"/>
      <c r="D8937" s="603"/>
      <c r="E8937" s="604" t="s">
        <v>4138</v>
      </c>
      <c r="F8937" s="605">
        <v>50</v>
      </c>
      <c r="G8937" s="606">
        <v>2223</v>
      </c>
      <c r="H8937" s="607">
        <v>111150</v>
      </c>
    </row>
    <row r="8938" spans="1:8">
      <c r="A8938" s="601" t="s">
        <v>4919</v>
      </c>
      <c r="B8938" s="602"/>
      <c r="C8938" s="602"/>
      <c r="D8938" s="603"/>
      <c r="E8938" s="604" t="s">
        <v>4140</v>
      </c>
      <c r="F8938" s="605">
        <v>0.01</v>
      </c>
      <c r="G8938" s="606">
        <v>236523</v>
      </c>
      <c r="H8938" s="607">
        <v>2365.23</v>
      </c>
    </row>
    <row r="8939" spans="1:8">
      <c r="A8939" s="601"/>
      <c r="B8939" s="602"/>
      <c r="C8939" s="602"/>
      <c r="D8939" s="603"/>
      <c r="E8939" s="604" t="s">
        <v>4141</v>
      </c>
      <c r="F8939" s="605"/>
      <c r="G8939" s="606" t="s">
        <v>4141</v>
      </c>
      <c r="H8939" s="607" t="s">
        <v>4141</v>
      </c>
    </row>
    <row r="8940" spans="1:8">
      <c r="A8940" s="601"/>
      <c r="B8940" s="602"/>
      <c r="C8940" s="602"/>
      <c r="D8940" s="603"/>
      <c r="E8940" s="623" t="s">
        <v>4142</v>
      </c>
      <c r="F8940" s="624"/>
      <c r="G8940" s="625"/>
      <c r="H8940" s="612">
        <v>113515.23</v>
      </c>
    </row>
    <row r="8941" spans="1:8">
      <c r="A8941" s="677" t="s">
        <v>4143</v>
      </c>
      <c r="B8941" s="678"/>
      <c r="C8941" s="678"/>
      <c r="D8941" s="678"/>
      <c r="E8941" s="678"/>
      <c r="F8941" s="678"/>
      <c r="G8941" s="678"/>
      <c r="H8941" s="679"/>
    </row>
    <row r="8942" spans="1:8">
      <c r="A8942" s="594" t="s">
        <v>4129</v>
      </c>
      <c r="B8942" s="595"/>
      <c r="C8942" s="595"/>
      <c r="D8942" s="596"/>
      <c r="E8942" s="597" t="s">
        <v>4130</v>
      </c>
      <c r="F8942" s="598" t="s">
        <v>4144</v>
      </c>
      <c r="G8942" s="599" t="s">
        <v>4133</v>
      </c>
      <c r="H8942" s="600" t="s">
        <v>4134</v>
      </c>
    </row>
    <row r="8943" spans="1:8">
      <c r="A8943" s="601" t="s">
        <v>4145</v>
      </c>
      <c r="B8943" s="602"/>
      <c r="C8943" s="602"/>
      <c r="D8943" s="603"/>
      <c r="E8943" s="604" t="s">
        <v>4146</v>
      </c>
      <c r="F8943" s="619">
        <v>0.81</v>
      </c>
      <c r="G8943" s="606">
        <v>1587.2183463750353</v>
      </c>
      <c r="H8943" s="607">
        <v>1285.6500000000001</v>
      </c>
    </row>
    <row r="8944" spans="1:8">
      <c r="A8944" s="601"/>
      <c r="B8944" s="602"/>
      <c r="C8944" s="602"/>
      <c r="D8944" s="603"/>
      <c r="E8944" s="604" t="s">
        <v>4141</v>
      </c>
      <c r="F8944" s="619" t="s">
        <v>4141</v>
      </c>
      <c r="G8944" s="606" t="s">
        <v>4141</v>
      </c>
      <c r="H8944" s="607" t="s">
        <v>4141</v>
      </c>
    </row>
    <row r="8945" spans="1:8">
      <c r="A8945" s="601"/>
      <c r="B8945" s="602"/>
      <c r="C8945" s="602"/>
      <c r="D8945" s="603"/>
      <c r="E8945" s="604" t="s">
        <v>4141</v>
      </c>
      <c r="F8945" s="619" t="s">
        <v>4141</v>
      </c>
      <c r="G8945" s="606" t="s">
        <v>4141</v>
      </c>
      <c r="H8945" s="607" t="s">
        <v>4141</v>
      </c>
    </row>
    <row r="8946" spans="1:8">
      <c r="A8946" s="620"/>
      <c r="B8946" s="621"/>
      <c r="C8946" s="621"/>
      <c r="D8946" s="622"/>
      <c r="E8946" s="623" t="s">
        <v>4147</v>
      </c>
      <c r="F8946" s="624"/>
      <c r="G8946" s="625"/>
      <c r="H8946" s="612">
        <v>1285.6500000000001</v>
      </c>
    </row>
    <row r="8947" spans="1:8">
      <c r="A8947" s="677" t="s">
        <v>4148</v>
      </c>
      <c r="B8947" s="678"/>
      <c r="C8947" s="678"/>
      <c r="D8947" s="678"/>
      <c r="E8947" s="678"/>
      <c r="F8947" s="678"/>
      <c r="G8947" s="678"/>
      <c r="H8947" s="679"/>
    </row>
    <row r="8948" spans="1:8">
      <c r="A8948" s="594" t="s">
        <v>4064</v>
      </c>
      <c r="B8948" s="595"/>
      <c r="C8948" s="595"/>
      <c r="D8948" s="596"/>
      <c r="E8948" s="597" t="s">
        <v>4130</v>
      </c>
      <c r="F8948" s="598" t="s">
        <v>4132</v>
      </c>
      <c r="G8948" s="599" t="s">
        <v>4133</v>
      </c>
      <c r="H8948" s="600" t="s">
        <v>4134</v>
      </c>
    </row>
    <row r="8949" spans="1:8">
      <c r="A8949" s="601" t="s">
        <v>4149</v>
      </c>
      <c r="B8949" s="602"/>
      <c r="C8949" s="602"/>
      <c r="D8949" s="603"/>
      <c r="E8949" s="604" t="s">
        <v>4140</v>
      </c>
      <c r="F8949" s="632">
        <v>9.5100000000000004E-2</v>
      </c>
      <c r="G8949" s="606">
        <v>64783.484999999993</v>
      </c>
      <c r="H8949" s="607">
        <v>6160.91</v>
      </c>
    </row>
    <row r="8950" spans="1:8">
      <c r="A8950" s="601"/>
      <c r="B8950" s="602"/>
      <c r="C8950" s="602"/>
      <c r="D8950" s="603"/>
      <c r="E8950" s="623" t="s">
        <v>4150</v>
      </c>
      <c r="F8950" s="624"/>
      <c r="G8950" s="625"/>
      <c r="H8950" s="612">
        <v>6160.91</v>
      </c>
    </row>
    <row r="8951" spans="1:8">
      <c r="A8951" s="677" t="s">
        <v>4151</v>
      </c>
      <c r="B8951" s="678"/>
      <c r="C8951" s="678"/>
      <c r="D8951" s="678"/>
      <c r="E8951" s="678"/>
      <c r="F8951" s="678"/>
      <c r="G8951" s="678"/>
      <c r="H8951" s="679"/>
    </row>
    <row r="8952" spans="1:8">
      <c r="A8952" s="594" t="s">
        <v>4064</v>
      </c>
      <c r="B8952" s="595"/>
      <c r="C8952" s="595"/>
      <c r="D8952" s="596"/>
      <c r="E8952" s="597" t="s">
        <v>4130</v>
      </c>
      <c r="F8952" s="598" t="s">
        <v>4144</v>
      </c>
      <c r="G8952" s="599" t="s">
        <v>4133</v>
      </c>
      <c r="H8952" s="600" t="s">
        <v>4134</v>
      </c>
    </row>
    <row r="8953" spans="1:8">
      <c r="A8953" s="601" t="s">
        <v>4195</v>
      </c>
      <c r="B8953" s="602"/>
      <c r="C8953" s="602"/>
      <c r="D8953" s="603"/>
      <c r="E8953" s="604" t="s">
        <v>4146</v>
      </c>
      <c r="F8953" s="640">
        <v>0.81</v>
      </c>
      <c r="G8953" s="606">
        <v>45029.264109374999</v>
      </c>
      <c r="H8953" s="607">
        <v>36473.699999999997</v>
      </c>
    </row>
    <row r="8954" spans="1:8">
      <c r="A8954" s="601"/>
      <c r="B8954" s="602"/>
      <c r="C8954" s="602"/>
      <c r="D8954" s="603"/>
      <c r="E8954" s="604" t="s">
        <v>4141</v>
      </c>
      <c r="F8954" s="605"/>
      <c r="G8954" s="606" t="s">
        <v>4141</v>
      </c>
      <c r="H8954" s="607" t="s">
        <v>4141</v>
      </c>
    </row>
    <row r="8955" spans="1:8" ht="13.5" thickBot="1">
      <c r="A8955" s="641"/>
      <c r="B8955" s="642"/>
      <c r="C8955" s="642"/>
      <c r="D8955" s="643"/>
      <c r="E8955" s="644" t="s">
        <v>4153</v>
      </c>
      <c r="F8955" s="645"/>
      <c r="G8955" s="646"/>
      <c r="H8955" s="647">
        <v>36473.699999999997</v>
      </c>
    </row>
    <row r="8956" spans="1:8" ht="13.5" thickBot="1">
      <c r="A8956" s="648" t="s">
        <v>4154</v>
      </c>
      <c r="B8956" s="649"/>
      <c r="C8956" s="649"/>
      <c r="D8956" s="649"/>
      <c r="E8956" s="650"/>
      <c r="F8956" s="651">
        <v>157435.49</v>
      </c>
      <c r="G8956" s="652"/>
      <c r="H8956" s="653"/>
    </row>
    <row r="8957" spans="1:8" ht="15.75" thickBot="1">
      <c r="A8957" s="579"/>
      <c r="B8957" s="579"/>
      <c r="C8957" s="579"/>
      <c r="D8957" s="579"/>
      <c r="E8957" s="579"/>
      <c r="F8957" s="579"/>
      <c r="G8957" s="579"/>
      <c r="H8957" s="579"/>
    </row>
    <row r="8958" spans="1:8" ht="15.75" thickBot="1">
      <c r="A8958" s="580"/>
      <c r="B8958" s="580"/>
      <c r="C8958" s="580"/>
      <c r="D8958" s="580"/>
      <c r="E8958" s="580"/>
      <c r="F8958" s="580"/>
      <c r="G8958" s="580"/>
      <c r="H8958" s="580"/>
    </row>
    <row r="8959" spans="1:8" ht="26.25" thickBot="1">
      <c r="A8959" s="573" t="s">
        <v>4129</v>
      </c>
      <c r="B8959" s="581"/>
      <c r="C8959" s="581"/>
      <c r="D8959" s="582" t="s">
        <v>703</v>
      </c>
      <c r="E8959" s="583" t="s">
        <v>4130</v>
      </c>
      <c r="F8959" s="584" t="s">
        <v>28</v>
      </c>
      <c r="G8959" s="585" t="s">
        <v>0</v>
      </c>
      <c r="H8959" s="586" t="s">
        <v>5017</v>
      </c>
    </row>
    <row r="8960" spans="1:8" ht="15.75" customHeight="1" thickBot="1">
      <c r="A8960" s="580"/>
      <c r="B8960" s="580"/>
      <c r="C8960" s="580"/>
      <c r="D8960" s="580"/>
      <c r="E8960" s="580"/>
      <c r="F8960" s="580"/>
      <c r="G8960" s="580"/>
      <c r="H8960" s="580"/>
    </row>
    <row r="8961" spans="1:8">
      <c r="A8961" s="674" t="s">
        <v>1297</v>
      </c>
      <c r="B8961" s="675"/>
      <c r="C8961" s="675"/>
      <c r="D8961" s="675"/>
      <c r="E8961" s="675"/>
      <c r="F8961" s="675"/>
      <c r="G8961" s="675"/>
      <c r="H8961" s="676"/>
    </row>
    <row r="8962" spans="1:8">
      <c r="A8962" s="594" t="s">
        <v>4064</v>
      </c>
      <c r="B8962" s="595"/>
      <c r="C8962" s="595"/>
      <c r="D8962" s="596"/>
      <c r="E8962" s="597" t="s">
        <v>4130</v>
      </c>
      <c r="F8962" s="598" t="s">
        <v>4132</v>
      </c>
      <c r="G8962" s="599" t="s">
        <v>4133</v>
      </c>
      <c r="H8962" s="600" t="s">
        <v>4134</v>
      </c>
    </row>
    <row r="8963" spans="1:8">
      <c r="A8963" s="601" t="s">
        <v>5018</v>
      </c>
      <c r="B8963" s="602"/>
      <c r="C8963" s="602"/>
      <c r="D8963" s="603"/>
      <c r="E8963" s="604" t="s">
        <v>4138</v>
      </c>
      <c r="F8963" s="605">
        <v>50</v>
      </c>
      <c r="G8963" s="606">
        <v>1281</v>
      </c>
      <c r="H8963" s="607">
        <v>64050</v>
      </c>
    </row>
    <row r="8964" spans="1:8">
      <c r="A8964" s="601" t="s">
        <v>4919</v>
      </c>
      <c r="B8964" s="602"/>
      <c r="C8964" s="602"/>
      <c r="D8964" s="603"/>
      <c r="E8964" s="604" t="s">
        <v>4140</v>
      </c>
      <c r="F8964" s="605">
        <v>0.01</v>
      </c>
      <c r="G8964" s="606">
        <v>236523</v>
      </c>
      <c r="H8964" s="607">
        <v>2365.23</v>
      </c>
    </row>
    <row r="8965" spans="1:8">
      <c r="A8965" s="601"/>
      <c r="B8965" s="602"/>
      <c r="C8965" s="602"/>
      <c r="D8965" s="603"/>
      <c r="E8965" s="604" t="s">
        <v>4141</v>
      </c>
      <c r="F8965" s="605"/>
      <c r="G8965" s="606" t="s">
        <v>4141</v>
      </c>
      <c r="H8965" s="607" t="s">
        <v>4141</v>
      </c>
    </row>
    <row r="8966" spans="1:8">
      <c r="A8966" s="601"/>
      <c r="B8966" s="602"/>
      <c r="C8966" s="602"/>
      <c r="D8966" s="603"/>
      <c r="E8966" s="623" t="s">
        <v>4142</v>
      </c>
      <c r="F8966" s="624"/>
      <c r="G8966" s="625"/>
      <c r="H8966" s="612">
        <v>66415.23</v>
      </c>
    </row>
    <row r="8967" spans="1:8">
      <c r="A8967" s="677" t="s">
        <v>4143</v>
      </c>
      <c r="B8967" s="678"/>
      <c r="C8967" s="678"/>
      <c r="D8967" s="678"/>
      <c r="E8967" s="678"/>
      <c r="F8967" s="678"/>
      <c r="G8967" s="678"/>
      <c r="H8967" s="679"/>
    </row>
    <row r="8968" spans="1:8">
      <c r="A8968" s="594" t="s">
        <v>4129</v>
      </c>
      <c r="B8968" s="595"/>
      <c r="C8968" s="595"/>
      <c r="D8968" s="596"/>
      <c r="E8968" s="597" t="s">
        <v>4130</v>
      </c>
      <c r="F8968" s="598" t="s">
        <v>4144</v>
      </c>
      <c r="G8968" s="599" t="s">
        <v>4133</v>
      </c>
      <c r="H8968" s="600" t="s">
        <v>4134</v>
      </c>
    </row>
    <row r="8969" spans="1:8">
      <c r="A8969" s="601" t="s">
        <v>4145</v>
      </c>
      <c r="B8969" s="602"/>
      <c r="C8969" s="602"/>
      <c r="D8969" s="603"/>
      <c r="E8969" s="604" t="s">
        <v>4146</v>
      </c>
      <c r="F8969" s="619">
        <v>0.81</v>
      </c>
      <c r="G8969" s="606">
        <v>1587.2183463750353</v>
      </c>
      <c r="H8969" s="607">
        <v>1285.6500000000001</v>
      </c>
    </row>
    <row r="8970" spans="1:8">
      <c r="A8970" s="601"/>
      <c r="B8970" s="602"/>
      <c r="C8970" s="602"/>
      <c r="D8970" s="603"/>
      <c r="E8970" s="604" t="s">
        <v>4141</v>
      </c>
      <c r="F8970" s="619" t="s">
        <v>4141</v>
      </c>
      <c r="G8970" s="606" t="s">
        <v>4141</v>
      </c>
      <c r="H8970" s="607" t="s">
        <v>4141</v>
      </c>
    </row>
    <row r="8971" spans="1:8">
      <c r="A8971" s="601"/>
      <c r="B8971" s="602"/>
      <c r="C8971" s="602"/>
      <c r="D8971" s="603"/>
      <c r="E8971" s="604" t="s">
        <v>4141</v>
      </c>
      <c r="F8971" s="619" t="s">
        <v>4141</v>
      </c>
      <c r="G8971" s="606" t="s">
        <v>4141</v>
      </c>
      <c r="H8971" s="607" t="s">
        <v>4141</v>
      </c>
    </row>
    <row r="8972" spans="1:8">
      <c r="A8972" s="620"/>
      <c r="B8972" s="621"/>
      <c r="C8972" s="621"/>
      <c r="D8972" s="622"/>
      <c r="E8972" s="623" t="s">
        <v>4147</v>
      </c>
      <c r="F8972" s="624"/>
      <c r="G8972" s="625"/>
      <c r="H8972" s="612">
        <v>1285.6500000000001</v>
      </c>
    </row>
    <row r="8973" spans="1:8">
      <c r="A8973" s="677" t="s">
        <v>4148</v>
      </c>
      <c r="B8973" s="678"/>
      <c r="C8973" s="678"/>
      <c r="D8973" s="678"/>
      <c r="E8973" s="678"/>
      <c r="F8973" s="678"/>
      <c r="G8973" s="678"/>
      <c r="H8973" s="679"/>
    </row>
    <row r="8974" spans="1:8">
      <c r="A8974" s="594" t="s">
        <v>4064</v>
      </c>
      <c r="B8974" s="595"/>
      <c r="C8974" s="595"/>
      <c r="D8974" s="596"/>
      <c r="E8974" s="597" t="s">
        <v>4130</v>
      </c>
      <c r="F8974" s="598" t="s">
        <v>4132</v>
      </c>
      <c r="G8974" s="599" t="s">
        <v>4133</v>
      </c>
      <c r="H8974" s="600" t="s">
        <v>4134</v>
      </c>
    </row>
    <row r="8975" spans="1:8">
      <c r="A8975" s="601" t="s">
        <v>4149</v>
      </c>
      <c r="B8975" s="602"/>
      <c r="C8975" s="602"/>
      <c r="D8975" s="603"/>
      <c r="E8975" s="604" t="s">
        <v>4140</v>
      </c>
      <c r="F8975" s="632">
        <v>9.5100000000000004E-2</v>
      </c>
      <c r="G8975" s="606">
        <v>64783.484999999993</v>
      </c>
      <c r="H8975" s="607">
        <v>6160.91</v>
      </c>
    </row>
    <row r="8976" spans="1:8">
      <c r="A8976" s="601"/>
      <c r="B8976" s="602"/>
      <c r="C8976" s="602"/>
      <c r="D8976" s="603"/>
      <c r="E8976" s="623" t="s">
        <v>4150</v>
      </c>
      <c r="F8976" s="624"/>
      <c r="G8976" s="625"/>
      <c r="H8976" s="612">
        <v>6160.91</v>
      </c>
    </row>
    <row r="8977" spans="1:8">
      <c r="A8977" s="677" t="s">
        <v>4151</v>
      </c>
      <c r="B8977" s="678"/>
      <c r="C8977" s="678"/>
      <c r="D8977" s="678"/>
      <c r="E8977" s="678"/>
      <c r="F8977" s="678"/>
      <c r="G8977" s="678"/>
      <c r="H8977" s="679"/>
    </row>
    <row r="8978" spans="1:8">
      <c r="A8978" s="594" t="s">
        <v>4064</v>
      </c>
      <c r="B8978" s="595"/>
      <c r="C8978" s="595"/>
      <c r="D8978" s="596"/>
      <c r="E8978" s="597" t="s">
        <v>4130</v>
      </c>
      <c r="F8978" s="598" t="s">
        <v>4144</v>
      </c>
      <c r="G8978" s="599" t="s">
        <v>4133</v>
      </c>
      <c r="H8978" s="600" t="s">
        <v>4134</v>
      </c>
    </row>
    <row r="8979" spans="1:8">
      <c r="A8979" s="601" t="s">
        <v>4195</v>
      </c>
      <c r="B8979" s="602"/>
      <c r="C8979" s="602"/>
      <c r="D8979" s="603"/>
      <c r="E8979" s="604" t="s">
        <v>4146</v>
      </c>
      <c r="F8979" s="640">
        <v>0.81</v>
      </c>
      <c r="G8979" s="606">
        <v>45029.264109374999</v>
      </c>
      <c r="H8979" s="607">
        <v>36473.699999999997</v>
      </c>
    </row>
    <row r="8980" spans="1:8">
      <c r="A8980" s="601"/>
      <c r="B8980" s="602"/>
      <c r="C8980" s="602"/>
      <c r="D8980" s="603"/>
      <c r="E8980" s="604" t="s">
        <v>4141</v>
      </c>
      <c r="F8980" s="605"/>
      <c r="G8980" s="606" t="s">
        <v>4141</v>
      </c>
      <c r="H8980" s="607" t="s">
        <v>4141</v>
      </c>
    </row>
    <row r="8981" spans="1:8" ht="13.5" thickBot="1">
      <c r="A8981" s="641"/>
      <c r="B8981" s="642"/>
      <c r="C8981" s="642"/>
      <c r="D8981" s="643"/>
      <c r="E8981" s="644" t="s">
        <v>4153</v>
      </c>
      <c r="F8981" s="645"/>
      <c r="G8981" s="646"/>
      <c r="H8981" s="647">
        <v>36473.699999999997</v>
      </c>
    </row>
    <row r="8982" spans="1:8" ht="13.5" thickBot="1">
      <c r="A8982" s="648" t="s">
        <v>4154</v>
      </c>
      <c r="B8982" s="649"/>
      <c r="C8982" s="649"/>
      <c r="D8982" s="649"/>
      <c r="E8982" s="650"/>
      <c r="F8982" s="651">
        <v>110335.49</v>
      </c>
      <c r="G8982" s="652"/>
      <c r="H8982" s="653"/>
    </row>
    <row r="8983" spans="1:8" ht="15.75" thickBot="1">
      <c r="A8983" s="579"/>
      <c r="B8983" s="579"/>
      <c r="C8983" s="579"/>
      <c r="D8983" s="579"/>
      <c r="E8983" s="579"/>
      <c r="F8983" s="579"/>
      <c r="G8983" s="579"/>
      <c r="H8983" s="579"/>
    </row>
    <row r="8984" spans="1:8" ht="15.75" thickBot="1">
      <c r="A8984" s="580"/>
      <c r="B8984" s="580"/>
      <c r="C8984" s="580"/>
      <c r="D8984" s="580"/>
      <c r="E8984" s="580"/>
      <c r="F8984" s="580"/>
      <c r="G8984" s="580"/>
      <c r="H8984" s="580"/>
    </row>
    <row r="8985" spans="1:8" ht="26.25" thickBot="1">
      <c r="A8985" s="573" t="s">
        <v>4129</v>
      </c>
      <c r="B8985" s="581"/>
      <c r="C8985" s="581"/>
      <c r="D8985" s="582" t="s">
        <v>705</v>
      </c>
      <c r="E8985" s="583" t="s">
        <v>4130</v>
      </c>
      <c r="F8985" s="584" t="s">
        <v>28</v>
      </c>
      <c r="G8985" s="585" t="s">
        <v>0</v>
      </c>
      <c r="H8985" s="586" t="s">
        <v>5019</v>
      </c>
    </row>
    <row r="8986" spans="1:8" ht="15.75" customHeight="1" thickBot="1">
      <c r="A8986" s="580"/>
      <c r="B8986" s="580"/>
      <c r="C8986" s="580"/>
      <c r="D8986" s="580"/>
      <c r="E8986" s="580"/>
      <c r="F8986" s="580"/>
      <c r="G8986" s="580"/>
      <c r="H8986" s="580"/>
    </row>
    <row r="8987" spans="1:8">
      <c r="A8987" s="674" t="s">
        <v>1297</v>
      </c>
      <c r="B8987" s="675"/>
      <c r="C8987" s="675"/>
      <c r="D8987" s="675"/>
      <c r="E8987" s="675"/>
      <c r="F8987" s="675"/>
      <c r="G8987" s="675"/>
      <c r="H8987" s="676"/>
    </row>
    <row r="8988" spans="1:8">
      <c r="A8988" s="594" t="s">
        <v>4064</v>
      </c>
      <c r="B8988" s="595"/>
      <c r="C8988" s="595"/>
      <c r="D8988" s="596"/>
      <c r="E8988" s="597" t="s">
        <v>4130</v>
      </c>
      <c r="F8988" s="598" t="s">
        <v>4132</v>
      </c>
      <c r="G8988" s="599" t="s">
        <v>4133</v>
      </c>
      <c r="H8988" s="600" t="s">
        <v>4134</v>
      </c>
    </row>
    <row r="8989" spans="1:8">
      <c r="A8989" s="601" t="s">
        <v>5020</v>
      </c>
      <c r="B8989" s="602"/>
      <c r="C8989" s="602"/>
      <c r="D8989" s="603"/>
      <c r="E8989" s="604" t="s">
        <v>4138</v>
      </c>
      <c r="F8989" s="605">
        <v>50</v>
      </c>
      <c r="G8989" s="606">
        <v>1538</v>
      </c>
      <c r="H8989" s="607">
        <v>76900</v>
      </c>
    </row>
    <row r="8990" spans="1:8">
      <c r="A8990" s="601" t="s">
        <v>4919</v>
      </c>
      <c r="B8990" s="602"/>
      <c r="C8990" s="602"/>
      <c r="D8990" s="603"/>
      <c r="E8990" s="604" t="s">
        <v>4140</v>
      </c>
      <c r="F8990" s="605">
        <v>0.01</v>
      </c>
      <c r="G8990" s="606">
        <v>236523</v>
      </c>
      <c r="H8990" s="607">
        <v>2365.23</v>
      </c>
    </row>
    <row r="8991" spans="1:8">
      <c r="A8991" s="601"/>
      <c r="B8991" s="602"/>
      <c r="C8991" s="602"/>
      <c r="D8991" s="603"/>
      <c r="E8991" s="604" t="s">
        <v>4141</v>
      </c>
      <c r="F8991" s="605"/>
      <c r="G8991" s="606" t="s">
        <v>4141</v>
      </c>
      <c r="H8991" s="607" t="s">
        <v>4141</v>
      </c>
    </row>
    <row r="8992" spans="1:8">
      <c r="A8992" s="601"/>
      <c r="B8992" s="602"/>
      <c r="C8992" s="602"/>
      <c r="D8992" s="603"/>
      <c r="E8992" s="623" t="s">
        <v>4142</v>
      </c>
      <c r="F8992" s="624"/>
      <c r="G8992" s="625"/>
      <c r="H8992" s="612">
        <v>79265.23</v>
      </c>
    </row>
    <row r="8993" spans="1:8">
      <c r="A8993" s="677" t="s">
        <v>4143</v>
      </c>
      <c r="B8993" s="678"/>
      <c r="C8993" s="678"/>
      <c r="D8993" s="678"/>
      <c r="E8993" s="678"/>
      <c r="F8993" s="678"/>
      <c r="G8993" s="678"/>
      <c r="H8993" s="679"/>
    </row>
    <row r="8994" spans="1:8">
      <c r="A8994" s="594" t="s">
        <v>4129</v>
      </c>
      <c r="B8994" s="595"/>
      <c r="C8994" s="595"/>
      <c r="D8994" s="596"/>
      <c r="E8994" s="597" t="s">
        <v>4130</v>
      </c>
      <c r="F8994" s="598" t="s">
        <v>4144</v>
      </c>
      <c r="G8994" s="599" t="s">
        <v>4133</v>
      </c>
      <c r="H8994" s="600" t="s">
        <v>4134</v>
      </c>
    </row>
    <row r="8995" spans="1:8">
      <c r="A8995" s="601" t="s">
        <v>4145</v>
      </c>
      <c r="B8995" s="602"/>
      <c r="C8995" s="602"/>
      <c r="D8995" s="603"/>
      <c r="E8995" s="604" t="s">
        <v>4146</v>
      </c>
      <c r="F8995" s="619">
        <v>0.81</v>
      </c>
      <c r="G8995" s="606">
        <v>1587.2183463750353</v>
      </c>
      <c r="H8995" s="607">
        <v>1285.6500000000001</v>
      </c>
    </row>
    <row r="8996" spans="1:8">
      <c r="A8996" s="601"/>
      <c r="B8996" s="602"/>
      <c r="C8996" s="602"/>
      <c r="D8996" s="603"/>
      <c r="E8996" s="604" t="s">
        <v>4141</v>
      </c>
      <c r="F8996" s="619" t="s">
        <v>4141</v>
      </c>
      <c r="G8996" s="606" t="s">
        <v>4141</v>
      </c>
      <c r="H8996" s="607" t="s">
        <v>4141</v>
      </c>
    </row>
    <row r="8997" spans="1:8">
      <c r="A8997" s="601"/>
      <c r="B8997" s="602"/>
      <c r="C8997" s="602"/>
      <c r="D8997" s="603"/>
      <c r="E8997" s="604" t="s">
        <v>4141</v>
      </c>
      <c r="F8997" s="619" t="s">
        <v>4141</v>
      </c>
      <c r="G8997" s="606" t="s">
        <v>4141</v>
      </c>
      <c r="H8997" s="607" t="s">
        <v>4141</v>
      </c>
    </row>
    <row r="8998" spans="1:8">
      <c r="A8998" s="620"/>
      <c r="B8998" s="621"/>
      <c r="C8998" s="621"/>
      <c r="D8998" s="622"/>
      <c r="E8998" s="623" t="s">
        <v>4147</v>
      </c>
      <c r="F8998" s="624"/>
      <c r="G8998" s="625"/>
      <c r="H8998" s="612">
        <v>1285.6500000000001</v>
      </c>
    </row>
    <row r="8999" spans="1:8">
      <c r="A8999" s="677" t="s">
        <v>4148</v>
      </c>
      <c r="B8999" s="678"/>
      <c r="C8999" s="678"/>
      <c r="D8999" s="678"/>
      <c r="E8999" s="678"/>
      <c r="F8999" s="678"/>
      <c r="G8999" s="678"/>
      <c r="H8999" s="679"/>
    </row>
    <row r="9000" spans="1:8">
      <c r="A9000" s="594" t="s">
        <v>4064</v>
      </c>
      <c r="B9000" s="595"/>
      <c r="C9000" s="595"/>
      <c r="D9000" s="596"/>
      <c r="E9000" s="597" t="s">
        <v>4130</v>
      </c>
      <c r="F9000" s="598" t="s">
        <v>4132</v>
      </c>
      <c r="G9000" s="599" t="s">
        <v>4133</v>
      </c>
      <c r="H9000" s="600" t="s">
        <v>4134</v>
      </c>
    </row>
    <row r="9001" spans="1:8">
      <c r="A9001" s="601" t="s">
        <v>4149</v>
      </c>
      <c r="B9001" s="602"/>
      <c r="C9001" s="602"/>
      <c r="D9001" s="603"/>
      <c r="E9001" s="604" t="s">
        <v>4140</v>
      </c>
      <c r="F9001" s="632">
        <v>9.5100000000000004E-2</v>
      </c>
      <c r="G9001" s="606">
        <v>64783.484999999993</v>
      </c>
      <c r="H9001" s="607">
        <v>6160.91</v>
      </c>
    </row>
    <row r="9002" spans="1:8">
      <c r="A9002" s="601"/>
      <c r="B9002" s="602"/>
      <c r="C9002" s="602"/>
      <c r="D9002" s="603"/>
      <c r="E9002" s="623" t="s">
        <v>4150</v>
      </c>
      <c r="F9002" s="624"/>
      <c r="G9002" s="625"/>
      <c r="H9002" s="612">
        <v>6160.91</v>
      </c>
    </row>
    <row r="9003" spans="1:8">
      <c r="A9003" s="677" t="s">
        <v>4151</v>
      </c>
      <c r="B9003" s="678"/>
      <c r="C9003" s="678"/>
      <c r="D9003" s="678"/>
      <c r="E9003" s="678"/>
      <c r="F9003" s="678"/>
      <c r="G9003" s="678"/>
      <c r="H9003" s="679"/>
    </row>
    <row r="9004" spans="1:8">
      <c r="A9004" s="594" t="s">
        <v>4064</v>
      </c>
      <c r="B9004" s="595"/>
      <c r="C9004" s="595"/>
      <c r="D9004" s="596"/>
      <c r="E9004" s="597" t="s">
        <v>4130</v>
      </c>
      <c r="F9004" s="598" t="s">
        <v>4144</v>
      </c>
      <c r="G9004" s="599" t="s">
        <v>4133</v>
      </c>
      <c r="H9004" s="600" t="s">
        <v>4134</v>
      </c>
    </row>
    <row r="9005" spans="1:8">
      <c r="A9005" s="601" t="s">
        <v>4195</v>
      </c>
      <c r="B9005" s="602"/>
      <c r="C9005" s="602"/>
      <c r="D9005" s="603"/>
      <c r="E9005" s="604" t="s">
        <v>4146</v>
      </c>
      <c r="F9005" s="640">
        <v>0.81</v>
      </c>
      <c r="G9005" s="606">
        <v>45029.264109374999</v>
      </c>
      <c r="H9005" s="607">
        <v>36473.699999999997</v>
      </c>
    </row>
    <row r="9006" spans="1:8">
      <c r="A9006" s="601"/>
      <c r="B9006" s="602"/>
      <c r="C9006" s="602"/>
      <c r="D9006" s="603"/>
      <c r="E9006" s="604" t="s">
        <v>4141</v>
      </c>
      <c r="F9006" s="605"/>
      <c r="G9006" s="606" t="s">
        <v>4141</v>
      </c>
      <c r="H9006" s="607" t="s">
        <v>4141</v>
      </c>
    </row>
    <row r="9007" spans="1:8" ht="13.5" thickBot="1">
      <c r="A9007" s="641"/>
      <c r="B9007" s="642"/>
      <c r="C9007" s="642"/>
      <c r="D9007" s="643"/>
      <c r="E9007" s="644" t="s">
        <v>4153</v>
      </c>
      <c r="F9007" s="645"/>
      <c r="G9007" s="646"/>
      <c r="H9007" s="647">
        <v>36473.699999999997</v>
      </c>
    </row>
    <row r="9008" spans="1:8" ht="13.5" thickBot="1">
      <c r="A9008" s="648" t="s">
        <v>4154</v>
      </c>
      <c r="B9008" s="649"/>
      <c r="C9008" s="649"/>
      <c r="D9008" s="649"/>
      <c r="E9008" s="650"/>
      <c r="F9008" s="651">
        <v>123185.49</v>
      </c>
      <c r="G9008" s="652"/>
      <c r="H9008" s="653"/>
    </row>
    <row r="9009" spans="1:8" ht="15.75" thickBot="1">
      <c r="A9009" s="579"/>
      <c r="B9009" s="579"/>
      <c r="C9009" s="579"/>
      <c r="D9009" s="579"/>
      <c r="E9009" s="579"/>
      <c r="F9009" s="579"/>
      <c r="G9009" s="579"/>
      <c r="H9009" s="579"/>
    </row>
    <row r="9010" spans="1:8" ht="15.75" thickBot="1">
      <c r="A9010" s="580"/>
      <c r="B9010" s="580"/>
      <c r="C9010" s="580"/>
      <c r="D9010" s="580"/>
      <c r="E9010" s="580"/>
      <c r="F9010" s="580"/>
      <c r="G9010" s="580"/>
      <c r="H9010" s="580"/>
    </row>
    <row r="9011" spans="1:8" ht="26.25" thickBot="1">
      <c r="A9011" s="573" t="s">
        <v>4129</v>
      </c>
      <c r="B9011" s="581"/>
      <c r="C9011" s="581"/>
      <c r="D9011" s="582" t="s">
        <v>707</v>
      </c>
      <c r="E9011" s="583" t="s">
        <v>4130</v>
      </c>
      <c r="F9011" s="584" t="s">
        <v>28</v>
      </c>
      <c r="G9011" s="585" t="s">
        <v>0</v>
      </c>
      <c r="H9011" s="586" t="s">
        <v>5021</v>
      </c>
    </row>
    <row r="9012" spans="1:8" ht="15.75" customHeight="1" thickBot="1">
      <c r="A9012" s="580"/>
      <c r="B9012" s="580"/>
      <c r="C9012" s="580"/>
      <c r="D9012" s="580"/>
      <c r="E9012" s="580"/>
      <c r="F9012" s="580"/>
      <c r="G9012" s="580"/>
      <c r="H9012" s="580"/>
    </row>
    <row r="9013" spans="1:8">
      <c r="A9013" s="674" t="s">
        <v>1297</v>
      </c>
      <c r="B9013" s="675"/>
      <c r="C9013" s="675"/>
      <c r="D9013" s="675"/>
      <c r="E9013" s="675"/>
      <c r="F9013" s="675"/>
      <c r="G9013" s="675"/>
      <c r="H9013" s="676"/>
    </row>
    <row r="9014" spans="1:8">
      <c r="A9014" s="594" t="s">
        <v>4064</v>
      </c>
      <c r="B9014" s="595"/>
      <c r="C9014" s="595"/>
      <c r="D9014" s="596"/>
      <c r="E9014" s="597" t="s">
        <v>4130</v>
      </c>
      <c r="F9014" s="598" t="s">
        <v>4132</v>
      </c>
      <c r="G9014" s="599" t="s">
        <v>4133</v>
      </c>
      <c r="H9014" s="600" t="s">
        <v>4134</v>
      </c>
    </row>
    <row r="9015" spans="1:8">
      <c r="A9015" s="601" t="s">
        <v>5022</v>
      </c>
      <c r="B9015" s="602"/>
      <c r="C9015" s="602"/>
      <c r="D9015" s="603"/>
      <c r="E9015" s="604" t="s">
        <v>4138</v>
      </c>
      <c r="F9015" s="605">
        <v>1.1000000000000001</v>
      </c>
      <c r="G9015" s="606">
        <v>70390</v>
      </c>
      <c r="H9015" s="607">
        <v>77429</v>
      </c>
    </row>
    <row r="9016" spans="1:8">
      <c r="A9016" s="601" t="s">
        <v>5023</v>
      </c>
      <c r="B9016" s="602"/>
      <c r="C9016" s="602"/>
      <c r="D9016" s="603"/>
      <c r="E9016" s="604" t="s">
        <v>4228</v>
      </c>
      <c r="F9016" s="605">
        <v>0.05</v>
      </c>
      <c r="G9016" s="606">
        <v>139657</v>
      </c>
      <c r="H9016" s="607">
        <v>6982.85</v>
      </c>
    </row>
    <row r="9017" spans="1:8">
      <c r="A9017" s="601"/>
      <c r="B9017" s="602"/>
      <c r="C9017" s="602"/>
      <c r="D9017" s="603"/>
      <c r="E9017" s="604" t="s">
        <v>4141</v>
      </c>
      <c r="F9017" s="605"/>
      <c r="G9017" s="606" t="s">
        <v>4141</v>
      </c>
      <c r="H9017" s="607" t="s">
        <v>4141</v>
      </c>
    </row>
    <row r="9018" spans="1:8">
      <c r="A9018" s="601"/>
      <c r="B9018" s="602"/>
      <c r="C9018" s="602"/>
      <c r="D9018" s="603"/>
      <c r="E9018" s="623" t="s">
        <v>4142</v>
      </c>
      <c r="F9018" s="624"/>
      <c r="G9018" s="625"/>
      <c r="H9018" s="612">
        <v>84411.85</v>
      </c>
    </row>
    <row r="9019" spans="1:8">
      <c r="A9019" s="677" t="s">
        <v>4143</v>
      </c>
      <c r="B9019" s="678"/>
      <c r="C9019" s="678"/>
      <c r="D9019" s="678"/>
      <c r="E9019" s="678"/>
      <c r="F9019" s="678"/>
      <c r="G9019" s="678"/>
      <c r="H9019" s="679"/>
    </row>
    <row r="9020" spans="1:8">
      <c r="A9020" s="594" t="s">
        <v>4129</v>
      </c>
      <c r="B9020" s="595"/>
      <c r="C9020" s="595"/>
      <c r="D9020" s="596"/>
      <c r="E9020" s="597" t="s">
        <v>4130</v>
      </c>
      <c r="F9020" s="598" t="s">
        <v>4144</v>
      </c>
      <c r="G9020" s="599" t="s">
        <v>4133</v>
      </c>
      <c r="H9020" s="600" t="s">
        <v>4134</v>
      </c>
    </row>
    <row r="9021" spans="1:8">
      <c r="A9021" s="601" t="s">
        <v>4145</v>
      </c>
      <c r="B9021" s="602"/>
      <c r="C9021" s="602"/>
      <c r="D9021" s="603"/>
      <c r="E9021" s="604" t="s">
        <v>4146</v>
      </c>
      <c r="F9021" s="619">
        <v>0.21</v>
      </c>
      <c r="G9021" s="606">
        <v>1587.2183463750353</v>
      </c>
      <c r="H9021" s="607">
        <v>333.32</v>
      </c>
    </row>
    <row r="9022" spans="1:8">
      <c r="A9022" s="601"/>
      <c r="B9022" s="602"/>
      <c r="C9022" s="602"/>
      <c r="D9022" s="603"/>
      <c r="E9022" s="604" t="s">
        <v>4141</v>
      </c>
      <c r="F9022" s="619" t="s">
        <v>4141</v>
      </c>
      <c r="G9022" s="606" t="s">
        <v>4141</v>
      </c>
      <c r="H9022" s="607" t="s">
        <v>4141</v>
      </c>
    </row>
    <row r="9023" spans="1:8">
      <c r="A9023" s="601"/>
      <c r="B9023" s="602"/>
      <c r="C9023" s="602"/>
      <c r="D9023" s="603"/>
      <c r="E9023" s="604" t="s">
        <v>4141</v>
      </c>
      <c r="F9023" s="619" t="s">
        <v>4141</v>
      </c>
      <c r="G9023" s="606" t="s">
        <v>4141</v>
      </c>
      <c r="H9023" s="607" t="s">
        <v>4141</v>
      </c>
    </row>
    <row r="9024" spans="1:8">
      <c r="A9024" s="620"/>
      <c r="B9024" s="621"/>
      <c r="C9024" s="621"/>
      <c r="D9024" s="622"/>
      <c r="E9024" s="623" t="s">
        <v>4147</v>
      </c>
      <c r="F9024" s="624"/>
      <c r="G9024" s="625"/>
      <c r="H9024" s="612">
        <v>333.32</v>
      </c>
    </row>
    <row r="9025" spans="1:8">
      <c r="A9025" s="677" t="s">
        <v>4148</v>
      </c>
      <c r="B9025" s="678"/>
      <c r="C9025" s="678"/>
      <c r="D9025" s="678"/>
      <c r="E9025" s="678"/>
      <c r="F9025" s="678"/>
      <c r="G9025" s="678"/>
      <c r="H9025" s="679"/>
    </row>
    <row r="9026" spans="1:8">
      <c r="A9026" s="594" t="s">
        <v>4064</v>
      </c>
      <c r="B9026" s="595"/>
      <c r="C9026" s="595"/>
      <c r="D9026" s="596"/>
      <c r="E9026" s="597" t="s">
        <v>4130</v>
      </c>
      <c r="F9026" s="598" t="s">
        <v>4132</v>
      </c>
      <c r="G9026" s="599" t="s">
        <v>4133</v>
      </c>
      <c r="H9026" s="600" t="s">
        <v>4134</v>
      </c>
    </row>
    <row r="9027" spans="1:8">
      <c r="A9027" s="601" t="s">
        <v>4149</v>
      </c>
      <c r="B9027" s="602"/>
      <c r="C9027" s="602"/>
      <c r="D9027" s="603"/>
      <c r="E9027" s="604" t="s">
        <v>4140</v>
      </c>
      <c r="F9027" s="632">
        <v>9.5100000000000004E-2</v>
      </c>
      <c r="G9027" s="606">
        <v>64783.484999999993</v>
      </c>
      <c r="H9027" s="607">
        <v>6160.91</v>
      </c>
    </row>
    <row r="9028" spans="1:8">
      <c r="A9028" s="601"/>
      <c r="B9028" s="602"/>
      <c r="C9028" s="602"/>
      <c r="D9028" s="603"/>
      <c r="E9028" s="623" t="s">
        <v>4150</v>
      </c>
      <c r="F9028" s="624"/>
      <c r="G9028" s="625"/>
      <c r="H9028" s="612">
        <v>6160.91</v>
      </c>
    </row>
    <row r="9029" spans="1:8">
      <c r="A9029" s="677" t="s">
        <v>4151</v>
      </c>
      <c r="B9029" s="678"/>
      <c r="C9029" s="678"/>
      <c r="D9029" s="678"/>
      <c r="E9029" s="678"/>
      <c r="F9029" s="678"/>
      <c r="G9029" s="678"/>
      <c r="H9029" s="679"/>
    </row>
    <row r="9030" spans="1:8">
      <c r="A9030" s="594" t="s">
        <v>4064</v>
      </c>
      <c r="B9030" s="595"/>
      <c r="C9030" s="595"/>
      <c r="D9030" s="596"/>
      <c r="E9030" s="597" t="s">
        <v>4130</v>
      </c>
      <c r="F9030" s="598" t="s">
        <v>4144</v>
      </c>
      <c r="G9030" s="599" t="s">
        <v>4133</v>
      </c>
      <c r="H9030" s="600" t="s">
        <v>4134</v>
      </c>
    </row>
    <row r="9031" spans="1:8">
      <c r="A9031" s="601" t="s">
        <v>4195</v>
      </c>
      <c r="B9031" s="602"/>
      <c r="C9031" s="602"/>
      <c r="D9031" s="603"/>
      <c r="E9031" s="604" t="s">
        <v>4146</v>
      </c>
      <c r="F9031" s="640">
        <v>0.21</v>
      </c>
      <c r="G9031" s="606">
        <v>45029.264109374999</v>
      </c>
      <c r="H9031" s="607">
        <v>9456.15</v>
      </c>
    </row>
    <row r="9032" spans="1:8">
      <c r="A9032" s="601"/>
      <c r="B9032" s="602"/>
      <c r="C9032" s="602"/>
      <c r="D9032" s="603"/>
      <c r="E9032" s="604" t="s">
        <v>4141</v>
      </c>
      <c r="F9032" s="605"/>
      <c r="G9032" s="606" t="s">
        <v>4141</v>
      </c>
      <c r="H9032" s="607" t="s">
        <v>4141</v>
      </c>
    </row>
    <row r="9033" spans="1:8" ht="13.5" thickBot="1">
      <c r="A9033" s="641"/>
      <c r="B9033" s="642"/>
      <c r="C9033" s="642"/>
      <c r="D9033" s="643"/>
      <c r="E9033" s="644" t="s">
        <v>4153</v>
      </c>
      <c r="F9033" s="645"/>
      <c r="G9033" s="646"/>
      <c r="H9033" s="647">
        <v>9456.15</v>
      </c>
    </row>
    <row r="9034" spans="1:8" ht="13.5" thickBot="1">
      <c r="A9034" s="648" t="s">
        <v>4154</v>
      </c>
      <c r="B9034" s="649"/>
      <c r="C9034" s="649"/>
      <c r="D9034" s="649"/>
      <c r="E9034" s="650"/>
      <c r="F9034" s="651">
        <v>100362.23</v>
      </c>
      <c r="G9034" s="652"/>
      <c r="H9034" s="653"/>
    </row>
    <row r="9035" spans="1:8" ht="15.75" thickBot="1">
      <c r="A9035" s="579"/>
      <c r="B9035" s="579"/>
      <c r="C9035" s="579"/>
      <c r="D9035" s="579"/>
      <c r="E9035" s="579"/>
      <c r="F9035" s="579"/>
      <c r="G9035" s="579"/>
      <c r="H9035" s="579"/>
    </row>
    <row r="9036" spans="1:8" ht="15.75" thickBot="1">
      <c r="A9036" s="580"/>
      <c r="B9036" s="580"/>
      <c r="C9036" s="580"/>
      <c r="D9036" s="580"/>
      <c r="E9036" s="580"/>
      <c r="F9036" s="580"/>
      <c r="G9036" s="580"/>
      <c r="H9036" s="580"/>
    </row>
    <row r="9037" spans="1:8" ht="26.25" thickBot="1">
      <c r="A9037" s="573" t="s">
        <v>4129</v>
      </c>
      <c r="B9037" s="581"/>
      <c r="C9037" s="581"/>
      <c r="D9037" s="582" t="s">
        <v>709</v>
      </c>
      <c r="E9037" s="583" t="s">
        <v>4130</v>
      </c>
      <c r="F9037" s="584" t="s">
        <v>28</v>
      </c>
      <c r="G9037" s="585" t="s">
        <v>0</v>
      </c>
      <c r="H9037" s="586" t="s">
        <v>5024</v>
      </c>
    </row>
    <row r="9038" spans="1:8" ht="15.75" customHeight="1" thickBot="1">
      <c r="A9038" s="580"/>
      <c r="B9038" s="580"/>
      <c r="C9038" s="580"/>
      <c r="D9038" s="580"/>
      <c r="E9038" s="580"/>
      <c r="F9038" s="580"/>
      <c r="G9038" s="580"/>
      <c r="H9038" s="580"/>
    </row>
    <row r="9039" spans="1:8">
      <c r="A9039" s="674" t="s">
        <v>1297</v>
      </c>
      <c r="B9039" s="675"/>
      <c r="C9039" s="675"/>
      <c r="D9039" s="675"/>
      <c r="E9039" s="675"/>
      <c r="F9039" s="675"/>
      <c r="G9039" s="675"/>
      <c r="H9039" s="676"/>
    </row>
    <row r="9040" spans="1:8">
      <c r="A9040" s="594" t="s">
        <v>4064</v>
      </c>
      <c r="B9040" s="595"/>
      <c r="C9040" s="595"/>
      <c r="D9040" s="596"/>
      <c r="E9040" s="597" t="s">
        <v>4130</v>
      </c>
      <c r="F9040" s="598" t="s">
        <v>4132</v>
      </c>
      <c r="G9040" s="599" t="s">
        <v>4133</v>
      </c>
      <c r="H9040" s="600" t="s">
        <v>4134</v>
      </c>
    </row>
    <row r="9041" spans="1:8">
      <c r="A9041" s="601" t="s">
        <v>5025</v>
      </c>
      <c r="B9041" s="602"/>
      <c r="C9041" s="602"/>
      <c r="D9041" s="603"/>
      <c r="E9041" s="604" t="s">
        <v>4138</v>
      </c>
      <c r="F9041" s="605">
        <v>1.1000000000000001</v>
      </c>
      <c r="G9041" s="606">
        <v>62117</v>
      </c>
      <c r="H9041" s="607">
        <v>68328.7</v>
      </c>
    </row>
    <row r="9042" spans="1:8">
      <c r="A9042" s="601" t="s">
        <v>5023</v>
      </c>
      <c r="B9042" s="602"/>
      <c r="C9042" s="602"/>
      <c r="D9042" s="603"/>
      <c r="E9042" s="604" t="s">
        <v>4228</v>
      </c>
      <c r="F9042" s="605">
        <v>0.05</v>
      </c>
      <c r="G9042" s="606">
        <v>139657</v>
      </c>
      <c r="H9042" s="607">
        <v>6982.85</v>
      </c>
    </row>
    <row r="9043" spans="1:8">
      <c r="A9043" s="601"/>
      <c r="B9043" s="602"/>
      <c r="C9043" s="602"/>
      <c r="D9043" s="603"/>
      <c r="E9043" s="604" t="s">
        <v>4141</v>
      </c>
      <c r="F9043" s="605"/>
      <c r="G9043" s="606" t="s">
        <v>4141</v>
      </c>
      <c r="H9043" s="607" t="s">
        <v>4141</v>
      </c>
    </row>
    <row r="9044" spans="1:8">
      <c r="A9044" s="601"/>
      <c r="B9044" s="602"/>
      <c r="C9044" s="602"/>
      <c r="D9044" s="603"/>
      <c r="E9044" s="623" t="s">
        <v>4142</v>
      </c>
      <c r="F9044" s="624"/>
      <c r="G9044" s="625"/>
      <c r="H9044" s="612">
        <v>75311.55</v>
      </c>
    </row>
    <row r="9045" spans="1:8">
      <c r="A9045" s="677" t="s">
        <v>4143</v>
      </c>
      <c r="B9045" s="678"/>
      <c r="C9045" s="678"/>
      <c r="D9045" s="678"/>
      <c r="E9045" s="678"/>
      <c r="F9045" s="678"/>
      <c r="G9045" s="678"/>
      <c r="H9045" s="679"/>
    </row>
    <row r="9046" spans="1:8">
      <c r="A9046" s="594" t="s">
        <v>4129</v>
      </c>
      <c r="B9046" s="595"/>
      <c r="C9046" s="595"/>
      <c r="D9046" s="596"/>
      <c r="E9046" s="597" t="s">
        <v>4130</v>
      </c>
      <c r="F9046" s="598" t="s">
        <v>4144</v>
      </c>
      <c r="G9046" s="599" t="s">
        <v>4133</v>
      </c>
      <c r="H9046" s="600" t="s">
        <v>4134</v>
      </c>
    </row>
    <row r="9047" spans="1:8">
      <c r="A9047" s="601" t="s">
        <v>4145</v>
      </c>
      <c r="B9047" s="602"/>
      <c r="C9047" s="602"/>
      <c r="D9047" s="603"/>
      <c r="E9047" s="604" t="s">
        <v>4146</v>
      </c>
      <c r="F9047" s="619">
        <v>0.28999999999999998</v>
      </c>
      <c r="G9047" s="606">
        <v>1587.2183463750353</v>
      </c>
      <c r="H9047" s="607">
        <v>460.29</v>
      </c>
    </row>
    <row r="9048" spans="1:8">
      <c r="A9048" s="601"/>
      <c r="B9048" s="602"/>
      <c r="C9048" s="602"/>
      <c r="D9048" s="603"/>
      <c r="E9048" s="604" t="s">
        <v>4141</v>
      </c>
      <c r="F9048" s="619" t="s">
        <v>4141</v>
      </c>
      <c r="G9048" s="606" t="s">
        <v>4141</v>
      </c>
      <c r="H9048" s="607" t="s">
        <v>4141</v>
      </c>
    </row>
    <row r="9049" spans="1:8">
      <c r="A9049" s="601"/>
      <c r="B9049" s="602"/>
      <c r="C9049" s="602"/>
      <c r="D9049" s="603"/>
      <c r="E9049" s="604" t="s">
        <v>4141</v>
      </c>
      <c r="F9049" s="619" t="s">
        <v>4141</v>
      </c>
      <c r="G9049" s="606" t="s">
        <v>4141</v>
      </c>
      <c r="H9049" s="607" t="s">
        <v>4141</v>
      </c>
    </row>
    <row r="9050" spans="1:8">
      <c r="A9050" s="620"/>
      <c r="B9050" s="621"/>
      <c r="C9050" s="621"/>
      <c r="D9050" s="622"/>
      <c r="E9050" s="623" t="s">
        <v>4147</v>
      </c>
      <c r="F9050" s="624"/>
      <c r="G9050" s="625"/>
      <c r="H9050" s="612">
        <v>460.29</v>
      </c>
    </row>
    <row r="9051" spans="1:8">
      <c r="A9051" s="677" t="s">
        <v>4148</v>
      </c>
      <c r="B9051" s="678"/>
      <c r="C9051" s="678"/>
      <c r="D9051" s="678"/>
      <c r="E9051" s="678"/>
      <c r="F9051" s="678"/>
      <c r="G9051" s="678"/>
      <c r="H9051" s="679"/>
    </row>
    <row r="9052" spans="1:8">
      <c r="A9052" s="594" t="s">
        <v>4064</v>
      </c>
      <c r="B9052" s="595"/>
      <c r="C9052" s="595"/>
      <c r="D9052" s="596"/>
      <c r="E9052" s="597" t="s">
        <v>4130</v>
      </c>
      <c r="F9052" s="598" t="s">
        <v>4132</v>
      </c>
      <c r="G9052" s="599" t="s">
        <v>4133</v>
      </c>
      <c r="H9052" s="600" t="s">
        <v>4134</v>
      </c>
    </row>
    <row r="9053" spans="1:8">
      <c r="A9053" s="601" t="s">
        <v>4149</v>
      </c>
      <c r="B9053" s="602"/>
      <c r="C9053" s="602"/>
      <c r="D9053" s="603"/>
      <c r="E9053" s="604" t="s">
        <v>4140</v>
      </c>
      <c r="F9053" s="632">
        <v>9.5100000000000004E-2</v>
      </c>
      <c r="G9053" s="606">
        <v>64783.484999999993</v>
      </c>
      <c r="H9053" s="607">
        <v>6160.91</v>
      </c>
    </row>
    <row r="9054" spans="1:8">
      <c r="A9054" s="601"/>
      <c r="B9054" s="602"/>
      <c r="C9054" s="602"/>
      <c r="D9054" s="603"/>
      <c r="E9054" s="623" t="s">
        <v>4150</v>
      </c>
      <c r="F9054" s="624"/>
      <c r="G9054" s="625"/>
      <c r="H9054" s="612">
        <v>6160.91</v>
      </c>
    </row>
    <row r="9055" spans="1:8">
      <c r="A9055" s="677" t="s">
        <v>4151</v>
      </c>
      <c r="B9055" s="678"/>
      <c r="C9055" s="678"/>
      <c r="D9055" s="678"/>
      <c r="E9055" s="678"/>
      <c r="F9055" s="678"/>
      <c r="G9055" s="678"/>
      <c r="H9055" s="679"/>
    </row>
    <row r="9056" spans="1:8">
      <c r="A9056" s="594" t="s">
        <v>4064</v>
      </c>
      <c r="B9056" s="595"/>
      <c r="C9056" s="595"/>
      <c r="D9056" s="596"/>
      <c r="E9056" s="597" t="s">
        <v>4130</v>
      </c>
      <c r="F9056" s="598" t="s">
        <v>4144</v>
      </c>
      <c r="G9056" s="599" t="s">
        <v>4133</v>
      </c>
      <c r="H9056" s="600" t="s">
        <v>4134</v>
      </c>
    </row>
    <row r="9057" spans="1:8">
      <c r="A9057" s="601" t="s">
        <v>4195</v>
      </c>
      <c r="B9057" s="602"/>
      <c r="C9057" s="602"/>
      <c r="D9057" s="603"/>
      <c r="E9057" s="604" t="s">
        <v>4146</v>
      </c>
      <c r="F9057" s="640">
        <v>0.28999999999999998</v>
      </c>
      <c r="G9057" s="606">
        <v>45029.264109374999</v>
      </c>
      <c r="H9057" s="607">
        <v>13058.49</v>
      </c>
    </row>
    <row r="9058" spans="1:8">
      <c r="A9058" s="601"/>
      <c r="B9058" s="602"/>
      <c r="C9058" s="602"/>
      <c r="D9058" s="603"/>
      <c r="E9058" s="604" t="s">
        <v>4141</v>
      </c>
      <c r="F9058" s="605"/>
      <c r="G9058" s="606" t="s">
        <v>4141</v>
      </c>
      <c r="H9058" s="607" t="s">
        <v>4141</v>
      </c>
    </row>
    <row r="9059" spans="1:8" ht="13.5" thickBot="1">
      <c r="A9059" s="641"/>
      <c r="B9059" s="642"/>
      <c r="C9059" s="642"/>
      <c r="D9059" s="643"/>
      <c r="E9059" s="644" t="s">
        <v>4153</v>
      </c>
      <c r="F9059" s="645"/>
      <c r="G9059" s="646"/>
      <c r="H9059" s="647">
        <v>13058.49</v>
      </c>
    </row>
    <row r="9060" spans="1:8" ht="13.5" thickBot="1">
      <c r="A9060" s="648" t="s">
        <v>4154</v>
      </c>
      <c r="B9060" s="649"/>
      <c r="C9060" s="649"/>
      <c r="D9060" s="649"/>
      <c r="E9060" s="650"/>
      <c r="F9060" s="651">
        <v>94991.24</v>
      </c>
      <c r="G9060" s="652"/>
      <c r="H9060" s="653"/>
    </row>
    <row r="9061" spans="1:8" ht="15.75" thickBot="1">
      <c r="A9061" s="579"/>
      <c r="B9061" s="579"/>
      <c r="C9061" s="579"/>
      <c r="D9061" s="579"/>
      <c r="E9061" s="579"/>
      <c r="F9061" s="579"/>
      <c r="G9061" s="579"/>
      <c r="H9061" s="579"/>
    </row>
    <row r="9062" spans="1:8" ht="15.75" thickBot="1">
      <c r="A9062" s="580"/>
      <c r="B9062" s="580"/>
      <c r="C9062" s="580"/>
      <c r="D9062" s="580"/>
      <c r="E9062" s="580"/>
      <c r="F9062" s="580"/>
      <c r="G9062" s="580"/>
      <c r="H9062" s="580"/>
    </row>
    <row r="9063" spans="1:8" ht="26.25" thickBot="1">
      <c r="A9063" s="573" t="s">
        <v>4129</v>
      </c>
      <c r="B9063" s="581"/>
      <c r="C9063" s="581"/>
      <c r="D9063" s="582" t="s">
        <v>711</v>
      </c>
      <c r="E9063" s="583" t="s">
        <v>4130</v>
      </c>
      <c r="F9063" s="584" t="s">
        <v>28</v>
      </c>
      <c r="G9063" s="585" t="s">
        <v>0</v>
      </c>
      <c r="H9063" s="586" t="s">
        <v>5026</v>
      </c>
    </row>
    <row r="9064" spans="1:8" ht="15.75" customHeight="1" thickBot="1">
      <c r="A9064" s="580"/>
      <c r="B9064" s="580"/>
      <c r="C9064" s="580"/>
      <c r="D9064" s="580"/>
      <c r="E9064" s="580"/>
      <c r="F9064" s="580"/>
      <c r="G9064" s="580"/>
      <c r="H9064" s="580"/>
    </row>
    <row r="9065" spans="1:8">
      <c r="A9065" s="674" t="s">
        <v>1297</v>
      </c>
      <c r="B9065" s="675"/>
      <c r="C9065" s="675"/>
      <c r="D9065" s="675"/>
      <c r="E9065" s="675"/>
      <c r="F9065" s="675"/>
      <c r="G9065" s="675"/>
      <c r="H9065" s="676"/>
    </row>
    <row r="9066" spans="1:8">
      <c r="A9066" s="594" t="s">
        <v>4064</v>
      </c>
      <c r="B9066" s="595"/>
      <c r="C9066" s="595"/>
      <c r="D9066" s="596"/>
      <c r="E9066" s="597" t="s">
        <v>4130</v>
      </c>
      <c r="F9066" s="598" t="s">
        <v>4132</v>
      </c>
      <c r="G9066" s="599" t="s">
        <v>4133</v>
      </c>
      <c r="H9066" s="600" t="s">
        <v>4134</v>
      </c>
    </row>
    <row r="9067" spans="1:8">
      <c r="A9067" s="601" t="s">
        <v>5027</v>
      </c>
      <c r="B9067" s="602"/>
      <c r="C9067" s="602"/>
      <c r="D9067" s="603"/>
      <c r="E9067" s="604" t="s">
        <v>4138</v>
      </c>
      <c r="F9067" s="605">
        <v>1.1000000000000001</v>
      </c>
      <c r="G9067" s="606">
        <v>103226</v>
      </c>
      <c r="H9067" s="607">
        <v>113548.6</v>
      </c>
    </row>
    <row r="9068" spans="1:8">
      <c r="A9068" s="601" t="s">
        <v>5023</v>
      </c>
      <c r="B9068" s="602"/>
      <c r="C9068" s="602"/>
      <c r="D9068" s="603"/>
      <c r="E9068" s="604" t="s">
        <v>4228</v>
      </c>
      <c r="F9068" s="605">
        <v>0.05</v>
      </c>
      <c r="G9068" s="606">
        <v>139657</v>
      </c>
      <c r="H9068" s="607">
        <v>6982.85</v>
      </c>
    </row>
    <row r="9069" spans="1:8">
      <c r="A9069" s="601"/>
      <c r="B9069" s="602"/>
      <c r="C9069" s="602"/>
      <c r="D9069" s="603"/>
      <c r="E9069" s="604" t="s">
        <v>4141</v>
      </c>
      <c r="F9069" s="605"/>
      <c r="G9069" s="606" t="s">
        <v>4141</v>
      </c>
      <c r="H9069" s="607" t="s">
        <v>4141</v>
      </c>
    </row>
    <row r="9070" spans="1:8">
      <c r="A9070" s="601"/>
      <c r="B9070" s="602"/>
      <c r="C9070" s="602"/>
      <c r="D9070" s="603"/>
      <c r="E9070" s="623" t="s">
        <v>4142</v>
      </c>
      <c r="F9070" s="624"/>
      <c r="G9070" s="625"/>
      <c r="H9070" s="612">
        <v>120531.45</v>
      </c>
    </row>
    <row r="9071" spans="1:8">
      <c r="A9071" s="677" t="s">
        <v>4143</v>
      </c>
      <c r="B9071" s="678"/>
      <c r="C9071" s="678"/>
      <c r="D9071" s="678"/>
      <c r="E9071" s="678"/>
      <c r="F9071" s="678"/>
      <c r="G9071" s="678"/>
      <c r="H9071" s="679"/>
    </row>
    <row r="9072" spans="1:8">
      <c r="A9072" s="594" t="s">
        <v>4129</v>
      </c>
      <c r="B9072" s="595"/>
      <c r="C9072" s="595"/>
      <c r="D9072" s="596"/>
      <c r="E9072" s="597" t="s">
        <v>4130</v>
      </c>
      <c r="F9072" s="598" t="s">
        <v>4144</v>
      </c>
      <c r="G9072" s="599" t="s">
        <v>4133</v>
      </c>
      <c r="H9072" s="600" t="s">
        <v>4134</v>
      </c>
    </row>
    <row r="9073" spans="1:8">
      <c r="A9073" s="601" t="s">
        <v>4145</v>
      </c>
      <c r="B9073" s="602"/>
      <c r="C9073" s="602"/>
      <c r="D9073" s="603"/>
      <c r="E9073" s="604" t="s">
        <v>4146</v>
      </c>
      <c r="F9073" s="619">
        <v>0.41</v>
      </c>
      <c r="G9073" s="606">
        <v>1587.2183463750353</v>
      </c>
      <c r="H9073" s="607">
        <v>650.76</v>
      </c>
    </row>
    <row r="9074" spans="1:8">
      <c r="A9074" s="601"/>
      <c r="B9074" s="602"/>
      <c r="C9074" s="602"/>
      <c r="D9074" s="603"/>
      <c r="E9074" s="604" t="s">
        <v>4141</v>
      </c>
      <c r="F9074" s="619" t="s">
        <v>4141</v>
      </c>
      <c r="G9074" s="606" t="s">
        <v>4141</v>
      </c>
      <c r="H9074" s="607" t="s">
        <v>4141</v>
      </c>
    </row>
    <row r="9075" spans="1:8">
      <c r="A9075" s="601"/>
      <c r="B9075" s="602"/>
      <c r="C9075" s="602"/>
      <c r="D9075" s="603"/>
      <c r="E9075" s="604" t="s">
        <v>4141</v>
      </c>
      <c r="F9075" s="619" t="s">
        <v>4141</v>
      </c>
      <c r="G9075" s="606" t="s">
        <v>4141</v>
      </c>
      <c r="H9075" s="607" t="s">
        <v>4141</v>
      </c>
    </row>
    <row r="9076" spans="1:8">
      <c r="A9076" s="620"/>
      <c r="B9076" s="621"/>
      <c r="C9076" s="621"/>
      <c r="D9076" s="622"/>
      <c r="E9076" s="623" t="s">
        <v>4147</v>
      </c>
      <c r="F9076" s="624"/>
      <c r="G9076" s="625"/>
      <c r="H9076" s="612">
        <v>650.76</v>
      </c>
    </row>
    <row r="9077" spans="1:8">
      <c r="A9077" s="677" t="s">
        <v>4148</v>
      </c>
      <c r="B9077" s="678"/>
      <c r="C9077" s="678"/>
      <c r="D9077" s="678"/>
      <c r="E9077" s="678"/>
      <c r="F9077" s="678"/>
      <c r="G9077" s="678"/>
      <c r="H9077" s="679"/>
    </row>
    <row r="9078" spans="1:8">
      <c r="A9078" s="594" t="s">
        <v>4064</v>
      </c>
      <c r="B9078" s="595"/>
      <c r="C9078" s="595"/>
      <c r="D9078" s="596"/>
      <c r="E9078" s="597" t="s">
        <v>4130</v>
      </c>
      <c r="F9078" s="598" t="s">
        <v>4132</v>
      </c>
      <c r="G9078" s="599" t="s">
        <v>4133</v>
      </c>
      <c r="H9078" s="600" t="s">
        <v>4134</v>
      </c>
    </row>
    <row r="9079" spans="1:8">
      <c r="A9079" s="601" t="s">
        <v>4149</v>
      </c>
      <c r="B9079" s="602"/>
      <c r="C9079" s="602"/>
      <c r="D9079" s="603"/>
      <c r="E9079" s="604" t="s">
        <v>4140</v>
      </c>
      <c r="F9079" s="632">
        <v>9.5100000000000004E-2</v>
      </c>
      <c r="G9079" s="606">
        <v>64783.484999999993</v>
      </c>
      <c r="H9079" s="607">
        <v>6160.91</v>
      </c>
    </row>
    <row r="9080" spans="1:8">
      <c r="A9080" s="601"/>
      <c r="B9080" s="602"/>
      <c r="C9080" s="602"/>
      <c r="D9080" s="603"/>
      <c r="E9080" s="623" t="s">
        <v>4150</v>
      </c>
      <c r="F9080" s="624"/>
      <c r="G9080" s="625"/>
      <c r="H9080" s="612">
        <v>6160.91</v>
      </c>
    </row>
    <row r="9081" spans="1:8">
      <c r="A9081" s="677" t="s">
        <v>4151</v>
      </c>
      <c r="B9081" s="678"/>
      <c r="C9081" s="678"/>
      <c r="D9081" s="678"/>
      <c r="E9081" s="678"/>
      <c r="F9081" s="678"/>
      <c r="G9081" s="678"/>
      <c r="H9081" s="679"/>
    </row>
    <row r="9082" spans="1:8">
      <c r="A9082" s="594" t="s">
        <v>4064</v>
      </c>
      <c r="B9082" s="595"/>
      <c r="C9082" s="595"/>
      <c r="D9082" s="596"/>
      <c r="E9082" s="597" t="s">
        <v>4130</v>
      </c>
      <c r="F9082" s="598" t="s">
        <v>4144</v>
      </c>
      <c r="G9082" s="599" t="s">
        <v>4133</v>
      </c>
      <c r="H9082" s="600" t="s">
        <v>4134</v>
      </c>
    </row>
    <row r="9083" spans="1:8">
      <c r="A9083" s="601" t="s">
        <v>4195</v>
      </c>
      <c r="B9083" s="602"/>
      <c r="C9083" s="602"/>
      <c r="D9083" s="603"/>
      <c r="E9083" s="604" t="s">
        <v>4146</v>
      </c>
      <c r="F9083" s="640">
        <v>0.41</v>
      </c>
      <c r="G9083" s="606">
        <v>45029.264109374999</v>
      </c>
      <c r="H9083" s="607">
        <v>18462</v>
      </c>
    </row>
    <row r="9084" spans="1:8">
      <c r="A9084" s="601"/>
      <c r="B9084" s="602"/>
      <c r="C9084" s="602"/>
      <c r="D9084" s="603"/>
      <c r="E9084" s="604" t="s">
        <v>4141</v>
      </c>
      <c r="F9084" s="605"/>
      <c r="G9084" s="606" t="s">
        <v>4141</v>
      </c>
      <c r="H9084" s="607" t="s">
        <v>4141</v>
      </c>
    </row>
    <row r="9085" spans="1:8" ht="13.5" thickBot="1">
      <c r="A9085" s="641"/>
      <c r="B9085" s="642"/>
      <c r="C9085" s="642"/>
      <c r="D9085" s="643"/>
      <c r="E9085" s="644" t="s">
        <v>4153</v>
      </c>
      <c r="F9085" s="645"/>
      <c r="G9085" s="646"/>
      <c r="H9085" s="647">
        <v>18462</v>
      </c>
    </row>
    <row r="9086" spans="1:8" ht="13.5" thickBot="1">
      <c r="A9086" s="648" t="s">
        <v>4154</v>
      </c>
      <c r="B9086" s="649"/>
      <c r="C9086" s="649"/>
      <c r="D9086" s="649"/>
      <c r="E9086" s="650"/>
      <c r="F9086" s="651">
        <v>145805.12</v>
      </c>
      <c r="G9086" s="652"/>
      <c r="H9086" s="653"/>
    </row>
    <row r="9087" spans="1:8" ht="15.75" thickBot="1">
      <c r="A9087" s="579"/>
      <c r="B9087" s="579"/>
      <c r="C9087" s="579"/>
      <c r="D9087" s="579"/>
      <c r="E9087" s="579"/>
      <c r="F9087" s="579"/>
      <c r="G9087" s="579"/>
      <c r="H9087" s="579"/>
    </row>
    <row r="9088" spans="1:8" ht="15.75" thickBot="1">
      <c r="A9088" s="580"/>
      <c r="B9088" s="580"/>
      <c r="C9088" s="580"/>
      <c r="D9088" s="580"/>
      <c r="E9088" s="580"/>
      <c r="F9088" s="580"/>
      <c r="G9088" s="580"/>
      <c r="H9088" s="580"/>
    </row>
    <row r="9089" spans="1:8" ht="26.25" thickBot="1">
      <c r="A9089" s="573" t="s">
        <v>4129</v>
      </c>
      <c r="B9089" s="581"/>
      <c r="C9089" s="581"/>
      <c r="D9089" s="582" t="s">
        <v>713</v>
      </c>
      <c r="E9089" s="583" t="s">
        <v>4130</v>
      </c>
      <c r="F9089" s="584" t="s">
        <v>28</v>
      </c>
      <c r="G9089" s="585" t="s">
        <v>0</v>
      </c>
      <c r="H9089" s="586" t="s">
        <v>5028</v>
      </c>
    </row>
    <row r="9090" spans="1:8" ht="15.75" customHeight="1" thickBot="1">
      <c r="A9090" s="580"/>
      <c r="B9090" s="580"/>
      <c r="C9090" s="580"/>
      <c r="D9090" s="580"/>
      <c r="E9090" s="580"/>
      <c r="F9090" s="580"/>
      <c r="G9090" s="580"/>
      <c r="H9090" s="580"/>
    </row>
    <row r="9091" spans="1:8">
      <c r="A9091" s="674" t="s">
        <v>1297</v>
      </c>
      <c r="B9091" s="675"/>
      <c r="C9091" s="675"/>
      <c r="D9091" s="675"/>
      <c r="E9091" s="675"/>
      <c r="F9091" s="675"/>
      <c r="G9091" s="675"/>
      <c r="H9091" s="676"/>
    </row>
    <row r="9092" spans="1:8">
      <c r="A9092" s="594" t="s">
        <v>4064</v>
      </c>
      <c r="B9092" s="595"/>
      <c r="C9092" s="595"/>
      <c r="D9092" s="596"/>
      <c r="E9092" s="597" t="s">
        <v>4130</v>
      </c>
      <c r="F9092" s="598" t="s">
        <v>4132</v>
      </c>
      <c r="G9092" s="599" t="s">
        <v>4133</v>
      </c>
      <c r="H9092" s="600" t="s">
        <v>4134</v>
      </c>
    </row>
    <row r="9093" spans="1:8">
      <c r="A9093" s="601" t="s">
        <v>5029</v>
      </c>
      <c r="B9093" s="602"/>
      <c r="C9093" s="602"/>
      <c r="D9093" s="603"/>
      <c r="E9093" s="604" t="s">
        <v>4164</v>
      </c>
      <c r="F9093" s="605">
        <v>1</v>
      </c>
      <c r="G9093" s="606">
        <v>48235</v>
      </c>
      <c r="H9093" s="607">
        <v>48235</v>
      </c>
    </row>
    <row r="9094" spans="1:8">
      <c r="A9094" s="601" t="s">
        <v>4536</v>
      </c>
      <c r="B9094" s="602"/>
      <c r="C9094" s="602"/>
      <c r="D9094" s="603"/>
      <c r="E9094" s="604" t="s">
        <v>4263</v>
      </c>
      <c r="F9094" s="605">
        <v>3</v>
      </c>
      <c r="G9094" s="606">
        <v>2699</v>
      </c>
      <c r="H9094" s="607">
        <v>8097</v>
      </c>
    </row>
    <row r="9095" spans="1:8">
      <c r="A9095" s="601" t="s">
        <v>5002</v>
      </c>
      <c r="B9095" s="602"/>
      <c r="C9095" s="602"/>
      <c r="D9095" s="603"/>
      <c r="E9095" s="604" t="s">
        <v>4263</v>
      </c>
      <c r="F9095" s="605">
        <v>0.4</v>
      </c>
      <c r="G9095" s="606">
        <v>8505</v>
      </c>
      <c r="H9095" s="607">
        <v>3402</v>
      </c>
    </row>
    <row r="9096" spans="1:8">
      <c r="A9096" s="601"/>
      <c r="B9096" s="602"/>
      <c r="C9096" s="602"/>
      <c r="D9096" s="603"/>
      <c r="E9096" s="604" t="s">
        <v>4141</v>
      </c>
      <c r="F9096" s="605"/>
      <c r="G9096" s="606" t="s">
        <v>4141</v>
      </c>
      <c r="H9096" s="607" t="s">
        <v>4141</v>
      </c>
    </row>
    <row r="9097" spans="1:8">
      <c r="A9097" s="601"/>
      <c r="B9097" s="602"/>
      <c r="C9097" s="602"/>
      <c r="D9097" s="603"/>
      <c r="E9097" s="604" t="s">
        <v>4141</v>
      </c>
      <c r="F9097" s="605"/>
      <c r="G9097" s="606" t="s">
        <v>4141</v>
      </c>
      <c r="H9097" s="607" t="s">
        <v>4141</v>
      </c>
    </row>
    <row r="9098" spans="1:8">
      <c r="A9098" s="601"/>
      <c r="B9098" s="602"/>
      <c r="C9098" s="602"/>
      <c r="D9098" s="603"/>
      <c r="E9098" s="623" t="s">
        <v>4142</v>
      </c>
      <c r="F9098" s="624"/>
      <c r="G9098" s="625"/>
      <c r="H9098" s="612">
        <v>59734</v>
      </c>
    </row>
    <row r="9099" spans="1:8">
      <c r="A9099" s="677" t="s">
        <v>4143</v>
      </c>
      <c r="B9099" s="678"/>
      <c r="C9099" s="678"/>
      <c r="D9099" s="678"/>
      <c r="E9099" s="678"/>
      <c r="F9099" s="678"/>
      <c r="G9099" s="678"/>
      <c r="H9099" s="679"/>
    </row>
    <row r="9100" spans="1:8">
      <c r="A9100" s="594" t="s">
        <v>4129</v>
      </c>
      <c r="B9100" s="595"/>
      <c r="C9100" s="595"/>
      <c r="D9100" s="596"/>
      <c r="E9100" s="597" t="s">
        <v>4130</v>
      </c>
      <c r="F9100" s="598" t="s">
        <v>4144</v>
      </c>
      <c r="G9100" s="599" t="s">
        <v>4133</v>
      </c>
      <c r="H9100" s="600" t="s">
        <v>4134</v>
      </c>
    </row>
    <row r="9101" spans="1:8">
      <c r="A9101" s="601" t="s">
        <v>4145</v>
      </c>
      <c r="B9101" s="602"/>
      <c r="C9101" s="602"/>
      <c r="D9101" s="603"/>
      <c r="E9101" s="604" t="s">
        <v>4146</v>
      </c>
      <c r="F9101" s="619">
        <v>0.8</v>
      </c>
      <c r="G9101" s="606">
        <v>1587.2183463750353</v>
      </c>
      <c r="H9101" s="607">
        <v>1269.77</v>
      </c>
    </row>
    <row r="9102" spans="1:8">
      <c r="A9102" s="601"/>
      <c r="B9102" s="602"/>
      <c r="C9102" s="602"/>
      <c r="D9102" s="603"/>
      <c r="E9102" s="604" t="s">
        <v>4141</v>
      </c>
      <c r="F9102" s="619" t="s">
        <v>4141</v>
      </c>
      <c r="G9102" s="606" t="s">
        <v>4141</v>
      </c>
      <c r="H9102" s="607" t="s">
        <v>4141</v>
      </c>
    </row>
    <row r="9103" spans="1:8">
      <c r="A9103" s="601"/>
      <c r="B9103" s="602"/>
      <c r="C9103" s="602"/>
      <c r="D9103" s="603"/>
      <c r="E9103" s="604" t="s">
        <v>4141</v>
      </c>
      <c r="F9103" s="619" t="s">
        <v>4141</v>
      </c>
      <c r="G9103" s="606" t="s">
        <v>4141</v>
      </c>
      <c r="H9103" s="607" t="s">
        <v>4141</v>
      </c>
    </row>
    <row r="9104" spans="1:8">
      <c r="A9104" s="620"/>
      <c r="B9104" s="621"/>
      <c r="C9104" s="621"/>
      <c r="D9104" s="622"/>
      <c r="E9104" s="623" t="s">
        <v>4147</v>
      </c>
      <c r="F9104" s="624"/>
      <c r="G9104" s="625"/>
      <c r="H9104" s="612">
        <v>1269.77</v>
      </c>
    </row>
    <row r="9105" spans="1:8">
      <c r="A9105" s="677" t="s">
        <v>4148</v>
      </c>
      <c r="B9105" s="678"/>
      <c r="C9105" s="678"/>
      <c r="D9105" s="678"/>
      <c r="E9105" s="678"/>
      <c r="F9105" s="678"/>
      <c r="G9105" s="678"/>
      <c r="H9105" s="679"/>
    </row>
    <row r="9106" spans="1:8">
      <c r="A9106" s="594" t="s">
        <v>4064</v>
      </c>
      <c r="B9106" s="595"/>
      <c r="C9106" s="595"/>
      <c r="D9106" s="596"/>
      <c r="E9106" s="597" t="s">
        <v>4130</v>
      </c>
      <c r="F9106" s="598" t="s">
        <v>4132</v>
      </c>
      <c r="G9106" s="599" t="s">
        <v>4133</v>
      </c>
      <c r="H9106" s="600" t="s">
        <v>4134</v>
      </c>
    </row>
    <row r="9107" spans="1:8">
      <c r="A9107" s="601" t="s">
        <v>4149</v>
      </c>
      <c r="B9107" s="602"/>
      <c r="C9107" s="602"/>
      <c r="D9107" s="603"/>
      <c r="E9107" s="604" t="s">
        <v>4140</v>
      </c>
      <c r="F9107" s="632">
        <v>9.5100000000000004E-2</v>
      </c>
      <c r="G9107" s="606">
        <v>64783.484999999993</v>
      </c>
      <c r="H9107" s="607">
        <v>6160.91</v>
      </c>
    </row>
    <row r="9108" spans="1:8">
      <c r="A9108" s="601"/>
      <c r="B9108" s="602"/>
      <c r="C9108" s="602"/>
      <c r="D9108" s="603"/>
      <c r="E9108" s="623" t="s">
        <v>4150</v>
      </c>
      <c r="F9108" s="624"/>
      <c r="G9108" s="625"/>
      <c r="H9108" s="612">
        <v>6160.91</v>
      </c>
    </row>
    <row r="9109" spans="1:8">
      <c r="A9109" s="677" t="s">
        <v>4151</v>
      </c>
      <c r="B9109" s="678"/>
      <c r="C9109" s="678"/>
      <c r="D9109" s="678"/>
      <c r="E9109" s="678"/>
      <c r="F9109" s="678"/>
      <c r="G9109" s="678"/>
      <c r="H9109" s="679"/>
    </row>
    <row r="9110" spans="1:8">
      <c r="A9110" s="594" t="s">
        <v>4064</v>
      </c>
      <c r="B9110" s="595"/>
      <c r="C9110" s="595"/>
      <c r="D9110" s="596"/>
      <c r="E9110" s="597" t="s">
        <v>4130</v>
      </c>
      <c r="F9110" s="598" t="s">
        <v>4144</v>
      </c>
      <c r="G9110" s="599" t="s">
        <v>4133</v>
      </c>
      <c r="H9110" s="600" t="s">
        <v>4134</v>
      </c>
    </row>
    <row r="9111" spans="1:8">
      <c r="A9111" s="601" t="s">
        <v>4195</v>
      </c>
      <c r="B9111" s="602"/>
      <c r="C9111" s="602"/>
      <c r="D9111" s="603"/>
      <c r="E9111" s="604" t="s">
        <v>4146</v>
      </c>
      <c r="F9111" s="640">
        <v>0.8</v>
      </c>
      <c r="G9111" s="606">
        <v>45029.264109374999</v>
      </c>
      <c r="H9111" s="607">
        <v>36023.410000000003</v>
      </c>
    </row>
    <row r="9112" spans="1:8">
      <c r="A9112" s="601"/>
      <c r="B9112" s="602"/>
      <c r="C9112" s="602"/>
      <c r="D9112" s="603"/>
      <c r="E9112" s="604" t="s">
        <v>4141</v>
      </c>
      <c r="F9112" s="605"/>
      <c r="G9112" s="606" t="s">
        <v>4141</v>
      </c>
      <c r="H9112" s="607" t="s">
        <v>4141</v>
      </c>
    </row>
    <row r="9113" spans="1:8" ht="13.5" thickBot="1">
      <c r="A9113" s="641"/>
      <c r="B9113" s="642"/>
      <c r="C9113" s="642"/>
      <c r="D9113" s="643"/>
      <c r="E9113" s="644" t="s">
        <v>4153</v>
      </c>
      <c r="F9113" s="645"/>
      <c r="G9113" s="646"/>
      <c r="H9113" s="647">
        <v>36023.410000000003</v>
      </c>
    </row>
    <row r="9114" spans="1:8" ht="13.5" thickBot="1">
      <c r="A9114" s="648" t="s">
        <v>4154</v>
      </c>
      <c r="B9114" s="649"/>
      <c r="C9114" s="649"/>
      <c r="D9114" s="649"/>
      <c r="E9114" s="650"/>
      <c r="F9114" s="651">
        <v>103188.09</v>
      </c>
      <c r="G9114" s="652"/>
      <c r="H9114" s="653"/>
    </row>
    <row r="9115" spans="1:8" ht="15.75" thickBot="1">
      <c r="A9115" s="579"/>
      <c r="B9115" s="579"/>
      <c r="C9115" s="579"/>
      <c r="D9115" s="579"/>
      <c r="E9115" s="579"/>
      <c r="F9115" s="579"/>
      <c r="G9115" s="579"/>
      <c r="H9115" s="579"/>
    </row>
    <row r="9116" spans="1:8" ht="15.75" thickBot="1">
      <c r="A9116" s="580"/>
      <c r="B9116" s="580"/>
      <c r="C9116" s="580"/>
      <c r="D9116" s="580"/>
      <c r="E9116" s="580"/>
      <c r="F9116" s="580"/>
      <c r="G9116" s="580"/>
      <c r="H9116" s="580"/>
    </row>
    <row r="9117" spans="1:8" ht="26.25" thickBot="1">
      <c r="A9117" s="573" t="s">
        <v>4129</v>
      </c>
      <c r="B9117" s="581"/>
      <c r="C9117" s="581"/>
      <c r="D9117" s="582" t="s">
        <v>715</v>
      </c>
      <c r="E9117" s="583" t="s">
        <v>4130</v>
      </c>
      <c r="F9117" s="584" t="s">
        <v>28</v>
      </c>
      <c r="G9117" s="585" t="s">
        <v>0</v>
      </c>
      <c r="H9117" s="586" t="s">
        <v>5030</v>
      </c>
    </row>
    <row r="9118" spans="1:8" ht="15.75" customHeight="1" thickBot="1">
      <c r="A9118" s="580"/>
      <c r="B9118" s="580"/>
      <c r="C9118" s="580"/>
      <c r="D9118" s="580"/>
      <c r="E9118" s="580"/>
      <c r="F9118" s="580"/>
      <c r="G9118" s="580"/>
      <c r="H9118" s="580"/>
    </row>
    <row r="9119" spans="1:8">
      <c r="A9119" s="674" t="s">
        <v>1297</v>
      </c>
      <c r="B9119" s="675"/>
      <c r="C9119" s="675"/>
      <c r="D9119" s="675"/>
      <c r="E9119" s="675"/>
      <c r="F9119" s="675"/>
      <c r="G9119" s="675"/>
      <c r="H9119" s="676"/>
    </row>
    <row r="9120" spans="1:8">
      <c r="A9120" s="594" t="s">
        <v>4064</v>
      </c>
      <c r="B9120" s="595"/>
      <c r="C9120" s="595"/>
      <c r="D9120" s="596"/>
      <c r="E9120" s="597" t="s">
        <v>4130</v>
      </c>
      <c r="F9120" s="598" t="s">
        <v>4132</v>
      </c>
      <c r="G9120" s="599" t="s">
        <v>4133</v>
      </c>
      <c r="H9120" s="600" t="s">
        <v>4134</v>
      </c>
    </row>
    <row r="9121" spans="1:8">
      <c r="A9121" s="601" t="s">
        <v>5031</v>
      </c>
      <c r="B9121" s="602"/>
      <c r="C9121" s="602"/>
      <c r="D9121" s="603"/>
      <c r="E9121" s="604" t="s">
        <v>4138</v>
      </c>
      <c r="F9121" s="605">
        <v>1</v>
      </c>
      <c r="G9121" s="606">
        <v>55545</v>
      </c>
      <c r="H9121" s="607">
        <v>55545</v>
      </c>
    </row>
    <row r="9122" spans="1:8">
      <c r="A9122" s="601" t="s">
        <v>4536</v>
      </c>
      <c r="B9122" s="602"/>
      <c r="C9122" s="602"/>
      <c r="D9122" s="603"/>
      <c r="E9122" s="604" t="s">
        <v>4263</v>
      </c>
      <c r="F9122" s="605">
        <v>3</v>
      </c>
      <c r="G9122" s="606">
        <v>2699</v>
      </c>
      <c r="H9122" s="607">
        <v>8097</v>
      </c>
    </row>
    <row r="9123" spans="1:8">
      <c r="A9123" s="601" t="s">
        <v>5002</v>
      </c>
      <c r="B9123" s="602"/>
      <c r="C9123" s="602"/>
      <c r="D9123" s="603"/>
      <c r="E9123" s="604" t="s">
        <v>4263</v>
      </c>
      <c r="F9123" s="605">
        <v>0.2</v>
      </c>
      <c r="G9123" s="606">
        <v>8505</v>
      </c>
      <c r="H9123" s="607">
        <v>1701</v>
      </c>
    </row>
    <row r="9124" spans="1:8">
      <c r="A9124" s="601"/>
      <c r="B9124" s="602"/>
      <c r="C9124" s="602"/>
      <c r="D9124" s="603"/>
      <c r="E9124" s="604" t="s">
        <v>4141</v>
      </c>
      <c r="F9124" s="605"/>
      <c r="G9124" s="606" t="s">
        <v>4141</v>
      </c>
      <c r="H9124" s="607" t="s">
        <v>4141</v>
      </c>
    </row>
    <row r="9125" spans="1:8">
      <c r="A9125" s="601"/>
      <c r="B9125" s="602"/>
      <c r="C9125" s="602"/>
      <c r="D9125" s="603"/>
      <c r="E9125" s="604" t="s">
        <v>4141</v>
      </c>
      <c r="F9125" s="605"/>
      <c r="G9125" s="606" t="s">
        <v>4141</v>
      </c>
      <c r="H9125" s="607" t="s">
        <v>4141</v>
      </c>
    </row>
    <row r="9126" spans="1:8">
      <c r="A9126" s="601"/>
      <c r="B9126" s="602"/>
      <c r="C9126" s="602"/>
      <c r="D9126" s="603"/>
      <c r="E9126" s="623" t="s">
        <v>4142</v>
      </c>
      <c r="F9126" s="624"/>
      <c r="G9126" s="625"/>
      <c r="H9126" s="612">
        <v>65343</v>
      </c>
    </row>
    <row r="9127" spans="1:8">
      <c r="A9127" s="677" t="s">
        <v>4143</v>
      </c>
      <c r="B9127" s="678"/>
      <c r="C9127" s="678"/>
      <c r="D9127" s="678"/>
      <c r="E9127" s="678"/>
      <c r="F9127" s="678"/>
      <c r="G9127" s="678"/>
      <c r="H9127" s="679"/>
    </row>
    <row r="9128" spans="1:8">
      <c r="A9128" s="594" t="s">
        <v>4129</v>
      </c>
      <c r="B9128" s="595"/>
      <c r="C9128" s="595"/>
      <c r="D9128" s="596"/>
      <c r="E9128" s="597" t="s">
        <v>4130</v>
      </c>
      <c r="F9128" s="598" t="s">
        <v>4144</v>
      </c>
      <c r="G9128" s="599" t="s">
        <v>4133</v>
      </c>
      <c r="H9128" s="600" t="s">
        <v>4134</v>
      </c>
    </row>
    <row r="9129" spans="1:8">
      <c r="A9129" s="601" t="s">
        <v>4145</v>
      </c>
      <c r="B9129" s="602"/>
      <c r="C9129" s="602"/>
      <c r="D9129" s="603"/>
      <c r="E9129" s="604" t="s">
        <v>4146</v>
      </c>
      <c r="F9129" s="619">
        <v>0.4</v>
      </c>
      <c r="G9129" s="606">
        <v>1587.2183463750353</v>
      </c>
      <c r="H9129" s="607">
        <v>634.89</v>
      </c>
    </row>
    <row r="9130" spans="1:8">
      <c r="A9130" s="601"/>
      <c r="B9130" s="602"/>
      <c r="C9130" s="602"/>
      <c r="D9130" s="603"/>
      <c r="E9130" s="604" t="s">
        <v>4141</v>
      </c>
      <c r="F9130" s="619" t="s">
        <v>4141</v>
      </c>
      <c r="G9130" s="606" t="s">
        <v>4141</v>
      </c>
      <c r="H9130" s="607" t="s">
        <v>4141</v>
      </c>
    </row>
    <row r="9131" spans="1:8">
      <c r="A9131" s="601"/>
      <c r="B9131" s="602"/>
      <c r="C9131" s="602"/>
      <c r="D9131" s="603"/>
      <c r="E9131" s="604" t="s">
        <v>4141</v>
      </c>
      <c r="F9131" s="619" t="s">
        <v>4141</v>
      </c>
      <c r="G9131" s="606" t="s">
        <v>4141</v>
      </c>
      <c r="H9131" s="607" t="s">
        <v>4141</v>
      </c>
    </row>
    <row r="9132" spans="1:8">
      <c r="A9132" s="620"/>
      <c r="B9132" s="621"/>
      <c r="C9132" s="621"/>
      <c r="D9132" s="622"/>
      <c r="E9132" s="623" t="s">
        <v>4147</v>
      </c>
      <c r="F9132" s="624"/>
      <c r="G9132" s="625"/>
      <c r="H9132" s="612">
        <v>634.89</v>
      </c>
    </row>
    <row r="9133" spans="1:8">
      <c r="A9133" s="677" t="s">
        <v>4148</v>
      </c>
      <c r="B9133" s="678"/>
      <c r="C9133" s="678"/>
      <c r="D9133" s="678"/>
      <c r="E9133" s="678"/>
      <c r="F9133" s="678"/>
      <c r="G9133" s="678"/>
      <c r="H9133" s="679"/>
    </row>
    <row r="9134" spans="1:8">
      <c r="A9134" s="594" t="s">
        <v>4064</v>
      </c>
      <c r="B9134" s="595"/>
      <c r="C9134" s="595"/>
      <c r="D9134" s="596"/>
      <c r="E9134" s="597" t="s">
        <v>4130</v>
      </c>
      <c r="F9134" s="598" t="s">
        <v>4132</v>
      </c>
      <c r="G9134" s="599" t="s">
        <v>4133</v>
      </c>
      <c r="H9134" s="600" t="s">
        <v>4134</v>
      </c>
    </row>
    <row r="9135" spans="1:8">
      <c r="A9135" s="601" t="s">
        <v>4149</v>
      </c>
      <c r="B9135" s="602"/>
      <c r="C9135" s="602"/>
      <c r="D9135" s="603"/>
      <c r="E9135" s="604" t="s">
        <v>4140</v>
      </c>
      <c r="F9135" s="632">
        <v>9.5100000000000004E-2</v>
      </c>
      <c r="G9135" s="606">
        <v>64783.484999999993</v>
      </c>
      <c r="H9135" s="607">
        <v>6160.91</v>
      </c>
    </row>
    <row r="9136" spans="1:8">
      <c r="A9136" s="601"/>
      <c r="B9136" s="602"/>
      <c r="C9136" s="602"/>
      <c r="D9136" s="603"/>
      <c r="E9136" s="623" t="s">
        <v>4150</v>
      </c>
      <c r="F9136" s="624"/>
      <c r="G9136" s="625"/>
      <c r="H9136" s="612">
        <v>6160.91</v>
      </c>
    </row>
    <row r="9137" spans="1:8">
      <c r="A9137" s="677" t="s">
        <v>4151</v>
      </c>
      <c r="B9137" s="678"/>
      <c r="C9137" s="678"/>
      <c r="D9137" s="678"/>
      <c r="E9137" s="678"/>
      <c r="F9137" s="678"/>
      <c r="G9137" s="678"/>
      <c r="H9137" s="679"/>
    </row>
    <row r="9138" spans="1:8">
      <c r="A9138" s="594" t="s">
        <v>4064</v>
      </c>
      <c r="B9138" s="595"/>
      <c r="C9138" s="595"/>
      <c r="D9138" s="596"/>
      <c r="E9138" s="597" t="s">
        <v>4130</v>
      </c>
      <c r="F9138" s="598" t="s">
        <v>4144</v>
      </c>
      <c r="G9138" s="599" t="s">
        <v>4133</v>
      </c>
      <c r="H9138" s="600" t="s">
        <v>4134</v>
      </c>
    </row>
    <row r="9139" spans="1:8">
      <c r="A9139" s="601" t="s">
        <v>4195</v>
      </c>
      <c r="B9139" s="602"/>
      <c r="C9139" s="602"/>
      <c r="D9139" s="603"/>
      <c r="E9139" s="604" t="s">
        <v>4146</v>
      </c>
      <c r="F9139" s="640">
        <v>0.4</v>
      </c>
      <c r="G9139" s="606">
        <v>45029.264109374999</v>
      </c>
      <c r="H9139" s="607">
        <v>18011.71</v>
      </c>
    </row>
    <row r="9140" spans="1:8">
      <c r="A9140" s="601"/>
      <c r="B9140" s="602"/>
      <c r="C9140" s="602"/>
      <c r="D9140" s="603"/>
      <c r="E9140" s="604" t="s">
        <v>4141</v>
      </c>
      <c r="F9140" s="605"/>
      <c r="G9140" s="606" t="s">
        <v>4141</v>
      </c>
      <c r="H9140" s="607" t="s">
        <v>4141</v>
      </c>
    </row>
    <row r="9141" spans="1:8" ht="13.5" thickBot="1">
      <c r="A9141" s="641"/>
      <c r="B9141" s="642"/>
      <c r="C9141" s="642"/>
      <c r="D9141" s="643"/>
      <c r="E9141" s="644" t="s">
        <v>4153</v>
      </c>
      <c r="F9141" s="645"/>
      <c r="G9141" s="646"/>
      <c r="H9141" s="647">
        <v>18011.71</v>
      </c>
    </row>
    <row r="9142" spans="1:8" ht="13.5" thickBot="1">
      <c r="A9142" s="648" t="s">
        <v>4154</v>
      </c>
      <c r="B9142" s="649"/>
      <c r="C9142" s="649"/>
      <c r="D9142" s="649"/>
      <c r="E9142" s="650"/>
      <c r="F9142" s="651">
        <v>90150.51</v>
      </c>
      <c r="G9142" s="652"/>
      <c r="H9142" s="653"/>
    </row>
    <row r="9143" spans="1:8" ht="15.75" thickBot="1">
      <c r="A9143" s="579"/>
      <c r="B9143" s="579"/>
      <c r="C9143" s="579"/>
      <c r="D9143" s="579"/>
      <c r="E9143" s="579"/>
      <c r="F9143" s="579"/>
      <c r="G9143" s="579"/>
      <c r="H9143" s="579"/>
    </row>
    <row r="9144" spans="1:8" ht="15.75" thickBot="1">
      <c r="A9144" s="580"/>
      <c r="B9144" s="580"/>
      <c r="C9144" s="580"/>
      <c r="D9144" s="580"/>
      <c r="E9144" s="580"/>
      <c r="F9144" s="580"/>
      <c r="G9144" s="580"/>
      <c r="H9144" s="580"/>
    </row>
    <row r="9145" spans="1:8" ht="26.25" thickBot="1">
      <c r="A9145" s="573" t="s">
        <v>4129</v>
      </c>
      <c r="B9145" s="581"/>
      <c r="C9145" s="581"/>
      <c r="D9145" s="582" t="s">
        <v>717</v>
      </c>
      <c r="E9145" s="583" t="s">
        <v>4130</v>
      </c>
      <c r="F9145" s="584" t="s">
        <v>28</v>
      </c>
      <c r="G9145" s="585" t="s">
        <v>0</v>
      </c>
      <c r="H9145" s="586" t="s">
        <v>5032</v>
      </c>
    </row>
    <row r="9146" spans="1:8" ht="15.75" customHeight="1" thickBot="1">
      <c r="A9146" s="580"/>
      <c r="B9146" s="580"/>
      <c r="C9146" s="580"/>
      <c r="D9146" s="580"/>
      <c r="E9146" s="580"/>
      <c r="F9146" s="580"/>
      <c r="G9146" s="580"/>
      <c r="H9146" s="580"/>
    </row>
    <row r="9147" spans="1:8">
      <c r="A9147" s="674" t="s">
        <v>1297</v>
      </c>
      <c r="B9147" s="675"/>
      <c r="C9147" s="675"/>
      <c r="D9147" s="675"/>
      <c r="E9147" s="675"/>
      <c r="F9147" s="675"/>
      <c r="G9147" s="675"/>
      <c r="H9147" s="676"/>
    </row>
    <row r="9148" spans="1:8">
      <c r="A9148" s="594" t="s">
        <v>4064</v>
      </c>
      <c r="B9148" s="595"/>
      <c r="C9148" s="595"/>
      <c r="D9148" s="596"/>
      <c r="E9148" s="597" t="s">
        <v>4130</v>
      </c>
      <c r="F9148" s="598" t="s">
        <v>4132</v>
      </c>
      <c r="G9148" s="599" t="s">
        <v>4133</v>
      </c>
      <c r="H9148" s="600" t="s">
        <v>4134</v>
      </c>
    </row>
    <row r="9149" spans="1:8">
      <c r="A9149" s="601" t="s">
        <v>5033</v>
      </c>
      <c r="B9149" s="602"/>
      <c r="C9149" s="602"/>
      <c r="D9149" s="603"/>
      <c r="E9149" s="604" t="s">
        <v>4164</v>
      </c>
      <c r="F9149" s="605">
        <v>1</v>
      </c>
      <c r="G9149" s="606">
        <v>45329</v>
      </c>
      <c r="H9149" s="607">
        <v>45329</v>
      </c>
    </row>
    <row r="9150" spans="1:8">
      <c r="A9150" s="601" t="s">
        <v>4536</v>
      </c>
      <c r="B9150" s="602"/>
      <c r="C9150" s="602"/>
      <c r="D9150" s="603"/>
      <c r="E9150" s="604" t="s">
        <v>4263</v>
      </c>
      <c r="F9150" s="605">
        <v>3</v>
      </c>
      <c r="G9150" s="606">
        <v>2699</v>
      </c>
      <c r="H9150" s="607">
        <v>8097</v>
      </c>
    </row>
    <row r="9151" spans="1:8">
      <c r="A9151" s="601" t="s">
        <v>5002</v>
      </c>
      <c r="B9151" s="602"/>
      <c r="C9151" s="602"/>
      <c r="D9151" s="603"/>
      <c r="E9151" s="604" t="s">
        <v>4263</v>
      </c>
      <c r="F9151" s="605">
        <v>0.3</v>
      </c>
      <c r="G9151" s="606">
        <v>8505</v>
      </c>
      <c r="H9151" s="607">
        <v>2551.5</v>
      </c>
    </row>
    <row r="9152" spans="1:8">
      <c r="A9152" s="601"/>
      <c r="B9152" s="602"/>
      <c r="C9152" s="602"/>
      <c r="D9152" s="603"/>
      <c r="E9152" s="604" t="s">
        <v>4141</v>
      </c>
      <c r="F9152" s="605"/>
      <c r="G9152" s="606" t="s">
        <v>4141</v>
      </c>
      <c r="H9152" s="607" t="s">
        <v>4141</v>
      </c>
    </row>
    <row r="9153" spans="1:8">
      <c r="A9153" s="601"/>
      <c r="B9153" s="602"/>
      <c r="C9153" s="602"/>
      <c r="D9153" s="603"/>
      <c r="E9153" s="604" t="s">
        <v>4141</v>
      </c>
      <c r="F9153" s="605"/>
      <c r="G9153" s="606" t="s">
        <v>4141</v>
      </c>
      <c r="H9153" s="607" t="s">
        <v>4141</v>
      </c>
    </row>
    <row r="9154" spans="1:8">
      <c r="A9154" s="601"/>
      <c r="B9154" s="602"/>
      <c r="C9154" s="602"/>
      <c r="D9154" s="603"/>
      <c r="E9154" s="623" t="s">
        <v>4142</v>
      </c>
      <c r="F9154" s="624"/>
      <c r="G9154" s="625"/>
      <c r="H9154" s="612">
        <v>55977.5</v>
      </c>
    </row>
    <row r="9155" spans="1:8">
      <c r="A9155" s="677" t="s">
        <v>4143</v>
      </c>
      <c r="B9155" s="678"/>
      <c r="C9155" s="678"/>
      <c r="D9155" s="678"/>
      <c r="E9155" s="678"/>
      <c r="F9155" s="678"/>
      <c r="G9155" s="678"/>
      <c r="H9155" s="679"/>
    </row>
    <row r="9156" spans="1:8">
      <c r="A9156" s="594" t="s">
        <v>4129</v>
      </c>
      <c r="B9156" s="595"/>
      <c r="C9156" s="595"/>
      <c r="D9156" s="596"/>
      <c r="E9156" s="597" t="s">
        <v>4130</v>
      </c>
      <c r="F9156" s="598" t="s">
        <v>4144</v>
      </c>
      <c r="G9156" s="599" t="s">
        <v>4133</v>
      </c>
      <c r="H9156" s="600" t="s">
        <v>4134</v>
      </c>
    </row>
    <row r="9157" spans="1:8">
      <c r="A9157" s="601" t="s">
        <v>4145</v>
      </c>
      <c r="B9157" s="602"/>
      <c r="C9157" s="602"/>
      <c r="D9157" s="603"/>
      <c r="E9157" s="604" t="s">
        <v>4146</v>
      </c>
      <c r="F9157" s="619">
        <v>0.4</v>
      </c>
      <c r="G9157" s="606">
        <v>1587.2183463750353</v>
      </c>
      <c r="H9157" s="607">
        <v>634.89</v>
      </c>
    </row>
    <row r="9158" spans="1:8">
      <c r="A9158" s="601"/>
      <c r="B9158" s="602"/>
      <c r="C9158" s="602"/>
      <c r="D9158" s="603"/>
      <c r="E9158" s="604" t="s">
        <v>4141</v>
      </c>
      <c r="F9158" s="619" t="s">
        <v>4141</v>
      </c>
      <c r="G9158" s="606" t="s">
        <v>4141</v>
      </c>
      <c r="H9158" s="607" t="s">
        <v>4141</v>
      </c>
    </row>
    <row r="9159" spans="1:8">
      <c r="A9159" s="601"/>
      <c r="B9159" s="602"/>
      <c r="C9159" s="602"/>
      <c r="D9159" s="603"/>
      <c r="E9159" s="604" t="s">
        <v>4141</v>
      </c>
      <c r="F9159" s="619" t="s">
        <v>4141</v>
      </c>
      <c r="G9159" s="606" t="s">
        <v>4141</v>
      </c>
      <c r="H9159" s="607" t="s">
        <v>4141</v>
      </c>
    </row>
    <row r="9160" spans="1:8">
      <c r="A9160" s="620"/>
      <c r="B9160" s="621"/>
      <c r="C9160" s="621"/>
      <c r="D9160" s="622"/>
      <c r="E9160" s="623" t="s">
        <v>4147</v>
      </c>
      <c r="F9160" s="624"/>
      <c r="G9160" s="625"/>
      <c r="H9160" s="612">
        <v>634.89</v>
      </c>
    </row>
    <row r="9161" spans="1:8">
      <c r="A9161" s="677" t="s">
        <v>4148</v>
      </c>
      <c r="B9161" s="678"/>
      <c r="C9161" s="678"/>
      <c r="D9161" s="678"/>
      <c r="E9161" s="678"/>
      <c r="F9161" s="678"/>
      <c r="G9161" s="678"/>
      <c r="H9161" s="679"/>
    </row>
    <row r="9162" spans="1:8">
      <c r="A9162" s="594" t="s">
        <v>4064</v>
      </c>
      <c r="B9162" s="595"/>
      <c r="C9162" s="595"/>
      <c r="D9162" s="596"/>
      <c r="E9162" s="597" t="s">
        <v>4130</v>
      </c>
      <c r="F9162" s="598" t="s">
        <v>4132</v>
      </c>
      <c r="G9162" s="599" t="s">
        <v>4133</v>
      </c>
      <c r="H9162" s="600" t="s">
        <v>4134</v>
      </c>
    </row>
    <row r="9163" spans="1:8">
      <c r="A9163" s="601" t="s">
        <v>4149</v>
      </c>
      <c r="B9163" s="602"/>
      <c r="C9163" s="602"/>
      <c r="D9163" s="603"/>
      <c r="E9163" s="604" t="s">
        <v>4140</v>
      </c>
      <c r="F9163" s="632">
        <v>0.05</v>
      </c>
      <c r="G9163" s="606">
        <v>64783.484999999993</v>
      </c>
      <c r="H9163" s="607">
        <v>3239.17</v>
      </c>
    </row>
    <row r="9164" spans="1:8">
      <c r="A9164" s="601"/>
      <c r="B9164" s="602"/>
      <c r="C9164" s="602"/>
      <c r="D9164" s="603"/>
      <c r="E9164" s="623" t="s">
        <v>4150</v>
      </c>
      <c r="F9164" s="624"/>
      <c r="G9164" s="625"/>
      <c r="H9164" s="612">
        <v>3239.17</v>
      </c>
    </row>
    <row r="9165" spans="1:8">
      <c r="A9165" s="677" t="s">
        <v>4151</v>
      </c>
      <c r="B9165" s="678"/>
      <c r="C9165" s="678"/>
      <c r="D9165" s="678"/>
      <c r="E9165" s="678"/>
      <c r="F9165" s="678"/>
      <c r="G9165" s="678"/>
      <c r="H9165" s="679"/>
    </row>
    <row r="9166" spans="1:8">
      <c r="A9166" s="594" t="s">
        <v>4064</v>
      </c>
      <c r="B9166" s="595"/>
      <c r="C9166" s="595"/>
      <c r="D9166" s="596"/>
      <c r="E9166" s="597" t="s">
        <v>4130</v>
      </c>
      <c r="F9166" s="598" t="s">
        <v>4144</v>
      </c>
      <c r="G9166" s="599" t="s">
        <v>4133</v>
      </c>
      <c r="H9166" s="600" t="s">
        <v>4134</v>
      </c>
    </row>
    <row r="9167" spans="1:8">
      <c r="A9167" s="601" t="s">
        <v>4195</v>
      </c>
      <c r="B9167" s="602"/>
      <c r="C9167" s="602"/>
      <c r="D9167" s="603"/>
      <c r="E9167" s="604" t="s">
        <v>4146</v>
      </c>
      <c r="F9167" s="640">
        <v>0.4</v>
      </c>
      <c r="G9167" s="606">
        <v>45029.264109374999</v>
      </c>
      <c r="H9167" s="607">
        <v>18011.71</v>
      </c>
    </row>
    <row r="9168" spans="1:8">
      <c r="A9168" s="601"/>
      <c r="B9168" s="602"/>
      <c r="C9168" s="602"/>
      <c r="D9168" s="603"/>
      <c r="E9168" s="604" t="s">
        <v>4141</v>
      </c>
      <c r="F9168" s="605"/>
      <c r="G9168" s="606" t="s">
        <v>4141</v>
      </c>
      <c r="H9168" s="607" t="s">
        <v>4141</v>
      </c>
    </row>
    <row r="9169" spans="1:8" ht="13.5" thickBot="1">
      <c r="A9169" s="641"/>
      <c r="B9169" s="642"/>
      <c r="C9169" s="642"/>
      <c r="D9169" s="643"/>
      <c r="E9169" s="644" t="s">
        <v>4153</v>
      </c>
      <c r="F9169" s="645"/>
      <c r="G9169" s="646"/>
      <c r="H9169" s="647">
        <v>18011.71</v>
      </c>
    </row>
    <row r="9170" spans="1:8" ht="13.5" thickBot="1">
      <c r="A9170" s="648" t="s">
        <v>4154</v>
      </c>
      <c r="B9170" s="649"/>
      <c r="C9170" s="649"/>
      <c r="D9170" s="649"/>
      <c r="E9170" s="650"/>
      <c r="F9170" s="651">
        <v>77863.27</v>
      </c>
      <c r="G9170" s="652"/>
      <c r="H9170" s="653"/>
    </row>
    <row r="9171" spans="1:8" ht="15.75" thickBot="1">
      <c r="A9171" s="579"/>
      <c r="B9171" s="579"/>
      <c r="C9171" s="579"/>
      <c r="D9171" s="579"/>
      <c r="E9171" s="579"/>
      <c r="F9171" s="579"/>
      <c r="G9171" s="579"/>
      <c r="H9171" s="579"/>
    </row>
    <row r="9172" spans="1:8" ht="15.75" thickBot="1">
      <c r="A9172" s="580"/>
      <c r="B9172" s="580"/>
      <c r="C9172" s="580"/>
      <c r="D9172" s="580"/>
      <c r="E9172" s="580"/>
      <c r="F9172" s="580"/>
      <c r="G9172" s="580"/>
      <c r="H9172" s="580"/>
    </row>
    <row r="9173" spans="1:8" ht="26.25" thickBot="1">
      <c r="A9173" s="573" t="s">
        <v>4129</v>
      </c>
      <c r="B9173" s="581"/>
      <c r="C9173" s="581"/>
      <c r="D9173" s="582" t="s">
        <v>719</v>
      </c>
      <c r="E9173" s="583" t="s">
        <v>4130</v>
      </c>
      <c r="F9173" s="584" t="s">
        <v>28</v>
      </c>
      <c r="G9173" s="585" t="s">
        <v>0</v>
      </c>
      <c r="H9173" s="586" t="s">
        <v>5034</v>
      </c>
    </row>
    <row r="9174" spans="1:8" ht="15.75" customHeight="1" thickBot="1">
      <c r="A9174" s="580"/>
      <c r="B9174" s="580"/>
      <c r="C9174" s="580"/>
      <c r="D9174" s="580"/>
      <c r="E9174" s="580"/>
      <c r="F9174" s="580"/>
      <c r="G9174" s="580"/>
      <c r="H9174" s="580"/>
    </row>
    <row r="9175" spans="1:8">
      <c r="A9175" s="674" t="s">
        <v>1297</v>
      </c>
      <c r="B9175" s="675"/>
      <c r="C9175" s="675"/>
      <c r="D9175" s="675"/>
      <c r="E9175" s="675"/>
      <c r="F9175" s="675"/>
      <c r="G9175" s="675"/>
      <c r="H9175" s="676"/>
    </row>
    <row r="9176" spans="1:8">
      <c r="A9176" s="594" t="s">
        <v>4064</v>
      </c>
      <c r="B9176" s="595"/>
      <c r="C9176" s="595"/>
      <c r="D9176" s="596"/>
      <c r="E9176" s="597" t="s">
        <v>4130</v>
      </c>
      <c r="F9176" s="598" t="s">
        <v>4132</v>
      </c>
      <c r="G9176" s="599" t="s">
        <v>4133</v>
      </c>
      <c r="H9176" s="600" t="s">
        <v>4134</v>
      </c>
    </row>
    <row r="9177" spans="1:8">
      <c r="A9177" s="601" t="s">
        <v>5035</v>
      </c>
      <c r="B9177" s="602"/>
      <c r="C9177" s="602"/>
      <c r="D9177" s="603"/>
      <c r="E9177" s="604" t="s">
        <v>4138</v>
      </c>
      <c r="F9177" s="605">
        <v>1</v>
      </c>
      <c r="G9177" s="606">
        <v>46204</v>
      </c>
      <c r="H9177" s="607">
        <v>46204</v>
      </c>
    </row>
    <row r="9178" spans="1:8">
      <c r="A9178" s="601" t="s">
        <v>4536</v>
      </c>
      <c r="B9178" s="602"/>
      <c r="C9178" s="602"/>
      <c r="D9178" s="603"/>
      <c r="E9178" s="604" t="s">
        <v>4263</v>
      </c>
      <c r="F9178" s="605">
        <v>3</v>
      </c>
      <c r="G9178" s="606">
        <v>2699</v>
      </c>
      <c r="H9178" s="607">
        <v>8097</v>
      </c>
    </row>
    <row r="9179" spans="1:8">
      <c r="A9179" s="601" t="s">
        <v>5002</v>
      </c>
      <c r="B9179" s="602"/>
      <c r="C9179" s="602"/>
      <c r="D9179" s="603"/>
      <c r="E9179" s="604" t="s">
        <v>4263</v>
      </c>
      <c r="F9179" s="605">
        <v>0.2</v>
      </c>
      <c r="G9179" s="606">
        <v>8505</v>
      </c>
      <c r="H9179" s="607">
        <v>1701</v>
      </c>
    </row>
    <row r="9180" spans="1:8">
      <c r="A9180" s="601"/>
      <c r="B9180" s="602"/>
      <c r="C9180" s="602"/>
      <c r="D9180" s="603"/>
      <c r="E9180" s="604" t="s">
        <v>4141</v>
      </c>
      <c r="F9180" s="605"/>
      <c r="G9180" s="606" t="s">
        <v>4141</v>
      </c>
      <c r="H9180" s="607" t="s">
        <v>4141</v>
      </c>
    </row>
    <row r="9181" spans="1:8">
      <c r="A9181" s="601"/>
      <c r="B9181" s="602"/>
      <c r="C9181" s="602"/>
      <c r="D9181" s="603"/>
      <c r="E9181" s="604" t="s">
        <v>4141</v>
      </c>
      <c r="F9181" s="605"/>
      <c r="G9181" s="606" t="s">
        <v>4141</v>
      </c>
      <c r="H9181" s="607" t="s">
        <v>4141</v>
      </c>
    </row>
    <row r="9182" spans="1:8">
      <c r="A9182" s="601"/>
      <c r="B9182" s="602"/>
      <c r="C9182" s="602"/>
      <c r="D9182" s="603"/>
      <c r="E9182" s="623" t="s">
        <v>4142</v>
      </c>
      <c r="F9182" s="624"/>
      <c r="G9182" s="625"/>
      <c r="H9182" s="612">
        <v>56002</v>
      </c>
    </row>
    <row r="9183" spans="1:8">
      <c r="A9183" s="677" t="s">
        <v>4143</v>
      </c>
      <c r="B9183" s="678"/>
      <c r="C9183" s="678"/>
      <c r="D9183" s="678"/>
      <c r="E9183" s="678"/>
      <c r="F9183" s="678"/>
      <c r="G9183" s="678"/>
      <c r="H9183" s="679"/>
    </row>
    <row r="9184" spans="1:8">
      <c r="A9184" s="594" t="s">
        <v>4129</v>
      </c>
      <c r="B9184" s="595"/>
      <c r="C9184" s="595"/>
      <c r="D9184" s="596"/>
      <c r="E9184" s="597" t="s">
        <v>4130</v>
      </c>
      <c r="F9184" s="598" t="s">
        <v>4144</v>
      </c>
      <c r="G9184" s="599" t="s">
        <v>4133</v>
      </c>
      <c r="H9184" s="600" t="s">
        <v>4134</v>
      </c>
    </row>
    <row r="9185" spans="1:8">
      <c r="A9185" s="601" t="s">
        <v>4145</v>
      </c>
      <c r="B9185" s="602"/>
      <c r="C9185" s="602"/>
      <c r="D9185" s="603"/>
      <c r="E9185" s="604" t="s">
        <v>4146</v>
      </c>
      <c r="F9185" s="619">
        <v>0.44</v>
      </c>
      <c r="G9185" s="606">
        <v>1587.2183463750353</v>
      </c>
      <c r="H9185" s="607">
        <v>698.38</v>
      </c>
    </row>
    <row r="9186" spans="1:8">
      <c r="A9186" s="601"/>
      <c r="B9186" s="602"/>
      <c r="C9186" s="602"/>
      <c r="D9186" s="603"/>
      <c r="E9186" s="604" t="s">
        <v>4141</v>
      </c>
      <c r="F9186" s="619" t="s">
        <v>4141</v>
      </c>
      <c r="G9186" s="606" t="s">
        <v>4141</v>
      </c>
      <c r="H9186" s="607" t="s">
        <v>4141</v>
      </c>
    </row>
    <row r="9187" spans="1:8">
      <c r="A9187" s="601"/>
      <c r="B9187" s="602"/>
      <c r="C9187" s="602"/>
      <c r="D9187" s="603"/>
      <c r="E9187" s="604" t="s">
        <v>4141</v>
      </c>
      <c r="F9187" s="619" t="s">
        <v>4141</v>
      </c>
      <c r="G9187" s="606" t="s">
        <v>4141</v>
      </c>
      <c r="H9187" s="607" t="s">
        <v>4141</v>
      </c>
    </row>
    <row r="9188" spans="1:8">
      <c r="A9188" s="620"/>
      <c r="B9188" s="621"/>
      <c r="C9188" s="621"/>
      <c r="D9188" s="622"/>
      <c r="E9188" s="623" t="s">
        <v>4147</v>
      </c>
      <c r="F9188" s="624"/>
      <c r="G9188" s="625"/>
      <c r="H9188" s="612">
        <v>698.38</v>
      </c>
    </row>
    <row r="9189" spans="1:8">
      <c r="A9189" s="677" t="s">
        <v>4148</v>
      </c>
      <c r="B9189" s="678"/>
      <c r="C9189" s="678"/>
      <c r="D9189" s="678"/>
      <c r="E9189" s="678"/>
      <c r="F9189" s="678"/>
      <c r="G9189" s="678"/>
      <c r="H9189" s="679"/>
    </row>
    <row r="9190" spans="1:8">
      <c r="A9190" s="594" t="s">
        <v>4064</v>
      </c>
      <c r="B9190" s="595"/>
      <c r="C9190" s="595"/>
      <c r="D9190" s="596"/>
      <c r="E9190" s="597" t="s">
        <v>4130</v>
      </c>
      <c r="F9190" s="598" t="s">
        <v>4132</v>
      </c>
      <c r="G9190" s="599" t="s">
        <v>4133</v>
      </c>
      <c r="H9190" s="600" t="s">
        <v>4134</v>
      </c>
    </row>
    <row r="9191" spans="1:8">
      <c r="A9191" s="601" t="s">
        <v>4149</v>
      </c>
      <c r="B9191" s="602"/>
      <c r="C9191" s="602"/>
      <c r="D9191" s="603"/>
      <c r="E9191" s="604" t="s">
        <v>4140</v>
      </c>
      <c r="F9191" s="632">
        <v>9.5100000000000004E-2</v>
      </c>
      <c r="G9191" s="606">
        <v>64783.484999999993</v>
      </c>
      <c r="H9191" s="607">
        <v>6160.91</v>
      </c>
    </row>
    <row r="9192" spans="1:8">
      <c r="A9192" s="601"/>
      <c r="B9192" s="602"/>
      <c r="C9192" s="602"/>
      <c r="D9192" s="603"/>
      <c r="E9192" s="623" t="s">
        <v>4150</v>
      </c>
      <c r="F9192" s="624"/>
      <c r="G9192" s="625"/>
      <c r="H9192" s="612">
        <v>6160.91</v>
      </c>
    </row>
    <row r="9193" spans="1:8">
      <c r="A9193" s="677" t="s">
        <v>4151</v>
      </c>
      <c r="B9193" s="678"/>
      <c r="C9193" s="678"/>
      <c r="D9193" s="678"/>
      <c r="E9193" s="678"/>
      <c r="F9193" s="678"/>
      <c r="G9193" s="678"/>
      <c r="H9193" s="679"/>
    </row>
    <row r="9194" spans="1:8">
      <c r="A9194" s="594" t="s">
        <v>4064</v>
      </c>
      <c r="B9194" s="595"/>
      <c r="C9194" s="595"/>
      <c r="D9194" s="596"/>
      <c r="E9194" s="597" t="s">
        <v>4130</v>
      </c>
      <c r="F9194" s="598" t="s">
        <v>4144</v>
      </c>
      <c r="G9194" s="599" t="s">
        <v>4133</v>
      </c>
      <c r="H9194" s="600" t="s">
        <v>4134</v>
      </c>
    </row>
    <row r="9195" spans="1:8">
      <c r="A9195" s="601" t="s">
        <v>4195</v>
      </c>
      <c r="B9195" s="602"/>
      <c r="C9195" s="602"/>
      <c r="D9195" s="603"/>
      <c r="E9195" s="604" t="s">
        <v>4146</v>
      </c>
      <c r="F9195" s="640">
        <v>0.44</v>
      </c>
      <c r="G9195" s="606">
        <v>45029.264109374999</v>
      </c>
      <c r="H9195" s="607">
        <v>19812.88</v>
      </c>
    </row>
    <row r="9196" spans="1:8">
      <c r="A9196" s="601"/>
      <c r="B9196" s="602"/>
      <c r="C9196" s="602"/>
      <c r="D9196" s="603"/>
      <c r="E9196" s="604" t="s">
        <v>4141</v>
      </c>
      <c r="F9196" s="605"/>
      <c r="G9196" s="606" t="s">
        <v>4141</v>
      </c>
      <c r="H9196" s="607" t="s">
        <v>4141</v>
      </c>
    </row>
    <row r="9197" spans="1:8" ht="13.5" thickBot="1">
      <c r="A9197" s="641"/>
      <c r="B9197" s="642"/>
      <c r="C9197" s="642"/>
      <c r="D9197" s="643"/>
      <c r="E9197" s="644" t="s">
        <v>4153</v>
      </c>
      <c r="F9197" s="645"/>
      <c r="G9197" s="646"/>
      <c r="H9197" s="647">
        <v>19812.88</v>
      </c>
    </row>
    <row r="9198" spans="1:8" ht="13.5" thickBot="1">
      <c r="A9198" s="648" t="s">
        <v>4154</v>
      </c>
      <c r="B9198" s="649"/>
      <c r="C9198" s="649"/>
      <c r="D9198" s="649"/>
      <c r="E9198" s="650"/>
      <c r="F9198" s="651">
        <v>82674.17</v>
      </c>
      <c r="G9198" s="652"/>
      <c r="H9198" s="653"/>
    </row>
    <row r="9199" spans="1:8" ht="15.75" thickBot="1">
      <c r="A9199" s="579"/>
      <c r="B9199" s="579"/>
      <c r="C9199" s="579"/>
      <c r="D9199" s="579"/>
      <c r="E9199" s="579"/>
      <c r="F9199" s="579"/>
      <c r="G9199" s="579"/>
      <c r="H9199" s="579"/>
    </row>
    <row r="9200" spans="1:8" ht="15.75" thickBot="1">
      <c r="A9200" s="580"/>
      <c r="B9200" s="580"/>
      <c r="C9200" s="580"/>
      <c r="D9200" s="580"/>
      <c r="E9200" s="580"/>
      <c r="F9200" s="580"/>
      <c r="G9200" s="580"/>
      <c r="H9200" s="580"/>
    </row>
    <row r="9201" spans="1:8" ht="26.25" thickBot="1">
      <c r="A9201" s="573" t="s">
        <v>4129</v>
      </c>
      <c r="B9201" s="581"/>
      <c r="C9201" s="581"/>
      <c r="D9201" s="582" t="s">
        <v>721</v>
      </c>
      <c r="E9201" s="583" t="s">
        <v>4130</v>
      </c>
      <c r="F9201" s="584" t="s">
        <v>28</v>
      </c>
      <c r="G9201" s="585" t="s">
        <v>0</v>
      </c>
      <c r="H9201" s="586" t="s">
        <v>5036</v>
      </c>
    </row>
    <row r="9202" spans="1:8" ht="15.75" customHeight="1" thickBot="1">
      <c r="A9202" s="580"/>
      <c r="B9202" s="580"/>
      <c r="C9202" s="580"/>
      <c r="D9202" s="580"/>
      <c r="E9202" s="580"/>
      <c r="F9202" s="580"/>
      <c r="G9202" s="580"/>
      <c r="H9202" s="580"/>
    </row>
    <row r="9203" spans="1:8">
      <c r="A9203" s="674" t="s">
        <v>1297</v>
      </c>
      <c r="B9203" s="675"/>
      <c r="C9203" s="675"/>
      <c r="D9203" s="675"/>
      <c r="E9203" s="675"/>
      <c r="F9203" s="675"/>
      <c r="G9203" s="675"/>
      <c r="H9203" s="676"/>
    </row>
    <row r="9204" spans="1:8">
      <c r="A9204" s="594" t="s">
        <v>4064</v>
      </c>
      <c r="B9204" s="595"/>
      <c r="C9204" s="595"/>
      <c r="D9204" s="596"/>
      <c r="E9204" s="597" t="s">
        <v>4130</v>
      </c>
      <c r="F9204" s="598" t="s">
        <v>4132</v>
      </c>
      <c r="G9204" s="599" t="s">
        <v>4133</v>
      </c>
      <c r="H9204" s="600" t="s">
        <v>4134</v>
      </c>
    </row>
    <row r="9205" spans="1:8">
      <c r="A9205" s="601" t="s">
        <v>5037</v>
      </c>
      <c r="B9205" s="602"/>
      <c r="C9205" s="602"/>
      <c r="D9205" s="603"/>
      <c r="E9205" s="604" t="s">
        <v>4138</v>
      </c>
      <c r="F9205" s="605">
        <v>1</v>
      </c>
      <c r="G9205" s="606">
        <v>45867</v>
      </c>
      <c r="H9205" s="607">
        <v>45867</v>
      </c>
    </row>
    <row r="9206" spans="1:8">
      <c r="A9206" s="601" t="s">
        <v>4536</v>
      </c>
      <c r="B9206" s="602"/>
      <c r="C9206" s="602"/>
      <c r="D9206" s="603"/>
      <c r="E9206" s="604" t="s">
        <v>4263</v>
      </c>
      <c r="F9206" s="605">
        <v>3</v>
      </c>
      <c r="G9206" s="606">
        <v>2699</v>
      </c>
      <c r="H9206" s="607">
        <v>8097</v>
      </c>
    </row>
    <row r="9207" spans="1:8">
      <c r="A9207" s="601" t="s">
        <v>5002</v>
      </c>
      <c r="B9207" s="602"/>
      <c r="C9207" s="602"/>
      <c r="D9207" s="603"/>
      <c r="E9207" s="604" t="s">
        <v>4263</v>
      </c>
      <c r="F9207" s="605">
        <v>0.2</v>
      </c>
      <c r="G9207" s="606">
        <v>8505</v>
      </c>
      <c r="H9207" s="607">
        <v>1701</v>
      </c>
    </row>
    <row r="9208" spans="1:8">
      <c r="A9208" s="601"/>
      <c r="B9208" s="602"/>
      <c r="C9208" s="602"/>
      <c r="D9208" s="603"/>
      <c r="E9208" s="604" t="s">
        <v>4141</v>
      </c>
      <c r="F9208" s="605"/>
      <c r="G9208" s="606" t="s">
        <v>4141</v>
      </c>
      <c r="H9208" s="607" t="s">
        <v>4141</v>
      </c>
    </row>
    <row r="9209" spans="1:8">
      <c r="A9209" s="601"/>
      <c r="B9209" s="602"/>
      <c r="C9209" s="602"/>
      <c r="D9209" s="603"/>
      <c r="E9209" s="604" t="s">
        <v>4141</v>
      </c>
      <c r="F9209" s="605"/>
      <c r="G9209" s="606" t="s">
        <v>4141</v>
      </c>
      <c r="H9209" s="607" t="s">
        <v>4141</v>
      </c>
    </row>
    <row r="9210" spans="1:8">
      <c r="A9210" s="601"/>
      <c r="B9210" s="602"/>
      <c r="C9210" s="602"/>
      <c r="D9210" s="603"/>
      <c r="E9210" s="623" t="s">
        <v>4142</v>
      </c>
      <c r="F9210" s="624"/>
      <c r="G9210" s="625"/>
      <c r="H9210" s="612">
        <v>55665</v>
      </c>
    </row>
    <row r="9211" spans="1:8">
      <c r="A9211" s="677" t="s">
        <v>4143</v>
      </c>
      <c r="B9211" s="678"/>
      <c r="C9211" s="678"/>
      <c r="D9211" s="678"/>
      <c r="E9211" s="678"/>
      <c r="F9211" s="678"/>
      <c r="G9211" s="678"/>
      <c r="H9211" s="679"/>
    </row>
    <row r="9212" spans="1:8">
      <c r="A9212" s="594" t="s">
        <v>4129</v>
      </c>
      <c r="B9212" s="595"/>
      <c r="C9212" s="595"/>
      <c r="D9212" s="596"/>
      <c r="E9212" s="597" t="s">
        <v>4130</v>
      </c>
      <c r="F9212" s="598" t="s">
        <v>4144</v>
      </c>
      <c r="G9212" s="599" t="s">
        <v>4133</v>
      </c>
      <c r="H9212" s="600" t="s">
        <v>4134</v>
      </c>
    </row>
    <row r="9213" spans="1:8">
      <c r="A9213" s="601" t="s">
        <v>4145</v>
      </c>
      <c r="B9213" s="602"/>
      <c r="C9213" s="602"/>
      <c r="D9213" s="603"/>
      <c r="E9213" s="604" t="s">
        <v>4146</v>
      </c>
      <c r="F9213" s="619">
        <v>0.4</v>
      </c>
      <c r="G9213" s="606">
        <v>1587.2183463750353</v>
      </c>
      <c r="H9213" s="607">
        <v>634.89</v>
      </c>
    </row>
    <row r="9214" spans="1:8">
      <c r="A9214" s="601"/>
      <c r="B9214" s="602"/>
      <c r="C9214" s="602"/>
      <c r="D9214" s="603"/>
      <c r="E9214" s="604" t="s">
        <v>4141</v>
      </c>
      <c r="F9214" s="619" t="s">
        <v>4141</v>
      </c>
      <c r="G9214" s="606" t="s">
        <v>4141</v>
      </c>
      <c r="H9214" s="607" t="s">
        <v>4141</v>
      </c>
    </row>
    <row r="9215" spans="1:8">
      <c r="A9215" s="601"/>
      <c r="B9215" s="602"/>
      <c r="C9215" s="602"/>
      <c r="D9215" s="603"/>
      <c r="E9215" s="604" t="s">
        <v>4141</v>
      </c>
      <c r="F9215" s="619" t="s">
        <v>4141</v>
      </c>
      <c r="G9215" s="606" t="s">
        <v>4141</v>
      </c>
      <c r="H9215" s="607" t="s">
        <v>4141</v>
      </c>
    </row>
    <row r="9216" spans="1:8">
      <c r="A9216" s="620"/>
      <c r="B9216" s="621"/>
      <c r="C9216" s="621"/>
      <c r="D9216" s="622"/>
      <c r="E9216" s="623" t="s">
        <v>4147</v>
      </c>
      <c r="F9216" s="624"/>
      <c r="G9216" s="625"/>
      <c r="H9216" s="612">
        <v>634.89</v>
      </c>
    </row>
    <row r="9217" spans="1:8">
      <c r="A9217" s="677" t="s">
        <v>4148</v>
      </c>
      <c r="B9217" s="678"/>
      <c r="C9217" s="678"/>
      <c r="D9217" s="678"/>
      <c r="E9217" s="678"/>
      <c r="F9217" s="678"/>
      <c r="G9217" s="678"/>
      <c r="H9217" s="679"/>
    </row>
    <row r="9218" spans="1:8">
      <c r="A9218" s="594" t="s">
        <v>4064</v>
      </c>
      <c r="B9218" s="595"/>
      <c r="C9218" s="595"/>
      <c r="D9218" s="596"/>
      <c r="E9218" s="597" t="s">
        <v>4130</v>
      </c>
      <c r="F9218" s="598" t="s">
        <v>4132</v>
      </c>
      <c r="G9218" s="599" t="s">
        <v>4133</v>
      </c>
      <c r="H9218" s="600" t="s">
        <v>4134</v>
      </c>
    </row>
    <row r="9219" spans="1:8">
      <c r="A9219" s="601" t="s">
        <v>4149</v>
      </c>
      <c r="B9219" s="602"/>
      <c r="C9219" s="602"/>
      <c r="D9219" s="603"/>
      <c r="E9219" s="604" t="s">
        <v>4140</v>
      </c>
      <c r="F9219" s="632">
        <v>9.5100000000000004E-2</v>
      </c>
      <c r="G9219" s="606">
        <v>64783.484999999993</v>
      </c>
      <c r="H9219" s="607">
        <v>6160.91</v>
      </c>
    </row>
    <row r="9220" spans="1:8">
      <c r="A9220" s="601"/>
      <c r="B9220" s="602"/>
      <c r="C9220" s="602"/>
      <c r="D9220" s="603"/>
      <c r="E9220" s="623" t="s">
        <v>4150</v>
      </c>
      <c r="F9220" s="624"/>
      <c r="G9220" s="625"/>
      <c r="H9220" s="612">
        <v>6160.91</v>
      </c>
    </row>
    <row r="9221" spans="1:8">
      <c r="A9221" s="677" t="s">
        <v>4151</v>
      </c>
      <c r="B9221" s="678"/>
      <c r="C9221" s="678"/>
      <c r="D9221" s="678"/>
      <c r="E9221" s="678"/>
      <c r="F9221" s="678"/>
      <c r="G9221" s="678"/>
      <c r="H9221" s="679"/>
    </row>
    <row r="9222" spans="1:8">
      <c r="A9222" s="594" t="s">
        <v>4064</v>
      </c>
      <c r="B9222" s="595"/>
      <c r="C9222" s="595"/>
      <c r="D9222" s="596"/>
      <c r="E9222" s="597" t="s">
        <v>4130</v>
      </c>
      <c r="F9222" s="598" t="s">
        <v>4144</v>
      </c>
      <c r="G9222" s="599" t="s">
        <v>4133</v>
      </c>
      <c r="H9222" s="600" t="s">
        <v>4134</v>
      </c>
    </row>
    <row r="9223" spans="1:8">
      <c r="A9223" s="601" t="s">
        <v>4195</v>
      </c>
      <c r="B9223" s="602"/>
      <c r="C9223" s="602"/>
      <c r="D9223" s="603"/>
      <c r="E9223" s="604" t="s">
        <v>4146</v>
      </c>
      <c r="F9223" s="640">
        <v>0.4</v>
      </c>
      <c r="G9223" s="606">
        <v>45029.264109374999</v>
      </c>
      <c r="H9223" s="607">
        <v>18011.71</v>
      </c>
    </row>
    <row r="9224" spans="1:8">
      <c r="A9224" s="601"/>
      <c r="B9224" s="602"/>
      <c r="C9224" s="602"/>
      <c r="D9224" s="603"/>
      <c r="E9224" s="604" t="s">
        <v>4141</v>
      </c>
      <c r="F9224" s="605"/>
      <c r="G9224" s="606" t="s">
        <v>4141</v>
      </c>
      <c r="H9224" s="607" t="s">
        <v>4141</v>
      </c>
    </row>
    <row r="9225" spans="1:8" ht="13.5" thickBot="1">
      <c r="A9225" s="641"/>
      <c r="B9225" s="642"/>
      <c r="C9225" s="642"/>
      <c r="D9225" s="643"/>
      <c r="E9225" s="644" t="s">
        <v>4153</v>
      </c>
      <c r="F9225" s="645"/>
      <c r="G9225" s="646"/>
      <c r="H9225" s="647">
        <v>18011.71</v>
      </c>
    </row>
    <row r="9226" spans="1:8" ht="13.5" thickBot="1">
      <c r="A9226" s="648" t="s">
        <v>4154</v>
      </c>
      <c r="B9226" s="649"/>
      <c r="C9226" s="649"/>
      <c r="D9226" s="649"/>
      <c r="E9226" s="650"/>
      <c r="F9226" s="651">
        <v>80472.509999999995</v>
      </c>
      <c r="G9226" s="652"/>
      <c r="H9226" s="653"/>
    </row>
    <row r="9227" spans="1:8" ht="15.75" thickBot="1">
      <c r="A9227" s="579"/>
      <c r="B9227" s="579"/>
      <c r="C9227" s="579"/>
      <c r="D9227" s="579"/>
      <c r="E9227" s="579"/>
      <c r="F9227" s="579"/>
      <c r="G9227" s="579"/>
      <c r="H9227" s="579"/>
    </row>
    <row r="9228" spans="1:8" ht="15.75" thickBot="1">
      <c r="A9228" s="580"/>
      <c r="B9228" s="580"/>
      <c r="C9228" s="580"/>
      <c r="D9228" s="580"/>
      <c r="E9228" s="580"/>
      <c r="F9228" s="580"/>
      <c r="G9228" s="580"/>
      <c r="H9228" s="580"/>
    </row>
    <row r="9229" spans="1:8" ht="26.25" thickBot="1">
      <c r="A9229" s="573" t="s">
        <v>4129</v>
      </c>
      <c r="B9229" s="581"/>
      <c r="C9229" s="581"/>
      <c r="D9229" s="582" t="s">
        <v>723</v>
      </c>
      <c r="E9229" s="583" t="s">
        <v>4130</v>
      </c>
      <c r="F9229" s="584" t="s">
        <v>28</v>
      </c>
      <c r="G9229" s="585" t="s">
        <v>0</v>
      </c>
      <c r="H9229" s="586" t="s">
        <v>5038</v>
      </c>
    </row>
    <row r="9230" spans="1:8" ht="15.75" customHeight="1" thickBot="1">
      <c r="A9230" s="580"/>
      <c r="B9230" s="580"/>
      <c r="C9230" s="580"/>
      <c r="D9230" s="580"/>
      <c r="E9230" s="580"/>
      <c r="F9230" s="580"/>
      <c r="G9230" s="580"/>
      <c r="H9230" s="580"/>
    </row>
    <row r="9231" spans="1:8">
      <c r="A9231" s="674" t="s">
        <v>1297</v>
      </c>
      <c r="B9231" s="675"/>
      <c r="C9231" s="675"/>
      <c r="D9231" s="675"/>
      <c r="E9231" s="675"/>
      <c r="F9231" s="675"/>
      <c r="G9231" s="675"/>
      <c r="H9231" s="676"/>
    </row>
    <row r="9232" spans="1:8">
      <c r="A9232" s="594" t="s">
        <v>4064</v>
      </c>
      <c r="B9232" s="595"/>
      <c r="C9232" s="595"/>
      <c r="D9232" s="596"/>
      <c r="E9232" s="597" t="s">
        <v>4130</v>
      </c>
      <c r="F9232" s="598" t="s">
        <v>4132</v>
      </c>
      <c r="G9232" s="599" t="s">
        <v>4133</v>
      </c>
      <c r="H9232" s="600" t="s">
        <v>4134</v>
      </c>
    </row>
    <row r="9233" spans="1:8">
      <c r="A9233" s="601" t="s">
        <v>5039</v>
      </c>
      <c r="B9233" s="602"/>
      <c r="C9233" s="602"/>
      <c r="D9233" s="603"/>
      <c r="E9233" s="604" t="s">
        <v>4138</v>
      </c>
      <c r="F9233" s="605">
        <v>1</v>
      </c>
      <c r="G9233" s="606">
        <v>57645</v>
      </c>
      <c r="H9233" s="607">
        <v>57645</v>
      </c>
    </row>
    <row r="9234" spans="1:8">
      <c r="A9234" s="601" t="s">
        <v>4536</v>
      </c>
      <c r="B9234" s="602"/>
      <c r="C9234" s="602"/>
      <c r="D9234" s="603"/>
      <c r="E9234" s="604" t="s">
        <v>4263</v>
      </c>
      <c r="F9234" s="605">
        <v>3</v>
      </c>
      <c r="G9234" s="606">
        <v>2699</v>
      </c>
      <c r="H9234" s="607">
        <v>8097</v>
      </c>
    </row>
    <row r="9235" spans="1:8">
      <c r="A9235" s="601" t="s">
        <v>5002</v>
      </c>
      <c r="B9235" s="602"/>
      <c r="C9235" s="602"/>
      <c r="D9235" s="603"/>
      <c r="E9235" s="604" t="s">
        <v>4263</v>
      </c>
      <c r="F9235" s="605">
        <v>0.2</v>
      </c>
      <c r="G9235" s="606">
        <v>8505</v>
      </c>
      <c r="H9235" s="607">
        <v>1701</v>
      </c>
    </row>
    <row r="9236" spans="1:8">
      <c r="A9236" s="601"/>
      <c r="B9236" s="602"/>
      <c r="C9236" s="602"/>
      <c r="D9236" s="603"/>
      <c r="E9236" s="604" t="s">
        <v>4141</v>
      </c>
      <c r="F9236" s="605"/>
      <c r="G9236" s="606" t="s">
        <v>4141</v>
      </c>
      <c r="H9236" s="607" t="s">
        <v>4141</v>
      </c>
    </row>
    <row r="9237" spans="1:8">
      <c r="A9237" s="601"/>
      <c r="B9237" s="602"/>
      <c r="C9237" s="602"/>
      <c r="D9237" s="603"/>
      <c r="E9237" s="604" t="s">
        <v>4141</v>
      </c>
      <c r="F9237" s="605"/>
      <c r="G9237" s="606" t="s">
        <v>4141</v>
      </c>
      <c r="H9237" s="607" t="s">
        <v>4141</v>
      </c>
    </row>
    <row r="9238" spans="1:8">
      <c r="A9238" s="601"/>
      <c r="B9238" s="602"/>
      <c r="C9238" s="602"/>
      <c r="D9238" s="603"/>
      <c r="E9238" s="623" t="s">
        <v>4142</v>
      </c>
      <c r="F9238" s="624"/>
      <c r="G9238" s="625"/>
      <c r="H9238" s="612">
        <v>67443</v>
      </c>
    </row>
    <row r="9239" spans="1:8">
      <c r="A9239" s="677" t="s">
        <v>4143</v>
      </c>
      <c r="B9239" s="678"/>
      <c r="C9239" s="678"/>
      <c r="D9239" s="678"/>
      <c r="E9239" s="678"/>
      <c r="F9239" s="678"/>
      <c r="G9239" s="678"/>
      <c r="H9239" s="679"/>
    </row>
    <row r="9240" spans="1:8">
      <c r="A9240" s="594" t="s">
        <v>4129</v>
      </c>
      <c r="B9240" s="595"/>
      <c r="C9240" s="595"/>
      <c r="D9240" s="596"/>
      <c r="E9240" s="597" t="s">
        <v>4130</v>
      </c>
      <c r="F9240" s="598" t="s">
        <v>4144</v>
      </c>
      <c r="G9240" s="599" t="s">
        <v>4133</v>
      </c>
      <c r="H9240" s="600" t="s">
        <v>4134</v>
      </c>
    </row>
    <row r="9241" spans="1:8">
      <c r="A9241" s="601" t="s">
        <v>4145</v>
      </c>
      <c r="B9241" s="602"/>
      <c r="C9241" s="602"/>
      <c r="D9241" s="603"/>
      <c r="E9241" s="604" t="s">
        <v>4146</v>
      </c>
      <c r="F9241" s="619">
        <v>0.4</v>
      </c>
      <c r="G9241" s="606">
        <v>1587.2183463750353</v>
      </c>
      <c r="H9241" s="607">
        <v>634.89</v>
      </c>
    </row>
    <row r="9242" spans="1:8">
      <c r="A9242" s="601"/>
      <c r="B9242" s="602"/>
      <c r="C9242" s="602"/>
      <c r="D9242" s="603"/>
      <c r="E9242" s="604" t="s">
        <v>4141</v>
      </c>
      <c r="F9242" s="619" t="s">
        <v>4141</v>
      </c>
      <c r="G9242" s="606" t="s">
        <v>4141</v>
      </c>
      <c r="H9242" s="607" t="s">
        <v>4141</v>
      </c>
    </row>
    <row r="9243" spans="1:8">
      <c r="A9243" s="601"/>
      <c r="B9243" s="602"/>
      <c r="C9243" s="602"/>
      <c r="D9243" s="603"/>
      <c r="E9243" s="604" t="s">
        <v>4141</v>
      </c>
      <c r="F9243" s="619" t="s">
        <v>4141</v>
      </c>
      <c r="G9243" s="606" t="s">
        <v>4141</v>
      </c>
      <c r="H9243" s="607" t="s">
        <v>4141</v>
      </c>
    </row>
    <row r="9244" spans="1:8">
      <c r="A9244" s="620"/>
      <c r="B9244" s="621"/>
      <c r="C9244" s="621"/>
      <c r="D9244" s="622"/>
      <c r="E9244" s="623" t="s">
        <v>4147</v>
      </c>
      <c r="F9244" s="624"/>
      <c r="G9244" s="625"/>
      <c r="H9244" s="612">
        <v>634.89</v>
      </c>
    </row>
    <row r="9245" spans="1:8">
      <c r="A9245" s="677" t="s">
        <v>4148</v>
      </c>
      <c r="B9245" s="678"/>
      <c r="C9245" s="678"/>
      <c r="D9245" s="678"/>
      <c r="E9245" s="678"/>
      <c r="F9245" s="678"/>
      <c r="G9245" s="678"/>
      <c r="H9245" s="679"/>
    </row>
    <row r="9246" spans="1:8">
      <c r="A9246" s="594" t="s">
        <v>4064</v>
      </c>
      <c r="B9246" s="595"/>
      <c r="C9246" s="595"/>
      <c r="D9246" s="596"/>
      <c r="E9246" s="597" t="s">
        <v>4130</v>
      </c>
      <c r="F9246" s="598" t="s">
        <v>4132</v>
      </c>
      <c r="G9246" s="599" t="s">
        <v>4133</v>
      </c>
      <c r="H9246" s="600" t="s">
        <v>4134</v>
      </c>
    </row>
    <row r="9247" spans="1:8">
      <c r="A9247" s="601" t="s">
        <v>4149</v>
      </c>
      <c r="B9247" s="602"/>
      <c r="C9247" s="602"/>
      <c r="D9247" s="603"/>
      <c r="E9247" s="604" t="s">
        <v>4140</v>
      </c>
      <c r="F9247" s="632">
        <v>9.5100000000000004E-2</v>
      </c>
      <c r="G9247" s="606">
        <v>64783.484999999993</v>
      </c>
      <c r="H9247" s="607">
        <v>6160.91</v>
      </c>
    </row>
    <row r="9248" spans="1:8">
      <c r="A9248" s="601"/>
      <c r="B9248" s="602"/>
      <c r="C9248" s="602"/>
      <c r="D9248" s="603"/>
      <c r="E9248" s="623" t="s">
        <v>4150</v>
      </c>
      <c r="F9248" s="624"/>
      <c r="G9248" s="625"/>
      <c r="H9248" s="612">
        <v>6160.91</v>
      </c>
    </row>
    <row r="9249" spans="1:8">
      <c r="A9249" s="677" t="s">
        <v>4151</v>
      </c>
      <c r="B9249" s="678"/>
      <c r="C9249" s="678"/>
      <c r="D9249" s="678"/>
      <c r="E9249" s="678"/>
      <c r="F9249" s="678"/>
      <c r="G9249" s="678"/>
      <c r="H9249" s="679"/>
    </row>
    <row r="9250" spans="1:8">
      <c r="A9250" s="594" t="s">
        <v>4064</v>
      </c>
      <c r="B9250" s="595"/>
      <c r="C9250" s="595"/>
      <c r="D9250" s="596"/>
      <c r="E9250" s="597" t="s">
        <v>4130</v>
      </c>
      <c r="F9250" s="598" t="s">
        <v>4144</v>
      </c>
      <c r="G9250" s="599" t="s">
        <v>4133</v>
      </c>
      <c r="H9250" s="600" t="s">
        <v>4134</v>
      </c>
    </row>
    <row r="9251" spans="1:8">
      <c r="A9251" s="601" t="s">
        <v>4195</v>
      </c>
      <c r="B9251" s="602"/>
      <c r="C9251" s="602"/>
      <c r="D9251" s="603"/>
      <c r="E9251" s="604" t="s">
        <v>4146</v>
      </c>
      <c r="F9251" s="640">
        <v>0.4</v>
      </c>
      <c r="G9251" s="606">
        <v>45029.264109374999</v>
      </c>
      <c r="H9251" s="607">
        <v>18011.71</v>
      </c>
    </row>
    <row r="9252" spans="1:8">
      <c r="A9252" s="601"/>
      <c r="B9252" s="602"/>
      <c r="C9252" s="602"/>
      <c r="D9252" s="603"/>
      <c r="E9252" s="604" t="s">
        <v>4141</v>
      </c>
      <c r="F9252" s="605"/>
      <c r="G9252" s="606" t="s">
        <v>4141</v>
      </c>
      <c r="H9252" s="607" t="s">
        <v>4141</v>
      </c>
    </row>
    <row r="9253" spans="1:8" ht="13.5" thickBot="1">
      <c r="A9253" s="641"/>
      <c r="B9253" s="642"/>
      <c r="C9253" s="642"/>
      <c r="D9253" s="643"/>
      <c r="E9253" s="644" t="s">
        <v>4153</v>
      </c>
      <c r="F9253" s="645"/>
      <c r="G9253" s="646"/>
      <c r="H9253" s="647">
        <v>18011.71</v>
      </c>
    </row>
    <row r="9254" spans="1:8" ht="13.5" thickBot="1">
      <c r="A9254" s="648" t="s">
        <v>4154</v>
      </c>
      <c r="B9254" s="649"/>
      <c r="C9254" s="649"/>
      <c r="D9254" s="649"/>
      <c r="E9254" s="650"/>
      <c r="F9254" s="651">
        <v>92250.51</v>
      </c>
      <c r="G9254" s="652"/>
      <c r="H9254" s="653"/>
    </row>
    <row r="9255" spans="1:8" ht="15.75" thickBot="1">
      <c r="A9255" s="579"/>
      <c r="B9255" s="579"/>
      <c r="C9255" s="579"/>
      <c r="D9255" s="579"/>
      <c r="E9255" s="579"/>
      <c r="F9255" s="579"/>
      <c r="G9255" s="579"/>
      <c r="H9255" s="579"/>
    </row>
    <row r="9256" spans="1:8" ht="15.75" thickBot="1">
      <c r="A9256" s="580"/>
      <c r="B9256" s="580"/>
      <c r="C9256" s="580"/>
      <c r="D9256" s="580"/>
      <c r="E9256" s="580"/>
      <c r="F9256" s="580"/>
      <c r="G9256" s="580"/>
      <c r="H9256" s="580"/>
    </row>
    <row r="9257" spans="1:8" ht="26.25" thickBot="1">
      <c r="A9257" s="573" t="s">
        <v>4129</v>
      </c>
      <c r="B9257" s="581"/>
      <c r="C9257" s="581"/>
      <c r="D9257" s="582" t="s">
        <v>725</v>
      </c>
      <c r="E9257" s="583" t="s">
        <v>4130</v>
      </c>
      <c r="F9257" s="584" t="s">
        <v>28</v>
      </c>
      <c r="G9257" s="585" t="s">
        <v>0</v>
      </c>
      <c r="H9257" s="586" t="s">
        <v>5040</v>
      </c>
    </row>
    <row r="9258" spans="1:8" ht="15.75" customHeight="1" thickBot="1">
      <c r="A9258" s="580"/>
      <c r="B9258" s="580"/>
      <c r="C9258" s="580"/>
      <c r="D9258" s="580"/>
      <c r="E9258" s="580"/>
      <c r="F9258" s="580"/>
      <c r="G9258" s="580"/>
      <c r="H9258" s="580"/>
    </row>
    <row r="9259" spans="1:8">
      <c r="A9259" s="674" t="s">
        <v>1297</v>
      </c>
      <c r="B9259" s="675"/>
      <c r="C9259" s="675"/>
      <c r="D9259" s="675"/>
      <c r="E9259" s="675"/>
      <c r="F9259" s="675"/>
      <c r="G9259" s="675"/>
      <c r="H9259" s="676"/>
    </row>
    <row r="9260" spans="1:8">
      <c r="A9260" s="594" t="s">
        <v>4064</v>
      </c>
      <c r="B9260" s="595"/>
      <c r="C9260" s="595"/>
      <c r="D9260" s="596"/>
      <c r="E9260" s="597" t="s">
        <v>4130</v>
      </c>
      <c r="F9260" s="598" t="s">
        <v>4132</v>
      </c>
      <c r="G9260" s="599" t="s">
        <v>4133</v>
      </c>
      <c r="H9260" s="600" t="s">
        <v>4134</v>
      </c>
    </row>
    <row r="9261" spans="1:8">
      <c r="A9261" s="601" t="s">
        <v>5041</v>
      </c>
      <c r="B9261" s="602"/>
      <c r="C9261" s="602"/>
      <c r="D9261" s="603"/>
      <c r="E9261" s="604" t="s">
        <v>4138</v>
      </c>
      <c r="F9261" s="605">
        <v>1</v>
      </c>
      <c r="G9261" s="606">
        <v>40627</v>
      </c>
      <c r="H9261" s="607">
        <v>40627</v>
      </c>
    </row>
    <row r="9262" spans="1:8">
      <c r="A9262" s="601" t="s">
        <v>4536</v>
      </c>
      <c r="B9262" s="602"/>
      <c r="C9262" s="602"/>
      <c r="D9262" s="603"/>
      <c r="E9262" s="604" t="s">
        <v>4263</v>
      </c>
      <c r="F9262" s="605">
        <v>3</v>
      </c>
      <c r="G9262" s="606">
        <v>2699</v>
      </c>
      <c r="H9262" s="607">
        <v>8097</v>
      </c>
    </row>
    <row r="9263" spans="1:8">
      <c r="A9263" s="601" t="s">
        <v>5002</v>
      </c>
      <c r="B9263" s="602"/>
      <c r="C9263" s="602"/>
      <c r="D9263" s="603"/>
      <c r="E9263" s="604" t="s">
        <v>4263</v>
      </c>
      <c r="F9263" s="605">
        <v>0.3</v>
      </c>
      <c r="G9263" s="606">
        <v>8505</v>
      </c>
      <c r="H9263" s="607">
        <v>2551.5</v>
      </c>
    </row>
    <row r="9264" spans="1:8">
      <c r="A9264" s="601"/>
      <c r="B9264" s="602"/>
      <c r="C9264" s="602"/>
      <c r="D9264" s="603"/>
      <c r="E9264" s="604" t="s">
        <v>4141</v>
      </c>
      <c r="F9264" s="605"/>
      <c r="G9264" s="606" t="s">
        <v>4141</v>
      </c>
      <c r="H9264" s="607" t="s">
        <v>4141</v>
      </c>
    </row>
    <row r="9265" spans="1:8">
      <c r="A9265" s="601"/>
      <c r="B9265" s="602"/>
      <c r="C9265" s="602"/>
      <c r="D9265" s="603"/>
      <c r="E9265" s="604" t="s">
        <v>4141</v>
      </c>
      <c r="F9265" s="605"/>
      <c r="G9265" s="606" t="s">
        <v>4141</v>
      </c>
      <c r="H9265" s="607" t="s">
        <v>4141</v>
      </c>
    </row>
    <row r="9266" spans="1:8">
      <c r="A9266" s="601"/>
      <c r="B9266" s="602"/>
      <c r="C9266" s="602"/>
      <c r="D9266" s="603"/>
      <c r="E9266" s="623" t="s">
        <v>4142</v>
      </c>
      <c r="F9266" s="624"/>
      <c r="G9266" s="625"/>
      <c r="H9266" s="612">
        <v>51275.5</v>
      </c>
    </row>
    <row r="9267" spans="1:8">
      <c r="A9267" s="677" t="s">
        <v>4143</v>
      </c>
      <c r="B9267" s="678"/>
      <c r="C9267" s="678"/>
      <c r="D9267" s="678"/>
      <c r="E9267" s="678"/>
      <c r="F9267" s="678"/>
      <c r="G9267" s="678"/>
      <c r="H9267" s="679"/>
    </row>
    <row r="9268" spans="1:8">
      <c r="A9268" s="594" t="s">
        <v>4129</v>
      </c>
      <c r="B9268" s="595"/>
      <c r="C9268" s="595"/>
      <c r="D9268" s="596"/>
      <c r="E9268" s="597" t="s">
        <v>4130</v>
      </c>
      <c r="F9268" s="598" t="s">
        <v>4144</v>
      </c>
      <c r="G9268" s="599" t="s">
        <v>4133</v>
      </c>
      <c r="H9268" s="600" t="s">
        <v>4134</v>
      </c>
    </row>
    <row r="9269" spans="1:8">
      <c r="A9269" s="601" t="s">
        <v>4145</v>
      </c>
      <c r="B9269" s="602"/>
      <c r="C9269" s="602"/>
      <c r="D9269" s="603"/>
      <c r="E9269" s="604" t="s">
        <v>4146</v>
      </c>
      <c r="F9269" s="619">
        <v>0.4</v>
      </c>
      <c r="G9269" s="606">
        <v>1587.2183463750353</v>
      </c>
      <c r="H9269" s="607">
        <v>634.89</v>
      </c>
    </row>
    <row r="9270" spans="1:8">
      <c r="A9270" s="601"/>
      <c r="B9270" s="602"/>
      <c r="C9270" s="602"/>
      <c r="D9270" s="603"/>
      <c r="E9270" s="604" t="s">
        <v>4141</v>
      </c>
      <c r="F9270" s="619" t="s">
        <v>4141</v>
      </c>
      <c r="G9270" s="606" t="s">
        <v>4141</v>
      </c>
      <c r="H9270" s="607" t="s">
        <v>4141</v>
      </c>
    </row>
    <row r="9271" spans="1:8">
      <c r="A9271" s="601"/>
      <c r="B9271" s="602"/>
      <c r="C9271" s="602"/>
      <c r="D9271" s="603"/>
      <c r="E9271" s="604" t="s">
        <v>4141</v>
      </c>
      <c r="F9271" s="619" t="s">
        <v>4141</v>
      </c>
      <c r="G9271" s="606" t="s">
        <v>4141</v>
      </c>
      <c r="H9271" s="607" t="s">
        <v>4141</v>
      </c>
    </row>
    <row r="9272" spans="1:8">
      <c r="A9272" s="620"/>
      <c r="B9272" s="621"/>
      <c r="C9272" s="621"/>
      <c r="D9272" s="622"/>
      <c r="E9272" s="623" t="s">
        <v>4147</v>
      </c>
      <c r="F9272" s="624"/>
      <c r="G9272" s="625"/>
      <c r="H9272" s="612">
        <v>634.89</v>
      </c>
    </row>
    <row r="9273" spans="1:8">
      <c r="A9273" s="677" t="s">
        <v>4148</v>
      </c>
      <c r="B9273" s="678"/>
      <c r="C9273" s="678"/>
      <c r="D9273" s="678"/>
      <c r="E9273" s="678"/>
      <c r="F9273" s="678"/>
      <c r="G9273" s="678"/>
      <c r="H9273" s="679"/>
    </row>
    <row r="9274" spans="1:8">
      <c r="A9274" s="594" t="s">
        <v>4064</v>
      </c>
      <c r="B9274" s="595"/>
      <c r="C9274" s="595"/>
      <c r="D9274" s="596"/>
      <c r="E9274" s="597" t="s">
        <v>4130</v>
      </c>
      <c r="F9274" s="598" t="s">
        <v>4132</v>
      </c>
      <c r="G9274" s="599" t="s">
        <v>4133</v>
      </c>
      <c r="H9274" s="600" t="s">
        <v>4134</v>
      </c>
    </row>
    <row r="9275" spans="1:8">
      <c r="A9275" s="601" t="s">
        <v>4149</v>
      </c>
      <c r="B9275" s="602"/>
      <c r="C9275" s="602"/>
      <c r="D9275" s="603"/>
      <c r="E9275" s="604" t="s">
        <v>4140</v>
      </c>
      <c r="F9275" s="632">
        <v>9.5100000000000004E-2</v>
      </c>
      <c r="G9275" s="606">
        <v>64783.484999999993</v>
      </c>
      <c r="H9275" s="607">
        <v>6160.91</v>
      </c>
    </row>
    <row r="9276" spans="1:8">
      <c r="A9276" s="601"/>
      <c r="B9276" s="602"/>
      <c r="C9276" s="602"/>
      <c r="D9276" s="603"/>
      <c r="E9276" s="623" t="s">
        <v>4150</v>
      </c>
      <c r="F9276" s="624"/>
      <c r="G9276" s="625"/>
      <c r="H9276" s="612">
        <v>6160.91</v>
      </c>
    </row>
    <row r="9277" spans="1:8">
      <c r="A9277" s="677" t="s">
        <v>4151</v>
      </c>
      <c r="B9277" s="678"/>
      <c r="C9277" s="678"/>
      <c r="D9277" s="678"/>
      <c r="E9277" s="678"/>
      <c r="F9277" s="678"/>
      <c r="G9277" s="678"/>
      <c r="H9277" s="679"/>
    </row>
    <row r="9278" spans="1:8">
      <c r="A9278" s="594" t="s">
        <v>4064</v>
      </c>
      <c r="B9278" s="595"/>
      <c r="C9278" s="595"/>
      <c r="D9278" s="596"/>
      <c r="E9278" s="597" t="s">
        <v>4130</v>
      </c>
      <c r="F9278" s="598" t="s">
        <v>4144</v>
      </c>
      <c r="G9278" s="599" t="s">
        <v>4133</v>
      </c>
      <c r="H9278" s="600" t="s">
        <v>4134</v>
      </c>
    </row>
    <row r="9279" spans="1:8">
      <c r="A9279" s="601" t="s">
        <v>4195</v>
      </c>
      <c r="B9279" s="602"/>
      <c r="C9279" s="602"/>
      <c r="D9279" s="603"/>
      <c r="E9279" s="604" t="s">
        <v>4146</v>
      </c>
      <c r="F9279" s="640">
        <v>0.4</v>
      </c>
      <c r="G9279" s="606">
        <v>45029.264109374999</v>
      </c>
      <c r="H9279" s="607">
        <v>18011.71</v>
      </c>
    </row>
    <row r="9280" spans="1:8">
      <c r="A9280" s="601"/>
      <c r="B9280" s="602"/>
      <c r="C9280" s="602"/>
      <c r="D9280" s="603"/>
      <c r="E9280" s="604" t="s">
        <v>4141</v>
      </c>
      <c r="F9280" s="605"/>
      <c r="G9280" s="606" t="s">
        <v>4141</v>
      </c>
      <c r="H9280" s="607" t="s">
        <v>4141</v>
      </c>
    </row>
    <row r="9281" spans="1:8" ht="13.5" thickBot="1">
      <c r="A9281" s="641"/>
      <c r="B9281" s="642"/>
      <c r="C9281" s="642"/>
      <c r="D9281" s="643"/>
      <c r="E9281" s="644" t="s">
        <v>4153</v>
      </c>
      <c r="F9281" s="645"/>
      <c r="G9281" s="646"/>
      <c r="H9281" s="647">
        <v>18011.71</v>
      </c>
    </row>
    <row r="9282" spans="1:8" ht="13.5" thickBot="1">
      <c r="A9282" s="648" t="s">
        <v>4154</v>
      </c>
      <c r="B9282" s="649"/>
      <c r="C9282" s="649"/>
      <c r="D9282" s="649"/>
      <c r="E9282" s="650"/>
      <c r="F9282" s="651">
        <v>76083.009999999995</v>
      </c>
      <c r="G9282" s="652"/>
      <c r="H9282" s="653"/>
    </row>
    <row r="9283" spans="1:8" ht="15.75" thickBot="1">
      <c r="A9283" s="579"/>
      <c r="B9283" s="579"/>
      <c r="C9283" s="579"/>
      <c r="D9283" s="579"/>
      <c r="E9283" s="579"/>
      <c r="F9283" s="579"/>
      <c r="G9283" s="579"/>
      <c r="H9283" s="579"/>
    </row>
    <row r="9284" spans="1:8" ht="15.75" thickBot="1">
      <c r="A9284" s="580"/>
      <c r="B9284" s="580"/>
      <c r="C9284" s="580"/>
      <c r="D9284" s="580"/>
      <c r="E9284" s="580"/>
      <c r="F9284" s="580"/>
      <c r="G9284" s="580"/>
      <c r="H9284" s="580"/>
    </row>
    <row r="9285" spans="1:8" ht="26.25" thickBot="1">
      <c r="A9285" s="573" t="s">
        <v>4129</v>
      </c>
      <c r="B9285" s="581"/>
      <c r="C9285" s="581"/>
      <c r="D9285" s="582" t="s">
        <v>727</v>
      </c>
      <c r="E9285" s="583" t="s">
        <v>4130</v>
      </c>
      <c r="F9285" s="584" t="s">
        <v>28</v>
      </c>
      <c r="G9285" s="585" t="s">
        <v>0</v>
      </c>
      <c r="H9285" s="586" t="s">
        <v>5042</v>
      </c>
    </row>
    <row r="9286" spans="1:8" ht="15.75" customHeight="1" thickBot="1">
      <c r="A9286" s="580"/>
      <c r="B9286" s="580"/>
      <c r="C9286" s="580"/>
      <c r="D9286" s="580"/>
      <c r="E9286" s="580"/>
      <c r="F9286" s="580"/>
      <c r="G9286" s="580"/>
      <c r="H9286" s="580"/>
    </row>
    <row r="9287" spans="1:8">
      <c r="A9287" s="674" t="s">
        <v>1297</v>
      </c>
      <c r="B9287" s="675"/>
      <c r="C9287" s="675"/>
      <c r="D9287" s="675"/>
      <c r="E9287" s="675"/>
      <c r="F9287" s="675"/>
      <c r="G9287" s="675"/>
      <c r="H9287" s="676"/>
    </row>
    <row r="9288" spans="1:8">
      <c r="A9288" s="594" t="s">
        <v>4064</v>
      </c>
      <c r="B9288" s="595"/>
      <c r="C9288" s="595"/>
      <c r="D9288" s="596"/>
      <c r="E9288" s="597" t="s">
        <v>4130</v>
      </c>
      <c r="F9288" s="598" t="s">
        <v>4132</v>
      </c>
      <c r="G9288" s="599" t="s">
        <v>4133</v>
      </c>
      <c r="H9288" s="600" t="s">
        <v>4134</v>
      </c>
    </row>
    <row r="9289" spans="1:8">
      <c r="A9289" s="601" t="s">
        <v>5043</v>
      </c>
      <c r="B9289" s="602"/>
      <c r="C9289" s="602"/>
      <c r="D9289" s="603"/>
      <c r="E9289" s="604" t="s">
        <v>4164</v>
      </c>
      <c r="F9289" s="605">
        <v>1</v>
      </c>
      <c r="G9289" s="606">
        <v>42874</v>
      </c>
      <c r="H9289" s="607">
        <v>42874</v>
      </c>
    </row>
    <row r="9290" spans="1:8">
      <c r="A9290" s="601" t="s">
        <v>4536</v>
      </c>
      <c r="B9290" s="602"/>
      <c r="C9290" s="602"/>
      <c r="D9290" s="603"/>
      <c r="E9290" s="604" t="s">
        <v>4263</v>
      </c>
      <c r="F9290" s="605">
        <v>3</v>
      </c>
      <c r="G9290" s="606">
        <v>2699</v>
      </c>
      <c r="H9290" s="607">
        <v>8097</v>
      </c>
    </row>
    <row r="9291" spans="1:8">
      <c r="A9291" s="601" t="s">
        <v>5002</v>
      </c>
      <c r="B9291" s="602"/>
      <c r="C9291" s="602"/>
      <c r="D9291" s="603"/>
      <c r="E9291" s="604" t="s">
        <v>4263</v>
      </c>
      <c r="F9291" s="605">
        <v>0.2</v>
      </c>
      <c r="G9291" s="606">
        <v>8505</v>
      </c>
      <c r="H9291" s="607">
        <v>1701</v>
      </c>
    </row>
    <row r="9292" spans="1:8">
      <c r="A9292" s="601"/>
      <c r="B9292" s="602"/>
      <c r="C9292" s="602"/>
      <c r="D9292" s="603"/>
      <c r="E9292" s="604" t="s">
        <v>4141</v>
      </c>
      <c r="F9292" s="605"/>
      <c r="G9292" s="606" t="s">
        <v>4141</v>
      </c>
      <c r="H9292" s="607" t="s">
        <v>4141</v>
      </c>
    </row>
    <row r="9293" spans="1:8">
      <c r="A9293" s="601"/>
      <c r="B9293" s="602"/>
      <c r="C9293" s="602"/>
      <c r="D9293" s="603"/>
      <c r="E9293" s="604" t="s">
        <v>4141</v>
      </c>
      <c r="F9293" s="605"/>
      <c r="G9293" s="606" t="s">
        <v>4141</v>
      </c>
      <c r="H9293" s="607" t="s">
        <v>4141</v>
      </c>
    </row>
    <row r="9294" spans="1:8">
      <c r="A9294" s="601"/>
      <c r="B9294" s="602"/>
      <c r="C9294" s="602"/>
      <c r="D9294" s="603"/>
      <c r="E9294" s="623" t="s">
        <v>4142</v>
      </c>
      <c r="F9294" s="624"/>
      <c r="G9294" s="625"/>
      <c r="H9294" s="612">
        <v>52672</v>
      </c>
    </row>
    <row r="9295" spans="1:8">
      <c r="A9295" s="677" t="s">
        <v>4143</v>
      </c>
      <c r="B9295" s="678"/>
      <c r="C9295" s="678"/>
      <c r="D9295" s="678"/>
      <c r="E9295" s="678"/>
      <c r="F9295" s="678"/>
      <c r="G9295" s="678"/>
      <c r="H9295" s="679"/>
    </row>
    <row r="9296" spans="1:8">
      <c r="A9296" s="594" t="s">
        <v>4129</v>
      </c>
      <c r="B9296" s="595"/>
      <c r="C9296" s="595"/>
      <c r="D9296" s="596"/>
      <c r="E9296" s="597" t="s">
        <v>4130</v>
      </c>
      <c r="F9296" s="598" t="s">
        <v>4144</v>
      </c>
      <c r="G9296" s="599" t="s">
        <v>4133</v>
      </c>
      <c r="H9296" s="600" t="s">
        <v>4134</v>
      </c>
    </row>
    <row r="9297" spans="1:8">
      <c r="A9297" s="601" t="s">
        <v>4145</v>
      </c>
      <c r="B9297" s="602"/>
      <c r="C9297" s="602"/>
      <c r="D9297" s="603"/>
      <c r="E9297" s="604" t="s">
        <v>4146</v>
      </c>
      <c r="F9297" s="619">
        <v>0.4</v>
      </c>
      <c r="G9297" s="606">
        <v>1587.2183463750353</v>
      </c>
      <c r="H9297" s="607">
        <v>634.89</v>
      </c>
    </row>
    <row r="9298" spans="1:8">
      <c r="A9298" s="601"/>
      <c r="B9298" s="602"/>
      <c r="C9298" s="602"/>
      <c r="D9298" s="603"/>
      <c r="E9298" s="604" t="s">
        <v>4141</v>
      </c>
      <c r="F9298" s="619" t="s">
        <v>4141</v>
      </c>
      <c r="G9298" s="606" t="s">
        <v>4141</v>
      </c>
      <c r="H9298" s="607" t="s">
        <v>4141</v>
      </c>
    </row>
    <row r="9299" spans="1:8">
      <c r="A9299" s="601"/>
      <c r="B9299" s="602"/>
      <c r="C9299" s="602"/>
      <c r="D9299" s="603"/>
      <c r="E9299" s="604" t="s">
        <v>4141</v>
      </c>
      <c r="F9299" s="619" t="s">
        <v>4141</v>
      </c>
      <c r="G9299" s="606" t="s">
        <v>4141</v>
      </c>
      <c r="H9299" s="607" t="s">
        <v>4141</v>
      </c>
    </row>
    <row r="9300" spans="1:8">
      <c r="A9300" s="620"/>
      <c r="B9300" s="621"/>
      <c r="C9300" s="621"/>
      <c r="D9300" s="622"/>
      <c r="E9300" s="623" t="s">
        <v>4147</v>
      </c>
      <c r="F9300" s="624"/>
      <c r="G9300" s="625"/>
      <c r="H9300" s="612">
        <v>634.89</v>
      </c>
    </row>
    <row r="9301" spans="1:8">
      <c r="A9301" s="677" t="s">
        <v>4148</v>
      </c>
      <c r="B9301" s="678"/>
      <c r="C9301" s="678"/>
      <c r="D9301" s="678"/>
      <c r="E9301" s="678"/>
      <c r="F9301" s="678"/>
      <c r="G9301" s="678"/>
      <c r="H9301" s="679"/>
    </row>
    <row r="9302" spans="1:8">
      <c r="A9302" s="594" t="s">
        <v>4064</v>
      </c>
      <c r="B9302" s="595"/>
      <c r="C9302" s="595"/>
      <c r="D9302" s="596"/>
      <c r="E9302" s="597" t="s">
        <v>4130</v>
      </c>
      <c r="F9302" s="598" t="s">
        <v>4132</v>
      </c>
      <c r="G9302" s="599" t="s">
        <v>4133</v>
      </c>
      <c r="H9302" s="600" t="s">
        <v>4134</v>
      </c>
    </row>
    <row r="9303" spans="1:8">
      <c r="A9303" s="601" t="s">
        <v>4149</v>
      </c>
      <c r="B9303" s="602"/>
      <c r="C9303" s="602"/>
      <c r="D9303" s="603"/>
      <c r="E9303" s="604" t="s">
        <v>4140</v>
      </c>
      <c r="F9303" s="632">
        <v>0.05</v>
      </c>
      <c r="G9303" s="606">
        <v>64783.484999999993</v>
      </c>
      <c r="H9303" s="607">
        <v>3239.17</v>
      </c>
    </row>
    <row r="9304" spans="1:8">
      <c r="A9304" s="601"/>
      <c r="B9304" s="602"/>
      <c r="C9304" s="602"/>
      <c r="D9304" s="603"/>
      <c r="E9304" s="623" t="s">
        <v>4150</v>
      </c>
      <c r="F9304" s="624"/>
      <c r="G9304" s="625"/>
      <c r="H9304" s="612">
        <v>3239.17</v>
      </c>
    </row>
    <row r="9305" spans="1:8">
      <c r="A9305" s="677" t="s">
        <v>4151</v>
      </c>
      <c r="B9305" s="678"/>
      <c r="C9305" s="678"/>
      <c r="D9305" s="678"/>
      <c r="E9305" s="678"/>
      <c r="F9305" s="678"/>
      <c r="G9305" s="678"/>
      <c r="H9305" s="679"/>
    </row>
    <row r="9306" spans="1:8">
      <c r="A9306" s="594" t="s">
        <v>4064</v>
      </c>
      <c r="B9306" s="595"/>
      <c r="C9306" s="595"/>
      <c r="D9306" s="596"/>
      <c r="E9306" s="597" t="s">
        <v>4130</v>
      </c>
      <c r="F9306" s="598" t="s">
        <v>4144</v>
      </c>
      <c r="G9306" s="599" t="s">
        <v>4133</v>
      </c>
      <c r="H9306" s="600" t="s">
        <v>4134</v>
      </c>
    </row>
    <row r="9307" spans="1:8">
      <c r="A9307" s="601" t="s">
        <v>4195</v>
      </c>
      <c r="B9307" s="602"/>
      <c r="C9307" s="602"/>
      <c r="D9307" s="603"/>
      <c r="E9307" s="604" t="s">
        <v>4146</v>
      </c>
      <c r="F9307" s="640">
        <v>0.4</v>
      </c>
      <c r="G9307" s="606">
        <v>45029.264109374999</v>
      </c>
      <c r="H9307" s="607">
        <v>18011.71</v>
      </c>
    </row>
    <row r="9308" spans="1:8">
      <c r="A9308" s="601"/>
      <c r="B9308" s="602"/>
      <c r="C9308" s="602"/>
      <c r="D9308" s="603"/>
      <c r="E9308" s="604" t="s">
        <v>4141</v>
      </c>
      <c r="F9308" s="605"/>
      <c r="G9308" s="606" t="s">
        <v>4141</v>
      </c>
      <c r="H9308" s="607" t="s">
        <v>4141</v>
      </c>
    </row>
    <row r="9309" spans="1:8" ht="13.5" thickBot="1">
      <c r="A9309" s="641"/>
      <c r="B9309" s="642"/>
      <c r="C9309" s="642"/>
      <c r="D9309" s="643"/>
      <c r="E9309" s="644" t="s">
        <v>4153</v>
      </c>
      <c r="F9309" s="645"/>
      <c r="G9309" s="646"/>
      <c r="H9309" s="647">
        <v>18011.71</v>
      </c>
    </row>
    <row r="9310" spans="1:8" ht="13.5" thickBot="1">
      <c r="A9310" s="648" t="s">
        <v>4154</v>
      </c>
      <c r="B9310" s="649"/>
      <c r="C9310" s="649"/>
      <c r="D9310" s="649"/>
      <c r="E9310" s="650"/>
      <c r="F9310" s="651">
        <v>74557.77</v>
      </c>
      <c r="G9310" s="652"/>
      <c r="H9310" s="653"/>
    </row>
    <row r="9311" spans="1:8" ht="15.75" thickBot="1">
      <c r="A9311" s="579"/>
      <c r="B9311" s="579"/>
      <c r="C9311" s="579"/>
      <c r="D9311" s="579"/>
      <c r="E9311" s="579"/>
      <c r="F9311" s="579"/>
      <c r="G9311" s="579"/>
      <c r="H9311" s="579"/>
    </row>
    <row r="9312" spans="1:8" ht="15.75" thickBot="1">
      <c r="A9312" s="580"/>
      <c r="B9312" s="580"/>
      <c r="C9312" s="580"/>
      <c r="D9312" s="580"/>
      <c r="E9312" s="580"/>
      <c r="F9312" s="580"/>
      <c r="G9312" s="580"/>
      <c r="H9312" s="580"/>
    </row>
    <row r="9313" spans="1:8" ht="26.25" thickBot="1">
      <c r="A9313" s="573" t="s">
        <v>4129</v>
      </c>
      <c r="B9313" s="581"/>
      <c r="C9313" s="581"/>
      <c r="D9313" s="582" t="s">
        <v>729</v>
      </c>
      <c r="E9313" s="583" t="s">
        <v>4130</v>
      </c>
      <c r="F9313" s="584" t="s">
        <v>28</v>
      </c>
      <c r="G9313" s="585" t="s">
        <v>0</v>
      </c>
      <c r="H9313" s="586" t="s">
        <v>5044</v>
      </c>
    </row>
    <row r="9314" spans="1:8" ht="15.75" customHeight="1" thickBot="1">
      <c r="A9314" s="580"/>
      <c r="B9314" s="580"/>
      <c r="C9314" s="580"/>
      <c r="D9314" s="580"/>
      <c r="E9314" s="580"/>
      <c r="F9314" s="580"/>
      <c r="G9314" s="580"/>
      <c r="H9314" s="580"/>
    </row>
    <row r="9315" spans="1:8">
      <c r="A9315" s="674" t="s">
        <v>1297</v>
      </c>
      <c r="B9315" s="675"/>
      <c r="C9315" s="675"/>
      <c r="D9315" s="675"/>
      <c r="E9315" s="675"/>
      <c r="F9315" s="675"/>
      <c r="G9315" s="675"/>
      <c r="H9315" s="676"/>
    </row>
    <row r="9316" spans="1:8">
      <c r="A9316" s="594" t="s">
        <v>4064</v>
      </c>
      <c r="B9316" s="595"/>
      <c r="C9316" s="595"/>
      <c r="D9316" s="596"/>
      <c r="E9316" s="597" t="s">
        <v>4130</v>
      </c>
      <c r="F9316" s="598" t="s">
        <v>4132</v>
      </c>
      <c r="G9316" s="599" t="s">
        <v>4133</v>
      </c>
      <c r="H9316" s="600" t="s">
        <v>4134</v>
      </c>
    </row>
    <row r="9317" spans="1:8">
      <c r="A9317" s="601" t="s">
        <v>5045</v>
      </c>
      <c r="B9317" s="602"/>
      <c r="C9317" s="602"/>
      <c r="D9317" s="603"/>
      <c r="E9317" s="604" t="s">
        <v>4164</v>
      </c>
      <c r="F9317" s="605">
        <v>1</v>
      </c>
      <c r="G9317" s="606">
        <v>77114</v>
      </c>
      <c r="H9317" s="607">
        <v>77114</v>
      </c>
    </row>
    <row r="9318" spans="1:8">
      <c r="A9318" s="601" t="s">
        <v>4536</v>
      </c>
      <c r="B9318" s="602"/>
      <c r="C9318" s="602"/>
      <c r="D9318" s="603"/>
      <c r="E9318" s="604" t="s">
        <v>4263</v>
      </c>
      <c r="F9318" s="605">
        <v>3</v>
      </c>
      <c r="G9318" s="606">
        <v>2699</v>
      </c>
      <c r="H9318" s="607">
        <v>8097</v>
      </c>
    </row>
    <row r="9319" spans="1:8">
      <c r="A9319" s="601" t="s">
        <v>5002</v>
      </c>
      <c r="B9319" s="602"/>
      <c r="C9319" s="602"/>
      <c r="D9319" s="603"/>
      <c r="E9319" s="604" t="s">
        <v>4263</v>
      </c>
      <c r="F9319" s="605">
        <v>0.2</v>
      </c>
      <c r="G9319" s="606">
        <v>8505</v>
      </c>
      <c r="H9319" s="607">
        <v>1701</v>
      </c>
    </row>
    <row r="9320" spans="1:8">
      <c r="A9320" s="601"/>
      <c r="B9320" s="602"/>
      <c r="C9320" s="602"/>
      <c r="D9320" s="603"/>
      <c r="E9320" s="604" t="s">
        <v>4141</v>
      </c>
      <c r="F9320" s="605"/>
      <c r="G9320" s="606" t="s">
        <v>4141</v>
      </c>
      <c r="H9320" s="607" t="s">
        <v>4141</v>
      </c>
    </row>
    <row r="9321" spans="1:8">
      <c r="A9321" s="601"/>
      <c r="B9321" s="602"/>
      <c r="C9321" s="602"/>
      <c r="D9321" s="603"/>
      <c r="E9321" s="604" t="s">
        <v>4141</v>
      </c>
      <c r="F9321" s="605"/>
      <c r="G9321" s="606" t="s">
        <v>4141</v>
      </c>
      <c r="H9321" s="607" t="s">
        <v>4141</v>
      </c>
    </row>
    <row r="9322" spans="1:8">
      <c r="A9322" s="601"/>
      <c r="B9322" s="602"/>
      <c r="C9322" s="602"/>
      <c r="D9322" s="603"/>
      <c r="E9322" s="623" t="s">
        <v>4142</v>
      </c>
      <c r="F9322" s="624"/>
      <c r="G9322" s="625"/>
      <c r="H9322" s="612">
        <v>86912</v>
      </c>
    </row>
    <row r="9323" spans="1:8">
      <c r="A9323" s="677" t="s">
        <v>4143</v>
      </c>
      <c r="B9323" s="678"/>
      <c r="C9323" s="678"/>
      <c r="D9323" s="678"/>
      <c r="E9323" s="678"/>
      <c r="F9323" s="678"/>
      <c r="G9323" s="678"/>
      <c r="H9323" s="679"/>
    </row>
    <row r="9324" spans="1:8">
      <c r="A9324" s="594" t="s">
        <v>4129</v>
      </c>
      <c r="B9324" s="595"/>
      <c r="C9324" s="595"/>
      <c r="D9324" s="596"/>
      <c r="E9324" s="597" t="s">
        <v>4130</v>
      </c>
      <c r="F9324" s="598" t="s">
        <v>4144</v>
      </c>
      <c r="G9324" s="599" t="s">
        <v>4133</v>
      </c>
      <c r="H9324" s="600" t="s">
        <v>4134</v>
      </c>
    </row>
    <row r="9325" spans="1:8">
      <c r="A9325" s="601" t="s">
        <v>4145</v>
      </c>
      <c r="B9325" s="602"/>
      <c r="C9325" s="602"/>
      <c r="D9325" s="603"/>
      <c r="E9325" s="604" t="s">
        <v>4146</v>
      </c>
      <c r="F9325" s="619">
        <v>0.4</v>
      </c>
      <c r="G9325" s="606">
        <v>1587.2183463750353</v>
      </c>
      <c r="H9325" s="607">
        <v>634.89</v>
      </c>
    </row>
    <row r="9326" spans="1:8">
      <c r="A9326" s="601"/>
      <c r="B9326" s="602"/>
      <c r="C9326" s="602"/>
      <c r="D9326" s="603"/>
      <c r="E9326" s="604" t="s">
        <v>4141</v>
      </c>
      <c r="F9326" s="619" t="s">
        <v>4141</v>
      </c>
      <c r="G9326" s="606" t="s">
        <v>4141</v>
      </c>
      <c r="H9326" s="607" t="s">
        <v>4141</v>
      </c>
    </row>
    <row r="9327" spans="1:8">
      <c r="A9327" s="601"/>
      <c r="B9327" s="602"/>
      <c r="C9327" s="602"/>
      <c r="D9327" s="603"/>
      <c r="E9327" s="604" t="s">
        <v>4141</v>
      </c>
      <c r="F9327" s="619" t="s">
        <v>4141</v>
      </c>
      <c r="G9327" s="606" t="s">
        <v>4141</v>
      </c>
      <c r="H9327" s="607" t="s">
        <v>4141</v>
      </c>
    </row>
    <row r="9328" spans="1:8">
      <c r="A9328" s="620"/>
      <c r="B9328" s="621"/>
      <c r="C9328" s="621"/>
      <c r="D9328" s="622"/>
      <c r="E9328" s="623" t="s">
        <v>4147</v>
      </c>
      <c r="F9328" s="624"/>
      <c r="G9328" s="625"/>
      <c r="H9328" s="612">
        <v>634.89</v>
      </c>
    </row>
    <row r="9329" spans="1:8">
      <c r="A9329" s="677" t="s">
        <v>4148</v>
      </c>
      <c r="B9329" s="678"/>
      <c r="C9329" s="678"/>
      <c r="D9329" s="678"/>
      <c r="E9329" s="678"/>
      <c r="F9329" s="678"/>
      <c r="G9329" s="678"/>
      <c r="H9329" s="679"/>
    </row>
    <row r="9330" spans="1:8">
      <c r="A9330" s="594" t="s">
        <v>4064</v>
      </c>
      <c r="B9330" s="595"/>
      <c r="C9330" s="595"/>
      <c r="D9330" s="596"/>
      <c r="E9330" s="597" t="s">
        <v>4130</v>
      </c>
      <c r="F9330" s="598" t="s">
        <v>4132</v>
      </c>
      <c r="G9330" s="599" t="s">
        <v>4133</v>
      </c>
      <c r="H9330" s="600" t="s">
        <v>4134</v>
      </c>
    </row>
    <row r="9331" spans="1:8">
      <c r="A9331" s="601" t="s">
        <v>4149</v>
      </c>
      <c r="B9331" s="602"/>
      <c r="C9331" s="602"/>
      <c r="D9331" s="603"/>
      <c r="E9331" s="604" t="s">
        <v>4140</v>
      </c>
      <c r="F9331" s="632">
        <v>9.5100000000000004E-2</v>
      </c>
      <c r="G9331" s="606">
        <v>64783.484999999993</v>
      </c>
      <c r="H9331" s="607">
        <v>6160.91</v>
      </c>
    </row>
    <row r="9332" spans="1:8">
      <c r="A9332" s="601"/>
      <c r="B9332" s="602"/>
      <c r="C9332" s="602"/>
      <c r="D9332" s="603"/>
      <c r="E9332" s="623" t="s">
        <v>4150</v>
      </c>
      <c r="F9332" s="624"/>
      <c r="G9332" s="625"/>
      <c r="H9332" s="612">
        <v>6160.91</v>
      </c>
    </row>
    <row r="9333" spans="1:8">
      <c r="A9333" s="677" t="s">
        <v>4151</v>
      </c>
      <c r="B9333" s="678"/>
      <c r="C9333" s="678"/>
      <c r="D9333" s="678"/>
      <c r="E9333" s="678"/>
      <c r="F9333" s="678"/>
      <c r="G9333" s="678"/>
      <c r="H9333" s="679"/>
    </row>
    <row r="9334" spans="1:8">
      <c r="A9334" s="594" t="s">
        <v>4064</v>
      </c>
      <c r="B9334" s="595"/>
      <c r="C9334" s="595"/>
      <c r="D9334" s="596"/>
      <c r="E9334" s="597" t="s">
        <v>4130</v>
      </c>
      <c r="F9334" s="598" t="s">
        <v>4144</v>
      </c>
      <c r="G9334" s="599" t="s">
        <v>4133</v>
      </c>
      <c r="H9334" s="600" t="s">
        <v>4134</v>
      </c>
    </row>
    <row r="9335" spans="1:8">
      <c r="A9335" s="601" t="s">
        <v>4195</v>
      </c>
      <c r="B9335" s="602"/>
      <c r="C9335" s="602"/>
      <c r="D9335" s="603"/>
      <c r="E9335" s="604" t="s">
        <v>4146</v>
      </c>
      <c r="F9335" s="640">
        <v>0.4</v>
      </c>
      <c r="G9335" s="606">
        <v>45029.264109374999</v>
      </c>
      <c r="H9335" s="607">
        <v>18011.71</v>
      </c>
    </row>
    <row r="9336" spans="1:8">
      <c r="A9336" s="601"/>
      <c r="B9336" s="602"/>
      <c r="C9336" s="602"/>
      <c r="D9336" s="603"/>
      <c r="E9336" s="604" t="s">
        <v>4141</v>
      </c>
      <c r="F9336" s="605"/>
      <c r="G9336" s="606" t="s">
        <v>4141</v>
      </c>
      <c r="H9336" s="607" t="s">
        <v>4141</v>
      </c>
    </row>
    <row r="9337" spans="1:8" ht="13.5" thickBot="1">
      <c r="A9337" s="641"/>
      <c r="B9337" s="642"/>
      <c r="C9337" s="642"/>
      <c r="D9337" s="643"/>
      <c r="E9337" s="644" t="s">
        <v>4153</v>
      </c>
      <c r="F9337" s="645"/>
      <c r="G9337" s="646"/>
      <c r="H9337" s="647">
        <v>18011.71</v>
      </c>
    </row>
    <row r="9338" spans="1:8" ht="13.5" thickBot="1">
      <c r="A9338" s="648" t="s">
        <v>4154</v>
      </c>
      <c r="B9338" s="649"/>
      <c r="C9338" s="649"/>
      <c r="D9338" s="649"/>
      <c r="E9338" s="650"/>
      <c r="F9338" s="651">
        <v>111719.51</v>
      </c>
      <c r="G9338" s="652"/>
      <c r="H9338" s="653"/>
    </row>
    <row r="9339" spans="1:8" ht="15.75" thickBot="1">
      <c r="A9339" s="579"/>
      <c r="B9339" s="579"/>
      <c r="C9339" s="579"/>
      <c r="D9339" s="579"/>
      <c r="E9339" s="579"/>
      <c r="F9339" s="579"/>
      <c r="G9339" s="579"/>
      <c r="H9339" s="579"/>
    </row>
    <row r="9340" spans="1:8" ht="15.75" thickBot="1">
      <c r="A9340" s="580"/>
      <c r="B9340" s="580"/>
      <c r="C9340" s="580"/>
      <c r="D9340" s="580"/>
      <c r="E9340" s="580"/>
      <c r="F9340" s="580"/>
      <c r="G9340" s="580"/>
      <c r="H9340" s="580"/>
    </row>
    <row r="9341" spans="1:8" ht="26.25" thickBot="1">
      <c r="A9341" s="573" t="s">
        <v>4129</v>
      </c>
      <c r="B9341" s="581"/>
      <c r="C9341" s="581"/>
      <c r="D9341" s="582" t="s">
        <v>731</v>
      </c>
      <c r="E9341" s="583" t="s">
        <v>4130</v>
      </c>
      <c r="F9341" s="584" t="s">
        <v>28</v>
      </c>
      <c r="G9341" s="585" t="s">
        <v>0</v>
      </c>
      <c r="H9341" s="586" t="s">
        <v>5046</v>
      </c>
    </row>
    <row r="9342" spans="1:8" ht="15.75" customHeight="1" thickBot="1">
      <c r="A9342" s="580"/>
      <c r="B9342" s="580"/>
      <c r="C9342" s="580"/>
      <c r="D9342" s="580"/>
      <c r="E9342" s="580"/>
      <c r="F9342" s="580"/>
      <c r="G9342" s="580"/>
      <c r="H9342" s="580"/>
    </row>
    <row r="9343" spans="1:8">
      <c r="A9343" s="674" t="s">
        <v>1297</v>
      </c>
      <c r="B9343" s="675"/>
      <c r="C9343" s="675"/>
      <c r="D9343" s="675"/>
      <c r="E9343" s="675"/>
      <c r="F9343" s="675"/>
      <c r="G9343" s="675"/>
      <c r="H9343" s="676"/>
    </row>
    <row r="9344" spans="1:8">
      <c r="A9344" s="594" t="s">
        <v>4064</v>
      </c>
      <c r="B9344" s="595"/>
      <c r="C9344" s="595"/>
      <c r="D9344" s="596"/>
      <c r="E9344" s="597" t="s">
        <v>4130</v>
      </c>
      <c r="F9344" s="598" t="s">
        <v>4132</v>
      </c>
      <c r="G9344" s="599" t="s">
        <v>4133</v>
      </c>
      <c r="H9344" s="600" t="s">
        <v>4134</v>
      </c>
    </row>
    <row r="9345" spans="1:8">
      <c r="A9345" s="601" t="s">
        <v>5047</v>
      </c>
      <c r="B9345" s="602"/>
      <c r="C9345" s="602"/>
      <c r="D9345" s="603"/>
      <c r="E9345" s="604" t="s">
        <v>4164</v>
      </c>
      <c r="F9345" s="605">
        <v>1</v>
      </c>
      <c r="G9345" s="606">
        <v>43470</v>
      </c>
      <c r="H9345" s="607">
        <v>43470</v>
      </c>
    </row>
    <row r="9346" spans="1:8">
      <c r="A9346" s="601" t="s">
        <v>4536</v>
      </c>
      <c r="B9346" s="602"/>
      <c r="C9346" s="602"/>
      <c r="D9346" s="603"/>
      <c r="E9346" s="604" t="s">
        <v>4263</v>
      </c>
      <c r="F9346" s="605">
        <v>2.5</v>
      </c>
      <c r="G9346" s="606">
        <v>2699</v>
      </c>
      <c r="H9346" s="607">
        <v>6747.5</v>
      </c>
    </row>
    <row r="9347" spans="1:8">
      <c r="A9347" s="601" t="s">
        <v>5002</v>
      </c>
      <c r="B9347" s="602"/>
      <c r="C9347" s="602"/>
      <c r="D9347" s="603"/>
      <c r="E9347" s="604" t="s">
        <v>4263</v>
      </c>
      <c r="F9347" s="605">
        <v>0.2</v>
      </c>
      <c r="G9347" s="606">
        <v>8505</v>
      </c>
      <c r="H9347" s="607">
        <v>1701</v>
      </c>
    </row>
    <row r="9348" spans="1:8">
      <c r="A9348" s="601"/>
      <c r="B9348" s="602"/>
      <c r="C9348" s="602"/>
      <c r="D9348" s="603"/>
      <c r="E9348" s="604" t="s">
        <v>4141</v>
      </c>
      <c r="F9348" s="605"/>
      <c r="G9348" s="606" t="s">
        <v>4141</v>
      </c>
      <c r="H9348" s="607" t="s">
        <v>4141</v>
      </c>
    </row>
    <row r="9349" spans="1:8">
      <c r="A9349" s="601"/>
      <c r="B9349" s="602"/>
      <c r="C9349" s="602"/>
      <c r="D9349" s="603"/>
      <c r="E9349" s="604" t="s">
        <v>4141</v>
      </c>
      <c r="F9349" s="605"/>
      <c r="G9349" s="606" t="s">
        <v>4141</v>
      </c>
      <c r="H9349" s="607" t="s">
        <v>4141</v>
      </c>
    </row>
    <row r="9350" spans="1:8">
      <c r="A9350" s="601"/>
      <c r="B9350" s="602"/>
      <c r="C9350" s="602"/>
      <c r="D9350" s="603"/>
      <c r="E9350" s="623" t="s">
        <v>4142</v>
      </c>
      <c r="F9350" s="624"/>
      <c r="G9350" s="625"/>
      <c r="H9350" s="612">
        <v>51918.5</v>
      </c>
    </row>
    <row r="9351" spans="1:8">
      <c r="A9351" s="677" t="s">
        <v>4143</v>
      </c>
      <c r="B9351" s="678"/>
      <c r="C9351" s="678"/>
      <c r="D9351" s="678"/>
      <c r="E9351" s="678"/>
      <c r="F9351" s="678"/>
      <c r="G9351" s="678"/>
      <c r="H9351" s="679"/>
    </row>
    <row r="9352" spans="1:8">
      <c r="A9352" s="594" t="s">
        <v>4129</v>
      </c>
      <c r="B9352" s="595"/>
      <c r="C9352" s="595"/>
      <c r="D9352" s="596"/>
      <c r="E9352" s="597" t="s">
        <v>4130</v>
      </c>
      <c r="F9352" s="598" t="s">
        <v>4144</v>
      </c>
      <c r="G9352" s="599" t="s">
        <v>4133</v>
      </c>
      <c r="H9352" s="600" t="s">
        <v>4134</v>
      </c>
    </row>
    <row r="9353" spans="1:8">
      <c r="A9353" s="601" t="s">
        <v>4145</v>
      </c>
      <c r="B9353" s="602"/>
      <c r="C9353" s="602"/>
      <c r="D9353" s="603"/>
      <c r="E9353" s="604" t="s">
        <v>4146</v>
      </c>
      <c r="F9353" s="619">
        <v>0.75</v>
      </c>
      <c r="G9353" s="606">
        <v>1587.2183463750353</v>
      </c>
      <c r="H9353" s="607">
        <v>1190.4100000000001</v>
      </c>
    </row>
    <row r="9354" spans="1:8">
      <c r="A9354" s="601"/>
      <c r="B9354" s="602"/>
      <c r="C9354" s="602"/>
      <c r="D9354" s="603"/>
      <c r="E9354" s="604" t="s">
        <v>4141</v>
      </c>
      <c r="F9354" s="619" t="s">
        <v>4141</v>
      </c>
      <c r="G9354" s="606" t="s">
        <v>4141</v>
      </c>
      <c r="H9354" s="607" t="s">
        <v>4141</v>
      </c>
    </row>
    <row r="9355" spans="1:8">
      <c r="A9355" s="601"/>
      <c r="B9355" s="602"/>
      <c r="C9355" s="602"/>
      <c r="D9355" s="603"/>
      <c r="E9355" s="604" t="s">
        <v>4141</v>
      </c>
      <c r="F9355" s="619" t="s">
        <v>4141</v>
      </c>
      <c r="G9355" s="606" t="s">
        <v>4141</v>
      </c>
      <c r="H9355" s="607" t="s">
        <v>4141</v>
      </c>
    </row>
    <row r="9356" spans="1:8">
      <c r="A9356" s="620"/>
      <c r="B9356" s="621"/>
      <c r="C9356" s="621"/>
      <c r="D9356" s="622"/>
      <c r="E9356" s="623" t="s">
        <v>4147</v>
      </c>
      <c r="F9356" s="624"/>
      <c r="G9356" s="625"/>
      <c r="H9356" s="612">
        <v>1190.4100000000001</v>
      </c>
    </row>
    <row r="9357" spans="1:8">
      <c r="A9357" s="677" t="s">
        <v>4148</v>
      </c>
      <c r="B9357" s="678"/>
      <c r="C9357" s="678"/>
      <c r="D9357" s="678"/>
      <c r="E9357" s="678"/>
      <c r="F9357" s="678"/>
      <c r="G9357" s="678"/>
      <c r="H9357" s="679"/>
    </row>
    <row r="9358" spans="1:8">
      <c r="A9358" s="594" t="s">
        <v>4064</v>
      </c>
      <c r="B9358" s="595"/>
      <c r="C9358" s="595"/>
      <c r="D9358" s="596"/>
      <c r="E9358" s="597" t="s">
        <v>4130</v>
      </c>
      <c r="F9358" s="598" t="s">
        <v>4132</v>
      </c>
      <c r="G9358" s="599" t="s">
        <v>4133</v>
      </c>
      <c r="H9358" s="600" t="s">
        <v>4134</v>
      </c>
    </row>
    <row r="9359" spans="1:8">
      <c r="A9359" s="601" t="s">
        <v>4149</v>
      </c>
      <c r="B9359" s="602"/>
      <c r="C9359" s="602"/>
      <c r="D9359" s="603"/>
      <c r="E9359" s="604" t="s">
        <v>4140</v>
      </c>
      <c r="F9359" s="632">
        <v>0.05</v>
      </c>
      <c r="G9359" s="606">
        <v>64783.484999999993</v>
      </c>
      <c r="H9359" s="607">
        <v>3239.17</v>
      </c>
    </row>
    <row r="9360" spans="1:8">
      <c r="A9360" s="601"/>
      <c r="B9360" s="602"/>
      <c r="C9360" s="602"/>
      <c r="D9360" s="603"/>
      <c r="E9360" s="623" t="s">
        <v>4150</v>
      </c>
      <c r="F9360" s="624"/>
      <c r="G9360" s="625"/>
      <c r="H9360" s="612">
        <v>3239.17</v>
      </c>
    </row>
    <row r="9361" spans="1:8">
      <c r="A9361" s="677" t="s">
        <v>4151</v>
      </c>
      <c r="B9361" s="678"/>
      <c r="C9361" s="678"/>
      <c r="D9361" s="678"/>
      <c r="E9361" s="678"/>
      <c r="F9361" s="678"/>
      <c r="G9361" s="678"/>
      <c r="H9361" s="679"/>
    </row>
    <row r="9362" spans="1:8">
      <c r="A9362" s="594" t="s">
        <v>4064</v>
      </c>
      <c r="B9362" s="595"/>
      <c r="C9362" s="595"/>
      <c r="D9362" s="596"/>
      <c r="E9362" s="597" t="s">
        <v>4130</v>
      </c>
      <c r="F9362" s="598" t="s">
        <v>4144</v>
      </c>
      <c r="G9362" s="599" t="s">
        <v>4133</v>
      </c>
      <c r="H9362" s="600" t="s">
        <v>4134</v>
      </c>
    </row>
    <row r="9363" spans="1:8">
      <c r="A9363" s="601" t="s">
        <v>4195</v>
      </c>
      <c r="B9363" s="602"/>
      <c r="C9363" s="602"/>
      <c r="D9363" s="603"/>
      <c r="E9363" s="604" t="s">
        <v>4146</v>
      </c>
      <c r="F9363" s="640">
        <v>0.75</v>
      </c>
      <c r="G9363" s="606">
        <v>45029.264109374999</v>
      </c>
      <c r="H9363" s="607">
        <v>33771.949999999997</v>
      </c>
    </row>
    <row r="9364" spans="1:8">
      <c r="A9364" s="601"/>
      <c r="B9364" s="602"/>
      <c r="C9364" s="602"/>
      <c r="D9364" s="603"/>
      <c r="E9364" s="604" t="s">
        <v>4141</v>
      </c>
      <c r="F9364" s="605"/>
      <c r="G9364" s="606" t="s">
        <v>4141</v>
      </c>
      <c r="H9364" s="607" t="s">
        <v>4141</v>
      </c>
    </row>
    <row r="9365" spans="1:8" ht="13.5" thickBot="1">
      <c r="A9365" s="641"/>
      <c r="B9365" s="642"/>
      <c r="C9365" s="642"/>
      <c r="D9365" s="643"/>
      <c r="E9365" s="644" t="s">
        <v>4153</v>
      </c>
      <c r="F9365" s="645"/>
      <c r="G9365" s="646"/>
      <c r="H9365" s="647">
        <v>33771.949999999997</v>
      </c>
    </row>
    <row r="9366" spans="1:8" ht="13.5" thickBot="1">
      <c r="A9366" s="648" t="s">
        <v>4154</v>
      </c>
      <c r="B9366" s="649"/>
      <c r="C9366" s="649"/>
      <c r="D9366" s="649"/>
      <c r="E9366" s="650"/>
      <c r="F9366" s="651">
        <v>90120.03</v>
      </c>
      <c r="G9366" s="652"/>
      <c r="H9366" s="653"/>
    </row>
    <row r="9367" spans="1:8" ht="15.75" thickBot="1">
      <c r="A9367" s="579"/>
      <c r="B9367" s="579"/>
      <c r="C9367" s="579"/>
      <c r="D9367" s="579"/>
      <c r="E9367" s="579"/>
      <c r="F9367" s="579"/>
      <c r="G9367" s="579"/>
      <c r="H9367" s="579"/>
    </row>
    <row r="9368" spans="1:8" ht="15.75" thickBot="1">
      <c r="A9368" s="580"/>
      <c r="B9368" s="580"/>
      <c r="C9368" s="580"/>
      <c r="D9368" s="580"/>
      <c r="E9368" s="580"/>
      <c r="F9368" s="580"/>
      <c r="G9368" s="580"/>
      <c r="H9368" s="580"/>
    </row>
    <row r="9369" spans="1:8" ht="26.25" thickBot="1">
      <c r="A9369" s="573" t="s">
        <v>4129</v>
      </c>
      <c r="B9369" s="581"/>
      <c r="C9369" s="581"/>
      <c r="D9369" s="582" t="s">
        <v>733</v>
      </c>
      <c r="E9369" s="583" t="s">
        <v>4130</v>
      </c>
      <c r="F9369" s="584" t="s">
        <v>28</v>
      </c>
      <c r="G9369" s="585" t="s">
        <v>0</v>
      </c>
      <c r="H9369" s="586" t="s">
        <v>5048</v>
      </c>
    </row>
    <row r="9370" spans="1:8" ht="15.75" customHeight="1" thickBot="1">
      <c r="A9370" s="580"/>
      <c r="B9370" s="580"/>
      <c r="C9370" s="580"/>
      <c r="D9370" s="580"/>
      <c r="E9370" s="580"/>
      <c r="F9370" s="580"/>
      <c r="G9370" s="580"/>
      <c r="H9370" s="580"/>
    </row>
    <row r="9371" spans="1:8">
      <c r="A9371" s="674" t="s">
        <v>1297</v>
      </c>
      <c r="B9371" s="675"/>
      <c r="C9371" s="675"/>
      <c r="D9371" s="675"/>
      <c r="E9371" s="675"/>
      <c r="F9371" s="675"/>
      <c r="G9371" s="675"/>
      <c r="H9371" s="676"/>
    </row>
    <row r="9372" spans="1:8">
      <c r="A9372" s="594" t="s">
        <v>4064</v>
      </c>
      <c r="B9372" s="595"/>
      <c r="C9372" s="595"/>
      <c r="D9372" s="596"/>
      <c r="E9372" s="597" t="s">
        <v>4130</v>
      </c>
      <c r="F9372" s="598" t="s">
        <v>4132</v>
      </c>
      <c r="G9372" s="599" t="s">
        <v>4133</v>
      </c>
      <c r="H9372" s="600" t="s">
        <v>4134</v>
      </c>
    </row>
    <row r="9373" spans="1:8">
      <c r="A9373" s="601" t="s">
        <v>5049</v>
      </c>
      <c r="B9373" s="602"/>
      <c r="C9373" s="602"/>
      <c r="D9373" s="603"/>
      <c r="E9373" s="604" t="s">
        <v>4164</v>
      </c>
      <c r="F9373" s="605">
        <v>1</v>
      </c>
      <c r="G9373" s="606">
        <v>56070</v>
      </c>
      <c r="H9373" s="607">
        <v>56070</v>
      </c>
    </row>
    <row r="9374" spans="1:8">
      <c r="A9374" s="601" t="s">
        <v>4926</v>
      </c>
      <c r="B9374" s="602"/>
      <c r="C9374" s="602"/>
      <c r="D9374" s="603"/>
      <c r="E9374" s="604" t="s">
        <v>4140</v>
      </c>
      <c r="F9374" s="605">
        <v>0.03</v>
      </c>
      <c r="G9374" s="606">
        <v>745862</v>
      </c>
      <c r="H9374" s="607">
        <v>22375.86</v>
      </c>
    </row>
    <row r="9375" spans="1:8">
      <c r="A9375" s="601"/>
      <c r="B9375" s="602"/>
      <c r="C9375" s="602"/>
      <c r="D9375" s="603"/>
      <c r="E9375" s="604" t="s">
        <v>4141</v>
      </c>
      <c r="F9375" s="605"/>
      <c r="G9375" s="606" t="s">
        <v>4141</v>
      </c>
      <c r="H9375" s="607" t="s">
        <v>4141</v>
      </c>
    </row>
    <row r="9376" spans="1:8">
      <c r="A9376" s="601"/>
      <c r="B9376" s="602"/>
      <c r="C9376" s="602"/>
      <c r="D9376" s="603"/>
      <c r="E9376" s="604" t="s">
        <v>4141</v>
      </c>
      <c r="F9376" s="605"/>
      <c r="G9376" s="606" t="s">
        <v>4141</v>
      </c>
      <c r="H9376" s="607" t="s">
        <v>4141</v>
      </c>
    </row>
    <row r="9377" spans="1:8">
      <c r="A9377" s="601"/>
      <c r="B9377" s="602"/>
      <c r="C9377" s="602"/>
      <c r="D9377" s="603"/>
      <c r="E9377" s="623" t="s">
        <v>4142</v>
      </c>
      <c r="F9377" s="624"/>
      <c r="G9377" s="625"/>
      <c r="H9377" s="612">
        <v>78445.86</v>
      </c>
    </row>
    <row r="9378" spans="1:8">
      <c r="A9378" s="677" t="s">
        <v>4143</v>
      </c>
      <c r="B9378" s="678"/>
      <c r="C9378" s="678"/>
      <c r="D9378" s="678"/>
      <c r="E9378" s="678"/>
      <c r="F9378" s="678"/>
      <c r="G9378" s="678"/>
      <c r="H9378" s="679"/>
    </row>
    <row r="9379" spans="1:8">
      <c r="A9379" s="594" t="s">
        <v>4129</v>
      </c>
      <c r="B9379" s="595"/>
      <c r="C9379" s="595"/>
      <c r="D9379" s="596"/>
      <c r="E9379" s="597" t="s">
        <v>4130</v>
      </c>
      <c r="F9379" s="598" t="s">
        <v>4144</v>
      </c>
      <c r="G9379" s="599" t="s">
        <v>4133</v>
      </c>
      <c r="H9379" s="600" t="s">
        <v>4134</v>
      </c>
    </row>
    <row r="9380" spans="1:8">
      <c r="A9380" s="601" t="s">
        <v>4145</v>
      </c>
      <c r="B9380" s="602"/>
      <c r="C9380" s="602"/>
      <c r="D9380" s="603"/>
      <c r="E9380" s="604" t="s">
        <v>4146</v>
      </c>
      <c r="F9380" s="619">
        <v>0.42</v>
      </c>
      <c r="G9380" s="606">
        <v>1587.2183463750353</v>
      </c>
      <c r="H9380" s="607">
        <v>666.63</v>
      </c>
    </row>
    <row r="9381" spans="1:8">
      <c r="A9381" s="601"/>
      <c r="B9381" s="602"/>
      <c r="C9381" s="602"/>
      <c r="D9381" s="603"/>
      <c r="E9381" s="604" t="s">
        <v>4141</v>
      </c>
      <c r="F9381" s="619" t="s">
        <v>4141</v>
      </c>
      <c r="G9381" s="606" t="s">
        <v>4141</v>
      </c>
      <c r="H9381" s="607" t="s">
        <v>4141</v>
      </c>
    </row>
    <row r="9382" spans="1:8">
      <c r="A9382" s="601"/>
      <c r="B9382" s="602"/>
      <c r="C9382" s="602"/>
      <c r="D9382" s="603"/>
      <c r="E9382" s="604" t="s">
        <v>4141</v>
      </c>
      <c r="F9382" s="619" t="s">
        <v>4141</v>
      </c>
      <c r="G9382" s="606" t="s">
        <v>4141</v>
      </c>
      <c r="H9382" s="607" t="s">
        <v>4141</v>
      </c>
    </row>
    <row r="9383" spans="1:8">
      <c r="A9383" s="620"/>
      <c r="B9383" s="621"/>
      <c r="C9383" s="621"/>
      <c r="D9383" s="622"/>
      <c r="E9383" s="623" t="s">
        <v>4147</v>
      </c>
      <c r="F9383" s="624"/>
      <c r="G9383" s="625"/>
      <c r="H9383" s="612">
        <v>666.63</v>
      </c>
    </row>
    <row r="9384" spans="1:8">
      <c r="A9384" s="677" t="s">
        <v>4148</v>
      </c>
      <c r="B9384" s="678"/>
      <c r="C9384" s="678"/>
      <c r="D9384" s="678"/>
      <c r="E9384" s="678"/>
      <c r="F9384" s="678"/>
      <c r="G9384" s="678"/>
      <c r="H9384" s="679"/>
    </row>
    <row r="9385" spans="1:8">
      <c r="A9385" s="594" t="s">
        <v>4064</v>
      </c>
      <c r="B9385" s="595"/>
      <c r="C9385" s="595"/>
      <c r="D9385" s="596"/>
      <c r="E9385" s="597" t="s">
        <v>4130</v>
      </c>
      <c r="F9385" s="598" t="s">
        <v>4132</v>
      </c>
      <c r="G9385" s="599" t="s">
        <v>4133</v>
      </c>
      <c r="H9385" s="600" t="s">
        <v>4134</v>
      </c>
    </row>
    <row r="9386" spans="1:8">
      <c r="A9386" s="601" t="s">
        <v>4149</v>
      </c>
      <c r="B9386" s="602"/>
      <c r="C9386" s="602"/>
      <c r="D9386" s="603"/>
      <c r="E9386" s="604" t="s">
        <v>4140</v>
      </c>
      <c r="F9386" s="632">
        <v>9.5100000000000004E-2</v>
      </c>
      <c r="G9386" s="606">
        <v>64783.484999999993</v>
      </c>
      <c r="H9386" s="607">
        <v>6160.91</v>
      </c>
    </row>
    <row r="9387" spans="1:8">
      <c r="A9387" s="601"/>
      <c r="B9387" s="602"/>
      <c r="C9387" s="602"/>
      <c r="D9387" s="603"/>
      <c r="E9387" s="623" t="s">
        <v>4150</v>
      </c>
      <c r="F9387" s="624"/>
      <c r="G9387" s="625"/>
      <c r="H9387" s="612">
        <v>6160.91</v>
      </c>
    </row>
    <row r="9388" spans="1:8">
      <c r="A9388" s="677" t="s">
        <v>4151</v>
      </c>
      <c r="B9388" s="678"/>
      <c r="C9388" s="678"/>
      <c r="D9388" s="678"/>
      <c r="E9388" s="678"/>
      <c r="F9388" s="678"/>
      <c r="G9388" s="678"/>
      <c r="H9388" s="679"/>
    </row>
    <row r="9389" spans="1:8">
      <c r="A9389" s="594" t="s">
        <v>4064</v>
      </c>
      <c r="B9389" s="595"/>
      <c r="C9389" s="595"/>
      <c r="D9389" s="596"/>
      <c r="E9389" s="597" t="s">
        <v>4130</v>
      </c>
      <c r="F9389" s="598" t="s">
        <v>4144</v>
      </c>
      <c r="G9389" s="599" t="s">
        <v>4133</v>
      </c>
      <c r="H9389" s="600" t="s">
        <v>4134</v>
      </c>
    </row>
    <row r="9390" spans="1:8">
      <c r="A9390" s="601" t="s">
        <v>4152</v>
      </c>
      <c r="B9390" s="602"/>
      <c r="C9390" s="602"/>
      <c r="D9390" s="603"/>
      <c r="E9390" s="604" t="s">
        <v>4146</v>
      </c>
      <c r="F9390" s="640">
        <v>0.42</v>
      </c>
      <c r="G9390" s="606">
        <v>64327.520156250001</v>
      </c>
      <c r="H9390" s="607">
        <v>27017.56</v>
      </c>
    </row>
    <row r="9391" spans="1:8">
      <c r="A9391" s="601"/>
      <c r="B9391" s="602"/>
      <c r="C9391" s="602"/>
      <c r="D9391" s="603"/>
      <c r="E9391" s="604" t="s">
        <v>4141</v>
      </c>
      <c r="F9391" s="605"/>
      <c r="G9391" s="606" t="s">
        <v>4141</v>
      </c>
      <c r="H9391" s="607" t="s">
        <v>4141</v>
      </c>
    </row>
    <row r="9392" spans="1:8" ht="13.5" thickBot="1">
      <c r="A9392" s="641"/>
      <c r="B9392" s="642"/>
      <c r="C9392" s="642"/>
      <c r="D9392" s="643"/>
      <c r="E9392" s="644" t="s">
        <v>4153</v>
      </c>
      <c r="F9392" s="645"/>
      <c r="G9392" s="646"/>
      <c r="H9392" s="647">
        <v>27017.56</v>
      </c>
    </row>
    <row r="9393" spans="1:8" ht="13.5" thickBot="1">
      <c r="A9393" s="648" t="s">
        <v>4154</v>
      </c>
      <c r="B9393" s="649"/>
      <c r="C9393" s="649"/>
      <c r="D9393" s="649"/>
      <c r="E9393" s="650"/>
      <c r="F9393" s="651">
        <v>112290.96</v>
      </c>
      <c r="G9393" s="652"/>
      <c r="H9393" s="653"/>
    </row>
    <row r="9394" spans="1:8" ht="15.75" thickBot="1">
      <c r="A9394" s="579"/>
      <c r="B9394" s="579"/>
      <c r="C9394" s="579"/>
      <c r="D9394" s="579"/>
      <c r="E9394" s="579"/>
      <c r="F9394" s="579"/>
      <c r="G9394" s="579"/>
      <c r="H9394" s="579"/>
    </row>
    <row r="9395" spans="1:8" ht="15.75" thickBot="1">
      <c r="A9395" s="580"/>
      <c r="B9395" s="580"/>
      <c r="C9395" s="580"/>
      <c r="D9395" s="580"/>
      <c r="E9395" s="580"/>
      <c r="F9395" s="580"/>
      <c r="G9395" s="580"/>
      <c r="H9395" s="580"/>
    </row>
    <row r="9396" spans="1:8" ht="26.25" thickBot="1">
      <c r="A9396" s="573" t="s">
        <v>4129</v>
      </c>
      <c r="B9396" s="581"/>
      <c r="C9396" s="581"/>
      <c r="D9396" s="582" t="s">
        <v>735</v>
      </c>
      <c r="E9396" s="583" t="s">
        <v>4130</v>
      </c>
      <c r="F9396" s="584" t="s">
        <v>28</v>
      </c>
      <c r="G9396" s="585" t="s">
        <v>0</v>
      </c>
      <c r="H9396" s="586" t="s">
        <v>5050</v>
      </c>
    </row>
    <row r="9397" spans="1:8" ht="15.75" customHeight="1" thickBot="1">
      <c r="A9397" s="580"/>
      <c r="B9397" s="580"/>
      <c r="C9397" s="580"/>
      <c r="D9397" s="580"/>
      <c r="E9397" s="580"/>
      <c r="F9397" s="580"/>
      <c r="G9397" s="580"/>
      <c r="H9397" s="580"/>
    </row>
    <row r="9398" spans="1:8">
      <c r="A9398" s="674" t="s">
        <v>1297</v>
      </c>
      <c r="B9398" s="675"/>
      <c r="C9398" s="675"/>
      <c r="D9398" s="675"/>
      <c r="E9398" s="675"/>
      <c r="F9398" s="675"/>
      <c r="G9398" s="675"/>
      <c r="H9398" s="676"/>
    </row>
    <row r="9399" spans="1:8">
      <c r="A9399" s="594" t="s">
        <v>4064</v>
      </c>
      <c r="B9399" s="595"/>
      <c r="C9399" s="595"/>
      <c r="D9399" s="596"/>
      <c r="E9399" s="597" t="s">
        <v>4130</v>
      </c>
      <c r="F9399" s="598" t="s">
        <v>4132</v>
      </c>
      <c r="G9399" s="599" t="s">
        <v>4133</v>
      </c>
      <c r="H9399" s="600" t="s">
        <v>4134</v>
      </c>
    </row>
    <row r="9400" spans="1:8">
      <c r="A9400" s="601" t="s">
        <v>5051</v>
      </c>
      <c r="B9400" s="602"/>
      <c r="C9400" s="602"/>
      <c r="D9400" s="603"/>
      <c r="E9400" s="604" t="s">
        <v>4164</v>
      </c>
      <c r="F9400" s="605">
        <v>1</v>
      </c>
      <c r="G9400" s="606">
        <v>53760</v>
      </c>
      <c r="H9400" s="607">
        <v>53760</v>
      </c>
    </row>
    <row r="9401" spans="1:8">
      <c r="A9401" s="601" t="s">
        <v>4926</v>
      </c>
      <c r="B9401" s="602"/>
      <c r="C9401" s="602"/>
      <c r="D9401" s="603"/>
      <c r="E9401" s="604" t="s">
        <v>4140</v>
      </c>
      <c r="F9401" s="605">
        <v>0.03</v>
      </c>
      <c r="G9401" s="606">
        <v>745862</v>
      </c>
      <c r="H9401" s="607">
        <v>22375.86</v>
      </c>
    </row>
    <row r="9402" spans="1:8">
      <c r="A9402" s="601"/>
      <c r="B9402" s="602"/>
      <c r="C9402" s="602"/>
      <c r="D9402" s="603"/>
      <c r="E9402" s="604" t="s">
        <v>4141</v>
      </c>
      <c r="F9402" s="605"/>
      <c r="G9402" s="606" t="s">
        <v>4141</v>
      </c>
      <c r="H9402" s="607" t="s">
        <v>4141</v>
      </c>
    </row>
    <row r="9403" spans="1:8">
      <c r="A9403" s="601"/>
      <c r="B9403" s="602"/>
      <c r="C9403" s="602"/>
      <c r="D9403" s="603"/>
      <c r="E9403" s="604" t="s">
        <v>4141</v>
      </c>
      <c r="F9403" s="605"/>
      <c r="G9403" s="606" t="s">
        <v>4141</v>
      </c>
      <c r="H9403" s="607" t="s">
        <v>4141</v>
      </c>
    </row>
    <row r="9404" spans="1:8">
      <c r="A9404" s="601"/>
      <c r="B9404" s="602"/>
      <c r="C9404" s="602"/>
      <c r="D9404" s="603"/>
      <c r="E9404" s="623" t="s">
        <v>4142</v>
      </c>
      <c r="F9404" s="624"/>
      <c r="G9404" s="625"/>
      <c r="H9404" s="612">
        <v>76135.86</v>
      </c>
    </row>
    <row r="9405" spans="1:8">
      <c r="A9405" s="677" t="s">
        <v>4143</v>
      </c>
      <c r="B9405" s="678"/>
      <c r="C9405" s="678"/>
      <c r="D9405" s="678"/>
      <c r="E9405" s="678"/>
      <c r="F9405" s="678"/>
      <c r="G9405" s="678"/>
      <c r="H9405" s="679"/>
    </row>
    <row r="9406" spans="1:8">
      <c r="A9406" s="594" t="s">
        <v>4129</v>
      </c>
      <c r="B9406" s="595"/>
      <c r="C9406" s="595"/>
      <c r="D9406" s="596"/>
      <c r="E9406" s="597" t="s">
        <v>4130</v>
      </c>
      <c r="F9406" s="598" t="s">
        <v>4144</v>
      </c>
      <c r="G9406" s="599" t="s">
        <v>4133</v>
      </c>
      <c r="H9406" s="600" t="s">
        <v>4134</v>
      </c>
    </row>
    <row r="9407" spans="1:8">
      <c r="A9407" s="601" t="s">
        <v>4145</v>
      </c>
      <c r="B9407" s="602"/>
      <c r="C9407" s="602"/>
      <c r="D9407" s="603"/>
      <c r="E9407" s="604" t="s">
        <v>4146</v>
      </c>
      <c r="F9407" s="619">
        <v>0.42</v>
      </c>
      <c r="G9407" s="606">
        <v>1587.2183463750353</v>
      </c>
      <c r="H9407" s="607">
        <v>666.63</v>
      </c>
    </row>
    <row r="9408" spans="1:8">
      <c r="A9408" s="601"/>
      <c r="B9408" s="602"/>
      <c r="C9408" s="602"/>
      <c r="D9408" s="603"/>
      <c r="E9408" s="604" t="s">
        <v>4141</v>
      </c>
      <c r="F9408" s="619" t="s">
        <v>4141</v>
      </c>
      <c r="G9408" s="606" t="s">
        <v>4141</v>
      </c>
      <c r="H9408" s="607" t="s">
        <v>4141</v>
      </c>
    </row>
    <row r="9409" spans="1:8">
      <c r="A9409" s="601"/>
      <c r="B9409" s="602"/>
      <c r="C9409" s="602"/>
      <c r="D9409" s="603"/>
      <c r="E9409" s="604" t="s">
        <v>4141</v>
      </c>
      <c r="F9409" s="619" t="s">
        <v>4141</v>
      </c>
      <c r="G9409" s="606" t="s">
        <v>4141</v>
      </c>
      <c r="H9409" s="607" t="s">
        <v>4141</v>
      </c>
    </row>
    <row r="9410" spans="1:8">
      <c r="A9410" s="620"/>
      <c r="B9410" s="621"/>
      <c r="C9410" s="621"/>
      <c r="D9410" s="622"/>
      <c r="E9410" s="623" t="s">
        <v>4147</v>
      </c>
      <c r="F9410" s="624"/>
      <c r="G9410" s="625"/>
      <c r="H9410" s="612">
        <v>666.63</v>
      </c>
    </row>
    <row r="9411" spans="1:8">
      <c r="A9411" s="677" t="s">
        <v>4148</v>
      </c>
      <c r="B9411" s="678"/>
      <c r="C9411" s="678"/>
      <c r="D9411" s="678"/>
      <c r="E9411" s="678"/>
      <c r="F9411" s="678"/>
      <c r="G9411" s="678"/>
      <c r="H9411" s="679"/>
    </row>
    <row r="9412" spans="1:8">
      <c r="A9412" s="594" t="s">
        <v>4064</v>
      </c>
      <c r="B9412" s="595"/>
      <c r="C9412" s="595"/>
      <c r="D9412" s="596"/>
      <c r="E9412" s="597" t="s">
        <v>4130</v>
      </c>
      <c r="F9412" s="598" t="s">
        <v>4132</v>
      </c>
      <c r="G9412" s="599" t="s">
        <v>4133</v>
      </c>
      <c r="H9412" s="600" t="s">
        <v>4134</v>
      </c>
    </row>
    <row r="9413" spans="1:8">
      <c r="A9413" s="601" t="s">
        <v>4149</v>
      </c>
      <c r="B9413" s="602"/>
      <c r="C9413" s="602"/>
      <c r="D9413" s="603"/>
      <c r="E9413" s="604" t="s">
        <v>4140</v>
      </c>
      <c r="F9413" s="632">
        <v>9.5100000000000004E-2</v>
      </c>
      <c r="G9413" s="606">
        <v>64783.484999999993</v>
      </c>
      <c r="H9413" s="607">
        <v>6160.91</v>
      </c>
    </row>
    <row r="9414" spans="1:8">
      <c r="A9414" s="601"/>
      <c r="B9414" s="602"/>
      <c r="C9414" s="602"/>
      <c r="D9414" s="603"/>
      <c r="E9414" s="623" t="s">
        <v>4150</v>
      </c>
      <c r="F9414" s="624"/>
      <c r="G9414" s="625"/>
      <c r="H9414" s="612">
        <v>6160.91</v>
      </c>
    </row>
    <row r="9415" spans="1:8">
      <c r="A9415" s="677" t="s">
        <v>4151</v>
      </c>
      <c r="B9415" s="678"/>
      <c r="C9415" s="678"/>
      <c r="D9415" s="678"/>
      <c r="E9415" s="678"/>
      <c r="F9415" s="678"/>
      <c r="G9415" s="678"/>
      <c r="H9415" s="679"/>
    </row>
    <row r="9416" spans="1:8">
      <c r="A9416" s="594" t="s">
        <v>4064</v>
      </c>
      <c r="B9416" s="595"/>
      <c r="C9416" s="595"/>
      <c r="D9416" s="596"/>
      <c r="E9416" s="597" t="s">
        <v>4130</v>
      </c>
      <c r="F9416" s="598" t="s">
        <v>4144</v>
      </c>
      <c r="G9416" s="599" t="s">
        <v>4133</v>
      </c>
      <c r="H9416" s="600" t="s">
        <v>4134</v>
      </c>
    </row>
    <row r="9417" spans="1:8">
      <c r="A9417" s="601" t="s">
        <v>4152</v>
      </c>
      <c r="B9417" s="602"/>
      <c r="C9417" s="602"/>
      <c r="D9417" s="603"/>
      <c r="E9417" s="604" t="s">
        <v>4146</v>
      </c>
      <c r="F9417" s="640">
        <v>0.42</v>
      </c>
      <c r="G9417" s="606">
        <v>64327.520156250001</v>
      </c>
      <c r="H9417" s="607">
        <v>27017.56</v>
      </c>
    </row>
    <row r="9418" spans="1:8">
      <c r="A9418" s="601"/>
      <c r="B9418" s="602"/>
      <c r="C9418" s="602"/>
      <c r="D9418" s="603"/>
      <c r="E9418" s="604" t="s">
        <v>4141</v>
      </c>
      <c r="F9418" s="605"/>
      <c r="G9418" s="606" t="s">
        <v>4141</v>
      </c>
      <c r="H9418" s="607" t="s">
        <v>4141</v>
      </c>
    </row>
    <row r="9419" spans="1:8" ht="13.5" thickBot="1">
      <c r="A9419" s="641"/>
      <c r="B9419" s="642"/>
      <c r="C9419" s="642"/>
      <c r="D9419" s="643"/>
      <c r="E9419" s="644" t="s">
        <v>4153</v>
      </c>
      <c r="F9419" s="645"/>
      <c r="G9419" s="646"/>
      <c r="H9419" s="647">
        <v>27017.56</v>
      </c>
    </row>
    <row r="9420" spans="1:8" ht="13.5" thickBot="1">
      <c r="A9420" s="648" t="s">
        <v>4154</v>
      </c>
      <c r="B9420" s="649"/>
      <c r="C9420" s="649"/>
      <c r="D9420" s="649"/>
      <c r="E9420" s="650"/>
      <c r="F9420" s="651">
        <v>109980.96</v>
      </c>
      <c r="G9420" s="652"/>
      <c r="H9420" s="653"/>
    </row>
    <row r="9421" spans="1:8" ht="15.75" thickBot="1">
      <c r="A9421" s="579"/>
      <c r="B9421" s="579"/>
      <c r="C9421" s="579"/>
      <c r="D9421" s="579"/>
      <c r="E9421" s="579"/>
      <c r="F9421" s="579"/>
      <c r="G9421" s="579"/>
      <c r="H9421" s="579"/>
    </row>
    <row r="9422" spans="1:8" ht="15.75" thickBot="1">
      <c r="A9422" s="580"/>
      <c r="B9422" s="580"/>
      <c r="C9422" s="580"/>
      <c r="D9422" s="580"/>
      <c r="E9422" s="580"/>
      <c r="F9422" s="580"/>
      <c r="G9422" s="580"/>
      <c r="H9422" s="580"/>
    </row>
    <row r="9423" spans="1:8" ht="26.25" thickBot="1">
      <c r="A9423" s="573" t="s">
        <v>4129</v>
      </c>
      <c r="B9423" s="581"/>
      <c r="C9423" s="581"/>
      <c r="D9423" s="582" t="s">
        <v>737</v>
      </c>
      <c r="E9423" s="583" t="s">
        <v>4130</v>
      </c>
      <c r="F9423" s="584" t="s">
        <v>28</v>
      </c>
      <c r="G9423" s="585" t="s">
        <v>0</v>
      </c>
      <c r="H9423" s="586" t="s">
        <v>5052</v>
      </c>
    </row>
    <row r="9424" spans="1:8" ht="15.75" customHeight="1" thickBot="1">
      <c r="A9424" s="580"/>
      <c r="B9424" s="580"/>
      <c r="C9424" s="580"/>
      <c r="D9424" s="580"/>
      <c r="E9424" s="580"/>
      <c r="F9424" s="580"/>
      <c r="G9424" s="580"/>
      <c r="H9424" s="580"/>
    </row>
    <row r="9425" spans="1:8">
      <c r="A9425" s="674" t="s">
        <v>1297</v>
      </c>
      <c r="B9425" s="675"/>
      <c r="C9425" s="675"/>
      <c r="D9425" s="675"/>
      <c r="E9425" s="675"/>
      <c r="F9425" s="675"/>
      <c r="G9425" s="675"/>
      <c r="H9425" s="676"/>
    </row>
    <row r="9426" spans="1:8">
      <c r="A9426" s="594" t="s">
        <v>4064</v>
      </c>
      <c r="B9426" s="595"/>
      <c r="C9426" s="595"/>
      <c r="D9426" s="596"/>
      <c r="E9426" s="597" t="s">
        <v>4130</v>
      </c>
      <c r="F9426" s="598" t="s">
        <v>4132</v>
      </c>
      <c r="G9426" s="599" t="s">
        <v>4133</v>
      </c>
      <c r="H9426" s="600" t="s">
        <v>4134</v>
      </c>
    </row>
    <row r="9427" spans="1:8">
      <c r="A9427" s="601" t="s">
        <v>5053</v>
      </c>
      <c r="B9427" s="602"/>
      <c r="C9427" s="602"/>
      <c r="D9427" s="603"/>
      <c r="E9427" s="604" t="s">
        <v>4164</v>
      </c>
      <c r="F9427" s="605">
        <v>1</v>
      </c>
      <c r="G9427" s="606">
        <v>28560</v>
      </c>
      <c r="H9427" s="607">
        <v>28560</v>
      </c>
    </row>
    <row r="9428" spans="1:8">
      <c r="A9428" s="601" t="s">
        <v>4926</v>
      </c>
      <c r="B9428" s="602"/>
      <c r="C9428" s="602"/>
      <c r="D9428" s="603"/>
      <c r="E9428" s="604" t="s">
        <v>4140</v>
      </c>
      <c r="F9428" s="605">
        <v>0.03</v>
      </c>
      <c r="G9428" s="606">
        <v>745862</v>
      </c>
      <c r="H9428" s="607">
        <v>22375.86</v>
      </c>
    </row>
    <row r="9429" spans="1:8">
      <c r="A9429" s="601"/>
      <c r="B9429" s="602"/>
      <c r="C9429" s="602"/>
      <c r="D9429" s="603"/>
      <c r="E9429" s="604" t="s">
        <v>4141</v>
      </c>
      <c r="F9429" s="605"/>
      <c r="G9429" s="606" t="s">
        <v>4141</v>
      </c>
      <c r="H9429" s="607" t="s">
        <v>4141</v>
      </c>
    </row>
    <row r="9430" spans="1:8">
      <c r="A9430" s="601"/>
      <c r="B9430" s="602"/>
      <c r="C9430" s="602"/>
      <c r="D9430" s="603"/>
      <c r="E9430" s="604" t="s">
        <v>4141</v>
      </c>
      <c r="F9430" s="605"/>
      <c r="G9430" s="606" t="s">
        <v>4141</v>
      </c>
      <c r="H9430" s="607" t="s">
        <v>4141</v>
      </c>
    </row>
    <row r="9431" spans="1:8">
      <c r="A9431" s="601"/>
      <c r="B9431" s="602"/>
      <c r="C9431" s="602"/>
      <c r="D9431" s="603"/>
      <c r="E9431" s="623" t="s">
        <v>4142</v>
      </c>
      <c r="F9431" s="624"/>
      <c r="G9431" s="625"/>
      <c r="H9431" s="612">
        <v>50935.86</v>
      </c>
    </row>
    <row r="9432" spans="1:8">
      <c r="A9432" s="677" t="s">
        <v>4143</v>
      </c>
      <c r="B9432" s="678"/>
      <c r="C9432" s="678"/>
      <c r="D9432" s="678"/>
      <c r="E9432" s="678"/>
      <c r="F9432" s="678"/>
      <c r="G9432" s="678"/>
      <c r="H9432" s="679"/>
    </row>
    <row r="9433" spans="1:8">
      <c r="A9433" s="594" t="s">
        <v>4129</v>
      </c>
      <c r="B9433" s="595"/>
      <c r="C9433" s="595"/>
      <c r="D9433" s="596"/>
      <c r="E9433" s="597" t="s">
        <v>4130</v>
      </c>
      <c r="F9433" s="598" t="s">
        <v>4144</v>
      </c>
      <c r="G9433" s="599" t="s">
        <v>4133</v>
      </c>
      <c r="H9433" s="600" t="s">
        <v>4134</v>
      </c>
    </row>
    <row r="9434" spans="1:8">
      <c r="A9434" s="601" t="s">
        <v>4145</v>
      </c>
      <c r="B9434" s="602"/>
      <c r="C9434" s="602"/>
      <c r="D9434" s="603"/>
      <c r="E9434" s="604" t="s">
        <v>4146</v>
      </c>
      <c r="F9434" s="619">
        <v>0.42</v>
      </c>
      <c r="G9434" s="606">
        <v>1587.2183463750353</v>
      </c>
      <c r="H9434" s="607">
        <v>666.63</v>
      </c>
    </row>
    <row r="9435" spans="1:8">
      <c r="A9435" s="601"/>
      <c r="B9435" s="602"/>
      <c r="C9435" s="602"/>
      <c r="D9435" s="603"/>
      <c r="E9435" s="604" t="s">
        <v>4141</v>
      </c>
      <c r="F9435" s="619" t="s">
        <v>4141</v>
      </c>
      <c r="G9435" s="606" t="s">
        <v>4141</v>
      </c>
      <c r="H9435" s="607" t="s">
        <v>4141</v>
      </c>
    </row>
    <row r="9436" spans="1:8">
      <c r="A9436" s="601"/>
      <c r="B9436" s="602"/>
      <c r="C9436" s="602"/>
      <c r="D9436" s="603"/>
      <c r="E9436" s="604" t="s">
        <v>4141</v>
      </c>
      <c r="F9436" s="619" t="s">
        <v>4141</v>
      </c>
      <c r="G9436" s="606" t="s">
        <v>4141</v>
      </c>
      <c r="H9436" s="607" t="s">
        <v>4141</v>
      </c>
    </row>
    <row r="9437" spans="1:8">
      <c r="A9437" s="620"/>
      <c r="B9437" s="621"/>
      <c r="C9437" s="621"/>
      <c r="D9437" s="622"/>
      <c r="E9437" s="623" t="s">
        <v>4147</v>
      </c>
      <c r="F9437" s="624"/>
      <c r="G9437" s="625"/>
      <c r="H9437" s="612">
        <v>666.63</v>
      </c>
    </row>
    <row r="9438" spans="1:8">
      <c r="A9438" s="677" t="s">
        <v>4148</v>
      </c>
      <c r="B9438" s="678"/>
      <c r="C9438" s="678"/>
      <c r="D9438" s="678"/>
      <c r="E9438" s="678"/>
      <c r="F9438" s="678"/>
      <c r="G9438" s="678"/>
      <c r="H9438" s="679"/>
    </row>
    <row r="9439" spans="1:8">
      <c r="A9439" s="594" t="s">
        <v>4064</v>
      </c>
      <c r="B9439" s="595"/>
      <c r="C9439" s="595"/>
      <c r="D9439" s="596"/>
      <c r="E9439" s="597" t="s">
        <v>4130</v>
      </c>
      <c r="F9439" s="598" t="s">
        <v>4132</v>
      </c>
      <c r="G9439" s="599" t="s">
        <v>4133</v>
      </c>
      <c r="H9439" s="600" t="s">
        <v>4134</v>
      </c>
    </row>
    <row r="9440" spans="1:8">
      <c r="A9440" s="601" t="s">
        <v>4149</v>
      </c>
      <c r="B9440" s="602"/>
      <c r="C9440" s="602"/>
      <c r="D9440" s="603"/>
      <c r="E9440" s="604" t="s">
        <v>4140</v>
      </c>
      <c r="F9440" s="632">
        <v>9.5100000000000004E-2</v>
      </c>
      <c r="G9440" s="606">
        <v>64783.484999999993</v>
      </c>
      <c r="H9440" s="607">
        <v>6160.91</v>
      </c>
    </row>
    <row r="9441" spans="1:8">
      <c r="A9441" s="601"/>
      <c r="B9441" s="602"/>
      <c r="C9441" s="602"/>
      <c r="D9441" s="603"/>
      <c r="E9441" s="623" t="s">
        <v>4150</v>
      </c>
      <c r="F9441" s="624"/>
      <c r="G9441" s="625"/>
      <c r="H9441" s="612">
        <v>6160.91</v>
      </c>
    </row>
    <row r="9442" spans="1:8">
      <c r="A9442" s="677" t="s">
        <v>4151</v>
      </c>
      <c r="B9442" s="678"/>
      <c r="C9442" s="678"/>
      <c r="D9442" s="678"/>
      <c r="E9442" s="678"/>
      <c r="F9442" s="678"/>
      <c r="G9442" s="678"/>
      <c r="H9442" s="679"/>
    </row>
    <row r="9443" spans="1:8">
      <c r="A9443" s="594" t="s">
        <v>4064</v>
      </c>
      <c r="B9443" s="595"/>
      <c r="C9443" s="595"/>
      <c r="D9443" s="596"/>
      <c r="E9443" s="597" t="s">
        <v>4130</v>
      </c>
      <c r="F9443" s="598" t="s">
        <v>4144</v>
      </c>
      <c r="G9443" s="599" t="s">
        <v>4133</v>
      </c>
      <c r="H9443" s="600" t="s">
        <v>4134</v>
      </c>
    </row>
    <row r="9444" spans="1:8">
      <c r="A9444" s="601" t="s">
        <v>4152</v>
      </c>
      <c r="B9444" s="602"/>
      <c r="C9444" s="602"/>
      <c r="D9444" s="603"/>
      <c r="E9444" s="604" t="s">
        <v>4146</v>
      </c>
      <c r="F9444" s="640">
        <v>0.42</v>
      </c>
      <c r="G9444" s="606">
        <v>64327.520156250001</v>
      </c>
      <c r="H9444" s="607">
        <v>27017.56</v>
      </c>
    </row>
    <row r="9445" spans="1:8">
      <c r="A9445" s="601"/>
      <c r="B9445" s="602"/>
      <c r="C9445" s="602"/>
      <c r="D9445" s="603"/>
      <c r="E9445" s="604" t="s">
        <v>4141</v>
      </c>
      <c r="F9445" s="605"/>
      <c r="G9445" s="606" t="s">
        <v>4141</v>
      </c>
      <c r="H9445" s="607" t="s">
        <v>4141</v>
      </c>
    </row>
    <row r="9446" spans="1:8" ht="13.5" thickBot="1">
      <c r="A9446" s="641"/>
      <c r="B9446" s="642"/>
      <c r="C9446" s="642"/>
      <c r="D9446" s="643"/>
      <c r="E9446" s="644" t="s">
        <v>4153</v>
      </c>
      <c r="F9446" s="645"/>
      <c r="G9446" s="646"/>
      <c r="H9446" s="647">
        <v>27017.56</v>
      </c>
    </row>
    <row r="9447" spans="1:8" ht="13.5" thickBot="1">
      <c r="A9447" s="648" t="s">
        <v>4154</v>
      </c>
      <c r="B9447" s="649"/>
      <c r="C9447" s="649"/>
      <c r="D9447" s="649"/>
      <c r="E9447" s="650"/>
      <c r="F9447" s="651">
        <v>84780.96</v>
      </c>
      <c r="G9447" s="652"/>
      <c r="H9447" s="653"/>
    </row>
    <row r="9448" spans="1:8" ht="15.75" thickBot="1">
      <c r="A9448" s="579"/>
      <c r="B9448" s="579"/>
      <c r="C9448" s="579"/>
      <c r="D9448" s="579"/>
      <c r="E9448" s="579"/>
      <c r="F9448" s="579"/>
      <c r="G9448" s="579"/>
      <c r="H9448" s="579"/>
    </row>
    <row r="9449" spans="1:8" ht="15.75" thickBot="1">
      <c r="A9449" s="580"/>
      <c r="B9449" s="580"/>
      <c r="C9449" s="580"/>
      <c r="D9449" s="580"/>
      <c r="E9449" s="580"/>
      <c r="F9449" s="580"/>
      <c r="G9449" s="580"/>
      <c r="H9449" s="580"/>
    </row>
    <row r="9450" spans="1:8" ht="39" thickBot="1">
      <c r="A9450" s="573" t="s">
        <v>4129</v>
      </c>
      <c r="B9450" s="581"/>
      <c r="C9450" s="581"/>
      <c r="D9450" s="582" t="s">
        <v>739</v>
      </c>
      <c r="E9450" s="583" t="s">
        <v>4130</v>
      </c>
      <c r="F9450" s="584" t="s">
        <v>28</v>
      </c>
      <c r="G9450" s="585" t="s">
        <v>0</v>
      </c>
      <c r="H9450" s="586" t="s">
        <v>5054</v>
      </c>
    </row>
    <row r="9451" spans="1:8" ht="15.75" customHeight="1" thickBot="1">
      <c r="A9451" s="580"/>
      <c r="B9451" s="580"/>
      <c r="C9451" s="580"/>
      <c r="D9451" s="580"/>
      <c r="E9451" s="580"/>
      <c r="F9451" s="580"/>
      <c r="G9451" s="580"/>
      <c r="H9451" s="580"/>
    </row>
    <row r="9452" spans="1:8">
      <c r="A9452" s="674" t="s">
        <v>1297</v>
      </c>
      <c r="B9452" s="675"/>
      <c r="C9452" s="675"/>
      <c r="D9452" s="675"/>
      <c r="E9452" s="675"/>
      <c r="F9452" s="675"/>
      <c r="G9452" s="675"/>
      <c r="H9452" s="676"/>
    </row>
    <row r="9453" spans="1:8">
      <c r="A9453" s="594" t="s">
        <v>4064</v>
      </c>
      <c r="B9453" s="595"/>
      <c r="C9453" s="595"/>
      <c r="D9453" s="596"/>
      <c r="E9453" s="597" t="s">
        <v>4130</v>
      </c>
      <c r="F9453" s="598" t="s">
        <v>4132</v>
      </c>
      <c r="G9453" s="599" t="s">
        <v>4133</v>
      </c>
      <c r="H9453" s="600" t="s">
        <v>4134</v>
      </c>
    </row>
    <row r="9454" spans="1:8">
      <c r="A9454" s="601" t="s">
        <v>5055</v>
      </c>
      <c r="B9454" s="602"/>
      <c r="C9454" s="602"/>
      <c r="D9454" s="603"/>
      <c r="E9454" s="604" t="s">
        <v>4164</v>
      </c>
      <c r="F9454" s="605">
        <v>1</v>
      </c>
      <c r="G9454" s="606">
        <v>127641</v>
      </c>
      <c r="H9454" s="607">
        <v>127641</v>
      </c>
    </row>
    <row r="9455" spans="1:8">
      <c r="A9455" s="601" t="s">
        <v>4536</v>
      </c>
      <c r="B9455" s="602"/>
      <c r="C9455" s="602"/>
      <c r="D9455" s="603"/>
      <c r="E9455" s="604" t="s">
        <v>4263</v>
      </c>
      <c r="F9455" s="605">
        <v>3</v>
      </c>
      <c r="G9455" s="606">
        <v>2699</v>
      </c>
      <c r="H9455" s="607">
        <v>8097</v>
      </c>
    </row>
    <row r="9456" spans="1:8">
      <c r="A9456" s="601" t="s">
        <v>5002</v>
      </c>
      <c r="B9456" s="602"/>
      <c r="C9456" s="602"/>
      <c r="D9456" s="603"/>
      <c r="E9456" s="604" t="s">
        <v>4263</v>
      </c>
      <c r="F9456" s="605">
        <v>0.2</v>
      </c>
      <c r="G9456" s="606">
        <v>8505</v>
      </c>
      <c r="H9456" s="607">
        <v>1701</v>
      </c>
    </row>
    <row r="9457" spans="1:8">
      <c r="A9457" s="601"/>
      <c r="B9457" s="602"/>
      <c r="C9457" s="602"/>
      <c r="D9457" s="603"/>
      <c r="E9457" s="623" t="s">
        <v>4142</v>
      </c>
      <c r="F9457" s="624"/>
      <c r="G9457" s="625"/>
      <c r="H9457" s="612">
        <v>137439</v>
      </c>
    </row>
    <row r="9458" spans="1:8">
      <c r="A9458" s="677" t="s">
        <v>4143</v>
      </c>
      <c r="B9458" s="678"/>
      <c r="C9458" s="678"/>
      <c r="D9458" s="678"/>
      <c r="E9458" s="678"/>
      <c r="F9458" s="678"/>
      <c r="G9458" s="678"/>
      <c r="H9458" s="679"/>
    </row>
    <row r="9459" spans="1:8">
      <c r="A9459" s="594" t="s">
        <v>4129</v>
      </c>
      <c r="B9459" s="595"/>
      <c r="C9459" s="595"/>
      <c r="D9459" s="596"/>
      <c r="E9459" s="597" t="s">
        <v>4130</v>
      </c>
      <c r="F9459" s="598" t="s">
        <v>4144</v>
      </c>
      <c r="G9459" s="599" t="s">
        <v>4133</v>
      </c>
      <c r="H9459" s="600" t="s">
        <v>4134</v>
      </c>
    </row>
    <row r="9460" spans="1:8">
      <c r="A9460" s="601" t="s">
        <v>4145</v>
      </c>
      <c r="B9460" s="602"/>
      <c r="C9460" s="602"/>
      <c r="D9460" s="603"/>
      <c r="E9460" s="604" t="s">
        <v>4146</v>
      </c>
      <c r="F9460" s="619">
        <v>1.3</v>
      </c>
      <c r="G9460" s="606">
        <v>1587.2183463750353</v>
      </c>
      <c r="H9460" s="607">
        <v>2063.38</v>
      </c>
    </row>
    <row r="9461" spans="1:8">
      <c r="A9461" s="601"/>
      <c r="B9461" s="602"/>
      <c r="C9461" s="602"/>
      <c r="D9461" s="603"/>
      <c r="E9461" s="604" t="s">
        <v>4141</v>
      </c>
      <c r="F9461" s="619" t="s">
        <v>4141</v>
      </c>
      <c r="G9461" s="606" t="s">
        <v>4141</v>
      </c>
      <c r="H9461" s="607" t="s">
        <v>4141</v>
      </c>
    </row>
    <row r="9462" spans="1:8">
      <c r="A9462" s="601"/>
      <c r="B9462" s="602"/>
      <c r="C9462" s="602"/>
      <c r="D9462" s="603"/>
      <c r="E9462" s="604" t="s">
        <v>4141</v>
      </c>
      <c r="F9462" s="619" t="s">
        <v>4141</v>
      </c>
      <c r="G9462" s="606" t="s">
        <v>4141</v>
      </c>
      <c r="H9462" s="607" t="s">
        <v>4141</v>
      </c>
    </row>
    <row r="9463" spans="1:8">
      <c r="A9463" s="620"/>
      <c r="B9463" s="621"/>
      <c r="C9463" s="621"/>
      <c r="D9463" s="622"/>
      <c r="E9463" s="623" t="s">
        <v>4147</v>
      </c>
      <c r="F9463" s="624"/>
      <c r="G9463" s="625"/>
      <c r="H9463" s="612">
        <v>2063.38</v>
      </c>
    </row>
    <row r="9464" spans="1:8">
      <c r="A9464" s="677" t="s">
        <v>4148</v>
      </c>
      <c r="B9464" s="678"/>
      <c r="C9464" s="678"/>
      <c r="D9464" s="678"/>
      <c r="E9464" s="678"/>
      <c r="F9464" s="678"/>
      <c r="G9464" s="678"/>
      <c r="H9464" s="679"/>
    </row>
    <row r="9465" spans="1:8">
      <c r="A9465" s="594" t="s">
        <v>4064</v>
      </c>
      <c r="B9465" s="595"/>
      <c r="C9465" s="595"/>
      <c r="D9465" s="596"/>
      <c r="E9465" s="597" t="s">
        <v>4130</v>
      </c>
      <c r="F9465" s="598" t="s">
        <v>4132</v>
      </c>
      <c r="G9465" s="599" t="s">
        <v>4133</v>
      </c>
      <c r="H9465" s="600" t="s">
        <v>4134</v>
      </c>
    </row>
    <row r="9466" spans="1:8">
      <c r="A9466" s="601" t="s">
        <v>4149</v>
      </c>
      <c r="B9466" s="602"/>
      <c r="C9466" s="602"/>
      <c r="D9466" s="603"/>
      <c r="E9466" s="604" t="s">
        <v>4140</v>
      </c>
      <c r="F9466" s="632">
        <v>9.5100000000000004E-2</v>
      </c>
      <c r="G9466" s="606">
        <v>64783.484999999993</v>
      </c>
      <c r="H9466" s="607">
        <v>6160.91</v>
      </c>
    </row>
    <row r="9467" spans="1:8">
      <c r="A9467" s="601"/>
      <c r="B9467" s="602"/>
      <c r="C9467" s="602"/>
      <c r="D9467" s="603"/>
      <c r="E9467" s="623" t="s">
        <v>4150</v>
      </c>
      <c r="F9467" s="624"/>
      <c r="G9467" s="625"/>
      <c r="H9467" s="612">
        <v>6160.91</v>
      </c>
    </row>
    <row r="9468" spans="1:8">
      <c r="A9468" s="677" t="s">
        <v>4151</v>
      </c>
      <c r="B9468" s="678"/>
      <c r="C9468" s="678"/>
      <c r="D9468" s="678"/>
      <c r="E9468" s="678"/>
      <c r="F9468" s="678"/>
      <c r="G9468" s="678"/>
      <c r="H9468" s="679"/>
    </row>
    <row r="9469" spans="1:8">
      <c r="A9469" s="594" t="s">
        <v>4064</v>
      </c>
      <c r="B9469" s="595"/>
      <c r="C9469" s="595"/>
      <c r="D9469" s="596"/>
      <c r="E9469" s="597" t="s">
        <v>4130</v>
      </c>
      <c r="F9469" s="598" t="s">
        <v>4144</v>
      </c>
      <c r="G9469" s="599" t="s">
        <v>4133</v>
      </c>
      <c r="H9469" s="600" t="s">
        <v>4134</v>
      </c>
    </row>
    <row r="9470" spans="1:8">
      <c r="A9470" s="601" t="s">
        <v>4152</v>
      </c>
      <c r="B9470" s="602"/>
      <c r="C9470" s="602"/>
      <c r="D9470" s="603"/>
      <c r="E9470" s="604" t="s">
        <v>4146</v>
      </c>
      <c r="F9470" s="640">
        <v>1.3</v>
      </c>
      <c r="G9470" s="606">
        <v>64327.520156250001</v>
      </c>
      <c r="H9470" s="607">
        <v>83625.78</v>
      </c>
    </row>
    <row r="9471" spans="1:8">
      <c r="A9471" s="601"/>
      <c r="B9471" s="602"/>
      <c r="C9471" s="602"/>
      <c r="D9471" s="603"/>
      <c r="E9471" s="604" t="s">
        <v>4141</v>
      </c>
      <c r="F9471" s="605"/>
      <c r="G9471" s="606" t="s">
        <v>4141</v>
      </c>
      <c r="H9471" s="607" t="s">
        <v>4141</v>
      </c>
    </row>
    <row r="9472" spans="1:8" ht="13.5" thickBot="1">
      <c r="A9472" s="641"/>
      <c r="B9472" s="642"/>
      <c r="C9472" s="642"/>
      <c r="D9472" s="643"/>
      <c r="E9472" s="644" t="s">
        <v>4153</v>
      </c>
      <c r="F9472" s="645"/>
      <c r="G9472" s="646"/>
      <c r="H9472" s="647">
        <v>83625.78</v>
      </c>
    </row>
    <row r="9473" spans="1:8" ht="13.5" thickBot="1">
      <c r="A9473" s="648" t="s">
        <v>4154</v>
      </c>
      <c r="B9473" s="649"/>
      <c r="C9473" s="649"/>
      <c r="D9473" s="649"/>
      <c r="E9473" s="650"/>
      <c r="F9473" s="651">
        <v>229289.07</v>
      </c>
      <c r="G9473" s="652"/>
      <c r="H9473" s="653"/>
    </row>
    <row r="9474" spans="1:8" ht="15.75" thickBot="1">
      <c r="A9474" s="579"/>
      <c r="B9474" s="579"/>
      <c r="C9474" s="579"/>
      <c r="D9474" s="579"/>
      <c r="E9474" s="579"/>
      <c r="F9474" s="579"/>
      <c r="G9474" s="579"/>
      <c r="H9474" s="579"/>
    </row>
    <row r="9475" spans="1:8" ht="15.75" thickBot="1">
      <c r="A9475" s="580"/>
      <c r="B9475" s="580"/>
      <c r="C9475" s="580"/>
      <c r="D9475" s="580"/>
      <c r="E9475" s="580"/>
      <c r="F9475" s="580"/>
      <c r="G9475" s="580"/>
      <c r="H9475" s="580"/>
    </row>
    <row r="9476" spans="1:8" ht="26.25" thickBot="1">
      <c r="A9476" s="573" t="s">
        <v>4129</v>
      </c>
      <c r="B9476" s="581"/>
      <c r="C9476" s="581"/>
      <c r="D9476" s="582" t="s">
        <v>741</v>
      </c>
      <c r="E9476" s="583" t="s">
        <v>4130</v>
      </c>
      <c r="F9476" s="584" t="s">
        <v>28</v>
      </c>
      <c r="G9476" s="585" t="s">
        <v>0</v>
      </c>
      <c r="H9476" s="586" t="s">
        <v>5056</v>
      </c>
    </row>
    <row r="9477" spans="1:8" ht="15.75" customHeight="1" thickBot="1">
      <c r="A9477" s="580"/>
      <c r="B9477" s="580"/>
      <c r="C9477" s="580"/>
      <c r="D9477" s="580"/>
      <c r="E9477" s="580"/>
      <c r="F9477" s="580"/>
      <c r="G9477" s="580"/>
      <c r="H9477" s="580"/>
    </row>
    <row r="9478" spans="1:8">
      <c r="A9478" s="674" t="s">
        <v>1297</v>
      </c>
      <c r="B9478" s="675"/>
      <c r="C9478" s="675"/>
      <c r="D9478" s="675"/>
      <c r="E9478" s="675"/>
      <c r="F9478" s="675"/>
      <c r="G9478" s="675"/>
      <c r="H9478" s="676"/>
    </row>
    <row r="9479" spans="1:8">
      <c r="A9479" s="594" t="s">
        <v>4064</v>
      </c>
      <c r="B9479" s="595"/>
      <c r="C9479" s="595"/>
      <c r="D9479" s="596"/>
      <c r="E9479" s="597" t="s">
        <v>4130</v>
      </c>
      <c r="F9479" s="598" t="s">
        <v>4132</v>
      </c>
      <c r="G9479" s="599" t="s">
        <v>4133</v>
      </c>
      <c r="H9479" s="600" t="s">
        <v>4134</v>
      </c>
    </row>
    <row r="9480" spans="1:8">
      <c r="A9480" s="601" t="s">
        <v>5057</v>
      </c>
      <c r="B9480" s="602"/>
      <c r="C9480" s="602"/>
      <c r="D9480" s="603"/>
      <c r="E9480" s="604" t="s">
        <v>4164</v>
      </c>
      <c r="F9480" s="605">
        <v>1</v>
      </c>
      <c r="G9480" s="606">
        <v>102791</v>
      </c>
      <c r="H9480" s="607">
        <v>102791</v>
      </c>
    </row>
    <row r="9481" spans="1:8">
      <c r="A9481" s="601" t="s">
        <v>5058</v>
      </c>
      <c r="B9481" s="602"/>
      <c r="C9481" s="602"/>
      <c r="D9481" s="603"/>
      <c r="E9481" s="604" t="s">
        <v>4263</v>
      </c>
      <c r="F9481" s="605">
        <v>3</v>
      </c>
      <c r="G9481" s="606">
        <v>3805</v>
      </c>
      <c r="H9481" s="607">
        <v>11415</v>
      </c>
    </row>
    <row r="9482" spans="1:8">
      <c r="A9482" s="601" t="s">
        <v>5059</v>
      </c>
      <c r="B9482" s="602"/>
      <c r="C9482" s="602"/>
      <c r="D9482" s="603"/>
      <c r="E9482" s="604" t="s">
        <v>4263</v>
      </c>
      <c r="F9482" s="605">
        <v>0.2</v>
      </c>
      <c r="G9482" s="606">
        <v>17028</v>
      </c>
      <c r="H9482" s="607">
        <v>3405.6</v>
      </c>
    </row>
    <row r="9483" spans="1:8">
      <c r="A9483" s="601"/>
      <c r="B9483" s="602"/>
      <c r="C9483" s="602"/>
      <c r="D9483" s="603"/>
      <c r="E9483" s="623" t="s">
        <v>4142</v>
      </c>
      <c r="F9483" s="624"/>
      <c r="G9483" s="625"/>
      <c r="H9483" s="612">
        <v>117611.6</v>
      </c>
    </row>
    <row r="9484" spans="1:8">
      <c r="A9484" s="677" t="s">
        <v>4143</v>
      </c>
      <c r="B9484" s="678"/>
      <c r="C9484" s="678"/>
      <c r="D9484" s="678"/>
      <c r="E9484" s="678"/>
      <c r="F9484" s="678"/>
      <c r="G9484" s="678"/>
      <c r="H9484" s="679"/>
    </row>
    <row r="9485" spans="1:8">
      <c r="A9485" s="594" t="s">
        <v>4129</v>
      </c>
      <c r="B9485" s="595"/>
      <c r="C9485" s="595"/>
      <c r="D9485" s="596"/>
      <c r="E9485" s="597" t="s">
        <v>4130</v>
      </c>
      <c r="F9485" s="598" t="s">
        <v>4144</v>
      </c>
      <c r="G9485" s="599" t="s">
        <v>4133</v>
      </c>
      <c r="H9485" s="600" t="s">
        <v>4134</v>
      </c>
    </row>
    <row r="9486" spans="1:8">
      <c r="A9486" s="601" t="s">
        <v>4145</v>
      </c>
      <c r="B9486" s="602"/>
      <c r="C9486" s="602"/>
      <c r="D9486" s="603"/>
      <c r="E9486" s="604" t="s">
        <v>4146</v>
      </c>
      <c r="F9486" s="619">
        <v>0.75</v>
      </c>
      <c r="G9486" s="606">
        <v>1587.2183463750353</v>
      </c>
      <c r="H9486" s="607">
        <v>1190.4100000000001</v>
      </c>
    </row>
    <row r="9487" spans="1:8">
      <c r="A9487" s="601"/>
      <c r="B9487" s="602"/>
      <c r="C9487" s="602"/>
      <c r="D9487" s="603"/>
      <c r="E9487" s="604" t="s">
        <v>4141</v>
      </c>
      <c r="F9487" s="619" t="s">
        <v>4141</v>
      </c>
      <c r="G9487" s="606" t="s">
        <v>4141</v>
      </c>
      <c r="H9487" s="607" t="s">
        <v>4141</v>
      </c>
    </row>
    <row r="9488" spans="1:8">
      <c r="A9488" s="601"/>
      <c r="B9488" s="602"/>
      <c r="C9488" s="602"/>
      <c r="D9488" s="603"/>
      <c r="E9488" s="604" t="s">
        <v>4141</v>
      </c>
      <c r="F9488" s="619" t="s">
        <v>4141</v>
      </c>
      <c r="G9488" s="606" t="s">
        <v>4141</v>
      </c>
      <c r="H9488" s="607" t="s">
        <v>4141</v>
      </c>
    </row>
    <row r="9489" spans="1:8">
      <c r="A9489" s="620"/>
      <c r="B9489" s="621"/>
      <c r="C9489" s="621"/>
      <c r="D9489" s="622"/>
      <c r="E9489" s="623" t="s">
        <v>4147</v>
      </c>
      <c r="F9489" s="624"/>
      <c r="G9489" s="625"/>
      <c r="H9489" s="612">
        <v>1190.4100000000001</v>
      </c>
    </row>
    <row r="9490" spans="1:8">
      <c r="A9490" s="677" t="s">
        <v>4148</v>
      </c>
      <c r="B9490" s="678"/>
      <c r="C9490" s="678"/>
      <c r="D9490" s="678"/>
      <c r="E9490" s="678"/>
      <c r="F9490" s="678"/>
      <c r="G9490" s="678"/>
      <c r="H9490" s="679"/>
    </row>
    <row r="9491" spans="1:8">
      <c r="A9491" s="594" t="s">
        <v>4064</v>
      </c>
      <c r="B9491" s="595"/>
      <c r="C9491" s="595"/>
      <c r="D9491" s="596"/>
      <c r="E9491" s="597" t="s">
        <v>4130</v>
      </c>
      <c r="F9491" s="598" t="s">
        <v>4132</v>
      </c>
      <c r="G9491" s="599" t="s">
        <v>4133</v>
      </c>
      <c r="H9491" s="600" t="s">
        <v>4134</v>
      </c>
    </row>
    <row r="9492" spans="1:8">
      <c r="A9492" s="601" t="s">
        <v>4149</v>
      </c>
      <c r="B9492" s="602"/>
      <c r="C9492" s="602"/>
      <c r="D9492" s="603"/>
      <c r="E9492" s="604" t="s">
        <v>4140</v>
      </c>
      <c r="F9492" s="632">
        <v>9.5100000000000004E-2</v>
      </c>
      <c r="G9492" s="606">
        <v>64783.484999999993</v>
      </c>
      <c r="H9492" s="607">
        <v>6160.91</v>
      </c>
    </row>
    <row r="9493" spans="1:8">
      <c r="A9493" s="601"/>
      <c r="B9493" s="602"/>
      <c r="C9493" s="602"/>
      <c r="D9493" s="603"/>
      <c r="E9493" s="623" t="s">
        <v>4150</v>
      </c>
      <c r="F9493" s="624"/>
      <c r="G9493" s="625"/>
      <c r="H9493" s="612">
        <v>6160.91</v>
      </c>
    </row>
    <row r="9494" spans="1:8">
      <c r="A9494" s="677" t="s">
        <v>4151</v>
      </c>
      <c r="B9494" s="678"/>
      <c r="C9494" s="678"/>
      <c r="D9494" s="678"/>
      <c r="E9494" s="678"/>
      <c r="F9494" s="678"/>
      <c r="G9494" s="678"/>
      <c r="H9494" s="679"/>
    </row>
    <row r="9495" spans="1:8">
      <c r="A9495" s="594" t="s">
        <v>4064</v>
      </c>
      <c r="B9495" s="595"/>
      <c r="C9495" s="595"/>
      <c r="D9495" s="596"/>
      <c r="E9495" s="597" t="s">
        <v>4130</v>
      </c>
      <c r="F9495" s="598" t="s">
        <v>4144</v>
      </c>
      <c r="G9495" s="599" t="s">
        <v>4133</v>
      </c>
      <c r="H9495" s="600" t="s">
        <v>4134</v>
      </c>
    </row>
    <row r="9496" spans="1:8">
      <c r="A9496" s="601" t="s">
        <v>4152</v>
      </c>
      <c r="B9496" s="602"/>
      <c r="C9496" s="602"/>
      <c r="D9496" s="603"/>
      <c r="E9496" s="604" t="s">
        <v>4146</v>
      </c>
      <c r="F9496" s="640">
        <v>0.75</v>
      </c>
      <c r="G9496" s="606">
        <v>64327.520156250001</v>
      </c>
      <c r="H9496" s="607">
        <v>48245.64</v>
      </c>
    </row>
    <row r="9497" spans="1:8">
      <c r="A9497" s="601"/>
      <c r="B9497" s="602"/>
      <c r="C9497" s="602"/>
      <c r="D9497" s="603"/>
      <c r="E9497" s="604" t="s">
        <v>4141</v>
      </c>
      <c r="F9497" s="605"/>
      <c r="G9497" s="606" t="s">
        <v>4141</v>
      </c>
      <c r="H9497" s="607" t="s">
        <v>4141</v>
      </c>
    </row>
    <row r="9498" spans="1:8" ht="13.5" thickBot="1">
      <c r="A9498" s="641"/>
      <c r="B9498" s="642"/>
      <c r="C9498" s="642"/>
      <c r="D9498" s="643"/>
      <c r="E9498" s="644" t="s">
        <v>4153</v>
      </c>
      <c r="F9498" s="645"/>
      <c r="G9498" s="646"/>
      <c r="H9498" s="647">
        <v>48245.64</v>
      </c>
    </row>
    <row r="9499" spans="1:8" ht="13.5" thickBot="1">
      <c r="A9499" s="648" t="s">
        <v>4154</v>
      </c>
      <c r="B9499" s="649"/>
      <c r="C9499" s="649"/>
      <c r="D9499" s="649"/>
      <c r="E9499" s="650"/>
      <c r="F9499" s="651">
        <v>173208.56</v>
      </c>
      <c r="G9499" s="652"/>
      <c r="H9499" s="653"/>
    </row>
    <row r="9500" spans="1:8" ht="15.75" thickBot="1">
      <c r="A9500" s="579"/>
      <c r="B9500" s="579"/>
      <c r="C9500" s="579"/>
      <c r="D9500" s="579"/>
      <c r="E9500" s="579"/>
      <c r="F9500" s="579"/>
      <c r="G9500" s="579"/>
      <c r="H9500" s="579"/>
    </row>
    <row r="9501" spans="1:8" ht="15.75" thickBot="1">
      <c r="A9501" s="580"/>
      <c r="B9501" s="580"/>
      <c r="C9501" s="580"/>
      <c r="D9501" s="580"/>
      <c r="E9501" s="580"/>
      <c r="F9501" s="580"/>
      <c r="G9501" s="580"/>
      <c r="H9501" s="580"/>
    </row>
    <row r="9502" spans="1:8" ht="26.25" thickBot="1">
      <c r="A9502" s="573" t="s">
        <v>4129</v>
      </c>
      <c r="B9502" s="581"/>
      <c r="C9502" s="581"/>
      <c r="D9502" s="582" t="s">
        <v>743</v>
      </c>
      <c r="E9502" s="583" t="s">
        <v>4130</v>
      </c>
      <c r="F9502" s="584" t="s">
        <v>25</v>
      </c>
      <c r="G9502" s="585" t="s">
        <v>0</v>
      </c>
      <c r="H9502" s="586" t="s">
        <v>5060</v>
      </c>
    </row>
    <row r="9503" spans="1:8" ht="15.75" customHeight="1" thickBot="1">
      <c r="A9503" s="580"/>
      <c r="B9503" s="580"/>
      <c r="C9503" s="580"/>
      <c r="D9503" s="580"/>
      <c r="E9503" s="580"/>
      <c r="F9503" s="580"/>
      <c r="G9503" s="580"/>
      <c r="H9503" s="580"/>
    </row>
    <row r="9504" spans="1:8">
      <c r="A9504" s="674" t="s">
        <v>1297</v>
      </c>
      <c r="B9504" s="675"/>
      <c r="C9504" s="675"/>
      <c r="D9504" s="675"/>
      <c r="E9504" s="675"/>
      <c r="F9504" s="675"/>
      <c r="G9504" s="675"/>
      <c r="H9504" s="676"/>
    </row>
    <row r="9505" spans="1:8">
      <c r="A9505" s="594" t="s">
        <v>4064</v>
      </c>
      <c r="B9505" s="595"/>
      <c r="C9505" s="595"/>
      <c r="D9505" s="596"/>
      <c r="E9505" s="597" t="s">
        <v>4130</v>
      </c>
      <c r="F9505" s="598" t="s">
        <v>4132</v>
      </c>
      <c r="G9505" s="599" t="s">
        <v>4133</v>
      </c>
      <c r="H9505" s="600" t="s">
        <v>4134</v>
      </c>
    </row>
    <row r="9506" spans="1:8">
      <c r="A9506" s="601" t="s">
        <v>5061</v>
      </c>
      <c r="B9506" s="602"/>
      <c r="C9506" s="602"/>
      <c r="D9506" s="603"/>
      <c r="E9506" s="604" t="s">
        <v>4138</v>
      </c>
      <c r="F9506" s="605">
        <v>2.12</v>
      </c>
      <c r="G9506" s="606">
        <v>2169</v>
      </c>
      <c r="H9506" s="607">
        <v>4598.28</v>
      </c>
    </row>
    <row r="9507" spans="1:8">
      <c r="A9507" s="601" t="s">
        <v>4536</v>
      </c>
      <c r="B9507" s="602"/>
      <c r="C9507" s="602"/>
      <c r="D9507" s="603"/>
      <c r="E9507" s="604" t="s">
        <v>4263</v>
      </c>
      <c r="F9507" s="605">
        <v>0.21</v>
      </c>
      <c r="G9507" s="606">
        <v>2699</v>
      </c>
      <c r="H9507" s="607">
        <v>566.79</v>
      </c>
    </row>
    <row r="9508" spans="1:8">
      <c r="A9508" s="601" t="s">
        <v>5002</v>
      </c>
      <c r="B9508" s="602"/>
      <c r="C9508" s="602"/>
      <c r="D9508" s="603"/>
      <c r="E9508" s="604" t="s">
        <v>4263</v>
      </c>
      <c r="F9508" s="605">
        <v>0.2</v>
      </c>
      <c r="G9508" s="606">
        <v>8505</v>
      </c>
      <c r="H9508" s="607">
        <v>1701</v>
      </c>
    </row>
    <row r="9509" spans="1:8">
      <c r="A9509" s="601"/>
      <c r="B9509" s="602"/>
      <c r="C9509" s="602"/>
      <c r="D9509" s="603"/>
      <c r="E9509" s="623" t="s">
        <v>4142</v>
      </c>
      <c r="F9509" s="624"/>
      <c r="G9509" s="625"/>
      <c r="H9509" s="612">
        <v>6866.07</v>
      </c>
    </row>
    <row r="9510" spans="1:8">
      <c r="A9510" s="677" t="s">
        <v>4143</v>
      </c>
      <c r="B9510" s="678"/>
      <c r="C9510" s="678"/>
      <c r="D9510" s="678"/>
      <c r="E9510" s="678"/>
      <c r="F9510" s="678"/>
      <c r="G9510" s="678"/>
      <c r="H9510" s="679"/>
    </row>
    <row r="9511" spans="1:8">
      <c r="A9511" s="594" t="s">
        <v>4129</v>
      </c>
      <c r="B9511" s="595"/>
      <c r="C9511" s="595"/>
      <c r="D9511" s="596"/>
      <c r="E9511" s="597" t="s">
        <v>4130</v>
      </c>
      <c r="F9511" s="598" t="s">
        <v>4144</v>
      </c>
      <c r="G9511" s="599" t="s">
        <v>4133</v>
      </c>
      <c r="H9511" s="600" t="s">
        <v>4134</v>
      </c>
    </row>
    <row r="9512" spans="1:8">
      <c r="A9512" s="601" t="s">
        <v>4145</v>
      </c>
      <c r="B9512" s="602"/>
      <c r="C9512" s="602"/>
      <c r="D9512" s="603"/>
      <c r="E9512" s="604" t="s">
        <v>4146</v>
      </c>
      <c r="F9512" s="619">
        <v>0.06</v>
      </c>
      <c r="G9512" s="606">
        <v>1587.2183463750353</v>
      </c>
      <c r="H9512" s="607">
        <v>95.23</v>
      </c>
    </row>
    <row r="9513" spans="1:8">
      <c r="A9513" s="601"/>
      <c r="B9513" s="602"/>
      <c r="C9513" s="602"/>
      <c r="D9513" s="603"/>
      <c r="E9513" s="604" t="s">
        <v>4141</v>
      </c>
      <c r="F9513" s="619" t="s">
        <v>4141</v>
      </c>
      <c r="G9513" s="606" t="s">
        <v>4141</v>
      </c>
      <c r="H9513" s="607" t="s">
        <v>4141</v>
      </c>
    </row>
    <row r="9514" spans="1:8">
      <c r="A9514" s="601"/>
      <c r="B9514" s="602"/>
      <c r="C9514" s="602"/>
      <c r="D9514" s="603"/>
      <c r="E9514" s="604" t="s">
        <v>4141</v>
      </c>
      <c r="F9514" s="619" t="s">
        <v>4141</v>
      </c>
      <c r="G9514" s="606" t="s">
        <v>4141</v>
      </c>
      <c r="H9514" s="607" t="s">
        <v>4141</v>
      </c>
    </row>
    <row r="9515" spans="1:8">
      <c r="A9515" s="620"/>
      <c r="B9515" s="621"/>
      <c r="C9515" s="621"/>
      <c r="D9515" s="622"/>
      <c r="E9515" s="623" t="s">
        <v>4147</v>
      </c>
      <c r="F9515" s="624"/>
      <c r="G9515" s="625"/>
      <c r="H9515" s="612">
        <v>95.23</v>
      </c>
    </row>
    <row r="9516" spans="1:8">
      <c r="A9516" s="677" t="s">
        <v>4148</v>
      </c>
      <c r="B9516" s="678"/>
      <c r="C9516" s="678"/>
      <c r="D9516" s="678"/>
      <c r="E9516" s="678"/>
      <c r="F9516" s="678"/>
      <c r="G9516" s="678"/>
      <c r="H9516" s="679"/>
    </row>
    <row r="9517" spans="1:8">
      <c r="A9517" s="594" t="s">
        <v>4064</v>
      </c>
      <c r="B9517" s="595"/>
      <c r="C9517" s="595"/>
      <c r="D9517" s="596"/>
      <c r="E9517" s="597" t="s">
        <v>4130</v>
      </c>
      <c r="F9517" s="598" t="s">
        <v>4132</v>
      </c>
      <c r="G9517" s="599" t="s">
        <v>4133</v>
      </c>
      <c r="H9517" s="600" t="s">
        <v>4134</v>
      </c>
    </row>
    <row r="9518" spans="1:8">
      <c r="A9518" s="601" t="s">
        <v>4149</v>
      </c>
      <c r="B9518" s="602"/>
      <c r="C9518" s="602"/>
      <c r="D9518" s="603"/>
      <c r="E9518" s="604" t="s">
        <v>4140</v>
      </c>
      <c r="F9518" s="632">
        <v>6.9400000000000003E-2</v>
      </c>
      <c r="G9518" s="606">
        <v>64783.484999999993</v>
      </c>
      <c r="H9518" s="607">
        <v>4495.97</v>
      </c>
    </row>
    <row r="9519" spans="1:8">
      <c r="A9519" s="601"/>
      <c r="B9519" s="602"/>
      <c r="C9519" s="602"/>
      <c r="D9519" s="603"/>
      <c r="E9519" s="623" t="s">
        <v>4150</v>
      </c>
      <c r="F9519" s="624"/>
      <c r="G9519" s="625"/>
      <c r="H9519" s="612">
        <v>4495.97</v>
      </c>
    </row>
    <row r="9520" spans="1:8">
      <c r="A9520" s="677" t="s">
        <v>4151</v>
      </c>
      <c r="B9520" s="678"/>
      <c r="C9520" s="678"/>
      <c r="D9520" s="678"/>
      <c r="E9520" s="678"/>
      <c r="F9520" s="678"/>
      <c r="G9520" s="678"/>
      <c r="H9520" s="679"/>
    </row>
    <row r="9521" spans="1:8">
      <c r="A9521" s="594" t="s">
        <v>4064</v>
      </c>
      <c r="B9521" s="595"/>
      <c r="C9521" s="595"/>
      <c r="D9521" s="596"/>
      <c r="E9521" s="597" t="s">
        <v>4130</v>
      </c>
      <c r="F9521" s="598" t="s">
        <v>4144</v>
      </c>
      <c r="G9521" s="599" t="s">
        <v>4133</v>
      </c>
      <c r="H9521" s="600" t="s">
        <v>4134</v>
      </c>
    </row>
    <row r="9522" spans="1:8">
      <c r="A9522" s="601" t="s">
        <v>4152</v>
      </c>
      <c r="B9522" s="602"/>
      <c r="C9522" s="602"/>
      <c r="D9522" s="603"/>
      <c r="E9522" s="604" t="s">
        <v>4146</v>
      </c>
      <c r="F9522" s="640">
        <v>0.06</v>
      </c>
      <c r="G9522" s="606">
        <v>64327.520156250001</v>
      </c>
      <c r="H9522" s="607">
        <v>3859.65</v>
      </c>
    </row>
    <row r="9523" spans="1:8">
      <c r="A9523" s="601"/>
      <c r="B9523" s="602"/>
      <c r="C9523" s="602"/>
      <c r="D9523" s="603"/>
      <c r="E9523" s="604" t="s">
        <v>4141</v>
      </c>
      <c r="F9523" s="605"/>
      <c r="G9523" s="606" t="s">
        <v>4141</v>
      </c>
      <c r="H9523" s="607" t="s">
        <v>4141</v>
      </c>
    </row>
    <row r="9524" spans="1:8" ht="13.5" thickBot="1">
      <c r="A9524" s="641"/>
      <c r="B9524" s="642"/>
      <c r="C9524" s="642"/>
      <c r="D9524" s="643"/>
      <c r="E9524" s="644" t="s">
        <v>4153</v>
      </c>
      <c r="F9524" s="645"/>
      <c r="G9524" s="646"/>
      <c r="H9524" s="647">
        <v>3859.65</v>
      </c>
    </row>
    <row r="9525" spans="1:8" ht="13.5" thickBot="1">
      <c r="A9525" s="648" t="s">
        <v>4154</v>
      </c>
      <c r="B9525" s="649"/>
      <c r="C9525" s="649"/>
      <c r="D9525" s="649"/>
      <c r="E9525" s="650"/>
      <c r="F9525" s="651">
        <v>15316.92</v>
      </c>
      <c r="G9525" s="652"/>
      <c r="H9525" s="653"/>
    </row>
    <row r="9526" spans="1:8" ht="15.75" thickBot="1">
      <c r="A9526" s="579"/>
      <c r="B9526" s="579"/>
      <c r="C9526" s="579"/>
      <c r="D9526" s="579"/>
      <c r="E9526" s="579"/>
      <c r="F9526" s="579"/>
      <c r="G9526" s="579"/>
      <c r="H9526" s="579"/>
    </row>
    <row r="9527" spans="1:8" ht="15.75" thickBot="1">
      <c r="A9527" s="580"/>
      <c r="B9527" s="580"/>
      <c r="C9527" s="580"/>
      <c r="D9527" s="580"/>
      <c r="E9527" s="580"/>
      <c r="F9527" s="580"/>
      <c r="G9527" s="580"/>
      <c r="H9527" s="580"/>
    </row>
    <row r="9528" spans="1:8" ht="26.25" thickBot="1">
      <c r="A9528" s="573" t="s">
        <v>4129</v>
      </c>
      <c r="B9528" s="581"/>
      <c r="C9528" s="581"/>
      <c r="D9528" s="582" t="s">
        <v>745</v>
      </c>
      <c r="E9528" s="583" t="s">
        <v>4130</v>
      </c>
      <c r="F9528" s="584" t="s">
        <v>25</v>
      </c>
      <c r="G9528" s="585" t="s">
        <v>0</v>
      </c>
      <c r="H9528" s="586" t="s">
        <v>5062</v>
      </c>
    </row>
    <row r="9529" spans="1:8" ht="15.75" customHeight="1" thickBot="1">
      <c r="A9529" s="580"/>
      <c r="B9529" s="580"/>
      <c r="C9529" s="580"/>
      <c r="D9529" s="580"/>
      <c r="E9529" s="580"/>
      <c r="F9529" s="580"/>
      <c r="G9529" s="580"/>
      <c r="H9529" s="580"/>
    </row>
    <row r="9530" spans="1:8">
      <c r="A9530" s="674" t="s">
        <v>1297</v>
      </c>
      <c r="B9530" s="675"/>
      <c r="C9530" s="675"/>
      <c r="D9530" s="675"/>
      <c r="E9530" s="675"/>
      <c r="F9530" s="675"/>
      <c r="G9530" s="675"/>
      <c r="H9530" s="676"/>
    </row>
    <row r="9531" spans="1:8">
      <c r="A9531" s="594" t="s">
        <v>4064</v>
      </c>
      <c r="B9531" s="595"/>
      <c r="C9531" s="595"/>
      <c r="D9531" s="596"/>
      <c r="E9531" s="597" t="s">
        <v>4130</v>
      </c>
      <c r="F9531" s="598" t="s">
        <v>4132</v>
      </c>
      <c r="G9531" s="599" t="s">
        <v>4133</v>
      </c>
      <c r="H9531" s="600" t="s">
        <v>4134</v>
      </c>
    </row>
    <row r="9532" spans="1:8">
      <c r="A9532" s="601" t="s">
        <v>5057</v>
      </c>
      <c r="B9532" s="602"/>
      <c r="C9532" s="602"/>
      <c r="D9532" s="603"/>
      <c r="E9532" s="604" t="s">
        <v>4164</v>
      </c>
      <c r="F9532" s="605">
        <v>0.2</v>
      </c>
      <c r="G9532" s="606">
        <v>102791</v>
      </c>
      <c r="H9532" s="607">
        <v>20558.2</v>
      </c>
    </row>
    <row r="9533" spans="1:8">
      <c r="A9533" s="601" t="s">
        <v>5058</v>
      </c>
      <c r="B9533" s="602"/>
      <c r="C9533" s="602"/>
      <c r="D9533" s="603"/>
      <c r="E9533" s="604" t="s">
        <v>4263</v>
      </c>
      <c r="F9533" s="605">
        <v>0.25</v>
      </c>
      <c r="G9533" s="606">
        <v>3805</v>
      </c>
      <c r="H9533" s="607">
        <v>951.25</v>
      </c>
    </row>
    <row r="9534" spans="1:8">
      <c r="A9534" s="601" t="s">
        <v>5059</v>
      </c>
      <c r="B9534" s="602"/>
      <c r="C9534" s="602"/>
      <c r="D9534" s="603"/>
      <c r="E9534" s="604" t="s">
        <v>4263</v>
      </c>
      <c r="F9534" s="605">
        <v>0.2</v>
      </c>
      <c r="G9534" s="606">
        <v>17028</v>
      </c>
      <c r="H9534" s="607">
        <v>3405.6</v>
      </c>
    </row>
    <row r="9535" spans="1:8">
      <c r="A9535" s="601"/>
      <c r="B9535" s="602"/>
      <c r="C9535" s="602"/>
      <c r="D9535" s="603"/>
      <c r="E9535" s="623" t="s">
        <v>4142</v>
      </c>
      <c r="F9535" s="624"/>
      <c r="G9535" s="625"/>
      <c r="H9535" s="612">
        <v>24915.05</v>
      </c>
    </row>
    <row r="9536" spans="1:8">
      <c r="A9536" s="677" t="s">
        <v>4143</v>
      </c>
      <c r="B9536" s="678"/>
      <c r="C9536" s="678"/>
      <c r="D9536" s="678"/>
      <c r="E9536" s="678"/>
      <c r="F9536" s="678"/>
      <c r="G9536" s="678"/>
      <c r="H9536" s="679"/>
    </row>
    <row r="9537" spans="1:8">
      <c r="A9537" s="594" t="s">
        <v>4129</v>
      </c>
      <c r="B9537" s="595"/>
      <c r="C9537" s="595"/>
      <c r="D9537" s="596"/>
      <c r="E9537" s="597" t="s">
        <v>4130</v>
      </c>
      <c r="F9537" s="598" t="s">
        <v>4144</v>
      </c>
      <c r="G9537" s="599" t="s">
        <v>4133</v>
      </c>
      <c r="H9537" s="600" t="s">
        <v>4134</v>
      </c>
    </row>
    <row r="9538" spans="1:8">
      <c r="A9538" s="601" t="s">
        <v>4145</v>
      </c>
      <c r="B9538" s="602"/>
      <c r="C9538" s="602"/>
      <c r="D9538" s="603"/>
      <c r="E9538" s="604" t="s">
        <v>4146</v>
      </c>
      <c r="F9538" s="619">
        <v>0.06</v>
      </c>
      <c r="G9538" s="606">
        <v>1587.2183463750353</v>
      </c>
      <c r="H9538" s="607">
        <v>95.23</v>
      </c>
    </row>
    <row r="9539" spans="1:8">
      <c r="A9539" s="601"/>
      <c r="B9539" s="602"/>
      <c r="C9539" s="602"/>
      <c r="D9539" s="603"/>
      <c r="E9539" s="604" t="s">
        <v>4141</v>
      </c>
      <c r="F9539" s="619" t="s">
        <v>4141</v>
      </c>
      <c r="G9539" s="606" t="s">
        <v>4141</v>
      </c>
      <c r="H9539" s="607" t="s">
        <v>4141</v>
      </c>
    </row>
    <row r="9540" spans="1:8">
      <c r="A9540" s="601"/>
      <c r="B9540" s="602"/>
      <c r="C9540" s="602"/>
      <c r="D9540" s="603"/>
      <c r="E9540" s="604" t="s">
        <v>4141</v>
      </c>
      <c r="F9540" s="619" t="s">
        <v>4141</v>
      </c>
      <c r="G9540" s="606" t="s">
        <v>4141</v>
      </c>
      <c r="H9540" s="607" t="s">
        <v>4141</v>
      </c>
    </row>
    <row r="9541" spans="1:8">
      <c r="A9541" s="620"/>
      <c r="B9541" s="621"/>
      <c r="C9541" s="621"/>
      <c r="D9541" s="622"/>
      <c r="E9541" s="623" t="s">
        <v>4147</v>
      </c>
      <c r="F9541" s="624"/>
      <c r="G9541" s="625"/>
      <c r="H9541" s="612">
        <v>95.23</v>
      </c>
    </row>
    <row r="9542" spans="1:8">
      <c r="A9542" s="677" t="s">
        <v>4148</v>
      </c>
      <c r="B9542" s="678"/>
      <c r="C9542" s="678"/>
      <c r="D9542" s="678"/>
      <c r="E9542" s="678"/>
      <c r="F9542" s="678"/>
      <c r="G9542" s="678"/>
      <c r="H9542" s="679"/>
    </row>
    <row r="9543" spans="1:8">
      <c r="A9543" s="594" t="s">
        <v>4064</v>
      </c>
      <c r="B9543" s="595"/>
      <c r="C9543" s="595"/>
      <c r="D9543" s="596"/>
      <c r="E9543" s="597" t="s">
        <v>4130</v>
      </c>
      <c r="F9543" s="598" t="s">
        <v>4132</v>
      </c>
      <c r="G9543" s="599" t="s">
        <v>4133</v>
      </c>
      <c r="H9543" s="600" t="s">
        <v>4134</v>
      </c>
    </row>
    <row r="9544" spans="1:8">
      <c r="A9544" s="601" t="s">
        <v>4149</v>
      </c>
      <c r="B9544" s="602"/>
      <c r="C9544" s="602"/>
      <c r="D9544" s="603"/>
      <c r="E9544" s="604" t="s">
        <v>4140</v>
      </c>
      <c r="F9544" s="632">
        <v>0.05</v>
      </c>
      <c r="G9544" s="606">
        <v>64783.484999999993</v>
      </c>
      <c r="H9544" s="607">
        <v>3239.17</v>
      </c>
    </row>
    <row r="9545" spans="1:8">
      <c r="A9545" s="601"/>
      <c r="B9545" s="602"/>
      <c r="C9545" s="602"/>
      <c r="D9545" s="603"/>
      <c r="E9545" s="623" t="s">
        <v>4150</v>
      </c>
      <c r="F9545" s="624"/>
      <c r="G9545" s="625"/>
      <c r="H9545" s="612">
        <v>3239.17</v>
      </c>
    </row>
    <row r="9546" spans="1:8">
      <c r="A9546" s="677" t="s">
        <v>4151</v>
      </c>
      <c r="B9546" s="678"/>
      <c r="C9546" s="678"/>
      <c r="D9546" s="678"/>
      <c r="E9546" s="678"/>
      <c r="F9546" s="678"/>
      <c r="G9546" s="678"/>
      <c r="H9546" s="679"/>
    </row>
    <row r="9547" spans="1:8">
      <c r="A9547" s="594" t="s">
        <v>4064</v>
      </c>
      <c r="B9547" s="595"/>
      <c r="C9547" s="595"/>
      <c r="D9547" s="596"/>
      <c r="E9547" s="597" t="s">
        <v>4130</v>
      </c>
      <c r="F9547" s="598" t="s">
        <v>4144</v>
      </c>
      <c r="G9547" s="599" t="s">
        <v>4133</v>
      </c>
      <c r="H9547" s="600" t="s">
        <v>4134</v>
      </c>
    </row>
    <row r="9548" spans="1:8">
      <c r="A9548" s="601" t="s">
        <v>4152</v>
      </c>
      <c r="B9548" s="602"/>
      <c r="C9548" s="602"/>
      <c r="D9548" s="603"/>
      <c r="E9548" s="604" t="s">
        <v>4146</v>
      </c>
      <c r="F9548" s="640">
        <v>0.06</v>
      </c>
      <c r="G9548" s="606">
        <v>64327.520156250001</v>
      </c>
      <c r="H9548" s="607">
        <v>3859.65</v>
      </c>
    </row>
    <row r="9549" spans="1:8">
      <c r="A9549" s="601"/>
      <c r="B9549" s="602"/>
      <c r="C9549" s="602"/>
      <c r="D9549" s="603"/>
      <c r="E9549" s="604" t="s">
        <v>4141</v>
      </c>
      <c r="F9549" s="605"/>
      <c r="G9549" s="606" t="s">
        <v>4141</v>
      </c>
      <c r="H9549" s="607" t="s">
        <v>4141</v>
      </c>
    </row>
    <row r="9550" spans="1:8" ht="13.5" thickBot="1">
      <c r="A9550" s="641"/>
      <c r="B9550" s="642"/>
      <c r="C9550" s="642"/>
      <c r="D9550" s="643"/>
      <c r="E9550" s="644" t="s">
        <v>4153</v>
      </c>
      <c r="F9550" s="645"/>
      <c r="G9550" s="646"/>
      <c r="H9550" s="647">
        <v>3859.65</v>
      </c>
    </row>
    <row r="9551" spans="1:8" ht="13.5" thickBot="1">
      <c r="A9551" s="648" t="s">
        <v>4154</v>
      </c>
      <c r="B9551" s="649"/>
      <c r="C9551" s="649"/>
      <c r="D9551" s="649"/>
      <c r="E9551" s="650"/>
      <c r="F9551" s="651">
        <v>32109.1</v>
      </c>
      <c r="G9551" s="652"/>
      <c r="H9551" s="653"/>
    </row>
    <row r="9552" spans="1:8" ht="15.75" thickBot="1">
      <c r="A9552" s="579"/>
      <c r="B9552" s="579"/>
      <c r="C9552" s="579"/>
      <c r="D9552" s="579"/>
      <c r="E9552" s="579"/>
      <c r="F9552" s="579"/>
      <c r="G9552" s="579"/>
      <c r="H9552" s="579"/>
    </row>
    <row r="9553" spans="1:8" ht="15.75" thickBot="1">
      <c r="A9553" s="580"/>
      <c r="B9553" s="580"/>
      <c r="C9553" s="580"/>
      <c r="D9553" s="580"/>
      <c r="E9553" s="580"/>
      <c r="F9553" s="580"/>
      <c r="G9553" s="580"/>
      <c r="H9553" s="580"/>
    </row>
    <row r="9554" spans="1:8" ht="26.25" thickBot="1">
      <c r="A9554" s="573" t="s">
        <v>4129</v>
      </c>
      <c r="B9554" s="581"/>
      <c r="C9554" s="581"/>
      <c r="D9554" s="582" t="s">
        <v>747</v>
      </c>
      <c r="E9554" s="583" t="s">
        <v>4130</v>
      </c>
      <c r="F9554" s="584" t="s">
        <v>25</v>
      </c>
      <c r="G9554" s="585" t="s">
        <v>0</v>
      </c>
      <c r="H9554" s="586" t="s">
        <v>5063</v>
      </c>
    </row>
    <row r="9555" spans="1:8" ht="15.75" customHeight="1" thickBot="1">
      <c r="A9555" s="580"/>
      <c r="B9555" s="580"/>
      <c r="C9555" s="580"/>
      <c r="D9555" s="580"/>
      <c r="E9555" s="580"/>
      <c r="F9555" s="580"/>
      <c r="G9555" s="580"/>
      <c r="H9555" s="580"/>
    </row>
    <row r="9556" spans="1:8">
      <c r="A9556" s="674" t="s">
        <v>1297</v>
      </c>
      <c r="B9556" s="675"/>
      <c r="C9556" s="675"/>
      <c r="D9556" s="675"/>
      <c r="E9556" s="675"/>
      <c r="F9556" s="675"/>
      <c r="G9556" s="675"/>
      <c r="H9556" s="676"/>
    </row>
    <row r="9557" spans="1:8">
      <c r="A9557" s="594" t="s">
        <v>4064</v>
      </c>
      <c r="B9557" s="595"/>
      <c r="C9557" s="595"/>
      <c r="D9557" s="596"/>
      <c r="E9557" s="597" t="s">
        <v>4130</v>
      </c>
      <c r="F9557" s="598" t="s">
        <v>4132</v>
      </c>
      <c r="G9557" s="599" t="s">
        <v>4133</v>
      </c>
      <c r="H9557" s="600" t="s">
        <v>4134</v>
      </c>
    </row>
    <row r="9558" spans="1:8">
      <c r="A9558" s="601" t="s">
        <v>5064</v>
      </c>
      <c r="B9558" s="602"/>
      <c r="C9558" s="602"/>
      <c r="D9558" s="603"/>
      <c r="E9558" s="604" t="s">
        <v>4138</v>
      </c>
      <c r="F9558" s="605">
        <v>5.4</v>
      </c>
      <c r="G9558" s="606">
        <v>1885</v>
      </c>
      <c r="H9558" s="607">
        <v>10179</v>
      </c>
    </row>
    <row r="9559" spans="1:8">
      <c r="A9559" s="601" t="s">
        <v>4592</v>
      </c>
      <c r="B9559" s="602"/>
      <c r="C9559" s="602"/>
      <c r="D9559" s="603"/>
      <c r="E9559" s="604" t="s">
        <v>4263</v>
      </c>
      <c r="F9559" s="605">
        <v>1</v>
      </c>
      <c r="G9559" s="606">
        <v>1508</v>
      </c>
      <c r="H9559" s="607">
        <v>1508</v>
      </c>
    </row>
    <row r="9560" spans="1:8">
      <c r="A9560" s="601"/>
      <c r="B9560" s="602"/>
      <c r="C9560" s="602"/>
      <c r="D9560" s="603"/>
      <c r="E9560" s="604" t="s">
        <v>4141</v>
      </c>
      <c r="F9560" s="605"/>
      <c r="G9560" s="606" t="s">
        <v>4141</v>
      </c>
      <c r="H9560" s="607" t="s">
        <v>4141</v>
      </c>
    </row>
    <row r="9561" spans="1:8">
      <c r="A9561" s="601"/>
      <c r="B9561" s="602"/>
      <c r="C9561" s="602"/>
      <c r="D9561" s="603"/>
      <c r="E9561" s="623" t="s">
        <v>4142</v>
      </c>
      <c r="F9561" s="624"/>
      <c r="G9561" s="625"/>
      <c r="H9561" s="612">
        <v>11687</v>
      </c>
    </row>
    <row r="9562" spans="1:8">
      <c r="A9562" s="677" t="s">
        <v>4143</v>
      </c>
      <c r="B9562" s="678"/>
      <c r="C9562" s="678"/>
      <c r="D9562" s="678"/>
      <c r="E9562" s="678"/>
      <c r="F9562" s="678"/>
      <c r="G9562" s="678"/>
      <c r="H9562" s="679"/>
    </row>
    <row r="9563" spans="1:8">
      <c r="A9563" s="594" t="s">
        <v>4129</v>
      </c>
      <c r="B9563" s="595"/>
      <c r="C9563" s="595"/>
      <c r="D9563" s="596"/>
      <c r="E9563" s="597" t="s">
        <v>4130</v>
      </c>
      <c r="F9563" s="598" t="s">
        <v>4144</v>
      </c>
      <c r="G9563" s="599" t="s">
        <v>4133</v>
      </c>
      <c r="H9563" s="600" t="s">
        <v>4134</v>
      </c>
    </row>
    <row r="9564" spans="1:8">
      <c r="A9564" s="601" t="s">
        <v>4145</v>
      </c>
      <c r="B9564" s="602"/>
      <c r="C9564" s="602"/>
      <c r="D9564" s="603"/>
      <c r="E9564" s="604" t="s">
        <v>4146</v>
      </c>
      <c r="F9564" s="619">
        <v>0.21</v>
      </c>
      <c r="G9564" s="606">
        <v>1587.2183463750353</v>
      </c>
      <c r="H9564" s="607">
        <v>333.32</v>
      </c>
    </row>
    <row r="9565" spans="1:8">
      <c r="A9565" s="601"/>
      <c r="B9565" s="602"/>
      <c r="C9565" s="602"/>
      <c r="D9565" s="603"/>
      <c r="E9565" s="604" t="s">
        <v>4141</v>
      </c>
      <c r="F9565" s="619" t="s">
        <v>4141</v>
      </c>
      <c r="G9565" s="606" t="s">
        <v>4141</v>
      </c>
      <c r="H9565" s="607" t="s">
        <v>4141</v>
      </c>
    </row>
    <row r="9566" spans="1:8">
      <c r="A9566" s="601"/>
      <c r="B9566" s="602"/>
      <c r="C9566" s="602"/>
      <c r="D9566" s="603"/>
      <c r="E9566" s="604" t="s">
        <v>4141</v>
      </c>
      <c r="F9566" s="619" t="s">
        <v>4141</v>
      </c>
      <c r="G9566" s="606" t="s">
        <v>4141</v>
      </c>
      <c r="H9566" s="607" t="s">
        <v>4141</v>
      </c>
    </row>
    <row r="9567" spans="1:8">
      <c r="A9567" s="620"/>
      <c r="B9567" s="621"/>
      <c r="C9567" s="621"/>
      <c r="D9567" s="622"/>
      <c r="E9567" s="623" t="s">
        <v>4147</v>
      </c>
      <c r="F9567" s="624"/>
      <c r="G9567" s="625"/>
      <c r="H9567" s="612">
        <v>333.32</v>
      </c>
    </row>
    <row r="9568" spans="1:8">
      <c r="A9568" s="677" t="s">
        <v>4148</v>
      </c>
      <c r="B9568" s="678"/>
      <c r="C9568" s="678"/>
      <c r="D9568" s="678"/>
      <c r="E9568" s="678"/>
      <c r="F9568" s="678"/>
      <c r="G9568" s="678"/>
      <c r="H9568" s="679"/>
    </row>
    <row r="9569" spans="1:8">
      <c r="A9569" s="594" t="s">
        <v>4064</v>
      </c>
      <c r="B9569" s="595"/>
      <c r="C9569" s="595"/>
      <c r="D9569" s="596"/>
      <c r="E9569" s="597" t="s">
        <v>4130</v>
      </c>
      <c r="F9569" s="598" t="s">
        <v>4132</v>
      </c>
      <c r="G9569" s="599" t="s">
        <v>4133</v>
      </c>
      <c r="H9569" s="600" t="s">
        <v>4134</v>
      </c>
    </row>
    <row r="9570" spans="1:8">
      <c r="A9570" s="601" t="s">
        <v>4149</v>
      </c>
      <c r="B9570" s="602"/>
      <c r="C9570" s="602"/>
      <c r="D9570" s="603"/>
      <c r="E9570" s="604" t="s">
        <v>4140</v>
      </c>
      <c r="F9570" s="632">
        <v>6.9400000000000003E-2</v>
      </c>
      <c r="G9570" s="606">
        <v>64783.484999999993</v>
      </c>
      <c r="H9570" s="607">
        <v>4495.97</v>
      </c>
    </row>
    <row r="9571" spans="1:8">
      <c r="A9571" s="601"/>
      <c r="B9571" s="602"/>
      <c r="C9571" s="602"/>
      <c r="D9571" s="603"/>
      <c r="E9571" s="623" t="s">
        <v>4150</v>
      </c>
      <c r="F9571" s="624"/>
      <c r="G9571" s="625"/>
      <c r="H9571" s="612">
        <v>4495.97</v>
      </c>
    </row>
    <row r="9572" spans="1:8">
      <c r="A9572" s="677" t="s">
        <v>4151</v>
      </c>
      <c r="B9572" s="678"/>
      <c r="C9572" s="678"/>
      <c r="D9572" s="678"/>
      <c r="E9572" s="678"/>
      <c r="F9572" s="678"/>
      <c r="G9572" s="678"/>
      <c r="H9572" s="679"/>
    </row>
    <row r="9573" spans="1:8">
      <c r="A9573" s="594" t="s">
        <v>4064</v>
      </c>
      <c r="B9573" s="595"/>
      <c r="C9573" s="595"/>
      <c r="D9573" s="596"/>
      <c r="E9573" s="597" t="s">
        <v>4130</v>
      </c>
      <c r="F9573" s="598" t="s">
        <v>4144</v>
      </c>
      <c r="G9573" s="599" t="s">
        <v>4133</v>
      </c>
      <c r="H9573" s="600" t="s">
        <v>4134</v>
      </c>
    </row>
    <row r="9574" spans="1:8">
      <c r="A9574" s="601" t="s">
        <v>4152</v>
      </c>
      <c r="B9574" s="602"/>
      <c r="C9574" s="602"/>
      <c r="D9574" s="603"/>
      <c r="E9574" s="604" t="s">
        <v>4146</v>
      </c>
      <c r="F9574" s="640">
        <v>0.21</v>
      </c>
      <c r="G9574" s="606">
        <v>64327.520156250001</v>
      </c>
      <c r="H9574" s="607">
        <v>13508.78</v>
      </c>
    </row>
    <row r="9575" spans="1:8">
      <c r="A9575" s="601"/>
      <c r="B9575" s="602"/>
      <c r="C9575" s="602"/>
      <c r="D9575" s="603"/>
      <c r="E9575" s="604" t="s">
        <v>4141</v>
      </c>
      <c r="F9575" s="605"/>
      <c r="G9575" s="606" t="s">
        <v>4141</v>
      </c>
      <c r="H9575" s="607" t="s">
        <v>4141</v>
      </c>
    </row>
    <row r="9576" spans="1:8" ht="13.5" thickBot="1">
      <c r="A9576" s="641"/>
      <c r="B9576" s="642"/>
      <c r="C9576" s="642"/>
      <c r="D9576" s="643"/>
      <c r="E9576" s="644" t="s">
        <v>4153</v>
      </c>
      <c r="F9576" s="645"/>
      <c r="G9576" s="646"/>
      <c r="H9576" s="647">
        <v>13508.78</v>
      </c>
    </row>
    <row r="9577" spans="1:8" ht="13.5" thickBot="1">
      <c r="A9577" s="648" t="s">
        <v>4154</v>
      </c>
      <c r="B9577" s="649"/>
      <c r="C9577" s="649"/>
      <c r="D9577" s="649"/>
      <c r="E9577" s="650"/>
      <c r="F9577" s="651">
        <v>30025.07</v>
      </c>
      <c r="G9577" s="652"/>
      <c r="H9577" s="653"/>
    </row>
    <row r="9578" spans="1:8" ht="15.75" thickBot="1">
      <c r="A9578" s="579"/>
      <c r="B9578" s="579"/>
      <c r="C9578" s="579"/>
      <c r="D9578" s="579"/>
      <c r="E9578" s="579"/>
      <c r="F9578" s="579"/>
      <c r="G9578" s="579"/>
      <c r="H9578" s="579"/>
    </row>
    <row r="9579" spans="1:8" ht="15.75" thickBot="1">
      <c r="A9579" s="580"/>
      <c r="B9579" s="580"/>
      <c r="C9579" s="580"/>
      <c r="D9579" s="580"/>
      <c r="E9579" s="580"/>
      <c r="F9579" s="580"/>
      <c r="G9579" s="580"/>
      <c r="H9579" s="580"/>
    </row>
    <row r="9580" spans="1:8" ht="26.25" thickBot="1">
      <c r="A9580" s="573" t="s">
        <v>4129</v>
      </c>
      <c r="B9580" s="581"/>
      <c r="C9580" s="581"/>
      <c r="D9580" s="582" t="s">
        <v>749</v>
      </c>
      <c r="E9580" s="583" t="s">
        <v>4130</v>
      </c>
      <c r="F9580" s="584" t="s">
        <v>25</v>
      </c>
      <c r="G9580" s="585" t="s">
        <v>0</v>
      </c>
      <c r="H9580" s="586" t="s">
        <v>5065</v>
      </c>
    </row>
    <row r="9581" spans="1:8" ht="15.75" customHeight="1" thickBot="1">
      <c r="A9581" s="580"/>
      <c r="B9581" s="580"/>
      <c r="C9581" s="580"/>
      <c r="D9581" s="580"/>
      <c r="E9581" s="580"/>
      <c r="F9581" s="580"/>
      <c r="G9581" s="580"/>
      <c r="H9581" s="580"/>
    </row>
    <row r="9582" spans="1:8">
      <c r="A9582" s="674" t="s">
        <v>1297</v>
      </c>
      <c r="B9582" s="675"/>
      <c r="C9582" s="675"/>
      <c r="D9582" s="675"/>
      <c r="E9582" s="675"/>
      <c r="F9582" s="675"/>
      <c r="G9582" s="675"/>
      <c r="H9582" s="676"/>
    </row>
    <row r="9583" spans="1:8">
      <c r="A9583" s="594" t="s">
        <v>4064</v>
      </c>
      <c r="B9583" s="595"/>
      <c r="C9583" s="595"/>
      <c r="D9583" s="596"/>
      <c r="E9583" s="597" t="s">
        <v>4130</v>
      </c>
      <c r="F9583" s="598" t="s">
        <v>4132</v>
      </c>
      <c r="G9583" s="599" t="s">
        <v>4133</v>
      </c>
      <c r="H9583" s="600" t="s">
        <v>4134</v>
      </c>
    </row>
    <row r="9584" spans="1:8">
      <c r="A9584" s="601" t="s">
        <v>5066</v>
      </c>
      <c r="B9584" s="602"/>
      <c r="C9584" s="602"/>
      <c r="D9584" s="603"/>
      <c r="E9584" s="604" t="s">
        <v>4138</v>
      </c>
      <c r="F9584" s="605">
        <v>0.41</v>
      </c>
      <c r="G9584" s="606">
        <v>35683</v>
      </c>
      <c r="H9584" s="607">
        <v>14630.03</v>
      </c>
    </row>
    <row r="9585" spans="1:8">
      <c r="A9585" s="601" t="s">
        <v>5067</v>
      </c>
      <c r="B9585" s="602"/>
      <c r="C9585" s="602"/>
      <c r="D9585" s="603"/>
      <c r="E9585" s="604" t="s">
        <v>4138</v>
      </c>
      <c r="F9585" s="605">
        <v>0.02</v>
      </c>
      <c r="G9585" s="606">
        <v>12039</v>
      </c>
      <c r="H9585" s="607">
        <v>240.78</v>
      </c>
    </row>
    <row r="9586" spans="1:8">
      <c r="A9586" s="601"/>
      <c r="B9586" s="602"/>
      <c r="C9586" s="602"/>
      <c r="D9586" s="603"/>
      <c r="E9586" s="604" t="s">
        <v>4141</v>
      </c>
      <c r="F9586" s="605"/>
      <c r="G9586" s="606" t="s">
        <v>4141</v>
      </c>
      <c r="H9586" s="607" t="s">
        <v>4141</v>
      </c>
    </row>
    <row r="9587" spans="1:8">
      <c r="A9587" s="601"/>
      <c r="B9587" s="602"/>
      <c r="C9587" s="602"/>
      <c r="D9587" s="603"/>
      <c r="E9587" s="623" t="s">
        <v>4142</v>
      </c>
      <c r="F9587" s="624"/>
      <c r="G9587" s="625"/>
      <c r="H9587" s="612">
        <v>14870.81</v>
      </c>
    </row>
    <row r="9588" spans="1:8">
      <c r="A9588" s="677" t="s">
        <v>4143</v>
      </c>
      <c r="B9588" s="678"/>
      <c r="C9588" s="678"/>
      <c r="D9588" s="678"/>
      <c r="E9588" s="678"/>
      <c r="F9588" s="678"/>
      <c r="G9588" s="678"/>
      <c r="H9588" s="679"/>
    </row>
    <row r="9589" spans="1:8">
      <c r="A9589" s="594" t="s">
        <v>4129</v>
      </c>
      <c r="B9589" s="595"/>
      <c r="C9589" s="595"/>
      <c r="D9589" s="596"/>
      <c r="E9589" s="597" t="s">
        <v>4130</v>
      </c>
      <c r="F9589" s="598" t="s">
        <v>4144</v>
      </c>
      <c r="G9589" s="599" t="s">
        <v>4133</v>
      </c>
      <c r="H9589" s="600" t="s">
        <v>4134</v>
      </c>
    </row>
    <row r="9590" spans="1:8">
      <c r="A9590" s="601" t="s">
        <v>4145</v>
      </c>
      <c r="B9590" s="602"/>
      <c r="C9590" s="602"/>
      <c r="D9590" s="603"/>
      <c r="E9590" s="604" t="s">
        <v>4146</v>
      </c>
      <c r="F9590" s="619">
        <v>0.2</v>
      </c>
      <c r="G9590" s="606">
        <v>1587.2183463750353</v>
      </c>
      <c r="H9590" s="607">
        <v>317.44</v>
      </c>
    </row>
    <row r="9591" spans="1:8">
      <c r="A9591" s="601"/>
      <c r="B9591" s="602"/>
      <c r="C9591" s="602"/>
      <c r="D9591" s="603"/>
      <c r="E9591" s="604" t="s">
        <v>4141</v>
      </c>
      <c r="F9591" s="619" t="s">
        <v>4141</v>
      </c>
      <c r="G9591" s="606" t="s">
        <v>4141</v>
      </c>
      <c r="H9591" s="607" t="s">
        <v>4141</v>
      </c>
    </row>
    <row r="9592" spans="1:8">
      <c r="A9592" s="601"/>
      <c r="B9592" s="602"/>
      <c r="C9592" s="602"/>
      <c r="D9592" s="603"/>
      <c r="E9592" s="604" t="s">
        <v>4141</v>
      </c>
      <c r="F9592" s="619" t="s">
        <v>4141</v>
      </c>
      <c r="G9592" s="606" t="s">
        <v>4141</v>
      </c>
      <c r="H9592" s="607" t="s">
        <v>4141</v>
      </c>
    </row>
    <row r="9593" spans="1:8">
      <c r="A9593" s="620"/>
      <c r="B9593" s="621"/>
      <c r="C9593" s="621"/>
      <c r="D9593" s="622"/>
      <c r="E9593" s="623" t="s">
        <v>4147</v>
      </c>
      <c r="F9593" s="624"/>
      <c r="G9593" s="625"/>
      <c r="H9593" s="612">
        <v>317.44</v>
      </c>
    </row>
    <row r="9594" spans="1:8">
      <c r="A9594" s="677" t="s">
        <v>4148</v>
      </c>
      <c r="B9594" s="678"/>
      <c r="C9594" s="678"/>
      <c r="D9594" s="678"/>
      <c r="E9594" s="678"/>
      <c r="F9594" s="678"/>
      <c r="G9594" s="678"/>
      <c r="H9594" s="679"/>
    </row>
    <row r="9595" spans="1:8">
      <c r="A9595" s="594" t="s">
        <v>4064</v>
      </c>
      <c r="B9595" s="595"/>
      <c r="C9595" s="595"/>
      <c r="D9595" s="596"/>
      <c r="E9595" s="597" t="s">
        <v>4130</v>
      </c>
      <c r="F9595" s="598" t="s">
        <v>4132</v>
      </c>
      <c r="G9595" s="599" t="s">
        <v>4133</v>
      </c>
      <c r="H9595" s="600" t="s">
        <v>4134</v>
      </c>
    </row>
    <row r="9596" spans="1:8">
      <c r="A9596" s="601" t="s">
        <v>4149</v>
      </c>
      <c r="B9596" s="602"/>
      <c r="C9596" s="602"/>
      <c r="D9596" s="603"/>
      <c r="E9596" s="604" t="s">
        <v>4140</v>
      </c>
      <c r="F9596" s="632">
        <v>6.9400000000000003E-2</v>
      </c>
      <c r="G9596" s="606">
        <v>64783.484999999993</v>
      </c>
      <c r="H9596" s="607">
        <v>4495.97</v>
      </c>
    </row>
    <row r="9597" spans="1:8">
      <c r="A9597" s="601"/>
      <c r="B9597" s="602"/>
      <c r="C9597" s="602"/>
      <c r="D9597" s="603"/>
      <c r="E9597" s="623" t="s">
        <v>4150</v>
      </c>
      <c r="F9597" s="624"/>
      <c r="G9597" s="625"/>
      <c r="H9597" s="612">
        <v>4495.97</v>
      </c>
    </row>
    <row r="9598" spans="1:8">
      <c r="A9598" s="677" t="s">
        <v>4151</v>
      </c>
      <c r="B9598" s="678"/>
      <c r="C9598" s="678"/>
      <c r="D9598" s="678"/>
      <c r="E9598" s="678"/>
      <c r="F9598" s="678"/>
      <c r="G9598" s="678"/>
      <c r="H9598" s="679"/>
    </row>
    <row r="9599" spans="1:8">
      <c r="A9599" s="594" t="s">
        <v>4064</v>
      </c>
      <c r="B9599" s="595"/>
      <c r="C9599" s="595"/>
      <c r="D9599" s="596"/>
      <c r="E9599" s="597" t="s">
        <v>4130</v>
      </c>
      <c r="F9599" s="598" t="s">
        <v>4144</v>
      </c>
      <c r="G9599" s="599" t="s">
        <v>4133</v>
      </c>
      <c r="H9599" s="600" t="s">
        <v>4134</v>
      </c>
    </row>
    <row r="9600" spans="1:8">
      <c r="A9600" s="601" t="s">
        <v>4152</v>
      </c>
      <c r="B9600" s="602"/>
      <c r="C9600" s="602"/>
      <c r="D9600" s="603"/>
      <c r="E9600" s="604" t="s">
        <v>4146</v>
      </c>
      <c r="F9600" s="640">
        <v>0.2</v>
      </c>
      <c r="G9600" s="606">
        <v>64327.520156250001</v>
      </c>
      <c r="H9600" s="607">
        <v>12865.5</v>
      </c>
    </row>
    <row r="9601" spans="1:8">
      <c r="A9601" s="601"/>
      <c r="B9601" s="602"/>
      <c r="C9601" s="602"/>
      <c r="D9601" s="603"/>
      <c r="E9601" s="604" t="s">
        <v>4141</v>
      </c>
      <c r="F9601" s="605"/>
      <c r="G9601" s="606" t="s">
        <v>4141</v>
      </c>
      <c r="H9601" s="607" t="s">
        <v>4141</v>
      </c>
    </row>
    <row r="9602" spans="1:8" ht="13.5" thickBot="1">
      <c r="A9602" s="641"/>
      <c r="B9602" s="642"/>
      <c r="C9602" s="642"/>
      <c r="D9602" s="643"/>
      <c r="E9602" s="644" t="s">
        <v>4153</v>
      </c>
      <c r="F9602" s="645"/>
      <c r="G9602" s="646"/>
      <c r="H9602" s="647">
        <v>12865.5</v>
      </c>
    </row>
    <row r="9603" spans="1:8" ht="13.5" thickBot="1">
      <c r="A9603" s="648" t="s">
        <v>4154</v>
      </c>
      <c r="B9603" s="649"/>
      <c r="C9603" s="649"/>
      <c r="D9603" s="649"/>
      <c r="E9603" s="650"/>
      <c r="F9603" s="651">
        <v>32549.72</v>
      </c>
      <c r="G9603" s="652"/>
      <c r="H9603" s="653"/>
    </row>
    <row r="9604" spans="1:8" ht="15.75" thickBot="1">
      <c r="A9604" s="579"/>
      <c r="B9604" s="579"/>
      <c r="C9604" s="579"/>
      <c r="D9604" s="579"/>
      <c r="E9604" s="579"/>
      <c r="F9604" s="579"/>
      <c r="G9604" s="579"/>
      <c r="H9604" s="579"/>
    </row>
    <row r="9605" spans="1:8" ht="15.75" thickBot="1">
      <c r="A9605" s="580"/>
      <c r="B9605" s="580"/>
      <c r="C9605" s="580"/>
      <c r="D9605" s="580"/>
      <c r="E9605" s="580"/>
      <c r="F9605" s="580"/>
      <c r="G9605" s="580"/>
      <c r="H9605" s="580"/>
    </row>
    <row r="9606" spans="1:8" ht="26.25" thickBot="1">
      <c r="A9606" s="573" t="s">
        <v>4129</v>
      </c>
      <c r="B9606" s="581"/>
      <c r="C9606" s="581"/>
      <c r="D9606" s="582" t="s">
        <v>751</v>
      </c>
      <c r="E9606" s="583" t="s">
        <v>4130</v>
      </c>
      <c r="F9606" s="584" t="s">
        <v>25</v>
      </c>
      <c r="G9606" s="585" t="s">
        <v>0</v>
      </c>
      <c r="H9606" s="586" t="s">
        <v>5068</v>
      </c>
    </row>
    <row r="9607" spans="1:8" ht="15.75" customHeight="1" thickBot="1">
      <c r="A9607" s="580"/>
      <c r="B9607" s="580"/>
      <c r="C9607" s="580"/>
      <c r="D9607" s="580"/>
      <c r="E9607" s="580"/>
      <c r="F9607" s="580"/>
      <c r="G9607" s="580"/>
      <c r="H9607" s="580"/>
    </row>
    <row r="9608" spans="1:8">
      <c r="A9608" s="674" t="s">
        <v>1297</v>
      </c>
      <c r="B9608" s="675"/>
      <c r="C9608" s="675"/>
      <c r="D9608" s="675"/>
      <c r="E9608" s="675"/>
      <c r="F9608" s="675"/>
      <c r="G9608" s="675"/>
      <c r="H9608" s="676"/>
    </row>
    <row r="9609" spans="1:8">
      <c r="A9609" s="594" t="s">
        <v>4064</v>
      </c>
      <c r="B9609" s="595"/>
      <c r="C9609" s="595"/>
      <c r="D9609" s="596"/>
      <c r="E9609" s="597" t="s">
        <v>4130</v>
      </c>
      <c r="F9609" s="598" t="s">
        <v>4132</v>
      </c>
      <c r="G9609" s="599" t="s">
        <v>4133</v>
      </c>
      <c r="H9609" s="600" t="s">
        <v>4134</v>
      </c>
    </row>
    <row r="9610" spans="1:8">
      <c r="A9610" s="601" t="s">
        <v>5069</v>
      </c>
      <c r="B9610" s="602"/>
      <c r="C9610" s="602"/>
      <c r="D9610" s="603"/>
      <c r="E9610" s="604" t="s">
        <v>4136</v>
      </c>
      <c r="F9610" s="605">
        <v>1</v>
      </c>
      <c r="G9610" s="606">
        <v>7375</v>
      </c>
      <c r="H9610" s="607">
        <v>7375</v>
      </c>
    </row>
    <row r="9611" spans="1:8">
      <c r="A9611" s="601" t="s">
        <v>5070</v>
      </c>
      <c r="B9611" s="602"/>
      <c r="C9611" s="602"/>
      <c r="D9611" s="603"/>
      <c r="E9611" s="604" t="s">
        <v>4228</v>
      </c>
      <c r="F9611" s="605">
        <v>0.01</v>
      </c>
      <c r="G9611" s="606">
        <v>115395</v>
      </c>
      <c r="H9611" s="607">
        <v>1153.95</v>
      </c>
    </row>
    <row r="9612" spans="1:8">
      <c r="A9612" s="601"/>
      <c r="B9612" s="602"/>
      <c r="C9612" s="602"/>
      <c r="D9612" s="603"/>
      <c r="E9612" s="604" t="s">
        <v>4141</v>
      </c>
      <c r="F9612" s="605"/>
      <c r="G9612" s="606" t="s">
        <v>4141</v>
      </c>
      <c r="H9612" s="607" t="s">
        <v>4141</v>
      </c>
    </row>
    <row r="9613" spans="1:8">
      <c r="A9613" s="601"/>
      <c r="B9613" s="602"/>
      <c r="C9613" s="602"/>
      <c r="D9613" s="603"/>
      <c r="E9613" s="623" t="s">
        <v>4142</v>
      </c>
      <c r="F9613" s="624"/>
      <c r="G9613" s="625"/>
      <c r="H9613" s="612">
        <v>8528.9500000000007</v>
      </c>
    </row>
    <row r="9614" spans="1:8">
      <c r="A9614" s="677" t="s">
        <v>4143</v>
      </c>
      <c r="B9614" s="678"/>
      <c r="C9614" s="678"/>
      <c r="D9614" s="678"/>
      <c r="E9614" s="678"/>
      <c r="F9614" s="678"/>
      <c r="G9614" s="678"/>
      <c r="H9614" s="679"/>
    </row>
    <row r="9615" spans="1:8">
      <c r="A9615" s="594" t="s">
        <v>4129</v>
      </c>
      <c r="B9615" s="595"/>
      <c r="C9615" s="595"/>
      <c r="D9615" s="596"/>
      <c r="E9615" s="597" t="s">
        <v>4130</v>
      </c>
      <c r="F9615" s="598" t="s">
        <v>4144</v>
      </c>
      <c r="G9615" s="599" t="s">
        <v>4133</v>
      </c>
      <c r="H9615" s="600" t="s">
        <v>4134</v>
      </c>
    </row>
    <row r="9616" spans="1:8">
      <c r="A9616" s="601" t="s">
        <v>4145</v>
      </c>
      <c r="B9616" s="602"/>
      <c r="C9616" s="602"/>
      <c r="D9616" s="603"/>
      <c r="E9616" s="604" t="s">
        <v>4146</v>
      </c>
      <c r="F9616" s="619">
        <v>0.05</v>
      </c>
      <c r="G9616" s="606">
        <v>1587.2183463750353</v>
      </c>
      <c r="H9616" s="607">
        <v>79.36</v>
      </c>
    </row>
    <row r="9617" spans="1:8">
      <c r="A9617" s="601"/>
      <c r="B9617" s="602"/>
      <c r="C9617" s="602"/>
      <c r="D9617" s="603"/>
      <c r="E9617" s="604" t="s">
        <v>4141</v>
      </c>
      <c r="F9617" s="619" t="s">
        <v>4141</v>
      </c>
      <c r="G9617" s="606" t="s">
        <v>4141</v>
      </c>
      <c r="H9617" s="607" t="s">
        <v>4141</v>
      </c>
    </row>
    <row r="9618" spans="1:8">
      <c r="A9618" s="601"/>
      <c r="B9618" s="602"/>
      <c r="C9618" s="602"/>
      <c r="D9618" s="603"/>
      <c r="E9618" s="604" t="s">
        <v>4141</v>
      </c>
      <c r="F9618" s="619" t="s">
        <v>4141</v>
      </c>
      <c r="G9618" s="606" t="s">
        <v>4141</v>
      </c>
      <c r="H9618" s="607" t="s">
        <v>4141</v>
      </c>
    </row>
    <row r="9619" spans="1:8">
      <c r="A9619" s="620"/>
      <c r="B9619" s="621"/>
      <c r="C9619" s="621"/>
      <c r="D9619" s="622"/>
      <c r="E9619" s="623" t="s">
        <v>4147</v>
      </c>
      <c r="F9619" s="624"/>
      <c r="G9619" s="625"/>
      <c r="H9619" s="612">
        <v>79.36</v>
      </c>
    </row>
    <row r="9620" spans="1:8">
      <c r="A9620" s="677" t="s">
        <v>4148</v>
      </c>
      <c r="B9620" s="678"/>
      <c r="C9620" s="678"/>
      <c r="D9620" s="678"/>
      <c r="E9620" s="678"/>
      <c r="F9620" s="678"/>
      <c r="G9620" s="678"/>
      <c r="H9620" s="679"/>
    </row>
    <row r="9621" spans="1:8">
      <c r="A9621" s="594" t="s">
        <v>4064</v>
      </c>
      <c r="B9621" s="595"/>
      <c r="C9621" s="595"/>
      <c r="D9621" s="596"/>
      <c r="E9621" s="597" t="s">
        <v>4130</v>
      </c>
      <c r="F9621" s="598" t="s">
        <v>4132</v>
      </c>
      <c r="G9621" s="599" t="s">
        <v>4133</v>
      </c>
      <c r="H9621" s="600" t="s">
        <v>4134</v>
      </c>
    </row>
    <row r="9622" spans="1:8">
      <c r="A9622" s="601" t="s">
        <v>4149</v>
      </c>
      <c r="B9622" s="602"/>
      <c r="C9622" s="602"/>
      <c r="D9622" s="603"/>
      <c r="E9622" s="604" t="s">
        <v>4140</v>
      </c>
      <c r="F9622" s="632">
        <v>3.4799999999999998E-2</v>
      </c>
      <c r="G9622" s="606">
        <v>64783.484999999993</v>
      </c>
      <c r="H9622" s="607">
        <v>2254.4699999999998</v>
      </c>
    </row>
    <row r="9623" spans="1:8">
      <c r="A9623" s="601"/>
      <c r="B9623" s="602"/>
      <c r="C9623" s="602"/>
      <c r="D9623" s="603"/>
      <c r="E9623" s="623" t="s">
        <v>4150</v>
      </c>
      <c r="F9623" s="624"/>
      <c r="G9623" s="625"/>
      <c r="H9623" s="612">
        <v>2254.4699999999998</v>
      </c>
    </row>
    <row r="9624" spans="1:8">
      <c r="A9624" s="677" t="s">
        <v>4151</v>
      </c>
      <c r="B9624" s="678"/>
      <c r="C9624" s="678"/>
      <c r="D9624" s="678"/>
      <c r="E9624" s="678"/>
      <c r="F9624" s="678"/>
      <c r="G9624" s="678"/>
      <c r="H9624" s="679"/>
    </row>
    <row r="9625" spans="1:8">
      <c r="A9625" s="594" t="s">
        <v>4064</v>
      </c>
      <c r="B9625" s="595"/>
      <c r="C9625" s="595"/>
      <c r="D9625" s="596"/>
      <c r="E9625" s="597" t="s">
        <v>4130</v>
      </c>
      <c r="F9625" s="598" t="s">
        <v>4144</v>
      </c>
      <c r="G9625" s="599" t="s">
        <v>4133</v>
      </c>
      <c r="H9625" s="600" t="s">
        <v>4134</v>
      </c>
    </row>
    <row r="9626" spans="1:8">
      <c r="A9626" s="601" t="s">
        <v>4152</v>
      </c>
      <c r="B9626" s="602"/>
      <c r="C9626" s="602"/>
      <c r="D9626" s="603"/>
      <c r="E9626" s="604" t="s">
        <v>4146</v>
      </c>
      <c r="F9626" s="640">
        <v>0.05</v>
      </c>
      <c r="G9626" s="606">
        <v>64327.520156250001</v>
      </c>
      <c r="H9626" s="607">
        <v>3216.38</v>
      </c>
    </row>
    <row r="9627" spans="1:8">
      <c r="A9627" s="601"/>
      <c r="B9627" s="602"/>
      <c r="C9627" s="602"/>
      <c r="D9627" s="603"/>
      <c r="E9627" s="604" t="s">
        <v>4141</v>
      </c>
      <c r="F9627" s="605"/>
      <c r="G9627" s="606" t="s">
        <v>4141</v>
      </c>
      <c r="H9627" s="607" t="s">
        <v>4141</v>
      </c>
    </row>
    <row r="9628" spans="1:8" ht="13.5" thickBot="1">
      <c r="A9628" s="641"/>
      <c r="B9628" s="642"/>
      <c r="C9628" s="642"/>
      <c r="D9628" s="643"/>
      <c r="E9628" s="644" t="s">
        <v>4153</v>
      </c>
      <c r="F9628" s="645"/>
      <c r="G9628" s="646"/>
      <c r="H9628" s="647">
        <v>3216.38</v>
      </c>
    </row>
    <row r="9629" spans="1:8" ht="13.5" thickBot="1">
      <c r="A9629" s="648" t="s">
        <v>4154</v>
      </c>
      <c r="B9629" s="649"/>
      <c r="C9629" s="649"/>
      <c r="D9629" s="649"/>
      <c r="E9629" s="650"/>
      <c r="F9629" s="651">
        <v>14079.16</v>
      </c>
      <c r="G9629" s="652"/>
      <c r="H9629" s="653"/>
    </row>
    <row r="9630" spans="1:8" ht="15.75" thickBot="1">
      <c r="A9630" s="579"/>
      <c r="B9630" s="579"/>
      <c r="C9630" s="579"/>
      <c r="D9630" s="579"/>
      <c r="E9630" s="579"/>
      <c r="F9630" s="579"/>
      <c r="G9630" s="579"/>
      <c r="H9630" s="579"/>
    </row>
    <row r="9631" spans="1:8" ht="15.75" thickBot="1">
      <c r="A9631" s="580"/>
      <c r="B9631" s="580"/>
      <c r="C9631" s="580"/>
      <c r="D9631" s="580"/>
      <c r="E9631" s="580"/>
      <c r="F9631" s="580"/>
      <c r="G9631" s="580"/>
      <c r="H9631" s="580"/>
    </row>
    <row r="9632" spans="1:8" ht="26.25" thickBot="1">
      <c r="A9632" s="573" t="s">
        <v>4129</v>
      </c>
      <c r="B9632" s="581"/>
      <c r="C9632" s="581"/>
      <c r="D9632" s="582" t="s">
        <v>753</v>
      </c>
      <c r="E9632" s="583" t="s">
        <v>4130</v>
      </c>
      <c r="F9632" s="584" t="s">
        <v>25</v>
      </c>
      <c r="G9632" s="585" t="s">
        <v>0</v>
      </c>
      <c r="H9632" s="586" t="s">
        <v>5071</v>
      </c>
    </row>
    <row r="9633" spans="1:8" ht="15.75" customHeight="1" thickBot="1">
      <c r="A9633" s="580"/>
      <c r="B9633" s="580"/>
      <c r="C9633" s="580"/>
      <c r="D9633" s="580"/>
      <c r="E9633" s="580"/>
      <c r="F9633" s="580"/>
      <c r="G9633" s="580"/>
      <c r="H9633" s="580"/>
    </row>
    <row r="9634" spans="1:8">
      <c r="A9634" s="674" t="s">
        <v>1297</v>
      </c>
      <c r="B9634" s="675"/>
      <c r="C9634" s="675"/>
      <c r="D9634" s="675"/>
      <c r="E9634" s="675"/>
      <c r="F9634" s="675"/>
      <c r="G9634" s="675"/>
      <c r="H9634" s="676"/>
    </row>
    <row r="9635" spans="1:8">
      <c r="A9635" s="594" t="s">
        <v>4064</v>
      </c>
      <c r="B9635" s="595"/>
      <c r="C9635" s="595"/>
      <c r="D9635" s="596"/>
      <c r="E9635" s="597" t="s">
        <v>4130</v>
      </c>
      <c r="F9635" s="598" t="s">
        <v>4132</v>
      </c>
      <c r="G9635" s="599" t="s">
        <v>4133</v>
      </c>
      <c r="H9635" s="600" t="s">
        <v>4134</v>
      </c>
    </row>
    <row r="9636" spans="1:8">
      <c r="A9636" s="601" t="s">
        <v>5072</v>
      </c>
      <c r="B9636" s="602"/>
      <c r="C9636" s="602"/>
      <c r="D9636" s="603"/>
      <c r="E9636" s="604" t="s">
        <v>4136</v>
      </c>
      <c r="F9636" s="605">
        <v>1</v>
      </c>
      <c r="G9636" s="606">
        <v>11702</v>
      </c>
      <c r="H9636" s="607">
        <v>11702</v>
      </c>
    </row>
    <row r="9637" spans="1:8">
      <c r="A9637" s="601" t="s">
        <v>5070</v>
      </c>
      <c r="B9637" s="602"/>
      <c r="C9637" s="602"/>
      <c r="D9637" s="603"/>
      <c r="E9637" s="604" t="s">
        <v>4228</v>
      </c>
      <c r="F9637" s="605">
        <v>0.01</v>
      </c>
      <c r="G9637" s="606">
        <v>115395</v>
      </c>
      <c r="H9637" s="607">
        <v>1153.95</v>
      </c>
    </row>
    <row r="9638" spans="1:8">
      <c r="A9638" s="601"/>
      <c r="B9638" s="602"/>
      <c r="C9638" s="602"/>
      <c r="D9638" s="603"/>
      <c r="E9638" s="604" t="s">
        <v>4141</v>
      </c>
      <c r="F9638" s="605"/>
      <c r="G9638" s="606" t="s">
        <v>4141</v>
      </c>
      <c r="H9638" s="607" t="s">
        <v>4141</v>
      </c>
    </row>
    <row r="9639" spans="1:8">
      <c r="A9639" s="601"/>
      <c r="B9639" s="602"/>
      <c r="C9639" s="602"/>
      <c r="D9639" s="603"/>
      <c r="E9639" s="623" t="s">
        <v>4142</v>
      </c>
      <c r="F9639" s="624"/>
      <c r="G9639" s="625"/>
      <c r="H9639" s="612">
        <v>12855.95</v>
      </c>
    </row>
    <row r="9640" spans="1:8">
      <c r="A9640" s="677" t="s">
        <v>4143</v>
      </c>
      <c r="B9640" s="678"/>
      <c r="C9640" s="678"/>
      <c r="D9640" s="678"/>
      <c r="E9640" s="678"/>
      <c r="F9640" s="678"/>
      <c r="G9640" s="678"/>
      <c r="H9640" s="679"/>
    </row>
    <row r="9641" spans="1:8">
      <c r="A9641" s="594" t="s">
        <v>4129</v>
      </c>
      <c r="B9641" s="595"/>
      <c r="C9641" s="595"/>
      <c r="D9641" s="596"/>
      <c r="E9641" s="597" t="s">
        <v>4130</v>
      </c>
      <c r="F9641" s="598" t="s">
        <v>4144</v>
      </c>
      <c r="G9641" s="599" t="s">
        <v>4133</v>
      </c>
      <c r="H9641" s="600" t="s">
        <v>4134</v>
      </c>
    </row>
    <row r="9642" spans="1:8">
      <c r="A9642" s="601" t="s">
        <v>4145</v>
      </c>
      <c r="B9642" s="602"/>
      <c r="C9642" s="602"/>
      <c r="D9642" s="603"/>
      <c r="E9642" s="604" t="s">
        <v>4146</v>
      </c>
      <c r="F9642" s="619">
        <v>0.05</v>
      </c>
      <c r="G9642" s="606">
        <v>1587.2183463750353</v>
      </c>
      <c r="H9642" s="607">
        <v>79.36</v>
      </c>
    </row>
    <row r="9643" spans="1:8">
      <c r="A9643" s="601"/>
      <c r="B9643" s="602"/>
      <c r="C9643" s="602"/>
      <c r="D9643" s="603"/>
      <c r="E9643" s="604" t="s">
        <v>4141</v>
      </c>
      <c r="F9643" s="619" t="s">
        <v>4141</v>
      </c>
      <c r="G9643" s="606" t="s">
        <v>4141</v>
      </c>
      <c r="H9643" s="607" t="s">
        <v>4141</v>
      </c>
    </row>
    <row r="9644" spans="1:8">
      <c r="A9644" s="601"/>
      <c r="B9644" s="602"/>
      <c r="C9644" s="602"/>
      <c r="D9644" s="603"/>
      <c r="E9644" s="604" t="s">
        <v>4141</v>
      </c>
      <c r="F9644" s="619" t="s">
        <v>4141</v>
      </c>
      <c r="G9644" s="606" t="s">
        <v>4141</v>
      </c>
      <c r="H9644" s="607" t="s">
        <v>4141</v>
      </c>
    </row>
    <row r="9645" spans="1:8">
      <c r="A9645" s="620"/>
      <c r="B9645" s="621"/>
      <c r="C9645" s="621"/>
      <c r="D9645" s="622"/>
      <c r="E9645" s="623" t="s">
        <v>4147</v>
      </c>
      <c r="F9645" s="624"/>
      <c r="G9645" s="625"/>
      <c r="H9645" s="612">
        <v>79.36</v>
      </c>
    </row>
    <row r="9646" spans="1:8">
      <c r="A9646" s="677" t="s">
        <v>4148</v>
      </c>
      <c r="B9646" s="678"/>
      <c r="C9646" s="678"/>
      <c r="D9646" s="678"/>
      <c r="E9646" s="678"/>
      <c r="F9646" s="678"/>
      <c r="G9646" s="678"/>
      <c r="H9646" s="679"/>
    </row>
    <row r="9647" spans="1:8">
      <c r="A9647" s="594" t="s">
        <v>4064</v>
      </c>
      <c r="B9647" s="595"/>
      <c r="C9647" s="595"/>
      <c r="D9647" s="596"/>
      <c r="E9647" s="597" t="s">
        <v>4130</v>
      </c>
      <c r="F9647" s="598" t="s">
        <v>4132</v>
      </c>
      <c r="G9647" s="599" t="s">
        <v>4133</v>
      </c>
      <c r="H9647" s="600" t="s">
        <v>4134</v>
      </c>
    </row>
    <row r="9648" spans="1:8">
      <c r="A9648" s="601" t="s">
        <v>4149</v>
      </c>
      <c r="B9648" s="602"/>
      <c r="C9648" s="602"/>
      <c r="D9648" s="603"/>
      <c r="E9648" s="604" t="s">
        <v>4140</v>
      </c>
      <c r="F9648" s="632">
        <v>3.4799999999999998E-2</v>
      </c>
      <c r="G9648" s="606">
        <v>64783.484999999993</v>
      </c>
      <c r="H9648" s="607">
        <v>2254.4699999999998</v>
      </c>
    </row>
    <row r="9649" spans="1:8">
      <c r="A9649" s="601"/>
      <c r="B9649" s="602"/>
      <c r="C9649" s="602"/>
      <c r="D9649" s="603"/>
      <c r="E9649" s="623" t="s">
        <v>4150</v>
      </c>
      <c r="F9649" s="624"/>
      <c r="G9649" s="625"/>
      <c r="H9649" s="612">
        <v>2254.4699999999998</v>
      </c>
    </row>
    <row r="9650" spans="1:8">
      <c r="A9650" s="677" t="s">
        <v>4151</v>
      </c>
      <c r="B9650" s="678"/>
      <c r="C9650" s="678"/>
      <c r="D9650" s="678"/>
      <c r="E9650" s="678"/>
      <c r="F9650" s="678"/>
      <c r="G9650" s="678"/>
      <c r="H9650" s="679"/>
    </row>
    <row r="9651" spans="1:8">
      <c r="A9651" s="594" t="s">
        <v>4064</v>
      </c>
      <c r="B9651" s="595"/>
      <c r="C9651" s="595"/>
      <c r="D9651" s="596"/>
      <c r="E9651" s="597" t="s">
        <v>4130</v>
      </c>
      <c r="F9651" s="598" t="s">
        <v>4144</v>
      </c>
      <c r="G9651" s="599" t="s">
        <v>4133</v>
      </c>
      <c r="H9651" s="600" t="s">
        <v>4134</v>
      </c>
    </row>
    <row r="9652" spans="1:8">
      <c r="A9652" s="601" t="s">
        <v>4152</v>
      </c>
      <c r="B9652" s="602"/>
      <c r="C9652" s="602"/>
      <c r="D9652" s="603"/>
      <c r="E9652" s="604" t="s">
        <v>4146</v>
      </c>
      <c r="F9652" s="640">
        <v>0.05</v>
      </c>
      <c r="G9652" s="606">
        <v>64327.520156250001</v>
      </c>
      <c r="H9652" s="607">
        <v>3216.38</v>
      </c>
    </row>
    <row r="9653" spans="1:8">
      <c r="A9653" s="601"/>
      <c r="B9653" s="602"/>
      <c r="C9653" s="602"/>
      <c r="D9653" s="603"/>
      <c r="E9653" s="604" t="s">
        <v>4141</v>
      </c>
      <c r="F9653" s="605"/>
      <c r="G9653" s="606" t="s">
        <v>4141</v>
      </c>
      <c r="H9653" s="607" t="s">
        <v>4141</v>
      </c>
    </row>
    <row r="9654" spans="1:8" ht="13.5" thickBot="1">
      <c r="A9654" s="641"/>
      <c r="B9654" s="642"/>
      <c r="C9654" s="642"/>
      <c r="D9654" s="643"/>
      <c r="E9654" s="644" t="s">
        <v>4153</v>
      </c>
      <c r="F9654" s="645"/>
      <c r="G9654" s="646"/>
      <c r="H9654" s="647">
        <v>3216.38</v>
      </c>
    </row>
    <row r="9655" spans="1:8" ht="13.5" thickBot="1">
      <c r="A9655" s="648" t="s">
        <v>4154</v>
      </c>
      <c r="B9655" s="649"/>
      <c r="C9655" s="649"/>
      <c r="D9655" s="649"/>
      <c r="E9655" s="650"/>
      <c r="F9655" s="651">
        <v>18406.16</v>
      </c>
      <c r="G9655" s="652"/>
      <c r="H9655" s="653"/>
    </row>
    <row r="9656" spans="1:8" ht="15.75" thickBot="1">
      <c r="A9656" s="579"/>
      <c r="B9656" s="579"/>
      <c r="C9656" s="579"/>
      <c r="D9656" s="579"/>
      <c r="E9656" s="579"/>
      <c r="F9656" s="579"/>
      <c r="G9656" s="579"/>
      <c r="H9656" s="579"/>
    </row>
    <row r="9657" spans="1:8" ht="15.75" thickBot="1">
      <c r="A9657" s="580"/>
      <c r="B9657" s="580"/>
      <c r="C9657" s="580"/>
      <c r="D9657" s="580"/>
      <c r="E9657" s="580"/>
      <c r="F9657" s="580"/>
      <c r="G9657" s="580"/>
      <c r="H9657" s="580"/>
    </row>
    <row r="9658" spans="1:8" ht="26.25" thickBot="1">
      <c r="A9658" s="573" t="s">
        <v>4129</v>
      </c>
      <c r="B9658" s="581"/>
      <c r="C9658" s="581"/>
      <c r="D9658" s="582" t="s">
        <v>755</v>
      </c>
      <c r="E9658" s="583" t="s">
        <v>4130</v>
      </c>
      <c r="F9658" s="584" t="s">
        <v>25</v>
      </c>
      <c r="G9658" s="585" t="s">
        <v>0</v>
      </c>
      <c r="H9658" s="586" t="s">
        <v>5073</v>
      </c>
    </row>
    <row r="9659" spans="1:8" ht="15.75" customHeight="1" thickBot="1">
      <c r="A9659" s="580"/>
      <c r="B9659" s="580"/>
      <c r="C9659" s="580"/>
      <c r="D9659" s="580"/>
      <c r="E9659" s="580"/>
      <c r="F9659" s="580"/>
      <c r="G9659" s="580"/>
      <c r="H9659" s="580"/>
    </row>
    <row r="9660" spans="1:8">
      <c r="A9660" s="674" t="s">
        <v>1297</v>
      </c>
      <c r="B9660" s="675"/>
      <c r="C9660" s="675"/>
      <c r="D9660" s="675"/>
      <c r="E9660" s="675"/>
      <c r="F9660" s="675"/>
      <c r="G9660" s="675"/>
      <c r="H9660" s="676"/>
    </row>
    <row r="9661" spans="1:8">
      <c r="A9661" s="594" t="s">
        <v>4064</v>
      </c>
      <c r="B9661" s="595"/>
      <c r="C9661" s="595"/>
      <c r="D9661" s="596"/>
      <c r="E9661" s="597" t="s">
        <v>4130</v>
      </c>
      <c r="F9661" s="598" t="s">
        <v>4132</v>
      </c>
      <c r="G9661" s="599" t="s">
        <v>4133</v>
      </c>
      <c r="H9661" s="600" t="s">
        <v>4134</v>
      </c>
    </row>
    <row r="9662" spans="1:8">
      <c r="A9662" s="601" t="s">
        <v>5074</v>
      </c>
      <c r="B9662" s="602"/>
      <c r="C9662" s="602"/>
      <c r="D9662" s="603"/>
      <c r="E9662" s="604" t="s">
        <v>4136</v>
      </c>
      <c r="F9662" s="605">
        <v>0.5</v>
      </c>
      <c r="G9662" s="606">
        <v>24759</v>
      </c>
      <c r="H9662" s="607">
        <v>12379.5</v>
      </c>
    </row>
    <row r="9663" spans="1:8">
      <c r="A9663" s="601" t="s">
        <v>5070</v>
      </c>
      <c r="B9663" s="602"/>
      <c r="C9663" s="602"/>
      <c r="D9663" s="603"/>
      <c r="E9663" s="604" t="s">
        <v>4228</v>
      </c>
      <c r="F9663" s="605">
        <v>0.01</v>
      </c>
      <c r="G9663" s="606">
        <v>115395</v>
      </c>
      <c r="H9663" s="607">
        <v>1153.95</v>
      </c>
    </row>
    <row r="9664" spans="1:8">
      <c r="A9664" s="601"/>
      <c r="B9664" s="602"/>
      <c r="C9664" s="602"/>
      <c r="D9664" s="603"/>
      <c r="E9664" s="604" t="s">
        <v>4141</v>
      </c>
      <c r="F9664" s="605"/>
      <c r="G9664" s="606" t="s">
        <v>4141</v>
      </c>
      <c r="H9664" s="607" t="s">
        <v>4141</v>
      </c>
    </row>
    <row r="9665" spans="1:8">
      <c r="A9665" s="601"/>
      <c r="B9665" s="602"/>
      <c r="C9665" s="602"/>
      <c r="D9665" s="603"/>
      <c r="E9665" s="623" t="s">
        <v>4142</v>
      </c>
      <c r="F9665" s="624"/>
      <c r="G9665" s="625"/>
      <c r="H9665" s="612">
        <v>13533.45</v>
      </c>
    </row>
    <row r="9666" spans="1:8">
      <c r="A9666" s="677" t="s">
        <v>4143</v>
      </c>
      <c r="B9666" s="678"/>
      <c r="C9666" s="678"/>
      <c r="D9666" s="678"/>
      <c r="E9666" s="678"/>
      <c r="F9666" s="678"/>
      <c r="G9666" s="678"/>
      <c r="H9666" s="679"/>
    </row>
    <row r="9667" spans="1:8">
      <c r="A9667" s="594" t="s">
        <v>4129</v>
      </c>
      <c r="B9667" s="595"/>
      <c r="C9667" s="595"/>
      <c r="D9667" s="596"/>
      <c r="E9667" s="597" t="s">
        <v>4130</v>
      </c>
      <c r="F9667" s="598" t="s">
        <v>4144</v>
      </c>
      <c r="G9667" s="599" t="s">
        <v>4133</v>
      </c>
      <c r="H9667" s="600" t="s">
        <v>4134</v>
      </c>
    </row>
    <row r="9668" spans="1:8">
      <c r="A9668" s="601" t="s">
        <v>4145</v>
      </c>
      <c r="B9668" s="602"/>
      <c r="C9668" s="602"/>
      <c r="D9668" s="603"/>
      <c r="E9668" s="604" t="s">
        <v>4146</v>
      </c>
      <c r="F9668" s="619">
        <v>0.05</v>
      </c>
      <c r="G9668" s="606">
        <v>1587.2183463750353</v>
      </c>
      <c r="H9668" s="607">
        <v>79.36</v>
      </c>
    </row>
    <row r="9669" spans="1:8">
      <c r="A9669" s="601"/>
      <c r="B9669" s="602"/>
      <c r="C9669" s="602"/>
      <c r="D9669" s="603"/>
      <c r="E9669" s="604" t="s">
        <v>4141</v>
      </c>
      <c r="F9669" s="619" t="s">
        <v>4141</v>
      </c>
      <c r="G9669" s="606" t="s">
        <v>4141</v>
      </c>
      <c r="H9669" s="607" t="s">
        <v>4141</v>
      </c>
    </row>
    <row r="9670" spans="1:8">
      <c r="A9670" s="601"/>
      <c r="B9670" s="602"/>
      <c r="C9670" s="602"/>
      <c r="D9670" s="603"/>
      <c r="E9670" s="604" t="s">
        <v>4141</v>
      </c>
      <c r="F9670" s="619" t="s">
        <v>4141</v>
      </c>
      <c r="G9670" s="606" t="s">
        <v>4141</v>
      </c>
      <c r="H9670" s="607" t="s">
        <v>4141</v>
      </c>
    </row>
    <row r="9671" spans="1:8">
      <c r="A9671" s="620"/>
      <c r="B9671" s="621"/>
      <c r="C9671" s="621"/>
      <c r="D9671" s="622"/>
      <c r="E9671" s="623" t="s">
        <v>4147</v>
      </c>
      <c r="F9671" s="624"/>
      <c r="G9671" s="625"/>
      <c r="H9671" s="612">
        <v>79.36</v>
      </c>
    </row>
    <row r="9672" spans="1:8">
      <c r="A9672" s="677" t="s">
        <v>4148</v>
      </c>
      <c r="B9672" s="678"/>
      <c r="C9672" s="678"/>
      <c r="D9672" s="678"/>
      <c r="E9672" s="678"/>
      <c r="F9672" s="678"/>
      <c r="G9672" s="678"/>
      <c r="H9672" s="679"/>
    </row>
    <row r="9673" spans="1:8">
      <c r="A9673" s="594" t="s">
        <v>4064</v>
      </c>
      <c r="B9673" s="595"/>
      <c r="C9673" s="595"/>
      <c r="D9673" s="596"/>
      <c r="E9673" s="597" t="s">
        <v>4130</v>
      </c>
      <c r="F9673" s="598" t="s">
        <v>4132</v>
      </c>
      <c r="G9673" s="599" t="s">
        <v>4133</v>
      </c>
      <c r="H9673" s="600" t="s">
        <v>4134</v>
      </c>
    </row>
    <row r="9674" spans="1:8">
      <c r="A9674" s="601" t="s">
        <v>4149</v>
      </c>
      <c r="B9674" s="602"/>
      <c r="C9674" s="602"/>
      <c r="D9674" s="603"/>
      <c r="E9674" s="604" t="s">
        <v>4140</v>
      </c>
      <c r="F9674" s="632">
        <v>3.4799999999999998E-2</v>
      </c>
      <c r="G9674" s="606">
        <v>64783.484999999993</v>
      </c>
      <c r="H9674" s="607">
        <v>2254.4699999999998</v>
      </c>
    </row>
    <row r="9675" spans="1:8">
      <c r="A9675" s="601"/>
      <c r="B9675" s="602"/>
      <c r="C9675" s="602"/>
      <c r="D9675" s="603"/>
      <c r="E9675" s="623" t="s">
        <v>4150</v>
      </c>
      <c r="F9675" s="624"/>
      <c r="G9675" s="625"/>
      <c r="H9675" s="612">
        <v>2254.4699999999998</v>
      </c>
    </row>
    <row r="9676" spans="1:8">
      <c r="A9676" s="677" t="s">
        <v>4151</v>
      </c>
      <c r="B9676" s="678"/>
      <c r="C9676" s="678"/>
      <c r="D9676" s="678"/>
      <c r="E9676" s="678"/>
      <c r="F9676" s="678"/>
      <c r="G9676" s="678"/>
      <c r="H9676" s="679"/>
    </row>
    <row r="9677" spans="1:8">
      <c r="A9677" s="594" t="s">
        <v>4064</v>
      </c>
      <c r="B9677" s="595"/>
      <c r="C9677" s="595"/>
      <c r="D9677" s="596"/>
      <c r="E9677" s="597" t="s">
        <v>4130</v>
      </c>
      <c r="F9677" s="598" t="s">
        <v>4144</v>
      </c>
      <c r="G9677" s="599" t="s">
        <v>4133</v>
      </c>
      <c r="H9677" s="600" t="s">
        <v>4134</v>
      </c>
    </row>
    <row r="9678" spans="1:8">
      <c r="A9678" s="601" t="s">
        <v>4152</v>
      </c>
      <c r="B9678" s="602"/>
      <c r="C9678" s="602"/>
      <c r="D9678" s="603"/>
      <c r="E9678" s="604" t="s">
        <v>4146</v>
      </c>
      <c r="F9678" s="640">
        <v>0.05</v>
      </c>
      <c r="G9678" s="606">
        <v>64327.520156250001</v>
      </c>
      <c r="H9678" s="607">
        <v>3216.38</v>
      </c>
    </row>
    <row r="9679" spans="1:8">
      <c r="A9679" s="601"/>
      <c r="B9679" s="602"/>
      <c r="C9679" s="602"/>
      <c r="D9679" s="603"/>
      <c r="E9679" s="604" t="s">
        <v>4141</v>
      </c>
      <c r="F9679" s="605"/>
      <c r="G9679" s="606" t="s">
        <v>4141</v>
      </c>
      <c r="H9679" s="607" t="s">
        <v>4141</v>
      </c>
    </row>
    <row r="9680" spans="1:8" ht="13.5" thickBot="1">
      <c r="A9680" s="641"/>
      <c r="B9680" s="642"/>
      <c r="C9680" s="642"/>
      <c r="D9680" s="643"/>
      <c r="E9680" s="644" t="s">
        <v>4153</v>
      </c>
      <c r="F9680" s="645"/>
      <c r="G9680" s="646"/>
      <c r="H9680" s="647">
        <v>3216.38</v>
      </c>
    </row>
    <row r="9681" spans="1:8" ht="13.5" thickBot="1">
      <c r="A9681" s="648" t="s">
        <v>4154</v>
      </c>
      <c r="B9681" s="649"/>
      <c r="C9681" s="649"/>
      <c r="D9681" s="649"/>
      <c r="E9681" s="650"/>
      <c r="F9681" s="651">
        <v>19083.66</v>
      </c>
      <c r="G9681" s="652"/>
      <c r="H9681" s="653"/>
    </row>
    <row r="9682" spans="1:8" ht="15.75" thickBot="1">
      <c r="A9682" s="579"/>
      <c r="B9682" s="579"/>
      <c r="C9682" s="579"/>
      <c r="D9682" s="579"/>
      <c r="E9682" s="579"/>
      <c r="F9682" s="579"/>
      <c r="G9682" s="579"/>
      <c r="H9682" s="579"/>
    </row>
    <row r="9683" spans="1:8" ht="15.75" thickBot="1">
      <c r="A9683" s="580"/>
      <c r="B9683" s="580"/>
      <c r="C9683" s="580"/>
      <c r="D9683" s="580"/>
      <c r="E9683" s="580"/>
      <c r="F9683" s="580"/>
      <c r="G9683" s="580"/>
      <c r="H9683" s="580"/>
    </row>
    <row r="9684" spans="1:8" ht="26.25" thickBot="1">
      <c r="A9684" s="573" t="s">
        <v>4129</v>
      </c>
      <c r="B9684" s="581"/>
      <c r="C9684" s="581"/>
      <c r="D9684" s="582" t="s">
        <v>757</v>
      </c>
      <c r="E9684" s="583" t="s">
        <v>4130</v>
      </c>
      <c r="F9684" s="584" t="s">
        <v>25</v>
      </c>
      <c r="G9684" s="585" t="s">
        <v>0</v>
      </c>
      <c r="H9684" s="586" t="s">
        <v>5075</v>
      </c>
    </row>
    <row r="9685" spans="1:8" ht="15.75" customHeight="1" thickBot="1">
      <c r="A9685" s="580"/>
      <c r="B9685" s="580"/>
      <c r="C9685" s="580"/>
      <c r="D9685" s="580"/>
      <c r="E9685" s="580"/>
      <c r="F9685" s="580"/>
      <c r="G9685" s="580"/>
      <c r="H9685" s="580"/>
    </row>
    <row r="9686" spans="1:8">
      <c r="A9686" s="674" t="s">
        <v>1297</v>
      </c>
      <c r="B9686" s="675"/>
      <c r="C9686" s="675"/>
      <c r="D9686" s="675"/>
      <c r="E9686" s="675"/>
      <c r="F9686" s="675"/>
      <c r="G9686" s="675"/>
      <c r="H9686" s="676"/>
    </row>
    <row r="9687" spans="1:8">
      <c r="A9687" s="594" t="s">
        <v>4064</v>
      </c>
      <c r="B9687" s="595"/>
      <c r="C9687" s="595"/>
      <c r="D9687" s="596"/>
      <c r="E9687" s="597" t="s">
        <v>4130</v>
      </c>
      <c r="F9687" s="598" t="s">
        <v>4132</v>
      </c>
      <c r="G9687" s="599" t="s">
        <v>4133</v>
      </c>
      <c r="H9687" s="600" t="s">
        <v>4134</v>
      </c>
    </row>
    <row r="9688" spans="1:8">
      <c r="A9688" s="601" t="s">
        <v>5070</v>
      </c>
      <c r="B9688" s="602"/>
      <c r="C9688" s="602"/>
      <c r="D9688" s="603"/>
      <c r="E9688" s="604" t="s">
        <v>4228</v>
      </c>
      <c r="F9688" s="605">
        <v>0.01</v>
      </c>
      <c r="G9688" s="606">
        <v>115395</v>
      </c>
      <c r="H9688" s="607">
        <v>1153.95</v>
      </c>
    </row>
    <row r="9689" spans="1:8">
      <c r="A9689" s="601" t="s">
        <v>5076</v>
      </c>
      <c r="B9689" s="602"/>
      <c r="C9689" s="602"/>
      <c r="D9689" s="603"/>
      <c r="E9689" s="604" t="s">
        <v>4136</v>
      </c>
      <c r="F9689" s="605">
        <v>0.34</v>
      </c>
      <c r="G9689" s="606">
        <v>123000</v>
      </c>
      <c r="H9689" s="607">
        <v>41820</v>
      </c>
    </row>
    <row r="9690" spans="1:8">
      <c r="A9690" s="601"/>
      <c r="B9690" s="602"/>
      <c r="C9690" s="602"/>
      <c r="D9690" s="603"/>
      <c r="E9690" s="604" t="s">
        <v>4141</v>
      </c>
      <c r="F9690" s="605"/>
      <c r="G9690" s="606" t="s">
        <v>4141</v>
      </c>
      <c r="H9690" s="607" t="s">
        <v>4141</v>
      </c>
    </row>
    <row r="9691" spans="1:8">
      <c r="A9691" s="601"/>
      <c r="B9691" s="602"/>
      <c r="C9691" s="602"/>
      <c r="D9691" s="603"/>
      <c r="E9691" s="623" t="s">
        <v>4142</v>
      </c>
      <c r="F9691" s="624"/>
      <c r="G9691" s="625"/>
      <c r="H9691" s="612">
        <v>42973.95</v>
      </c>
    </row>
    <row r="9692" spans="1:8">
      <c r="A9692" s="677" t="s">
        <v>4143</v>
      </c>
      <c r="B9692" s="678"/>
      <c r="C9692" s="678"/>
      <c r="D9692" s="678"/>
      <c r="E9692" s="678"/>
      <c r="F9692" s="678"/>
      <c r="G9692" s="678"/>
      <c r="H9692" s="679"/>
    </row>
    <row r="9693" spans="1:8">
      <c r="A9693" s="594" t="s">
        <v>4129</v>
      </c>
      <c r="B9693" s="595"/>
      <c r="C9693" s="595"/>
      <c r="D9693" s="596"/>
      <c r="E9693" s="597" t="s">
        <v>4130</v>
      </c>
      <c r="F9693" s="598" t="s">
        <v>4144</v>
      </c>
      <c r="G9693" s="599" t="s">
        <v>4133</v>
      </c>
      <c r="H9693" s="600" t="s">
        <v>4134</v>
      </c>
    </row>
    <row r="9694" spans="1:8">
      <c r="A9694" s="601" t="s">
        <v>4145</v>
      </c>
      <c r="B9694" s="602"/>
      <c r="C9694" s="602"/>
      <c r="D9694" s="603"/>
      <c r="E9694" s="604" t="s">
        <v>4146</v>
      </c>
      <c r="F9694" s="619">
        <v>0.17</v>
      </c>
      <c r="G9694" s="606">
        <v>1587.2183463750353</v>
      </c>
      <c r="H9694" s="607">
        <v>269.83</v>
      </c>
    </row>
    <row r="9695" spans="1:8">
      <c r="A9695" s="601"/>
      <c r="B9695" s="602"/>
      <c r="C9695" s="602"/>
      <c r="D9695" s="603"/>
      <c r="E9695" s="604" t="s">
        <v>4141</v>
      </c>
      <c r="F9695" s="619" t="s">
        <v>4141</v>
      </c>
      <c r="G9695" s="606" t="s">
        <v>4141</v>
      </c>
      <c r="H9695" s="607" t="s">
        <v>4141</v>
      </c>
    </row>
    <row r="9696" spans="1:8">
      <c r="A9696" s="601"/>
      <c r="B9696" s="602"/>
      <c r="C9696" s="602"/>
      <c r="D9696" s="603"/>
      <c r="E9696" s="604" t="s">
        <v>4141</v>
      </c>
      <c r="F9696" s="619" t="s">
        <v>4141</v>
      </c>
      <c r="G9696" s="606" t="s">
        <v>4141</v>
      </c>
      <c r="H9696" s="607" t="s">
        <v>4141</v>
      </c>
    </row>
    <row r="9697" spans="1:8">
      <c r="A9697" s="620"/>
      <c r="B9697" s="621"/>
      <c r="C9697" s="621"/>
      <c r="D9697" s="622"/>
      <c r="E9697" s="623" t="s">
        <v>4147</v>
      </c>
      <c r="F9697" s="624"/>
      <c r="G9697" s="625"/>
      <c r="H9697" s="612">
        <v>269.83</v>
      </c>
    </row>
    <row r="9698" spans="1:8">
      <c r="A9698" s="677" t="s">
        <v>4148</v>
      </c>
      <c r="B9698" s="678"/>
      <c r="C9698" s="678"/>
      <c r="D9698" s="678"/>
      <c r="E9698" s="678"/>
      <c r="F9698" s="678"/>
      <c r="G9698" s="678"/>
      <c r="H9698" s="679"/>
    </row>
    <row r="9699" spans="1:8">
      <c r="A9699" s="594" t="s">
        <v>4064</v>
      </c>
      <c r="B9699" s="595"/>
      <c r="C9699" s="595"/>
      <c r="D9699" s="596"/>
      <c r="E9699" s="597" t="s">
        <v>4130</v>
      </c>
      <c r="F9699" s="598" t="s">
        <v>4132</v>
      </c>
      <c r="G9699" s="599" t="s">
        <v>4133</v>
      </c>
      <c r="H9699" s="600" t="s">
        <v>4134</v>
      </c>
    </row>
    <row r="9700" spans="1:8">
      <c r="A9700" s="601" t="s">
        <v>4149</v>
      </c>
      <c r="B9700" s="602"/>
      <c r="C9700" s="602"/>
      <c r="D9700" s="603"/>
      <c r="E9700" s="604" t="s">
        <v>4140</v>
      </c>
      <c r="F9700" s="632">
        <v>3.4799999999999998E-2</v>
      </c>
      <c r="G9700" s="606">
        <v>64783.484999999993</v>
      </c>
      <c r="H9700" s="607">
        <v>2254.4699999999998</v>
      </c>
    </row>
    <row r="9701" spans="1:8">
      <c r="A9701" s="601"/>
      <c r="B9701" s="602"/>
      <c r="C9701" s="602"/>
      <c r="D9701" s="603"/>
      <c r="E9701" s="623" t="s">
        <v>4150</v>
      </c>
      <c r="F9701" s="624"/>
      <c r="G9701" s="625"/>
      <c r="H9701" s="612">
        <v>2254.4699999999998</v>
      </c>
    </row>
    <row r="9702" spans="1:8">
      <c r="A9702" s="677" t="s">
        <v>4151</v>
      </c>
      <c r="B9702" s="678"/>
      <c r="C9702" s="678"/>
      <c r="D9702" s="678"/>
      <c r="E9702" s="678"/>
      <c r="F9702" s="678"/>
      <c r="G9702" s="678"/>
      <c r="H9702" s="679"/>
    </row>
    <row r="9703" spans="1:8">
      <c r="A9703" s="594" t="s">
        <v>4064</v>
      </c>
      <c r="B9703" s="595"/>
      <c r="C9703" s="595"/>
      <c r="D9703" s="596"/>
      <c r="E9703" s="597" t="s">
        <v>4130</v>
      </c>
      <c r="F9703" s="598" t="s">
        <v>4144</v>
      </c>
      <c r="G9703" s="599" t="s">
        <v>4133</v>
      </c>
      <c r="H9703" s="600" t="s">
        <v>4134</v>
      </c>
    </row>
    <row r="9704" spans="1:8">
      <c r="A9704" s="601" t="s">
        <v>4152</v>
      </c>
      <c r="B9704" s="602"/>
      <c r="C9704" s="602"/>
      <c r="D9704" s="603"/>
      <c r="E9704" s="604" t="s">
        <v>4146</v>
      </c>
      <c r="F9704" s="640">
        <v>0.17</v>
      </c>
      <c r="G9704" s="606">
        <v>64327.520156250001</v>
      </c>
      <c r="H9704" s="607">
        <v>10935.68</v>
      </c>
    </row>
    <row r="9705" spans="1:8">
      <c r="A9705" s="601"/>
      <c r="B9705" s="602"/>
      <c r="C9705" s="602"/>
      <c r="D9705" s="603"/>
      <c r="E9705" s="604" t="s">
        <v>4141</v>
      </c>
      <c r="F9705" s="605"/>
      <c r="G9705" s="606" t="s">
        <v>4141</v>
      </c>
      <c r="H9705" s="607" t="s">
        <v>4141</v>
      </c>
    </row>
    <row r="9706" spans="1:8" ht="13.5" thickBot="1">
      <c r="A9706" s="641"/>
      <c r="B9706" s="642"/>
      <c r="C9706" s="642"/>
      <c r="D9706" s="643"/>
      <c r="E9706" s="644" t="s">
        <v>4153</v>
      </c>
      <c r="F9706" s="645"/>
      <c r="G9706" s="646"/>
      <c r="H9706" s="647">
        <v>10935.68</v>
      </c>
    </row>
    <row r="9707" spans="1:8" ht="13.5" thickBot="1">
      <c r="A9707" s="648" t="s">
        <v>4154</v>
      </c>
      <c r="B9707" s="649"/>
      <c r="C9707" s="649"/>
      <c r="D9707" s="649"/>
      <c r="E9707" s="650"/>
      <c r="F9707" s="651">
        <v>56433.93</v>
      </c>
      <c r="G9707" s="652"/>
      <c r="H9707" s="653"/>
    </row>
    <row r="9708" spans="1:8" ht="15.75" thickBot="1">
      <c r="A9708" s="579"/>
      <c r="B9708" s="579"/>
      <c r="C9708" s="579"/>
      <c r="D9708" s="579"/>
      <c r="E9708" s="579"/>
      <c r="F9708" s="579"/>
      <c r="G9708" s="579"/>
      <c r="H9708" s="579"/>
    </row>
    <row r="9709" spans="1:8" ht="15.75" thickBot="1">
      <c r="A9709" s="580"/>
      <c r="B9709" s="580"/>
      <c r="C9709" s="580"/>
      <c r="D9709" s="580"/>
      <c r="E9709" s="580"/>
      <c r="F9709" s="580"/>
      <c r="G9709" s="580"/>
      <c r="H9709" s="580"/>
    </row>
    <row r="9710" spans="1:8" ht="26.25" thickBot="1">
      <c r="A9710" s="573" t="s">
        <v>4129</v>
      </c>
      <c r="B9710" s="581"/>
      <c r="C9710" s="581"/>
      <c r="D9710" s="582" t="s">
        <v>759</v>
      </c>
      <c r="E9710" s="583" t="s">
        <v>4130</v>
      </c>
      <c r="F9710" s="584" t="s">
        <v>25</v>
      </c>
      <c r="G9710" s="585" t="s">
        <v>0</v>
      </c>
      <c r="H9710" s="586" t="s">
        <v>5077</v>
      </c>
    </row>
    <row r="9711" spans="1:8" ht="15.75" customHeight="1" thickBot="1">
      <c r="A9711" s="580"/>
      <c r="B9711" s="580"/>
      <c r="C9711" s="580"/>
      <c r="D9711" s="580"/>
      <c r="E9711" s="580"/>
      <c r="F9711" s="580"/>
      <c r="G9711" s="580"/>
      <c r="H9711" s="580"/>
    </row>
    <row r="9712" spans="1:8">
      <c r="A9712" s="674" t="s">
        <v>1297</v>
      </c>
      <c r="B9712" s="675"/>
      <c r="C9712" s="675"/>
      <c r="D9712" s="675"/>
      <c r="E9712" s="675"/>
      <c r="F9712" s="675"/>
      <c r="G9712" s="675"/>
      <c r="H9712" s="676"/>
    </row>
    <row r="9713" spans="1:8">
      <c r="A9713" s="594" t="s">
        <v>4064</v>
      </c>
      <c r="B9713" s="595"/>
      <c r="C9713" s="595"/>
      <c r="D9713" s="596"/>
      <c r="E9713" s="597" t="s">
        <v>4130</v>
      </c>
      <c r="F9713" s="598" t="s">
        <v>4132</v>
      </c>
      <c r="G9713" s="599" t="s">
        <v>4133</v>
      </c>
      <c r="H9713" s="600" t="s">
        <v>4134</v>
      </c>
    </row>
    <row r="9714" spans="1:8">
      <c r="A9714" s="601" t="s">
        <v>5078</v>
      </c>
      <c r="B9714" s="602"/>
      <c r="C9714" s="602"/>
      <c r="D9714" s="603"/>
      <c r="E9714" s="604" t="s">
        <v>4138</v>
      </c>
      <c r="F9714" s="605">
        <v>0.1</v>
      </c>
      <c r="G9714" s="606">
        <v>43481</v>
      </c>
      <c r="H9714" s="607">
        <v>4348.1000000000004</v>
      </c>
    </row>
    <row r="9715" spans="1:8">
      <c r="A9715" s="601" t="s">
        <v>5079</v>
      </c>
      <c r="B9715" s="602"/>
      <c r="C9715" s="602"/>
      <c r="D9715" s="603"/>
      <c r="E9715" s="604" t="s">
        <v>4138</v>
      </c>
      <c r="F9715" s="605">
        <v>0.2</v>
      </c>
      <c r="G9715" s="606">
        <v>8525</v>
      </c>
      <c r="H9715" s="607">
        <v>1705</v>
      </c>
    </row>
    <row r="9716" spans="1:8">
      <c r="A9716" s="601" t="s">
        <v>5080</v>
      </c>
      <c r="B9716" s="602"/>
      <c r="C9716" s="602"/>
      <c r="D9716" s="603"/>
      <c r="E9716" s="604" t="s">
        <v>4136</v>
      </c>
      <c r="F9716" s="605">
        <v>0.3</v>
      </c>
      <c r="G9716" s="606">
        <v>22257</v>
      </c>
      <c r="H9716" s="607">
        <v>6677.1</v>
      </c>
    </row>
    <row r="9717" spans="1:8">
      <c r="A9717" s="601" t="s">
        <v>5081</v>
      </c>
      <c r="B9717" s="602"/>
      <c r="C9717" s="602"/>
      <c r="D9717" s="603"/>
      <c r="E9717" s="604" t="s">
        <v>4136</v>
      </c>
      <c r="F9717" s="605">
        <v>0.3</v>
      </c>
      <c r="G9717" s="606">
        <v>31706</v>
      </c>
      <c r="H9717" s="607">
        <v>9511.7999999999993</v>
      </c>
    </row>
    <row r="9718" spans="1:8">
      <c r="A9718" s="601" t="s">
        <v>5082</v>
      </c>
      <c r="B9718" s="602"/>
      <c r="C9718" s="602"/>
      <c r="D9718" s="603"/>
      <c r="E9718" s="604" t="s">
        <v>4138</v>
      </c>
      <c r="F9718" s="605">
        <v>0.5</v>
      </c>
      <c r="G9718" s="606">
        <v>5344</v>
      </c>
      <c r="H9718" s="607">
        <v>2672</v>
      </c>
    </row>
    <row r="9719" spans="1:8">
      <c r="A9719" s="601" t="s">
        <v>5083</v>
      </c>
      <c r="B9719" s="602"/>
      <c r="C9719" s="602"/>
      <c r="D9719" s="603"/>
      <c r="E9719" s="604" t="s">
        <v>4136</v>
      </c>
      <c r="F9719" s="605">
        <v>1.05</v>
      </c>
      <c r="G9719" s="606">
        <v>13965</v>
      </c>
      <c r="H9719" s="607">
        <v>14663.25</v>
      </c>
    </row>
    <row r="9720" spans="1:8">
      <c r="A9720" s="601" t="s">
        <v>5084</v>
      </c>
      <c r="B9720" s="602"/>
      <c r="C9720" s="602"/>
      <c r="D9720" s="603"/>
      <c r="E9720" s="604" t="s">
        <v>4136</v>
      </c>
      <c r="F9720" s="605">
        <v>1.05</v>
      </c>
      <c r="G9720" s="606">
        <v>9849</v>
      </c>
      <c r="H9720" s="607">
        <v>10341.450000000001</v>
      </c>
    </row>
    <row r="9721" spans="1:8">
      <c r="A9721" s="601"/>
      <c r="B9721" s="602"/>
      <c r="C9721" s="602"/>
      <c r="D9721" s="603"/>
      <c r="E9721" s="604" t="s">
        <v>4141</v>
      </c>
      <c r="F9721" s="605"/>
      <c r="G9721" s="606" t="s">
        <v>4141</v>
      </c>
      <c r="H9721" s="607" t="s">
        <v>4141</v>
      </c>
    </row>
    <row r="9722" spans="1:8">
      <c r="A9722" s="601"/>
      <c r="B9722" s="602"/>
      <c r="C9722" s="602"/>
      <c r="D9722" s="603"/>
      <c r="E9722" s="623" t="s">
        <v>4142</v>
      </c>
      <c r="F9722" s="624"/>
      <c r="G9722" s="625"/>
      <c r="H9722" s="612">
        <v>49918.7</v>
      </c>
    </row>
    <row r="9723" spans="1:8">
      <c r="A9723" s="677" t="s">
        <v>4143</v>
      </c>
      <c r="B9723" s="678"/>
      <c r="C9723" s="678"/>
      <c r="D9723" s="678"/>
      <c r="E9723" s="678"/>
      <c r="F9723" s="678"/>
      <c r="G9723" s="678"/>
      <c r="H9723" s="679"/>
    </row>
    <row r="9724" spans="1:8">
      <c r="A9724" s="594" t="s">
        <v>4129</v>
      </c>
      <c r="B9724" s="595"/>
      <c r="C9724" s="595"/>
      <c r="D9724" s="596"/>
      <c r="E9724" s="597" t="s">
        <v>4130</v>
      </c>
      <c r="F9724" s="598" t="s">
        <v>4144</v>
      </c>
      <c r="G9724" s="599" t="s">
        <v>4133</v>
      </c>
      <c r="H9724" s="600" t="s">
        <v>4134</v>
      </c>
    </row>
    <row r="9725" spans="1:8">
      <c r="A9725" s="601" t="s">
        <v>4145</v>
      </c>
      <c r="B9725" s="602"/>
      <c r="C9725" s="602"/>
      <c r="D9725" s="603"/>
      <c r="E9725" s="604" t="s">
        <v>4146</v>
      </c>
      <c r="F9725" s="619">
        <v>0.35</v>
      </c>
      <c r="G9725" s="606">
        <v>1587.2183463750353</v>
      </c>
      <c r="H9725" s="607">
        <v>555.53</v>
      </c>
    </row>
    <row r="9726" spans="1:8">
      <c r="A9726" s="601"/>
      <c r="B9726" s="602"/>
      <c r="C9726" s="602"/>
      <c r="D9726" s="603"/>
      <c r="E9726" s="604" t="s">
        <v>4141</v>
      </c>
      <c r="F9726" s="619" t="s">
        <v>4141</v>
      </c>
      <c r="G9726" s="606" t="s">
        <v>4141</v>
      </c>
      <c r="H9726" s="607" t="s">
        <v>4141</v>
      </c>
    </row>
    <row r="9727" spans="1:8">
      <c r="A9727" s="601"/>
      <c r="B9727" s="602"/>
      <c r="C9727" s="602"/>
      <c r="D9727" s="603"/>
      <c r="E9727" s="604" t="s">
        <v>4141</v>
      </c>
      <c r="F9727" s="619" t="s">
        <v>4141</v>
      </c>
      <c r="G9727" s="606" t="s">
        <v>4141</v>
      </c>
      <c r="H9727" s="607" t="s">
        <v>4141</v>
      </c>
    </row>
    <row r="9728" spans="1:8">
      <c r="A9728" s="620"/>
      <c r="B9728" s="621"/>
      <c r="C9728" s="621"/>
      <c r="D9728" s="622"/>
      <c r="E9728" s="623" t="s">
        <v>4147</v>
      </c>
      <c r="F9728" s="624"/>
      <c r="G9728" s="625"/>
      <c r="H9728" s="612">
        <v>555.53</v>
      </c>
    </row>
    <row r="9729" spans="1:8">
      <c r="A9729" s="677" t="s">
        <v>4148</v>
      </c>
      <c r="B9729" s="678"/>
      <c r="C9729" s="678"/>
      <c r="D9729" s="678"/>
      <c r="E9729" s="678"/>
      <c r="F9729" s="678"/>
      <c r="G9729" s="678"/>
      <c r="H9729" s="679"/>
    </row>
    <row r="9730" spans="1:8">
      <c r="A9730" s="594" t="s">
        <v>4064</v>
      </c>
      <c r="B9730" s="595"/>
      <c r="C9730" s="595"/>
      <c r="D9730" s="596"/>
      <c r="E9730" s="597" t="s">
        <v>4130</v>
      </c>
      <c r="F9730" s="598" t="s">
        <v>4132</v>
      </c>
      <c r="G9730" s="599" t="s">
        <v>4133</v>
      </c>
      <c r="H9730" s="600" t="s">
        <v>4134</v>
      </c>
    </row>
    <row r="9731" spans="1:8">
      <c r="A9731" s="601" t="s">
        <v>4149</v>
      </c>
      <c r="B9731" s="602"/>
      <c r="C9731" s="602"/>
      <c r="D9731" s="603"/>
      <c r="E9731" s="604" t="s">
        <v>4140</v>
      </c>
      <c r="F9731" s="632">
        <v>0.05</v>
      </c>
      <c r="G9731" s="606">
        <v>64783.484999999993</v>
      </c>
      <c r="H9731" s="607">
        <v>3239.17</v>
      </c>
    </row>
    <row r="9732" spans="1:8">
      <c r="A9732" s="601"/>
      <c r="B9732" s="602"/>
      <c r="C9732" s="602"/>
      <c r="D9732" s="603"/>
      <c r="E9732" s="623" t="s">
        <v>4150</v>
      </c>
      <c r="F9732" s="624"/>
      <c r="G9732" s="625"/>
      <c r="H9732" s="612">
        <v>3239.17</v>
      </c>
    </row>
    <row r="9733" spans="1:8">
      <c r="A9733" s="677" t="s">
        <v>4151</v>
      </c>
      <c r="B9733" s="678"/>
      <c r="C9733" s="678"/>
      <c r="D9733" s="678"/>
      <c r="E9733" s="678"/>
      <c r="F9733" s="678"/>
      <c r="G9733" s="678"/>
      <c r="H9733" s="679"/>
    </row>
    <row r="9734" spans="1:8">
      <c r="A9734" s="594" t="s">
        <v>4064</v>
      </c>
      <c r="B9734" s="595"/>
      <c r="C9734" s="595"/>
      <c r="D9734" s="596"/>
      <c r="E9734" s="597" t="s">
        <v>4130</v>
      </c>
      <c r="F9734" s="598" t="s">
        <v>4144</v>
      </c>
      <c r="G9734" s="599" t="s">
        <v>4133</v>
      </c>
      <c r="H9734" s="600" t="s">
        <v>4134</v>
      </c>
    </row>
    <row r="9735" spans="1:8">
      <c r="A9735" s="601" t="s">
        <v>4152</v>
      </c>
      <c r="B9735" s="602"/>
      <c r="C9735" s="602"/>
      <c r="D9735" s="603"/>
      <c r="E9735" s="604" t="s">
        <v>4146</v>
      </c>
      <c r="F9735" s="640">
        <v>0.35</v>
      </c>
      <c r="G9735" s="606">
        <v>64327.520156250001</v>
      </c>
      <c r="H9735" s="607">
        <v>22514.63</v>
      </c>
    </row>
    <row r="9736" spans="1:8">
      <c r="A9736" s="601"/>
      <c r="B9736" s="602"/>
      <c r="C9736" s="602"/>
      <c r="D9736" s="603"/>
      <c r="E9736" s="604" t="s">
        <v>4141</v>
      </c>
      <c r="F9736" s="605"/>
      <c r="G9736" s="606" t="s">
        <v>4141</v>
      </c>
      <c r="H9736" s="607" t="s">
        <v>4141</v>
      </c>
    </row>
    <row r="9737" spans="1:8" ht="13.5" thickBot="1">
      <c r="A9737" s="641"/>
      <c r="B9737" s="642"/>
      <c r="C9737" s="642"/>
      <c r="D9737" s="643"/>
      <c r="E9737" s="644" t="s">
        <v>4153</v>
      </c>
      <c r="F9737" s="645"/>
      <c r="G9737" s="646"/>
      <c r="H9737" s="647">
        <v>22514.63</v>
      </c>
    </row>
    <row r="9738" spans="1:8" ht="13.5" thickBot="1">
      <c r="A9738" s="648" t="s">
        <v>4154</v>
      </c>
      <c r="B9738" s="649"/>
      <c r="C9738" s="649"/>
      <c r="D9738" s="649"/>
      <c r="E9738" s="650"/>
      <c r="F9738" s="651">
        <v>76228.03</v>
      </c>
      <c r="G9738" s="652"/>
      <c r="H9738" s="653"/>
    </row>
    <row r="9739" spans="1:8" ht="15.75" thickBot="1">
      <c r="A9739" s="579"/>
      <c r="B9739" s="579"/>
      <c r="C9739" s="579"/>
      <c r="D9739" s="579"/>
      <c r="E9739" s="579"/>
      <c r="F9739" s="579"/>
      <c r="G9739" s="579"/>
      <c r="H9739" s="579"/>
    </row>
    <row r="9740" spans="1:8" ht="15.75" thickBot="1">
      <c r="A9740" s="580"/>
      <c r="B9740" s="580"/>
      <c r="C9740" s="580"/>
      <c r="D9740" s="580"/>
      <c r="E9740" s="580"/>
      <c r="F9740" s="580"/>
      <c r="G9740" s="580"/>
      <c r="H9740" s="580"/>
    </row>
    <row r="9741" spans="1:8" ht="26.25" thickBot="1">
      <c r="A9741" s="573" t="s">
        <v>4129</v>
      </c>
      <c r="B9741" s="581"/>
      <c r="C9741" s="581"/>
      <c r="D9741" s="582" t="s">
        <v>761</v>
      </c>
      <c r="E9741" s="583" t="s">
        <v>4130</v>
      </c>
      <c r="F9741" s="584" t="s">
        <v>25</v>
      </c>
      <c r="G9741" s="585" t="s">
        <v>0</v>
      </c>
      <c r="H9741" s="586" t="s">
        <v>5085</v>
      </c>
    </row>
    <row r="9742" spans="1:8" ht="15.75" customHeight="1" thickBot="1">
      <c r="A9742" s="580"/>
      <c r="B9742" s="580"/>
      <c r="C9742" s="580"/>
      <c r="D9742" s="580"/>
      <c r="E9742" s="580"/>
      <c r="F9742" s="580"/>
      <c r="G9742" s="580"/>
      <c r="H9742" s="580"/>
    </row>
    <row r="9743" spans="1:8">
      <c r="A9743" s="674" t="s">
        <v>1297</v>
      </c>
      <c r="B9743" s="675"/>
      <c r="C9743" s="675"/>
      <c r="D9743" s="675"/>
      <c r="E9743" s="675"/>
      <c r="F9743" s="675"/>
      <c r="G9743" s="675"/>
      <c r="H9743" s="676"/>
    </row>
    <row r="9744" spans="1:8">
      <c r="A9744" s="594" t="s">
        <v>4064</v>
      </c>
      <c r="B9744" s="595"/>
      <c r="C9744" s="595"/>
      <c r="D9744" s="596"/>
      <c r="E9744" s="597" t="s">
        <v>4130</v>
      </c>
      <c r="F9744" s="598" t="s">
        <v>4132</v>
      </c>
      <c r="G9744" s="599" t="s">
        <v>4133</v>
      </c>
      <c r="H9744" s="600" t="s">
        <v>4134</v>
      </c>
    </row>
    <row r="9745" spans="1:8">
      <c r="A9745" s="601" t="s">
        <v>5078</v>
      </c>
      <c r="B9745" s="602"/>
      <c r="C9745" s="602"/>
      <c r="D9745" s="603"/>
      <c r="E9745" s="604" t="s">
        <v>4138</v>
      </c>
      <c r="F9745" s="605">
        <v>0.1</v>
      </c>
      <c r="G9745" s="606">
        <v>43481</v>
      </c>
      <c r="H9745" s="607">
        <v>4348.1000000000004</v>
      </c>
    </row>
    <row r="9746" spans="1:8">
      <c r="A9746" s="601" t="s">
        <v>5079</v>
      </c>
      <c r="B9746" s="602"/>
      <c r="C9746" s="602"/>
      <c r="D9746" s="603"/>
      <c r="E9746" s="604" t="s">
        <v>4138</v>
      </c>
      <c r="F9746" s="605">
        <v>0.2</v>
      </c>
      <c r="G9746" s="606">
        <v>8525</v>
      </c>
      <c r="H9746" s="607">
        <v>1705</v>
      </c>
    </row>
    <row r="9747" spans="1:8">
      <c r="A9747" s="601" t="s">
        <v>5080</v>
      </c>
      <c r="B9747" s="602"/>
      <c r="C9747" s="602"/>
      <c r="D9747" s="603"/>
      <c r="E9747" s="604" t="s">
        <v>4136</v>
      </c>
      <c r="F9747" s="605">
        <v>0.3</v>
      </c>
      <c r="G9747" s="606">
        <v>22257</v>
      </c>
      <c r="H9747" s="607">
        <v>6677.1</v>
      </c>
    </row>
    <row r="9748" spans="1:8">
      <c r="A9748" s="601" t="s">
        <v>5081</v>
      </c>
      <c r="B9748" s="602"/>
      <c r="C9748" s="602"/>
      <c r="D9748" s="603"/>
      <c r="E9748" s="604" t="s">
        <v>4136</v>
      </c>
      <c r="F9748" s="605">
        <v>0.3</v>
      </c>
      <c r="G9748" s="606">
        <v>31706</v>
      </c>
      <c r="H9748" s="607">
        <v>9511.7999999999993</v>
      </c>
    </row>
    <row r="9749" spans="1:8">
      <c r="A9749" s="601" t="s">
        <v>5082</v>
      </c>
      <c r="B9749" s="602"/>
      <c r="C9749" s="602"/>
      <c r="D9749" s="603"/>
      <c r="E9749" s="604" t="s">
        <v>4138</v>
      </c>
      <c r="F9749" s="605">
        <v>0.5</v>
      </c>
      <c r="G9749" s="606">
        <v>5344</v>
      </c>
      <c r="H9749" s="607">
        <v>2672</v>
      </c>
    </row>
    <row r="9750" spans="1:8">
      <c r="A9750" s="601" t="s">
        <v>5086</v>
      </c>
      <c r="B9750" s="602"/>
      <c r="C9750" s="602"/>
      <c r="D9750" s="603"/>
      <c r="E9750" s="604" t="s">
        <v>4136</v>
      </c>
      <c r="F9750" s="605">
        <v>1.05</v>
      </c>
      <c r="G9750" s="606">
        <v>17465</v>
      </c>
      <c r="H9750" s="607">
        <v>18338.25</v>
      </c>
    </row>
    <row r="9751" spans="1:8">
      <c r="A9751" s="601" t="s">
        <v>5084</v>
      </c>
      <c r="B9751" s="602"/>
      <c r="C9751" s="602"/>
      <c r="D9751" s="603"/>
      <c r="E9751" s="604" t="s">
        <v>4136</v>
      </c>
      <c r="F9751" s="605">
        <v>1.05</v>
      </c>
      <c r="G9751" s="606">
        <v>9849</v>
      </c>
      <c r="H9751" s="607">
        <v>10341.450000000001</v>
      </c>
    </row>
    <row r="9752" spans="1:8">
      <c r="A9752" s="601"/>
      <c r="B9752" s="602"/>
      <c r="C9752" s="602"/>
      <c r="D9752" s="603"/>
      <c r="E9752" s="604" t="s">
        <v>4141</v>
      </c>
      <c r="F9752" s="605"/>
      <c r="G9752" s="606" t="s">
        <v>4141</v>
      </c>
      <c r="H9752" s="607" t="s">
        <v>4141</v>
      </c>
    </row>
    <row r="9753" spans="1:8">
      <c r="A9753" s="601"/>
      <c r="B9753" s="602"/>
      <c r="C9753" s="602"/>
      <c r="D9753" s="603"/>
      <c r="E9753" s="623" t="s">
        <v>4142</v>
      </c>
      <c r="F9753" s="624"/>
      <c r="G9753" s="625"/>
      <c r="H9753" s="612">
        <v>53593.7</v>
      </c>
    </row>
    <row r="9754" spans="1:8">
      <c r="A9754" s="677" t="s">
        <v>4143</v>
      </c>
      <c r="B9754" s="678"/>
      <c r="C9754" s="678"/>
      <c r="D9754" s="678"/>
      <c r="E9754" s="678"/>
      <c r="F9754" s="678"/>
      <c r="G9754" s="678"/>
      <c r="H9754" s="679"/>
    </row>
    <row r="9755" spans="1:8">
      <c r="A9755" s="594" t="s">
        <v>4129</v>
      </c>
      <c r="B9755" s="595"/>
      <c r="C9755" s="595"/>
      <c r="D9755" s="596"/>
      <c r="E9755" s="597" t="s">
        <v>4130</v>
      </c>
      <c r="F9755" s="598" t="s">
        <v>4144</v>
      </c>
      <c r="G9755" s="599" t="s">
        <v>4133</v>
      </c>
      <c r="H9755" s="600" t="s">
        <v>4134</v>
      </c>
    </row>
    <row r="9756" spans="1:8">
      <c r="A9756" s="601" t="s">
        <v>4145</v>
      </c>
      <c r="B9756" s="602"/>
      <c r="C9756" s="602"/>
      <c r="D9756" s="603"/>
      <c r="E9756" s="604" t="s">
        <v>4146</v>
      </c>
      <c r="F9756" s="619">
        <v>0.35</v>
      </c>
      <c r="G9756" s="606">
        <v>1587.2183463750353</v>
      </c>
      <c r="H9756" s="607">
        <v>555.53</v>
      </c>
    </row>
    <row r="9757" spans="1:8">
      <c r="A9757" s="601"/>
      <c r="B9757" s="602"/>
      <c r="C9757" s="602"/>
      <c r="D9757" s="603"/>
      <c r="E9757" s="604" t="s">
        <v>4141</v>
      </c>
      <c r="F9757" s="619" t="s">
        <v>4141</v>
      </c>
      <c r="G9757" s="606" t="s">
        <v>4141</v>
      </c>
      <c r="H9757" s="607" t="s">
        <v>4141</v>
      </c>
    </row>
    <row r="9758" spans="1:8">
      <c r="A9758" s="601"/>
      <c r="B9758" s="602"/>
      <c r="C9758" s="602"/>
      <c r="D9758" s="603"/>
      <c r="E9758" s="604" t="s">
        <v>4141</v>
      </c>
      <c r="F9758" s="619" t="s">
        <v>4141</v>
      </c>
      <c r="G9758" s="606" t="s">
        <v>4141</v>
      </c>
      <c r="H9758" s="607" t="s">
        <v>4141</v>
      </c>
    </row>
    <row r="9759" spans="1:8">
      <c r="A9759" s="620"/>
      <c r="B9759" s="621"/>
      <c r="C9759" s="621"/>
      <c r="D9759" s="622"/>
      <c r="E9759" s="623" t="s">
        <v>4147</v>
      </c>
      <c r="F9759" s="624"/>
      <c r="G9759" s="625"/>
      <c r="H9759" s="612">
        <v>555.53</v>
      </c>
    </row>
    <row r="9760" spans="1:8">
      <c r="A9760" s="677" t="s">
        <v>4148</v>
      </c>
      <c r="B9760" s="678"/>
      <c r="C9760" s="678"/>
      <c r="D9760" s="678"/>
      <c r="E9760" s="678"/>
      <c r="F9760" s="678"/>
      <c r="G9760" s="678"/>
      <c r="H9760" s="679"/>
    </row>
    <row r="9761" spans="1:8">
      <c r="A9761" s="594" t="s">
        <v>4064</v>
      </c>
      <c r="B9761" s="595"/>
      <c r="C9761" s="595"/>
      <c r="D9761" s="596"/>
      <c r="E9761" s="597" t="s">
        <v>4130</v>
      </c>
      <c r="F9761" s="598" t="s">
        <v>4132</v>
      </c>
      <c r="G9761" s="599" t="s">
        <v>4133</v>
      </c>
      <c r="H9761" s="600" t="s">
        <v>4134</v>
      </c>
    </row>
    <row r="9762" spans="1:8">
      <c r="A9762" s="601" t="s">
        <v>4149</v>
      </c>
      <c r="B9762" s="602"/>
      <c r="C9762" s="602"/>
      <c r="D9762" s="603"/>
      <c r="E9762" s="604" t="s">
        <v>4140</v>
      </c>
      <c r="F9762" s="632">
        <v>0.1389</v>
      </c>
      <c r="G9762" s="606">
        <v>64783.484999999993</v>
      </c>
      <c r="H9762" s="607">
        <v>8998.43</v>
      </c>
    </row>
    <row r="9763" spans="1:8">
      <c r="A9763" s="601"/>
      <c r="B9763" s="602"/>
      <c r="C9763" s="602"/>
      <c r="D9763" s="603"/>
      <c r="E9763" s="623" t="s">
        <v>4150</v>
      </c>
      <c r="F9763" s="624"/>
      <c r="G9763" s="625"/>
      <c r="H9763" s="612">
        <v>8998.43</v>
      </c>
    </row>
    <row r="9764" spans="1:8">
      <c r="A9764" s="677" t="s">
        <v>4151</v>
      </c>
      <c r="B9764" s="678"/>
      <c r="C9764" s="678"/>
      <c r="D9764" s="678"/>
      <c r="E9764" s="678"/>
      <c r="F9764" s="678"/>
      <c r="G9764" s="678"/>
      <c r="H9764" s="679"/>
    </row>
    <row r="9765" spans="1:8">
      <c r="A9765" s="594" t="s">
        <v>4064</v>
      </c>
      <c r="B9765" s="595"/>
      <c r="C9765" s="595"/>
      <c r="D9765" s="596"/>
      <c r="E9765" s="597" t="s">
        <v>4130</v>
      </c>
      <c r="F9765" s="598" t="s">
        <v>4144</v>
      </c>
      <c r="G9765" s="599" t="s">
        <v>4133</v>
      </c>
      <c r="H9765" s="600" t="s">
        <v>4134</v>
      </c>
    </row>
    <row r="9766" spans="1:8">
      <c r="A9766" s="601" t="s">
        <v>4152</v>
      </c>
      <c r="B9766" s="602"/>
      <c r="C9766" s="602"/>
      <c r="D9766" s="603"/>
      <c r="E9766" s="604" t="s">
        <v>4146</v>
      </c>
      <c r="F9766" s="640">
        <v>0.35</v>
      </c>
      <c r="G9766" s="606">
        <v>64327.520156250001</v>
      </c>
      <c r="H9766" s="607">
        <v>22514.63</v>
      </c>
    </row>
    <row r="9767" spans="1:8">
      <c r="A9767" s="601"/>
      <c r="B9767" s="602"/>
      <c r="C9767" s="602"/>
      <c r="D9767" s="603"/>
      <c r="E9767" s="604" t="s">
        <v>4141</v>
      </c>
      <c r="F9767" s="605"/>
      <c r="G9767" s="606" t="s">
        <v>4141</v>
      </c>
      <c r="H9767" s="607" t="s">
        <v>4141</v>
      </c>
    </row>
    <row r="9768" spans="1:8" ht="13.5" thickBot="1">
      <c r="A9768" s="641"/>
      <c r="B9768" s="642"/>
      <c r="C9768" s="642"/>
      <c r="D9768" s="643"/>
      <c r="E9768" s="644" t="s">
        <v>4153</v>
      </c>
      <c r="F9768" s="645"/>
      <c r="G9768" s="646"/>
      <c r="H9768" s="647">
        <v>22514.63</v>
      </c>
    </row>
    <row r="9769" spans="1:8" ht="13.5" thickBot="1">
      <c r="A9769" s="648" t="s">
        <v>4154</v>
      </c>
      <c r="B9769" s="649"/>
      <c r="C9769" s="649"/>
      <c r="D9769" s="649"/>
      <c r="E9769" s="650"/>
      <c r="F9769" s="651">
        <v>85662.29</v>
      </c>
      <c r="G9769" s="652"/>
      <c r="H9769" s="653"/>
    </row>
    <row r="9770" spans="1:8" ht="15.75" thickBot="1">
      <c r="A9770" s="579"/>
      <c r="B9770" s="579"/>
      <c r="C9770" s="579"/>
      <c r="D9770" s="579"/>
      <c r="E9770" s="579"/>
      <c r="F9770" s="579"/>
      <c r="G9770" s="579"/>
      <c r="H9770" s="579"/>
    </row>
    <row r="9771" spans="1:8" ht="15.75" thickBot="1">
      <c r="A9771" s="580"/>
      <c r="B9771" s="580"/>
      <c r="C9771" s="580"/>
      <c r="D9771" s="580"/>
      <c r="E9771" s="580"/>
      <c r="F9771" s="580"/>
      <c r="G9771" s="580"/>
      <c r="H9771" s="580"/>
    </row>
    <row r="9772" spans="1:8" ht="26.25" thickBot="1">
      <c r="A9772" s="573" t="s">
        <v>4129</v>
      </c>
      <c r="B9772" s="581"/>
      <c r="C9772" s="581"/>
      <c r="D9772" s="582" t="s">
        <v>763</v>
      </c>
      <c r="E9772" s="583" t="s">
        <v>4130</v>
      </c>
      <c r="F9772" s="584" t="s">
        <v>28</v>
      </c>
      <c r="G9772" s="585" t="s">
        <v>0</v>
      </c>
      <c r="H9772" s="586" t="s">
        <v>5087</v>
      </c>
    </row>
    <row r="9773" spans="1:8" ht="15.75" customHeight="1" thickBot="1">
      <c r="A9773" s="580"/>
      <c r="B9773" s="580"/>
      <c r="C9773" s="580"/>
      <c r="D9773" s="580"/>
      <c r="E9773" s="580"/>
      <c r="F9773" s="580"/>
      <c r="G9773" s="580"/>
      <c r="H9773" s="580"/>
    </row>
    <row r="9774" spans="1:8">
      <c r="A9774" s="674" t="s">
        <v>1297</v>
      </c>
      <c r="B9774" s="675"/>
      <c r="C9774" s="675"/>
      <c r="D9774" s="675"/>
      <c r="E9774" s="675"/>
      <c r="F9774" s="675"/>
      <c r="G9774" s="675"/>
      <c r="H9774" s="676"/>
    </row>
    <row r="9775" spans="1:8">
      <c r="A9775" s="594" t="s">
        <v>4064</v>
      </c>
      <c r="B9775" s="595"/>
      <c r="C9775" s="595"/>
      <c r="D9775" s="596"/>
      <c r="E9775" s="597" t="s">
        <v>4130</v>
      </c>
      <c r="F9775" s="598" t="s">
        <v>4132</v>
      </c>
      <c r="G9775" s="599" t="s">
        <v>4133</v>
      </c>
      <c r="H9775" s="600" t="s">
        <v>4134</v>
      </c>
    </row>
    <row r="9776" spans="1:8">
      <c r="A9776" s="601" t="s">
        <v>5088</v>
      </c>
      <c r="B9776" s="602"/>
      <c r="C9776" s="602"/>
      <c r="D9776" s="603"/>
      <c r="E9776" s="604" t="s">
        <v>4140</v>
      </c>
      <c r="F9776" s="605">
        <v>0.02</v>
      </c>
      <c r="G9776" s="606">
        <v>297860</v>
      </c>
      <c r="H9776" s="607">
        <v>5957.2</v>
      </c>
    </row>
    <row r="9777" spans="1:8">
      <c r="A9777" s="601" t="s">
        <v>5089</v>
      </c>
      <c r="B9777" s="602"/>
      <c r="C9777" s="602"/>
      <c r="D9777" s="603"/>
      <c r="E9777" s="604" t="s">
        <v>4164</v>
      </c>
      <c r="F9777" s="605">
        <v>1.02</v>
      </c>
      <c r="G9777" s="606">
        <v>99023</v>
      </c>
      <c r="H9777" s="607">
        <v>101003.46</v>
      </c>
    </row>
    <row r="9778" spans="1:8">
      <c r="A9778" s="601" t="s">
        <v>4970</v>
      </c>
      <c r="B9778" s="602"/>
      <c r="C9778" s="602"/>
      <c r="D9778" s="603"/>
      <c r="E9778" s="604" t="s">
        <v>4263</v>
      </c>
      <c r="F9778" s="605">
        <v>1</v>
      </c>
      <c r="G9778" s="606">
        <v>2033</v>
      </c>
      <c r="H9778" s="607">
        <v>2033</v>
      </c>
    </row>
    <row r="9779" spans="1:8">
      <c r="A9779" s="601" t="s">
        <v>5090</v>
      </c>
      <c r="B9779" s="602"/>
      <c r="C9779" s="602"/>
      <c r="D9779" s="603"/>
      <c r="E9779" s="604" t="s">
        <v>4136</v>
      </c>
      <c r="F9779" s="605">
        <v>0.8</v>
      </c>
      <c r="G9779" s="606">
        <v>28564</v>
      </c>
      <c r="H9779" s="607">
        <v>22851.200000000001</v>
      </c>
    </row>
    <row r="9780" spans="1:8">
      <c r="A9780" s="601" t="s">
        <v>4953</v>
      </c>
      <c r="B9780" s="602"/>
      <c r="C9780" s="602"/>
      <c r="D9780" s="603"/>
      <c r="E9780" s="604" t="s">
        <v>4263</v>
      </c>
      <c r="F9780" s="605">
        <v>0.2</v>
      </c>
      <c r="G9780" s="606">
        <v>528</v>
      </c>
      <c r="H9780" s="607">
        <v>105.6</v>
      </c>
    </row>
    <row r="9781" spans="1:8">
      <c r="A9781" s="601" t="s">
        <v>5091</v>
      </c>
      <c r="B9781" s="602"/>
      <c r="C9781" s="602"/>
      <c r="D9781" s="603"/>
      <c r="E9781" s="604" t="s">
        <v>4263</v>
      </c>
      <c r="F9781" s="605">
        <v>0.03</v>
      </c>
      <c r="G9781" s="606">
        <v>21319</v>
      </c>
      <c r="H9781" s="607">
        <v>639.57000000000005</v>
      </c>
    </row>
    <row r="9782" spans="1:8">
      <c r="A9782" s="601" t="s">
        <v>5092</v>
      </c>
      <c r="B9782" s="602"/>
      <c r="C9782" s="602"/>
      <c r="D9782" s="603"/>
      <c r="E9782" s="604" t="s">
        <v>4164</v>
      </c>
      <c r="F9782" s="605">
        <v>1</v>
      </c>
      <c r="G9782" s="606">
        <v>50954</v>
      </c>
      <c r="H9782" s="607">
        <v>50954</v>
      </c>
    </row>
    <row r="9783" spans="1:8">
      <c r="A9783" s="601" t="s">
        <v>5002</v>
      </c>
      <c r="B9783" s="602"/>
      <c r="C9783" s="602"/>
      <c r="D9783" s="603"/>
      <c r="E9783" s="604" t="s">
        <v>4263</v>
      </c>
      <c r="F9783" s="605">
        <v>0.3</v>
      </c>
      <c r="G9783" s="606">
        <v>8505</v>
      </c>
      <c r="H9783" s="607">
        <v>2551.5</v>
      </c>
    </row>
    <row r="9784" spans="1:8">
      <c r="A9784" s="601"/>
      <c r="B9784" s="602"/>
      <c r="C9784" s="602"/>
      <c r="D9784" s="603"/>
      <c r="E9784" s="623" t="s">
        <v>4142</v>
      </c>
      <c r="F9784" s="624"/>
      <c r="G9784" s="625"/>
      <c r="H9784" s="612">
        <v>186095.53</v>
      </c>
    </row>
    <row r="9785" spans="1:8">
      <c r="A9785" s="677" t="s">
        <v>4143</v>
      </c>
      <c r="B9785" s="678"/>
      <c r="C9785" s="678"/>
      <c r="D9785" s="678"/>
      <c r="E9785" s="678"/>
      <c r="F9785" s="678"/>
      <c r="G9785" s="678"/>
      <c r="H9785" s="679"/>
    </row>
    <row r="9786" spans="1:8">
      <c r="A9786" s="594" t="s">
        <v>4129</v>
      </c>
      <c r="B9786" s="595"/>
      <c r="C9786" s="595"/>
      <c r="D9786" s="596"/>
      <c r="E9786" s="597" t="s">
        <v>4130</v>
      </c>
      <c r="F9786" s="598" t="s">
        <v>4144</v>
      </c>
      <c r="G9786" s="599" t="s">
        <v>4133</v>
      </c>
      <c r="H9786" s="600" t="s">
        <v>4134</v>
      </c>
    </row>
    <row r="9787" spans="1:8">
      <c r="A9787" s="601" t="s">
        <v>4145</v>
      </c>
      <c r="B9787" s="602"/>
      <c r="C9787" s="602"/>
      <c r="D9787" s="603"/>
      <c r="E9787" s="604" t="s">
        <v>4146</v>
      </c>
      <c r="F9787" s="619">
        <v>0.25</v>
      </c>
      <c r="G9787" s="606">
        <v>1587.2183463750353</v>
      </c>
      <c r="H9787" s="607">
        <v>396.8</v>
      </c>
    </row>
    <row r="9788" spans="1:8">
      <c r="A9788" s="601" t="s">
        <v>5093</v>
      </c>
      <c r="B9788" s="602"/>
      <c r="C9788" s="602"/>
      <c r="D9788" s="603"/>
      <c r="E9788" s="604" t="s">
        <v>4146</v>
      </c>
      <c r="F9788" s="619">
        <v>0.25</v>
      </c>
      <c r="G9788" s="606">
        <v>9777.2650136702196</v>
      </c>
      <c r="H9788" s="607">
        <v>2444.3200000000002</v>
      </c>
    </row>
    <row r="9789" spans="1:8">
      <c r="A9789" s="601" t="s">
        <v>4216</v>
      </c>
      <c r="B9789" s="602"/>
      <c r="C9789" s="602"/>
      <c r="D9789" s="603"/>
      <c r="E9789" s="604" t="s">
        <v>4146</v>
      </c>
      <c r="F9789" s="619">
        <v>0.25</v>
      </c>
      <c r="G9789" s="606">
        <v>5587.0085792401242</v>
      </c>
      <c r="H9789" s="607">
        <v>1396.75</v>
      </c>
    </row>
    <row r="9790" spans="1:8">
      <c r="A9790" s="620"/>
      <c r="B9790" s="621"/>
      <c r="C9790" s="621"/>
      <c r="D9790" s="622"/>
      <c r="E9790" s="623" t="s">
        <v>4147</v>
      </c>
      <c r="F9790" s="624"/>
      <c r="G9790" s="625"/>
      <c r="H9790" s="612">
        <v>4237.87</v>
      </c>
    </row>
    <row r="9791" spans="1:8">
      <c r="A9791" s="677" t="s">
        <v>4148</v>
      </c>
      <c r="B9791" s="678"/>
      <c r="C9791" s="678"/>
      <c r="D9791" s="678"/>
      <c r="E9791" s="678"/>
      <c r="F9791" s="678"/>
      <c r="G9791" s="678"/>
      <c r="H9791" s="679"/>
    </row>
    <row r="9792" spans="1:8">
      <c r="A9792" s="594" t="s">
        <v>4064</v>
      </c>
      <c r="B9792" s="595"/>
      <c r="C9792" s="595"/>
      <c r="D9792" s="596"/>
      <c r="E9792" s="597" t="s">
        <v>4130</v>
      </c>
      <c r="F9792" s="598" t="s">
        <v>4132</v>
      </c>
      <c r="G9792" s="599" t="s">
        <v>4133</v>
      </c>
      <c r="H9792" s="600" t="s">
        <v>4134</v>
      </c>
    </row>
    <row r="9793" spans="1:8">
      <c r="A9793" s="601" t="s">
        <v>4149</v>
      </c>
      <c r="B9793" s="602"/>
      <c r="C9793" s="602"/>
      <c r="D9793" s="603"/>
      <c r="E9793" s="604" t="s">
        <v>4140</v>
      </c>
      <c r="F9793" s="632">
        <v>9.5100000000000004E-2</v>
      </c>
      <c r="G9793" s="606">
        <v>64783.484999999993</v>
      </c>
      <c r="H9793" s="607">
        <v>6160.91</v>
      </c>
    </row>
    <row r="9794" spans="1:8">
      <c r="A9794" s="601"/>
      <c r="B9794" s="602"/>
      <c r="C9794" s="602"/>
      <c r="D9794" s="603"/>
      <c r="E9794" s="623" t="s">
        <v>4150</v>
      </c>
      <c r="F9794" s="624"/>
      <c r="G9794" s="625"/>
      <c r="H9794" s="612">
        <v>6160.91</v>
      </c>
    </row>
    <row r="9795" spans="1:8">
      <c r="A9795" s="677" t="s">
        <v>4151</v>
      </c>
      <c r="B9795" s="678"/>
      <c r="C9795" s="678"/>
      <c r="D9795" s="678"/>
      <c r="E9795" s="678"/>
      <c r="F9795" s="678"/>
      <c r="G9795" s="678"/>
      <c r="H9795" s="679"/>
    </row>
    <row r="9796" spans="1:8">
      <c r="A9796" s="594" t="s">
        <v>4064</v>
      </c>
      <c r="B9796" s="595"/>
      <c r="C9796" s="595"/>
      <c r="D9796" s="596"/>
      <c r="E9796" s="597" t="s">
        <v>4130</v>
      </c>
      <c r="F9796" s="598" t="s">
        <v>4144</v>
      </c>
      <c r="G9796" s="599" t="s">
        <v>4133</v>
      </c>
      <c r="H9796" s="600" t="s">
        <v>4134</v>
      </c>
    </row>
    <row r="9797" spans="1:8">
      <c r="A9797" s="601" t="s">
        <v>4152</v>
      </c>
      <c r="B9797" s="602"/>
      <c r="C9797" s="602"/>
      <c r="D9797" s="603"/>
      <c r="E9797" s="604" t="s">
        <v>4146</v>
      </c>
      <c r="F9797" s="640">
        <v>0.25</v>
      </c>
      <c r="G9797" s="606">
        <v>64327.520156250001</v>
      </c>
      <c r="H9797" s="607">
        <v>16081.88</v>
      </c>
    </row>
    <row r="9798" spans="1:8">
      <c r="A9798" s="601"/>
      <c r="B9798" s="602"/>
      <c r="C9798" s="602"/>
      <c r="D9798" s="603"/>
      <c r="E9798" s="604" t="s">
        <v>4141</v>
      </c>
      <c r="F9798" s="605"/>
      <c r="G9798" s="606" t="s">
        <v>4141</v>
      </c>
      <c r="H9798" s="607" t="s">
        <v>4141</v>
      </c>
    </row>
    <row r="9799" spans="1:8" ht="13.5" thickBot="1">
      <c r="A9799" s="641"/>
      <c r="B9799" s="642"/>
      <c r="C9799" s="642"/>
      <c r="D9799" s="643"/>
      <c r="E9799" s="644" t="s">
        <v>4153</v>
      </c>
      <c r="F9799" s="645"/>
      <c r="G9799" s="646"/>
      <c r="H9799" s="647">
        <v>16081.88</v>
      </c>
    </row>
    <row r="9800" spans="1:8" ht="13.5" thickBot="1">
      <c r="A9800" s="648" t="s">
        <v>4154</v>
      </c>
      <c r="B9800" s="649"/>
      <c r="C9800" s="649"/>
      <c r="D9800" s="649"/>
      <c r="E9800" s="650"/>
      <c r="F9800" s="651">
        <v>212576.19</v>
      </c>
      <c r="G9800" s="652"/>
      <c r="H9800" s="653"/>
    </row>
    <row r="9801" spans="1:8" ht="15.75" thickBot="1">
      <c r="A9801" s="579"/>
      <c r="B9801" s="579"/>
      <c r="C9801" s="579"/>
      <c r="D9801" s="579"/>
      <c r="E9801" s="579"/>
      <c r="F9801" s="579"/>
      <c r="G9801" s="579"/>
      <c r="H9801" s="579"/>
    </row>
    <row r="9802" spans="1:8" ht="15.75" thickBot="1">
      <c r="A9802" s="580"/>
      <c r="B9802" s="580"/>
      <c r="C9802" s="580"/>
      <c r="D9802" s="580"/>
      <c r="E9802" s="580"/>
      <c r="F9802" s="580"/>
      <c r="G9802" s="580"/>
      <c r="H9802" s="580"/>
    </row>
    <row r="9803" spans="1:8" ht="26.25" thickBot="1">
      <c r="A9803" s="573" t="s">
        <v>4129</v>
      </c>
      <c r="B9803" s="581"/>
      <c r="C9803" s="581"/>
      <c r="D9803" s="582" t="s">
        <v>765</v>
      </c>
      <c r="E9803" s="583" t="s">
        <v>4130</v>
      </c>
      <c r="F9803" s="584" t="s">
        <v>25</v>
      </c>
      <c r="G9803" s="585" t="s">
        <v>0</v>
      </c>
      <c r="H9803" s="586" t="s">
        <v>5094</v>
      </c>
    </row>
    <row r="9804" spans="1:8" ht="15.75" customHeight="1" thickBot="1">
      <c r="A9804" s="580"/>
      <c r="B9804" s="580"/>
      <c r="C9804" s="580"/>
      <c r="D9804" s="580"/>
      <c r="E9804" s="580"/>
      <c r="F9804" s="580"/>
      <c r="G9804" s="580"/>
      <c r="H9804" s="580"/>
    </row>
    <row r="9805" spans="1:8">
      <c r="A9805" s="674" t="s">
        <v>1297</v>
      </c>
      <c r="B9805" s="675"/>
      <c r="C9805" s="675"/>
      <c r="D9805" s="675"/>
      <c r="E9805" s="675"/>
      <c r="F9805" s="675"/>
      <c r="G9805" s="675"/>
      <c r="H9805" s="676"/>
    </row>
    <row r="9806" spans="1:8">
      <c r="A9806" s="594" t="s">
        <v>4064</v>
      </c>
      <c r="B9806" s="595"/>
      <c r="C9806" s="595"/>
      <c r="D9806" s="596"/>
      <c r="E9806" s="597" t="s">
        <v>4130</v>
      </c>
      <c r="F9806" s="598" t="s">
        <v>4132</v>
      </c>
      <c r="G9806" s="599" t="s">
        <v>4133</v>
      </c>
      <c r="H9806" s="600" t="s">
        <v>4134</v>
      </c>
    </row>
    <row r="9807" spans="1:8">
      <c r="A9807" s="601" t="s">
        <v>4162</v>
      </c>
      <c r="B9807" s="602"/>
      <c r="C9807" s="602"/>
      <c r="D9807" s="603"/>
      <c r="E9807" s="604" t="s">
        <v>4140</v>
      </c>
      <c r="F9807" s="605">
        <v>5.0000000000000001E-3</v>
      </c>
      <c r="G9807" s="606">
        <v>473270</v>
      </c>
      <c r="H9807" s="607">
        <v>2366.35</v>
      </c>
    </row>
    <row r="9808" spans="1:8">
      <c r="A9808" s="601" t="s">
        <v>5089</v>
      </c>
      <c r="B9808" s="602"/>
      <c r="C9808" s="602"/>
      <c r="D9808" s="603"/>
      <c r="E9808" s="604" t="s">
        <v>4164</v>
      </c>
      <c r="F9808" s="605">
        <v>0.12</v>
      </c>
      <c r="G9808" s="606">
        <v>99023</v>
      </c>
      <c r="H9808" s="607">
        <v>11882.76</v>
      </c>
    </row>
    <row r="9809" spans="1:8">
      <c r="A9809" s="601" t="s">
        <v>4970</v>
      </c>
      <c r="B9809" s="602"/>
      <c r="C9809" s="602"/>
      <c r="D9809" s="603"/>
      <c r="E9809" s="604" t="s">
        <v>4263</v>
      </c>
      <c r="F9809" s="605">
        <v>0.2</v>
      </c>
      <c r="G9809" s="606">
        <v>2033</v>
      </c>
      <c r="H9809" s="607">
        <v>406.6</v>
      </c>
    </row>
    <row r="9810" spans="1:8">
      <c r="A9810" s="601" t="s">
        <v>4953</v>
      </c>
      <c r="B9810" s="602"/>
      <c r="C9810" s="602"/>
      <c r="D9810" s="603"/>
      <c r="E9810" s="604" t="s">
        <v>4263</v>
      </c>
      <c r="F9810" s="605">
        <v>0.1</v>
      </c>
      <c r="G9810" s="606">
        <v>528</v>
      </c>
      <c r="H9810" s="607">
        <v>52.8</v>
      </c>
    </row>
    <row r="9811" spans="1:8">
      <c r="A9811" s="601" t="s">
        <v>5092</v>
      </c>
      <c r="B9811" s="602"/>
      <c r="C9811" s="602"/>
      <c r="D9811" s="603"/>
      <c r="E9811" s="604" t="s">
        <v>4164</v>
      </c>
      <c r="F9811" s="605">
        <v>0.05</v>
      </c>
      <c r="G9811" s="606">
        <v>50954</v>
      </c>
      <c r="H9811" s="607">
        <v>2547.6999999999998</v>
      </c>
    </row>
    <row r="9812" spans="1:8">
      <c r="A9812" s="601" t="s">
        <v>5002</v>
      </c>
      <c r="B9812" s="602"/>
      <c r="C9812" s="602"/>
      <c r="D9812" s="603"/>
      <c r="E9812" s="604" t="s">
        <v>4263</v>
      </c>
      <c r="F9812" s="605">
        <v>0.2</v>
      </c>
      <c r="G9812" s="606">
        <v>8505</v>
      </c>
      <c r="H9812" s="607">
        <v>1701</v>
      </c>
    </row>
    <row r="9813" spans="1:8">
      <c r="A9813" s="601"/>
      <c r="B9813" s="602"/>
      <c r="C9813" s="602"/>
      <c r="D9813" s="603"/>
      <c r="E9813" s="604" t="s">
        <v>4141</v>
      </c>
      <c r="F9813" s="605"/>
      <c r="G9813" s="606" t="s">
        <v>4141</v>
      </c>
      <c r="H9813" s="607" t="s">
        <v>4141</v>
      </c>
    </row>
    <row r="9814" spans="1:8">
      <c r="A9814" s="601"/>
      <c r="B9814" s="602"/>
      <c r="C9814" s="602"/>
      <c r="D9814" s="603"/>
      <c r="E9814" s="604" t="s">
        <v>4141</v>
      </c>
      <c r="F9814" s="605"/>
      <c r="G9814" s="606" t="s">
        <v>4141</v>
      </c>
      <c r="H9814" s="607" t="s">
        <v>4141</v>
      </c>
    </row>
    <row r="9815" spans="1:8">
      <c r="A9815" s="601"/>
      <c r="B9815" s="602"/>
      <c r="C9815" s="602"/>
      <c r="D9815" s="603"/>
      <c r="E9815" s="623" t="s">
        <v>4142</v>
      </c>
      <c r="F9815" s="624"/>
      <c r="G9815" s="625"/>
      <c r="H9815" s="612">
        <v>18957.21</v>
      </c>
    </row>
    <row r="9816" spans="1:8">
      <c r="A9816" s="677" t="s">
        <v>4143</v>
      </c>
      <c r="B9816" s="678"/>
      <c r="C9816" s="678"/>
      <c r="D9816" s="678"/>
      <c r="E9816" s="678"/>
      <c r="F9816" s="678"/>
      <c r="G9816" s="678"/>
      <c r="H9816" s="679"/>
    </row>
    <row r="9817" spans="1:8">
      <c r="A9817" s="594" t="s">
        <v>4129</v>
      </c>
      <c r="B9817" s="595"/>
      <c r="C9817" s="595"/>
      <c r="D9817" s="596"/>
      <c r="E9817" s="597" t="s">
        <v>4130</v>
      </c>
      <c r="F9817" s="598" t="s">
        <v>4144</v>
      </c>
      <c r="G9817" s="599" t="s">
        <v>4133</v>
      </c>
      <c r="H9817" s="600" t="s">
        <v>4134</v>
      </c>
    </row>
    <row r="9818" spans="1:8">
      <c r="A9818" s="601" t="s">
        <v>4145</v>
      </c>
      <c r="B9818" s="602"/>
      <c r="C9818" s="602"/>
      <c r="D9818" s="603"/>
      <c r="E9818" s="604" t="s">
        <v>4146</v>
      </c>
      <c r="F9818" s="619">
        <v>0.2</v>
      </c>
      <c r="G9818" s="606">
        <v>1587.2183463750353</v>
      </c>
      <c r="H9818" s="607">
        <v>317.44</v>
      </c>
    </row>
    <row r="9819" spans="1:8">
      <c r="A9819" s="601" t="s">
        <v>5093</v>
      </c>
      <c r="B9819" s="602"/>
      <c r="C9819" s="602"/>
      <c r="D9819" s="603"/>
      <c r="E9819" s="604" t="s">
        <v>4146</v>
      </c>
      <c r="F9819" s="619">
        <v>0.2</v>
      </c>
      <c r="G9819" s="606">
        <v>9777.2650136702196</v>
      </c>
      <c r="H9819" s="607">
        <v>1955.45</v>
      </c>
    </row>
    <row r="9820" spans="1:8">
      <c r="A9820" s="601" t="s">
        <v>4216</v>
      </c>
      <c r="B9820" s="602"/>
      <c r="C9820" s="602"/>
      <c r="D9820" s="603"/>
      <c r="E9820" s="604" t="s">
        <v>4146</v>
      </c>
      <c r="F9820" s="619">
        <v>0.2</v>
      </c>
      <c r="G9820" s="606">
        <v>5587.0085792401242</v>
      </c>
      <c r="H9820" s="607">
        <v>1117.4000000000001</v>
      </c>
    </row>
    <row r="9821" spans="1:8">
      <c r="A9821" s="620"/>
      <c r="B9821" s="621"/>
      <c r="C9821" s="621"/>
      <c r="D9821" s="622"/>
      <c r="E9821" s="623" t="s">
        <v>4147</v>
      </c>
      <c r="F9821" s="624"/>
      <c r="G9821" s="625"/>
      <c r="H9821" s="612">
        <v>3390.29</v>
      </c>
    </row>
    <row r="9822" spans="1:8">
      <c r="A9822" s="677" t="s">
        <v>4148</v>
      </c>
      <c r="B9822" s="678"/>
      <c r="C9822" s="678"/>
      <c r="D9822" s="678"/>
      <c r="E9822" s="678"/>
      <c r="F9822" s="678"/>
      <c r="G9822" s="678"/>
      <c r="H9822" s="679"/>
    </row>
    <row r="9823" spans="1:8">
      <c r="A9823" s="594" t="s">
        <v>4064</v>
      </c>
      <c r="B9823" s="595"/>
      <c r="C9823" s="595"/>
      <c r="D9823" s="596"/>
      <c r="E9823" s="597" t="s">
        <v>4130</v>
      </c>
      <c r="F9823" s="598" t="s">
        <v>4132</v>
      </c>
      <c r="G9823" s="599" t="s">
        <v>4133</v>
      </c>
      <c r="H9823" s="600" t="s">
        <v>4134</v>
      </c>
    </row>
    <row r="9824" spans="1:8">
      <c r="A9824" s="601" t="s">
        <v>4149</v>
      </c>
      <c r="B9824" s="602"/>
      <c r="C9824" s="602"/>
      <c r="D9824" s="603"/>
      <c r="E9824" s="604" t="s">
        <v>4140</v>
      </c>
      <c r="F9824" s="632">
        <v>9.5100000000000004E-2</v>
      </c>
      <c r="G9824" s="606">
        <v>64783.484999999993</v>
      </c>
      <c r="H9824" s="607">
        <v>6160.91</v>
      </c>
    </row>
    <row r="9825" spans="1:8">
      <c r="A9825" s="601"/>
      <c r="B9825" s="602"/>
      <c r="C9825" s="602"/>
      <c r="D9825" s="603"/>
      <c r="E9825" s="623" t="s">
        <v>4150</v>
      </c>
      <c r="F9825" s="624"/>
      <c r="G9825" s="625"/>
      <c r="H9825" s="612">
        <v>6160.91</v>
      </c>
    </row>
    <row r="9826" spans="1:8">
      <c r="A9826" s="677" t="s">
        <v>4151</v>
      </c>
      <c r="B9826" s="678"/>
      <c r="C9826" s="678"/>
      <c r="D9826" s="678"/>
      <c r="E9826" s="678"/>
      <c r="F9826" s="678"/>
      <c r="G9826" s="678"/>
      <c r="H9826" s="679"/>
    </row>
    <row r="9827" spans="1:8">
      <c r="A9827" s="594" t="s">
        <v>4064</v>
      </c>
      <c r="B9827" s="595"/>
      <c r="C9827" s="595"/>
      <c r="D9827" s="596"/>
      <c r="E9827" s="597" t="s">
        <v>4130</v>
      </c>
      <c r="F9827" s="598" t="s">
        <v>4144</v>
      </c>
      <c r="G9827" s="599" t="s">
        <v>4133</v>
      </c>
      <c r="H9827" s="600" t="s">
        <v>4134</v>
      </c>
    </row>
    <row r="9828" spans="1:8">
      <c r="A9828" s="601" t="s">
        <v>4152</v>
      </c>
      <c r="B9828" s="602"/>
      <c r="C9828" s="602"/>
      <c r="D9828" s="603"/>
      <c r="E9828" s="604" t="s">
        <v>4146</v>
      </c>
      <c r="F9828" s="640">
        <v>0.2</v>
      </c>
      <c r="G9828" s="606">
        <v>64327.520156250001</v>
      </c>
      <c r="H9828" s="607">
        <v>12865.5</v>
      </c>
    </row>
    <row r="9829" spans="1:8">
      <c r="A9829" s="601"/>
      <c r="B9829" s="602"/>
      <c r="C9829" s="602"/>
      <c r="D9829" s="603"/>
      <c r="E9829" s="604" t="s">
        <v>4141</v>
      </c>
      <c r="F9829" s="605"/>
      <c r="G9829" s="606" t="s">
        <v>4141</v>
      </c>
      <c r="H9829" s="607" t="s">
        <v>4141</v>
      </c>
    </row>
    <row r="9830" spans="1:8" ht="13.5" thickBot="1">
      <c r="A9830" s="641"/>
      <c r="B9830" s="642"/>
      <c r="C9830" s="642"/>
      <c r="D9830" s="643"/>
      <c r="E9830" s="644" t="s">
        <v>4153</v>
      </c>
      <c r="F9830" s="645"/>
      <c r="G9830" s="646"/>
      <c r="H9830" s="647">
        <v>12865.5</v>
      </c>
    </row>
    <row r="9831" spans="1:8" ht="13.5" thickBot="1">
      <c r="A9831" s="648" t="s">
        <v>4154</v>
      </c>
      <c r="B9831" s="649"/>
      <c r="C9831" s="649"/>
      <c r="D9831" s="649"/>
      <c r="E9831" s="650"/>
      <c r="F9831" s="651">
        <v>41373.910000000003</v>
      </c>
      <c r="G9831" s="652"/>
      <c r="H9831" s="653"/>
    </row>
    <row r="9832" spans="1:8" ht="15.75" thickBot="1">
      <c r="A9832" s="579"/>
      <c r="B9832" s="579"/>
      <c r="C9832" s="579"/>
      <c r="D9832" s="579"/>
      <c r="E9832" s="579"/>
      <c r="F9832" s="579"/>
      <c r="G9832" s="579"/>
      <c r="H9832" s="579"/>
    </row>
    <row r="9833" spans="1:8" ht="15.75" thickBot="1">
      <c r="A9833" s="580"/>
      <c r="B9833" s="580"/>
      <c r="C9833" s="580"/>
      <c r="D9833" s="580"/>
      <c r="E9833" s="580"/>
      <c r="F9833" s="580"/>
      <c r="G9833" s="580"/>
      <c r="H9833" s="580"/>
    </row>
    <row r="9834" spans="1:8" ht="26.25" thickBot="1">
      <c r="A9834" s="573" t="s">
        <v>4129</v>
      </c>
      <c r="B9834" s="581"/>
      <c r="C9834" s="581"/>
      <c r="D9834" s="582" t="s">
        <v>767</v>
      </c>
      <c r="E9834" s="583" t="s">
        <v>4130</v>
      </c>
      <c r="F9834" s="584" t="s">
        <v>28</v>
      </c>
      <c r="G9834" s="585" t="s">
        <v>0</v>
      </c>
      <c r="H9834" s="586" t="s">
        <v>5095</v>
      </c>
    </row>
    <row r="9835" spans="1:8" ht="15.75" customHeight="1" thickBot="1">
      <c r="A9835" s="580"/>
      <c r="B9835" s="580"/>
      <c r="C9835" s="580"/>
      <c r="D9835" s="580"/>
      <c r="E9835" s="580"/>
      <c r="F9835" s="580"/>
      <c r="G9835" s="580"/>
      <c r="H9835" s="580"/>
    </row>
    <row r="9836" spans="1:8">
      <c r="A9836" s="674" t="s">
        <v>1297</v>
      </c>
      <c r="B9836" s="675"/>
      <c r="C9836" s="675"/>
      <c r="D9836" s="675"/>
      <c r="E9836" s="675"/>
      <c r="F9836" s="675"/>
      <c r="G9836" s="675"/>
      <c r="H9836" s="676"/>
    </row>
    <row r="9837" spans="1:8">
      <c r="A9837" s="594" t="s">
        <v>4064</v>
      </c>
      <c r="B9837" s="595"/>
      <c r="C9837" s="595"/>
      <c r="D9837" s="596"/>
      <c r="E9837" s="597" t="s">
        <v>4130</v>
      </c>
      <c r="F9837" s="598" t="s">
        <v>4132</v>
      </c>
      <c r="G9837" s="599" t="s">
        <v>4133</v>
      </c>
      <c r="H9837" s="600" t="s">
        <v>4134</v>
      </c>
    </row>
    <row r="9838" spans="1:8">
      <c r="A9838" s="601" t="s">
        <v>5088</v>
      </c>
      <c r="B9838" s="602"/>
      <c r="C9838" s="602"/>
      <c r="D9838" s="603"/>
      <c r="E9838" s="604" t="s">
        <v>4140</v>
      </c>
      <c r="F9838" s="605">
        <v>0.02</v>
      </c>
      <c r="G9838" s="606">
        <v>297860</v>
      </c>
      <c r="H9838" s="607">
        <v>5957.2</v>
      </c>
    </row>
    <row r="9839" spans="1:8">
      <c r="A9839" s="601" t="s">
        <v>5096</v>
      </c>
      <c r="B9839" s="602"/>
      <c r="C9839" s="602"/>
      <c r="D9839" s="603"/>
      <c r="E9839" s="604" t="s">
        <v>4164</v>
      </c>
      <c r="F9839" s="605">
        <v>1.02</v>
      </c>
      <c r="G9839" s="606">
        <v>293633</v>
      </c>
      <c r="H9839" s="607">
        <v>299505.65999999997</v>
      </c>
    </row>
    <row r="9840" spans="1:8">
      <c r="A9840" s="601" t="s">
        <v>4970</v>
      </c>
      <c r="B9840" s="602"/>
      <c r="C9840" s="602"/>
      <c r="D9840" s="603"/>
      <c r="E9840" s="604" t="s">
        <v>4263</v>
      </c>
      <c r="F9840" s="605">
        <v>1</v>
      </c>
      <c r="G9840" s="606">
        <v>2033</v>
      </c>
      <c r="H9840" s="607">
        <v>2033</v>
      </c>
    </row>
    <row r="9841" spans="1:8">
      <c r="A9841" s="601" t="s">
        <v>5002</v>
      </c>
      <c r="B9841" s="602"/>
      <c r="C9841" s="602"/>
      <c r="D9841" s="603"/>
      <c r="E9841" s="604" t="s">
        <v>4263</v>
      </c>
      <c r="F9841" s="605">
        <v>0.3</v>
      </c>
      <c r="G9841" s="606">
        <v>8505</v>
      </c>
      <c r="H9841" s="607">
        <v>2551.5</v>
      </c>
    </row>
    <row r="9842" spans="1:8">
      <c r="A9842" s="601"/>
      <c r="B9842" s="602"/>
      <c r="C9842" s="602"/>
      <c r="D9842" s="603"/>
      <c r="E9842" s="623" t="s">
        <v>4142</v>
      </c>
      <c r="F9842" s="624"/>
      <c r="G9842" s="625"/>
      <c r="H9842" s="612">
        <v>310047.35999999999</v>
      </c>
    </row>
    <row r="9843" spans="1:8">
      <c r="A9843" s="677" t="s">
        <v>4143</v>
      </c>
      <c r="B9843" s="678"/>
      <c r="C9843" s="678"/>
      <c r="D9843" s="678"/>
      <c r="E9843" s="678"/>
      <c r="F9843" s="678"/>
      <c r="G9843" s="678"/>
      <c r="H9843" s="679"/>
    </row>
    <row r="9844" spans="1:8">
      <c r="A9844" s="594" t="s">
        <v>4129</v>
      </c>
      <c r="B9844" s="595"/>
      <c r="C9844" s="595"/>
      <c r="D9844" s="596"/>
      <c r="E9844" s="597" t="s">
        <v>4130</v>
      </c>
      <c r="F9844" s="598" t="s">
        <v>4144</v>
      </c>
      <c r="G9844" s="599" t="s">
        <v>4133</v>
      </c>
      <c r="H9844" s="600" t="s">
        <v>4134</v>
      </c>
    </row>
    <row r="9845" spans="1:8">
      <c r="A9845" s="601" t="s">
        <v>4145</v>
      </c>
      <c r="B9845" s="602"/>
      <c r="C9845" s="602"/>
      <c r="D9845" s="603"/>
      <c r="E9845" s="604" t="s">
        <v>4146</v>
      </c>
      <c r="F9845" s="619">
        <v>0.3</v>
      </c>
      <c r="G9845" s="606">
        <v>1587.2183463750353</v>
      </c>
      <c r="H9845" s="607">
        <v>476.17</v>
      </c>
    </row>
    <row r="9846" spans="1:8">
      <c r="A9846" s="601" t="s">
        <v>5093</v>
      </c>
      <c r="B9846" s="602"/>
      <c r="C9846" s="602"/>
      <c r="D9846" s="603"/>
      <c r="E9846" s="604" t="s">
        <v>4146</v>
      </c>
      <c r="F9846" s="619">
        <v>0.3</v>
      </c>
      <c r="G9846" s="606">
        <v>9777.2650136702196</v>
      </c>
      <c r="H9846" s="607">
        <v>2933.18</v>
      </c>
    </row>
    <row r="9847" spans="1:8">
      <c r="A9847" s="601" t="s">
        <v>4216</v>
      </c>
      <c r="B9847" s="602"/>
      <c r="C9847" s="602"/>
      <c r="D9847" s="603"/>
      <c r="E9847" s="604" t="s">
        <v>4146</v>
      </c>
      <c r="F9847" s="619">
        <v>0.3</v>
      </c>
      <c r="G9847" s="606">
        <v>5587.0085792401242</v>
      </c>
      <c r="H9847" s="607">
        <v>1676.1</v>
      </c>
    </row>
    <row r="9848" spans="1:8">
      <c r="A9848" s="620"/>
      <c r="B9848" s="621"/>
      <c r="C9848" s="621"/>
      <c r="D9848" s="622"/>
      <c r="E9848" s="623" t="s">
        <v>4147</v>
      </c>
      <c r="F9848" s="624"/>
      <c r="G9848" s="625"/>
      <c r="H9848" s="612">
        <v>5085.45</v>
      </c>
    </row>
    <row r="9849" spans="1:8">
      <c r="A9849" s="677" t="s">
        <v>4148</v>
      </c>
      <c r="B9849" s="678"/>
      <c r="C9849" s="678"/>
      <c r="D9849" s="678"/>
      <c r="E9849" s="678"/>
      <c r="F9849" s="678"/>
      <c r="G9849" s="678"/>
      <c r="H9849" s="679"/>
    </row>
    <row r="9850" spans="1:8">
      <c r="A9850" s="594" t="s">
        <v>4064</v>
      </c>
      <c r="B9850" s="595"/>
      <c r="C9850" s="595"/>
      <c r="D9850" s="596"/>
      <c r="E9850" s="597" t="s">
        <v>4130</v>
      </c>
      <c r="F9850" s="598" t="s">
        <v>4132</v>
      </c>
      <c r="G9850" s="599" t="s">
        <v>4133</v>
      </c>
      <c r="H9850" s="600" t="s">
        <v>4134</v>
      </c>
    </row>
    <row r="9851" spans="1:8">
      <c r="A9851" s="601" t="s">
        <v>4149</v>
      </c>
      <c r="B9851" s="602"/>
      <c r="C9851" s="602"/>
      <c r="D9851" s="603"/>
      <c r="E9851" s="604" t="s">
        <v>4140</v>
      </c>
      <c r="F9851" s="632">
        <v>9.5100000000000004E-2</v>
      </c>
      <c r="G9851" s="606">
        <v>64783.484999999993</v>
      </c>
      <c r="H9851" s="607">
        <v>6160.91</v>
      </c>
    </row>
    <row r="9852" spans="1:8">
      <c r="A9852" s="601"/>
      <c r="B9852" s="602"/>
      <c r="C9852" s="602"/>
      <c r="D9852" s="603"/>
      <c r="E9852" s="623" t="s">
        <v>4150</v>
      </c>
      <c r="F9852" s="624"/>
      <c r="G9852" s="625"/>
      <c r="H9852" s="612">
        <v>6160.91</v>
      </c>
    </row>
    <row r="9853" spans="1:8">
      <c r="A9853" s="677" t="s">
        <v>4151</v>
      </c>
      <c r="B9853" s="678"/>
      <c r="C9853" s="678"/>
      <c r="D9853" s="678"/>
      <c r="E9853" s="678"/>
      <c r="F9853" s="678"/>
      <c r="G9853" s="678"/>
      <c r="H9853" s="679"/>
    </row>
    <row r="9854" spans="1:8">
      <c r="A9854" s="594" t="s">
        <v>4064</v>
      </c>
      <c r="B9854" s="595"/>
      <c r="C9854" s="595"/>
      <c r="D9854" s="596"/>
      <c r="E9854" s="597" t="s">
        <v>4130</v>
      </c>
      <c r="F9854" s="598" t="s">
        <v>4144</v>
      </c>
      <c r="G9854" s="599" t="s">
        <v>4133</v>
      </c>
      <c r="H9854" s="600" t="s">
        <v>4134</v>
      </c>
    </row>
    <row r="9855" spans="1:8">
      <c r="A9855" s="601" t="s">
        <v>4152</v>
      </c>
      <c r="B9855" s="602"/>
      <c r="C9855" s="602"/>
      <c r="D9855" s="603"/>
      <c r="E9855" s="604" t="s">
        <v>4146</v>
      </c>
      <c r="F9855" s="640">
        <v>0.3</v>
      </c>
      <c r="G9855" s="606">
        <v>64327.520156250001</v>
      </c>
      <c r="H9855" s="607">
        <v>19298.259999999998</v>
      </c>
    </row>
    <row r="9856" spans="1:8">
      <c r="A9856" s="601"/>
      <c r="B9856" s="602"/>
      <c r="C9856" s="602"/>
      <c r="D9856" s="603"/>
      <c r="E9856" s="604" t="s">
        <v>4141</v>
      </c>
      <c r="F9856" s="605"/>
      <c r="G9856" s="606" t="s">
        <v>4141</v>
      </c>
      <c r="H9856" s="607" t="s">
        <v>4141</v>
      </c>
    </row>
    <row r="9857" spans="1:8" ht="13.5" thickBot="1">
      <c r="A9857" s="641"/>
      <c r="B9857" s="642"/>
      <c r="C9857" s="642"/>
      <c r="D9857" s="643"/>
      <c r="E9857" s="644" t="s">
        <v>4153</v>
      </c>
      <c r="F9857" s="645"/>
      <c r="G9857" s="646"/>
      <c r="H9857" s="647">
        <v>19298.259999999998</v>
      </c>
    </row>
    <row r="9858" spans="1:8" ht="13.5" thickBot="1">
      <c r="A9858" s="648" t="s">
        <v>4154</v>
      </c>
      <c r="B9858" s="649"/>
      <c r="C9858" s="649"/>
      <c r="D9858" s="649"/>
      <c r="E9858" s="650"/>
      <c r="F9858" s="651">
        <v>340591.98</v>
      </c>
      <c r="G9858" s="652"/>
      <c r="H9858" s="653"/>
    </row>
    <row r="9859" spans="1:8" ht="15.75" thickBot="1">
      <c r="A9859" s="579"/>
      <c r="B9859" s="579"/>
      <c r="C9859" s="579"/>
      <c r="D9859" s="579"/>
      <c r="E9859" s="579"/>
      <c r="F9859" s="579"/>
      <c r="G9859" s="579"/>
      <c r="H9859" s="579"/>
    </row>
    <row r="9860" spans="1:8" ht="15.75" thickBot="1">
      <c r="A9860" s="580"/>
      <c r="B9860" s="580"/>
      <c r="C9860" s="580"/>
      <c r="D9860" s="580"/>
      <c r="E9860" s="580"/>
      <c r="F9860" s="580"/>
      <c r="G9860" s="580"/>
      <c r="H9860" s="580"/>
    </row>
    <row r="9861" spans="1:8" ht="39" thickBot="1">
      <c r="A9861" s="573" t="s">
        <v>4129</v>
      </c>
      <c r="B9861" s="581"/>
      <c r="C9861" s="581"/>
      <c r="D9861" s="582" t="s">
        <v>769</v>
      </c>
      <c r="E9861" s="583" t="s">
        <v>4130</v>
      </c>
      <c r="F9861" s="584" t="s">
        <v>25</v>
      </c>
      <c r="G9861" s="585" t="s">
        <v>0</v>
      </c>
      <c r="H9861" s="586" t="s">
        <v>5097</v>
      </c>
    </row>
    <row r="9862" spans="1:8" ht="15.75" customHeight="1" thickBot="1">
      <c r="A9862" s="580"/>
      <c r="B9862" s="580"/>
      <c r="C9862" s="580"/>
      <c r="D9862" s="580"/>
      <c r="E9862" s="580"/>
      <c r="F9862" s="580"/>
      <c r="G9862" s="580"/>
      <c r="H9862" s="580"/>
    </row>
    <row r="9863" spans="1:8">
      <c r="A9863" s="674" t="s">
        <v>1297</v>
      </c>
      <c r="B9863" s="675"/>
      <c r="C9863" s="675"/>
      <c r="D9863" s="675"/>
      <c r="E9863" s="675"/>
      <c r="F9863" s="675"/>
      <c r="G9863" s="675"/>
      <c r="H9863" s="676"/>
    </row>
    <row r="9864" spans="1:8">
      <c r="A9864" s="594" t="s">
        <v>4064</v>
      </c>
      <c r="B9864" s="595"/>
      <c r="C9864" s="595"/>
      <c r="D9864" s="596"/>
      <c r="E9864" s="597" t="s">
        <v>4130</v>
      </c>
      <c r="F9864" s="598" t="s">
        <v>4132</v>
      </c>
      <c r="G9864" s="599" t="s">
        <v>4133</v>
      </c>
      <c r="H9864" s="600" t="s">
        <v>4134</v>
      </c>
    </row>
    <row r="9865" spans="1:8">
      <c r="A9865" s="601" t="s">
        <v>4162</v>
      </c>
      <c r="B9865" s="602"/>
      <c r="C9865" s="602"/>
      <c r="D9865" s="603"/>
      <c r="E9865" s="604" t="s">
        <v>4140</v>
      </c>
      <c r="F9865" s="605">
        <v>5.0000000000000001E-3</v>
      </c>
      <c r="G9865" s="606">
        <v>473270</v>
      </c>
      <c r="H9865" s="607">
        <v>2366.35</v>
      </c>
    </row>
    <row r="9866" spans="1:8">
      <c r="A9866" s="601" t="s">
        <v>5096</v>
      </c>
      <c r="B9866" s="602"/>
      <c r="C9866" s="602"/>
      <c r="D9866" s="603"/>
      <c r="E9866" s="604" t="s">
        <v>4164</v>
      </c>
      <c r="F9866" s="605">
        <v>0.12</v>
      </c>
      <c r="G9866" s="606">
        <v>293633</v>
      </c>
      <c r="H9866" s="607">
        <v>35235.96</v>
      </c>
    </row>
    <row r="9867" spans="1:8">
      <c r="A9867" s="601" t="s">
        <v>4970</v>
      </c>
      <c r="B9867" s="602"/>
      <c r="C9867" s="602"/>
      <c r="D9867" s="603"/>
      <c r="E9867" s="604" t="s">
        <v>4263</v>
      </c>
      <c r="F9867" s="605">
        <v>0.2</v>
      </c>
      <c r="G9867" s="606">
        <v>2033</v>
      </c>
      <c r="H9867" s="607">
        <v>406.6</v>
      </c>
    </row>
    <row r="9868" spans="1:8">
      <c r="A9868" s="601" t="s">
        <v>5002</v>
      </c>
      <c r="B9868" s="602"/>
      <c r="C9868" s="602"/>
      <c r="D9868" s="603"/>
      <c r="E9868" s="604" t="s">
        <v>4263</v>
      </c>
      <c r="F9868" s="605">
        <v>0.2</v>
      </c>
      <c r="G9868" s="606">
        <v>8505</v>
      </c>
      <c r="H9868" s="607">
        <v>1701</v>
      </c>
    </row>
    <row r="9869" spans="1:8">
      <c r="A9869" s="601"/>
      <c r="B9869" s="602"/>
      <c r="C9869" s="602"/>
      <c r="D9869" s="603"/>
      <c r="E9869" s="604" t="s">
        <v>4141</v>
      </c>
      <c r="F9869" s="605"/>
      <c r="G9869" s="606" t="s">
        <v>4141</v>
      </c>
      <c r="H9869" s="607" t="s">
        <v>4141</v>
      </c>
    </row>
    <row r="9870" spans="1:8">
      <c r="A9870" s="601"/>
      <c r="B9870" s="602"/>
      <c r="C9870" s="602"/>
      <c r="D9870" s="603"/>
      <c r="E9870" s="604" t="s">
        <v>4141</v>
      </c>
      <c r="F9870" s="605"/>
      <c r="G9870" s="606" t="s">
        <v>4141</v>
      </c>
      <c r="H9870" s="607" t="s">
        <v>4141</v>
      </c>
    </row>
    <row r="9871" spans="1:8">
      <c r="A9871" s="601"/>
      <c r="B9871" s="602"/>
      <c r="C9871" s="602"/>
      <c r="D9871" s="603"/>
      <c r="E9871" s="623" t="s">
        <v>4142</v>
      </c>
      <c r="F9871" s="624"/>
      <c r="G9871" s="625"/>
      <c r="H9871" s="612">
        <v>39709.910000000003</v>
      </c>
    </row>
    <row r="9872" spans="1:8">
      <c r="A9872" s="677" t="s">
        <v>4143</v>
      </c>
      <c r="B9872" s="678"/>
      <c r="C9872" s="678"/>
      <c r="D9872" s="678"/>
      <c r="E9872" s="678"/>
      <c r="F9872" s="678"/>
      <c r="G9872" s="678"/>
      <c r="H9872" s="679"/>
    </row>
    <row r="9873" spans="1:8">
      <c r="A9873" s="594" t="s">
        <v>4129</v>
      </c>
      <c r="B9873" s="595"/>
      <c r="C9873" s="595"/>
      <c r="D9873" s="596"/>
      <c r="E9873" s="597" t="s">
        <v>4130</v>
      </c>
      <c r="F9873" s="598" t="s">
        <v>4144</v>
      </c>
      <c r="G9873" s="599" t="s">
        <v>4133</v>
      </c>
      <c r="H9873" s="600" t="s">
        <v>4134</v>
      </c>
    </row>
    <row r="9874" spans="1:8">
      <c r="A9874" s="601" t="s">
        <v>4145</v>
      </c>
      <c r="B9874" s="602"/>
      <c r="C9874" s="602"/>
      <c r="D9874" s="603"/>
      <c r="E9874" s="604" t="s">
        <v>4146</v>
      </c>
      <c r="F9874" s="619">
        <v>0.1</v>
      </c>
      <c r="G9874" s="606">
        <v>1587.2183463750353</v>
      </c>
      <c r="H9874" s="607">
        <v>158.72</v>
      </c>
    </row>
    <row r="9875" spans="1:8">
      <c r="A9875" s="601" t="s">
        <v>5093</v>
      </c>
      <c r="B9875" s="602"/>
      <c r="C9875" s="602"/>
      <c r="D9875" s="603"/>
      <c r="E9875" s="604" t="s">
        <v>4146</v>
      </c>
      <c r="F9875" s="619">
        <v>0.1</v>
      </c>
      <c r="G9875" s="606">
        <v>9777.2650136702196</v>
      </c>
      <c r="H9875" s="607">
        <v>977.73</v>
      </c>
    </row>
    <row r="9876" spans="1:8">
      <c r="A9876" s="601" t="s">
        <v>4216</v>
      </c>
      <c r="B9876" s="602"/>
      <c r="C9876" s="602"/>
      <c r="D9876" s="603"/>
      <c r="E9876" s="604" t="s">
        <v>4146</v>
      </c>
      <c r="F9876" s="619">
        <v>0.1</v>
      </c>
      <c r="G9876" s="606">
        <v>5587.0085792401242</v>
      </c>
      <c r="H9876" s="607">
        <v>558.70000000000005</v>
      </c>
    </row>
    <row r="9877" spans="1:8">
      <c r="A9877" s="620"/>
      <c r="B9877" s="621"/>
      <c r="C9877" s="621"/>
      <c r="D9877" s="622"/>
      <c r="E9877" s="623" t="s">
        <v>4147</v>
      </c>
      <c r="F9877" s="624"/>
      <c r="G9877" s="625"/>
      <c r="H9877" s="612">
        <v>1695.15</v>
      </c>
    </row>
    <row r="9878" spans="1:8">
      <c r="A9878" s="677" t="s">
        <v>4148</v>
      </c>
      <c r="B9878" s="678"/>
      <c r="C9878" s="678"/>
      <c r="D9878" s="678"/>
      <c r="E9878" s="678"/>
      <c r="F9878" s="678"/>
      <c r="G9878" s="678"/>
      <c r="H9878" s="679"/>
    </row>
    <row r="9879" spans="1:8">
      <c r="A9879" s="594" t="s">
        <v>4064</v>
      </c>
      <c r="B9879" s="595"/>
      <c r="C9879" s="595"/>
      <c r="D9879" s="596"/>
      <c r="E9879" s="597" t="s">
        <v>4130</v>
      </c>
      <c r="F9879" s="598" t="s">
        <v>4132</v>
      </c>
      <c r="G9879" s="599" t="s">
        <v>4133</v>
      </c>
      <c r="H9879" s="600" t="s">
        <v>4134</v>
      </c>
    </row>
    <row r="9880" spans="1:8">
      <c r="A9880" s="601" t="s">
        <v>4149</v>
      </c>
      <c r="B9880" s="602"/>
      <c r="C9880" s="602"/>
      <c r="D9880" s="603"/>
      <c r="E9880" s="604" t="s">
        <v>4140</v>
      </c>
      <c r="F9880" s="632">
        <v>3.4299999999999997E-2</v>
      </c>
      <c r="G9880" s="606">
        <v>64783.484999999993</v>
      </c>
      <c r="H9880" s="607">
        <v>2222.0700000000002</v>
      </c>
    </row>
    <row r="9881" spans="1:8">
      <c r="A9881" s="601"/>
      <c r="B9881" s="602"/>
      <c r="C9881" s="602"/>
      <c r="D9881" s="603"/>
      <c r="E9881" s="623" t="s">
        <v>4150</v>
      </c>
      <c r="F9881" s="624"/>
      <c r="G9881" s="625"/>
      <c r="H9881" s="612">
        <v>2222.0700000000002</v>
      </c>
    </row>
    <row r="9882" spans="1:8">
      <c r="A9882" s="677" t="s">
        <v>4151</v>
      </c>
      <c r="B9882" s="678"/>
      <c r="C9882" s="678"/>
      <c r="D9882" s="678"/>
      <c r="E9882" s="678"/>
      <c r="F9882" s="678"/>
      <c r="G9882" s="678"/>
      <c r="H9882" s="679"/>
    </row>
    <row r="9883" spans="1:8">
      <c r="A9883" s="594" t="s">
        <v>4064</v>
      </c>
      <c r="B9883" s="595"/>
      <c r="C9883" s="595"/>
      <c r="D9883" s="596"/>
      <c r="E9883" s="597" t="s">
        <v>4130</v>
      </c>
      <c r="F9883" s="598" t="s">
        <v>4144</v>
      </c>
      <c r="G9883" s="599" t="s">
        <v>4133</v>
      </c>
      <c r="H9883" s="600" t="s">
        <v>4134</v>
      </c>
    </row>
    <row r="9884" spans="1:8">
      <c r="A9884" s="601" t="s">
        <v>4152</v>
      </c>
      <c r="B9884" s="602"/>
      <c r="C9884" s="602"/>
      <c r="D9884" s="603"/>
      <c r="E9884" s="604" t="s">
        <v>4146</v>
      </c>
      <c r="F9884" s="640">
        <v>0.1</v>
      </c>
      <c r="G9884" s="606">
        <v>64327.520156250001</v>
      </c>
      <c r="H9884" s="607">
        <v>6432.75</v>
      </c>
    </row>
    <row r="9885" spans="1:8">
      <c r="A9885" s="601"/>
      <c r="B9885" s="602"/>
      <c r="C9885" s="602"/>
      <c r="D9885" s="603"/>
      <c r="E9885" s="604" t="s">
        <v>4141</v>
      </c>
      <c r="F9885" s="605"/>
      <c r="G9885" s="606" t="s">
        <v>4141</v>
      </c>
      <c r="H9885" s="607" t="s">
        <v>4141</v>
      </c>
    </row>
    <row r="9886" spans="1:8" ht="13.5" thickBot="1">
      <c r="A9886" s="641"/>
      <c r="B9886" s="642"/>
      <c r="C9886" s="642"/>
      <c r="D9886" s="643"/>
      <c r="E9886" s="644" t="s">
        <v>4153</v>
      </c>
      <c r="F9886" s="645"/>
      <c r="G9886" s="646"/>
      <c r="H9886" s="647">
        <v>6432.75</v>
      </c>
    </row>
    <row r="9887" spans="1:8" ht="13.5" thickBot="1">
      <c r="A9887" s="648" t="s">
        <v>4154</v>
      </c>
      <c r="B9887" s="649"/>
      <c r="C9887" s="649"/>
      <c r="D9887" s="649"/>
      <c r="E9887" s="650"/>
      <c r="F9887" s="651">
        <v>50059.88</v>
      </c>
      <c r="G9887" s="652"/>
      <c r="H9887" s="653"/>
    </row>
    <row r="9888" spans="1:8" ht="15.75" thickBot="1">
      <c r="A9888" s="579"/>
      <c r="B9888" s="579"/>
      <c r="C9888" s="579"/>
      <c r="D9888" s="579"/>
      <c r="E9888" s="579"/>
      <c r="F9888" s="579"/>
      <c r="G9888" s="579"/>
      <c r="H9888" s="579"/>
    </row>
    <row r="9889" spans="1:8" ht="15.75" thickBot="1">
      <c r="A9889" s="580"/>
      <c r="B9889" s="580"/>
      <c r="C9889" s="580"/>
      <c r="D9889" s="580"/>
      <c r="E9889" s="580"/>
      <c r="F9889" s="580"/>
      <c r="G9889" s="580"/>
      <c r="H9889" s="580"/>
    </row>
    <row r="9890" spans="1:8" ht="39" thickBot="1">
      <c r="A9890" s="573" t="s">
        <v>4129</v>
      </c>
      <c r="B9890" s="581"/>
      <c r="C9890" s="581"/>
      <c r="D9890" s="582" t="s">
        <v>771</v>
      </c>
      <c r="E9890" s="583" t="s">
        <v>4130</v>
      </c>
      <c r="F9890" s="584" t="s">
        <v>25</v>
      </c>
      <c r="G9890" s="585" t="s">
        <v>0</v>
      </c>
      <c r="H9890" s="586" t="s">
        <v>5098</v>
      </c>
    </row>
    <row r="9891" spans="1:8" ht="15.75" customHeight="1" thickBot="1">
      <c r="A9891" s="580"/>
      <c r="B9891" s="580"/>
      <c r="C9891" s="580"/>
      <c r="D9891" s="580"/>
      <c r="E9891" s="580"/>
      <c r="F9891" s="580"/>
      <c r="G9891" s="580"/>
      <c r="H9891" s="580"/>
    </row>
    <row r="9892" spans="1:8">
      <c r="A9892" s="674" t="s">
        <v>1297</v>
      </c>
      <c r="B9892" s="675"/>
      <c r="C9892" s="675"/>
      <c r="D9892" s="675"/>
      <c r="E9892" s="675"/>
      <c r="F9892" s="675"/>
      <c r="G9892" s="675"/>
      <c r="H9892" s="676"/>
    </row>
    <row r="9893" spans="1:8">
      <c r="A9893" s="594" t="s">
        <v>4064</v>
      </c>
      <c r="B9893" s="595"/>
      <c r="C9893" s="595"/>
      <c r="D9893" s="596"/>
      <c r="E9893" s="597" t="s">
        <v>4130</v>
      </c>
      <c r="F9893" s="598" t="s">
        <v>4132</v>
      </c>
      <c r="G9893" s="599" t="s">
        <v>4133</v>
      </c>
      <c r="H9893" s="600" t="s">
        <v>4134</v>
      </c>
    </row>
    <row r="9894" spans="1:8">
      <c r="A9894" s="601" t="s">
        <v>4162</v>
      </c>
      <c r="B9894" s="602"/>
      <c r="C9894" s="602"/>
      <c r="D9894" s="603"/>
      <c r="E9894" s="604" t="s">
        <v>4140</v>
      </c>
      <c r="F9894" s="605">
        <v>5.0000000000000001E-3</v>
      </c>
      <c r="G9894" s="606">
        <v>473270</v>
      </c>
      <c r="H9894" s="607">
        <v>2366.35</v>
      </c>
    </row>
    <row r="9895" spans="1:8">
      <c r="A9895" s="601" t="s">
        <v>5096</v>
      </c>
      <c r="B9895" s="602"/>
      <c r="C9895" s="602"/>
      <c r="D9895" s="603"/>
      <c r="E9895" s="604" t="s">
        <v>4164</v>
      </c>
      <c r="F9895" s="605">
        <v>0.35</v>
      </c>
      <c r="G9895" s="606">
        <v>293633</v>
      </c>
      <c r="H9895" s="607">
        <v>102771.55</v>
      </c>
    </row>
    <row r="9896" spans="1:8">
      <c r="A9896" s="601" t="s">
        <v>4970</v>
      </c>
      <c r="B9896" s="602"/>
      <c r="C9896" s="602"/>
      <c r="D9896" s="603"/>
      <c r="E9896" s="604" t="s">
        <v>4263</v>
      </c>
      <c r="F9896" s="605">
        <v>0.2</v>
      </c>
      <c r="G9896" s="606">
        <v>2033</v>
      </c>
      <c r="H9896" s="607">
        <v>406.6</v>
      </c>
    </row>
    <row r="9897" spans="1:8">
      <c r="A9897" s="601" t="s">
        <v>5002</v>
      </c>
      <c r="B9897" s="602"/>
      <c r="C9897" s="602"/>
      <c r="D9897" s="603"/>
      <c r="E9897" s="604" t="s">
        <v>4263</v>
      </c>
      <c r="F9897" s="605">
        <v>0.2</v>
      </c>
      <c r="G9897" s="606">
        <v>8505</v>
      </c>
      <c r="H9897" s="607">
        <v>1701</v>
      </c>
    </row>
    <row r="9898" spans="1:8">
      <c r="A9898" s="601"/>
      <c r="B9898" s="602"/>
      <c r="C9898" s="602"/>
      <c r="D9898" s="603"/>
      <c r="E9898" s="604" t="s">
        <v>4141</v>
      </c>
      <c r="F9898" s="605"/>
      <c r="G9898" s="606" t="s">
        <v>4141</v>
      </c>
      <c r="H9898" s="607" t="s">
        <v>4141</v>
      </c>
    </row>
    <row r="9899" spans="1:8">
      <c r="A9899" s="601"/>
      <c r="B9899" s="602"/>
      <c r="C9899" s="602"/>
      <c r="D9899" s="603"/>
      <c r="E9899" s="604" t="s">
        <v>4141</v>
      </c>
      <c r="F9899" s="605"/>
      <c r="G9899" s="606" t="s">
        <v>4141</v>
      </c>
      <c r="H9899" s="607" t="s">
        <v>4141</v>
      </c>
    </row>
    <row r="9900" spans="1:8">
      <c r="A9900" s="601"/>
      <c r="B9900" s="602"/>
      <c r="C9900" s="602"/>
      <c r="D9900" s="603"/>
      <c r="E9900" s="623" t="s">
        <v>4142</v>
      </c>
      <c r="F9900" s="624"/>
      <c r="G9900" s="625"/>
      <c r="H9900" s="612">
        <v>107245.5</v>
      </c>
    </row>
    <row r="9901" spans="1:8">
      <c r="A9901" s="677" t="s">
        <v>4143</v>
      </c>
      <c r="B9901" s="678"/>
      <c r="C9901" s="678"/>
      <c r="D9901" s="678"/>
      <c r="E9901" s="678"/>
      <c r="F9901" s="678"/>
      <c r="G9901" s="678"/>
      <c r="H9901" s="679"/>
    </row>
    <row r="9902" spans="1:8">
      <c r="A9902" s="594" t="s">
        <v>4129</v>
      </c>
      <c r="B9902" s="595"/>
      <c r="C9902" s="595"/>
      <c r="D9902" s="596"/>
      <c r="E9902" s="597" t="s">
        <v>4130</v>
      </c>
      <c r="F9902" s="598" t="s">
        <v>4144</v>
      </c>
      <c r="G9902" s="599" t="s">
        <v>4133</v>
      </c>
      <c r="H9902" s="600" t="s">
        <v>4134</v>
      </c>
    </row>
    <row r="9903" spans="1:8">
      <c r="A9903" s="601" t="s">
        <v>4145</v>
      </c>
      <c r="B9903" s="602"/>
      <c r="C9903" s="602"/>
      <c r="D9903" s="603"/>
      <c r="E9903" s="604" t="s">
        <v>4146</v>
      </c>
      <c r="F9903" s="619">
        <v>0.2</v>
      </c>
      <c r="G9903" s="606">
        <v>1587.2183463750353</v>
      </c>
      <c r="H9903" s="607">
        <v>317.44</v>
      </c>
    </row>
    <row r="9904" spans="1:8">
      <c r="A9904" s="601" t="s">
        <v>5093</v>
      </c>
      <c r="B9904" s="602"/>
      <c r="C9904" s="602"/>
      <c r="D9904" s="603"/>
      <c r="E9904" s="604" t="s">
        <v>4146</v>
      </c>
      <c r="F9904" s="619">
        <v>0.2</v>
      </c>
      <c r="G9904" s="606">
        <v>9777.2650136702196</v>
      </c>
      <c r="H9904" s="607">
        <v>1955.45</v>
      </c>
    </row>
    <row r="9905" spans="1:8">
      <c r="A9905" s="601" t="s">
        <v>4216</v>
      </c>
      <c r="B9905" s="602"/>
      <c r="C9905" s="602"/>
      <c r="D9905" s="603"/>
      <c r="E9905" s="604" t="s">
        <v>4146</v>
      </c>
      <c r="F9905" s="619">
        <v>0.2</v>
      </c>
      <c r="G9905" s="606">
        <v>5587.0085792401242</v>
      </c>
      <c r="H9905" s="607">
        <v>1117.4000000000001</v>
      </c>
    </row>
    <row r="9906" spans="1:8">
      <c r="A9906" s="620"/>
      <c r="B9906" s="621"/>
      <c r="C9906" s="621"/>
      <c r="D9906" s="622"/>
      <c r="E9906" s="623" t="s">
        <v>4147</v>
      </c>
      <c r="F9906" s="624"/>
      <c r="G9906" s="625"/>
      <c r="H9906" s="612">
        <v>3390.29</v>
      </c>
    </row>
    <row r="9907" spans="1:8">
      <c r="A9907" s="677" t="s">
        <v>4148</v>
      </c>
      <c r="B9907" s="678"/>
      <c r="C9907" s="678"/>
      <c r="D9907" s="678"/>
      <c r="E9907" s="678"/>
      <c r="F9907" s="678"/>
      <c r="G9907" s="678"/>
      <c r="H9907" s="679"/>
    </row>
    <row r="9908" spans="1:8">
      <c r="A9908" s="594" t="s">
        <v>4064</v>
      </c>
      <c r="B9908" s="595"/>
      <c r="C9908" s="595"/>
      <c r="D9908" s="596"/>
      <c r="E9908" s="597" t="s">
        <v>4130</v>
      </c>
      <c r="F9908" s="598" t="s">
        <v>4132</v>
      </c>
      <c r="G9908" s="599" t="s">
        <v>4133</v>
      </c>
      <c r="H9908" s="600" t="s">
        <v>4134</v>
      </c>
    </row>
    <row r="9909" spans="1:8">
      <c r="A9909" s="601" t="s">
        <v>4149</v>
      </c>
      <c r="B9909" s="602"/>
      <c r="C9909" s="602"/>
      <c r="D9909" s="603"/>
      <c r="E9909" s="604" t="s">
        <v>4140</v>
      </c>
      <c r="F9909" s="632">
        <v>6.8599999999999994E-2</v>
      </c>
      <c r="G9909" s="606">
        <v>64783.484999999993</v>
      </c>
      <c r="H9909" s="607">
        <v>4444.1499999999996</v>
      </c>
    </row>
    <row r="9910" spans="1:8">
      <c r="A9910" s="601"/>
      <c r="B9910" s="602"/>
      <c r="C9910" s="602"/>
      <c r="D9910" s="603"/>
      <c r="E9910" s="623" t="s">
        <v>4150</v>
      </c>
      <c r="F9910" s="624"/>
      <c r="G9910" s="625"/>
      <c r="H9910" s="612">
        <v>4444.1499999999996</v>
      </c>
    </row>
    <row r="9911" spans="1:8">
      <c r="A9911" s="677" t="s">
        <v>4151</v>
      </c>
      <c r="B9911" s="678"/>
      <c r="C9911" s="678"/>
      <c r="D9911" s="678"/>
      <c r="E9911" s="678"/>
      <c r="F9911" s="678"/>
      <c r="G9911" s="678"/>
      <c r="H9911" s="679"/>
    </row>
    <row r="9912" spans="1:8">
      <c r="A9912" s="594" t="s">
        <v>4064</v>
      </c>
      <c r="B9912" s="595"/>
      <c r="C9912" s="595"/>
      <c r="D9912" s="596"/>
      <c r="E9912" s="597" t="s">
        <v>4130</v>
      </c>
      <c r="F9912" s="598" t="s">
        <v>4144</v>
      </c>
      <c r="G9912" s="599" t="s">
        <v>4133</v>
      </c>
      <c r="H9912" s="600" t="s">
        <v>4134</v>
      </c>
    </row>
    <row r="9913" spans="1:8">
      <c r="A9913" s="601" t="s">
        <v>4152</v>
      </c>
      <c r="B9913" s="602"/>
      <c r="C9913" s="602"/>
      <c r="D9913" s="603"/>
      <c r="E9913" s="604" t="s">
        <v>4146</v>
      </c>
      <c r="F9913" s="640">
        <v>0.2</v>
      </c>
      <c r="G9913" s="606">
        <v>64327.520156250001</v>
      </c>
      <c r="H9913" s="607">
        <v>12865.5</v>
      </c>
    </row>
    <row r="9914" spans="1:8">
      <c r="A9914" s="601"/>
      <c r="B9914" s="602"/>
      <c r="C9914" s="602"/>
      <c r="D9914" s="603"/>
      <c r="E9914" s="604" t="s">
        <v>4141</v>
      </c>
      <c r="F9914" s="605"/>
      <c r="G9914" s="606" t="s">
        <v>4141</v>
      </c>
      <c r="H9914" s="607" t="s">
        <v>4141</v>
      </c>
    </row>
    <row r="9915" spans="1:8" ht="13.5" thickBot="1">
      <c r="A9915" s="641"/>
      <c r="B9915" s="642"/>
      <c r="C9915" s="642"/>
      <c r="D9915" s="643"/>
      <c r="E9915" s="644" t="s">
        <v>4153</v>
      </c>
      <c r="F9915" s="645"/>
      <c r="G9915" s="646"/>
      <c r="H9915" s="647">
        <v>12865.5</v>
      </c>
    </row>
    <row r="9916" spans="1:8" ht="13.5" thickBot="1">
      <c r="A9916" s="648" t="s">
        <v>4154</v>
      </c>
      <c r="B9916" s="649"/>
      <c r="C9916" s="649"/>
      <c r="D9916" s="649"/>
      <c r="E9916" s="650"/>
      <c r="F9916" s="651">
        <v>127945.44</v>
      </c>
      <c r="G9916" s="652"/>
      <c r="H9916" s="653"/>
    </row>
    <row r="9917" spans="1:8" ht="15.75" thickBot="1">
      <c r="A9917" s="579"/>
      <c r="B9917" s="579"/>
      <c r="C9917" s="579"/>
      <c r="D9917" s="579"/>
      <c r="E9917" s="579"/>
      <c r="F9917" s="579"/>
      <c r="G9917" s="579"/>
      <c r="H9917" s="579"/>
    </row>
    <row r="9918" spans="1:8" ht="15.75" thickBot="1">
      <c r="A9918" s="580"/>
      <c r="B9918" s="580"/>
      <c r="C9918" s="580"/>
      <c r="D9918" s="580"/>
      <c r="E9918" s="580"/>
      <c r="F9918" s="580"/>
      <c r="G9918" s="580"/>
      <c r="H9918" s="580"/>
    </row>
    <row r="9919" spans="1:8" ht="39" thickBot="1">
      <c r="A9919" s="573" t="s">
        <v>4129</v>
      </c>
      <c r="B9919" s="581"/>
      <c r="C9919" s="581"/>
      <c r="D9919" s="582" t="s">
        <v>773</v>
      </c>
      <c r="E9919" s="583" t="s">
        <v>4130</v>
      </c>
      <c r="F9919" s="584" t="s">
        <v>28</v>
      </c>
      <c r="G9919" s="585" t="s">
        <v>0</v>
      </c>
      <c r="H9919" s="586" t="s">
        <v>5099</v>
      </c>
    </row>
    <row r="9920" spans="1:8" ht="15.75" customHeight="1" thickBot="1">
      <c r="A9920" s="580"/>
      <c r="B9920" s="580"/>
      <c r="C9920" s="580"/>
      <c r="D9920" s="580"/>
      <c r="E9920" s="580"/>
      <c r="F9920" s="580"/>
      <c r="G9920" s="580"/>
      <c r="H9920" s="580"/>
    </row>
    <row r="9921" spans="1:8">
      <c r="A9921" s="674" t="s">
        <v>1297</v>
      </c>
      <c r="B9921" s="675"/>
      <c r="C9921" s="675"/>
      <c r="D9921" s="675"/>
      <c r="E9921" s="675"/>
      <c r="F9921" s="675"/>
      <c r="G9921" s="675"/>
      <c r="H9921" s="676"/>
    </row>
    <row r="9922" spans="1:8">
      <c r="A9922" s="594" t="s">
        <v>4064</v>
      </c>
      <c r="B9922" s="595"/>
      <c r="C9922" s="595"/>
      <c r="D9922" s="596"/>
      <c r="E9922" s="597" t="s">
        <v>4130</v>
      </c>
      <c r="F9922" s="598" t="s">
        <v>4132</v>
      </c>
      <c r="G9922" s="599" t="s">
        <v>4133</v>
      </c>
      <c r="H9922" s="600" t="s">
        <v>4134</v>
      </c>
    </row>
    <row r="9923" spans="1:8">
      <c r="A9923" s="601" t="s">
        <v>5100</v>
      </c>
      <c r="B9923" s="602"/>
      <c r="C9923" s="602"/>
      <c r="D9923" s="603"/>
      <c r="E9923" s="604" t="s">
        <v>4164</v>
      </c>
      <c r="F9923" s="605">
        <v>1</v>
      </c>
      <c r="G9923" s="606">
        <v>26250</v>
      </c>
      <c r="H9923" s="607">
        <v>26250</v>
      </c>
    </row>
    <row r="9924" spans="1:8">
      <c r="A9924" s="601"/>
      <c r="B9924" s="602"/>
      <c r="C9924" s="602"/>
      <c r="D9924" s="603"/>
      <c r="E9924" s="604" t="s">
        <v>4141</v>
      </c>
      <c r="F9924" s="605"/>
      <c r="G9924" s="606" t="s">
        <v>4141</v>
      </c>
      <c r="H9924" s="607" t="s">
        <v>4141</v>
      </c>
    </row>
    <row r="9925" spans="1:8">
      <c r="A9925" s="601"/>
      <c r="B9925" s="602"/>
      <c r="C9925" s="602"/>
      <c r="D9925" s="603"/>
      <c r="E9925" s="604" t="s">
        <v>4141</v>
      </c>
      <c r="F9925" s="605"/>
      <c r="G9925" s="606" t="s">
        <v>4141</v>
      </c>
      <c r="H9925" s="607" t="s">
        <v>4141</v>
      </c>
    </row>
    <row r="9926" spans="1:8">
      <c r="A9926" s="601"/>
      <c r="B9926" s="602"/>
      <c r="C9926" s="602"/>
      <c r="D9926" s="603"/>
      <c r="E9926" s="604" t="s">
        <v>4141</v>
      </c>
      <c r="F9926" s="605"/>
      <c r="G9926" s="606" t="s">
        <v>4141</v>
      </c>
      <c r="H9926" s="607" t="s">
        <v>4141</v>
      </c>
    </row>
    <row r="9927" spans="1:8">
      <c r="A9927" s="601"/>
      <c r="B9927" s="602"/>
      <c r="C9927" s="602"/>
      <c r="D9927" s="603"/>
      <c r="E9927" s="604" t="s">
        <v>4141</v>
      </c>
      <c r="F9927" s="605"/>
      <c r="G9927" s="606" t="s">
        <v>4141</v>
      </c>
      <c r="H9927" s="607" t="s">
        <v>4141</v>
      </c>
    </row>
    <row r="9928" spans="1:8">
      <c r="A9928" s="601"/>
      <c r="B9928" s="602"/>
      <c r="C9928" s="602"/>
      <c r="D9928" s="603"/>
      <c r="E9928" s="604" t="s">
        <v>4141</v>
      </c>
      <c r="F9928" s="605"/>
      <c r="G9928" s="606" t="s">
        <v>4141</v>
      </c>
      <c r="H9928" s="607" t="s">
        <v>4141</v>
      </c>
    </row>
    <row r="9929" spans="1:8">
      <c r="A9929" s="601"/>
      <c r="B9929" s="602"/>
      <c r="C9929" s="602"/>
      <c r="D9929" s="603"/>
      <c r="E9929" s="623" t="s">
        <v>4142</v>
      </c>
      <c r="F9929" s="624"/>
      <c r="G9929" s="625"/>
      <c r="H9929" s="612">
        <v>26250</v>
      </c>
    </row>
    <row r="9930" spans="1:8">
      <c r="A9930" s="677" t="s">
        <v>4143</v>
      </c>
      <c r="B9930" s="678"/>
      <c r="C9930" s="678"/>
      <c r="D9930" s="678"/>
      <c r="E9930" s="678"/>
      <c r="F9930" s="678"/>
      <c r="G9930" s="678"/>
      <c r="H9930" s="679"/>
    </row>
    <row r="9931" spans="1:8">
      <c r="A9931" s="594" t="s">
        <v>4129</v>
      </c>
      <c r="B9931" s="595"/>
      <c r="C9931" s="595"/>
      <c r="D9931" s="596"/>
      <c r="E9931" s="597" t="s">
        <v>4130</v>
      </c>
      <c r="F9931" s="598" t="s">
        <v>4144</v>
      </c>
      <c r="G9931" s="599" t="s">
        <v>4133</v>
      </c>
      <c r="H9931" s="600" t="s">
        <v>4134</v>
      </c>
    </row>
    <row r="9932" spans="1:8">
      <c r="A9932" s="601" t="s">
        <v>5101</v>
      </c>
      <c r="B9932" s="602"/>
      <c r="C9932" s="602"/>
      <c r="D9932" s="603"/>
      <c r="E9932" s="604" t="s">
        <v>4146</v>
      </c>
      <c r="F9932" s="619">
        <v>0.2</v>
      </c>
      <c r="G9932" s="606">
        <v>11174.017158480248</v>
      </c>
      <c r="H9932" s="607">
        <v>2234.8000000000002</v>
      </c>
    </row>
    <row r="9933" spans="1:8">
      <c r="A9933" s="601"/>
      <c r="B9933" s="602"/>
      <c r="C9933" s="602"/>
      <c r="D9933" s="603"/>
      <c r="E9933" s="604" t="s">
        <v>4141</v>
      </c>
      <c r="F9933" s="619" t="s">
        <v>4141</v>
      </c>
      <c r="G9933" s="606" t="s">
        <v>4141</v>
      </c>
      <c r="H9933" s="607" t="s">
        <v>4141</v>
      </c>
    </row>
    <row r="9934" spans="1:8">
      <c r="A9934" s="601"/>
      <c r="B9934" s="602"/>
      <c r="C9934" s="602"/>
      <c r="D9934" s="603"/>
      <c r="E9934" s="604" t="s">
        <v>4141</v>
      </c>
      <c r="F9934" s="619" t="s">
        <v>4141</v>
      </c>
      <c r="G9934" s="606" t="s">
        <v>4141</v>
      </c>
      <c r="H9934" s="607" t="s">
        <v>4141</v>
      </c>
    </row>
    <row r="9935" spans="1:8">
      <c r="A9935" s="620"/>
      <c r="B9935" s="621"/>
      <c r="C9935" s="621"/>
      <c r="D9935" s="622"/>
      <c r="E9935" s="623" t="s">
        <v>4147</v>
      </c>
      <c r="F9935" s="624"/>
      <c r="G9935" s="625"/>
      <c r="H9935" s="612">
        <v>2234.8000000000002</v>
      </c>
    </row>
    <row r="9936" spans="1:8">
      <c r="A9936" s="677" t="s">
        <v>4148</v>
      </c>
      <c r="B9936" s="678"/>
      <c r="C9936" s="678"/>
      <c r="D9936" s="678"/>
      <c r="E9936" s="678"/>
      <c r="F9936" s="678"/>
      <c r="G9936" s="678"/>
      <c r="H9936" s="679"/>
    </row>
    <row r="9937" spans="1:8">
      <c r="A9937" s="594" t="s">
        <v>4064</v>
      </c>
      <c r="B9937" s="595"/>
      <c r="C9937" s="595"/>
      <c r="D9937" s="596"/>
      <c r="E9937" s="597" t="s">
        <v>4130</v>
      </c>
      <c r="F9937" s="598" t="s">
        <v>4132</v>
      </c>
      <c r="G9937" s="599" t="s">
        <v>4133</v>
      </c>
      <c r="H9937" s="600" t="s">
        <v>4134</v>
      </c>
    </row>
    <row r="9938" spans="1:8">
      <c r="A9938" s="601" t="s">
        <v>4149</v>
      </c>
      <c r="B9938" s="602"/>
      <c r="C9938" s="602"/>
      <c r="D9938" s="603"/>
      <c r="E9938" s="604" t="s">
        <v>4140</v>
      </c>
      <c r="F9938" s="632">
        <v>0.02</v>
      </c>
      <c r="G9938" s="606">
        <v>64783.484999999993</v>
      </c>
      <c r="H9938" s="607">
        <v>1295.67</v>
      </c>
    </row>
    <row r="9939" spans="1:8">
      <c r="A9939" s="601"/>
      <c r="B9939" s="602"/>
      <c r="C9939" s="602"/>
      <c r="D9939" s="603"/>
      <c r="E9939" s="623" t="s">
        <v>4150</v>
      </c>
      <c r="F9939" s="624"/>
      <c r="G9939" s="625"/>
      <c r="H9939" s="612">
        <v>1295.67</v>
      </c>
    </row>
    <row r="9940" spans="1:8">
      <c r="A9940" s="677" t="s">
        <v>4151</v>
      </c>
      <c r="B9940" s="678"/>
      <c r="C9940" s="678"/>
      <c r="D9940" s="678"/>
      <c r="E9940" s="678"/>
      <c r="F9940" s="678"/>
      <c r="G9940" s="678"/>
      <c r="H9940" s="679"/>
    </row>
    <row r="9941" spans="1:8">
      <c r="A9941" s="594" t="s">
        <v>4064</v>
      </c>
      <c r="B9941" s="595"/>
      <c r="C9941" s="595"/>
      <c r="D9941" s="596"/>
      <c r="E9941" s="597" t="s">
        <v>4130</v>
      </c>
      <c r="F9941" s="598" t="s">
        <v>4144</v>
      </c>
      <c r="G9941" s="599" t="s">
        <v>4133</v>
      </c>
      <c r="H9941" s="600" t="s">
        <v>4134</v>
      </c>
    </row>
    <row r="9942" spans="1:8">
      <c r="A9942" s="601" t="s">
        <v>4195</v>
      </c>
      <c r="B9942" s="602"/>
      <c r="C9942" s="602"/>
      <c r="D9942" s="603"/>
      <c r="E9942" s="604" t="s">
        <v>4146</v>
      </c>
      <c r="F9942" s="640">
        <v>0.2</v>
      </c>
      <c r="G9942" s="606">
        <v>45029.264109374999</v>
      </c>
      <c r="H9942" s="607">
        <v>9005.85</v>
      </c>
    </row>
    <row r="9943" spans="1:8">
      <c r="A9943" s="601"/>
      <c r="B9943" s="602"/>
      <c r="C9943" s="602"/>
      <c r="D9943" s="603"/>
      <c r="E9943" s="604" t="s">
        <v>4141</v>
      </c>
      <c r="F9943" s="605"/>
      <c r="G9943" s="606" t="s">
        <v>4141</v>
      </c>
      <c r="H9943" s="607" t="s">
        <v>4141</v>
      </c>
    </row>
    <row r="9944" spans="1:8" ht="13.5" thickBot="1">
      <c r="A9944" s="641"/>
      <c r="B9944" s="642"/>
      <c r="C9944" s="642"/>
      <c r="D9944" s="643"/>
      <c r="E9944" s="644" t="s">
        <v>4153</v>
      </c>
      <c r="F9944" s="645"/>
      <c r="G9944" s="646"/>
      <c r="H9944" s="647">
        <v>9005.85</v>
      </c>
    </row>
    <row r="9945" spans="1:8" ht="13.5" thickBot="1">
      <c r="A9945" s="648" t="s">
        <v>4154</v>
      </c>
      <c r="B9945" s="649"/>
      <c r="C9945" s="649"/>
      <c r="D9945" s="649"/>
      <c r="E9945" s="650"/>
      <c r="F9945" s="651">
        <v>38786.32</v>
      </c>
      <c r="G9945" s="652"/>
      <c r="H9945" s="653"/>
    </row>
    <row r="9946" spans="1:8" ht="15.75" thickBot="1">
      <c r="A9946" s="579"/>
      <c r="B9946" s="579"/>
      <c r="C9946" s="579"/>
      <c r="D9946" s="579"/>
      <c r="E9946" s="579"/>
      <c r="F9946" s="579"/>
      <c r="G9946" s="579"/>
      <c r="H9946" s="579"/>
    </row>
    <row r="9947" spans="1:8" ht="15.75" thickBot="1">
      <c r="A9947" s="580"/>
      <c r="B9947" s="580"/>
      <c r="C9947" s="580"/>
      <c r="D9947" s="580"/>
      <c r="E9947" s="580"/>
      <c r="F9947" s="580"/>
      <c r="G9947" s="580"/>
      <c r="H9947" s="580"/>
    </row>
    <row r="9948" spans="1:8" ht="58.5" customHeight="1" thickBot="1">
      <c r="A9948" s="573" t="s">
        <v>4129</v>
      </c>
      <c r="B9948" s="581"/>
      <c r="C9948" s="581"/>
      <c r="D9948" s="582" t="s">
        <v>775</v>
      </c>
      <c r="E9948" s="583" t="s">
        <v>4130</v>
      </c>
      <c r="F9948" s="584" t="s">
        <v>28</v>
      </c>
      <c r="G9948" s="585" t="s">
        <v>0</v>
      </c>
      <c r="H9948" s="586" t="s">
        <v>5102</v>
      </c>
    </row>
    <row r="9949" spans="1:8" ht="15.75" customHeight="1" thickBot="1">
      <c r="A9949" s="580"/>
      <c r="B9949" s="580"/>
      <c r="C9949" s="580"/>
      <c r="D9949" s="580"/>
      <c r="E9949" s="580"/>
      <c r="F9949" s="580"/>
      <c r="G9949" s="580"/>
      <c r="H9949" s="580"/>
    </row>
    <row r="9950" spans="1:8">
      <c r="A9950" s="674" t="s">
        <v>1297</v>
      </c>
      <c r="B9950" s="675"/>
      <c r="C9950" s="675"/>
      <c r="D9950" s="675"/>
      <c r="E9950" s="675"/>
      <c r="F9950" s="675"/>
      <c r="G9950" s="675"/>
      <c r="H9950" s="676"/>
    </row>
    <row r="9951" spans="1:8">
      <c r="A9951" s="594" t="s">
        <v>4064</v>
      </c>
      <c r="B9951" s="595"/>
      <c r="C9951" s="595"/>
      <c r="D9951" s="596"/>
      <c r="E9951" s="597" t="s">
        <v>4130</v>
      </c>
      <c r="F9951" s="598" t="s">
        <v>4132</v>
      </c>
      <c r="G9951" s="599" t="s">
        <v>4133</v>
      </c>
      <c r="H9951" s="600" t="s">
        <v>4134</v>
      </c>
    </row>
    <row r="9952" spans="1:8">
      <c r="A9952" s="601" t="s">
        <v>5103</v>
      </c>
      <c r="B9952" s="602"/>
      <c r="C9952" s="602"/>
      <c r="D9952" s="603"/>
      <c r="E9952" s="604" t="s">
        <v>4164</v>
      </c>
      <c r="F9952" s="605">
        <v>1</v>
      </c>
      <c r="G9952" s="606">
        <v>67592</v>
      </c>
      <c r="H9952" s="607">
        <v>67592</v>
      </c>
    </row>
    <row r="9953" spans="1:8">
      <c r="A9953" s="601" t="s">
        <v>5104</v>
      </c>
      <c r="B9953" s="602"/>
      <c r="C9953" s="602"/>
      <c r="D9953" s="603"/>
      <c r="E9953" s="604" t="s">
        <v>4164</v>
      </c>
      <c r="F9953" s="605">
        <v>0.35</v>
      </c>
      <c r="G9953" s="606">
        <v>11709</v>
      </c>
      <c r="H9953" s="607">
        <v>4098.1499999999996</v>
      </c>
    </row>
    <row r="9954" spans="1:8">
      <c r="A9954" s="601" t="s">
        <v>5105</v>
      </c>
      <c r="B9954" s="602"/>
      <c r="C9954" s="602"/>
      <c r="D9954" s="603"/>
      <c r="E9954" s="604" t="s">
        <v>4136</v>
      </c>
      <c r="F9954" s="605">
        <v>0.1</v>
      </c>
      <c r="G9954" s="606">
        <v>7476</v>
      </c>
      <c r="H9954" s="607">
        <v>747.6</v>
      </c>
    </row>
    <row r="9955" spans="1:8">
      <c r="A9955" s="601" t="s">
        <v>5106</v>
      </c>
      <c r="B9955" s="602"/>
      <c r="C9955" s="602"/>
      <c r="D9955" s="603"/>
      <c r="E9955" s="604" t="s">
        <v>4136</v>
      </c>
      <c r="F9955" s="605">
        <v>0.1</v>
      </c>
      <c r="G9955" s="606">
        <v>14999</v>
      </c>
      <c r="H9955" s="607">
        <v>1499.9</v>
      </c>
    </row>
    <row r="9956" spans="1:8">
      <c r="A9956" s="601"/>
      <c r="B9956" s="602"/>
      <c r="C9956" s="602"/>
      <c r="D9956" s="603"/>
      <c r="E9956" s="604" t="s">
        <v>4141</v>
      </c>
      <c r="F9956" s="605"/>
      <c r="G9956" s="606" t="s">
        <v>4141</v>
      </c>
      <c r="H9956" s="607" t="s">
        <v>4141</v>
      </c>
    </row>
    <row r="9957" spans="1:8">
      <c r="A9957" s="601"/>
      <c r="B9957" s="602"/>
      <c r="C9957" s="602"/>
      <c r="D9957" s="603"/>
      <c r="E9957" s="604" t="s">
        <v>4141</v>
      </c>
      <c r="F9957" s="605"/>
      <c r="G9957" s="606" t="s">
        <v>4141</v>
      </c>
      <c r="H9957" s="607" t="s">
        <v>4141</v>
      </c>
    </row>
    <row r="9958" spans="1:8">
      <c r="A9958" s="601"/>
      <c r="B9958" s="602"/>
      <c r="C9958" s="602"/>
      <c r="D9958" s="603"/>
      <c r="E9958" s="623" t="s">
        <v>4142</v>
      </c>
      <c r="F9958" s="624"/>
      <c r="G9958" s="625"/>
      <c r="H9958" s="612">
        <v>73937.649999999994</v>
      </c>
    </row>
    <row r="9959" spans="1:8">
      <c r="A9959" s="677" t="s">
        <v>4143</v>
      </c>
      <c r="B9959" s="678"/>
      <c r="C9959" s="678"/>
      <c r="D9959" s="678"/>
      <c r="E9959" s="678"/>
      <c r="F9959" s="678"/>
      <c r="G9959" s="678"/>
      <c r="H9959" s="679"/>
    </row>
    <row r="9960" spans="1:8">
      <c r="A9960" s="594" t="s">
        <v>4129</v>
      </c>
      <c r="B9960" s="595"/>
      <c r="C9960" s="595"/>
      <c r="D9960" s="596"/>
      <c r="E9960" s="597" t="s">
        <v>4130</v>
      </c>
      <c r="F9960" s="598" t="s">
        <v>4144</v>
      </c>
      <c r="G9960" s="599" t="s">
        <v>4133</v>
      </c>
      <c r="H9960" s="600" t="s">
        <v>4134</v>
      </c>
    </row>
    <row r="9961" spans="1:8">
      <c r="A9961" s="601" t="s">
        <v>4145</v>
      </c>
      <c r="B9961" s="602"/>
      <c r="C9961" s="602"/>
      <c r="D9961" s="603"/>
      <c r="E9961" s="604" t="s">
        <v>4146</v>
      </c>
      <c r="F9961" s="619">
        <v>0.7</v>
      </c>
      <c r="G9961" s="606">
        <v>1587.2183463750353</v>
      </c>
      <c r="H9961" s="607">
        <v>1111.05</v>
      </c>
    </row>
    <row r="9962" spans="1:8">
      <c r="A9962" s="601"/>
      <c r="B9962" s="602"/>
      <c r="C9962" s="602"/>
      <c r="D9962" s="603"/>
      <c r="E9962" s="604" t="s">
        <v>4141</v>
      </c>
      <c r="F9962" s="619" t="s">
        <v>4141</v>
      </c>
      <c r="G9962" s="606" t="s">
        <v>4141</v>
      </c>
      <c r="H9962" s="607" t="s">
        <v>4141</v>
      </c>
    </row>
    <row r="9963" spans="1:8">
      <c r="A9963" s="601"/>
      <c r="B9963" s="602"/>
      <c r="C9963" s="602"/>
      <c r="D9963" s="603"/>
      <c r="E9963" s="604" t="s">
        <v>4141</v>
      </c>
      <c r="F9963" s="619" t="s">
        <v>4141</v>
      </c>
      <c r="G9963" s="606" t="s">
        <v>4141</v>
      </c>
      <c r="H9963" s="607" t="s">
        <v>4141</v>
      </c>
    </row>
    <row r="9964" spans="1:8">
      <c r="A9964" s="620"/>
      <c r="B9964" s="621"/>
      <c r="C9964" s="621"/>
      <c r="D9964" s="622"/>
      <c r="E9964" s="623" t="s">
        <v>4147</v>
      </c>
      <c r="F9964" s="624"/>
      <c r="G9964" s="625"/>
      <c r="H9964" s="612">
        <v>1111.05</v>
      </c>
    </row>
    <row r="9965" spans="1:8">
      <c r="A9965" s="677" t="s">
        <v>4148</v>
      </c>
      <c r="B9965" s="678"/>
      <c r="C9965" s="678"/>
      <c r="D9965" s="678"/>
      <c r="E9965" s="678"/>
      <c r="F9965" s="678"/>
      <c r="G9965" s="678"/>
      <c r="H9965" s="679"/>
    </row>
    <row r="9966" spans="1:8">
      <c r="A9966" s="594" t="s">
        <v>4064</v>
      </c>
      <c r="B9966" s="595"/>
      <c r="C9966" s="595"/>
      <c r="D9966" s="596"/>
      <c r="E9966" s="597" t="s">
        <v>4130</v>
      </c>
      <c r="F9966" s="598" t="s">
        <v>4132</v>
      </c>
      <c r="G9966" s="599" t="s">
        <v>4133</v>
      </c>
      <c r="H9966" s="600" t="s">
        <v>4134</v>
      </c>
    </row>
    <row r="9967" spans="1:8">
      <c r="A9967" s="601" t="s">
        <v>4149</v>
      </c>
      <c r="B9967" s="602"/>
      <c r="C9967" s="602"/>
      <c r="D9967" s="603"/>
      <c r="E9967" s="604" t="s">
        <v>4140</v>
      </c>
      <c r="F9967" s="632">
        <v>0.25</v>
      </c>
      <c r="G9967" s="606">
        <v>64783.484999999993</v>
      </c>
      <c r="H9967" s="607">
        <v>16195.87</v>
      </c>
    </row>
    <row r="9968" spans="1:8">
      <c r="A9968" s="601"/>
      <c r="B9968" s="602"/>
      <c r="C9968" s="602"/>
      <c r="D9968" s="603"/>
      <c r="E9968" s="623" t="s">
        <v>4150</v>
      </c>
      <c r="F9968" s="624"/>
      <c r="G9968" s="625"/>
      <c r="H9968" s="612">
        <v>16195.87</v>
      </c>
    </row>
    <row r="9969" spans="1:8">
      <c r="A9969" s="677" t="s">
        <v>4151</v>
      </c>
      <c r="B9969" s="678"/>
      <c r="C9969" s="678"/>
      <c r="D9969" s="678"/>
      <c r="E9969" s="678"/>
      <c r="F9969" s="678"/>
      <c r="G9969" s="678"/>
      <c r="H9969" s="679"/>
    </row>
    <row r="9970" spans="1:8">
      <c r="A9970" s="594" t="s">
        <v>4064</v>
      </c>
      <c r="B9970" s="595"/>
      <c r="C9970" s="595"/>
      <c r="D9970" s="596"/>
      <c r="E9970" s="597" t="s">
        <v>4130</v>
      </c>
      <c r="F9970" s="598" t="s">
        <v>4144</v>
      </c>
      <c r="G9970" s="599" t="s">
        <v>4133</v>
      </c>
      <c r="H9970" s="600" t="s">
        <v>4134</v>
      </c>
    </row>
    <row r="9971" spans="1:8">
      <c r="A9971" s="601" t="s">
        <v>4189</v>
      </c>
      <c r="B9971" s="602"/>
      <c r="C9971" s="602"/>
      <c r="D9971" s="603"/>
      <c r="E9971" s="604" t="s">
        <v>4146</v>
      </c>
      <c r="F9971" s="640">
        <v>0.7</v>
      </c>
      <c r="G9971" s="606">
        <v>45029.264109374999</v>
      </c>
      <c r="H9971" s="607">
        <v>31520.48</v>
      </c>
    </row>
    <row r="9972" spans="1:8">
      <c r="A9972" s="601"/>
      <c r="B9972" s="602"/>
      <c r="C9972" s="602"/>
      <c r="D9972" s="603"/>
      <c r="E9972" s="604" t="s">
        <v>4141</v>
      </c>
      <c r="F9972" s="605"/>
      <c r="G9972" s="606" t="s">
        <v>4141</v>
      </c>
      <c r="H9972" s="607" t="s">
        <v>4141</v>
      </c>
    </row>
    <row r="9973" spans="1:8" ht="13.5" thickBot="1">
      <c r="A9973" s="641"/>
      <c r="B9973" s="642"/>
      <c r="C9973" s="642"/>
      <c r="D9973" s="643"/>
      <c r="E9973" s="644" t="s">
        <v>4153</v>
      </c>
      <c r="F9973" s="645"/>
      <c r="G9973" s="646"/>
      <c r="H9973" s="647">
        <v>31520.48</v>
      </c>
    </row>
    <row r="9974" spans="1:8" ht="13.5" thickBot="1">
      <c r="A9974" s="648" t="s">
        <v>4154</v>
      </c>
      <c r="B9974" s="649"/>
      <c r="C9974" s="649"/>
      <c r="D9974" s="649"/>
      <c r="E9974" s="650"/>
      <c r="F9974" s="651">
        <v>122765.05</v>
      </c>
      <c r="G9974" s="652"/>
      <c r="H9974" s="653"/>
    </row>
    <row r="9975" spans="1:8" ht="15.75" thickBot="1">
      <c r="A9975" s="579"/>
      <c r="B9975" s="579"/>
      <c r="C9975" s="579"/>
      <c r="D9975" s="579"/>
      <c r="E9975" s="579"/>
      <c r="F9975" s="579"/>
      <c r="G9975" s="579"/>
      <c r="H9975" s="579"/>
    </row>
    <row r="9976" spans="1:8" ht="15.75" thickBot="1">
      <c r="A9976" s="580"/>
      <c r="B9976" s="580"/>
      <c r="C9976" s="580"/>
      <c r="D9976" s="580"/>
      <c r="E9976" s="580"/>
      <c r="F9976" s="580"/>
      <c r="G9976" s="580"/>
      <c r="H9976" s="580"/>
    </row>
    <row r="9977" spans="1:8" ht="58.5" customHeight="1" thickBot="1">
      <c r="A9977" s="573" t="s">
        <v>4129</v>
      </c>
      <c r="B9977" s="581"/>
      <c r="C9977" s="581"/>
      <c r="D9977" s="582" t="s">
        <v>777</v>
      </c>
      <c r="E9977" s="583" t="s">
        <v>4130</v>
      </c>
      <c r="F9977" s="584" t="s">
        <v>28</v>
      </c>
      <c r="G9977" s="585" t="s">
        <v>0</v>
      </c>
      <c r="H9977" s="586" t="s">
        <v>5107</v>
      </c>
    </row>
    <row r="9978" spans="1:8" ht="15.75" customHeight="1" thickBot="1">
      <c r="A9978" s="580"/>
      <c r="B9978" s="580"/>
      <c r="C9978" s="580"/>
      <c r="D9978" s="580"/>
      <c r="E9978" s="580"/>
      <c r="F9978" s="580"/>
      <c r="G9978" s="580"/>
      <c r="H9978" s="580"/>
    </row>
    <row r="9979" spans="1:8">
      <c r="A9979" s="674" t="s">
        <v>1297</v>
      </c>
      <c r="B9979" s="675"/>
      <c r="C9979" s="675"/>
      <c r="D9979" s="675"/>
      <c r="E9979" s="675"/>
      <c r="F9979" s="675"/>
      <c r="G9979" s="675"/>
      <c r="H9979" s="676"/>
    </row>
    <row r="9980" spans="1:8">
      <c r="A9980" s="594" t="s">
        <v>4064</v>
      </c>
      <c r="B9980" s="595"/>
      <c r="C9980" s="595"/>
      <c r="D9980" s="596"/>
      <c r="E9980" s="597" t="s">
        <v>4130</v>
      </c>
      <c r="F9980" s="598" t="s">
        <v>4132</v>
      </c>
      <c r="G9980" s="599" t="s">
        <v>4133</v>
      </c>
      <c r="H9980" s="600" t="s">
        <v>4134</v>
      </c>
    </row>
    <row r="9981" spans="1:8">
      <c r="A9981" s="601" t="s">
        <v>5108</v>
      </c>
      <c r="B9981" s="602"/>
      <c r="C9981" s="602"/>
      <c r="D9981" s="603"/>
      <c r="E9981" s="604" t="s">
        <v>4164</v>
      </c>
      <c r="F9981" s="605">
        <v>1</v>
      </c>
      <c r="G9981" s="606">
        <v>56308</v>
      </c>
      <c r="H9981" s="607">
        <v>56308</v>
      </c>
    </row>
    <row r="9982" spans="1:8">
      <c r="A9982" s="601" t="s">
        <v>4379</v>
      </c>
      <c r="B9982" s="602"/>
      <c r="C9982" s="602"/>
      <c r="D9982" s="603"/>
      <c r="E9982" s="604" t="s">
        <v>4157</v>
      </c>
      <c r="F9982" s="605">
        <v>0.03</v>
      </c>
      <c r="G9982" s="606">
        <v>7245</v>
      </c>
      <c r="H9982" s="607">
        <v>217.35</v>
      </c>
    </row>
    <row r="9983" spans="1:8">
      <c r="A9983" s="601" t="s">
        <v>5109</v>
      </c>
      <c r="B9983" s="602"/>
      <c r="C9983" s="602"/>
      <c r="D9983" s="603"/>
      <c r="E9983" s="604" t="s">
        <v>4136</v>
      </c>
      <c r="F9983" s="605">
        <v>0.25</v>
      </c>
      <c r="G9983" s="606">
        <v>8564</v>
      </c>
      <c r="H9983" s="607">
        <v>2141</v>
      </c>
    </row>
    <row r="9984" spans="1:8">
      <c r="A9984" s="601"/>
      <c r="B9984" s="602"/>
      <c r="C9984" s="602"/>
      <c r="D9984" s="603"/>
      <c r="E9984" s="604" t="s">
        <v>4141</v>
      </c>
      <c r="F9984" s="605"/>
      <c r="G9984" s="606" t="s">
        <v>4141</v>
      </c>
      <c r="H9984" s="607" t="s">
        <v>4141</v>
      </c>
    </row>
    <row r="9985" spans="1:8">
      <c r="A9985" s="601"/>
      <c r="B9985" s="602"/>
      <c r="C9985" s="602"/>
      <c r="D9985" s="603"/>
      <c r="E9985" s="604" t="s">
        <v>4141</v>
      </c>
      <c r="F9985" s="605"/>
      <c r="G9985" s="606" t="s">
        <v>4141</v>
      </c>
      <c r="H9985" s="607" t="s">
        <v>4141</v>
      </c>
    </row>
    <row r="9986" spans="1:8">
      <c r="A9986" s="601"/>
      <c r="B9986" s="602"/>
      <c r="C9986" s="602"/>
      <c r="D9986" s="603"/>
      <c r="E9986" s="604" t="s">
        <v>4141</v>
      </c>
      <c r="F9986" s="605"/>
      <c r="G9986" s="606" t="s">
        <v>4141</v>
      </c>
      <c r="H9986" s="607" t="s">
        <v>4141</v>
      </c>
    </row>
    <row r="9987" spans="1:8">
      <c r="A9987" s="601"/>
      <c r="B9987" s="602"/>
      <c r="C9987" s="602"/>
      <c r="D9987" s="603"/>
      <c r="E9987" s="623" t="s">
        <v>4142</v>
      </c>
      <c r="F9987" s="624"/>
      <c r="G9987" s="625"/>
      <c r="H9987" s="612">
        <v>58666.35</v>
      </c>
    </row>
    <row r="9988" spans="1:8">
      <c r="A9988" s="677" t="s">
        <v>4143</v>
      </c>
      <c r="B9988" s="678"/>
      <c r="C9988" s="678"/>
      <c r="D9988" s="678"/>
      <c r="E9988" s="678"/>
      <c r="F9988" s="678"/>
      <c r="G9988" s="678"/>
      <c r="H9988" s="679"/>
    </row>
    <row r="9989" spans="1:8">
      <c r="A9989" s="594" t="s">
        <v>4129</v>
      </c>
      <c r="B9989" s="595"/>
      <c r="C9989" s="595"/>
      <c r="D9989" s="596"/>
      <c r="E9989" s="597" t="s">
        <v>4130</v>
      </c>
      <c r="F9989" s="598" t="s">
        <v>4144</v>
      </c>
      <c r="G9989" s="599" t="s">
        <v>4133</v>
      </c>
      <c r="H9989" s="600" t="s">
        <v>4134</v>
      </c>
    </row>
    <row r="9990" spans="1:8">
      <c r="A9990" s="601" t="s">
        <v>4145</v>
      </c>
      <c r="B9990" s="602"/>
      <c r="C9990" s="602"/>
      <c r="D9990" s="603"/>
      <c r="E9990" s="604" t="s">
        <v>4146</v>
      </c>
      <c r="F9990" s="619">
        <v>0.7</v>
      </c>
      <c r="G9990" s="606">
        <v>1587.2183463750353</v>
      </c>
      <c r="H9990" s="607">
        <v>1111.05</v>
      </c>
    </row>
    <row r="9991" spans="1:8">
      <c r="A9991" s="601"/>
      <c r="B9991" s="602"/>
      <c r="C9991" s="602"/>
      <c r="D9991" s="603"/>
      <c r="E9991" s="604" t="s">
        <v>4141</v>
      </c>
      <c r="F9991" s="619" t="s">
        <v>4141</v>
      </c>
      <c r="G9991" s="606" t="s">
        <v>4141</v>
      </c>
      <c r="H9991" s="607" t="s">
        <v>4141</v>
      </c>
    </row>
    <row r="9992" spans="1:8">
      <c r="A9992" s="601"/>
      <c r="B9992" s="602"/>
      <c r="C9992" s="602"/>
      <c r="D9992" s="603"/>
      <c r="E9992" s="604" t="s">
        <v>4141</v>
      </c>
      <c r="F9992" s="619" t="s">
        <v>4141</v>
      </c>
      <c r="G9992" s="606" t="s">
        <v>4141</v>
      </c>
      <c r="H9992" s="607" t="s">
        <v>4141</v>
      </c>
    </row>
    <row r="9993" spans="1:8">
      <c r="A9993" s="620"/>
      <c r="B9993" s="621"/>
      <c r="C9993" s="621"/>
      <c r="D9993" s="622"/>
      <c r="E9993" s="623" t="s">
        <v>4147</v>
      </c>
      <c r="F9993" s="624"/>
      <c r="G9993" s="625"/>
      <c r="H9993" s="612">
        <v>1111.05</v>
      </c>
    </row>
    <row r="9994" spans="1:8">
      <c r="A9994" s="677" t="s">
        <v>4148</v>
      </c>
      <c r="B9994" s="678"/>
      <c r="C9994" s="678"/>
      <c r="D9994" s="678"/>
      <c r="E9994" s="678"/>
      <c r="F9994" s="678"/>
      <c r="G9994" s="678"/>
      <c r="H9994" s="679"/>
    </row>
    <row r="9995" spans="1:8">
      <c r="A9995" s="594" t="s">
        <v>4064</v>
      </c>
      <c r="B9995" s="595"/>
      <c r="C9995" s="595"/>
      <c r="D9995" s="596"/>
      <c r="E9995" s="597" t="s">
        <v>4130</v>
      </c>
      <c r="F9995" s="598" t="s">
        <v>4132</v>
      </c>
      <c r="G9995" s="599" t="s">
        <v>4133</v>
      </c>
      <c r="H9995" s="600" t="s">
        <v>4134</v>
      </c>
    </row>
    <row r="9996" spans="1:8">
      <c r="A9996" s="601" t="s">
        <v>4149</v>
      </c>
      <c r="B9996" s="602"/>
      <c r="C9996" s="602"/>
      <c r="D9996" s="603"/>
      <c r="E9996" s="604" t="s">
        <v>4140</v>
      </c>
      <c r="F9996" s="632">
        <v>0.25</v>
      </c>
      <c r="G9996" s="606">
        <v>64783.484999999993</v>
      </c>
      <c r="H9996" s="607">
        <v>16195.87</v>
      </c>
    </row>
    <row r="9997" spans="1:8">
      <c r="A9997" s="601"/>
      <c r="B9997" s="602"/>
      <c r="C9997" s="602"/>
      <c r="D9997" s="603"/>
      <c r="E9997" s="623" t="s">
        <v>4150</v>
      </c>
      <c r="F9997" s="624"/>
      <c r="G9997" s="625"/>
      <c r="H9997" s="612">
        <v>16195.87</v>
      </c>
    </row>
    <row r="9998" spans="1:8">
      <c r="A9998" s="677" t="s">
        <v>4151</v>
      </c>
      <c r="B9998" s="678"/>
      <c r="C9998" s="678"/>
      <c r="D9998" s="678"/>
      <c r="E9998" s="678"/>
      <c r="F9998" s="678"/>
      <c r="G9998" s="678"/>
      <c r="H9998" s="679"/>
    </row>
    <row r="9999" spans="1:8">
      <c r="A9999" s="594" t="s">
        <v>4064</v>
      </c>
      <c r="B9999" s="595"/>
      <c r="C9999" s="595"/>
      <c r="D9999" s="596"/>
      <c r="E9999" s="597" t="s">
        <v>4130</v>
      </c>
      <c r="F9999" s="598" t="s">
        <v>4144</v>
      </c>
      <c r="G9999" s="599" t="s">
        <v>4133</v>
      </c>
      <c r="H9999" s="600" t="s">
        <v>4134</v>
      </c>
    </row>
    <row r="10000" spans="1:8">
      <c r="A10000" s="601" t="s">
        <v>4189</v>
      </c>
      <c r="B10000" s="602"/>
      <c r="C10000" s="602"/>
      <c r="D10000" s="603"/>
      <c r="E10000" s="604" t="s">
        <v>4146</v>
      </c>
      <c r="F10000" s="640">
        <v>0.7</v>
      </c>
      <c r="G10000" s="606">
        <v>45029.264109374999</v>
      </c>
      <c r="H10000" s="607">
        <v>31520.48</v>
      </c>
    </row>
    <row r="10001" spans="1:8">
      <c r="A10001" s="601"/>
      <c r="B10001" s="602"/>
      <c r="C10001" s="602"/>
      <c r="D10001" s="603"/>
      <c r="E10001" s="604" t="s">
        <v>4141</v>
      </c>
      <c r="F10001" s="605"/>
      <c r="G10001" s="606" t="s">
        <v>4141</v>
      </c>
      <c r="H10001" s="607" t="s">
        <v>4141</v>
      </c>
    </row>
    <row r="10002" spans="1:8" ht="13.5" thickBot="1">
      <c r="A10002" s="641"/>
      <c r="B10002" s="642"/>
      <c r="C10002" s="642"/>
      <c r="D10002" s="643"/>
      <c r="E10002" s="644" t="s">
        <v>4153</v>
      </c>
      <c r="F10002" s="645"/>
      <c r="G10002" s="646"/>
      <c r="H10002" s="647">
        <v>31520.48</v>
      </c>
    </row>
    <row r="10003" spans="1:8" ht="13.5" thickBot="1">
      <c r="A10003" s="648" t="s">
        <v>4154</v>
      </c>
      <c r="B10003" s="649"/>
      <c r="C10003" s="649"/>
      <c r="D10003" s="649"/>
      <c r="E10003" s="650"/>
      <c r="F10003" s="651">
        <v>107493.75</v>
      </c>
      <c r="G10003" s="652"/>
      <c r="H10003" s="653"/>
    </row>
    <row r="10004" spans="1:8" ht="15.75" thickBot="1">
      <c r="A10004" s="579"/>
      <c r="B10004" s="579"/>
      <c r="C10004" s="579"/>
      <c r="D10004" s="579"/>
      <c r="E10004" s="579"/>
      <c r="F10004" s="579"/>
      <c r="G10004" s="579"/>
      <c r="H10004" s="579"/>
    </row>
    <row r="10005" spans="1:8" ht="15.75" thickBot="1">
      <c r="A10005" s="580"/>
      <c r="B10005" s="580"/>
      <c r="C10005" s="580"/>
      <c r="D10005" s="580"/>
      <c r="E10005" s="580"/>
      <c r="F10005" s="580"/>
      <c r="G10005" s="580"/>
      <c r="H10005" s="580"/>
    </row>
    <row r="10006" spans="1:8" ht="26.25" thickBot="1">
      <c r="A10006" s="573" t="s">
        <v>4129</v>
      </c>
      <c r="B10006" s="581"/>
      <c r="C10006" s="581"/>
      <c r="D10006" s="582" t="s">
        <v>780</v>
      </c>
      <c r="E10006" s="583" t="s">
        <v>4130</v>
      </c>
      <c r="F10006" s="584" t="s">
        <v>28</v>
      </c>
      <c r="G10006" s="585" t="s">
        <v>0</v>
      </c>
      <c r="H10006" s="586" t="s">
        <v>5110</v>
      </c>
    </row>
    <row r="10007" spans="1:8" ht="15.75" customHeight="1" thickBot="1">
      <c r="A10007" s="580"/>
      <c r="B10007" s="580"/>
      <c r="C10007" s="580"/>
      <c r="D10007" s="580"/>
      <c r="E10007" s="580"/>
      <c r="F10007" s="580"/>
      <c r="G10007" s="580"/>
      <c r="H10007" s="580"/>
    </row>
    <row r="10008" spans="1:8">
      <c r="A10008" s="674" t="s">
        <v>1297</v>
      </c>
      <c r="B10008" s="675"/>
      <c r="C10008" s="675"/>
      <c r="D10008" s="675"/>
      <c r="E10008" s="675"/>
      <c r="F10008" s="675"/>
      <c r="G10008" s="675"/>
      <c r="H10008" s="676"/>
    </row>
    <row r="10009" spans="1:8">
      <c r="A10009" s="594" t="s">
        <v>4064</v>
      </c>
      <c r="B10009" s="595"/>
      <c r="C10009" s="595"/>
      <c r="D10009" s="596"/>
      <c r="E10009" s="597" t="s">
        <v>4130</v>
      </c>
      <c r="F10009" s="598" t="s">
        <v>4132</v>
      </c>
      <c r="G10009" s="599" t="s">
        <v>4133</v>
      </c>
      <c r="H10009" s="600" t="s">
        <v>4134</v>
      </c>
    </row>
    <row r="10010" spans="1:8">
      <c r="A10010" s="601" t="s">
        <v>4536</v>
      </c>
      <c r="B10010" s="602"/>
      <c r="C10010" s="602"/>
      <c r="D10010" s="603"/>
      <c r="E10010" s="604" t="s">
        <v>4263</v>
      </c>
      <c r="F10010" s="605">
        <v>3</v>
      </c>
      <c r="G10010" s="606">
        <v>2699</v>
      </c>
      <c r="H10010" s="607">
        <v>8097</v>
      </c>
    </row>
    <row r="10011" spans="1:8">
      <c r="A10011" s="601" t="s">
        <v>5111</v>
      </c>
      <c r="B10011" s="602"/>
      <c r="C10011" s="602"/>
      <c r="D10011" s="603"/>
      <c r="E10011" s="604" t="s">
        <v>4164</v>
      </c>
      <c r="F10011" s="605">
        <v>1</v>
      </c>
      <c r="G10011" s="606">
        <v>262651</v>
      </c>
      <c r="H10011" s="607">
        <v>262651</v>
      </c>
    </row>
    <row r="10012" spans="1:8">
      <c r="A10012" s="601" t="s">
        <v>5002</v>
      </c>
      <c r="B10012" s="602"/>
      <c r="C10012" s="602"/>
      <c r="D10012" s="603"/>
      <c r="E10012" s="604" t="s">
        <v>4263</v>
      </c>
      <c r="F10012" s="605">
        <v>0.3</v>
      </c>
      <c r="G10012" s="606">
        <v>8505</v>
      </c>
      <c r="H10012" s="607">
        <v>2551.5</v>
      </c>
    </row>
    <row r="10013" spans="1:8">
      <c r="A10013" s="601"/>
      <c r="B10013" s="602"/>
      <c r="C10013" s="602"/>
      <c r="D10013" s="603"/>
      <c r="E10013" s="604" t="s">
        <v>4141</v>
      </c>
      <c r="F10013" s="605"/>
      <c r="G10013" s="606" t="s">
        <v>4141</v>
      </c>
      <c r="H10013" s="607" t="s">
        <v>4141</v>
      </c>
    </row>
    <row r="10014" spans="1:8">
      <c r="A10014" s="601"/>
      <c r="B10014" s="602"/>
      <c r="C10014" s="602"/>
      <c r="D10014" s="603"/>
      <c r="E10014" s="623" t="s">
        <v>4142</v>
      </c>
      <c r="F10014" s="624"/>
      <c r="G10014" s="625"/>
      <c r="H10014" s="612">
        <v>273299.5</v>
      </c>
    </row>
    <row r="10015" spans="1:8">
      <c r="A10015" s="677" t="s">
        <v>4143</v>
      </c>
      <c r="B10015" s="678"/>
      <c r="C10015" s="678"/>
      <c r="D10015" s="678"/>
      <c r="E10015" s="678"/>
      <c r="F10015" s="678"/>
      <c r="G10015" s="678"/>
      <c r="H10015" s="679"/>
    </row>
    <row r="10016" spans="1:8">
      <c r="A10016" s="594" t="s">
        <v>4129</v>
      </c>
      <c r="B10016" s="595"/>
      <c r="C10016" s="595"/>
      <c r="D10016" s="596"/>
      <c r="E10016" s="597" t="s">
        <v>4130</v>
      </c>
      <c r="F10016" s="598" t="s">
        <v>4144</v>
      </c>
      <c r="G10016" s="599" t="s">
        <v>4133</v>
      </c>
      <c r="H10016" s="600" t="s">
        <v>4134</v>
      </c>
    </row>
    <row r="10017" spans="1:8">
      <c r="A10017" s="601" t="s">
        <v>4145</v>
      </c>
      <c r="B10017" s="602"/>
      <c r="C10017" s="602"/>
      <c r="D10017" s="603"/>
      <c r="E10017" s="604" t="s">
        <v>4146</v>
      </c>
      <c r="F10017" s="619">
        <v>1.53</v>
      </c>
      <c r="G10017" s="606">
        <v>1587.2183463750353</v>
      </c>
      <c r="H10017" s="607">
        <v>2428.44</v>
      </c>
    </row>
    <row r="10018" spans="1:8">
      <c r="A10018" s="601"/>
      <c r="B10018" s="602"/>
      <c r="C10018" s="602"/>
      <c r="D10018" s="603"/>
      <c r="E10018" s="604" t="s">
        <v>4141</v>
      </c>
      <c r="F10018" s="619" t="s">
        <v>4141</v>
      </c>
      <c r="G10018" s="606" t="s">
        <v>4141</v>
      </c>
      <c r="H10018" s="607" t="s">
        <v>4141</v>
      </c>
    </row>
    <row r="10019" spans="1:8">
      <c r="A10019" s="601"/>
      <c r="B10019" s="602"/>
      <c r="C10019" s="602"/>
      <c r="D10019" s="603"/>
      <c r="E10019" s="604" t="s">
        <v>4141</v>
      </c>
      <c r="F10019" s="619" t="s">
        <v>4141</v>
      </c>
      <c r="G10019" s="606" t="s">
        <v>4141</v>
      </c>
      <c r="H10019" s="607" t="s">
        <v>4141</v>
      </c>
    </row>
    <row r="10020" spans="1:8">
      <c r="A10020" s="620"/>
      <c r="B10020" s="621"/>
      <c r="C10020" s="621"/>
      <c r="D10020" s="622"/>
      <c r="E10020" s="623" t="s">
        <v>4147</v>
      </c>
      <c r="F10020" s="624"/>
      <c r="G10020" s="625"/>
      <c r="H10020" s="612">
        <v>2428.44</v>
      </c>
    </row>
    <row r="10021" spans="1:8">
      <c r="A10021" s="677" t="s">
        <v>4148</v>
      </c>
      <c r="B10021" s="678"/>
      <c r="C10021" s="678"/>
      <c r="D10021" s="678"/>
      <c r="E10021" s="678"/>
      <c r="F10021" s="678"/>
      <c r="G10021" s="678"/>
      <c r="H10021" s="679"/>
    </row>
    <row r="10022" spans="1:8">
      <c r="A10022" s="594" t="s">
        <v>4064</v>
      </c>
      <c r="B10022" s="595"/>
      <c r="C10022" s="595"/>
      <c r="D10022" s="596"/>
      <c r="E10022" s="597" t="s">
        <v>4130</v>
      </c>
      <c r="F10022" s="598" t="s">
        <v>4132</v>
      </c>
      <c r="G10022" s="599" t="s">
        <v>4133</v>
      </c>
      <c r="H10022" s="600" t="s">
        <v>4134</v>
      </c>
    </row>
    <row r="10023" spans="1:8">
      <c r="A10023" s="601" t="s">
        <v>4149</v>
      </c>
      <c r="B10023" s="602"/>
      <c r="C10023" s="602"/>
      <c r="D10023" s="603"/>
      <c r="E10023" s="604" t="s">
        <v>4140</v>
      </c>
      <c r="F10023" s="632">
        <v>0.1905</v>
      </c>
      <c r="G10023" s="606">
        <v>64783.484999999993</v>
      </c>
      <c r="H10023" s="607">
        <v>12341.25</v>
      </c>
    </row>
    <row r="10024" spans="1:8">
      <c r="A10024" s="601"/>
      <c r="B10024" s="602"/>
      <c r="C10024" s="602"/>
      <c r="D10024" s="603"/>
      <c r="E10024" s="623" t="s">
        <v>4150</v>
      </c>
      <c r="F10024" s="624"/>
      <c r="G10024" s="625"/>
      <c r="H10024" s="612">
        <v>12341.25</v>
      </c>
    </row>
    <row r="10025" spans="1:8">
      <c r="A10025" s="677" t="s">
        <v>4151</v>
      </c>
      <c r="B10025" s="678"/>
      <c r="C10025" s="678"/>
      <c r="D10025" s="678"/>
      <c r="E10025" s="678"/>
      <c r="F10025" s="678"/>
      <c r="G10025" s="678"/>
      <c r="H10025" s="679"/>
    </row>
    <row r="10026" spans="1:8">
      <c r="A10026" s="594" t="s">
        <v>4064</v>
      </c>
      <c r="B10026" s="595"/>
      <c r="C10026" s="595"/>
      <c r="D10026" s="596"/>
      <c r="E10026" s="597" t="s">
        <v>4130</v>
      </c>
      <c r="F10026" s="598" t="s">
        <v>4144</v>
      </c>
      <c r="G10026" s="599" t="s">
        <v>4133</v>
      </c>
      <c r="H10026" s="600" t="s">
        <v>4134</v>
      </c>
    </row>
    <row r="10027" spans="1:8">
      <c r="A10027" s="601" t="s">
        <v>4195</v>
      </c>
      <c r="B10027" s="602"/>
      <c r="C10027" s="602"/>
      <c r="D10027" s="603"/>
      <c r="E10027" s="604" t="s">
        <v>4146</v>
      </c>
      <c r="F10027" s="640">
        <v>1.53</v>
      </c>
      <c r="G10027" s="606">
        <v>45029.264109374999</v>
      </c>
      <c r="H10027" s="607">
        <v>68894.77</v>
      </c>
    </row>
    <row r="10028" spans="1:8">
      <c r="A10028" s="601"/>
      <c r="B10028" s="602"/>
      <c r="C10028" s="602"/>
      <c r="D10028" s="603"/>
      <c r="E10028" s="604" t="s">
        <v>4141</v>
      </c>
      <c r="F10028" s="605"/>
      <c r="G10028" s="606" t="s">
        <v>4141</v>
      </c>
      <c r="H10028" s="607" t="s">
        <v>4141</v>
      </c>
    </row>
    <row r="10029" spans="1:8" ht="13.5" thickBot="1">
      <c r="A10029" s="641"/>
      <c r="B10029" s="642"/>
      <c r="C10029" s="642"/>
      <c r="D10029" s="643"/>
      <c r="E10029" s="644" t="s">
        <v>4153</v>
      </c>
      <c r="F10029" s="645"/>
      <c r="G10029" s="646"/>
      <c r="H10029" s="647">
        <v>68894.77</v>
      </c>
    </row>
    <row r="10030" spans="1:8" ht="13.5" thickBot="1">
      <c r="A10030" s="648" t="s">
        <v>4154</v>
      </c>
      <c r="B10030" s="649"/>
      <c r="C10030" s="649"/>
      <c r="D10030" s="649"/>
      <c r="E10030" s="650"/>
      <c r="F10030" s="651">
        <v>356963.96</v>
      </c>
      <c r="G10030" s="652"/>
      <c r="H10030" s="653"/>
    </row>
    <row r="10031" spans="1:8" ht="15.75" thickBot="1">
      <c r="A10031" s="579"/>
      <c r="B10031" s="579"/>
      <c r="C10031" s="579"/>
      <c r="D10031" s="579"/>
      <c r="E10031" s="579"/>
      <c r="F10031" s="579"/>
      <c r="G10031" s="579"/>
      <c r="H10031" s="579"/>
    </row>
    <row r="10032" spans="1:8" ht="15.75" thickBot="1">
      <c r="A10032" s="580"/>
      <c r="B10032" s="580"/>
      <c r="C10032" s="580"/>
      <c r="D10032" s="580"/>
      <c r="E10032" s="580"/>
      <c r="F10032" s="580"/>
      <c r="G10032" s="580"/>
      <c r="H10032" s="580"/>
    </row>
    <row r="10033" spans="1:8" ht="26.25" thickBot="1">
      <c r="A10033" s="573" t="s">
        <v>4129</v>
      </c>
      <c r="B10033" s="581"/>
      <c r="C10033" s="581"/>
      <c r="D10033" s="582" t="s">
        <v>782</v>
      </c>
      <c r="E10033" s="583" t="s">
        <v>4130</v>
      </c>
      <c r="F10033" s="584" t="s">
        <v>28</v>
      </c>
      <c r="G10033" s="585" t="s">
        <v>0</v>
      </c>
      <c r="H10033" s="586" t="s">
        <v>5112</v>
      </c>
    </row>
    <row r="10034" spans="1:8" ht="15.75" customHeight="1" thickBot="1">
      <c r="A10034" s="580"/>
      <c r="B10034" s="580"/>
      <c r="C10034" s="580"/>
      <c r="D10034" s="580"/>
      <c r="E10034" s="580"/>
      <c r="F10034" s="580"/>
      <c r="G10034" s="580"/>
      <c r="H10034" s="580"/>
    </row>
    <row r="10035" spans="1:8">
      <c r="A10035" s="674" t="s">
        <v>1297</v>
      </c>
      <c r="B10035" s="675"/>
      <c r="C10035" s="675"/>
      <c r="D10035" s="675"/>
      <c r="E10035" s="675"/>
      <c r="F10035" s="675"/>
      <c r="G10035" s="675"/>
      <c r="H10035" s="676"/>
    </row>
    <row r="10036" spans="1:8">
      <c r="A10036" s="594" t="s">
        <v>4064</v>
      </c>
      <c r="B10036" s="595"/>
      <c r="C10036" s="595"/>
      <c r="D10036" s="596"/>
      <c r="E10036" s="597" t="s">
        <v>4130</v>
      </c>
      <c r="F10036" s="598" t="s">
        <v>4132</v>
      </c>
      <c r="G10036" s="599" t="s">
        <v>4133</v>
      </c>
      <c r="H10036" s="600" t="s">
        <v>4134</v>
      </c>
    </row>
    <row r="10037" spans="1:8">
      <c r="A10037" s="601" t="s">
        <v>4536</v>
      </c>
      <c r="B10037" s="602"/>
      <c r="C10037" s="602"/>
      <c r="D10037" s="603"/>
      <c r="E10037" s="604" t="s">
        <v>4263</v>
      </c>
      <c r="F10037" s="605">
        <v>3</v>
      </c>
      <c r="G10037" s="606">
        <v>2699</v>
      </c>
      <c r="H10037" s="607">
        <v>8097</v>
      </c>
    </row>
    <row r="10038" spans="1:8">
      <c r="A10038" s="601" t="s">
        <v>5113</v>
      </c>
      <c r="B10038" s="602"/>
      <c r="C10038" s="602"/>
      <c r="D10038" s="603"/>
      <c r="E10038" s="604" t="s">
        <v>4164</v>
      </c>
      <c r="F10038" s="605">
        <v>1</v>
      </c>
      <c r="G10038" s="606">
        <v>79968</v>
      </c>
      <c r="H10038" s="607">
        <v>79968</v>
      </c>
    </row>
    <row r="10039" spans="1:8">
      <c r="A10039" s="601" t="s">
        <v>5002</v>
      </c>
      <c r="B10039" s="602"/>
      <c r="C10039" s="602"/>
      <c r="D10039" s="603"/>
      <c r="E10039" s="604" t="s">
        <v>4263</v>
      </c>
      <c r="F10039" s="605">
        <v>0.3</v>
      </c>
      <c r="G10039" s="606">
        <v>8505</v>
      </c>
      <c r="H10039" s="607">
        <v>2551.5</v>
      </c>
    </row>
    <row r="10040" spans="1:8">
      <c r="A10040" s="601"/>
      <c r="B10040" s="602"/>
      <c r="C10040" s="602"/>
      <c r="D10040" s="603"/>
      <c r="E10040" s="604" t="s">
        <v>4141</v>
      </c>
      <c r="F10040" s="605"/>
      <c r="G10040" s="606" t="s">
        <v>4141</v>
      </c>
      <c r="H10040" s="607" t="s">
        <v>4141</v>
      </c>
    </row>
    <row r="10041" spans="1:8">
      <c r="A10041" s="601"/>
      <c r="B10041" s="602"/>
      <c r="C10041" s="602"/>
      <c r="D10041" s="603"/>
      <c r="E10041" s="623" t="s">
        <v>4142</v>
      </c>
      <c r="F10041" s="624"/>
      <c r="G10041" s="625"/>
      <c r="H10041" s="612">
        <v>90616.5</v>
      </c>
    </row>
    <row r="10042" spans="1:8">
      <c r="A10042" s="677" t="s">
        <v>4143</v>
      </c>
      <c r="B10042" s="678"/>
      <c r="C10042" s="678"/>
      <c r="D10042" s="678"/>
      <c r="E10042" s="678"/>
      <c r="F10042" s="678"/>
      <c r="G10042" s="678"/>
      <c r="H10042" s="679"/>
    </row>
    <row r="10043" spans="1:8">
      <c r="A10043" s="594" t="s">
        <v>4129</v>
      </c>
      <c r="B10043" s="595"/>
      <c r="C10043" s="595"/>
      <c r="D10043" s="596"/>
      <c r="E10043" s="597" t="s">
        <v>4130</v>
      </c>
      <c r="F10043" s="598" t="s">
        <v>4144</v>
      </c>
      <c r="G10043" s="599" t="s">
        <v>4133</v>
      </c>
      <c r="H10043" s="600" t="s">
        <v>4134</v>
      </c>
    </row>
    <row r="10044" spans="1:8">
      <c r="A10044" s="601" t="s">
        <v>4145</v>
      </c>
      <c r="B10044" s="602"/>
      <c r="C10044" s="602"/>
      <c r="D10044" s="603"/>
      <c r="E10044" s="604" t="s">
        <v>4146</v>
      </c>
      <c r="F10044" s="619">
        <v>0.42</v>
      </c>
      <c r="G10044" s="606">
        <v>1587.2183463750353</v>
      </c>
      <c r="H10044" s="607">
        <v>666.63</v>
      </c>
    </row>
    <row r="10045" spans="1:8">
      <c r="A10045" s="601" t="s">
        <v>4180</v>
      </c>
      <c r="B10045" s="602"/>
      <c r="C10045" s="602"/>
      <c r="D10045" s="603"/>
      <c r="E10045" s="604" t="s">
        <v>4146</v>
      </c>
      <c r="F10045" s="619">
        <v>0.42</v>
      </c>
      <c r="G10045" s="606">
        <v>104.75641086075238</v>
      </c>
      <c r="H10045" s="607">
        <v>44</v>
      </c>
    </row>
    <row r="10046" spans="1:8">
      <c r="A10046" s="601" t="s">
        <v>4181</v>
      </c>
      <c r="B10046" s="602"/>
      <c r="C10046" s="602"/>
      <c r="D10046" s="603"/>
      <c r="E10046" s="604" t="s">
        <v>4146</v>
      </c>
      <c r="F10046" s="619">
        <v>0.42</v>
      </c>
      <c r="G10046" s="606">
        <v>2041.4757928961851</v>
      </c>
      <c r="H10046" s="607">
        <v>857.42</v>
      </c>
    </row>
    <row r="10047" spans="1:8">
      <c r="A10047" s="620"/>
      <c r="B10047" s="621"/>
      <c r="C10047" s="621"/>
      <c r="D10047" s="622"/>
      <c r="E10047" s="623" t="s">
        <v>4147</v>
      </c>
      <c r="F10047" s="624"/>
      <c r="G10047" s="625"/>
      <c r="H10047" s="612">
        <v>1568.05</v>
      </c>
    </row>
    <row r="10048" spans="1:8">
      <c r="A10048" s="677" t="s">
        <v>4148</v>
      </c>
      <c r="B10048" s="678"/>
      <c r="C10048" s="678"/>
      <c r="D10048" s="678"/>
      <c r="E10048" s="678"/>
      <c r="F10048" s="678"/>
      <c r="G10048" s="678"/>
      <c r="H10048" s="679"/>
    </row>
    <row r="10049" spans="1:8">
      <c r="A10049" s="594" t="s">
        <v>4064</v>
      </c>
      <c r="B10049" s="595"/>
      <c r="C10049" s="595"/>
      <c r="D10049" s="596"/>
      <c r="E10049" s="597" t="s">
        <v>4130</v>
      </c>
      <c r="F10049" s="598" t="s">
        <v>4132</v>
      </c>
      <c r="G10049" s="599" t="s">
        <v>4133</v>
      </c>
      <c r="H10049" s="600" t="s">
        <v>4134</v>
      </c>
    </row>
    <row r="10050" spans="1:8">
      <c r="A10050" s="601" t="s">
        <v>4149</v>
      </c>
      <c r="B10050" s="602"/>
      <c r="C10050" s="602"/>
      <c r="D10050" s="603"/>
      <c r="E10050" s="604" t="s">
        <v>4140</v>
      </c>
      <c r="F10050" s="632">
        <v>9.5100000000000004E-2</v>
      </c>
      <c r="G10050" s="606">
        <v>64783.484999999993</v>
      </c>
      <c r="H10050" s="607">
        <v>6160.91</v>
      </c>
    </row>
    <row r="10051" spans="1:8">
      <c r="A10051" s="601"/>
      <c r="B10051" s="602"/>
      <c r="C10051" s="602"/>
      <c r="D10051" s="603"/>
      <c r="E10051" s="623" t="s">
        <v>4150</v>
      </c>
      <c r="F10051" s="624"/>
      <c r="G10051" s="625"/>
      <c r="H10051" s="612">
        <v>6160.91</v>
      </c>
    </row>
    <row r="10052" spans="1:8">
      <c r="A10052" s="677" t="s">
        <v>4151</v>
      </c>
      <c r="B10052" s="678"/>
      <c r="C10052" s="678"/>
      <c r="D10052" s="678"/>
      <c r="E10052" s="678"/>
      <c r="F10052" s="678"/>
      <c r="G10052" s="678"/>
      <c r="H10052" s="679"/>
    </row>
    <row r="10053" spans="1:8">
      <c r="A10053" s="594" t="s">
        <v>4064</v>
      </c>
      <c r="B10053" s="595"/>
      <c r="C10053" s="595"/>
      <c r="D10053" s="596"/>
      <c r="E10053" s="597" t="s">
        <v>4130</v>
      </c>
      <c r="F10053" s="598" t="s">
        <v>4144</v>
      </c>
      <c r="G10053" s="599" t="s">
        <v>4133</v>
      </c>
      <c r="H10053" s="600" t="s">
        <v>4134</v>
      </c>
    </row>
    <row r="10054" spans="1:8">
      <c r="A10054" s="601" t="s">
        <v>4152</v>
      </c>
      <c r="B10054" s="602"/>
      <c r="C10054" s="602"/>
      <c r="D10054" s="603"/>
      <c r="E10054" s="604" t="s">
        <v>4146</v>
      </c>
      <c r="F10054" s="640">
        <v>0.42</v>
      </c>
      <c r="G10054" s="606">
        <v>64327.520156250001</v>
      </c>
      <c r="H10054" s="607">
        <v>27017.56</v>
      </c>
    </row>
    <row r="10055" spans="1:8">
      <c r="A10055" s="601"/>
      <c r="B10055" s="602"/>
      <c r="C10055" s="602"/>
      <c r="D10055" s="603"/>
      <c r="E10055" s="604" t="s">
        <v>4141</v>
      </c>
      <c r="F10055" s="605"/>
      <c r="G10055" s="606" t="s">
        <v>4141</v>
      </c>
      <c r="H10055" s="607" t="s">
        <v>4141</v>
      </c>
    </row>
    <row r="10056" spans="1:8" ht="13.5" thickBot="1">
      <c r="A10056" s="641"/>
      <c r="B10056" s="642"/>
      <c r="C10056" s="642"/>
      <c r="D10056" s="643"/>
      <c r="E10056" s="644" t="s">
        <v>4153</v>
      </c>
      <c r="F10056" s="645"/>
      <c r="G10056" s="646"/>
      <c r="H10056" s="647">
        <v>27017.56</v>
      </c>
    </row>
    <row r="10057" spans="1:8" ht="13.5" thickBot="1">
      <c r="A10057" s="648" t="s">
        <v>4154</v>
      </c>
      <c r="B10057" s="649"/>
      <c r="C10057" s="649"/>
      <c r="D10057" s="649"/>
      <c r="E10057" s="650"/>
      <c r="F10057" s="651">
        <v>125363.02</v>
      </c>
      <c r="G10057" s="652"/>
      <c r="H10057" s="653"/>
    </row>
    <row r="10058" spans="1:8" ht="15.75" thickBot="1">
      <c r="A10058" s="579"/>
      <c r="B10058" s="579"/>
      <c r="C10058" s="579"/>
      <c r="D10058" s="579"/>
      <c r="E10058" s="579"/>
      <c r="F10058" s="579"/>
      <c r="G10058" s="579"/>
      <c r="H10058" s="579"/>
    </row>
    <row r="10059" spans="1:8" ht="15.75" thickBot="1">
      <c r="A10059" s="580"/>
      <c r="B10059" s="580"/>
      <c r="C10059" s="580"/>
      <c r="D10059" s="580"/>
      <c r="E10059" s="580"/>
      <c r="F10059" s="580"/>
      <c r="G10059" s="580"/>
      <c r="H10059" s="580"/>
    </row>
    <row r="10060" spans="1:8" ht="26.25" thickBot="1">
      <c r="A10060" s="573" t="s">
        <v>4129</v>
      </c>
      <c r="B10060" s="581"/>
      <c r="C10060" s="581"/>
      <c r="D10060" s="582" t="s">
        <v>784</v>
      </c>
      <c r="E10060" s="583" t="s">
        <v>4130</v>
      </c>
      <c r="F10060" s="584" t="s">
        <v>28</v>
      </c>
      <c r="G10060" s="585" t="s">
        <v>0</v>
      </c>
      <c r="H10060" s="586" t="s">
        <v>5114</v>
      </c>
    </row>
    <row r="10061" spans="1:8" ht="15.75" customHeight="1" thickBot="1">
      <c r="A10061" s="580"/>
      <c r="B10061" s="580"/>
      <c r="C10061" s="580"/>
      <c r="D10061" s="580"/>
      <c r="E10061" s="580"/>
      <c r="F10061" s="580"/>
      <c r="G10061" s="580"/>
      <c r="H10061" s="580"/>
    </row>
    <row r="10062" spans="1:8">
      <c r="A10062" s="674" t="s">
        <v>1297</v>
      </c>
      <c r="B10062" s="675"/>
      <c r="C10062" s="675"/>
      <c r="D10062" s="675"/>
      <c r="E10062" s="675"/>
      <c r="F10062" s="675"/>
      <c r="G10062" s="675"/>
      <c r="H10062" s="676"/>
    </row>
    <row r="10063" spans="1:8">
      <c r="A10063" s="594" t="s">
        <v>4064</v>
      </c>
      <c r="B10063" s="595"/>
      <c r="C10063" s="595"/>
      <c r="D10063" s="596"/>
      <c r="E10063" s="597" t="s">
        <v>4130</v>
      </c>
      <c r="F10063" s="598" t="s">
        <v>4132</v>
      </c>
      <c r="G10063" s="599" t="s">
        <v>4133</v>
      </c>
      <c r="H10063" s="600" t="s">
        <v>4134</v>
      </c>
    </row>
    <row r="10064" spans="1:8">
      <c r="A10064" s="601" t="s">
        <v>4536</v>
      </c>
      <c r="B10064" s="602"/>
      <c r="C10064" s="602"/>
      <c r="D10064" s="603"/>
      <c r="E10064" s="604" t="s">
        <v>4263</v>
      </c>
      <c r="F10064" s="605">
        <v>3</v>
      </c>
      <c r="G10064" s="606">
        <v>2699</v>
      </c>
      <c r="H10064" s="607">
        <v>8097</v>
      </c>
    </row>
    <row r="10065" spans="1:8">
      <c r="A10065" s="601" t="s">
        <v>5115</v>
      </c>
      <c r="B10065" s="602"/>
      <c r="C10065" s="602"/>
      <c r="D10065" s="603"/>
      <c r="E10065" s="604" t="s">
        <v>4164</v>
      </c>
      <c r="F10065" s="605">
        <v>1</v>
      </c>
      <c r="G10065" s="606">
        <v>82414</v>
      </c>
      <c r="H10065" s="607">
        <v>82414</v>
      </c>
    </row>
    <row r="10066" spans="1:8">
      <c r="A10066" s="601" t="s">
        <v>5002</v>
      </c>
      <c r="B10066" s="602"/>
      <c r="C10066" s="602"/>
      <c r="D10066" s="603"/>
      <c r="E10066" s="604" t="s">
        <v>4263</v>
      </c>
      <c r="F10066" s="605">
        <v>0.3</v>
      </c>
      <c r="G10066" s="606">
        <v>8505</v>
      </c>
      <c r="H10066" s="607">
        <v>2551.5</v>
      </c>
    </row>
    <row r="10067" spans="1:8">
      <c r="A10067" s="601"/>
      <c r="B10067" s="602"/>
      <c r="C10067" s="602"/>
      <c r="D10067" s="603"/>
      <c r="E10067" s="604" t="s">
        <v>4141</v>
      </c>
      <c r="F10067" s="605"/>
      <c r="G10067" s="606" t="s">
        <v>4141</v>
      </c>
      <c r="H10067" s="607" t="s">
        <v>4141</v>
      </c>
    </row>
    <row r="10068" spans="1:8">
      <c r="A10068" s="601"/>
      <c r="B10068" s="602"/>
      <c r="C10068" s="602"/>
      <c r="D10068" s="603"/>
      <c r="E10068" s="623" t="s">
        <v>4142</v>
      </c>
      <c r="F10068" s="624"/>
      <c r="G10068" s="625"/>
      <c r="H10068" s="612">
        <v>93062.5</v>
      </c>
    </row>
    <row r="10069" spans="1:8">
      <c r="A10069" s="677" t="s">
        <v>4143</v>
      </c>
      <c r="B10069" s="678"/>
      <c r="C10069" s="678"/>
      <c r="D10069" s="678"/>
      <c r="E10069" s="678"/>
      <c r="F10069" s="678"/>
      <c r="G10069" s="678"/>
      <c r="H10069" s="679"/>
    </row>
    <row r="10070" spans="1:8">
      <c r="A10070" s="594" t="s">
        <v>4129</v>
      </c>
      <c r="B10070" s="595"/>
      <c r="C10070" s="595"/>
      <c r="D10070" s="596"/>
      <c r="E10070" s="597" t="s">
        <v>4130</v>
      </c>
      <c r="F10070" s="598" t="s">
        <v>4144</v>
      </c>
      <c r="G10070" s="599" t="s">
        <v>4133</v>
      </c>
      <c r="H10070" s="600" t="s">
        <v>4134</v>
      </c>
    </row>
    <row r="10071" spans="1:8">
      <c r="A10071" s="601" t="s">
        <v>4145</v>
      </c>
      <c r="B10071" s="602"/>
      <c r="C10071" s="602"/>
      <c r="D10071" s="603"/>
      <c r="E10071" s="604" t="s">
        <v>4146</v>
      </c>
      <c r="F10071" s="619">
        <v>0.42</v>
      </c>
      <c r="G10071" s="606">
        <v>1587.2183463750353</v>
      </c>
      <c r="H10071" s="607">
        <v>666.63</v>
      </c>
    </row>
    <row r="10072" spans="1:8">
      <c r="A10072" s="601" t="s">
        <v>4180</v>
      </c>
      <c r="B10072" s="602"/>
      <c r="C10072" s="602"/>
      <c r="D10072" s="603"/>
      <c r="E10072" s="604" t="s">
        <v>4146</v>
      </c>
      <c r="F10072" s="619">
        <v>0.42</v>
      </c>
      <c r="G10072" s="606">
        <v>104.75641086075238</v>
      </c>
      <c r="H10072" s="607">
        <v>44</v>
      </c>
    </row>
    <row r="10073" spans="1:8">
      <c r="A10073" s="601" t="s">
        <v>4181</v>
      </c>
      <c r="B10073" s="602"/>
      <c r="C10073" s="602"/>
      <c r="D10073" s="603"/>
      <c r="E10073" s="604" t="s">
        <v>4146</v>
      </c>
      <c r="F10073" s="619">
        <v>0.42</v>
      </c>
      <c r="G10073" s="606">
        <v>2041.4757928961851</v>
      </c>
      <c r="H10073" s="607">
        <v>857.42</v>
      </c>
    </row>
    <row r="10074" spans="1:8">
      <c r="A10074" s="620"/>
      <c r="B10074" s="621"/>
      <c r="C10074" s="621"/>
      <c r="D10074" s="622"/>
      <c r="E10074" s="623" t="s">
        <v>4147</v>
      </c>
      <c r="F10074" s="624"/>
      <c r="G10074" s="625"/>
      <c r="H10074" s="612">
        <v>1568.05</v>
      </c>
    </row>
    <row r="10075" spans="1:8">
      <c r="A10075" s="677" t="s">
        <v>4148</v>
      </c>
      <c r="B10075" s="678"/>
      <c r="C10075" s="678"/>
      <c r="D10075" s="678"/>
      <c r="E10075" s="678"/>
      <c r="F10075" s="678"/>
      <c r="G10075" s="678"/>
      <c r="H10075" s="679"/>
    </row>
    <row r="10076" spans="1:8">
      <c r="A10076" s="594" t="s">
        <v>4064</v>
      </c>
      <c r="B10076" s="595"/>
      <c r="C10076" s="595"/>
      <c r="D10076" s="596"/>
      <c r="E10076" s="597" t="s">
        <v>4130</v>
      </c>
      <c r="F10076" s="598" t="s">
        <v>4132</v>
      </c>
      <c r="G10076" s="599" t="s">
        <v>4133</v>
      </c>
      <c r="H10076" s="600" t="s">
        <v>4134</v>
      </c>
    </row>
    <row r="10077" spans="1:8">
      <c r="A10077" s="601" t="s">
        <v>4149</v>
      </c>
      <c r="B10077" s="602"/>
      <c r="C10077" s="602"/>
      <c r="D10077" s="603"/>
      <c r="E10077" s="604" t="s">
        <v>4140</v>
      </c>
      <c r="F10077" s="632">
        <v>9.5100000000000004E-2</v>
      </c>
      <c r="G10077" s="606">
        <v>64783.484999999993</v>
      </c>
      <c r="H10077" s="607">
        <v>6160.91</v>
      </c>
    </row>
    <row r="10078" spans="1:8">
      <c r="A10078" s="601"/>
      <c r="B10078" s="602"/>
      <c r="C10078" s="602"/>
      <c r="D10078" s="603"/>
      <c r="E10078" s="623" t="s">
        <v>4150</v>
      </c>
      <c r="F10078" s="624"/>
      <c r="G10078" s="625"/>
      <c r="H10078" s="612">
        <v>6160.91</v>
      </c>
    </row>
    <row r="10079" spans="1:8">
      <c r="A10079" s="677" t="s">
        <v>4151</v>
      </c>
      <c r="B10079" s="678"/>
      <c r="C10079" s="678"/>
      <c r="D10079" s="678"/>
      <c r="E10079" s="678"/>
      <c r="F10079" s="678"/>
      <c r="G10079" s="678"/>
      <c r="H10079" s="679"/>
    </row>
    <row r="10080" spans="1:8">
      <c r="A10080" s="594" t="s">
        <v>4064</v>
      </c>
      <c r="B10080" s="595"/>
      <c r="C10080" s="595"/>
      <c r="D10080" s="596"/>
      <c r="E10080" s="597" t="s">
        <v>4130</v>
      </c>
      <c r="F10080" s="598" t="s">
        <v>4144</v>
      </c>
      <c r="G10080" s="599" t="s">
        <v>4133</v>
      </c>
      <c r="H10080" s="600" t="s">
        <v>4134</v>
      </c>
    </row>
    <row r="10081" spans="1:8">
      <c r="A10081" s="601" t="s">
        <v>4152</v>
      </c>
      <c r="B10081" s="602"/>
      <c r="C10081" s="602"/>
      <c r="D10081" s="603"/>
      <c r="E10081" s="604" t="s">
        <v>4146</v>
      </c>
      <c r="F10081" s="640">
        <v>0.42</v>
      </c>
      <c r="G10081" s="606">
        <v>64327.520156250001</v>
      </c>
      <c r="H10081" s="607">
        <v>27017.56</v>
      </c>
    </row>
    <row r="10082" spans="1:8">
      <c r="A10082" s="601"/>
      <c r="B10082" s="602"/>
      <c r="C10082" s="602"/>
      <c r="D10082" s="603"/>
      <c r="E10082" s="604" t="s">
        <v>4141</v>
      </c>
      <c r="F10082" s="605"/>
      <c r="G10082" s="606" t="s">
        <v>4141</v>
      </c>
      <c r="H10082" s="607" t="s">
        <v>4141</v>
      </c>
    </row>
    <row r="10083" spans="1:8" ht="13.5" thickBot="1">
      <c r="A10083" s="641"/>
      <c r="B10083" s="642"/>
      <c r="C10083" s="642"/>
      <c r="D10083" s="643"/>
      <c r="E10083" s="644" t="s">
        <v>4153</v>
      </c>
      <c r="F10083" s="645"/>
      <c r="G10083" s="646"/>
      <c r="H10083" s="647">
        <v>27017.56</v>
      </c>
    </row>
    <row r="10084" spans="1:8" ht="13.5" thickBot="1">
      <c r="A10084" s="648" t="s">
        <v>4154</v>
      </c>
      <c r="B10084" s="649"/>
      <c r="C10084" s="649"/>
      <c r="D10084" s="649"/>
      <c r="E10084" s="650"/>
      <c r="F10084" s="651">
        <v>127809.02</v>
      </c>
      <c r="G10084" s="652"/>
      <c r="H10084" s="653"/>
    </row>
    <row r="10085" spans="1:8" ht="15.75" thickBot="1">
      <c r="A10085" s="579"/>
      <c r="B10085" s="579"/>
      <c r="C10085" s="579"/>
      <c r="D10085" s="579"/>
      <c r="E10085" s="579"/>
      <c r="F10085" s="579"/>
      <c r="G10085" s="579"/>
      <c r="H10085" s="579"/>
    </row>
    <row r="10086" spans="1:8" ht="15.75" thickBot="1">
      <c r="A10086" s="580"/>
      <c r="B10086" s="580"/>
      <c r="C10086" s="580"/>
      <c r="D10086" s="580"/>
      <c r="E10086" s="580"/>
      <c r="F10086" s="580"/>
      <c r="G10086" s="580"/>
      <c r="H10086" s="580"/>
    </row>
    <row r="10087" spans="1:8" ht="26.25" thickBot="1">
      <c r="A10087" s="573" t="s">
        <v>4129</v>
      </c>
      <c r="B10087" s="581"/>
      <c r="C10087" s="581"/>
      <c r="D10087" s="582" t="s">
        <v>786</v>
      </c>
      <c r="E10087" s="583" t="s">
        <v>4130</v>
      </c>
      <c r="F10087" s="584" t="s">
        <v>28</v>
      </c>
      <c r="G10087" s="585" t="s">
        <v>0</v>
      </c>
      <c r="H10087" s="586" t="s">
        <v>5116</v>
      </c>
    </row>
    <row r="10088" spans="1:8" ht="15.75" customHeight="1" thickBot="1">
      <c r="A10088" s="580"/>
      <c r="B10088" s="580"/>
      <c r="C10088" s="580"/>
      <c r="D10088" s="580"/>
      <c r="E10088" s="580"/>
      <c r="F10088" s="580"/>
      <c r="G10088" s="580"/>
      <c r="H10088" s="580"/>
    </row>
    <row r="10089" spans="1:8">
      <c r="A10089" s="674" t="s">
        <v>1297</v>
      </c>
      <c r="B10089" s="675"/>
      <c r="C10089" s="675"/>
      <c r="D10089" s="675"/>
      <c r="E10089" s="675"/>
      <c r="F10089" s="675"/>
      <c r="G10089" s="675"/>
      <c r="H10089" s="676"/>
    </row>
    <row r="10090" spans="1:8">
      <c r="A10090" s="594" t="s">
        <v>4064</v>
      </c>
      <c r="B10090" s="595"/>
      <c r="C10090" s="595"/>
      <c r="D10090" s="596"/>
      <c r="E10090" s="597" t="s">
        <v>4130</v>
      </c>
      <c r="F10090" s="598" t="s">
        <v>4132</v>
      </c>
      <c r="G10090" s="599" t="s">
        <v>4133</v>
      </c>
      <c r="H10090" s="600" t="s">
        <v>4134</v>
      </c>
    </row>
    <row r="10091" spans="1:8">
      <c r="A10091" s="601" t="s">
        <v>5058</v>
      </c>
      <c r="B10091" s="602"/>
      <c r="C10091" s="602"/>
      <c r="D10091" s="603"/>
      <c r="E10091" s="604" t="s">
        <v>4263</v>
      </c>
      <c r="F10091" s="605">
        <v>3</v>
      </c>
      <c r="G10091" s="606">
        <v>3805</v>
      </c>
      <c r="H10091" s="607">
        <v>11415</v>
      </c>
    </row>
    <row r="10092" spans="1:8">
      <c r="A10092" s="601" t="s">
        <v>5117</v>
      </c>
      <c r="B10092" s="602"/>
      <c r="C10092" s="602"/>
      <c r="D10092" s="603"/>
      <c r="E10092" s="604" t="s">
        <v>4164</v>
      </c>
      <c r="F10092" s="605">
        <v>1</v>
      </c>
      <c r="G10092" s="606">
        <v>146580</v>
      </c>
      <c r="H10092" s="607">
        <v>146580</v>
      </c>
    </row>
    <row r="10093" spans="1:8">
      <c r="A10093" s="601" t="s">
        <v>5059</v>
      </c>
      <c r="B10093" s="602"/>
      <c r="C10093" s="602"/>
      <c r="D10093" s="603"/>
      <c r="E10093" s="604" t="s">
        <v>4263</v>
      </c>
      <c r="F10093" s="605">
        <v>0.2</v>
      </c>
      <c r="G10093" s="606">
        <v>17028</v>
      </c>
      <c r="H10093" s="607">
        <v>3405.6</v>
      </c>
    </row>
    <row r="10094" spans="1:8">
      <c r="A10094" s="601"/>
      <c r="B10094" s="602"/>
      <c r="C10094" s="602"/>
      <c r="D10094" s="603"/>
      <c r="E10094" s="604" t="s">
        <v>4141</v>
      </c>
      <c r="F10094" s="605"/>
      <c r="G10094" s="606" t="s">
        <v>4141</v>
      </c>
      <c r="H10094" s="607" t="s">
        <v>4141</v>
      </c>
    </row>
    <row r="10095" spans="1:8">
      <c r="A10095" s="601"/>
      <c r="B10095" s="602"/>
      <c r="C10095" s="602"/>
      <c r="D10095" s="603"/>
      <c r="E10095" s="623" t="s">
        <v>4142</v>
      </c>
      <c r="F10095" s="624"/>
      <c r="G10095" s="625"/>
      <c r="H10095" s="612">
        <v>161400.6</v>
      </c>
    </row>
    <row r="10096" spans="1:8">
      <c r="A10096" s="677" t="s">
        <v>4143</v>
      </c>
      <c r="B10096" s="678"/>
      <c r="C10096" s="678"/>
      <c r="D10096" s="678"/>
      <c r="E10096" s="678"/>
      <c r="F10096" s="678"/>
      <c r="G10096" s="678"/>
      <c r="H10096" s="679"/>
    </row>
    <row r="10097" spans="1:8">
      <c r="A10097" s="594" t="s">
        <v>4129</v>
      </c>
      <c r="B10097" s="595"/>
      <c r="C10097" s="595"/>
      <c r="D10097" s="596"/>
      <c r="E10097" s="597" t="s">
        <v>4130</v>
      </c>
      <c r="F10097" s="598" t="s">
        <v>4144</v>
      </c>
      <c r="G10097" s="599" t="s">
        <v>4133</v>
      </c>
      <c r="H10097" s="600" t="s">
        <v>4134</v>
      </c>
    </row>
    <row r="10098" spans="1:8">
      <c r="A10098" s="601" t="s">
        <v>4145</v>
      </c>
      <c r="B10098" s="602"/>
      <c r="C10098" s="602"/>
      <c r="D10098" s="603"/>
      <c r="E10098" s="604" t="s">
        <v>4146</v>
      </c>
      <c r="F10098" s="619">
        <v>0.45</v>
      </c>
      <c r="G10098" s="606">
        <v>1587.2183463750353</v>
      </c>
      <c r="H10098" s="607">
        <v>714.25</v>
      </c>
    </row>
    <row r="10099" spans="1:8">
      <c r="A10099" s="601" t="s">
        <v>4180</v>
      </c>
      <c r="B10099" s="602"/>
      <c r="C10099" s="602"/>
      <c r="D10099" s="603"/>
      <c r="E10099" s="604" t="s">
        <v>4146</v>
      </c>
      <c r="F10099" s="619">
        <v>0.45</v>
      </c>
      <c r="G10099" s="606">
        <v>104.75641086075238</v>
      </c>
      <c r="H10099" s="607">
        <v>47.14</v>
      </c>
    </row>
    <row r="10100" spans="1:8">
      <c r="A10100" s="601" t="s">
        <v>4181</v>
      </c>
      <c r="B10100" s="602"/>
      <c r="C10100" s="602"/>
      <c r="D10100" s="603"/>
      <c r="E10100" s="604" t="s">
        <v>4146</v>
      </c>
      <c r="F10100" s="619">
        <v>0.45</v>
      </c>
      <c r="G10100" s="606">
        <v>2041.4757928961851</v>
      </c>
      <c r="H10100" s="607">
        <v>918.66</v>
      </c>
    </row>
    <row r="10101" spans="1:8">
      <c r="A10101" s="620"/>
      <c r="B10101" s="621"/>
      <c r="C10101" s="621"/>
      <c r="D10101" s="622"/>
      <c r="E10101" s="623" t="s">
        <v>4147</v>
      </c>
      <c r="F10101" s="624"/>
      <c r="G10101" s="625"/>
      <c r="H10101" s="612">
        <v>1680.05</v>
      </c>
    </row>
    <row r="10102" spans="1:8">
      <c r="A10102" s="677" t="s">
        <v>4148</v>
      </c>
      <c r="B10102" s="678"/>
      <c r="C10102" s="678"/>
      <c r="D10102" s="678"/>
      <c r="E10102" s="678"/>
      <c r="F10102" s="678"/>
      <c r="G10102" s="678"/>
      <c r="H10102" s="679"/>
    </row>
    <row r="10103" spans="1:8">
      <c r="A10103" s="594" t="s">
        <v>4064</v>
      </c>
      <c r="B10103" s="595"/>
      <c r="C10103" s="595"/>
      <c r="D10103" s="596"/>
      <c r="E10103" s="597" t="s">
        <v>4130</v>
      </c>
      <c r="F10103" s="598" t="s">
        <v>4132</v>
      </c>
      <c r="G10103" s="599" t="s">
        <v>4133</v>
      </c>
      <c r="H10103" s="600" t="s">
        <v>4134</v>
      </c>
    </row>
    <row r="10104" spans="1:8">
      <c r="A10104" s="601" t="s">
        <v>4149</v>
      </c>
      <c r="B10104" s="602"/>
      <c r="C10104" s="602"/>
      <c r="D10104" s="603"/>
      <c r="E10104" s="604" t="s">
        <v>4140</v>
      </c>
      <c r="F10104" s="632">
        <v>0.1</v>
      </c>
      <c r="G10104" s="606">
        <v>64783.484999999993</v>
      </c>
      <c r="H10104" s="607">
        <v>6478.35</v>
      </c>
    </row>
    <row r="10105" spans="1:8">
      <c r="A10105" s="601"/>
      <c r="B10105" s="602"/>
      <c r="C10105" s="602"/>
      <c r="D10105" s="603"/>
      <c r="E10105" s="623" t="s">
        <v>4150</v>
      </c>
      <c r="F10105" s="624"/>
      <c r="G10105" s="625"/>
      <c r="H10105" s="612">
        <v>6478.35</v>
      </c>
    </row>
    <row r="10106" spans="1:8">
      <c r="A10106" s="677" t="s">
        <v>4151</v>
      </c>
      <c r="B10106" s="678"/>
      <c r="C10106" s="678"/>
      <c r="D10106" s="678"/>
      <c r="E10106" s="678"/>
      <c r="F10106" s="678"/>
      <c r="G10106" s="678"/>
      <c r="H10106" s="679"/>
    </row>
    <row r="10107" spans="1:8">
      <c r="A10107" s="594" t="s">
        <v>4064</v>
      </c>
      <c r="B10107" s="595"/>
      <c r="C10107" s="595"/>
      <c r="D10107" s="596"/>
      <c r="E10107" s="597" t="s">
        <v>4130</v>
      </c>
      <c r="F10107" s="598" t="s">
        <v>4144</v>
      </c>
      <c r="G10107" s="599" t="s">
        <v>4133</v>
      </c>
      <c r="H10107" s="600" t="s">
        <v>4134</v>
      </c>
    </row>
    <row r="10108" spans="1:8">
      <c r="A10108" s="601" t="s">
        <v>4152</v>
      </c>
      <c r="B10108" s="602"/>
      <c r="C10108" s="602"/>
      <c r="D10108" s="603"/>
      <c r="E10108" s="604" t="s">
        <v>4146</v>
      </c>
      <c r="F10108" s="640">
        <v>0.45</v>
      </c>
      <c r="G10108" s="606">
        <v>64327.520156250001</v>
      </c>
      <c r="H10108" s="607">
        <v>28947.38</v>
      </c>
    </row>
    <row r="10109" spans="1:8">
      <c r="A10109" s="601"/>
      <c r="B10109" s="602"/>
      <c r="C10109" s="602"/>
      <c r="D10109" s="603"/>
      <c r="E10109" s="604" t="s">
        <v>4141</v>
      </c>
      <c r="F10109" s="605"/>
      <c r="G10109" s="606" t="s">
        <v>4141</v>
      </c>
      <c r="H10109" s="607" t="s">
        <v>4141</v>
      </c>
    </row>
    <row r="10110" spans="1:8" ht="13.5" thickBot="1">
      <c r="A10110" s="641"/>
      <c r="B10110" s="642"/>
      <c r="C10110" s="642"/>
      <c r="D10110" s="643"/>
      <c r="E10110" s="644" t="s">
        <v>4153</v>
      </c>
      <c r="F10110" s="645"/>
      <c r="G10110" s="646"/>
      <c r="H10110" s="647">
        <v>28947.38</v>
      </c>
    </row>
    <row r="10111" spans="1:8" ht="13.5" thickBot="1">
      <c r="A10111" s="648" t="s">
        <v>4154</v>
      </c>
      <c r="B10111" s="649"/>
      <c r="C10111" s="649"/>
      <c r="D10111" s="649"/>
      <c r="E10111" s="650"/>
      <c r="F10111" s="651">
        <v>198506.38</v>
      </c>
      <c r="G10111" s="652"/>
      <c r="H10111" s="653"/>
    </row>
    <row r="10112" spans="1:8" ht="15.75" thickBot="1">
      <c r="A10112" s="579"/>
      <c r="B10112" s="579"/>
      <c r="C10112" s="579"/>
      <c r="D10112" s="579"/>
      <c r="E10112" s="579"/>
      <c r="F10112" s="579"/>
      <c r="G10112" s="579"/>
      <c r="H10112" s="579"/>
    </row>
    <row r="10113" spans="1:8" ht="15.75" thickBot="1">
      <c r="A10113" s="580"/>
      <c r="B10113" s="580"/>
      <c r="C10113" s="580"/>
      <c r="D10113" s="580"/>
      <c r="E10113" s="580"/>
      <c r="F10113" s="580"/>
      <c r="G10113" s="580"/>
      <c r="H10113" s="580"/>
    </row>
    <row r="10114" spans="1:8" ht="26.25" thickBot="1">
      <c r="A10114" s="573" t="s">
        <v>4129</v>
      </c>
      <c r="B10114" s="581"/>
      <c r="C10114" s="581"/>
      <c r="D10114" s="582" t="s">
        <v>788</v>
      </c>
      <c r="E10114" s="583" t="s">
        <v>4130</v>
      </c>
      <c r="F10114" s="584" t="s">
        <v>28</v>
      </c>
      <c r="G10114" s="585" t="s">
        <v>0</v>
      </c>
      <c r="H10114" s="586" t="s">
        <v>5118</v>
      </c>
    </row>
    <row r="10115" spans="1:8" ht="15.75" customHeight="1" thickBot="1">
      <c r="A10115" s="580"/>
      <c r="B10115" s="580"/>
      <c r="C10115" s="580"/>
      <c r="D10115" s="580"/>
      <c r="E10115" s="580"/>
      <c r="F10115" s="580"/>
      <c r="G10115" s="580"/>
      <c r="H10115" s="580"/>
    </row>
    <row r="10116" spans="1:8">
      <c r="A10116" s="674" t="s">
        <v>1297</v>
      </c>
      <c r="B10116" s="675"/>
      <c r="C10116" s="675"/>
      <c r="D10116" s="675"/>
      <c r="E10116" s="675"/>
      <c r="F10116" s="675"/>
      <c r="G10116" s="675"/>
      <c r="H10116" s="676"/>
    </row>
    <row r="10117" spans="1:8">
      <c r="A10117" s="594" t="s">
        <v>4064</v>
      </c>
      <c r="B10117" s="595"/>
      <c r="C10117" s="595"/>
      <c r="D10117" s="596"/>
      <c r="E10117" s="597" t="s">
        <v>4130</v>
      </c>
      <c r="F10117" s="598" t="s">
        <v>4132</v>
      </c>
      <c r="G10117" s="599" t="s">
        <v>4133</v>
      </c>
      <c r="H10117" s="600" t="s">
        <v>4134</v>
      </c>
    </row>
    <row r="10118" spans="1:8">
      <c r="A10118" s="601" t="s">
        <v>4536</v>
      </c>
      <c r="B10118" s="602"/>
      <c r="C10118" s="602"/>
      <c r="D10118" s="603"/>
      <c r="E10118" s="604" t="s">
        <v>4263</v>
      </c>
      <c r="F10118" s="605">
        <v>3</v>
      </c>
      <c r="G10118" s="606">
        <v>2699</v>
      </c>
      <c r="H10118" s="607">
        <v>8097</v>
      </c>
    </row>
    <row r="10119" spans="1:8">
      <c r="A10119" s="601" t="s">
        <v>5119</v>
      </c>
      <c r="B10119" s="602"/>
      <c r="C10119" s="602"/>
      <c r="D10119" s="603"/>
      <c r="E10119" s="604" t="s">
        <v>4164</v>
      </c>
      <c r="F10119" s="605">
        <v>1.05</v>
      </c>
      <c r="G10119" s="606">
        <v>45329</v>
      </c>
      <c r="H10119" s="607">
        <v>47595.45</v>
      </c>
    </row>
    <row r="10120" spans="1:8">
      <c r="A10120" s="601" t="s">
        <v>5002</v>
      </c>
      <c r="B10120" s="602"/>
      <c r="C10120" s="602"/>
      <c r="D10120" s="603"/>
      <c r="E10120" s="604" t="s">
        <v>4263</v>
      </c>
      <c r="F10120" s="605">
        <v>0.3</v>
      </c>
      <c r="G10120" s="606">
        <v>8505</v>
      </c>
      <c r="H10120" s="607">
        <v>2551.5</v>
      </c>
    </row>
    <row r="10121" spans="1:8">
      <c r="A10121" s="601"/>
      <c r="B10121" s="602"/>
      <c r="C10121" s="602"/>
      <c r="D10121" s="603"/>
      <c r="E10121" s="604" t="s">
        <v>4141</v>
      </c>
      <c r="F10121" s="605"/>
      <c r="G10121" s="606" t="s">
        <v>4141</v>
      </c>
      <c r="H10121" s="607" t="s">
        <v>4141</v>
      </c>
    </row>
    <row r="10122" spans="1:8">
      <c r="A10122" s="601"/>
      <c r="B10122" s="602"/>
      <c r="C10122" s="602"/>
      <c r="D10122" s="603"/>
      <c r="E10122" s="623" t="s">
        <v>4142</v>
      </c>
      <c r="F10122" s="624"/>
      <c r="G10122" s="625"/>
      <c r="H10122" s="612">
        <v>58243.95</v>
      </c>
    </row>
    <row r="10123" spans="1:8">
      <c r="A10123" s="677" t="s">
        <v>4143</v>
      </c>
      <c r="B10123" s="678"/>
      <c r="C10123" s="678"/>
      <c r="D10123" s="678"/>
      <c r="E10123" s="678"/>
      <c r="F10123" s="678"/>
      <c r="G10123" s="678"/>
      <c r="H10123" s="679"/>
    </row>
    <row r="10124" spans="1:8">
      <c r="A10124" s="594" t="s">
        <v>4129</v>
      </c>
      <c r="B10124" s="595"/>
      <c r="C10124" s="595"/>
      <c r="D10124" s="596"/>
      <c r="E10124" s="597" t="s">
        <v>4130</v>
      </c>
      <c r="F10124" s="598" t="s">
        <v>4144</v>
      </c>
      <c r="G10124" s="599" t="s">
        <v>4133</v>
      </c>
      <c r="H10124" s="600" t="s">
        <v>4134</v>
      </c>
    </row>
    <row r="10125" spans="1:8">
      <c r="A10125" s="601" t="s">
        <v>4145</v>
      </c>
      <c r="B10125" s="602"/>
      <c r="C10125" s="602"/>
      <c r="D10125" s="603"/>
      <c r="E10125" s="604" t="s">
        <v>4146</v>
      </c>
      <c r="F10125" s="619">
        <v>0.47</v>
      </c>
      <c r="G10125" s="606">
        <v>1587.2183463750353</v>
      </c>
      <c r="H10125" s="607">
        <v>745.99</v>
      </c>
    </row>
    <row r="10126" spans="1:8">
      <c r="A10126" s="601" t="s">
        <v>4180</v>
      </c>
      <c r="B10126" s="602"/>
      <c r="C10126" s="602"/>
      <c r="D10126" s="603"/>
      <c r="E10126" s="604" t="s">
        <v>4146</v>
      </c>
      <c r="F10126" s="619">
        <v>0.47</v>
      </c>
      <c r="G10126" s="606">
        <v>104.75641086075238</v>
      </c>
      <c r="H10126" s="607">
        <v>49.24</v>
      </c>
    </row>
    <row r="10127" spans="1:8">
      <c r="A10127" s="601" t="s">
        <v>4181</v>
      </c>
      <c r="B10127" s="602"/>
      <c r="C10127" s="602"/>
      <c r="D10127" s="603"/>
      <c r="E10127" s="604" t="s">
        <v>4146</v>
      </c>
      <c r="F10127" s="619">
        <v>0.47</v>
      </c>
      <c r="G10127" s="606">
        <v>2041.4757928961851</v>
      </c>
      <c r="H10127" s="607">
        <v>959.49</v>
      </c>
    </row>
    <row r="10128" spans="1:8">
      <c r="A10128" s="620"/>
      <c r="B10128" s="621"/>
      <c r="C10128" s="621"/>
      <c r="D10128" s="622"/>
      <c r="E10128" s="623" t="s">
        <v>4147</v>
      </c>
      <c r="F10128" s="624"/>
      <c r="G10128" s="625"/>
      <c r="H10128" s="612">
        <v>1754.72</v>
      </c>
    </row>
    <row r="10129" spans="1:8">
      <c r="A10129" s="677" t="s">
        <v>4148</v>
      </c>
      <c r="B10129" s="678"/>
      <c r="C10129" s="678"/>
      <c r="D10129" s="678"/>
      <c r="E10129" s="678"/>
      <c r="F10129" s="678"/>
      <c r="G10129" s="678"/>
      <c r="H10129" s="679"/>
    </row>
    <row r="10130" spans="1:8">
      <c r="A10130" s="594" t="s">
        <v>4064</v>
      </c>
      <c r="B10130" s="595"/>
      <c r="C10130" s="595"/>
      <c r="D10130" s="596"/>
      <c r="E10130" s="597" t="s">
        <v>4130</v>
      </c>
      <c r="F10130" s="598" t="s">
        <v>4132</v>
      </c>
      <c r="G10130" s="599" t="s">
        <v>4133</v>
      </c>
      <c r="H10130" s="600" t="s">
        <v>4134</v>
      </c>
    </row>
    <row r="10131" spans="1:8">
      <c r="A10131" s="601" t="s">
        <v>4149</v>
      </c>
      <c r="B10131" s="602"/>
      <c r="C10131" s="602"/>
      <c r="D10131" s="603"/>
      <c r="E10131" s="604" t="s">
        <v>4140</v>
      </c>
      <c r="F10131" s="632">
        <v>0.1</v>
      </c>
      <c r="G10131" s="606">
        <v>64783.484999999993</v>
      </c>
      <c r="H10131" s="607">
        <v>6478.35</v>
      </c>
    </row>
    <row r="10132" spans="1:8">
      <c r="A10132" s="601"/>
      <c r="B10132" s="602"/>
      <c r="C10132" s="602"/>
      <c r="D10132" s="603"/>
      <c r="E10132" s="623" t="s">
        <v>4150</v>
      </c>
      <c r="F10132" s="624"/>
      <c r="G10132" s="625"/>
      <c r="H10132" s="612">
        <v>6478.35</v>
      </c>
    </row>
    <row r="10133" spans="1:8">
      <c r="A10133" s="677" t="s">
        <v>4151</v>
      </c>
      <c r="B10133" s="678"/>
      <c r="C10133" s="678"/>
      <c r="D10133" s="678"/>
      <c r="E10133" s="678"/>
      <c r="F10133" s="678"/>
      <c r="G10133" s="678"/>
      <c r="H10133" s="679"/>
    </row>
    <row r="10134" spans="1:8">
      <c r="A10134" s="594" t="s">
        <v>4064</v>
      </c>
      <c r="B10134" s="595"/>
      <c r="C10134" s="595"/>
      <c r="D10134" s="596"/>
      <c r="E10134" s="597" t="s">
        <v>4130</v>
      </c>
      <c r="F10134" s="598" t="s">
        <v>4144</v>
      </c>
      <c r="G10134" s="599" t="s">
        <v>4133</v>
      </c>
      <c r="H10134" s="600" t="s">
        <v>4134</v>
      </c>
    </row>
    <row r="10135" spans="1:8">
      <c r="A10135" s="601" t="s">
        <v>4152</v>
      </c>
      <c r="B10135" s="602"/>
      <c r="C10135" s="602"/>
      <c r="D10135" s="603"/>
      <c r="E10135" s="604" t="s">
        <v>4146</v>
      </c>
      <c r="F10135" s="640">
        <v>0.47</v>
      </c>
      <c r="G10135" s="606">
        <v>64327.520156250001</v>
      </c>
      <c r="H10135" s="607">
        <v>30233.93</v>
      </c>
    </row>
    <row r="10136" spans="1:8">
      <c r="A10136" s="601"/>
      <c r="B10136" s="602"/>
      <c r="C10136" s="602"/>
      <c r="D10136" s="603"/>
      <c r="E10136" s="604" t="s">
        <v>4141</v>
      </c>
      <c r="F10136" s="605"/>
      <c r="G10136" s="606" t="s">
        <v>4141</v>
      </c>
      <c r="H10136" s="607" t="s">
        <v>4141</v>
      </c>
    </row>
    <row r="10137" spans="1:8" ht="13.5" thickBot="1">
      <c r="A10137" s="641"/>
      <c r="B10137" s="642"/>
      <c r="C10137" s="642"/>
      <c r="D10137" s="643"/>
      <c r="E10137" s="644" t="s">
        <v>4153</v>
      </c>
      <c r="F10137" s="645"/>
      <c r="G10137" s="646"/>
      <c r="H10137" s="647">
        <v>30233.93</v>
      </c>
    </row>
    <row r="10138" spans="1:8" ht="13.5" thickBot="1">
      <c r="A10138" s="648" t="s">
        <v>4154</v>
      </c>
      <c r="B10138" s="649"/>
      <c r="C10138" s="649"/>
      <c r="D10138" s="649"/>
      <c r="E10138" s="650"/>
      <c r="F10138" s="651">
        <v>96710.95</v>
      </c>
      <c r="G10138" s="652"/>
      <c r="H10138" s="653"/>
    </row>
    <row r="10139" spans="1:8" ht="15.75" thickBot="1">
      <c r="A10139" s="579"/>
      <c r="B10139" s="579"/>
      <c r="C10139" s="579"/>
      <c r="D10139" s="579"/>
      <c r="E10139" s="579"/>
      <c r="F10139" s="579"/>
      <c r="G10139" s="579"/>
      <c r="H10139" s="579"/>
    </row>
    <row r="10140" spans="1:8" ht="15.75" thickBot="1">
      <c r="A10140" s="580"/>
      <c r="B10140" s="580"/>
      <c r="C10140" s="580"/>
      <c r="D10140" s="580"/>
      <c r="E10140" s="580"/>
      <c r="F10140" s="580"/>
      <c r="G10140" s="580"/>
      <c r="H10140" s="580"/>
    </row>
    <row r="10141" spans="1:8" ht="26.25" thickBot="1">
      <c r="A10141" s="573" t="s">
        <v>4129</v>
      </c>
      <c r="B10141" s="581"/>
      <c r="C10141" s="581"/>
      <c r="D10141" s="582" t="s">
        <v>790</v>
      </c>
      <c r="E10141" s="583" t="s">
        <v>4130</v>
      </c>
      <c r="F10141" s="584" t="s">
        <v>28</v>
      </c>
      <c r="G10141" s="585" t="s">
        <v>0</v>
      </c>
      <c r="H10141" s="586" t="s">
        <v>5120</v>
      </c>
    </row>
    <row r="10142" spans="1:8" ht="15.75" customHeight="1" thickBot="1">
      <c r="A10142" s="580"/>
      <c r="B10142" s="580"/>
      <c r="C10142" s="580"/>
      <c r="D10142" s="580"/>
      <c r="E10142" s="580"/>
      <c r="F10142" s="580"/>
      <c r="G10142" s="580"/>
      <c r="H10142" s="580"/>
    </row>
    <row r="10143" spans="1:8">
      <c r="A10143" s="674" t="s">
        <v>1297</v>
      </c>
      <c r="B10143" s="675"/>
      <c r="C10143" s="675"/>
      <c r="D10143" s="675"/>
      <c r="E10143" s="675"/>
      <c r="F10143" s="675"/>
      <c r="G10143" s="675"/>
      <c r="H10143" s="676"/>
    </row>
    <row r="10144" spans="1:8">
      <c r="A10144" s="594" t="s">
        <v>4064</v>
      </c>
      <c r="B10144" s="595"/>
      <c r="C10144" s="595"/>
      <c r="D10144" s="596"/>
      <c r="E10144" s="597" t="s">
        <v>4130</v>
      </c>
      <c r="F10144" s="598" t="s">
        <v>4132</v>
      </c>
      <c r="G10144" s="599" t="s">
        <v>4133</v>
      </c>
      <c r="H10144" s="600" t="s">
        <v>4134</v>
      </c>
    </row>
    <row r="10145" spans="1:8">
      <c r="A10145" s="601" t="s">
        <v>5121</v>
      </c>
      <c r="B10145" s="602"/>
      <c r="C10145" s="602"/>
      <c r="D10145" s="603"/>
      <c r="E10145" s="604" t="s">
        <v>4164</v>
      </c>
      <c r="F10145" s="605">
        <v>1</v>
      </c>
      <c r="G10145" s="606">
        <v>804726</v>
      </c>
      <c r="H10145" s="607">
        <v>804726</v>
      </c>
    </row>
    <row r="10146" spans="1:8">
      <c r="A10146" s="601"/>
      <c r="B10146" s="602"/>
      <c r="C10146" s="602"/>
      <c r="D10146" s="603"/>
      <c r="E10146" s="604" t="s">
        <v>4141</v>
      </c>
      <c r="F10146" s="605"/>
      <c r="G10146" s="606" t="s">
        <v>4141</v>
      </c>
      <c r="H10146" s="607" t="s">
        <v>4141</v>
      </c>
    </row>
    <row r="10147" spans="1:8">
      <c r="A10147" s="601"/>
      <c r="B10147" s="602"/>
      <c r="C10147" s="602"/>
      <c r="D10147" s="603"/>
      <c r="E10147" s="604" t="s">
        <v>4141</v>
      </c>
      <c r="F10147" s="605"/>
      <c r="G10147" s="606" t="s">
        <v>4141</v>
      </c>
      <c r="H10147" s="607" t="s">
        <v>4141</v>
      </c>
    </row>
    <row r="10148" spans="1:8">
      <c r="A10148" s="601"/>
      <c r="B10148" s="602"/>
      <c r="C10148" s="602"/>
      <c r="D10148" s="603"/>
      <c r="E10148" s="623" t="s">
        <v>4142</v>
      </c>
      <c r="F10148" s="624"/>
      <c r="G10148" s="625"/>
      <c r="H10148" s="612">
        <v>804726</v>
      </c>
    </row>
    <row r="10149" spans="1:8">
      <c r="A10149" s="677" t="s">
        <v>4143</v>
      </c>
      <c r="B10149" s="678"/>
      <c r="C10149" s="678"/>
      <c r="D10149" s="678"/>
      <c r="E10149" s="678"/>
      <c r="F10149" s="678"/>
      <c r="G10149" s="678"/>
      <c r="H10149" s="679"/>
    </row>
    <row r="10150" spans="1:8">
      <c r="A10150" s="594" t="s">
        <v>4129</v>
      </c>
      <c r="B10150" s="595"/>
      <c r="C10150" s="595"/>
      <c r="D10150" s="596"/>
      <c r="E10150" s="597" t="s">
        <v>4130</v>
      </c>
      <c r="F10150" s="598" t="s">
        <v>4144</v>
      </c>
      <c r="G10150" s="599" t="s">
        <v>4133</v>
      </c>
      <c r="H10150" s="600" t="s">
        <v>4134</v>
      </c>
    </row>
    <row r="10151" spans="1:8">
      <c r="A10151" s="601" t="s">
        <v>4145</v>
      </c>
      <c r="B10151" s="602"/>
      <c r="C10151" s="602"/>
      <c r="D10151" s="603"/>
      <c r="E10151" s="604" t="s">
        <v>4146</v>
      </c>
      <c r="F10151" s="619">
        <v>1</v>
      </c>
      <c r="G10151" s="606">
        <v>1587.2183463750353</v>
      </c>
      <c r="H10151" s="607">
        <v>1587.22</v>
      </c>
    </row>
    <row r="10152" spans="1:8">
      <c r="A10152" s="601" t="s">
        <v>5122</v>
      </c>
      <c r="B10152" s="602"/>
      <c r="C10152" s="602"/>
      <c r="D10152" s="603"/>
      <c r="E10152" s="604" t="s">
        <v>4146</v>
      </c>
      <c r="F10152" s="619">
        <v>1</v>
      </c>
      <c r="G10152" s="606">
        <v>6634.572687847648</v>
      </c>
      <c r="H10152" s="607">
        <v>6634.57</v>
      </c>
    </row>
    <row r="10153" spans="1:8">
      <c r="A10153" s="601"/>
      <c r="B10153" s="602"/>
      <c r="C10153" s="602"/>
      <c r="D10153" s="603"/>
      <c r="E10153" s="604" t="s">
        <v>4141</v>
      </c>
      <c r="F10153" s="619" t="s">
        <v>4141</v>
      </c>
      <c r="G10153" s="606" t="s">
        <v>4141</v>
      </c>
      <c r="H10153" s="607" t="s">
        <v>4141</v>
      </c>
    </row>
    <row r="10154" spans="1:8">
      <c r="A10154" s="620"/>
      <c r="B10154" s="621"/>
      <c r="C10154" s="621"/>
      <c r="D10154" s="622"/>
      <c r="E10154" s="623" t="s">
        <v>4147</v>
      </c>
      <c r="F10154" s="624"/>
      <c r="G10154" s="625"/>
      <c r="H10154" s="612">
        <v>8221.7900000000009</v>
      </c>
    </row>
    <row r="10155" spans="1:8">
      <c r="A10155" s="677" t="s">
        <v>4148</v>
      </c>
      <c r="B10155" s="678"/>
      <c r="C10155" s="678"/>
      <c r="D10155" s="678"/>
      <c r="E10155" s="678"/>
      <c r="F10155" s="678"/>
      <c r="G10155" s="678"/>
      <c r="H10155" s="679"/>
    </row>
    <row r="10156" spans="1:8">
      <c r="A10156" s="594" t="s">
        <v>4064</v>
      </c>
      <c r="B10156" s="595"/>
      <c r="C10156" s="595"/>
      <c r="D10156" s="596"/>
      <c r="E10156" s="597" t="s">
        <v>4130</v>
      </c>
      <c r="F10156" s="598" t="s">
        <v>4132</v>
      </c>
      <c r="G10156" s="599" t="s">
        <v>4133</v>
      </c>
      <c r="H10156" s="600" t="s">
        <v>4134</v>
      </c>
    </row>
    <row r="10157" spans="1:8">
      <c r="A10157" s="601" t="s">
        <v>4149</v>
      </c>
      <c r="B10157" s="602"/>
      <c r="C10157" s="602"/>
      <c r="D10157" s="603"/>
      <c r="E10157" s="604" t="s">
        <v>4140</v>
      </c>
      <c r="F10157" s="632">
        <v>0.3</v>
      </c>
      <c r="G10157" s="606">
        <v>64783.484999999993</v>
      </c>
      <c r="H10157" s="607">
        <v>19435.05</v>
      </c>
    </row>
    <row r="10158" spans="1:8">
      <c r="A10158" s="601"/>
      <c r="B10158" s="602"/>
      <c r="C10158" s="602"/>
      <c r="D10158" s="603"/>
      <c r="E10158" s="623" t="s">
        <v>4150</v>
      </c>
      <c r="F10158" s="624"/>
      <c r="G10158" s="625"/>
      <c r="H10158" s="612">
        <v>19435.05</v>
      </c>
    </row>
    <row r="10159" spans="1:8">
      <c r="A10159" s="677" t="s">
        <v>4151</v>
      </c>
      <c r="B10159" s="678"/>
      <c r="C10159" s="678"/>
      <c r="D10159" s="678"/>
      <c r="E10159" s="678"/>
      <c r="F10159" s="678"/>
      <c r="G10159" s="678"/>
      <c r="H10159" s="679"/>
    </row>
    <row r="10160" spans="1:8">
      <c r="A10160" s="594" t="s">
        <v>4064</v>
      </c>
      <c r="B10160" s="595"/>
      <c r="C10160" s="595"/>
      <c r="D10160" s="596"/>
      <c r="E10160" s="597" t="s">
        <v>4130</v>
      </c>
      <c r="F10160" s="598" t="s">
        <v>4144</v>
      </c>
      <c r="G10160" s="599" t="s">
        <v>4133</v>
      </c>
      <c r="H10160" s="600" t="s">
        <v>4134</v>
      </c>
    </row>
    <row r="10161" spans="1:8">
      <c r="A10161" s="601" t="s">
        <v>4152</v>
      </c>
      <c r="B10161" s="602"/>
      <c r="C10161" s="602"/>
      <c r="D10161" s="603"/>
      <c r="E10161" s="604" t="s">
        <v>4146</v>
      </c>
      <c r="F10161" s="640">
        <v>1</v>
      </c>
      <c r="G10161" s="606">
        <v>64327.520156250001</v>
      </c>
      <c r="H10161" s="607">
        <v>64327.519999999997</v>
      </c>
    </row>
    <row r="10162" spans="1:8">
      <c r="A10162" s="601"/>
      <c r="B10162" s="602"/>
      <c r="C10162" s="602"/>
      <c r="D10162" s="603"/>
      <c r="E10162" s="604" t="s">
        <v>4141</v>
      </c>
      <c r="F10162" s="605"/>
      <c r="G10162" s="606" t="s">
        <v>4141</v>
      </c>
      <c r="H10162" s="607" t="s">
        <v>4141</v>
      </c>
    </row>
    <row r="10163" spans="1:8" ht="13.5" thickBot="1">
      <c r="A10163" s="641"/>
      <c r="B10163" s="642"/>
      <c r="C10163" s="642"/>
      <c r="D10163" s="643"/>
      <c r="E10163" s="644" t="s">
        <v>4153</v>
      </c>
      <c r="F10163" s="645"/>
      <c r="G10163" s="646"/>
      <c r="H10163" s="647">
        <v>64327.519999999997</v>
      </c>
    </row>
    <row r="10164" spans="1:8" ht="13.5" thickBot="1">
      <c r="A10164" s="648" t="s">
        <v>4154</v>
      </c>
      <c r="B10164" s="649"/>
      <c r="C10164" s="649"/>
      <c r="D10164" s="649"/>
      <c r="E10164" s="650"/>
      <c r="F10164" s="651">
        <v>896710.36</v>
      </c>
      <c r="G10164" s="652"/>
      <c r="H10164" s="653"/>
    </row>
    <row r="10165" spans="1:8" ht="15.75" thickBot="1">
      <c r="A10165" s="579"/>
      <c r="B10165" s="579"/>
      <c r="C10165" s="579"/>
      <c r="D10165" s="579"/>
      <c r="E10165" s="579"/>
      <c r="F10165" s="579"/>
      <c r="G10165" s="579"/>
      <c r="H10165" s="579"/>
    </row>
    <row r="10166" spans="1:8" ht="15.75" thickBot="1">
      <c r="A10166" s="580"/>
      <c r="B10166" s="580"/>
      <c r="C10166" s="580"/>
      <c r="D10166" s="580"/>
      <c r="E10166" s="580"/>
      <c r="F10166" s="580"/>
      <c r="G10166" s="580"/>
      <c r="H10166" s="580"/>
    </row>
    <row r="10167" spans="1:8" ht="26.25" thickBot="1">
      <c r="A10167" s="573" t="s">
        <v>4129</v>
      </c>
      <c r="B10167" s="581"/>
      <c r="C10167" s="581"/>
      <c r="D10167" s="582" t="s">
        <v>792</v>
      </c>
      <c r="E10167" s="583" t="s">
        <v>4130</v>
      </c>
      <c r="F10167" s="584" t="s">
        <v>28</v>
      </c>
      <c r="G10167" s="585" t="s">
        <v>0</v>
      </c>
      <c r="H10167" s="586" t="s">
        <v>5123</v>
      </c>
    </row>
    <row r="10168" spans="1:8" ht="15.75" customHeight="1" thickBot="1">
      <c r="A10168" s="580"/>
      <c r="B10168" s="580"/>
      <c r="C10168" s="580"/>
      <c r="D10168" s="580"/>
      <c r="E10168" s="580"/>
      <c r="F10168" s="580"/>
      <c r="G10168" s="580"/>
      <c r="H10168" s="580"/>
    </row>
    <row r="10169" spans="1:8">
      <c r="A10169" s="674" t="s">
        <v>1297</v>
      </c>
      <c r="B10169" s="675"/>
      <c r="C10169" s="675"/>
      <c r="D10169" s="675"/>
      <c r="E10169" s="675"/>
      <c r="F10169" s="675"/>
      <c r="G10169" s="675"/>
      <c r="H10169" s="676"/>
    </row>
    <row r="10170" spans="1:8">
      <c r="A10170" s="594" t="s">
        <v>4064</v>
      </c>
      <c r="B10170" s="595"/>
      <c r="C10170" s="595"/>
      <c r="D10170" s="596"/>
      <c r="E10170" s="597" t="s">
        <v>4130</v>
      </c>
      <c r="F10170" s="598" t="s">
        <v>4132</v>
      </c>
      <c r="G10170" s="599" t="s">
        <v>4133</v>
      </c>
      <c r="H10170" s="600" t="s">
        <v>4134</v>
      </c>
    </row>
    <row r="10171" spans="1:8">
      <c r="A10171" s="601" t="s">
        <v>5124</v>
      </c>
      <c r="B10171" s="602"/>
      <c r="C10171" s="602"/>
      <c r="D10171" s="603"/>
      <c r="E10171" s="604" t="s">
        <v>4164</v>
      </c>
      <c r="F10171" s="605">
        <v>1</v>
      </c>
      <c r="G10171" s="606">
        <v>663193</v>
      </c>
      <c r="H10171" s="607">
        <v>663193</v>
      </c>
    </row>
    <row r="10172" spans="1:8">
      <c r="A10172" s="601"/>
      <c r="B10172" s="602"/>
      <c r="C10172" s="602"/>
      <c r="D10172" s="603"/>
      <c r="E10172" s="604" t="s">
        <v>4141</v>
      </c>
      <c r="F10172" s="605"/>
      <c r="G10172" s="606" t="s">
        <v>4141</v>
      </c>
      <c r="H10172" s="607" t="s">
        <v>4141</v>
      </c>
    </row>
    <row r="10173" spans="1:8">
      <c r="A10173" s="601"/>
      <c r="B10173" s="602"/>
      <c r="C10173" s="602"/>
      <c r="D10173" s="603"/>
      <c r="E10173" s="604" t="s">
        <v>4141</v>
      </c>
      <c r="F10173" s="605"/>
      <c r="G10173" s="606" t="s">
        <v>4141</v>
      </c>
      <c r="H10173" s="607" t="s">
        <v>4141</v>
      </c>
    </row>
    <row r="10174" spans="1:8">
      <c r="A10174" s="601"/>
      <c r="B10174" s="602"/>
      <c r="C10174" s="602"/>
      <c r="D10174" s="603"/>
      <c r="E10174" s="623" t="s">
        <v>4142</v>
      </c>
      <c r="F10174" s="624"/>
      <c r="G10174" s="625"/>
      <c r="H10174" s="612">
        <v>663193</v>
      </c>
    </row>
    <row r="10175" spans="1:8">
      <c r="A10175" s="677" t="s">
        <v>4143</v>
      </c>
      <c r="B10175" s="678"/>
      <c r="C10175" s="678"/>
      <c r="D10175" s="678"/>
      <c r="E10175" s="678"/>
      <c r="F10175" s="678"/>
      <c r="G10175" s="678"/>
      <c r="H10175" s="679"/>
    </row>
    <row r="10176" spans="1:8">
      <c r="A10176" s="594" t="s">
        <v>4129</v>
      </c>
      <c r="B10176" s="595"/>
      <c r="C10176" s="595"/>
      <c r="D10176" s="596"/>
      <c r="E10176" s="597" t="s">
        <v>4130</v>
      </c>
      <c r="F10176" s="598" t="s">
        <v>4144</v>
      </c>
      <c r="G10176" s="599" t="s">
        <v>4133</v>
      </c>
      <c r="H10176" s="600" t="s">
        <v>4134</v>
      </c>
    </row>
    <row r="10177" spans="1:8">
      <c r="A10177" s="601" t="s">
        <v>4145</v>
      </c>
      <c r="B10177" s="602"/>
      <c r="C10177" s="602"/>
      <c r="D10177" s="603"/>
      <c r="E10177" s="604" t="s">
        <v>4146</v>
      </c>
      <c r="F10177" s="619">
        <v>0.75</v>
      </c>
      <c r="G10177" s="606">
        <v>1587.2183463750353</v>
      </c>
      <c r="H10177" s="607">
        <v>1190.4100000000001</v>
      </c>
    </row>
    <row r="10178" spans="1:8">
      <c r="A10178" s="601" t="s">
        <v>5122</v>
      </c>
      <c r="B10178" s="602"/>
      <c r="C10178" s="602"/>
      <c r="D10178" s="603"/>
      <c r="E10178" s="604" t="s">
        <v>4146</v>
      </c>
      <c r="F10178" s="619">
        <v>0.75</v>
      </c>
      <c r="G10178" s="606">
        <v>6634.572687847648</v>
      </c>
      <c r="H10178" s="607">
        <v>4975.93</v>
      </c>
    </row>
    <row r="10179" spans="1:8">
      <c r="A10179" s="601"/>
      <c r="B10179" s="602"/>
      <c r="C10179" s="602"/>
      <c r="D10179" s="603"/>
      <c r="E10179" s="604" t="s">
        <v>4141</v>
      </c>
      <c r="F10179" s="619" t="s">
        <v>4141</v>
      </c>
      <c r="G10179" s="606" t="s">
        <v>4141</v>
      </c>
      <c r="H10179" s="607" t="s">
        <v>4141</v>
      </c>
    </row>
    <row r="10180" spans="1:8">
      <c r="A10180" s="620"/>
      <c r="B10180" s="621"/>
      <c r="C10180" s="621"/>
      <c r="D10180" s="622"/>
      <c r="E10180" s="623" t="s">
        <v>4147</v>
      </c>
      <c r="F10180" s="624"/>
      <c r="G10180" s="625"/>
      <c r="H10180" s="612">
        <v>6166.34</v>
      </c>
    </row>
    <row r="10181" spans="1:8">
      <c r="A10181" s="677" t="s">
        <v>4148</v>
      </c>
      <c r="B10181" s="678"/>
      <c r="C10181" s="678"/>
      <c r="D10181" s="678"/>
      <c r="E10181" s="678"/>
      <c r="F10181" s="678"/>
      <c r="G10181" s="678"/>
      <c r="H10181" s="679"/>
    </row>
    <row r="10182" spans="1:8">
      <c r="A10182" s="594" t="s">
        <v>4064</v>
      </c>
      <c r="B10182" s="595"/>
      <c r="C10182" s="595"/>
      <c r="D10182" s="596"/>
      <c r="E10182" s="597" t="s">
        <v>4130</v>
      </c>
      <c r="F10182" s="598" t="s">
        <v>4132</v>
      </c>
      <c r="G10182" s="599" t="s">
        <v>4133</v>
      </c>
      <c r="H10182" s="600" t="s">
        <v>4134</v>
      </c>
    </row>
    <row r="10183" spans="1:8">
      <c r="A10183" s="601" t="s">
        <v>4149</v>
      </c>
      <c r="B10183" s="602"/>
      <c r="C10183" s="602"/>
      <c r="D10183" s="603"/>
      <c r="E10183" s="604" t="s">
        <v>4140</v>
      </c>
      <c r="F10183" s="632">
        <v>0.3</v>
      </c>
      <c r="G10183" s="606">
        <v>64783.484999999993</v>
      </c>
      <c r="H10183" s="607">
        <v>19435.05</v>
      </c>
    </row>
    <row r="10184" spans="1:8">
      <c r="A10184" s="601"/>
      <c r="B10184" s="602"/>
      <c r="C10184" s="602"/>
      <c r="D10184" s="603"/>
      <c r="E10184" s="623" t="s">
        <v>4150</v>
      </c>
      <c r="F10184" s="624"/>
      <c r="G10184" s="625"/>
      <c r="H10184" s="612">
        <v>19435.05</v>
      </c>
    </row>
    <row r="10185" spans="1:8">
      <c r="A10185" s="677" t="s">
        <v>4151</v>
      </c>
      <c r="B10185" s="678"/>
      <c r="C10185" s="678"/>
      <c r="D10185" s="678"/>
      <c r="E10185" s="678"/>
      <c r="F10185" s="678"/>
      <c r="G10185" s="678"/>
      <c r="H10185" s="679"/>
    </row>
    <row r="10186" spans="1:8">
      <c r="A10186" s="594" t="s">
        <v>4064</v>
      </c>
      <c r="B10186" s="595"/>
      <c r="C10186" s="595"/>
      <c r="D10186" s="596"/>
      <c r="E10186" s="597" t="s">
        <v>4130</v>
      </c>
      <c r="F10186" s="598" t="s">
        <v>4144</v>
      </c>
      <c r="G10186" s="599" t="s">
        <v>4133</v>
      </c>
      <c r="H10186" s="600" t="s">
        <v>4134</v>
      </c>
    </row>
    <row r="10187" spans="1:8">
      <c r="A10187" s="601" t="s">
        <v>4152</v>
      </c>
      <c r="B10187" s="602"/>
      <c r="C10187" s="602"/>
      <c r="D10187" s="603"/>
      <c r="E10187" s="604" t="s">
        <v>4146</v>
      </c>
      <c r="F10187" s="640">
        <v>0.75</v>
      </c>
      <c r="G10187" s="606">
        <v>64327.520156250001</v>
      </c>
      <c r="H10187" s="607">
        <v>48245.64</v>
      </c>
    </row>
    <row r="10188" spans="1:8">
      <c r="A10188" s="601"/>
      <c r="B10188" s="602"/>
      <c r="C10188" s="602"/>
      <c r="D10188" s="603"/>
      <c r="E10188" s="604" t="s">
        <v>4141</v>
      </c>
      <c r="F10188" s="605"/>
      <c r="G10188" s="606" t="s">
        <v>4141</v>
      </c>
      <c r="H10188" s="607" t="s">
        <v>4141</v>
      </c>
    </row>
    <row r="10189" spans="1:8" ht="13.5" thickBot="1">
      <c r="A10189" s="641"/>
      <c r="B10189" s="642"/>
      <c r="C10189" s="642"/>
      <c r="D10189" s="643"/>
      <c r="E10189" s="644" t="s">
        <v>4153</v>
      </c>
      <c r="F10189" s="645"/>
      <c r="G10189" s="646"/>
      <c r="H10189" s="647">
        <v>48245.64</v>
      </c>
    </row>
    <row r="10190" spans="1:8" ht="13.5" thickBot="1">
      <c r="A10190" s="648" t="s">
        <v>4154</v>
      </c>
      <c r="B10190" s="649"/>
      <c r="C10190" s="649"/>
      <c r="D10190" s="649"/>
      <c r="E10190" s="650"/>
      <c r="F10190" s="651">
        <v>737040.03</v>
      </c>
      <c r="G10190" s="652"/>
      <c r="H10190" s="653"/>
    </row>
    <row r="10191" spans="1:8" ht="15.75" thickBot="1">
      <c r="A10191" s="579"/>
      <c r="B10191" s="579"/>
      <c r="C10191" s="579"/>
      <c r="D10191" s="579"/>
      <c r="E10191" s="579"/>
      <c r="F10191" s="579"/>
      <c r="G10191" s="579"/>
      <c r="H10191" s="579"/>
    </row>
    <row r="10192" spans="1:8" ht="15.75" thickBot="1">
      <c r="A10192" s="580"/>
      <c r="B10192" s="580"/>
      <c r="C10192" s="580"/>
      <c r="D10192" s="580"/>
      <c r="E10192" s="580"/>
      <c r="F10192" s="580"/>
      <c r="G10192" s="580"/>
      <c r="H10192" s="580"/>
    </row>
    <row r="10193" spans="1:8" ht="26.25" thickBot="1">
      <c r="A10193" s="573" t="s">
        <v>4129</v>
      </c>
      <c r="B10193" s="581"/>
      <c r="C10193" s="581"/>
      <c r="D10193" s="582" t="s">
        <v>794</v>
      </c>
      <c r="E10193" s="583" t="s">
        <v>4130</v>
      </c>
      <c r="F10193" s="584" t="s">
        <v>28</v>
      </c>
      <c r="G10193" s="585" t="s">
        <v>0</v>
      </c>
      <c r="H10193" s="586" t="s">
        <v>5125</v>
      </c>
    </row>
    <row r="10194" spans="1:8" ht="15.75" customHeight="1" thickBot="1">
      <c r="A10194" s="580"/>
      <c r="B10194" s="580"/>
      <c r="C10194" s="580"/>
      <c r="D10194" s="580"/>
      <c r="E10194" s="580"/>
      <c r="F10194" s="580"/>
      <c r="G10194" s="580"/>
      <c r="H10194" s="580"/>
    </row>
    <row r="10195" spans="1:8">
      <c r="A10195" s="674" t="s">
        <v>1297</v>
      </c>
      <c r="B10195" s="675"/>
      <c r="C10195" s="675"/>
      <c r="D10195" s="675"/>
      <c r="E10195" s="675"/>
      <c r="F10195" s="675"/>
      <c r="G10195" s="675"/>
      <c r="H10195" s="676"/>
    </row>
    <row r="10196" spans="1:8">
      <c r="A10196" s="594" t="s">
        <v>4064</v>
      </c>
      <c r="B10196" s="595"/>
      <c r="C10196" s="595"/>
      <c r="D10196" s="596"/>
      <c r="E10196" s="597" t="s">
        <v>4130</v>
      </c>
      <c r="F10196" s="598" t="s">
        <v>4132</v>
      </c>
      <c r="G10196" s="599" t="s">
        <v>4133</v>
      </c>
      <c r="H10196" s="600" t="s">
        <v>4134</v>
      </c>
    </row>
    <row r="10197" spans="1:8">
      <c r="A10197" s="601" t="s">
        <v>5126</v>
      </c>
      <c r="B10197" s="602"/>
      <c r="C10197" s="602"/>
      <c r="D10197" s="603"/>
      <c r="E10197" s="604" t="s">
        <v>4164</v>
      </c>
      <c r="F10197" s="605">
        <v>1</v>
      </c>
      <c r="G10197" s="606">
        <v>799680</v>
      </c>
      <c r="H10197" s="607">
        <v>799680</v>
      </c>
    </row>
    <row r="10198" spans="1:8">
      <c r="A10198" s="601"/>
      <c r="B10198" s="602"/>
      <c r="C10198" s="602"/>
      <c r="D10198" s="603"/>
      <c r="E10198" s="604" t="s">
        <v>4141</v>
      </c>
      <c r="F10198" s="605"/>
      <c r="G10198" s="606" t="s">
        <v>4141</v>
      </c>
      <c r="H10198" s="607" t="s">
        <v>4141</v>
      </c>
    </row>
    <row r="10199" spans="1:8">
      <c r="A10199" s="601"/>
      <c r="B10199" s="602"/>
      <c r="C10199" s="602"/>
      <c r="D10199" s="603"/>
      <c r="E10199" s="604" t="s">
        <v>4141</v>
      </c>
      <c r="F10199" s="605"/>
      <c r="G10199" s="606" t="s">
        <v>4141</v>
      </c>
      <c r="H10199" s="607" t="s">
        <v>4141</v>
      </c>
    </row>
    <row r="10200" spans="1:8">
      <c r="A10200" s="601"/>
      <c r="B10200" s="602"/>
      <c r="C10200" s="602"/>
      <c r="D10200" s="603"/>
      <c r="E10200" s="623" t="s">
        <v>4142</v>
      </c>
      <c r="F10200" s="624"/>
      <c r="G10200" s="625"/>
      <c r="H10200" s="612">
        <v>799680</v>
      </c>
    </row>
    <row r="10201" spans="1:8">
      <c r="A10201" s="677" t="s">
        <v>4143</v>
      </c>
      <c r="B10201" s="678"/>
      <c r="C10201" s="678"/>
      <c r="D10201" s="678"/>
      <c r="E10201" s="678"/>
      <c r="F10201" s="678"/>
      <c r="G10201" s="678"/>
      <c r="H10201" s="679"/>
    </row>
    <row r="10202" spans="1:8">
      <c r="A10202" s="594" t="s">
        <v>4129</v>
      </c>
      <c r="B10202" s="595"/>
      <c r="C10202" s="595"/>
      <c r="D10202" s="596"/>
      <c r="E10202" s="597" t="s">
        <v>4130</v>
      </c>
      <c r="F10202" s="598" t="s">
        <v>4144</v>
      </c>
      <c r="G10202" s="599" t="s">
        <v>4133</v>
      </c>
      <c r="H10202" s="600" t="s">
        <v>4134</v>
      </c>
    </row>
    <row r="10203" spans="1:8">
      <c r="A10203" s="601" t="s">
        <v>4145</v>
      </c>
      <c r="B10203" s="602"/>
      <c r="C10203" s="602"/>
      <c r="D10203" s="603"/>
      <c r="E10203" s="604" t="s">
        <v>4146</v>
      </c>
      <c r="F10203" s="619">
        <v>1</v>
      </c>
      <c r="G10203" s="606">
        <v>1587.2183463750353</v>
      </c>
      <c r="H10203" s="607">
        <v>1587.22</v>
      </c>
    </row>
    <row r="10204" spans="1:8">
      <c r="A10204" s="601" t="s">
        <v>5122</v>
      </c>
      <c r="B10204" s="602"/>
      <c r="C10204" s="602"/>
      <c r="D10204" s="603"/>
      <c r="E10204" s="604" t="s">
        <v>4146</v>
      </c>
      <c r="F10204" s="619">
        <v>1</v>
      </c>
      <c r="G10204" s="606">
        <v>6634.572687847648</v>
      </c>
      <c r="H10204" s="607">
        <v>6634.57</v>
      </c>
    </row>
    <row r="10205" spans="1:8">
      <c r="A10205" s="601"/>
      <c r="B10205" s="602"/>
      <c r="C10205" s="602"/>
      <c r="D10205" s="603"/>
      <c r="E10205" s="604" t="s">
        <v>4141</v>
      </c>
      <c r="F10205" s="619" t="s">
        <v>4141</v>
      </c>
      <c r="G10205" s="606" t="s">
        <v>4141</v>
      </c>
      <c r="H10205" s="607" t="s">
        <v>4141</v>
      </c>
    </row>
    <row r="10206" spans="1:8">
      <c r="A10206" s="620"/>
      <c r="B10206" s="621"/>
      <c r="C10206" s="621"/>
      <c r="D10206" s="622"/>
      <c r="E10206" s="623" t="s">
        <v>4147</v>
      </c>
      <c r="F10206" s="624"/>
      <c r="G10206" s="625"/>
      <c r="H10206" s="612">
        <v>8221.7900000000009</v>
      </c>
    </row>
    <row r="10207" spans="1:8">
      <c r="A10207" s="677" t="s">
        <v>4148</v>
      </c>
      <c r="B10207" s="678"/>
      <c r="C10207" s="678"/>
      <c r="D10207" s="678"/>
      <c r="E10207" s="678"/>
      <c r="F10207" s="678"/>
      <c r="G10207" s="678"/>
      <c r="H10207" s="679"/>
    </row>
    <row r="10208" spans="1:8">
      <c r="A10208" s="594" t="s">
        <v>4064</v>
      </c>
      <c r="B10208" s="595"/>
      <c r="C10208" s="595"/>
      <c r="D10208" s="596"/>
      <c r="E10208" s="597" t="s">
        <v>4130</v>
      </c>
      <c r="F10208" s="598" t="s">
        <v>4132</v>
      </c>
      <c r="G10208" s="599" t="s">
        <v>4133</v>
      </c>
      <c r="H10208" s="600" t="s">
        <v>4134</v>
      </c>
    </row>
    <row r="10209" spans="1:8">
      <c r="A10209" s="601" t="s">
        <v>4149</v>
      </c>
      <c r="B10209" s="602"/>
      <c r="C10209" s="602"/>
      <c r="D10209" s="603"/>
      <c r="E10209" s="604" t="s">
        <v>4140</v>
      </c>
      <c r="F10209" s="632">
        <v>0.3</v>
      </c>
      <c r="G10209" s="606">
        <v>64783.484999999993</v>
      </c>
      <c r="H10209" s="607">
        <v>19435.05</v>
      </c>
    </row>
    <row r="10210" spans="1:8">
      <c r="A10210" s="601"/>
      <c r="B10210" s="602"/>
      <c r="C10210" s="602"/>
      <c r="D10210" s="603"/>
      <c r="E10210" s="623" t="s">
        <v>4150</v>
      </c>
      <c r="F10210" s="624"/>
      <c r="G10210" s="625"/>
      <c r="H10210" s="612">
        <v>19435.05</v>
      </c>
    </row>
    <row r="10211" spans="1:8">
      <c r="A10211" s="677" t="s">
        <v>4151</v>
      </c>
      <c r="B10211" s="678"/>
      <c r="C10211" s="678"/>
      <c r="D10211" s="678"/>
      <c r="E10211" s="678"/>
      <c r="F10211" s="678"/>
      <c r="G10211" s="678"/>
      <c r="H10211" s="679"/>
    </row>
    <row r="10212" spans="1:8">
      <c r="A10212" s="594" t="s">
        <v>4064</v>
      </c>
      <c r="B10212" s="595"/>
      <c r="C10212" s="595"/>
      <c r="D10212" s="596"/>
      <c r="E10212" s="597" t="s">
        <v>4130</v>
      </c>
      <c r="F10212" s="598" t="s">
        <v>4144</v>
      </c>
      <c r="G10212" s="599" t="s">
        <v>4133</v>
      </c>
      <c r="H10212" s="600" t="s">
        <v>4134</v>
      </c>
    </row>
    <row r="10213" spans="1:8">
      <c r="A10213" s="601" t="s">
        <v>4152</v>
      </c>
      <c r="B10213" s="602"/>
      <c r="C10213" s="602"/>
      <c r="D10213" s="603"/>
      <c r="E10213" s="604" t="s">
        <v>4146</v>
      </c>
      <c r="F10213" s="640">
        <v>1</v>
      </c>
      <c r="G10213" s="606">
        <v>64327.520156250001</v>
      </c>
      <c r="H10213" s="607">
        <v>64327.519999999997</v>
      </c>
    </row>
    <row r="10214" spans="1:8">
      <c r="A10214" s="601"/>
      <c r="B10214" s="602"/>
      <c r="C10214" s="602"/>
      <c r="D10214" s="603"/>
      <c r="E10214" s="604" t="s">
        <v>4141</v>
      </c>
      <c r="F10214" s="605"/>
      <c r="G10214" s="606" t="s">
        <v>4141</v>
      </c>
      <c r="H10214" s="607" t="s">
        <v>4141</v>
      </c>
    </row>
    <row r="10215" spans="1:8" ht="13.5" thickBot="1">
      <c r="A10215" s="641"/>
      <c r="B10215" s="642"/>
      <c r="C10215" s="642"/>
      <c r="D10215" s="643"/>
      <c r="E10215" s="644" t="s">
        <v>4153</v>
      </c>
      <c r="F10215" s="645"/>
      <c r="G10215" s="646"/>
      <c r="H10215" s="647">
        <v>64327.519999999997</v>
      </c>
    </row>
    <row r="10216" spans="1:8" ht="13.5" thickBot="1">
      <c r="A10216" s="648" t="s">
        <v>4154</v>
      </c>
      <c r="B10216" s="649"/>
      <c r="C10216" s="649"/>
      <c r="D10216" s="649"/>
      <c r="E10216" s="650"/>
      <c r="F10216" s="651">
        <v>891664.36</v>
      </c>
      <c r="G10216" s="652"/>
      <c r="H10216" s="653"/>
    </row>
    <row r="10217" spans="1:8" ht="15.75" thickBot="1">
      <c r="A10217" s="579"/>
      <c r="B10217" s="579"/>
      <c r="C10217" s="579"/>
      <c r="D10217" s="579"/>
      <c r="E10217" s="579"/>
      <c r="F10217" s="579"/>
      <c r="G10217" s="579"/>
      <c r="H10217" s="579"/>
    </row>
    <row r="10218" spans="1:8" ht="15.75" thickBot="1">
      <c r="A10218" s="580"/>
      <c r="B10218" s="580"/>
      <c r="C10218" s="580"/>
      <c r="D10218" s="580"/>
      <c r="E10218" s="580"/>
      <c r="F10218" s="580"/>
      <c r="G10218" s="580"/>
      <c r="H10218" s="580"/>
    </row>
    <row r="10219" spans="1:8" ht="26.25" thickBot="1">
      <c r="A10219" s="573" t="s">
        <v>4129</v>
      </c>
      <c r="B10219" s="581"/>
      <c r="C10219" s="581"/>
      <c r="D10219" s="582" t="s">
        <v>796</v>
      </c>
      <c r="E10219" s="583" t="s">
        <v>4130</v>
      </c>
      <c r="F10219" s="584" t="s">
        <v>28</v>
      </c>
      <c r="G10219" s="585" t="s">
        <v>0</v>
      </c>
      <c r="H10219" s="586" t="s">
        <v>5127</v>
      </c>
    </row>
    <row r="10220" spans="1:8" ht="15.75" customHeight="1" thickBot="1">
      <c r="A10220" s="580"/>
      <c r="B10220" s="580"/>
      <c r="C10220" s="580"/>
      <c r="D10220" s="580"/>
      <c r="E10220" s="580"/>
      <c r="F10220" s="580"/>
      <c r="G10220" s="580"/>
      <c r="H10220" s="580"/>
    </row>
    <row r="10221" spans="1:8">
      <c r="A10221" s="674" t="s">
        <v>1297</v>
      </c>
      <c r="B10221" s="675"/>
      <c r="C10221" s="675"/>
      <c r="D10221" s="675"/>
      <c r="E10221" s="675"/>
      <c r="F10221" s="675"/>
      <c r="G10221" s="675"/>
      <c r="H10221" s="676"/>
    </row>
    <row r="10222" spans="1:8">
      <c r="A10222" s="594" t="s">
        <v>4064</v>
      </c>
      <c r="B10222" s="595"/>
      <c r="C10222" s="595"/>
      <c r="D10222" s="596"/>
      <c r="E10222" s="597" t="s">
        <v>4130</v>
      </c>
      <c r="F10222" s="598" t="s">
        <v>4132</v>
      </c>
      <c r="G10222" s="599" t="s">
        <v>4133</v>
      </c>
      <c r="H10222" s="600" t="s">
        <v>4134</v>
      </c>
    </row>
    <row r="10223" spans="1:8">
      <c r="A10223" s="601" t="s">
        <v>5128</v>
      </c>
      <c r="B10223" s="602"/>
      <c r="C10223" s="602"/>
      <c r="D10223" s="603"/>
      <c r="E10223" s="604" t="s">
        <v>4164</v>
      </c>
      <c r="F10223" s="605">
        <v>1</v>
      </c>
      <c r="G10223" s="606">
        <v>1085200</v>
      </c>
      <c r="H10223" s="607">
        <v>1085200</v>
      </c>
    </row>
    <row r="10224" spans="1:8">
      <c r="A10224" s="601"/>
      <c r="B10224" s="602"/>
      <c r="C10224" s="602"/>
      <c r="D10224" s="603"/>
      <c r="E10224" s="604" t="s">
        <v>4141</v>
      </c>
      <c r="F10224" s="605"/>
      <c r="G10224" s="606" t="s">
        <v>4141</v>
      </c>
      <c r="H10224" s="607" t="s">
        <v>4141</v>
      </c>
    </row>
    <row r="10225" spans="1:8">
      <c r="A10225" s="601"/>
      <c r="B10225" s="602"/>
      <c r="C10225" s="602"/>
      <c r="D10225" s="603"/>
      <c r="E10225" s="604" t="s">
        <v>4141</v>
      </c>
      <c r="F10225" s="605"/>
      <c r="G10225" s="606" t="s">
        <v>4141</v>
      </c>
      <c r="H10225" s="607" t="s">
        <v>4141</v>
      </c>
    </row>
    <row r="10226" spans="1:8">
      <c r="A10226" s="601"/>
      <c r="B10226" s="602"/>
      <c r="C10226" s="602"/>
      <c r="D10226" s="603"/>
      <c r="E10226" s="623" t="s">
        <v>4142</v>
      </c>
      <c r="F10226" s="624"/>
      <c r="G10226" s="625"/>
      <c r="H10226" s="612">
        <v>1085200</v>
      </c>
    </row>
    <row r="10227" spans="1:8">
      <c r="A10227" s="677" t="s">
        <v>4143</v>
      </c>
      <c r="B10227" s="678"/>
      <c r="C10227" s="678"/>
      <c r="D10227" s="678"/>
      <c r="E10227" s="678"/>
      <c r="F10227" s="678"/>
      <c r="G10227" s="678"/>
      <c r="H10227" s="679"/>
    </row>
    <row r="10228" spans="1:8">
      <c r="A10228" s="594" t="s">
        <v>4129</v>
      </c>
      <c r="B10228" s="595"/>
      <c r="C10228" s="595"/>
      <c r="D10228" s="596"/>
      <c r="E10228" s="597" t="s">
        <v>4130</v>
      </c>
      <c r="F10228" s="598" t="s">
        <v>4144</v>
      </c>
      <c r="G10228" s="599" t="s">
        <v>4133</v>
      </c>
      <c r="H10228" s="600" t="s">
        <v>4134</v>
      </c>
    </row>
    <row r="10229" spans="1:8">
      <c r="A10229" s="601" t="s">
        <v>4145</v>
      </c>
      <c r="B10229" s="602"/>
      <c r="C10229" s="602"/>
      <c r="D10229" s="603"/>
      <c r="E10229" s="604" t="s">
        <v>4146</v>
      </c>
      <c r="F10229" s="619">
        <v>2</v>
      </c>
      <c r="G10229" s="606">
        <v>1587.2183463750353</v>
      </c>
      <c r="H10229" s="607">
        <v>3174.44</v>
      </c>
    </row>
    <row r="10230" spans="1:8">
      <c r="A10230" s="601" t="s">
        <v>5122</v>
      </c>
      <c r="B10230" s="602"/>
      <c r="C10230" s="602"/>
      <c r="D10230" s="603"/>
      <c r="E10230" s="604" t="s">
        <v>4146</v>
      </c>
      <c r="F10230" s="619">
        <v>2</v>
      </c>
      <c r="G10230" s="606">
        <v>6634.572687847648</v>
      </c>
      <c r="H10230" s="607">
        <v>13269.15</v>
      </c>
    </row>
    <row r="10231" spans="1:8">
      <c r="A10231" s="601"/>
      <c r="B10231" s="602"/>
      <c r="C10231" s="602"/>
      <c r="D10231" s="603"/>
      <c r="E10231" s="604" t="s">
        <v>4141</v>
      </c>
      <c r="F10231" s="619" t="s">
        <v>4141</v>
      </c>
      <c r="G10231" s="606" t="s">
        <v>4141</v>
      </c>
      <c r="H10231" s="607" t="s">
        <v>4141</v>
      </c>
    </row>
    <row r="10232" spans="1:8">
      <c r="A10232" s="620"/>
      <c r="B10232" s="621"/>
      <c r="C10232" s="621"/>
      <c r="D10232" s="622"/>
      <c r="E10232" s="623" t="s">
        <v>4147</v>
      </c>
      <c r="F10232" s="624"/>
      <c r="G10232" s="625"/>
      <c r="H10232" s="612">
        <v>16443.59</v>
      </c>
    </row>
    <row r="10233" spans="1:8">
      <c r="A10233" s="677" t="s">
        <v>4148</v>
      </c>
      <c r="B10233" s="678"/>
      <c r="C10233" s="678"/>
      <c r="D10233" s="678"/>
      <c r="E10233" s="678"/>
      <c r="F10233" s="678"/>
      <c r="G10233" s="678"/>
      <c r="H10233" s="679"/>
    </row>
    <row r="10234" spans="1:8">
      <c r="A10234" s="594" t="s">
        <v>4064</v>
      </c>
      <c r="B10234" s="595"/>
      <c r="C10234" s="595"/>
      <c r="D10234" s="596"/>
      <c r="E10234" s="597" t="s">
        <v>4130</v>
      </c>
      <c r="F10234" s="598" t="s">
        <v>4132</v>
      </c>
      <c r="G10234" s="599" t="s">
        <v>4133</v>
      </c>
      <c r="H10234" s="600" t="s">
        <v>4134</v>
      </c>
    </row>
    <row r="10235" spans="1:8">
      <c r="A10235" s="601" t="s">
        <v>4149</v>
      </c>
      <c r="B10235" s="602"/>
      <c r="C10235" s="602"/>
      <c r="D10235" s="603"/>
      <c r="E10235" s="604" t="s">
        <v>4140</v>
      </c>
      <c r="F10235" s="632">
        <v>0.3</v>
      </c>
      <c r="G10235" s="606">
        <v>64783.484999999993</v>
      </c>
      <c r="H10235" s="607">
        <v>19435.05</v>
      </c>
    </row>
    <row r="10236" spans="1:8">
      <c r="A10236" s="601"/>
      <c r="B10236" s="602"/>
      <c r="C10236" s="602"/>
      <c r="D10236" s="603"/>
      <c r="E10236" s="623" t="s">
        <v>4150</v>
      </c>
      <c r="F10236" s="624"/>
      <c r="G10236" s="625"/>
      <c r="H10236" s="612">
        <v>19435.05</v>
      </c>
    </row>
    <row r="10237" spans="1:8">
      <c r="A10237" s="677" t="s">
        <v>4151</v>
      </c>
      <c r="B10237" s="678"/>
      <c r="C10237" s="678"/>
      <c r="D10237" s="678"/>
      <c r="E10237" s="678"/>
      <c r="F10237" s="678"/>
      <c r="G10237" s="678"/>
      <c r="H10237" s="679"/>
    </row>
    <row r="10238" spans="1:8">
      <c r="A10238" s="594" t="s">
        <v>4064</v>
      </c>
      <c r="B10238" s="595"/>
      <c r="C10238" s="595"/>
      <c r="D10238" s="596"/>
      <c r="E10238" s="597" t="s">
        <v>4130</v>
      </c>
      <c r="F10238" s="598" t="s">
        <v>4144</v>
      </c>
      <c r="G10238" s="599" t="s">
        <v>4133</v>
      </c>
      <c r="H10238" s="600" t="s">
        <v>4134</v>
      </c>
    </row>
    <row r="10239" spans="1:8">
      <c r="A10239" s="601" t="s">
        <v>4374</v>
      </c>
      <c r="B10239" s="602"/>
      <c r="C10239" s="602"/>
      <c r="D10239" s="603"/>
      <c r="E10239" s="604" t="s">
        <v>4146</v>
      </c>
      <c r="F10239" s="640">
        <v>2</v>
      </c>
      <c r="G10239" s="606">
        <v>64327.520156250001</v>
      </c>
      <c r="H10239" s="607">
        <v>128655.03999999999</v>
      </c>
    </row>
    <row r="10240" spans="1:8">
      <c r="A10240" s="601"/>
      <c r="B10240" s="602"/>
      <c r="C10240" s="602"/>
      <c r="D10240" s="603"/>
      <c r="E10240" s="604" t="s">
        <v>4141</v>
      </c>
      <c r="F10240" s="605"/>
      <c r="G10240" s="606" t="s">
        <v>4141</v>
      </c>
      <c r="H10240" s="607" t="s">
        <v>4141</v>
      </c>
    </row>
    <row r="10241" spans="1:8" ht="13.5" thickBot="1">
      <c r="A10241" s="641"/>
      <c r="B10241" s="642"/>
      <c r="C10241" s="642"/>
      <c r="D10241" s="643"/>
      <c r="E10241" s="644" t="s">
        <v>4153</v>
      </c>
      <c r="F10241" s="645"/>
      <c r="G10241" s="646"/>
      <c r="H10241" s="647">
        <v>128655.03999999999</v>
      </c>
    </row>
    <row r="10242" spans="1:8" ht="13.5" thickBot="1">
      <c r="A10242" s="648" t="s">
        <v>4154</v>
      </c>
      <c r="B10242" s="649"/>
      <c r="C10242" s="649"/>
      <c r="D10242" s="649"/>
      <c r="E10242" s="650"/>
      <c r="F10242" s="651">
        <v>1249733.68</v>
      </c>
      <c r="G10242" s="652"/>
      <c r="H10242" s="653"/>
    </row>
    <row r="10243" spans="1:8" ht="15.75" thickBot="1">
      <c r="A10243" s="579"/>
      <c r="B10243" s="579"/>
      <c r="C10243" s="579"/>
      <c r="D10243" s="579"/>
      <c r="E10243" s="579"/>
      <c r="F10243" s="579"/>
      <c r="G10243" s="579"/>
      <c r="H10243" s="579"/>
    </row>
    <row r="10244" spans="1:8" ht="15.75" thickBot="1">
      <c r="A10244" s="580"/>
      <c r="B10244" s="580"/>
      <c r="C10244" s="580"/>
      <c r="D10244" s="580"/>
      <c r="E10244" s="580"/>
      <c r="F10244" s="580"/>
      <c r="G10244" s="580"/>
      <c r="H10244" s="580"/>
    </row>
    <row r="10245" spans="1:8" ht="13.5" thickBot="1">
      <c r="A10245" s="573" t="s">
        <v>4129</v>
      </c>
      <c r="B10245" s="581"/>
      <c r="C10245" s="581"/>
      <c r="D10245" s="582" t="s">
        <v>798</v>
      </c>
      <c r="E10245" s="583" t="s">
        <v>4130</v>
      </c>
      <c r="F10245" s="584" t="s">
        <v>25</v>
      </c>
      <c r="G10245" s="585" t="s">
        <v>0</v>
      </c>
      <c r="H10245" s="586" t="s">
        <v>5129</v>
      </c>
    </row>
    <row r="10246" spans="1:8" ht="15.75" customHeight="1" thickBot="1">
      <c r="A10246" s="580"/>
      <c r="B10246" s="580"/>
      <c r="C10246" s="580"/>
      <c r="D10246" s="580"/>
      <c r="E10246" s="580"/>
      <c r="F10246" s="580"/>
      <c r="G10246" s="580"/>
      <c r="H10246" s="580"/>
    </row>
    <row r="10247" spans="1:8">
      <c r="A10247" s="674" t="s">
        <v>1297</v>
      </c>
      <c r="B10247" s="675"/>
      <c r="C10247" s="675"/>
      <c r="D10247" s="675"/>
      <c r="E10247" s="675"/>
      <c r="F10247" s="675"/>
      <c r="G10247" s="675"/>
      <c r="H10247" s="676"/>
    </row>
    <row r="10248" spans="1:8">
      <c r="A10248" s="594" t="s">
        <v>4064</v>
      </c>
      <c r="B10248" s="595"/>
      <c r="C10248" s="595"/>
      <c r="D10248" s="596"/>
      <c r="E10248" s="597" t="s">
        <v>4130</v>
      </c>
      <c r="F10248" s="598" t="s">
        <v>4132</v>
      </c>
      <c r="G10248" s="599" t="s">
        <v>4133</v>
      </c>
      <c r="H10248" s="600" t="s">
        <v>4134</v>
      </c>
    </row>
    <row r="10249" spans="1:8">
      <c r="A10249" s="601" t="s">
        <v>5130</v>
      </c>
      <c r="B10249" s="602"/>
      <c r="C10249" s="602"/>
      <c r="D10249" s="603"/>
      <c r="E10249" s="604" t="s">
        <v>4138</v>
      </c>
      <c r="F10249" s="605">
        <v>0.4</v>
      </c>
      <c r="G10249" s="606">
        <v>25733</v>
      </c>
      <c r="H10249" s="607">
        <v>10293.200000000001</v>
      </c>
    </row>
    <row r="10250" spans="1:8">
      <c r="A10250" s="601" t="s">
        <v>4536</v>
      </c>
      <c r="B10250" s="602"/>
      <c r="C10250" s="602"/>
      <c r="D10250" s="603"/>
      <c r="E10250" s="604" t="s">
        <v>4263</v>
      </c>
      <c r="F10250" s="605">
        <v>0.2</v>
      </c>
      <c r="G10250" s="606">
        <v>2699</v>
      </c>
      <c r="H10250" s="607">
        <v>539.79999999999995</v>
      </c>
    </row>
    <row r="10251" spans="1:8">
      <c r="A10251" s="601"/>
      <c r="B10251" s="602"/>
      <c r="C10251" s="602"/>
      <c r="D10251" s="603"/>
      <c r="E10251" s="604" t="s">
        <v>4141</v>
      </c>
      <c r="F10251" s="605"/>
      <c r="G10251" s="606" t="s">
        <v>4141</v>
      </c>
      <c r="H10251" s="607" t="s">
        <v>4141</v>
      </c>
    </row>
    <row r="10252" spans="1:8">
      <c r="A10252" s="601"/>
      <c r="B10252" s="602"/>
      <c r="C10252" s="602"/>
      <c r="D10252" s="603"/>
      <c r="E10252" s="623" t="s">
        <v>4142</v>
      </c>
      <c r="F10252" s="624"/>
      <c r="G10252" s="625"/>
      <c r="H10252" s="612">
        <v>10833</v>
      </c>
    </row>
    <row r="10253" spans="1:8">
      <c r="A10253" s="677" t="s">
        <v>4143</v>
      </c>
      <c r="B10253" s="678"/>
      <c r="C10253" s="678"/>
      <c r="D10253" s="678"/>
      <c r="E10253" s="678"/>
      <c r="F10253" s="678"/>
      <c r="G10253" s="678"/>
      <c r="H10253" s="679"/>
    </row>
    <row r="10254" spans="1:8">
      <c r="A10254" s="594" t="s">
        <v>4129</v>
      </c>
      <c r="B10254" s="595"/>
      <c r="C10254" s="595"/>
      <c r="D10254" s="596"/>
      <c r="E10254" s="597" t="s">
        <v>4130</v>
      </c>
      <c r="F10254" s="598" t="s">
        <v>4144</v>
      </c>
      <c r="G10254" s="599" t="s">
        <v>4133</v>
      </c>
      <c r="H10254" s="600" t="s">
        <v>4134</v>
      </c>
    </row>
    <row r="10255" spans="1:8">
      <c r="A10255" s="601" t="s">
        <v>4145</v>
      </c>
      <c r="B10255" s="602"/>
      <c r="C10255" s="602"/>
      <c r="D10255" s="603"/>
      <c r="E10255" s="604" t="s">
        <v>4146</v>
      </c>
      <c r="F10255" s="619">
        <v>0.25</v>
      </c>
      <c r="G10255" s="606">
        <v>1587.2183463750353</v>
      </c>
      <c r="H10255" s="607">
        <v>396.8</v>
      </c>
    </row>
    <row r="10256" spans="1:8">
      <c r="A10256" s="601"/>
      <c r="B10256" s="602"/>
      <c r="C10256" s="602"/>
      <c r="D10256" s="603"/>
      <c r="E10256" s="604" t="s">
        <v>4141</v>
      </c>
      <c r="F10256" s="619" t="s">
        <v>4141</v>
      </c>
      <c r="G10256" s="606" t="s">
        <v>4141</v>
      </c>
      <c r="H10256" s="607" t="s">
        <v>4141</v>
      </c>
    </row>
    <row r="10257" spans="1:8">
      <c r="A10257" s="601"/>
      <c r="B10257" s="602"/>
      <c r="C10257" s="602"/>
      <c r="D10257" s="603"/>
      <c r="E10257" s="604" t="s">
        <v>4141</v>
      </c>
      <c r="F10257" s="619" t="s">
        <v>4141</v>
      </c>
      <c r="G10257" s="606" t="s">
        <v>4141</v>
      </c>
      <c r="H10257" s="607" t="s">
        <v>4141</v>
      </c>
    </row>
    <row r="10258" spans="1:8">
      <c r="A10258" s="620"/>
      <c r="B10258" s="621"/>
      <c r="C10258" s="621"/>
      <c r="D10258" s="622"/>
      <c r="E10258" s="623" t="s">
        <v>4147</v>
      </c>
      <c r="F10258" s="624"/>
      <c r="G10258" s="625"/>
      <c r="H10258" s="612">
        <v>396.8</v>
      </c>
    </row>
    <row r="10259" spans="1:8">
      <c r="A10259" s="677" t="s">
        <v>4148</v>
      </c>
      <c r="B10259" s="678"/>
      <c r="C10259" s="678"/>
      <c r="D10259" s="678"/>
      <c r="E10259" s="678"/>
      <c r="F10259" s="678"/>
      <c r="G10259" s="678"/>
      <c r="H10259" s="679"/>
    </row>
    <row r="10260" spans="1:8">
      <c r="A10260" s="594" t="s">
        <v>4064</v>
      </c>
      <c r="B10260" s="595"/>
      <c r="C10260" s="595"/>
      <c r="D10260" s="596"/>
      <c r="E10260" s="597" t="s">
        <v>4130</v>
      </c>
      <c r="F10260" s="598" t="s">
        <v>4132</v>
      </c>
      <c r="G10260" s="599" t="s">
        <v>4133</v>
      </c>
      <c r="H10260" s="600" t="s">
        <v>4134</v>
      </c>
    </row>
    <row r="10261" spans="1:8">
      <c r="A10261" s="601" t="s">
        <v>4149</v>
      </c>
      <c r="B10261" s="602"/>
      <c r="C10261" s="602"/>
      <c r="D10261" s="603"/>
      <c r="E10261" s="604" t="s">
        <v>4140</v>
      </c>
      <c r="F10261" s="632">
        <v>0.02</v>
      </c>
      <c r="G10261" s="606">
        <v>64783.484999999993</v>
      </c>
      <c r="H10261" s="607">
        <v>1295.67</v>
      </c>
    </row>
    <row r="10262" spans="1:8">
      <c r="A10262" s="601"/>
      <c r="B10262" s="602"/>
      <c r="C10262" s="602"/>
      <c r="D10262" s="603"/>
      <c r="E10262" s="623" t="s">
        <v>4150</v>
      </c>
      <c r="F10262" s="624"/>
      <c r="G10262" s="625"/>
      <c r="H10262" s="612">
        <v>1295.67</v>
      </c>
    </row>
    <row r="10263" spans="1:8">
      <c r="A10263" s="677" t="s">
        <v>4151</v>
      </c>
      <c r="B10263" s="678"/>
      <c r="C10263" s="678"/>
      <c r="D10263" s="678"/>
      <c r="E10263" s="678"/>
      <c r="F10263" s="678"/>
      <c r="G10263" s="678"/>
      <c r="H10263" s="679"/>
    </row>
    <row r="10264" spans="1:8">
      <c r="A10264" s="594" t="s">
        <v>4064</v>
      </c>
      <c r="B10264" s="595"/>
      <c r="C10264" s="595"/>
      <c r="D10264" s="596"/>
      <c r="E10264" s="597" t="s">
        <v>4130</v>
      </c>
      <c r="F10264" s="598" t="s">
        <v>4144</v>
      </c>
      <c r="G10264" s="599" t="s">
        <v>4133</v>
      </c>
      <c r="H10264" s="600" t="s">
        <v>4134</v>
      </c>
    </row>
    <row r="10265" spans="1:8">
      <c r="A10265" s="601" t="s">
        <v>4195</v>
      </c>
      <c r="B10265" s="602"/>
      <c r="C10265" s="602"/>
      <c r="D10265" s="603"/>
      <c r="E10265" s="604" t="s">
        <v>4146</v>
      </c>
      <c r="F10265" s="640">
        <v>0.25</v>
      </c>
      <c r="G10265" s="606">
        <v>45029.264109374999</v>
      </c>
      <c r="H10265" s="607">
        <v>11257.32</v>
      </c>
    </row>
    <row r="10266" spans="1:8">
      <c r="A10266" s="601"/>
      <c r="B10266" s="602"/>
      <c r="C10266" s="602"/>
      <c r="D10266" s="603"/>
      <c r="E10266" s="604" t="s">
        <v>4141</v>
      </c>
      <c r="F10266" s="605"/>
      <c r="G10266" s="606" t="s">
        <v>4141</v>
      </c>
      <c r="H10266" s="607" t="s">
        <v>4141</v>
      </c>
    </row>
    <row r="10267" spans="1:8" ht="13.5" thickBot="1">
      <c r="A10267" s="641"/>
      <c r="B10267" s="642"/>
      <c r="C10267" s="642"/>
      <c r="D10267" s="643"/>
      <c r="E10267" s="644" t="s">
        <v>4153</v>
      </c>
      <c r="F10267" s="645"/>
      <c r="G10267" s="646"/>
      <c r="H10267" s="647">
        <v>11257.32</v>
      </c>
    </row>
    <row r="10268" spans="1:8" ht="13.5" thickBot="1">
      <c r="A10268" s="648" t="s">
        <v>4154</v>
      </c>
      <c r="B10268" s="649"/>
      <c r="C10268" s="649"/>
      <c r="D10268" s="649"/>
      <c r="E10268" s="650"/>
      <c r="F10268" s="651">
        <v>23782.79</v>
      </c>
      <c r="G10268" s="652"/>
      <c r="H10268" s="653"/>
    </row>
    <row r="10269" spans="1:8" ht="15.75" thickBot="1">
      <c r="A10269" s="579"/>
      <c r="B10269" s="579"/>
      <c r="C10269" s="579"/>
      <c r="D10269" s="579"/>
      <c r="E10269" s="579"/>
      <c r="F10269" s="579"/>
      <c r="G10269" s="579"/>
      <c r="H10269" s="579"/>
    </row>
    <row r="10270" spans="1:8" ht="15.75" thickBot="1">
      <c r="A10270" s="580"/>
      <c r="B10270" s="580"/>
      <c r="C10270" s="580"/>
      <c r="D10270" s="580"/>
      <c r="E10270" s="580"/>
      <c r="F10270" s="580"/>
      <c r="G10270" s="580"/>
      <c r="H10270" s="580"/>
    </row>
    <row r="10271" spans="1:8" ht="13.5" thickBot="1">
      <c r="A10271" s="573" t="s">
        <v>4129</v>
      </c>
      <c r="B10271" s="581"/>
      <c r="C10271" s="581"/>
      <c r="D10271" s="582" t="s">
        <v>800</v>
      </c>
      <c r="E10271" s="583" t="s">
        <v>4130</v>
      </c>
      <c r="F10271" s="584" t="s">
        <v>25</v>
      </c>
      <c r="G10271" s="585" t="s">
        <v>0</v>
      </c>
      <c r="H10271" s="586" t="s">
        <v>5131</v>
      </c>
    </row>
    <row r="10272" spans="1:8" ht="15.75" customHeight="1" thickBot="1">
      <c r="A10272" s="580"/>
      <c r="B10272" s="580"/>
      <c r="C10272" s="580"/>
      <c r="D10272" s="580"/>
      <c r="E10272" s="580"/>
      <c r="F10272" s="580"/>
      <c r="G10272" s="580"/>
      <c r="H10272" s="580"/>
    </row>
    <row r="10273" spans="1:8">
      <c r="A10273" s="674" t="s">
        <v>1297</v>
      </c>
      <c r="B10273" s="675"/>
      <c r="C10273" s="675"/>
      <c r="D10273" s="675"/>
      <c r="E10273" s="675"/>
      <c r="F10273" s="675"/>
      <c r="G10273" s="675"/>
      <c r="H10273" s="676"/>
    </row>
    <row r="10274" spans="1:8">
      <c r="A10274" s="594" t="s">
        <v>4064</v>
      </c>
      <c r="B10274" s="595"/>
      <c r="C10274" s="595"/>
      <c r="D10274" s="596"/>
      <c r="E10274" s="597" t="s">
        <v>4130</v>
      </c>
      <c r="F10274" s="598" t="s">
        <v>4132</v>
      </c>
      <c r="G10274" s="599" t="s">
        <v>4133</v>
      </c>
      <c r="H10274" s="600" t="s">
        <v>4134</v>
      </c>
    </row>
    <row r="10275" spans="1:8">
      <c r="A10275" s="601" t="s">
        <v>5132</v>
      </c>
      <c r="B10275" s="602"/>
      <c r="C10275" s="602"/>
      <c r="D10275" s="603"/>
      <c r="E10275" s="604" t="s">
        <v>4138</v>
      </c>
      <c r="F10275" s="605">
        <v>0.42</v>
      </c>
      <c r="G10275" s="606">
        <v>9653</v>
      </c>
      <c r="H10275" s="607">
        <v>4054.26</v>
      </c>
    </row>
    <row r="10276" spans="1:8">
      <c r="A10276" s="601" t="s">
        <v>4536</v>
      </c>
      <c r="B10276" s="602"/>
      <c r="C10276" s="602"/>
      <c r="D10276" s="603"/>
      <c r="E10276" s="604" t="s">
        <v>4263</v>
      </c>
      <c r="F10276" s="605">
        <v>0.2</v>
      </c>
      <c r="G10276" s="606">
        <v>2699</v>
      </c>
      <c r="H10276" s="607">
        <v>539.79999999999995</v>
      </c>
    </row>
    <row r="10277" spans="1:8">
      <c r="A10277" s="601"/>
      <c r="B10277" s="602"/>
      <c r="C10277" s="602"/>
      <c r="D10277" s="603"/>
      <c r="E10277" s="604" t="s">
        <v>4141</v>
      </c>
      <c r="F10277" s="605"/>
      <c r="G10277" s="606" t="s">
        <v>4141</v>
      </c>
      <c r="H10277" s="607" t="s">
        <v>4141</v>
      </c>
    </row>
    <row r="10278" spans="1:8">
      <c r="A10278" s="601"/>
      <c r="B10278" s="602"/>
      <c r="C10278" s="602"/>
      <c r="D10278" s="603"/>
      <c r="E10278" s="623" t="s">
        <v>4142</v>
      </c>
      <c r="F10278" s="624"/>
      <c r="G10278" s="625"/>
      <c r="H10278" s="612">
        <v>4594.0600000000004</v>
      </c>
    </row>
    <row r="10279" spans="1:8">
      <c r="A10279" s="677" t="s">
        <v>4143</v>
      </c>
      <c r="B10279" s="678"/>
      <c r="C10279" s="678"/>
      <c r="D10279" s="678"/>
      <c r="E10279" s="678"/>
      <c r="F10279" s="678"/>
      <c r="G10279" s="678"/>
      <c r="H10279" s="679"/>
    </row>
    <row r="10280" spans="1:8">
      <c r="A10280" s="594" t="s">
        <v>4129</v>
      </c>
      <c r="B10280" s="595"/>
      <c r="C10280" s="595"/>
      <c r="D10280" s="596"/>
      <c r="E10280" s="597" t="s">
        <v>4130</v>
      </c>
      <c r="F10280" s="598" t="s">
        <v>4144</v>
      </c>
      <c r="G10280" s="599" t="s">
        <v>4133</v>
      </c>
      <c r="H10280" s="600" t="s">
        <v>4134</v>
      </c>
    </row>
    <row r="10281" spans="1:8">
      <c r="A10281" s="601" t="s">
        <v>4145</v>
      </c>
      <c r="B10281" s="602"/>
      <c r="C10281" s="602"/>
      <c r="D10281" s="603"/>
      <c r="E10281" s="604" t="s">
        <v>4146</v>
      </c>
      <c r="F10281" s="619">
        <v>0.25</v>
      </c>
      <c r="G10281" s="606">
        <v>1587.2183463750353</v>
      </c>
      <c r="H10281" s="607">
        <v>396.8</v>
      </c>
    </row>
    <row r="10282" spans="1:8">
      <c r="A10282" s="601"/>
      <c r="B10282" s="602"/>
      <c r="C10282" s="602"/>
      <c r="D10282" s="603"/>
      <c r="E10282" s="604" t="s">
        <v>4141</v>
      </c>
      <c r="F10282" s="619" t="s">
        <v>4141</v>
      </c>
      <c r="G10282" s="606" t="s">
        <v>4141</v>
      </c>
      <c r="H10282" s="607" t="s">
        <v>4141</v>
      </c>
    </row>
    <row r="10283" spans="1:8">
      <c r="A10283" s="601"/>
      <c r="B10283" s="602"/>
      <c r="C10283" s="602"/>
      <c r="D10283" s="603"/>
      <c r="E10283" s="604" t="s">
        <v>4141</v>
      </c>
      <c r="F10283" s="619" t="s">
        <v>4141</v>
      </c>
      <c r="G10283" s="606" t="s">
        <v>4141</v>
      </c>
      <c r="H10283" s="607" t="s">
        <v>4141</v>
      </c>
    </row>
    <row r="10284" spans="1:8">
      <c r="A10284" s="620"/>
      <c r="B10284" s="621"/>
      <c r="C10284" s="621"/>
      <c r="D10284" s="622"/>
      <c r="E10284" s="623" t="s">
        <v>4147</v>
      </c>
      <c r="F10284" s="624"/>
      <c r="G10284" s="625"/>
      <c r="H10284" s="612">
        <v>396.8</v>
      </c>
    </row>
    <row r="10285" spans="1:8">
      <c r="A10285" s="677" t="s">
        <v>4148</v>
      </c>
      <c r="B10285" s="678"/>
      <c r="C10285" s="678"/>
      <c r="D10285" s="678"/>
      <c r="E10285" s="678"/>
      <c r="F10285" s="678"/>
      <c r="G10285" s="678"/>
      <c r="H10285" s="679"/>
    </row>
    <row r="10286" spans="1:8">
      <c r="A10286" s="594" t="s">
        <v>4064</v>
      </c>
      <c r="B10286" s="595"/>
      <c r="C10286" s="595"/>
      <c r="D10286" s="596"/>
      <c r="E10286" s="597" t="s">
        <v>4130</v>
      </c>
      <c r="F10286" s="598" t="s">
        <v>4132</v>
      </c>
      <c r="G10286" s="599" t="s">
        <v>4133</v>
      </c>
      <c r="H10286" s="600" t="s">
        <v>4134</v>
      </c>
    </row>
    <row r="10287" spans="1:8">
      <c r="A10287" s="601" t="s">
        <v>4149</v>
      </c>
      <c r="B10287" s="602"/>
      <c r="C10287" s="602"/>
      <c r="D10287" s="603"/>
      <c r="E10287" s="604" t="s">
        <v>4140</v>
      </c>
      <c r="F10287" s="632">
        <v>0.02</v>
      </c>
      <c r="G10287" s="606">
        <v>64783.484999999993</v>
      </c>
      <c r="H10287" s="607">
        <v>1295.67</v>
      </c>
    </row>
    <row r="10288" spans="1:8">
      <c r="A10288" s="601"/>
      <c r="B10288" s="602"/>
      <c r="C10288" s="602"/>
      <c r="D10288" s="603"/>
      <c r="E10288" s="623" t="s">
        <v>4150</v>
      </c>
      <c r="F10288" s="624"/>
      <c r="G10288" s="625"/>
      <c r="H10288" s="612">
        <v>1295.67</v>
      </c>
    </row>
    <row r="10289" spans="1:8">
      <c r="A10289" s="677" t="s">
        <v>4151</v>
      </c>
      <c r="B10289" s="678"/>
      <c r="C10289" s="678"/>
      <c r="D10289" s="678"/>
      <c r="E10289" s="678"/>
      <c r="F10289" s="678"/>
      <c r="G10289" s="678"/>
      <c r="H10289" s="679"/>
    </row>
    <row r="10290" spans="1:8">
      <c r="A10290" s="594" t="s">
        <v>4064</v>
      </c>
      <c r="B10290" s="595"/>
      <c r="C10290" s="595"/>
      <c r="D10290" s="596"/>
      <c r="E10290" s="597" t="s">
        <v>4130</v>
      </c>
      <c r="F10290" s="598" t="s">
        <v>4144</v>
      </c>
      <c r="G10290" s="599" t="s">
        <v>4133</v>
      </c>
      <c r="H10290" s="600" t="s">
        <v>4134</v>
      </c>
    </row>
    <row r="10291" spans="1:8">
      <c r="A10291" s="601" t="s">
        <v>4195</v>
      </c>
      <c r="B10291" s="602"/>
      <c r="C10291" s="602"/>
      <c r="D10291" s="603"/>
      <c r="E10291" s="604" t="s">
        <v>4146</v>
      </c>
      <c r="F10291" s="640">
        <v>0.25</v>
      </c>
      <c r="G10291" s="606">
        <v>45029.264109374999</v>
      </c>
      <c r="H10291" s="607">
        <v>11257.32</v>
      </c>
    </row>
    <row r="10292" spans="1:8">
      <c r="A10292" s="601"/>
      <c r="B10292" s="602"/>
      <c r="C10292" s="602"/>
      <c r="D10292" s="603"/>
      <c r="E10292" s="604" t="s">
        <v>4141</v>
      </c>
      <c r="F10292" s="605"/>
      <c r="G10292" s="606" t="s">
        <v>4141</v>
      </c>
      <c r="H10292" s="607" t="s">
        <v>4141</v>
      </c>
    </row>
    <row r="10293" spans="1:8" ht="13.5" thickBot="1">
      <c r="A10293" s="641"/>
      <c r="B10293" s="642"/>
      <c r="C10293" s="642"/>
      <c r="D10293" s="643"/>
      <c r="E10293" s="644" t="s">
        <v>4153</v>
      </c>
      <c r="F10293" s="645"/>
      <c r="G10293" s="646"/>
      <c r="H10293" s="647">
        <v>11257.32</v>
      </c>
    </row>
    <row r="10294" spans="1:8" ht="13.5" thickBot="1">
      <c r="A10294" s="648" t="s">
        <v>4154</v>
      </c>
      <c r="B10294" s="649"/>
      <c r="C10294" s="649"/>
      <c r="D10294" s="649"/>
      <c r="E10294" s="650"/>
      <c r="F10294" s="651">
        <v>17543.849999999999</v>
      </c>
      <c r="G10294" s="652"/>
      <c r="H10294" s="653"/>
    </row>
    <row r="10295" spans="1:8" ht="15.75" thickBot="1">
      <c r="A10295" s="579"/>
      <c r="B10295" s="579"/>
      <c r="C10295" s="579"/>
      <c r="D10295" s="579"/>
      <c r="E10295" s="579"/>
      <c r="F10295" s="579"/>
      <c r="G10295" s="579"/>
      <c r="H10295" s="579"/>
    </row>
    <row r="10296" spans="1:8" ht="15.75" thickBot="1">
      <c r="A10296" s="580"/>
      <c r="B10296" s="580"/>
      <c r="C10296" s="580"/>
      <c r="D10296" s="580"/>
      <c r="E10296" s="580"/>
      <c r="F10296" s="580"/>
      <c r="G10296" s="580"/>
      <c r="H10296" s="580"/>
    </row>
    <row r="10297" spans="1:8" ht="39" thickBot="1">
      <c r="A10297" s="573" t="s">
        <v>4129</v>
      </c>
      <c r="B10297" s="581"/>
      <c r="C10297" s="581"/>
      <c r="D10297" s="582" t="s">
        <v>802</v>
      </c>
      <c r="E10297" s="583" t="s">
        <v>4130</v>
      </c>
      <c r="F10297" s="584" t="s">
        <v>28</v>
      </c>
      <c r="G10297" s="585" t="s">
        <v>0</v>
      </c>
      <c r="H10297" s="586" t="s">
        <v>5133</v>
      </c>
    </row>
    <row r="10298" spans="1:8" ht="15.75" customHeight="1" thickBot="1">
      <c r="A10298" s="580"/>
      <c r="B10298" s="580"/>
      <c r="C10298" s="580"/>
      <c r="D10298" s="580"/>
      <c r="E10298" s="580"/>
      <c r="F10298" s="580"/>
      <c r="G10298" s="580"/>
      <c r="H10298" s="580"/>
    </row>
    <row r="10299" spans="1:8">
      <c r="A10299" s="674" t="s">
        <v>1297</v>
      </c>
      <c r="B10299" s="675"/>
      <c r="C10299" s="675"/>
      <c r="D10299" s="675"/>
      <c r="E10299" s="675"/>
      <c r="F10299" s="675"/>
      <c r="G10299" s="675"/>
      <c r="H10299" s="676"/>
    </row>
    <row r="10300" spans="1:8">
      <c r="A10300" s="594" t="s">
        <v>4064</v>
      </c>
      <c r="B10300" s="595"/>
      <c r="C10300" s="595"/>
      <c r="D10300" s="596"/>
      <c r="E10300" s="597" t="s">
        <v>4130</v>
      </c>
      <c r="F10300" s="598" t="s">
        <v>4132</v>
      </c>
      <c r="G10300" s="599" t="s">
        <v>4133</v>
      </c>
      <c r="H10300" s="600" t="s">
        <v>4134</v>
      </c>
    </row>
    <row r="10301" spans="1:8">
      <c r="A10301" s="601" t="s">
        <v>5126</v>
      </c>
      <c r="B10301" s="602"/>
      <c r="C10301" s="602"/>
      <c r="D10301" s="603"/>
      <c r="E10301" s="604" t="s">
        <v>4164</v>
      </c>
      <c r="F10301" s="605">
        <v>1.05</v>
      </c>
      <c r="G10301" s="606">
        <v>799680</v>
      </c>
      <c r="H10301" s="607">
        <v>839664</v>
      </c>
    </row>
    <row r="10302" spans="1:8">
      <c r="A10302" s="601" t="s">
        <v>5134</v>
      </c>
      <c r="B10302" s="602"/>
      <c r="C10302" s="602"/>
      <c r="D10302" s="603"/>
      <c r="E10302" s="604" t="s">
        <v>4138</v>
      </c>
      <c r="F10302" s="605">
        <v>0.5</v>
      </c>
      <c r="G10302" s="606">
        <v>228153</v>
      </c>
      <c r="H10302" s="607">
        <v>114076.5</v>
      </c>
    </row>
    <row r="10303" spans="1:8">
      <c r="A10303" s="601"/>
      <c r="B10303" s="602"/>
      <c r="C10303" s="602"/>
      <c r="D10303" s="603"/>
      <c r="E10303" s="604" t="s">
        <v>4141</v>
      </c>
      <c r="F10303" s="605"/>
      <c r="G10303" s="606" t="s">
        <v>4141</v>
      </c>
      <c r="H10303" s="607" t="s">
        <v>4141</v>
      </c>
    </row>
    <row r="10304" spans="1:8">
      <c r="A10304" s="601"/>
      <c r="B10304" s="602"/>
      <c r="C10304" s="602"/>
      <c r="D10304" s="603"/>
      <c r="E10304" s="623" t="s">
        <v>4142</v>
      </c>
      <c r="F10304" s="624"/>
      <c r="G10304" s="625"/>
      <c r="H10304" s="612">
        <v>953740.5</v>
      </c>
    </row>
    <row r="10305" spans="1:8">
      <c r="A10305" s="677" t="s">
        <v>4143</v>
      </c>
      <c r="B10305" s="678"/>
      <c r="C10305" s="678"/>
      <c r="D10305" s="678"/>
      <c r="E10305" s="678"/>
      <c r="F10305" s="678"/>
      <c r="G10305" s="678"/>
      <c r="H10305" s="679"/>
    </row>
    <row r="10306" spans="1:8">
      <c r="A10306" s="594" t="s">
        <v>4129</v>
      </c>
      <c r="B10306" s="595"/>
      <c r="C10306" s="595"/>
      <c r="D10306" s="596"/>
      <c r="E10306" s="597" t="s">
        <v>4130</v>
      </c>
      <c r="F10306" s="598" t="s">
        <v>4144</v>
      </c>
      <c r="G10306" s="599" t="s">
        <v>4133</v>
      </c>
      <c r="H10306" s="600" t="s">
        <v>4134</v>
      </c>
    </row>
    <row r="10307" spans="1:8">
      <c r="A10307" s="601" t="s">
        <v>4145</v>
      </c>
      <c r="B10307" s="602"/>
      <c r="C10307" s="602"/>
      <c r="D10307" s="603"/>
      <c r="E10307" s="604" t="s">
        <v>4146</v>
      </c>
      <c r="F10307" s="619">
        <v>1.2</v>
      </c>
      <c r="G10307" s="606">
        <v>1587.2183463750353</v>
      </c>
      <c r="H10307" s="607">
        <v>1904.66</v>
      </c>
    </row>
    <row r="10308" spans="1:8">
      <c r="A10308" s="601" t="s">
        <v>5122</v>
      </c>
      <c r="B10308" s="602"/>
      <c r="C10308" s="602"/>
      <c r="D10308" s="603"/>
      <c r="E10308" s="604" t="s">
        <v>4146</v>
      </c>
      <c r="F10308" s="619">
        <v>1.2</v>
      </c>
      <c r="G10308" s="606">
        <v>6634.572687847648</v>
      </c>
      <c r="H10308" s="607">
        <v>7961.49</v>
      </c>
    </row>
    <row r="10309" spans="1:8">
      <c r="A10309" s="601"/>
      <c r="B10309" s="602"/>
      <c r="C10309" s="602"/>
      <c r="D10309" s="603"/>
      <c r="E10309" s="604" t="s">
        <v>4141</v>
      </c>
      <c r="F10309" s="619" t="s">
        <v>4141</v>
      </c>
      <c r="G10309" s="606" t="s">
        <v>4141</v>
      </c>
      <c r="H10309" s="607" t="s">
        <v>4141</v>
      </c>
    </row>
    <row r="10310" spans="1:8">
      <c r="A10310" s="620"/>
      <c r="B10310" s="621"/>
      <c r="C10310" s="621"/>
      <c r="D10310" s="622"/>
      <c r="E10310" s="623" t="s">
        <v>4147</v>
      </c>
      <c r="F10310" s="624"/>
      <c r="G10310" s="625"/>
      <c r="H10310" s="612">
        <v>9866.15</v>
      </c>
    </row>
    <row r="10311" spans="1:8">
      <c r="A10311" s="677" t="s">
        <v>4148</v>
      </c>
      <c r="B10311" s="678"/>
      <c r="C10311" s="678"/>
      <c r="D10311" s="678"/>
      <c r="E10311" s="678"/>
      <c r="F10311" s="678"/>
      <c r="G10311" s="678"/>
      <c r="H10311" s="679"/>
    </row>
    <row r="10312" spans="1:8">
      <c r="A10312" s="594" t="s">
        <v>4064</v>
      </c>
      <c r="B10312" s="595"/>
      <c r="C10312" s="595"/>
      <c r="D10312" s="596"/>
      <c r="E10312" s="597" t="s">
        <v>4130</v>
      </c>
      <c r="F10312" s="598" t="s">
        <v>4132</v>
      </c>
      <c r="G10312" s="599" t="s">
        <v>4133</v>
      </c>
      <c r="H10312" s="600" t="s">
        <v>4134</v>
      </c>
    </row>
    <row r="10313" spans="1:8">
      <c r="A10313" s="601" t="s">
        <v>4149</v>
      </c>
      <c r="B10313" s="602"/>
      <c r="C10313" s="602"/>
      <c r="D10313" s="603"/>
      <c r="E10313" s="604" t="s">
        <v>4140</v>
      </c>
      <c r="F10313" s="632">
        <v>0.3</v>
      </c>
      <c r="G10313" s="606">
        <v>64783.484999999993</v>
      </c>
      <c r="H10313" s="607">
        <v>19435.05</v>
      </c>
    </row>
    <row r="10314" spans="1:8">
      <c r="A10314" s="601"/>
      <c r="B10314" s="602"/>
      <c r="C10314" s="602"/>
      <c r="D10314" s="603"/>
      <c r="E10314" s="623" t="s">
        <v>4150</v>
      </c>
      <c r="F10314" s="624"/>
      <c r="G10314" s="625"/>
      <c r="H10314" s="612">
        <v>19435.05</v>
      </c>
    </row>
    <row r="10315" spans="1:8">
      <c r="A10315" s="677" t="s">
        <v>4151</v>
      </c>
      <c r="B10315" s="678"/>
      <c r="C10315" s="678"/>
      <c r="D10315" s="678"/>
      <c r="E10315" s="678"/>
      <c r="F10315" s="678"/>
      <c r="G10315" s="678"/>
      <c r="H10315" s="679"/>
    </row>
    <row r="10316" spans="1:8">
      <c r="A10316" s="594" t="s">
        <v>4064</v>
      </c>
      <c r="B10316" s="595"/>
      <c r="C10316" s="595"/>
      <c r="D10316" s="596"/>
      <c r="E10316" s="597" t="s">
        <v>4130</v>
      </c>
      <c r="F10316" s="598" t="s">
        <v>4144</v>
      </c>
      <c r="G10316" s="599" t="s">
        <v>4133</v>
      </c>
      <c r="H10316" s="600" t="s">
        <v>4134</v>
      </c>
    </row>
    <row r="10317" spans="1:8">
      <c r="A10317" s="601" t="s">
        <v>4152</v>
      </c>
      <c r="B10317" s="602"/>
      <c r="C10317" s="602"/>
      <c r="D10317" s="603"/>
      <c r="E10317" s="604" t="s">
        <v>4146</v>
      </c>
      <c r="F10317" s="640">
        <v>1.2</v>
      </c>
      <c r="G10317" s="606">
        <v>64327.520156250001</v>
      </c>
      <c r="H10317" s="607">
        <v>77193.02</v>
      </c>
    </row>
    <row r="10318" spans="1:8">
      <c r="A10318" s="601"/>
      <c r="B10318" s="602"/>
      <c r="C10318" s="602"/>
      <c r="D10318" s="603"/>
      <c r="E10318" s="604" t="s">
        <v>4141</v>
      </c>
      <c r="F10318" s="605"/>
      <c r="G10318" s="606" t="s">
        <v>4141</v>
      </c>
      <c r="H10318" s="607" t="s">
        <v>4141</v>
      </c>
    </row>
    <row r="10319" spans="1:8" ht="13.5" thickBot="1">
      <c r="A10319" s="641"/>
      <c r="B10319" s="642"/>
      <c r="C10319" s="642"/>
      <c r="D10319" s="643"/>
      <c r="E10319" s="644" t="s">
        <v>4153</v>
      </c>
      <c r="F10319" s="645"/>
      <c r="G10319" s="646"/>
      <c r="H10319" s="647">
        <v>77193.02</v>
      </c>
    </row>
    <row r="10320" spans="1:8" ht="13.5" thickBot="1">
      <c r="A10320" s="648" t="s">
        <v>4154</v>
      </c>
      <c r="B10320" s="649"/>
      <c r="C10320" s="649"/>
      <c r="D10320" s="649"/>
      <c r="E10320" s="650"/>
      <c r="F10320" s="651">
        <v>1060234.72</v>
      </c>
      <c r="G10320" s="652"/>
      <c r="H10320" s="653"/>
    </row>
    <row r="10321" spans="1:8" ht="15.75" thickBot="1">
      <c r="A10321" s="579"/>
      <c r="B10321" s="579"/>
      <c r="C10321" s="579"/>
      <c r="D10321" s="579"/>
      <c r="E10321" s="579"/>
      <c r="F10321" s="579"/>
      <c r="G10321" s="579"/>
      <c r="H10321" s="579"/>
    </row>
    <row r="10322" spans="1:8" ht="15.75" thickBot="1">
      <c r="A10322" s="580"/>
      <c r="B10322" s="580"/>
      <c r="C10322" s="580"/>
      <c r="D10322" s="580"/>
      <c r="E10322" s="580"/>
      <c r="F10322" s="580"/>
      <c r="G10322" s="580"/>
      <c r="H10322" s="580"/>
    </row>
    <row r="10323" spans="1:8" ht="26.25" thickBot="1">
      <c r="A10323" s="573" t="s">
        <v>4129</v>
      </c>
      <c r="B10323" s="581"/>
      <c r="C10323" s="581"/>
      <c r="D10323" s="582" t="s">
        <v>804</v>
      </c>
      <c r="E10323" s="583" t="s">
        <v>4130</v>
      </c>
      <c r="F10323" s="584" t="s">
        <v>28</v>
      </c>
      <c r="G10323" s="585" t="s">
        <v>0</v>
      </c>
      <c r="H10323" s="586" t="s">
        <v>5135</v>
      </c>
    </row>
    <row r="10324" spans="1:8" ht="15.75" customHeight="1" thickBot="1">
      <c r="A10324" s="580"/>
      <c r="B10324" s="580"/>
      <c r="C10324" s="580"/>
      <c r="D10324" s="580"/>
      <c r="E10324" s="580"/>
      <c r="F10324" s="580"/>
      <c r="G10324" s="580"/>
      <c r="H10324" s="580"/>
    </row>
    <row r="10325" spans="1:8">
      <c r="A10325" s="674" t="s">
        <v>1297</v>
      </c>
      <c r="B10325" s="675"/>
      <c r="C10325" s="675"/>
      <c r="D10325" s="675"/>
      <c r="E10325" s="675"/>
      <c r="F10325" s="675"/>
      <c r="G10325" s="675"/>
      <c r="H10325" s="676"/>
    </row>
    <row r="10326" spans="1:8">
      <c r="A10326" s="594" t="s">
        <v>4064</v>
      </c>
      <c r="B10326" s="595"/>
      <c r="C10326" s="595"/>
      <c r="D10326" s="596"/>
      <c r="E10326" s="597" t="s">
        <v>4130</v>
      </c>
      <c r="F10326" s="598" t="s">
        <v>4132</v>
      </c>
      <c r="G10326" s="599" t="s">
        <v>4133</v>
      </c>
      <c r="H10326" s="600" t="s">
        <v>4134</v>
      </c>
    </row>
    <row r="10327" spans="1:8">
      <c r="A10327" s="601" t="s">
        <v>5136</v>
      </c>
      <c r="B10327" s="602"/>
      <c r="C10327" s="602"/>
      <c r="D10327" s="603"/>
      <c r="E10327" s="604" t="s">
        <v>4138</v>
      </c>
      <c r="F10327" s="605">
        <v>0.56000000000000005</v>
      </c>
      <c r="G10327" s="606">
        <v>322974</v>
      </c>
      <c r="H10327" s="607">
        <v>180865.44</v>
      </c>
    </row>
    <row r="10328" spans="1:8">
      <c r="A10328" s="601"/>
      <c r="B10328" s="602"/>
      <c r="C10328" s="602"/>
      <c r="D10328" s="603"/>
      <c r="E10328" s="604" t="s">
        <v>4141</v>
      </c>
      <c r="F10328" s="605"/>
      <c r="G10328" s="606" t="s">
        <v>4141</v>
      </c>
      <c r="H10328" s="607" t="s">
        <v>4141</v>
      </c>
    </row>
    <row r="10329" spans="1:8">
      <c r="A10329" s="601"/>
      <c r="B10329" s="602"/>
      <c r="C10329" s="602"/>
      <c r="D10329" s="603"/>
      <c r="E10329" s="604" t="s">
        <v>4141</v>
      </c>
      <c r="F10329" s="605"/>
      <c r="G10329" s="606" t="s">
        <v>4141</v>
      </c>
      <c r="H10329" s="607" t="s">
        <v>4141</v>
      </c>
    </row>
    <row r="10330" spans="1:8">
      <c r="A10330" s="601"/>
      <c r="B10330" s="602"/>
      <c r="C10330" s="602"/>
      <c r="D10330" s="603"/>
      <c r="E10330" s="623" t="s">
        <v>4142</v>
      </c>
      <c r="F10330" s="624"/>
      <c r="G10330" s="625"/>
      <c r="H10330" s="612">
        <v>180865.44</v>
      </c>
    </row>
    <row r="10331" spans="1:8">
      <c r="A10331" s="677" t="s">
        <v>4143</v>
      </c>
      <c r="B10331" s="678"/>
      <c r="C10331" s="678"/>
      <c r="D10331" s="678"/>
      <c r="E10331" s="678"/>
      <c r="F10331" s="678"/>
      <c r="G10331" s="678"/>
      <c r="H10331" s="679"/>
    </row>
    <row r="10332" spans="1:8">
      <c r="A10332" s="594" t="s">
        <v>4129</v>
      </c>
      <c r="B10332" s="595"/>
      <c r="C10332" s="595"/>
      <c r="D10332" s="596"/>
      <c r="E10332" s="597" t="s">
        <v>4130</v>
      </c>
      <c r="F10332" s="598" t="s">
        <v>4144</v>
      </c>
      <c r="G10332" s="599" t="s">
        <v>4133</v>
      </c>
      <c r="H10332" s="600" t="s">
        <v>4134</v>
      </c>
    </row>
    <row r="10333" spans="1:8">
      <c r="A10333" s="601" t="s">
        <v>4145</v>
      </c>
      <c r="B10333" s="602"/>
      <c r="C10333" s="602"/>
      <c r="D10333" s="603"/>
      <c r="E10333" s="604" t="s">
        <v>4146</v>
      </c>
      <c r="F10333" s="619">
        <v>0.75</v>
      </c>
      <c r="G10333" s="606">
        <v>1587.2183463750353</v>
      </c>
      <c r="H10333" s="607">
        <v>1190.4100000000001</v>
      </c>
    </row>
    <row r="10334" spans="1:8">
      <c r="A10334" s="601"/>
      <c r="B10334" s="602"/>
      <c r="C10334" s="602"/>
      <c r="D10334" s="603"/>
      <c r="E10334" s="604" t="s">
        <v>4141</v>
      </c>
      <c r="F10334" s="619" t="s">
        <v>4141</v>
      </c>
      <c r="G10334" s="606" t="s">
        <v>4141</v>
      </c>
      <c r="H10334" s="607" t="s">
        <v>4141</v>
      </c>
    </row>
    <row r="10335" spans="1:8">
      <c r="A10335" s="601"/>
      <c r="B10335" s="602"/>
      <c r="C10335" s="602"/>
      <c r="D10335" s="603"/>
      <c r="E10335" s="604" t="s">
        <v>4141</v>
      </c>
      <c r="F10335" s="619" t="s">
        <v>4141</v>
      </c>
      <c r="G10335" s="606" t="s">
        <v>4141</v>
      </c>
      <c r="H10335" s="607" t="s">
        <v>4141</v>
      </c>
    </row>
    <row r="10336" spans="1:8">
      <c r="A10336" s="620"/>
      <c r="B10336" s="621"/>
      <c r="C10336" s="621"/>
      <c r="D10336" s="622"/>
      <c r="E10336" s="623" t="s">
        <v>4147</v>
      </c>
      <c r="F10336" s="624"/>
      <c r="G10336" s="625"/>
      <c r="H10336" s="612">
        <v>1190.4100000000001</v>
      </c>
    </row>
    <row r="10337" spans="1:8">
      <c r="A10337" s="677" t="s">
        <v>4148</v>
      </c>
      <c r="B10337" s="678"/>
      <c r="C10337" s="678"/>
      <c r="D10337" s="678"/>
      <c r="E10337" s="678"/>
      <c r="F10337" s="678"/>
      <c r="G10337" s="678"/>
      <c r="H10337" s="679"/>
    </row>
    <row r="10338" spans="1:8">
      <c r="A10338" s="594" t="s">
        <v>4064</v>
      </c>
      <c r="B10338" s="595"/>
      <c r="C10338" s="595"/>
      <c r="D10338" s="596"/>
      <c r="E10338" s="597" t="s">
        <v>4130</v>
      </c>
      <c r="F10338" s="598" t="s">
        <v>4132</v>
      </c>
      <c r="G10338" s="599" t="s">
        <v>4133</v>
      </c>
      <c r="H10338" s="600" t="s">
        <v>4134</v>
      </c>
    </row>
    <row r="10339" spans="1:8">
      <c r="A10339" s="601" t="s">
        <v>4149</v>
      </c>
      <c r="B10339" s="602"/>
      <c r="C10339" s="602"/>
      <c r="D10339" s="603"/>
      <c r="E10339" s="604" t="s">
        <v>4140</v>
      </c>
      <c r="F10339" s="632">
        <v>0.05</v>
      </c>
      <c r="G10339" s="606">
        <v>64783.484999999993</v>
      </c>
      <c r="H10339" s="607">
        <v>3239.17</v>
      </c>
    </row>
    <row r="10340" spans="1:8">
      <c r="A10340" s="601"/>
      <c r="B10340" s="602"/>
      <c r="C10340" s="602"/>
      <c r="D10340" s="603"/>
      <c r="E10340" s="623" t="s">
        <v>4150</v>
      </c>
      <c r="F10340" s="624"/>
      <c r="G10340" s="625"/>
      <c r="H10340" s="612">
        <v>3239.17</v>
      </c>
    </row>
    <row r="10341" spans="1:8">
      <c r="A10341" s="677" t="s">
        <v>4151</v>
      </c>
      <c r="B10341" s="678"/>
      <c r="C10341" s="678"/>
      <c r="D10341" s="678"/>
      <c r="E10341" s="678"/>
      <c r="F10341" s="678"/>
      <c r="G10341" s="678"/>
      <c r="H10341" s="679"/>
    </row>
    <row r="10342" spans="1:8">
      <c r="A10342" s="594" t="s">
        <v>4064</v>
      </c>
      <c r="B10342" s="595"/>
      <c r="C10342" s="595"/>
      <c r="D10342" s="596"/>
      <c r="E10342" s="597" t="s">
        <v>4130</v>
      </c>
      <c r="F10342" s="598" t="s">
        <v>4144</v>
      </c>
      <c r="G10342" s="599" t="s">
        <v>4133</v>
      </c>
      <c r="H10342" s="600" t="s">
        <v>4134</v>
      </c>
    </row>
    <row r="10343" spans="1:8">
      <c r="A10343" s="601" t="s">
        <v>4152</v>
      </c>
      <c r="B10343" s="602"/>
      <c r="C10343" s="602"/>
      <c r="D10343" s="603"/>
      <c r="E10343" s="604" t="s">
        <v>4146</v>
      </c>
      <c r="F10343" s="640">
        <v>0.75</v>
      </c>
      <c r="G10343" s="606">
        <v>64327.520156250001</v>
      </c>
      <c r="H10343" s="607">
        <v>48245.64</v>
      </c>
    </row>
    <row r="10344" spans="1:8">
      <c r="A10344" s="601"/>
      <c r="B10344" s="602"/>
      <c r="C10344" s="602"/>
      <c r="D10344" s="603"/>
      <c r="E10344" s="604" t="s">
        <v>4141</v>
      </c>
      <c r="F10344" s="605"/>
      <c r="G10344" s="606" t="s">
        <v>4141</v>
      </c>
      <c r="H10344" s="607" t="s">
        <v>4141</v>
      </c>
    </row>
    <row r="10345" spans="1:8" ht="13.5" thickBot="1">
      <c r="A10345" s="641"/>
      <c r="B10345" s="642"/>
      <c r="C10345" s="642"/>
      <c r="D10345" s="643"/>
      <c r="E10345" s="644" t="s">
        <v>4153</v>
      </c>
      <c r="F10345" s="645"/>
      <c r="G10345" s="646"/>
      <c r="H10345" s="647">
        <v>48245.64</v>
      </c>
    </row>
    <row r="10346" spans="1:8" ht="13.5" thickBot="1">
      <c r="A10346" s="648" t="s">
        <v>4154</v>
      </c>
      <c r="B10346" s="649"/>
      <c r="C10346" s="649"/>
      <c r="D10346" s="649"/>
      <c r="E10346" s="650"/>
      <c r="F10346" s="651">
        <v>233540.66</v>
      </c>
      <c r="G10346" s="652"/>
      <c r="H10346" s="653"/>
    </row>
    <row r="10347" spans="1:8" ht="15.75" thickBot="1">
      <c r="A10347" s="579"/>
      <c r="B10347" s="579"/>
      <c r="C10347" s="579"/>
      <c r="D10347" s="579"/>
      <c r="E10347" s="579"/>
      <c r="F10347" s="579"/>
      <c r="G10347" s="579"/>
      <c r="H10347" s="579"/>
    </row>
    <row r="10348" spans="1:8" ht="15.75" thickBot="1">
      <c r="A10348" s="580"/>
      <c r="B10348" s="580"/>
      <c r="C10348" s="580"/>
      <c r="D10348" s="580"/>
      <c r="E10348" s="580"/>
      <c r="F10348" s="580"/>
      <c r="G10348" s="580"/>
      <c r="H10348" s="580"/>
    </row>
    <row r="10349" spans="1:8" ht="26.25" thickBot="1">
      <c r="A10349" s="573" t="s">
        <v>4129</v>
      </c>
      <c r="B10349" s="581"/>
      <c r="C10349" s="581"/>
      <c r="D10349" s="582" t="s">
        <v>806</v>
      </c>
      <c r="E10349" s="583" t="s">
        <v>4130</v>
      </c>
      <c r="F10349" s="584" t="s">
        <v>28</v>
      </c>
      <c r="G10349" s="585" t="s">
        <v>0</v>
      </c>
      <c r="H10349" s="586" t="s">
        <v>5137</v>
      </c>
    </row>
    <row r="10350" spans="1:8" ht="15.75" customHeight="1" thickBot="1">
      <c r="A10350" s="580"/>
      <c r="B10350" s="580"/>
      <c r="C10350" s="580"/>
      <c r="D10350" s="580"/>
      <c r="E10350" s="580"/>
      <c r="F10350" s="580"/>
      <c r="G10350" s="580"/>
      <c r="H10350" s="580"/>
    </row>
    <row r="10351" spans="1:8">
      <c r="A10351" s="674" t="s">
        <v>1297</v>
      </c>
      <c r="B10351" s="675"/>
      <c r="C10351" s="675"/>
      <c r="D10351" s="675"/>
      <c r="E10351" s="675"/>
      <c r="F10351" s="675"/>
      <c r="G10351" s="675"/>
      <c r="H10351" s="676"/>
    </row>
    <row r="10352" spans="1:8">
      <c r="A10352" s="594" t="s">
        <v>4064</v>
      </c>
      <c r="B10352" s="595"/>
      <c r="C10352" s="595"/>
      <c r="D10352" s="596"/>
      <c r="E10352" s="597" t="s">
        <v>4130</v>
      </c>
      <c r="F10352" s="598" t="s">
        <v>4132</v>
      </c>
      <c r="G10352" s="599" t="s">
        <v>4133</v>
      </c>
      <c r="H10352" s="600" t="s">
        <v>4134</v>
      </c>
    </row>
    <row r="10353" spans="1:8">
      <c r="A10353" s="601" t="s">
        <v>5138</v>
      </c>
      <c r="B10353" s="602"/>
      <c r="C10353" s="602"/>
      <c r="D10353" s="603"/>
      <c r="E10353" s="604" t="s">
        <v>4138</v>
      </c>
      <c r="F10353" s="605">
        <v>0.56000000000000005</v>
      </c>
      <c r="G10353" s="606">
        <v>292979</v>
      </c>
      <c r="H10353" s="607">
        <v>164068.24</v>
      </c>
    </row>
    <row r="10354" spans="1:8">
      <c r="A10354" s="601"/>
      <c r="B10354" s="602"/>
      <c r="C10354" s="602"/>
      <c r="D10354" s="603"/>
      <c r="E10354" s="604" t="s">
        <v>4141</v>
      </c>
      <c r="F10354" s="605"/>
      <c r="G10354" s="606" t="s">
        <v>4141</v>
      </c>
      <c r="H10354" s="607" t="s">
        <v>4141</v>
      </c>
    </row>
    <row r="10355" spans="1:8">
      <c r="A10355" s="601"/>
      <c r="B10355" s="602"/>
      <c r="C10355" s="602"/>
      <c r="D10355" s="603"/>
      <c r="E10355" s="604" t="s">
        <v>4141</v>
      </c>
      <c r="F10355" s="605"/>
      <c r="G10355" s="606" t="s">
        <v>4141</v>
      </c>
      <c r="H10355" s="607" t="s">
        <v>4141</v>
      </c>
    </row>
    <row r="10356" spans="1:8">
      <c r="A10356" s="601"/>
      <c r="B10356" s="602"/>
      <c r="C10356" s="602"/>
      <c r="D10356" s="603"/>
      <c r="E10356" s="623" t="s">
        <v>4142</v>
      </c>
      <c r="F10356" s="624"/>
      <c r="G10356" s="625"/>
      <c r="H10356" s="612">
        <v>164068.24</v>
      </c>
    </row>
    <row r="10357" spans="1:8">
      <c r="A10357" s="677" t="s">
        <v>4143</v>
      </c>
      <c r="B10357" s="678"/>
      <c r="C10357" s="678"/>
      <c r="D10357" s="678"/>
      <c r="E10357" s="678"/>
      <c r="F10357" s="678"/>
      <c r="G10357" s="678"/>
      <c r="H10357" s="679"/>
    </row>
    <row r="10358" spans="1:8">
      <c r="A10358" s="594" t="s">
        <v>4129</v>
      </c>
      <c r="B10358" s="595"/>
      <c r="C10358" s="595"/>
      <c r="D10358" s="596"/>
      <c r="E10358" s="597" t="s">
        <v>4130</v>
      </c>
      <c r="F10358" s="598" t="s">
        <v>4144</v>
      </c>
      <c r="G10358" s="599" t="s">
        <v>4133</v>
      </c>
      <c r="H10358" s="600" t="s">
        <v>4134</v>
      </c>
    </row>
    <row r="10359" spans="1:8">
      <c r="A10359" s="601" t="s">
        <v>4145</v>
      </c>
      <c r="B10359" s="602"/>
      <c r="C10359" s="602"/>
      <c r="D10359" s="603"/>
      <c r="E10359" s="604" t="s">
        <v>4146</v>
      </c>
      <c r="F10359" s="619">
        <v>0.5</v>
      </c>
      <c r="G10359" s="606">
        <v>1587.2183463750353</v>
      </c>
      <c r="H10359" s="607">
        <v>793.61</v>
      </c>
    </row>
    <row r="10360" spans="1:8">
      <c r="A10360" s="601"/>
      <c r="B10360" s="602"/>
      <c r="C10360" s="602"/>
      <c r="D10360" s="603"/>
      <c r="E10360" s="604" t="s">
        <v>4141</v>
      </c>
      <c r="F10360" s="619" t="s">
        <v>4141</v>
      </c>
      <c r="G10360" s="606" t="s">
        <v>4141</v>
      </c>
      <c r="H10360" s="607" t="s">
        <v>4141</v>
      </c>
    </row>
    <row r="10361" spans="1:8">
      <c r="A10361" s="601"/>
      <c r="B10361" s="602"/>
      <c r="C10361" s="602"/>
      <c r="D10361" s="603"/>
      <c r="E10361" s="604" t="s">
        <v>4141</v>
      </c>
      <c r="F10361" s="619" t="s">
        <v>4141</v>
      </c>
      <c r="G10361" s="606" t="s">
        <v>4141</v>
      </c>
      <c r="H10361" s="607" t="s">
        <v>4141</v>
      </c>
    </row>
    <row r="10362" spans="1:8">
      <c r="A10362" s="620"/>
      <c r="B10362" s="621"/>
      <c r="C10362" s="621"/>
      <c r="D10362" s="622"/>
      <c r="E10362" s="623" t="s">
        <v>4147</v>
      </c>
      <c r="F10362" s="624"/>
      <c r="G10362" s="625"/>
      <c r="H10362" s="612">
        <v>793.61</v>
      </c>
    </row>
    <row r="10363" spans="1:8">
      <c r="A10363" s="677" t="s">
        <v>4148</v>
      </c>
      <c r="B10363" s="678"/>
      <c r="C10363" s="678"/>
      <c r="D10363" s="678"/>
      <c r="E10363" s="678"/>
      <c r="F10363" s="678"/>
      <c r="G10363" s="678"/>
      <c r="H10363" s="679"/>
    </row>
    <row r="10364" spans="1:8">
      <c r="A10364" s="594" t="s">
        <v>4064</v>
      </c>
      <c r="B10364" s="595"/>
      <c r="C10364" s="595"/>
      <c r="D10364" s="596"/>
      <c r="E10364" s="597" t="s">
        <v>4130</v>
      </c>
      <c r="F10364" s="598" t="s">
        <v>4132</v>
      </c>
      <c r="G10364" s="599" t="s">
        <v>4133</v>
      </c>
      <c r="H10364" s="600" t="s">
        <v>4134</v>
      </c>
    </row>
    <row r="10365" spans="1:8">
      <c r="A10365" s="601" t="s">
        <v>4149</v>
      </c>
      <c r="B10365" s="602"/>
      <c r="C10365" s="602"/>
      <c r="D10365" s="603"/>
      <c r="E10365" s="604" t="s">
        <v>4140</v>
      </c>
      <c r="F10365" s="632">
        <v>0.05</v>
      </c>
      <c r="G10365" s="606">
        <v>64783.484999999993</v>
      </c>
      <c r="H10365" s="607">
        <v>3239.17</v>
      </c>
    </row>
    <row r="10366" spans="1:8">
      <c r="A10366" s="601"/>
      <c r="B10366" s="602"/>
      <c r="C10366" s="602"/>
      <c r="D10366" s="603"/>
      <c r="E10366" s="623" t="s">
        <v>4150</v>
      </c>
      <c r="F10366" s="624"/>
      <c r="G10366" s="625"/>
      <c r="H10366" s="612">
        <v>3239.17</v>
      </c>
    </row>
    <row r="10367" spans="1:8">
      <c r="A10367" s="677" t="s">
        <v>4151</v>
      </c>
      <c r="B10367" s="678"/>
      <c r="C10367" s="678"/>
      <c r="D10367" s="678"/>
      <c r="E10367" s="678"/>
      <c r="F10367" s="678"/>
      <c r="G10367" s="678"/>
      <c r="H10367" s="679"/>
    </row>
    <row r="10368" spans="1:8">
      <c r="A10368" s="594" t="s">
        <v>4064</v>
      </c>
      <c r="B10368" s="595"/>
      <c r="C10368" s="595"/>
      <c r="D10368" s="596"/>
      <c r="E10368" s="597" t="s">
        <v>4130</v>
      </c>
      <c r="F10368" s="598" t="s">
        <v>4144</v>
      </c>
      <c r="G10368" s="599" t="s">
        <v>4133</v>
      </c>
      <c r="H10368" s="600" t="s">
        <v>4134</v>
      </c>
    </row>
    <row r="10369" spans="1:8">
      <c r="A10369" s="601" t="s">
        <v>4152</v>
      </c>
      <c r="B10369" s="602"/>
      <c r="C10369" s="602"/>
      <c r="D10369" s="603"/>
      <c r="E10369" s="604" t="s">
        <v>4146</v>
      </c>
      <c r="F10369" s="640">
        <v>0.5</v>
      </c>
      <c r="G10369" s="606">
        <v>64327.520156250001</v>
      </c>
      <c r="H10369" s="607">
        <v>32163.759999999998</v>
      </c>
    </row>
    <row r="10370" spans="1:8">
      <c r="A10370" s="601"/>
      <c r="B10370" s="602"/>
      <c r="C10370" s="602"/>
      <c r="D10370" s="603"/>
      <c r="E10370" s="604" t="s">
        <v>4141</v>
      </c>
      <c r="F10370" s="605"/>
      <c r="G10370" s="606" t="s">
        <v>4141</v>
      </c>
      <c r="H10370" s="607" t="s">
        <v>4141</v>
      </c>
    </row>
    <row r="10371" spans="1:8" ht="13.5" thickBot="1">
      <c r="A10371" s="641"/>
      <c r="B10371" s="642"/>
      <c r="C10371" s="642"/>
      <c r="D10371" s="643"/>
      <c r="E10371" s="644" t="s">
        <v>4153</v>
      </c>
      <c r="F10371" s="645"/>
      <c r="G10371" s="646"/>
      <c r="H10371" s="647">
        <v>32163.759999999998</v>
      </c>
    </row>
    <row r="10372" spans="1:8" ht="13.5" thickBot="1">
      <c r="A10372" s="648" t="s">
        <v>4154</v>
      </c>
      <c r="B10372" s="649"/>
      <c r="C10372" s="649"/>
      <c r="D10372" s="649"/>
      <c r="E10372" s="650"/>
      <c r="F10372" s="651">
        <v>200264.78</v>
      </c>
      <c r="G10372" s="652"/>
      <c r="H10372" s="653"/>
    </row>
    <row r="10373" spans="1:8" ht="15.75" thickBot="1">
      <c r="A10373" s="579"/>
      <c r="B10373" s="579"/>
      <c r="C10373" s="579"/>
      <c r="D10373" s="579"/>
      <c r="E10373" s="579"/>
      <c r="F10373" s="579"/>
      <c r="G10373" s="579"/>
      <c r="H10373" s="579"/>
    </row>
    <row r="10374" spans="1:8" ht="15.75" thickBot="1">
      <c r="A10374" s="580"/>
      <c r="B10374" s="580"/>
      <c r="C10374" s="580"/>
      <c r="D10374" s="580"/>
      <c r="E10374" s="580"/>
      <c r="F10374" s="580"/>
      <c r="G10374" s="580"/>
      <c r="H10374" s="580"/>
    </row>
    <row r="10375" spans="1:8" ht="26.25" thickBot="1">
      <c r="A10375" s="573" t="s">
        <v>4129</v>
      </c>
      <c r="B10375" s="581"/>
      <c r="C10375" s="581"/>
      <c r="D10375" s="582" t="s">
        <v>808</v>
      </c>
      <c r="E10375" s="583" t="s">
        <v>4130</v>
      </c>
      <c r="F10375" s="584" t="s">
        <v>28</v>
      </c>
      <c r="G10375" s="585" t="s">
        <v>0</v>
      </c>
      <c r="H10375" s="586" t="s">
        <v>5139</v>
      </c>
    </row>
    <row r="10376" spans="1:8" ht="15.75" customHeight="1" thickBot="1">
      <c r="A10376" s="580"/>
      <c r="B10376" s="580"/>
      <c r="C10376" s="580"/>
      <c r="D10376" s="580"/>
      <c r="E10376" s="580"/>
      <c r="F10376" s="580"/>
      <c r="G10376" s="580"/>
      <c r="H10376" s="580"/>
    </row>
    <row r="10377" spans="1:8">
      <c r="A10377" s="674" t="s">
        <v>1297</v>
      </c>
      <c r="B10377" s="675"/>
      <c r="C10377" s="675"/>
      <c r="D10377" s="675"/>
      <c r="E10377" s="675"/>
      <c r="F10377" s="675"/>
      <c r="G10377" s="675"/>
      <c r="H10377" s="676"/>
    </row>
    <row r="10378" spans="1:8">
      <c r="A10378" s="594" t="s">
        <v>4064</v>
      </c>
      <c r="B10378" s="595"/>
      <c r="C10378" s="595"/>
      <c r="D10378" s="596"/>
      <c r="E10378" s="597" t="s">
        <v>4130</v>
      </c>
      <c r="F10378" s="598" t="s">
        <v>4132</v>
      </c>
      <c r="G10378" s="599" t="s">
        <v>4133</v>
      </c>
      <c r="H10378" s="600" t="s">
        <v>4134</v>
      </c>
    </row>
    <row r="10379" spans="1:8">
      <c r="A10379" s="601" t="s">
        <v>5140</v>
      </c>
      <c r="B10379" s="602"/>
      <c r="C10379" s="602"/>
      <c r="D10379" s="603"/>
      <c r="E10379" s="604" t="s">
        <v>4138</v>
      </c>
      <c r="F10379" s="605">
        <v>0.52380952380952384</v>
      </c>
      <c r="G10379" s="606">
        <v>2094720</v>
      </c>
      <c r="H10379" s="607">
        <v>1097234.29</v>
      </c>
    </row>
    <row r="10380" spans="1:8">
      <c r="A10380" s="601"/>
      <c r="B10380" s="602"/>
      <c r="C10380" s="602"/>
      <c r="D10380" s="603"/>
      <c r="E10380" s="604" t="s">
        <v>4141</v>
      </c>
      <c r="F10380" s="605"/>
      <c r="G10380" s="606" t="s">
        <v>4141</v>
      </c>
      <c r="H10380" s="607" t="s">
        <v>4141</v>
      </c>
    </row>
    <row r="10381" spans="1:8">
      <c r="A10381" s="601"/>
      <c r="B10381" s="602"/>
      <c r="C10381" s="602"/>
      <c r="D10381" s="603"/>
      <c r="E10381" s="604" t="s">
        <v>4141</v>
      </c>
      <c r="F10381" s="605"/>
      <c r="G10381" s="606" t="s">
        <v>4141</v>
      </c>
      <c r="H10381" s="607" t="s">
        <v>4141</v>
      </c>
    </row>
    <row r="10382" spans="1:8">
      <c r="A10382" s="601"/>
      <c r="B10382" s="602"/>
      <c r="C10382" s="602"/>
      <c r="D10382" s="603"/>
      <c r="E10382" s="623" t="s">
        <v>4142</v>
      </c>
      <c r="F10382" s="624"/>
      <c r="G10382" s="625"/>
      <c r="H10382" s="612">
        <v>1097234.29</v>
      </c>
    </row>
    <row r="10383" spans="1:8">
      <c r="A10383" s="677" t="s">
        <v>4143</v>
      </c>
      <c r="B10383" s="678"/>
      <c r="C10383" s="678"/>
      <c r="D10383" s="678"/>
      <c r="E10383" s="678"/>
      <c r="F10383" s="678"/>
      <c r="G10383" s="678"/>
      <c r="H10383" s="679"/>
    </row>
    <row r="10384" spans="1:8">
      <c r="A10384" s="594" t="s">
        <v>4129</v>
      </c>
      <c r="B10384" s="595"/>
      <c r="C10384" s="595"/>
      <c r="D10384" s="596"/>
      <c r="E10384" s="597" t="s">
        <v>4130</v>
      </c>
      <c r="F10384" s="598" t="s">
        <v>4144</v>
      </c>
      <c r="G10384" s="599" t="s">
        <v>4133</v>
      </c>
      <c r="H10384" s="600" t="s">
        <v>4134</v>
      </c>
    </row>
    <row r="10385" spans="1:8">
      <c r="A10385" s="601" t="s">
        <v>4145</v>
      </c>
      <c r="B10385" s="602"/>
      <c r="C10385" s="602"/>
      <c r="D10385" s="603"/>
      <c r="E10385" s="604" t="s">
        <v>4146</v>
      </c>
      <c r="F10385" s="619">
        <v>1.5</v>
      </c>
      <c r="G10385" s="606">
        <v>1587.2183463750353</v>
      </c>
      <c r="H10385" s="607">
        <v>2380.83</v>
      </c>
    </row>
    <row r="10386" spans="1:8">
      <c r="A10386" s="601"/>
      <c r="B10386" s="602"/>
      <c r="C10386" s="602"/>
      <c r="D10386" s="603"/>
      <c r="E10386" s="604" t="s">
        <v>4141</v>
      </c>
      <c r="F10386" s="619" t="s">
        <v>4141</v>
      </c>
      <c r="G10386" s="606" t="s">
        <v>4141</v>
      </c>
      <c r="H10386" s="607" t="s">
        <v>4141</v>
      </c>
    </row>
    <row r="10387" spans="1:8">
      <c r="A10387" s="601"/>
      <c r="B10387" s="602"/>
      <c r="C10387" s="602"/>
      <c r="D10387" s="603"/>
      <c r="E10387" s="604" t="s">
        <v>4141</v>
      </c>
      <c r="F10387" s="619" t="s">
        <v>4141</v>
      </c>
      <c r="G10387" s="606" t="s">
        <v>4141</v>
      </c>
      <c r="H10387" s="607" t="s">
        <v>4141</v>
      </c>
    </row>
    <row r="10388" spans="1:8">
      <c r="A10388" s="620"/>
      <c r="B10388" s="621"/>
      <c r="C10388" s="621"/>
      <c r="D10388" s="622"/>
      <c r="E10388" s="623" t="s">
        <v>4147</v>
      </c>
      <c r="F10388" s="624"/>
      <c r="G10388" s="625"/>
      <c r="H10388" s="612">
        <v>2380.83</v>
      </c>
    </row>
    <row r="10389" spans="1:8">
      <c r="A10389" s="677" t="s">
        <v>4148</v>
      </c>
      <c r="B10389" s="678"/>
      <c r="C10389" s="678"/>
      <c r="D10389" s="678"/>
      <c r="E10389" s="678"/>
      <c r="F10389" s="678"/>
      <c r="G10389" s="678"/>
      <c r="H10389" s="679"/>
    </row>
    <row r="10390" spans="1:8">
      <c r="A10390" s="594" t="s">
        <v>4064</v>
      </c>
      <c r="B10390" s="595"/>
      <c r="C10390" s="595"/>
      <c r="D10390" s="596"/>
      <c r="E10390" s="597" t="s">
        <v>4130</v>
      </c>
      <c r="F10390" s="598" t="s">
        <v>4132</v>
      </c>
      <c r="G10390" s="599" t="s">
        <v>4133</v>
      </c>
      <c r="H10390" s="600" t="s">
        <v>4134</v>
      </c>
    </row>
    <row r="10391" spans="1:8">
      <c r="A10391" s="601" t="s">
        <v>4149</v>
      </c>
      <c r="B10391" s="602"/>
      <c r="C10391" s="602"/>
      <c r="D10391" s="603"/>
      <c r="E10391" s="604" t="s">
        <v>4140</v>
      </c>
      <c r="F10391" s="632">
        <v>0.625</v>
      </c>
      <c r="G10391" s="606">
        <v>64783.484999999993</v>
      </c>
      <c r="H10391" s="607">
        <v>40489.68</v>
      </c>
    </row>
    <row r="10392" spans="1:8">
      <c r="A10392" s="601"/>
      <c r="B10392" s="602"/>
      <c r="C10392" s="602"/>
      <c r="D10392" s="603"/>
      <c r="E10392" s="623" t="s">
        <v>4150</v>
      </c>
      <c r="F10392" s="624"/>
      <c r="G10392" s="625"/>
      <c r="H10392" s="612">
        <v>40489.68</v>
      </c>
    </row>
    <row r="10393" spans="1:8">
      <c r="A10393" s="677" t="s">
        <v>4151</v>
      </c>
      <c r="B10393" s="678"/>
      <c r="C10393" s="678"/>
      <c r="D10393" s="678"/>
      <c r="E10393" s="678"/>
      <c r="F10393" s="678"/>
      <c r="G10393" s="678"/>
      <c r="H10393" s="679"/>
    </row>
    <row r="10394" spans="1:8">
      <c r="A10394" s="594" t="s">
        <v>4064</v>
      </c>
      <c r="B10394" s="595"/>
      <c r="C10394" s="595"/>
      <c r="D10394" s="596"/>
      <c r="E10394" s="597" t="s">
        <v>4130</v>
      </c>
      <c r="F10394" s="598" t="s">
        <v>4144</v>
      </c>
      <c r="G10394" s="599" t="s">
        <v>4133</v>
      </c>
      <c r="H10394" s="600" t="s">
        <v>4134</v>
      </c>
    </row>
    <row r="10395" spans="1:8">
      <c r="A10395" s="601" t="s">
        <v>4152</v>
      </c>
      <c r="B10395" s="602"/>
      <c r="C10395" s="602"/>
      <c r="D10395" s="603"/>
      <c r="E10395" s="604" t="s">
        <v>4146</v>
      </c>
      <c r="F10395" s="640">
        <v>1.5</v>
      </c>
      <c r="G10395" s="606">
        <v>64327.520156250001</v>
      </c>
      <c r="H10395" s="607">
        <v>96491.28</v>
      </c>
    </row>
    <row r="10396" spans="1:8">
      <c r="A10396" s="601"/>
      <c r="B10396" s="602"/>
      <c r="C10396" s="602"/>
      <c r="D10396" s="603"/>
      <c r="E10396" s="604" t="s">
        <v>4141</v>
      </c>
      <c r="F10396" s="605"/>
      <c r="G10396" s="606" t="s">
        <v>4141</v>
      </c>
      <c r="H10396" s="607" t="s">
        <v>4141</v>
      </c>
    </row>
    <row r="10397" spans="1:8" ht="13.5" thickBot="1">
      <c r="A10397" s="641"/>
      <c r="B10397" s="642"/>
      <c r="C10397" s="642"/>
      <c r="D10397" s="643"/>
      <c r="E10397" s="644" t="s">
        <v>4153</v>
      </c>
      <c r="F10397" s="645"/>
      <c r="G10397" s="646"/>
      <c r="H10397" s="647">
        <v>96491.28</v>
      </c>
    </row>
    <row r="10398" spans="1:8" ht="13.5" thickBot="1">
      <c r="A10398" s="648" t="s">
        <v>4154</v>
      </c>
      <c r="B10398" s="649"/>
      <c r="C10398" s="649"/>
      <c r="D10398" s="649"/>
      <c r="E10398" s="650"/>
      <c r="F10398" s="651">
        <v>1236596.08</v>
      </c>
      <c r="G10398" s="652"/>
      <c r="H10398" s="653"/>
    </row>
    <row r="10399" spans="1:8" ht="15.75" thickBot="1">
      <c r="A10399" s="579"/>
      <c r="B10399" s="579"/>
      <c r="C10399" s="579"/>
      <c r="D10399" s="579"/>
      <c r="E10399" s="579"/>
      <c r="F10399" s="579"/>
      <c r="G10399" s="579"/>
      <c r="H10399" s="579"/>
    </row>
    <row r="10400" spans="1:8" ht="15.75" thickBot="1">
      <c r="A10400" s="580"/>
      <c r="B10400" s="580"/>
      <c r="C10400" s="580"/>
      <c r="D10400" s="580"/>
      <c r="E10400" s="580"/>
      <c r="F10400" s="580"/>
      <c r="G10400" s="580"/>
      <c r="H10400" s="580"/>
    </row>
    <row r="10401" spans="1:8" ht="13.5" thickBot="1">
      <c r="A10401" s="573" t="s">
        <v>4129</v>
      </c>
      <c r="B10401" s="581"/>
      <c r="C10401" s="581"/>
      <c r="D10401" s="582" t="s">
        <v>810</v>
      </c>
      <c r="E10401" s="583" t="s">
        <v>4130</v>
      </c>
      <c r="F10401" s="584" t="s">
        <v>28</v>
      </c>
      <c r="G10401" s="585" t="s">
        <v>0</v>
      </c>
      <c r="H10401" s="586" t="s">
        <v>5141</v>
      </c>
    </row>
    <row r="10402" spans="1:8" ht="15.75" customHeight="1" thickBot="1">
      <c r="A10402" s="580"/>
      <c r="B10402" s="580"/>
      <c r="C10402" s="580"/>
      <c r="D10402" s="580"/>
      <c r="E10402" s="580"/>
      <c r="F10402" s="580"/>
      <c r="G10402" s="580"/>
      <c r="H10402" s="580"/>
    </row>
    <row r="10403" spans="1:8">
      <c r="A10403" s="674" t="s">
        <v>1297</v>
      </c>
      <c r="B10403" s="675"/>
      <c r="C10403" s="675"/>
      <c r="D10403" s="675"/>
      <c r="E10403" s="675"/>
      <c r="F10403" s="675"/>
      <c r="G10403" s="675"/>
      <c r="H10403" s="676"/>
    </row>
    <row r="10404" spans="1:8">
      <c r="A10404" s="594" t="s">
        <v>4064</v>
      </c>
      <c r="B10404" s="595"/>
      <c r="C10404" s="595"/>
      <c r="D10404" s="596"/>
      <c r="E10404" s="597" t="s">
        <v>4130</v>
      </c>
      <c r="F10404" s="598" t="s">
        <v>4132</v>
      </c>
      <c r="G10404" s="599" t="s">
        <v>4133</v>
      </c>
      <c r="H10404" s="600" t="s">
        <v>4134</v>
      </c>
    </row>
    <row r="10405" spans="1:8">
      <c r="A10405" s="601" t="s">
        <v>5142</v>
      </c>
      <c r="B10405" s="602"/>
      <c r="C10405" s="602"/>
      <c r="D10405" s="603"/>
      <c r="E10405" s="604" t="s">
        <v>4164</v>
      </c>
      <c r="F10405" s="605">
        <v>1</v>
      </c>
      <c r="G10405" s="606">
        <v>39900</v>
      </c>
      <c r="H10405" s="607">
        <v>39900</v>
      </c>
    </row>
    <row r="10406" spans="1:8">
      <c r="A10406" s="601"/>
      <c r="B10406" s="602"/>
      <c r="C10406" s="602"/>
      <c r="D10406" s="603"/>
      <c r="E10406" s="604" t="s">
        <v>4141</v>
      </c>
      <c r="F10406" s="605"/>
      <c r="G10406" s="606" t="s">
        <v>4141</v>
      </c>
      <c r="H10406" s="607" t="s">
        <v>4141</v>
      </c>
    </row>
    <row r="10407" spans="1:8">
      <c r="A10407" s="601"/>
      <c r="B10407" s="602"/>
      <c r="C10407" s="602"/>
      <c r="D10407" s="603"/>
      <c r="E10407" s="604" t="s">
        <v>4141</v>
      </c>
      <c r="F10407" s="605"/>
      <c r="G10407" s="606" t="s">
        <v>4141</v>
      </c>
      <c r="H10407" s="607" t="s">
        <v>4141</v>
      </c>
    </row>
    <row r="10408" spans="1:8">
      <c r="A10408" s="601"/>
      <c r="B10408" s="602"/>
      <c r="C10408" s="602"/>
      <c r="D10408" s="603"/>
      <c r="E10408" s="623" t="s">
        <v>4142</v>
      </c>
      <c r="F10408" s="624"/>
      <c r="G10408" s="625"/>
      <c r="H10408" s="612">
        <v>39900</v>
      </c>
    </row>
    <row r="10409" spans="1:8">
      <c r="A10409" s="677" t="s">
        <v>4143</v>
      </c>
      <c r="B10409" s="678"/>
      <c r="C10409" s="678"/>
      <c r="D10409" s="678"/>
      <c r="E10409" s="678"/>
      <c r="F10409" s="678"/>
      <c r="G10409" s="678"/>
      <c r="H10409" s="679"/>
    </row>
    <row r="10410" spans="1:8">
      <c r="A10410" s="594" t="s">
        <v>4129</v>
      </c>
      <c r="B10410" s="595"/>
      <c r="C10410" s="595"/>
      <c r="D10410" s="596"/>
      <c r="E10410" s="597" t="s">
        <v>4130</v>
      </c>
      <c r="F10410" s="598" t="s">
        <v>4144</v>
      </c>
      <c r="G10410" s="599" t="s">
        <v>4133</v>
      </c>
      <c r="H10410" s="600" t="s">
        <v>4134</v>
      </c>
    </row>
    <row r="10411" spans="1:8">
      <c r="A10411" s="601" t="s">
        <v>4145</v>
      </c>
      <c r="B10411" s="602"/>
      <c r="C10411" s="602"/>
      <c r="D10411" s="603"/>
      <c r="E10411" s="604" t="s">
        <v>4146</v>
      </c>
      <c r="F10411" s="619">
        <v>0.5</v>
      </c>
      <c r="G10411" s="606">
        <v>1587.2183463750353</v>
      </c>
      <c r="H10411" s="607">
        <v>793.61</v>
      </c>
    </row>
    <row r="10412" spans="1:8">
      <c r="A10412" s="601"/>
      <c r="B10412" s="602"/>
      <c r="C10412" s="602"/>
      <c r="D10412" s="603"/>
      <c r="E10412" s="604" t="s">
        <v>4141</v>
      </c>
      <c r="F10412" s="619" t="s">
        <v>4141</v>
      </c>
      <c r="G10412" s="606" t="s">
        <v>4141</v>
      </c>
      <c r="H10412" s="607" t="s">
        <v>4141</v>
      </c>
    </row>
    <row r="10413" spans="1:8">
      <c r="A10413" s="601"/>
      <c r="B10413" s="602"/>
      <c r="C10413" s="602"/>
      <c r="D10413" s="603"/>
      <c r="E10413" s="604" t="s">
        <v>4141</v>
      </c>
      <c r="F10413" s="619" t="s">
        <v>4141</v>
      </c>
      <c r="G10413" s="606" t="s">
        <v>4141</v>
      </c>
      <c r="H10413" s="607" t="s">
        <v>4141</v>
      </c>
    </row>
    <row r="10414" spans="1:8">
      <c r="A10414" s="620"/>
      <c r="B10414" s="621"/>
      <c r="C10414" s="621"/>
      <c r="D10414" s="622"/>
      <c r="E10414" s="623" t="s">
        <v>4147</v>
      </c>
      <c r="F10414" s="624"/>
      <c r="G10414" s="625"/>
      <c r="H10414" s="612">
        <v>793.61</v>
      </c>
    </row>
    <row r="10415" spans="1:8">
      <c r="A10415" s="677" t="s">
        <v>4148</v>
      </c>
      <c r="B10415" s="678"/>
      <c r="C10415" s="678"/>
      <c r="D10415" s="678"/>
      <c r="E10415" s="678"/>
      <c r="F10415" s="678"/>
      <c r="G10415" s="678"/>
      <c r="H10415" s="679"/>
    </row>
    <row r="10416" spans="1:8">
      <c r="A10416" s="594" t="s">
        <v>4064</v>
      </c>
      <c r="B10416" s="595"/>
      <c r="C10416" s="595"/>
      <c r="D10416" s="596"/>
      <c r="E10416" s="597" t="s">
        <v>4130</v>
      </c>
      <c r="F10416" s="598" t="s">
        <v>4132</v>
      </c>
      <c r="G10416" s="599" t="s">
        <v>4133</v>
      </c>
      <c r="H10416" s="600" t="s">
        <v>4134</v>
      </c>
    </row>
    <row r="10417" spans="1:8">
      <c r="A10417" s="601" t="s">
        <v>4149</v>
      </c>
      <c r="B10417" s="602"/>
      <c r="C10417" s="602"/>
      <c r="D10417" s="603"/>
      <c r="E10417" s="604" t="s">
        <v>4140</v>
      </c>
      <c r="F10417" s="632">
        <v>0.1042</v>
      </c>
      <c r="G10417" s="606">
        <v>64783.484999999993</v>
      </c>
      <c r="H10417" s="607">
        <v>6750.44</v>
      </c>
    </row>
    <row r="10418" spans="1:8">
      <c r="A10418" s="601"/>
      <c r="B10418" s="602"/>
      <c r="C10418" s="602"/>
      <c r="D10418" s="603"/>
      <c r="E10418" s="623" t="s">
        <v>4150</v>
      </c>
      <c r="F10418" s="624"/>
      <c r="G10418" s="625"/>
      <c r="H10418" s="612">
        <v>6750.44</v>
      </c>
    </row>
    <row r="10419" spans="1:8">
      <c r="A10419" s="677" t="s">
        <v>4151</v>
      </c>
      <c r="B10419" s="678"/>
      <c r="C10419" s="678"/>
      <c r="D10419" s="678"/>
      <c r="E10419" s="678"/>
      <c r="F10419" s="678"/>
      <c r="G10419" s="678"/>
      <c r="H10419" s="679"/>
    </row>
    <row r="10420" spans="1:8">
      <c r="A10420" s="594" t="s">
        <v>4064</v>
      </c>
      <c r="B10420" s="595"/>
      <c r="C10420" s="595"/>
      <c r="D10420" s="596"/>
      <c r="E10420" s="597" t="s">
        <v>4130</v>
      </c>
      <c r="F10420" s="598" t="s">
        <v>4144</v>
      </c>
      <c r="G10420" s="599" t="s">
        <v>4133</v>
      </c>
      <c r="H10420" s="600" t="s">
        <v>4134</v>
      </c>
    </row>
    <row r="10421" spans="1:8">
      <c r="A10421" s="601" t="s">
        <v>4152</v>
      </c>
      <c r="B10421" s="602"/>
      <c r="C10421" s="602"/>
      <c r="D10421" s="603"/>
      <c r="E10421" s="604" t="s">
        <v>4146</v>
      </c>
      <c r="F10421" s="640">
        <v>0.5</v>
      </c>
      <c r="G10421" s="606">
        <v>64327.520156250001</v>
      </c>
      <c r="H10421" s="607">
        <v>32163.759999999998</v>
      </c>
    </row>
    <row r="10422" spans="1:8">
      <c r="A10422" s="601"/>
      <c r="B10422" s="602"/>
      <c r="C10422" s="602"/>
      <c r="D10422" s="603"/>
      <c r="E10422" s="604" t="s">
        <v>4141</v>
      </c>
      <c r="F10422" s="605"/>
      <c r="G10422" s="606" t="s">
        <v>4141</v>
      </c>
      <c r="H10422" s="607" t="s">
        <v>4141</v>
      </c>
    </row>
    <row r="10423" spans="1:8" ht="13.5" thickBot="1">
      <c r="A10423" s="641"/>
      <c r="B10423" s="642"/>
      <c r="C10423" s="642"/>
      <c r="D10423" s="643"/>
      <c r="E10423" s="644" t="s">
        <v>4153</v>
      </c>
      <c r="F10423" s="645"/>
      <c r="G10423" s="646"/>
      <c r="H10423" s="647">
        <v>32163.759999999998</v>
      </c>
    </row>
    <row r="10424" spans="1:8" ht="13.5" thickBot="1">
      <c r="A10424" s="648" t="s">
        <v>4154</v>
      </c>
      <c r="B10424" s="649"/>
      <c r="C10424" s="649"/>
      <c r="D10424" s="649"/>
      <c r="E10424" s="650"/>
      <c r="F10424" s="651">
        <v>79607.81</v>
      </c>
      <c r="G10424" s="652"/>
      <c r="H10424" s="653"/>
    </row>
    <row r="10425" spans="1:8" ht="15.75" thickBot="1">
      <c r="A10425" s="579"/>
      <c r="B10425" s="579"/>
      <c r="C10425" s="579"/>
      <c r="D10425" s="579"/>
      <c r="E10425" s="579"/>
      <c r="F10425" s="579"/>
      <c r="G10425" s="579"/>
      <c r="H10425" s="579"/>
    </row>
    <row r="10426" spans="1:8" ht="15.75" thickBot="1">
      <c r="A10426" s="580"/>
      <c r="B10426" s="580"/>
      <c r="C10426" s="580"/>
      <c r="D10426" s="580"/>
      <c r="E10426" s="580"/>
      <c r="F10426" s="580"/>
      <c r="G10426" s="580"/>
      <c r="H10426" s="580"/>
    </row>
    <row r="10427" spans="1:8" ht="13.5" thickBot="1">
      <c r="A10427" s="573" t="s">
        <v>4129</v>
      </c>
      <c r="B10427" s="581"/>
      <c r="C10427" s="581"/>
      <c r="D10427" s="582" t="s">
        <v>812</v>
      </c>
      <c r="E10427" s="583" t="s">
        <v>4130</v>
      </c>
      <c r="F10427" s="584" t="s">
        <v>28</v>
      </c>
      <c r="G10427" s="585" t="s">
        <v>0</v>
      </c>
      <c r="H10427" s="586" t="s">
        <v>5143</v>
      </c>
    </row>
    <row r="10428" spans="1:8" ht="15.75" customHeight="1" thickBot="1">
      <c r="A10428" s="580"/>
      <c r="B10428" s="580"/>
      <c r="C10428" s="580"/>
      <c r="D10428" s="580"/>
      <c r="E10428" s="580"/>
      <c r="F10428" s="580"/>
      <c r="G10428" s="580"/>
      <c r="H10428" s="580"/>
    </row>
    <row r="10429" spans="1:8">
      <c r="A10429" s="674" t="s">
        <v>1297</v>
      </c>
      <c r="B10429" s="675"/>
      <c r="C10429" s="675"/>
      <c r="D10429" s="675"/>
      <c r="E10429" s="675"/>
      <c r="F10429" s="675"/>
      <c r="G10429" s="675"/>
      <c r="H10429" s="676"/>
    </row>
    <row r="10430" spans="1:8">
      <c r="A10430" s="594" t="s">
        <v>4064</v>
      </c>
      <c r="B10430" s="595"/>
      <c r="C10430" s="595"/>
      <c r="D10430" s="596"/>
      <c r="E10430" s="597" t="s">
        <v>4130</v>
      </c>
      <c r="F10430" s="598" t="s">
        <v>4132</v>
      </c>
      <c r="G10430" s="599" t="s">
        <v>4133</v>
      </c>
      <c r="H10430" s="600" t="s">
        <v>4134</v>
      </c>
    </row>
    <row r="10431" spans="1:8">
      <c r="A10431" s="601" t="s">
        <v>5092</v>
      </c>
      <c r="B10431" s="602"/>
      <c r="C10431" s="602"/>
      <c r="D10431" s="603"/>
      <c r="E10431" s="604" t="s">
        <v>4164</v>
      </c>
      <c r="F10431" s="605">
        <v>1</v>
      </c>
      <c r="G10431" s="606">
        <v>50954</v>
      </c>
      <c r="H10431" s="607">
        <v>50954</v>
      </c>
    </row>
    <row r="10432" spans="1:8">
      <c r="A10432" s="601"/>
      <c r="B10432" s="602"/>
      <c r="C10432" s="602"/>
      <c r="D10432" s="603"/>
      <c r="E10432" s="604" t="s">
        <v>4141</v>
      </c>
      <c r="F10432" s="605"/>
      <c r="G10432" s="606" t="s">
        <v>4141</v>
      </c>
      <c r="H10432" s="607" t="s">
        <v>4141</v>
      </c>
    </row>
    <row r="10433" spans="1:8">
      <c r="A10433" s="601"/>
      <c r="B10433" s="602"/>
      <c r="C10433" s="602"/>
      <c r="D10433" s="603"/>
      <c r="E10433" s="604" t="s">
        <v>4141</v>
      </c>
      <c r="F10433" s="605"/>
      <c r="G10433" s="606" t="s">
        <v>4141</v>
      </c>
      <c r="H10433" s="607" t="s">
        <v>4141</v>
      </c>
    </row>
    <row r="10434" spans="1:8">
      <c r="A10434" s="601"/>
      <c r="B10434" s="602"/>
      <c r="C10434" s="602"/>
      <c r="D10434" s="603"/>
      <c r="E10434" s="623" t="s">
        <v>4142</v>
      </c>
      <c r="F10434" s="624"/>
      <c r="G10434" s="625"/>
      <c r="H10434" s="612">
        <v>50954</v>
      </c>
    </row>
    <row r="10435" spans="1:8">
      <c r="A10435" s="677" t="s">
        <v>4143</v>
      </c>
      <c r="B10435" s="678"/>
      <c r="C10435" s="678"/>
      <c r="D10435" s="678"/>
      <c r="E10435" s="678"/>
      <c r="F10435" s="678"/>
      <c r="G10435" s="678"/>
      <c r="H10435" s="679"/>
    </row>
    <row r="10436" spans="1:8">
      <c r="A10436" s="594" t="s">
        <v>4129</v>
      </c>
      <c r="B10436" s="595"/>
      <c r="C10436" s="595"/>
      <c r="D10436" s="596"/>
      <c r="E10436" s="597" t="s">
        <v>4130</v>
      </c>
      <c r="F10436" s="598" t="s">
        <v>4144</v>
      </c>
      <c r="G10436" s="599" t="s">
        <v>4133</v>
      </c>
      <c r="H10436" s="600" t="s">
        <v>4134</v>
      </c>
    </row>
    <row r="10437" spans="1:8">
      <c r="A10437" s="601" t="s">
        <v>4145</v>
      </c>
      <c r="B10437" s="602"/>
      <c r="C10437" s="602"/>
      <c r="D10437" s="603"/>
      <c r="E10437" s="604" t="s">
        <v>4146</v>
      </c>
      <c r="F10437" s="619">
        <v>0.5</v>
      </c>
      <c r="G10437" s="606">
        <v>1587.2183463750353</v>
      </c>
      <c r="H10437" s="607">
        <v>793.61</v>
      </c>
    </row>
    <row r="10438" spans="1:8">
      <c r="A10438" s="601"/>
      <c r="B10438" s="602"/>
      <c r="C10438" s="602"/>
      <c r="D10438" s="603"/>
      <c r="E10438" s="604" t="s">
        <v>4141</v>
      </c>
      <c r="F10438" s="619" t="s">
        <v>4141</v>
      </c>
      <c r="G10438" s="606" t="s">
        <v>4141</v>
      </c>
      <c r="H10438" s="607" t="s">
        <v>4141</v>
      </c>
    </row>
    <row r="10439" spans="1:8">
      <c r="A10439" s="601"/>
      <c r="B10439" s="602"/>
      <c r="C10439" s="602"/>
      <c r="D10439" s="603"/>
      <c r="E10439" s="604" t="s">
        <v>4141</v>
      </c>
      <c r="F10439" s="619" t="s">
        <v>4141</v>
      </c>
      <c r="G10439" s="606" t="s">
        <v>4141</v>
      </c>
      <c r="H10439" s="607" t="s">
        <v>4141</v>
      </c>
    </row>
    <row r="10440" spans="1:8">
      <c r="A10440" s="620"/>
      <c r="B10440" s="621"/>
      <c r="C10440" s="621"/>
      <c r="D10440" s="622"/>
      <c r="E10440" s="623" t="s">
        <v>4147</v>
      </c>
      <c r="F10440" s="624"/>
      <c r="G10440" s="625"/>
      <c r="H10440" s="612">
        <v>793.61</v>
      </c>
    </row>
    <row r="10441" spans="1:8">
      <c r="A10441" s="677" t="s">
        <v>4148</v>
      </c>
      <c r="B10441" s="678"/>
      <c r="C10441" s="678"/>
      <c r="D10441" s="678"/>
      <c r="E10441" s="678"/>
      <c r="F10441" s="678"/>
      <c r="G10441" s="678"/>
      <c r="H10441" s="679"/>
    </row>
    <row r="10442" spans="1:8">
      <c r="A10442" s="594" t="s">
        <v>4064</v>
      </c>
      <c r="B10442" s="595"/>
      <c r="C10442" s="595"/>
      <c r="D10442" s="596"/>
      <c r="E10442" s="597" t="s">
        <v>4130</v>
      </c>
      <c r="F10442" s="598" t="s">
        <v>4132</v>
      </c>
      <c r="G10442" s="599" t="s">
        <v>4133</v>
      </c>
      <c r="H10442" s="600" t="s">
        <v>4134</v>
      </c>
    </row>
    <row r="10443" spans="1:8">
      <c r="A10443" s="601" t="s">
        <v>4149</v>
      </c>
      <c r="B10443" s="602"/>
      <c r="C10443" s="602"/>
      <c r="D10443" s="603"/>
      <c r="E10443" s="604" t="s">
        <v>4140</v>
      </c>
      <c r="F10443" s="632">
        <v>0.1042</v>
      </c>
      <c r="G10443" s="606">
        <v>64783.484999999993</v>
      </c>
      <c r="H10443" s="607">
        <v>6750.44</v>
      </c>
    </row>
    <row r="10444" spans="1:8">
      <c r="A10444" s="601"/>
      <c r="B10444" s="602"/>
      <c r="C10444" s="602"/>
      <c r="D10444" s="603"/>
      <c r="E10444" s="623" t="s">
        <v>4150</v>
      </c>
      <c r="F10444" s="624"/>
      <c r="G10444" s="625"/>
      <c r="H10444" s="612">
        <v>6750.44</v>
      </c>
    </row>
    <row r="10445" spans="1:8">
      <c r="A10445" s="677" t="s">
        <v>4151</v>
      </c>
      <c r="B10445" s="678"/>
      <c r="C10445" s="678"/>
      <c r="D10445" s="678"/>
      <c r="E10445" s="678"/>
      <c r="F10445" s="678"/>
      <c r="G10445" s="678"/>
      <c r="H10445" s="679"/>
    </row>
    <row r="10446" spans="1:8">
      <c r="A10446" s="594" t="s">
        <v>4064</v>
      </c>
      <c r="B10446" s="595"/>
      <c r="C10446" s="595"/>
      <c r="D10446" s="596"/>
      <c r="E10446" s="597" t="s">
        <v>4130</v>
      </c>
      <c r="F10446" s="598" t="s">
        <v>4144</v>
      </c>
      <c r="G10446" s="599" t="s">
        <v>4133</v>
      </c>
      <c r="H10446" s="600" t="s">
        <v>4134</v>
      </c>
    </row>
    <row r="10447" spans="1:8">
      <c r="A10447" s="601" t="s">
        <v>4152</v>
      </c>
      <c r="B10447" s="602"/>
      <c r="C10447" s="602"/>
      <c r="D10447" s="603"/>
      <c r="E10447" s="604" t="s">
        <v>4146</v>
      </c>
      <c r="F10447" s="640">
        <v>0.5</v>
      </c>
      <c r="G10447" s="606">
        <v>64327.520156250001</v>
      </c>
      <c r="H10447" s="607">
        <v>32163.759999999998</v>
      </c>
    </row>
    <row r="10448" spans="1:8">
      <c r="A10448" s="601"/>
      <c r="B10448" s="602"/>
      <c r="C10448" s="602"/>
      <c r="D10448" s="603"/>
      <c r="E10448" s="604" t="s">
        <v>4141</v>
      </c>
      <c r="F10448" s="605"/>
      <c r="G10448" s="606" t="s">
        <v>4141</v>
      </c>
      <c r="H10448" s="607" t="s">
        <v>4141</v>
      </c>
    </row>
    <row r="10449" spans="1:8" ht="13.5" thickBot="1">
      <c r="A10449" s="641"/>
      <c r="B10449" s="642"/>
      <c r="C10449" s="642"/>
      <c r="D10449" s="643"/>
      <c r="E10449" s="644" t="s">
        <v>4153</v>
      </c>
      <c r="F10449" s="645"/>
      <c r="G10449" s="646"/>
      <c r="H10449" s="647">
        <v>32163.759999999998</v>
      </c>
    </row>
    <row r="10450" spans="1:8" ht="13.5" thickBot="1">
      <c r="A10450" s="648" t="s">
        <v>4154</v>
      </c>
      <c r="B10450" s="649"/>
      <c r="C10450" s="649"/>
      <c r="D10450" s="649"/>
      <c r="E10450" s="650"/>
      <c r="F10450" s="651">
        <v>90661.81</v>
      </c>
      <c r="G10450" s="652"/>
      <c r="H10450" s="653"/>
    </row>
    <row r="10451" spans="1:8" ht="15.75" thickBot="1">
      <c r="A10451" s="579"/>
      <c r="B10451" s="579"/>
      <c r="C10451" s="579"/>
      <c r="D10451" s="579"/>
      <c r="E10451" s="579"/>
      <c r="F10451" s="579"/>
      <c r="G10451" s="579"/>
      <c r="H10451" s="579"/>
    </row>
    <row r="10452" spans="1:8" ht="15.75" thickBot="1">
      <c r="A10452" s="580"/>
      <c r="B10452" s="580"/>
      <c r="C10452" s="580"/>
      <c r="D10452" s="580"/>
      <c r="E10452" s="580"/>
      <c r="F10452" s="580"/>
      <c r="G10452" s="580"/>
      <c r="H10452" s="580"/>
    </row>
    <row r="10453" spans="1:8" ht="13.5" thickBot="1">
      <c r="A10453" s="573" t="s">
        <v>4129</v>
      </c>
      <c r="B10453" s="581"/>
      <c r="C10453" s="581"/>
      <c r="D10453" s="582" t="s">
        <v>814</v>
      </c>
      <c r="E10453" s="583" t="s">
        <v>4130</v>
      </c>
      <c r="F10453" s="584" t="s">
        <v>28</v>
      </c>
      <c r="G10453" s="585" t="s">
        <v>0</v>
      </c>
      <c r="H10453" s="586" t="s">
        <v>5144</v>
      </c>
    </row>
    <row r="10454" spans="1:8" ht="15.75" customHeight="1" thickBot="1">
      <c r="A10454" s="580"/>
      <c r="B10454" s="580"/>
      <c r="C10454" s="580"/>
      <c r="D10454" s="580"/>
      <c r="E10454" s="580"/>
      <c r="F10454" s="580"/>
      <c r="G10454" s="580"/>
      <c r="H10454" s="580"/>
    </row>
    <row r="10455" spans="1:8">
      <c r="A10455" s="674" t="s">
        <v>1297</v>
      </c>
      <c r="B10455" s="675"/>
      <c r="C10455" s="675"/>
      <c r="D10455" s="675"/>
      <c r="E10455" s="675"/>
      <c r="F10455" s="675"/>
      <c r="G10455" s="675"/>
      <c r="H10455" s="676"/>
    </row>
    <row r="10456" spans="1:8">
      <c r="A10456" s="594" t="s">
        <v>4064</v>
      </c>
      <c r="B10456" s="595"/>
      <c r="C10456" s="595"/>
      <c r="D10456" s="596"/>
      <c r="E10456" s="597" t="s">
        <v>4130</v>
      </c>
      <c r="F10456" s="598" t="s">
        <v>4132</v>
      </c>
      <c r="G10456" s="599" t="s">
        <v>4133</v>
      </c>
      <c r="H10456" s="600" t="s">
        <v>4134</v>
      </c>
    </row>
    <row r="10457" spans="1:8">
      <c r="A10457" s="601" t="s">
        <v>5145</v>
      </c>
      <c r="B10457" s="602"/>
      <c r="C10457" s="602"/>
      <c r="D10457" s="603"/>
      <c r="E10457" s="604" t="s">
        <v>4164</v>
      </c>
      <c r="F10457" s="605">
        <v>1</v>
      </c>
      <c r="G10457" s="606">
        <v>81419</v>
      </c>
      <c r="H10457" s="607">
        <v>81419</v>
      </c>
    </row>
    <row r="10458" spans="1:8">
      <c r="A10458" s="601"/>
      <c r="B10458" s="602"/>
      <c r="C10458" s="602"/>
      <c r="D10458" s="603"/>
      <c r="E10458" s="604" t="s">
        <v>4141</v>
      </c>
      <c r="F10458" s="605"/>
      <c r="G10458" s="606" t="s">
        <v>4141</v>
      </c>
      <c r="H10458" s="607" t="s">
        <v>4141</v>
      </c>
    </row>
    <row r="10459" spans="1:8">
      <c r="A10459" s="601"/>
      <c r="B10459" s="602"/>
      <c r="C10459" s="602"/>
      <c r="D10459" s="603"/>
      <c r="E10459" s="604" t="s">
        <v>4141</v>
      </c>
      <c r="F10459" s="605"/>
      <c r="G10459" s="606" t="s">
        <v>4141</v>
      </c>
      <c r="H10459" s="607" t="s">
        <v>4141</v>
      </c>
    </row>
    <row r="10460" spans="1:8">
      <c r="A10460" s="601"/>
      <c r="B10460" s="602"/>
      <c r="C10460" s="602"/>
      <c r="D10460" s="603"/>
      <c r="E10460" s="623" t="s">
        <v>4142</v>
      </c>
      <c r="F10460" s="624"/>
      <c r="G10460" s="625"/>
      <c r="H10460" s="612">
        <v>81419</v>
      </c>
    </row>
    <row r="10461" spans="1:8">
      <c r="A10461" s="677" t="s">
        <v>4143</v>
      </c>
      <c r="B10461" s="678"/>
      <c r="C10461" s="678"/>
      <c r="D10461" s="678"/>
      <c r="E10461" s="678"/>
      <c r="F10461" s="678"/>
      <c r="G10461" s="678"/>
      <c r="H10461" s="679"/>
    </row>
    <row r="10462" spans="1:8">
      <c r="A10462" s="594" t="s">
        <v>4129</v>
      </c>
      <c r="B10462" s="595"/>
      <c r="C10462" s="595"/>
      <c r="D10462" s="596"/>
      <c r="E10462" s="597" t="s">
        <v>4130</v>
      </c>
      <c r="F10462" s="598" t="s">
        <v>4144</v>
      </c>
      <c r="G10462" s="599" t="s">
        <v>4133</v>
      </c>
      <c r="H10462" s="600" t="s">
        <v>4134</v>
      </c>
    </row>
    <row r="10463" spans="1:8">
      <c r="A10463" s="601" t="s">
        <v>4145</v>
      </c>
      <c r="B10463" s="602"/>
      <c r="C10463" s="602"/>
      <c r="D10463" s="603"/>
      <c r="E10463" s="604" t="s">
        <v>4146</v>
      </c>
      <c r="F10463" s="619">
        <v>0.5</v>
      </c>
      <c r="G10463" s="606">
        <v>1587.2183463750353</v>
      </c>
      <c r="H10463" s="607">
        <v>793.61</v>
      </c>
    </row>
    <row r="10464" spans="1:8">
      <c r="A10464" s="601"/>
      <c r="B10464" s="602"/>
      <c r="C10464" s="602"/>
      <c r="D10464" s="603"/>
      <c r="E10464" s="604" t="s">
        <v>4141</v>
      </c>
      <c r="F10464" s="619" t="s">
        <v>4141</v>
      </c>
      <c r="G10464" s="606" t="s">
        <v>4141</v>
      </c>
      <c r="H10464" s="607" t="s">
        <v>4141</v>
      </c>
    </row>
    <row r="10465" spans="1:8">
      <c r="A10465" s="601"/>
      <c r="B10465" s="602"/>
      <c r="C10465" s="602"/>
      <c r="D10465" s="603"/>
      <c r="E10465" s="604" t="s">
        <v>4141</v>
      </c>
      <c r="F10465" s="619" t="s">
        <v>4141</v>
      </c>
      <c r="G10465" s="606" t="s">
        <v>4141</v>
      </c>
      <c r="H10465" s="607" t="s">
        <v>4141</v>
      </c>
    </row>
    <row r="10466" spans="1:8">
      <c r="A10466" s="620"/>
      <c r="B10466" s="621"/>
      <c r="C10466" s="621"/>
      <c r="D10466" s="622"/>
      <c r="E10466" s="623" t="s">
        <v>4147</v>
      </c>
      <c r="F10466" s="624"/>
      <c r="G10466" s="625"/>
      <c r="H10466" s="612">
        <v>793.61</v>
      </c>
    </row>
    <row r="10467" spans="1:8">
      <c r="A10467" s="677" t="s">
        <v>4148</v>
      </c>
      <c r="B10467" s="678"/>
      <c r="C10467" s="678"/>
      <c r="D10467" s="678"/>
      <c r="E10467" s="678"/>
      <c r="F10467" s="678"/>
      <c r="G10467" s="678"/>
      <c r="H10467" s="679"/>
    </row>
    <row r="10468" spans="1:8">
      <c r="A10468" s="594" t="s">
        <v>4064</v>
      </c>
      <c r="B10468" s="595"/>
      <c r="C10468" s="595"/>
      <c r="D10468" s="596"/>
      <c r="E10468" s="597" t="s">
        <v>4130</v>
      </c>
      <c r="F10468" s="598" t="s">
        <v>4132</v>
      </c>
      <c r="G10468" s="599" t="s">
        <v>4133</v>
      </c>
      <c r="H10468" s="600" t="s">
        <v>4134</v>
      </c>
    </row>
    <row r="10469" spans="1:8">
      <c r="A10469" s="601" t="s">
        <v>4149</v>
      </c>
      <c r="B10469" s="602"/>
      <c r="C10469" s="602"/>
      <c r="D10469" s="603"/>
      <c r="E10469" s="604" t="s">
        <v>4140</v>
      </c>
      <c r="F10469" s="632">
        <v>0.1042</v>
      </c>
      <c r="G10469" s="606">
        <v>64783.484999999993</v>
      </c>
      <c r="H10469" s="607">
        <v>6750.44</v>
      </c>
    </row>
    <row r="10470" spans="1:8">
      <c r="A10470" s="601"/>
      <c r="B10470" s="602"/>
      <c r="C10470" s="602"/>
      <c r="D10470" s="603"/>
      <c r="E10470" s="623" t="s">
        <v>4150</v>
      </c>
      <c r="F10470" s="624"/>
      <c r="G10470" s="625"/>
      <c r="H10470" s="612">
        <v>6750.44</v>
      </c>
    </row>
    <row r="10471" spans="1:8">
      <c r="A10471" s="677" t="s">
        <v>4151</v>
      </c>
      <c r="B10471" s="678"/>
      <c r="C10471" s="678"/>
      <c r="D10471" s="678"/>
      <c r="E10471" s="678"/>
      <c r="F10471" s="678"/>
      <c r="G10471" s="678"/>
      <c r="H10471" s="679"/>
    </row>
    <row r="10472" spans="1:8">
      <c r="A10472" s="594" t="s">
        <v>4064</v>
      </c>
      <c r="B10472" s="595"/>
      <c r="C10472" s="595"/>
      <c r="D10472" s="596"/>
      <c r="E10472" s="597" t="s">
        <v>4130</v>
      </c>
      <c r="F10472" s="598" t="s">
        <v>4144</v>
      </c>
      <c r="G10472" s="599" t="s">
        <v>4133</v>
      </c>
      <c r="H10472" s="600" t="s">
        <v>4134</v>
      </c>
    </row>
    <row r="10473" spans="1:8">
      <c r="A10473" s="601" t="s">
        <v>4152</v>
      </c>
      <c r="B10473" s="602"/>
      <c r="C10473" s="602"/>
      <c r="D10473" s="603"/>
      <c r="E10473" s="604" t="s">
        <v>4146</v>
      </c>
      <c r="F10473" s="640">
        <v>0.5</v>
      </c>
      <c r="G10473" s="606">
        <v>64327.520156250001</v>
      </c>
      <c r="H10473" s="607">
        <v>32163.759999999998</v>
      </c>
    </row>
    <row r="10474" spans="1:8">
      <c r="A10474" s="601"/>
      <c r="B10474" s="602"/>
      <c r="C10474" s="602"/>
      <c r="D10474" s="603"/>
      <c r="E10474" s="604" t="s">
        <v>4141</v>
      </c>
      <c r="F10474" s="605"/>
      <c r="G10474" s="606" t="s">
        <v>4141</v>
      </c>
      <c r="H10474" s="607" t="s">
        <v>4141</v>
      </c>
    </row>
    <row r="10475" spans="1:8" ht="13.5" thickBot="1">
      <c r="A10475" s="641"/>
      <c r="B10475" s="642"/>
      <c r="C10475" s="642"/>
      <c r="D10475" s="643"/>
      <c r="E10475" s="644" t="s">
        <v>4153</v>
      </c>
      <c r="F10475" s="645"/>
      <c r="G10475" s="646"/>
      <c r="H10475" s="647">
        <v>32163.759999999998</v>
      </c>
    </row>
    <row r="10476" spans="1:8" ht="13.5" thickBot="1">
      <c r="A10476" s="648" t="s">
        <v>4154</v>
      </c>
      <c r="B10476" s="649"/>
      <c r="C10476" s="649"/>
      <c r="D10476" s="649"/>
      <c r="E10476" s="650"/>
      <c r="F10476" s="651">
        <v>121126.81</v>
      </c>
      <c r="G10476" s="652"/>
      <c r="H10476" s="653"/>
    </row>
    <row r="10477" spans="1:8" ht="15.75" thickBot="1">
      <c r="A10477" s="579"/>
      <c r="B10477" s="579"/>
      <c r="C10477" s="579"/>
      <c r="D10477" s="579"/>
      <c r="E10477" s="579"/>
      <c r="F10477" s="579"/>
      <c r="G10477" s="579"/>
      <c r="H10477" s="579"/>
    </row>
    <row r="10478" spans="1:8" ht="15.75" thickBot="1">
      <c r="A10478" s="580"/>
      <c r="B10478" s="580"/>
      <c r="C10478" s="580"/>
      <c r="D10478" s="580"/>
      <c r="E10478" s="580"/>
      <c r="F10478" s="580"/>
      <c r="G10478" s="580"/>
      <c r="H10478" s="580"/>
    </row>
    <row r="10479" spans="1:8" ht="26.25" thickBot="1">
      <c r="A10479" s="573" t="s">
        <v>4129</v>
      </c>
      <c r="B10479" s="581"/>
      <c r="C10479" s="581"/>
      <c r="D10479" s="582" t="s">
        <v>816</v>
      </c>
      <c r="E10479" s="583" t="s">
        <v>4130</v>
      </c>
      <c r="F10479" s="584" t="s">
        <v>28</v>
      </c>
      <c r="G10479" s="585" t="s">
        <v>0</v>
      </c>
      <c r="H10479" s="586" t="s">
        <v>5146</v>
      </c>
    </row>
    <row r="10480" spans="1:8" ht="15.75" customHeight="1" thickBot="1">
      <c r="A10480" s="580"/>
      <c r="B10480" s="580"/>
      <c r="C10480" s="580"/>
      <c r="D10480" s="580"/>
      <c r="E10480" s="580"/>
      <c r="F10480" s="580"/>
      <c r="G10480" s="580"/>
      <c r="H10480" s="580"/>
    </row>
    <row r="10481" spans="1:8">
      <c r="A10481" s="674" t="s">
        <v>1297</v>
      </c>
      <c r="B10481" s="675"/>
      <c r="C10481" s="675"/>
      <c r="D10481" s="675"/>
      <c r="E10481" s="675"/>
      <c r="F10481" s="675"/>
      <c r="G10481" s="675"/>
      <c r="H10481" s="676"/>
    </row>
    <row r="10482" spans="1:8">
      <c r="A10482" s="594" t="s">
        <v>4064</v>
      </c>
      <c r="B10482" s="595"/>
      <c r="C10482" s="595"/>
      <c r="D10482" s="596"/>
      <c r="E10482" s="597" t="s">
        <v>4130</v>
      </c>
      <c r="F10482" s="598" t="s">
        <v>4132</v>
      </c>
      <c r="G10482" s="599" t="s">
        <v>4133</v>
      </c>
      <c r="H10482" s="600" t="s">
        <v>4134</v>
      </c>
    </row>
    <row r="10483" spans="1:8">
      <c r="A10483" s="601" t="s">
        <v>5147</v>
      </c>
      <c r="B10483" s="602"/>
      <c r="C10483" s="602"/>
      <c r="D10483" s="603"/>
      <c r="E10483" s="604" t="s">
        <v>4164</v>
      </c>
      <c r="F10483" s="605">
        <v>1</v>
      </c>
      <c r="G10483" s="606">
        <v>74728</v>
      </c>
      <c r="H10483" s="607">
        <v>74728</v>
      </c>
    </row>
    <row r="10484" spans="1:8">
      <c r="A10484" s="601"/>
      <c r="B10484" s="602"/>
      <c r="C10484" s="602"/>
      <c r="D10484" s="603"/>
      <c r="E10484" s="604" t="s">
        <v>4141</v>
      </c>
      <c r="F10484" s="605"/>
      <c r="G10484" s="606" t="s">
        <v>4141</v>
      </c>
      <c r="H10484" s="607" t="s">
        <v>4141</v>
      </c>
    </row>
    <row r="10485" spans="1:8">
      <c r="A10485" s="601"/>
      <c r="B10485" s="602"/>
      <c r="C10485" s="602"/>
      <c r="D10485" s="603"/>
      <c r="E10485" s="604" t="s">
        <v>4141</v>
      </c>
      <c r="F10485" s="605"/>
      <c r="G10485" s="606" t="s">
        <v>4141</v>
      </c>
      <c r="H10485" s="607" t="s">
        <v>4141</v>
      </c>
    </row>
    <row r="10486" spans="1:8">
      <c r="A10486" s="601"/>
      <c r="B10486" s="602"/>
      <c r="C10486" s="602"/>
      <c r="D10486" s="603"/>
      <c r="E10486" s="623" t="s">
        <v>4142</v>
      </c>
      <c r="F10486" s="624"/>
      <c r="G10486" s="625"/>
      <c r="H10486" s="612">
        <v>74728</v>
      </c>
    </row>
    <row r="10487" spans="1:8">
      <c r="A10487" s="677" t="s">
        <v>4143</v>
      </c>
      <c r="B10487" s="678"/>
      <c r="C10487" s="678"/>
      <c r="D10487" s="678"/>
      <c r="E10487" s="678"/>
      <c r="F10487" s="678"/>
      <c r="G10487" s="678"/>
      <c r="H10487" s="679"/>
    </row>
    <row r="10488" spans="1:8">
      <c r="A10488" s="594" t="s">
        <v>4129</v>
      </c>
      <c r="B10488" s="595"/>
      <c r="C10488" s="595"/>
      <c r="D10488" s="596"/>
      <c r="E10488" s="597" t="s">
        <v>4130</v>
      </c>
      <c r="F10488" s="598" t="s">
        <v>4144</v>
      </c>
      <c r="G10488" s="599" t="s">
        <v>4133</v>
      </c>
      <c r="H10488" s="600" t="s">
        <v>4134</v>
      </c>
    </row>
    <row r="10489" spans="1:8">
      <c r="A10489" s="601" t="s">
        <v>4145</v>
      </c>
      <c r="B10489" s="602"/>
      <c r="C10489" s="602"/>
      <c r="D10489" s="603"/>
      <c r="E10489" s="604" t="s">
        <v>4146</v>
      </c>
      <c r="F10489" s="619">
        <v>0.6</v>
      </c>
      <c r="G10489" s="606">
        <v>1587.2183463750353</v>
      </c>
      <c r="H10489" s="607">
        <v>952.33</v>
      </c>
    </row>
    <row r="10490" spans="1:8">
      <c r="A10490" s="601"/>
      <c r="B10490" s="602"/>
      <c r="C10490" s="602"/>
      <c r="D10490" s="603"/>
      <c r="E10490" s="604" t="s">
        <v>4141</v>
      </c>
      <c r="F10490" s="619" t="s">
        <v>4141</v>
      </c>
      <c r="G10490" s="606" t="s">
        <v>4141</v>
      </c>
      <c r="H10490" s="607" t="s">
        <v>4141</v>
      </c>
    </row>
    <row r="10491" spans="1:8">
      <c r="A10491" s="601"/>
      <c r="B10491" s="602"/>
      <c r="C10491" s="602"/>
      <c r="D10491" s="603"/>
      <c r="E10491" s="604" t="s">
        <v>4141</v>
      </c>
      <c r="F10491" s="619" t="s">
        <v>4141</v>
      </c>
      <c r="G10491" s="606" t="s">
        <v>4141</v>
      </c>
      <c r="H10491" s="607" t="s">
        <v>4141</v>
      </c>
    </row>
    <row r="10492" spans="1:8">
      <c r="A10492" s="620"/>
      <c r="B10492" s="621"/>
      <c r="C10492" s="621"/>
      <c r="D10492" s="622"/>
      <c r="E10492" s="623" t="s">
        <v>4147</v>
      </c>
      <c r="F10492" s="624"/>
      <c r="G10492" s="625"/>
      <c r="H10492" s="612">
        <v>952.33</v>
      </c>
    </row>
    <row r="10493" spans="1:8">
      <c r="A10493" s="677" t="s">
        <v>4148</v>
      </c>
      <c r="B10493" s="678"/>
      <c r="C10493" s="678"/>
      <c r="D10493" s="678"/>
      <c r="E10493" s="678"/>
      <c r="F10493" s="678"/>
      <c r="G10493" s="678"/>
      <c r="H10493" s="679"/>
    </row>
    <row r="10494" spans="1:8">
      <c r="A10494" s="594" t="s">
        <v>4064</v>
      </c>
      <c r="B10494" s="595"/>
      <c r="C10494" s="595"/>
      <c r="D10494" s="596"/>
      <c r="E10494" s="597" t="s">
        <v>4130</v>
      </c>
      <c r="F10494" s="598" t="s">
        <v>4132</v>
      </c>
      <c r="G10494" s="599" t="s">
        <v>4133</v>
      </c>
      <c r="H10494" s="600" t="s">
        <v>4134</v>
      </c>
    </row>
    <row r="10495" spans="1:8">
      <c r="A10495" s="601" t="s">
        <v>4149</v>
      </c>
      <c r="B10495" s="602"/>
      <c r="C10495" s="602"/>
      <c r="D10495" s="603"/>
      <c r="E10495" s="604" t="s">
        <v>4140</v>
      </c>
      <c r="F10495" s="632">
        <v>0.17349999999999999</v>
      </c>
      <c r="G10495" s="606">
        <v>64783.484999999993</v>
      </c>
      <c r="H10495" s="607">
        <v>11239.93</v>
      </c>
    </row>
    <row r="10496" spans="1:8">
      <c r="A10496" s="601"/>
      <c r="B10496" s="602"/>
      <c r="C10496" s="602"/>
      <c r="D10496" s="603"/>
      <c r="E10496" s="623" t="s">
        <v>4150</v>
      </c>
      <c r="F10496" s="624"/>
      <c r="G10496" s="625"/>
      <c r="H10496" s="612">
        <v>11239.93</v>
      </c>
    </row>
    <row r="10497" spans="1:8">
      <c r="A10497" s="677" t="s">
        <v>4151</v>
      </c>
      <c r="B10497" s="678"/>
      <c r="C10497" s="678"/>
      <c r="D10497" s="678"/>
      <c r="E10497" s="678"/>
      <c r="F10497" s="678"/>
      <c r="G10497" s="678"/>
      <c r="H10497" s="679"/>
    </row>
    <row r="10498" spans="1:8">
      <c r="A10498" s="594" t="s">
        <v>4064</v>
      </c>
      <c r="B10498" s="595"/>
      <c r="C10498" s="595"/>
      <c r="D10498" s="596"/>
      <c r="E10498" s="597" t="s">
        <v>4130</v>
      </c>
      <c r="F10498" s="598" t="s">
        <v>4144</v>
      </c>
      <c r="G10498" s="599" t="s">
        <v>4133</v>
      </c>
      <c r="H10498" s="600" t="s">
        <v>4134</v>
      </c>
    </row>
    <row r="10499" spans="1:8">
      <c r="A10499" s="601" t="s">
        <v>4152</v>
      </c>
      <c r="B10499" s="602"/>
      <c r="C10499" s="602"/>
      <c r="D10499" s="603"/>
      <c r="E10499" s="604" t="s">
        <v>4146</v>
      </c>
      <c r="F10499" s="640">
        <v>0.6</v>
      </c>
      <c r="G10499" s="606">
        <v>64327.520156250001</v>
      </c>
      <c r="H10499" s="607">
        <v>38596.51</v>
      </c>
    </row>
    <row r="10500" spans="1:8">
      <c r="A10500" s="601"/>
      <c r="B10500" s="602"/>
      <c r="C10500" s="602"/>
      <c r="D10500" s="603"/>
      <c r="E10500" s="604" t="s">
        <v>4141</v>
      </c>
      <c r="F10500" s="605"/>
      <c r="G10500" s="606" t="s">
        <v>4141</v>
      </c>
      <c r="H10500" s="607" t="s">
        <v>4141</v>
      </c>
    </row>
    <row r="10501" spans="1:8" ht="13.5" thickBot="1">
      <c r="A10501" s="641"/>
      <c r="B10501" s="642"/>
      <c r="C10501" s="642"/>
      <c r="D10501" s="643"/>
      <c r="E10501" s="644" t="s">
        <v>4153</v>
      </c>
      <c r="F10501" s="645"/>
      <c r="G10501" s="646"/>
      <c r="H10501" s="647">
        <v>38596.51</v>
      </c>
    </row>
    <row r="10502" spans="1:8" ht="13.5" thickBot="1">
      <c r="A10502" s="648" t="s">
        <v>4154</v>
      </c>
      <c r="B10502" s="649"/>
      <c r="C10502" s="649"/>
      <c r="D10502" s="649"/>
      <c r="E10502" s="650"/>
      <c r="F10502" s="651">
        <v>125516.77</v>
      </c>
      <c r="G10502" s="652"/>
      <c r="H10502" s="653"/>
    </row>
    <row r="10503" spans="1:8" ht="15.75" thickBot="1">
      <c r="A10503" s="579"/>
      <c r="B10503" s="579"/>
      <c r="C10503" s="579"/>
      <c r="D10503" s="579"/>
      <c r="E10503" s="579"/>
      <c r="F10503" s="579"/>
      <c r="G10503" s="579"/>
      <c r="H10503" s="579"/>
    </row>
    <row r="10504" spans="1:8" ht="15.75" thickBot="1">
      <c r="A10504" s="580"/>
      <c r="B10504" s="580"/>
      <c r="C10504" s="580"/>
      <c r="D10504" s="580"/>
      <c r="E10504" s="580"/>
      <c r="F10504" s="580"/>
      <c r="G10504" s="580"/>
      <c r="H10504" s="580"/>
    </row>
    <row r="10505" spans="1:8" ht="26.25" thickBot="1">
      <c r="A10505" s="573" t="s">
        <v>4129</v>
      </c>
      <c r="B10505" s="581"/>
      <c r="C10505" s="581"/>
      <c r="D10505" s="582" t="s">
        <v>818</v>
      </c>
      <c r="E10505" s="583" t="s">
        <v>4130</v>
      </c>
      <c r="F10505" s="584" t="s">
        <v>28</v>
      </c>
      <c r="G10505" s="585" t="s">
        <v>0</v>
      </c>
      <c r="H10505" s="586" t="s">
        <v>5148</v>
      </c>
    </row>
    <row r="10506" spans="1:8" ht="15.75" customHeight="1" thickBot="1">
      <c r="A10506" s="580"/>
      <c r="B10506" s="580"/>
      <c r="C10506" s="580"/>
      <c r="D10506" s="580"/>
      <c r="E10506" s="580"/>
      <c r="F10506" s="580"/>
      <c r="G10506" s="580"/>
      <c r="H10506" s="580"/>
    </row>
    <row r="10507" spans="1:8">
      <c r="A10507" s="674" t="s">
        <v>1297</v>
      </c>
      <c r="B10507" s="675"/>
      <c r="C10507" s="675"/>
      <c r="D10507" s="675"/>
      <c r="E10507" s="675"/>
      <c r="F10507" s="675"/>
      <c r="G10507" s="675"/>
      <c r="H10507" s="676"/>
    </row>
    <row r="10508" spans="1:8">
      <c r="A10508" s="594" t="s">
        <v>4064</v>
      </c>
      <c r="B10508" s="595"/>
      <c r="C10508" s="595"/>
      <c r="D10508" s="596"/>
      <c r="E10508" s="597" t="s">
        <v>4130</v>
      </c>
      <c r="F10508" s="598" t="s">
        <v>4132</v>
      </c>
      <c r="G10508" s="599" t="s">
        <v>4133</v>
      </c>
      <c r="H10508" s="600" t="s">
        <v>4134</v>
      </c>
    </row>
    <row r="10509" spans="1:8">
      <c r="A10509" s="601" t="s">
        <v>5149</v>
      </c>
      <c r="B10509" s="602"/>
      <c r="C10509" s="602"/>
      <c r="D10509" s="603"/>
      <c r="E10509" s="604" t="s">
        <v>4138</v>
      </c>
      <c r="F10509" s="605">
        <v>1</v>
      </c>
      <c r="G10509" s="606">
        <v>104948</v>
      </c>
      <c r="H10509" s="607">
        <v>104948</v>
      </c>
    </row>
    <row r="10510" spans="1:8">
      <c r="A10510" s="601"/>
      <c r="B10510" s="602"/>
      <c r="C10510" s="602"/>
      <c r="D10510" s="603"/>
      <c r="E10510" s="604" t="s">
        <v>4141</v>
      </c>
      <c r="F10510" s="605"/>
      <c r="G10510" s="606" t="s">
        <v>4141</v>
      </c>
      <c r="H10510" s="607" t="s">
        <v>4141</v>
      </c>
    </row>
    <row r="10511" spans="1:8">
      <c r="A10511" s="601"/>
      <c r="B10511" s="602"/>
      <c r="C10511" s="602"/>
      <c r="D10511" s="603"/>
      <c r="E10511" s="604" t="s">
        <v>4141</v>
      </c>
      <c r="F10511" s="605"/>
      <c r="G10511" s="606" t="s">
        <v>4141</v>
      </c>
      <c r="H10511" s="607" t="s">
        <v>4141</v>
      </c>
    </row>
    <row r="10512" spans="1:8">
      <c r="A10512" s="601"/>
      <c r="B10512" s="602"/>
      <c r="C10512" s="602"/>
      <c r="D10512" s="603"/>
      <c r="E10512" s="623" t="s">
        <v>4142</v>
      </c>
      <c r="F10512" s="624"/>
      <c r="G10512" s="625"/>
      <c r="H10512" s="612">
        <v>104948</v>
      </c>
    </row>
    <row r="10513" spans="1:8">
      <c r="A10513" s="677" t="s">
        <v>4143</v>
      </c>
      <c r="B10513" s="678"/>
      <c r="C10513" s="678"/>
      <c r="D10513" s="678"/>
      <c r="E10513" s="678"/>
      <c r="F10513" s="678"/>
      <c r="G10513" s="678"/>
      <c r="H10513" s="679"/>
    </row>
    <row r="10514" spans="1:8">
      <c r="A10514" s="594" t="s">
        <v>4129</v>
      </c>
      <c r="B10514" s="595"/>
      <c r="C10514" s="595"/>
      <c r="D10514" s="596"/>
      <c r="E10514" s="597" t="s">
        <v>4130</v>
      </c>
      <c r="F10514" s="598" t="s">
        <v>4144</v>
      </c>
      <c r="G10514" s="599" t="s">
        <v>4133</v>
      </c>
      <c r="H10514" s="600" t="s">
        <v>4134</v>
      </c>
    </row>
    <row r="10515" spans="1:8">
      <c r="A10515" s="601" t="s">
        <v>4145</v>
      </c>
      <c r="B10515" s="602"/>
      <c r="C10515" s="602"/>
      <c r="D10515" s="603"/>
      <c r="E10515" s="604" t="s">
        <v>4146</v>
      </c>
      <c r="F10515" s="619">
        <v>0.6</v>
      </c>
      <c r="G10515" s="606">
        <v>1587.2183463750353</v>
      </c>
      <c r="H10515" s="607">
        <v>952.33</v>
      </c>
    </row>
    <row r="10516" spans="1:8">
      <c r="A10516" s="601"/>
      <c r="B10516" s="602"/>
      <c r="C10516" s="602"/>
      <c r="D10516" s="603"/>
      <c r="E10516" s="604" t="s">
        <v>4141</v>
      </c>
      <c r="F10516" s="619" t="s">
        <v>4141</v>
      </c>
      <c r="G10516" s="606" t="s">
        <v>4141</v>
      </c>
      <c r="H10516" s="607" t="s">
        <v>4141</v>
      </c>
    </row>
    <row r="10517" spans="1:8">
      <c r="A10517" s="601"/>
      <c r="B10517" s="602"/>
      <c r="C10517" s="602"/>
      <c r="D10517" s="603"/>
      <c r="E10517" s="604" t="s">
        <v>4141</v>
      </c>
      <c r="F10517" s="619" t="s">
        <v>4141</v>
      </c>
      <c r="G10517" s="606" t="s">
        <v>4141</v>
      </c>
      <c r="H10517" s="607" t="s">
        <v>4141</v>
      </c>
    </row>
    <row r="10518" spans="1:8">
      <c r="A10518" s="620"/>
      <c r="B10518" s="621"/>
      <c r="C10518" s="621"/>
      <c r="D10518" s="622"/>
      <c r="E10518" s="623" t="s">
        <v>4147</v>
      </c>
      <c r="F10518" s="624"/>
      <c r="G10518" s="625"/>
      <c r="H10518" s="612">
        <v>952.33</v>
      </c>
    </row>
    <row r="10519" spans="1:8">
      <c r="A10519" s="677" t="s">
        <v>4148</v>
      </c>
      <c r="B10519" s="678"/>
      <c r="C10519" s="678"/>
      <c r="D10519" s="678"/>
      <c r="E10519" s="678"/>
      <c r="F10519" s="678"/>
      <c r="G10519" s="678"/>
      <c r="H10519" s="679"/>
    </row>
    <row r="10520" spans="1:8">
      <c r="A10520" s="594" t="s">
        <v>4064</v>
      </c>
      <c r="B10520" s="595"/>
      <c r="C10520" s="595"/>
      <c r="D10520" s="596"/>
      <c r="E10520" s="597" t="s">
        <v>4130</v>
      </c>
      <c r="F10520" s="598" t="s">
        <v>4132</v>
      </c>
      <c r="G10520" s="599" t="s">
        <v>4133</v>
      </c>
      <c r="H10520" s="600" t="s">
        <v>4134</v>
      </c>
    </row>
    <row r="10521" spans="1:8">
      <c r="A10521" s="601" t="s">
        <v>4149</v>
      </c>
      <c r="B10521" s="602"/>
      <c r="C10521" s="602"/>
      <c r="D10521" s="603"/>
      <c r="E10521" s="604" t="s">
        <v>4140</v>
      </c>
      <c r="F10521" s="632">
        <v>0.17349999999999999</v>
      </c>
      <c r="G10521" s="606">
        <v>64783.484999999993</v>
      </c>
      <c r="H10521" s="607">
        <v>11239.93</v>
      </c>
    </row>
    <row r="10522" spans="1:8">
      <c r="A10522" s="601"/>
      <c r="B10522" s="602"/>
      <c r="C10522" s="602"/>
      <c r="D10522" s="603"/>
      <c r="E10522" s="623" t="s">
        <v>4150</v>
      </c>
      <c r="F10522" s="624"/>
      <c r="G10522" s="625"/>
      <c r="H10522" s="612">
        <v>11239.93</v>
      </c>
    </row>
    <row r="10523" spans="1:8">
      <c r="A10523" s="677" t="s">
        <v>4151</v>
      </c>
      <c r="B10523" s="678"/>
      <c r="C10523" s="678"/>
      <c r="D10523" s="678"/>
      <c r="E10523" s="678"/>
      <c r="F10523" s="678"/>
      <c r="G10523" s="678"/>
      <c r="H10523" s="679"/>
    </row>
    <row r="10524" spans="1:8">
      <c r="A10524" s="594" t="s">
        <v>4064</v>
      </c>
      <c r="B10524" s="595"/>
      <c r="C10524" s="595"/>
      <c r="D10524" s="596"/>
      <c r="E10524" s="597" t="s">
        <v>4130</v>
      </c>
      <c r="F10524" s="598" t="s">
        <v>4144</v>
      </c>
      <c r="G10524" s="599" t="s">
        <v>4133</v>
      </c>
      <c r="H10524" s="600" t="s">
        <v>4134</v>
      </c>
    </row>
    <row r="10525" spans="1:8">
      <c r="A10525" s="601" t="s">
        <v>4152</v>
      </c>
      <c r="B10525" s="602"/>
      <c r="C10525" s="602"/>
      <c r="D10525" s="603"/>
      <c r="E10525" s="604" t="s">
        <v>4146</v>
      </c>
      <c r="F10525" s="640">
        <v>0.6</v>
      </c>
      <c r="G10525" s="606">
        <v>64327.520156250001</v>
      </c>
      <c r="H10525" s="607">
        <v>38596.51</v>
      </c>
    </row>
    <row r="10526" spans="1:8">
      <c r="A10526" s="601"/>
      <c r="B10526" s="602"/>
      <c r="C10526" s="602"/>
      <c r="D10526" s="603"/>
      <c r="E10526" s="604" t="s">
        <v>4141</v>
      </c>
      <c r="F10526" s="605"/>
      <c r="G10526" s="606" t="s">
        <v>4141</v>
      </c>
      <c r="H10526" s="607" t="s">
        <v>4141</v>
      </c>
    </row>
    <row r="10527" spans="1:8" ht="13.5" thickBot="1">
      <c r="A10527" s="641"/>
      <c r="B10527" s="642"/>
      <c r="C10527" s="642"/>
      <c r="D10527" s="643"/>
      <c r="E10527" s="644" t="s">
        <v>4153</v>
      </c>
      <c r="F10527" s="645"/>
      <c r="G10527" s="646"/>
      <c r="H10527" s="647">
        <v>38596.51</v>
      </c>
    </row>
    <row r="10528" spans="1:8" ht="13.5" thickBot="1">
      <c r="A10528" s="648" t="s">
        <v>4154</v>
      </c>
      <c r="B10528" s="649"/>
      <c r="C10528" s="649"/>
      <c r="D10528" s="649"/>
      <c r="E10528" s="650"/>
      <c r="F10528" s="651">
        <v>155736.76999999999</v>
      </c>
      <c r="G10528" s="652"/>
      <c r="H10528" s="653"/>
    </row>
    <row r="10529" spans="1:8" ht="15.75" thickBot="1">
      <c r="A10529" s="579"/>
      <c r="B10529" s="579"/>
      <c r="C10529" s="579"/>
      <c r="D10529" s="579"/>
      <c r="E10529" s="579"/>
      <c r="F10529" s="579"/>
      <c r="G10529" s="579"/>
      <c r="H10529" s="579"/>
    </row>
    <row r="10530" spans="1:8" ht="15.75" thickBot="1">
      <c r="A10530" s="580"/>
      <c r="B10530" s="580"/>
      <c r="C10530" s="580"/>
      <c r="D10530" s="580"/>
      <c r="E10530" s="580"/>
      <c r="F10530" s="580"/>
      <c r="G10530" s="580"/>
      <c r="H10530" s="580"/>
    </row>
    <row r="10531" spans="1:8" ht="26.25" thickBot="1">
      <c r="A10531" s="573" t="s">
        <v>4129</v>
      </c>
      <c r="B10531" s="581"/>
      <c r="C10531" s="581"/>
      <c r="D10531" s="582" t="s">
        <v>820</v>
      </c>
      <c r="E10531" s="583" t="s">
        <v>4130</v>
      </c>
      <c r="F10531" s="584" t="s">
        <v>2</v>
      </c>
      <c r="G10531" s="585" t="s">
        <v>0</v>
      </c>
      <c r="H10531" s="586" t="s">
        <v>5150</v>
      </c>
    </row>
    <row r="10532" spans="1:8" ht="15.75" customHeight="1" thickBot="1">
      <c r="A10532" s="580"/>
      <c r="B10532" s="580"/>
      <c r="C10532" s="580"/>
      <c r="D10532" s="580"/>
      <c r="E10532" s="580"/>
      <c r="F10532" s="580"/>
      <c r="G10532" s="580"/>
      <c r="H10532" s="580"/>
    </row>
    <row r="10533" spans="1:8">
      <c r="A10533" s="674" t="s">
        <v>1297</v>
      </c>
      <c r="B10533" s="675"/>
      <c r="C10533" s="675"/>
      <c r="D10533" s="675"/>
      <c r="E10533" s="675"/>
      <c r="F10533" s="675"/>
      <c r="G10533" s="675"/>
      <c r="H10533" s="676"/>
    </row>
    <row r="10534" spans="1:8">
      <c r="A10534" s="594" t="s">
        <v>4064</v>
      </c>
      <c r="B10534" s="595"/>
      <c r="C10534" s="595"/>
      <c r="D10534" s="596"/>
      <c r="E10534" s="597" t="s">
        <v>4130</v>
      </c>
      <c r="F10534" s="598" t="s">
        <v>4132</v>
      </c>
      <c r="G10534" s="599" t="s">
        <v>4133</v>
      </c>
      <c r="H10534" s="600" t="s">
        <v>4134</v>
      </c>
    </row>
    <row r="10535" spans="1:8">
      <c r="A10535" s="601" t="s">
        <v>5151</v>
      </c>
      <c r="B10535" s="602"/>
      <c r="C10535" s="602"/>
      <c r="D10535" s="603"/>
      <c r="E10535" s="604" t="s">
        <v>4138</v>
      </c>
      <c r="F10535" s="605">
        <v>1</v>
      </c>
      <c r="G10535" s="606">
        <v>177973</v>
      </c>
      <c r="H10535" s="607">
        <v>177973</v>
      </c>
    </row>
    <row r="10536" spans="1:8">
      <c r="A10536" s="601"/>
      <c r="B10536" s="602"/>
      <c r="C10536" s="602"/>
      <c r="D10536" s="603"/>
      <c r="E10536" s="604" t="s">
        <v>4141</v>
      </c>
      <c r="F10536" s="605"/>
      <c r="G10536" s="606" t="s">
        <v>4141</v>
      </c>
      <c r="H10536" s="607" t="s">
        <v>4141</v>
      </c>
    </row>
    <row r="10537" spans="1:8">
      <c r="A10537" s="601"/>
      <c r="B10537" s="602"/>
      <c r="C10537" s="602"/>
      <c r="D10537" s="603"/>
      <c r="E10537" s="604" t="s">
        <v>4141</v>
      </c>
      <c r="F10537" s="605"/>
      <c r="G10537" s="606" t="s">
        <v>4141</v>
      </c>
      <c r="H10537" s="607" t="s">
        <v>4141</v>
      </c>
    </row>
    <row r="10538" spans="1:8">
      <c r="A10538" s="601"/>
      <c r="B10538" s="602"/>
      <c r="C10538" s="602"/>
      <c r="D10538" s="603"/>
      <c r="E10538" s="623" t="s">
        <v>4142</v>
      </c>
      <c r="F10538" s="624"/>
      <c r="G10538" s="625"/>
      <c r="H10538" s="612">
        <v>177973</v>
      </c>
    </row>
    <row r="10539" spans="1:8">
      <c r="A10539" s="677" t="s">
        <v>4143</v>
      </c>
      <c r="B10539" s="678"/>
      <c r="C10539" s="678"/>
      <c r="D10539" s="678"/>
      <c r="E10539" s="678"/>
      <c r="F10539" s="678"/>
      <c r="G10539" s="678"/>
      <c r="H10539" s="679"/>
    </row>
    <row r="10540" spans="1:8">
      <c r="A10540" s="594" t="s">
        <v>4129</v>
      </c>
      <c r="B10540" s="595"/>
      <c r="C10540" s="595"/>
      <c r="D10540" s="596"/>
      <c r="E10540" s="597" t="s">
        <v>4130</v>
      </c>
      <c r="F10540" s="598" t="s">
        <v>4144</v>
      </c>
      <c r="G10540" s="599" t="s">
        <v>4133</v>
      </c>
      <c r="H10540" s="600" t="s">
        <v>4134</v>
      </c>
    </row>
    <row r="10541" spans="1:8">
      <c r="A10541" s="601" t="s">
        <v>4145</v>
      </c>
      <c r="B10541" s="602"/>
      <c r="C10541" s="602"/>
      <c r="D10541" s="603"/>
      <c r="E10541" s="604" t="s">
        <v>4146</v>
      </c>
      <c r="F10541" s="619">
        <v>8</v>
      </c>
      <c r="G10541" s="606">
        <v>1587.2183463750353</v>
      </c>
      <c r="H10541" s="607">
        <v>12697.75</v>
      </c>
    </row>
    <row r="10542" spans="1:8">
      <c r="A10542" s="601"/>
      <c r="B10542" s="602"/>
      <c r="C10542" s="602"/>
      <c r="D10542" s="603"/>
      <c r="E10542" s="604" t="s">
        <v>4141</v>
      </c>
      <c r="F10542" s="619" t="s">
        <v>4141</v>
      </c>
      <c r="G10542" s="606" t="s">
        <v>4141</v>
      </c>
      <c r="H10542" s="607" t="s">
        <v>4141</v>
      </c>
    </row>
    <row r="10543" spans="1:8">
      <c r="A10543" s="601"/>
      <c r="B10543" s="602"/>
      <c r="C10543" s="602"/>
      <c r="D10543" s="603"/>
      <c r="E10543" s="604" t="s">
        <v>4141</v>
      </c>
      <c r="F10543" s="619" t="s">
        <v>4141</v>
      </c>
      <c r="G10543" s="606" t="s">
        <v>4141</v>
      </c>
      <c r="H10543" s="607" t="s">
        <v>4141</v>
      </c>
    </row>
    <row r="10544" spans="1:8">
      <c r="A10544" s="620"/>
      <c r="B10544" s="621"/>
      <c r="C10544" s="621"/>
      <c r="D10544" s="622"/>
      <c r="E10544" s="623" t="s">
        <v>4147</v>
      </c>
      <c r="F10544" s="624"/>
      <c r="G10544" s="625"/>
      <c r="H10544" s="612">
        <v>12697.75</v>
      </c>
    </row>
    <row r="10545" spans="1:8">
      <c r="A10545" s="677" t="s">
        <v>4148</v>
      </c>
      <c r="B10545" s="678"/>
      <c r="C10545" s="678"/>
      <c r="D10545" s="678"/>
      <c r="E10545" s="678"/>
      <c r="F10545" s="678"/>
      <c r="G10545" s="678"/>
      <c r="H10545" s="679"/>
    </row>
    <row r="10546" spans="1:8">
      <c r="A10546" s="594" t="s">
        <v>4064</v>
      </c>
      <c r="B10546" s="595"/>
      <c r="C10546" s="595"/>
      <c r="D10546" s="596"/>
      <c r="E10546" s="597" t="s">
        <v>4130</v>
      </c>
      <c r="F10546" s="598" t="s">
        <v>4132</v>
      </c>
      <c r="G10546" s="599" t="s">
        <v>4133</v>
      </c>
      <c r="H10546" s="600" t="s">
        <v>4134</v>
      </c>
    </row>
    <row r="10547" spans="1:8">
      <c r="A10547" s="601" t="s">
        <v>4149</v>
      </c>
      <c r="B10547" s="602"/>
      <c r="C10547" s="602"/>
      <c r="D10547" s="603"/>
      <c r="E10547" s="604" t="s">
        <v>4140</v>
      </c>
      <c r="F10547" s="632">
        <v>0.23799999999999999</v>
      </c>
      <c r="G10547" s="606">
        <v>64783.484999999993</v>
      </c>
      <c r="H10547" s="607">
        <v>15418.47</v>
      </c>
    </row>
    <row r="10548" spans="1:8">
      <c r="A10548" s="601"/>
      <c r="B10548" s="602"/>
      <c r="C10548" s="602"/>
      <c r="D10548" s="603"/>
      <c r="E10548" s="623" t="s">
        <v>4150</v>
      </c>
      <c r="F10548" s="624"/>
      <c r="G10548" s="625"/>
      <c r="H10548" s="612">
        <v>15418.47</v>
      </c>
    </row>
    <row r="10549" spans="1:8">
      <c r="A10549" s="677" t="s">
        <v>4151</v>
      </c>
      <c r="B10549" s="678"/>
      <c r="C10549" s="678"/>
      <c r="D10549" s="678"/>
      <c r="E10549" s="678"/>
      <c r="F10549" s="678"/>
      <c r="G10549" s="678"/>
      <c r="H10549" s="679"/>
    </row>
    <row r="10550" spans="1:8">
      <c r="A10550" s="594" t="s">
        <v>4064</v>
      </c>
      <c r="B10550" s="595"/>
      <c r="C10550" s="595"/>
      <c r="D10550" s="596"/>
      <c r="E10550" s="597" t="s">
        <v>4130</v>
      </c>
      <c r="F10550" s="598" t="s">
        <v>4144</v>
      </c>
      <c r="G10550" s="599" t="s">
        <v>4133</v>
      </c>
      <c r="H10550" s="600" t="s">
        <v>4134</v>
      </c>
    </row>
    <row r="10551" spans="1:8">
      <c r="A10551" s="601" t="s">
        <v>4198</v>
      </c>
      <c r="B10551" s="602"/>
      <c r="C10551" s="602"/>
      <c r="D10551" s="603"/>
      <c r="E10551" s="604" t="s">
        <v>4146</v>
      </c>
      <c r="F10551" s="640">
        <v>8</v>
      </c>
      <c r="G10551" s="606">
        <v>25731.008062500001</v>
      </c>
      <c r="H10551" s="607">
        <v>205848.06</v>
      </c>
    </row>
    <row r="10552" spans="1:8">
      <c r="A10552" s="601"/>
      <c r="B10552" s="602"/>
      <c r="C10552" s="602"/>
      <c r="D10552" s="603"/>
      <c r="E10552" s="604" t="s">
        <v>4141</v>
      </c>
      <c r="F10552" s="605"/>
      <c r="G10552" s="606" t="s">
        <v>4141</v>
      </c>
      <c r="H10552" s="607" t="s">
        <v>4141</v>
      </c>
    </row>
    <row r="10553" spans="1:8" ht="13.5" thickBot="1">
      <c r="A10553" s="641"/>
      <c r="B10553" s="642"/>
      <c r="C10553" s="642"/>
      <c r="D10553" s="643"/>
      <c r="E10553" s="644" t="s">
        <v>4153</v>
      </c>
      <c r="F10553" s="645"/>
      <c r="G10553" s="646"/>
      <c r="H10553" s="647">
        <v>205848.06</v>
      </c>
    </row>
    <row r="10554" spans="1:8" ht="13.5" thickBot="1">
      <c r="A10554" s="648" t="s">
        <v>4154</v>
      </c>
      <c r="B10554" s="649"/>
      <c r="C10554" s="649"/>
      <c r="D10554" s="649"/>
      <c r="E10554" s="650"/>
      <c r="F10554" s="651">
        <v>411937.28000000003</v>
      </c>
      <c r="G10554" s="652"/>
      <c r="H10554" s="653"/>
    </row>
    <row r="10555" spans="1:8" ht="15.75" thickBot="1">
      <c r="A10555" s="579"/>
      <c r="B10555" s="579"/>
      <c r="C10555" s="579"/>
      <c r="D10555" s="579"/>
      <c r="E10555" s="579"/>
      <c r="F10555" s="579"/>
      <c r="G10555" s="579"/>
      <c r="H10555" s="579"/>
    </row>
    <row r="10556" spans="1:8" ht="15.75" thickBot="1">
      <c r="A10556" s="580"/>
      <c r="B10556" s="580"/>
      <c r="C10556" s="580"/>
      <c r="D10556" s="580"/>
      <c r="E10556" s="580"/>
      <c r="F10556" s="580"/>
      <c r="G10556" s="580"/>
      <c r="H10556" s="580"/>
    </row>
    <row r="10557" spans="1:8" ht="26.25" thickBot="1">
      <c r="A10557" s="573" t="s">
        <v>4129</v>
      </c>
      <c r="B10557" s="581"/>
      <c r="C10557" s="581"/>
      <c r="D10557" s="582" t="s">
        <v>822</v>
      </c>
      <c r="E10557" s="583" t="s">
        <v>4130</v>
      </c>
      <c r="F10557" s="584" t="s">
        <v>25</v>
      </c>
      <c r="G10557" s="585" t="s">
        <v>0</v>
      </c>
      <c r="H10557" s="586" t="s">
        <v>5152</v>
      </c>
    </row>
    <row r="10558" spans="1:8" ht="15.75" customHeight="1" thickBot="1">
      <c r="A10558" s="580"/>
      <c r="B10558" s="580"/>
      <c r="C10558" s="580"/>
      <c r="D10558" s="580"/>
      <c r="E10558" s="580"/>
      <c r="F10558" s="580"/>
      <c r="G10558" s="580"/>
      <c r="H10558" s="580"/>
    </row>
    <row r="10559" spans="1:8">
      <c r="A10559" s="674" t="s">
        <v>1297</v>
      </c>
      <c r="B10559" s="675"/>
      <c r="C10559" s="675"/>
      <c r="D10559" s="675"/>
      <c r="E10559" s="675"/>
      <c r="F10559" s="675"/>
      <c r="G10559" s="675"/>
      <c r="H10559" s="676"/>
    </row>
    <row r="10560" spans="1:8">
      <c r="A10560" s="594" t="s">
        <v>4064</v>
      </c>
      <c r="B10560" s="595"/>
      <c r="C10560" s="595"/>
      <c r="D10560" s="596"/>
      <c r="E10560" s="597" t="s">
        <v>4130</v>
      </c>
      <c r="F10560" s="598" t="s">
        <v>4132</v>
      </c>
      <c r="G10560" s="599" t="s">
        <v>4133</v>
      </c>
      <c r="H10560" s="600" t="s">
        <v>4134</v>
      </c>
    </row>
    <row r="10561" spans="1:8">
      <c r="A10561" s="601" t="s">
        <v>5153</v>
      </c>
      <c r="B10561" s="602"/>
      <c r="C10561" s="602"/>
      <c r="D10561" s="603"/>
      <c r="E10561" s="604" t="s">
        <v>4136</v>
      </c>
      <c r="F10561" s="605">
        <v>1</v>
      </c>
      <c r="G10561" s="606">
        <v>10671</v>
      </c>
      <c r="H10561" s="607">
        <v>10671</v>
      </c>
    </row>
    <row r="10562" spans="1:8">
      <c r="A10562" s="601"/>
      <c r="B10562" s="602"/>
      <c r="C10562" s="602"/>
      <c r="D10562" s="603"/>
      <c r="E10562" s="604" t="s">
        <v>4141</v>
      </c>
      <c r="F10562" s="605"/>
      <c r="G10562" s="606" t="s">
        <v>4141</v>
      </c>
      <c r="H10562" s="607" t="s">
        <v>4141</v>
      </c>
    </row>
    <row r="10563" spans="1:8">
      <c r="A10563" s="601"/>
      <c r="B10563" s="602"/>
      <c r="C10563" s="602"/>
      <c r="D10563" s="603"/>
      <c r="E10563" s="604" t="s">
        <v>4141</v>
      </c>
      <c r="F10563" s="605"/>
      <c r="G10563" s="606" t="s">
        <v>4141</v>
      </c>
      <c r="H10563" s="607" t="s">
        <v>4141</v>
      </c>
    </row>
    <row r="10564" spans="1:8">
      <c r="A10564" s="601"/>
      <c r="B10564" s="602"/>
      <c r="C10564" s="602"/>
      <c r="D10564" s="603"/>
      <c r="E10564" s="623" t="s">
        <v>4142</v>
      </c>
      <c r="F10564" s="624"/>
      <c r="G10564" s="625"/>
      <c r="H10564" s="612">
        <v>10671</v>
      </c>
    </row>
    <row r="10565" spans="1:8">
      <c r="A10565" s="677" t="s">
        <v>4143</v>
      </c>
      <c r="B10565" s="678"/>
      <c r="C10565" s="678"/>
      <c r="D10565" s="678"/>
      <c r="E10565" s="678"/>
      <c r="F10565" s="678"/>
      <c r="G10565" s="678"/>
      <c r="H10565" s="679"/>
    </row>
    <row r="10566" spans="1:8">
      <c r="A10566" s="594" t="s">
        <v>4129</v>
      </c>
      <c r="B10566" s="595"/>
      <c r="C10566" s="595"/>
      <c r="D10566" s="596"/>
      <c r="E10566" s="597" t="s">
        <v>4130</v>
      </c>
      <c r="F10566" s="598" t="s">
        <v>4144</v>
      </c>
      <c r="G10566" s="599" t="s">
        <v>4133</v>
      </c>
      <c r="H10566" s="600" t="s">
        <v>4134</v>
      </c>
    </row>
    <row r="10567" spans="1:8">
      <c r="A10567" s="601" t="s">
        <v>4145</v>
      </c>
      <c r="B10567" s="602"/>
      <c r="C10567" s="602"/>
      <c r="D10567" s="603"/>
      <c r="E10567" s="604" t="s">
        <v>4146</v>
      </c>
      <c r="F10567" s="619">
        <v>0.5</v>
      </c>
      <c r="G10567" s="606">
        <v>1587.2183463750353</v>
      </c>
      <c r="H10567" s="607">
        <v>793.61</v>
      </c>
    </row>
    <row r="10568" spans="1:8">
      <c r="A10568" s="601"/>
      <c r="B10568" s="602"/>
      <c r="C10568" s="602"/>
      <c r="D10568" s="603"/>
      <c r="E10568" s="604" t="s">
        <v>4141</v>
      </c>
      <c r="F10568" s="619" t="s">
        <v>4141</v>
      </c>
      <c r="G10568" s="606" t="s">
        <v>4141</v>
      </c>
      <c r="H10568" s="607" t="s">
        <v>4141</v>
      </c>
    </row>
    <row r="10569" spans="1:8">
      <c r="A10569" s="601"/>
      <c r="B10569" s="602"/>
      <c r="C10569" s="602"/>
      <c r="D10569" s="603"/>
      <c r="E10569" s="604" t="s">
        <v>4141</v>
      </c>
      <c r="F10569" s="619" t="s">
        <v>4141</v>
      </c>
      <c r="G10569" s="606" t="s">
        <v>4141</v>
      </c>
      <c r="H10569" s="607" t="s">
        <v>4141</v>
      </c>
    </row>
    <row r="10570" spans="1:8">
      <c r="A10570" s="620"/>
      <c r="B10570" s="621"/>
      <c r="C10570" s="621"/>
      <c r="D10570" s="622"/>
      <c r="E10570" s="623" t="s">
        <v>4147</v>
      </c>
      <c r="F10570" s="624"/>
      <c r="G10570" s="625"/>
      <c r="H10570" s="612">
        <v>793.61</v>
      </c>
    </row>
    <row r="10571" spans="1:8">
      <c r="A10571" s="677" t="s">
        <v>4148</v>
      </c>
      <c r="B10571" s="678"/>
      <c r="C10571" s="678"/>
      <c r="D10571" s="678"/>
      <c r="E10571" s="678"/>
      <c r="F10571" s="678"/>
      <c r="G10571" s="678"/>
      <c r="H10571" s="679"/>
    </row>
    <row r="10572" spans="1:8">
      <c r="A10572" s="594" t="s">
        <v>4064</v>
      </c>
      <c r="B10572" s="595"/>
      <c r="C10572" s="595"/>
      <c r="D10572" s="596"/>
      <c r="E10572" s="597" t="s">
        <v>4130</v>
      </c>
      <c r="F10572" s="598" t="s">
        <v>4132</v>
      </c>
      <c r="G10572" s="599" t="s">
        <v>4133</v>
      </c>
      <c r="H10572" s="600" t="s">
        <v>4134</v>
      </c>
    </row>
    <row r="10573" spans="1:8">
      <c r="A10573" s="601" t="s">
        <v>4149</v>
      </c>
      <c r="B10573" s="602"/>
      <c r="C10573" s="602"/>
      <c r="D10573" s="603"/>
      <c r="E10573" s="604" t="s">
        <v>4140</v>
      </c>
      <c r="F10573" s="632">
        <v>0.17349999999999999</v>
      </c>
      <c r="G10573" s="606">
        <v>64783.484999999993</v>
      </c>
      <c r="H10573" s="607">
        <v>11239.93</v>
      </c>
    </row>
    <row r="10574" spans="1:8">
      <c r="A10574" s="601"/>
      <c r="B10574" s="602"/>
      <c r="C10574" s="602"/>
      <c r="D10574" s="603"/>
      <c r="E10574" s="623" t="s">
        <v>4150</v>
      </c>
      <c r="F10574" s="624"/>
      <c r="G10574" s="625"/>
      <c r="H10574" s="612">
        <v>11239.93</v>
      </c>
    </row>
    <row r="10575" spans="1:8">
      <c r="A10575" s="677" t="s">
        <v>4151</v>
      </c>
      <c r="B10575" s="678"/>
      <c r="C10575" s="678"/>
      <c r="D10575" s="678"/>
      <c r="E10575" s="678"/>
      <c r="F10575" s="678"/>
      <c r="G10575" s="678"/>
      <c r="H10575" s="679"/>
    </row>
    <row r="10576" spans="1:8">
      <c r="A10576" s="594" t="s">
        <v>4064</v>
      </c>
      <c r="B10576" s="595"/>
      <c r="C10576" s="595"/>
      <c r="D10576" s="596"/>
      <c r="E10576" s="597" t="s">
        <v>4130</v>
      </c>
      <c r="F10576" s="598" t="s">
        <v>4144</v>
      </c>
      <c r="G10576" s="599" t="s">
        <v>4133</v>
      </c>
      <c r="H10576" s="600" t="s">
        <v>4134</v>
      </c>
    </row>
    <row r="10577" spans="1:8">
      <c r="A10577" s="601" t="s">
        <v>4152</v>
      </c>
      <c r="B10577" s="602"/>
      <c r="C10577" s="602"/>
      <c r="D10577" s="603"/>
      <c r="E10577" s="604" t="s">
        <v>4146</v>
      </c>
      <c r="F10577" s="640">
        <v>0.5</v>
      </c>
      <c r="G10577" s="606">
        <v>64327.520156250001</v>
      </c>
      <c r="H10577" s="607">
        <v>32163.759999999998</v>
      </c>
    </row>
    <row r="10578" spans="1:8">
      <c r="A10578" s="601"/>
      <c r="B10578" s="602"/>
      <c r="C10578" s="602"/>
      <c r="D10578" s="603"/>
      <c r="E10578" s="604" t="s">
        <v>4141</v>
      </c>
      <c r="F10578" s="605"/>
      <c r="G10578" s="606" t="s">
        <v>4141</v>
      </c>
      <c r="H10578" s="607" t="s">
        <v>4141</v>
      </c>
    </row>
    <row r="10579" spans="1:8" ht="13.5" thickBot="1">
      <c r="A10579" s="641"/>
      <c r="B10579" s="642"/>
      <c r="C10579" s="642"/>
      <c r="D10579" s="643"/>
      <c r="E10579" s="644" t="s">
        <v>4153</v>
      </c>
      <c r="F10579" s="645"/>
      <c r="G10579" s="646"/>
      <c r="H10579" s="647">
        <v>32163.759999999998</v>
      </c>
    </row>
    <row r="10580" spans="1:8" ht="13.5" thickBot="1">
      <c r="A10580" s="648" t="s">
        <v>4154</v>
      </c>
      <c r="B10580" s="649"/>
      <c r="C10580" s="649"/>
      <c r="D10580" s="649"/>
      <c r="E10580" s="650"/>
      <c r="F10580" s="651">
        <v>54868.3</v>
      </c>
      <c r="G10580" s="652"/>
      <c r="H10580" s="653"/>
    </row>
    <row r="10581" spans="1:8" ht="15.75" thickBot="1">
      <c r="A10581" s="579"/>
      <c r="B10581" s="579"/>
      <c r="C10581" s="579"/>
      <c r="D10581" s="579"/>
      <c r="E10581" s="579"/>
      <c r="F10581" s="579"/>
      <c r="G10581" s="579"/>
      <c r="H10581" s="579"/>
    </row>
    <row r="10582" spans="1:8" ht="15.75" thickBot="1">
      <c r="A10582" s="580"/>
      <c r="B10582" s="580"/>
      <c r="C10582" s="580"/>
      <c r="D10582" s="580"/>
      <c r="E10582" s="580"/>
      <c r="F10582" s="580"/>
      <c r="G10582" s="580"/>
      <c r="H10582" s="580"/>
    </row>
    <row r="10583" spans="1:8" ht="26.25" thickBot="1">
      <c r="A10583" s="573" t="s">
        <v>4129</v>
      </c>
      <c r="B10583" s="581"/>
      <c r="C10583" s="581"/>
      <c r="D10583" s="582" t="s">
        <v>824</v>
      </c>
      <c r="E10583" s="583" t="s">
        <v>4130</v>
      </c>
      <c r="F10583" s="584" t="s">
        <v>25</v>
      </c>
      <c r="G10583" s="585" t="s">
        <v>0</v>
      </c>
      <c r="H10583" s="586" t="s">
        <v>5154</v>
      </c>
    </row>
    <row r="10584" spans="1:8" ht="15.75" customHeight="1" thickBot="1">
      <c r="A10584" s="580"/>
      <c r="B10584" s="580"/>
      <c r="C10584" s="580"/>
      <c r="D10584" s="580"/>
      <c r="E10584" s="580"/>
      <c r="F10584" s="580"/>
      <c r="G10584" s="580"/>
      <c r="H10584" s="580"/>
    </row>
    <row r="10585" spans="1:8">
      <c r="A10585" s="674" t="s">
        <v>1297</v>
      </c>
      <c r="B10585" s="675"/>
      <c r="C10585" s="675"/>
      <c r="D10585" s="675"/>
      <c r="E10585" s="675"/>
      <c r="F10585" s="675"/>
      <c r="G10585" s="675"/>
      <c r="H10585" s="676"/>
    </row>
    <row r="10586" spans="1:8">
      <c r="A10586" s="594" t="s">
        <v>4064</v>
      </c>
      <c r="B10586" s="595"/>
      <c r="C10586" s="595"/>
      <c r="D10586" s="596"/>
      <c r="E10586" s="597" t="s">
        <v>4130</v>
      </c>
      <c r="F10586" s="598" t="s">
        <v>4132</v>
      </c>
      <c r="G10586" s="599" t="s">
        <v>4133</v>
      </c>
      <c r="H10586" s="600" t="s">
        <v>4134</v>
      </c>
    </row>
    <row r="10587" spans="1:8">
      <c r="A10587" s="601" t="s">
        <v>5155</v>
      </c>
      <c r="B10587" s="602"/>
      <c r="C10587" s="602"/>
      <c r="D10587" s="603"/>
      <c r="E10587" s="604" t="s">
        <v>4136</v>
      </c>
      <c r="F10587" s="605">
        <v>1</v>
      </c>
      <c r="G10587" s="606">
        <v>11819</v>
      </c>
      <c r="H10587" s="607">
        <v>11819</v>
      </c>
    </row>
    <row r="10588" spans="1:8">
      <c r="A10588" s="601"/>
      <c r="B10588" s="602"/>
      <c r="C10588" s="602"/>
      <c r="D10588" s="603"/>
      <c r="E10588" s="604" t="s">
        <v>4141</v>
      </c>
      <c r="F10588" s="605"/>
      <c r="G10588" s="606" t="s">
        <v>4141</v>
      </c>
      <c r="H10588" s="607" t="s">
        <v>4141</v>
      </c>
    </row>
    <row r="10589" spans="1:8">
      <c r="A10589" s="601"/>
      <c r="B10589" s="602"/>
      <c r="C10589" s="602"/>
      <c r="D10589" s="603"/>
      <c r="E10589" s="604" t="s">
        <v>4141</v>
      </c>
      <c r="F10589" s="605"/>
      <c r="G10589" s="606" t="s">
        <v>4141</v>
      </c>
      <c r="H10589" s="607" t="s">
        <v>4141</v>
      </c>
    </row>
    <row r="10590" spans="1:8">
      <c r="A10590" s="601"/>
      <c r="B10590" s="602"/>
      <c r="C10590" s="602"/>
      <c r="D10590" s="603"/>
      <c r="E10590" s="623" t="s">
        <v>4142</v>
      </c>
      <c r="F10590" s="624"/>
      <c r="G10590" s="625"/>
      <c r="H10590" s="612">
        <v>11819</v>
      </c>
    </row>
    <row r="10591" spans="1:8">
      <c r="A10591" s="677" t="s">
        <v>4143</v>
      </c>
      <c r="B10591" s="678"/>
      <c r="C10591" s="678"/>
      <c r="D10591" s="678"/>
      <c r="E10591" s="678"/>
      <c r="F10591" s="678"/>
      <c r="G10591" s="678"/>
      <c r="H10591" s="679"/>
    </row>
    <row r="10592" spans="1:8">
      <c r="A10592" s="594" t="s">
        <v>4129</v>
      </c>
      <c r="B10592" s="595"/>
      <c r="C10592" s="595"/>
      <c r="D10592" s="596"/>
      <c r="E10592" s="597" t="s">
        <v>4130</v>
      </c>
      <c r="F10592" s="598" t="s">
        <v>4144</v>
      </c>
      <c r="G10592" s="599" t="s">
        <v>4133</v>
      </c>
      <c r="H10592" s="600" t="s">
        <v>4134</v>
      </c>
    </row>
    <row r="10593" spans="1:8">
      <c r="A10593" s="601" t="s">
        <v>4145</v>
      </c>
      <c r="B10593" s="602"/>
      <c r="C10593" s="602"/>
      <c r="D10593" s="603"/>
      <c r="E10593" s="604" t="s">
        <v>4146</v>
      </c>
      <c r="F10593" s="619">
        <v>0.5</v>
      </c>
      <c r="G10593" s="606">
        <v>1587.2183463750353</v>
      </c>
      <c r="H10593" s="607">
        <v>793.61</v>
      </c>
    </row>
    <row r="10594" spans="1:8">
      <c r="A10594" s="601"/>
      <c r="B10594" s="602"/>
      <c r="C10594" s="602"/>
      <c r="D10594" s="603"/>
      <c r="E10594" s="604" t="s">
        <v>4141</v>
      </c>
      <c r="F10594" s="619" t="s">
        <v>4141</v>
      </c>
      <c r="G10594" s="606" t="s">
        <v>4141</v>
      </c>
      <c r="H10594" s="607" t="s">
        <v>4141</v>
      </c>
    </row>
    <row r="10595" spans="1:8">
      <c r="A10595" s="601"/>
      <c r="B10595" s="602"/>
      <c r="C10595" s="602"/>
      <c r="D10595" s="603"/>
      <c r="E10595" s="604" t="s">
        <v>4141</v>
      </c>
      <c r="F10595" s="619" t="s">
        <v>4141</v>
      </c>
      <c r="G10595" s="606" t="s">
        <v>4141</v>
      </c>
      <c r="H10595" s="607" t="s">
        <v>4141</v>
      </c>
    </row>
    <row r="10596" spans="1:8">
      <c r="A10596" s="620"/>
      <c r="B10596" s="621"/>
      <c r="C10596" s="621"/>
      <c r="D10596" s="622"/>
      <c r="E10596" s="623" t="s">
        <v>4147</v>
      </c>
      <c r="F10596" s="624"/>
      <c r="G10596" s="625"/>
      <c r="H10596" s="612">
        <v>793.61</v>
      </c>
    </row>
    <row r="10597" spans="1:8">
      <c r="A10597" s="677" t="s">
        <v>4148</v>
      </c>
      <c r="B10597" s="678"/>
      <c r="C10597" s="678"/>
      <c r="D10597" s="678"/>
      <c r="E10597" s="678"/>
      <c r="F10597" s="678"/>
      <c r="G10597" s="678"/>
      <c r="H10597" s="679"/>
    </row>
    <row r="10598" spans="1:8">
      <c r="A10598" s="594" t="s">
        <v>4064</v>
      </c>
      <c r="B10598" s="595"/>
      <c r="C10598" s="595"/>
      <c r="D10598" s="596"/>
      <c r="E10598" s="597" t="s">
        <v>4130</v>
      </c>
      <c r="F10598" s="598" t="s">
        <v>4132</v>
      </c>
      <c r="G10598" s="599" t="s">
        <v>4133</v>
      </c>
      <c r="H10598" s="600" t="s">
        <v>4134</v>
      </c>
    </row>
    <row r="10599" spans="1:8">
      <c r="A10599" s="601" t="s">
        <v>4149</v>
      </c>
      <c r="B10599" s="602"/>
      <c r="C10599" s="602"/>
      <c r="D10599" s="603"/>
      <c r="E10599" s="604" t="s">
        <v>4140</v>
      </c>
      <c r="F10599" s="632">
        <v>0.17349999999999999</v>
      </c>
      <c r="G10599" s="606">
        <v>64783.484999999993</v>
      </c>
      <c r="H10599" s="607">
        <v>11239.93</v>
      </c>
    </row>
    <row r="10600" spans="1:8">
      <c r="A10600" s="601"/>
      <c r="B10600" s="602"/>
      <c r="C10600" s="602"/>
      <c r="D10600" s="603"/>
      <c r="E10600" s="623" t="s">
        <v>4150</v>
      </c>
      <c r="F10600" s="624"/>
      <c r="G10600" s="625"/>
      <c r="H10600" s="612">
        <v>11239.93</v>
      </c>
    </row>
    <row r="10601" spans="1:8">
      <c r="A10601" s="677" t="s">
        <v>4151</v>
      </c>
      <c r="B10601" s="678"/>
      <c r="C10601" s="678"/>
      <c r="D10601" s="678"/>
      <c r="E10601" s="678"/>
      <c r="F10601" s="678"/>
      <c r="G10601" s="678"/>
      <c r="H10601" s="679"/>
    </row>
    <row r="10602" spans="1:8">
      <c r="A10602" s="594" t="s">
        <v>4064</v>
      </c>
      <c r="B10602" s="595"/>
      <c r="C10602" s="595"/>
      <c r="D10602" s="596"/>
      <c r="E10602" s="597" t="s">
        <v>4130</v>
      </c>
      <c r="F10602" s="598" t="s">
        <v>4144</v>
      </c>
      <c r="G10602" s="599" t="s">
        <v>4133</v>
      </c>
      <c r="H10602" s="600" t="s">
        <v>4134</v>
      </c>
    </row>
    <row r="10603" spans="1:8">
      <c r="A10603" s="601" t="s">
        <v>4152</v>
      </c>
      <c r="B10603" s="602"/>
      <c r="C10603" s="602"/>
      <c r="D10603" s="603"/>
      <c r="E10603" s="604" t="s">
        <v>4146</v>
      </c>
      <c r="F10603" s="640">
        <v>0.5</v>
      </c>
      <c r="G10603" s="606">
        <v>64327.520156250001</v>
      </c>
      <c r="H10603" s="607">
        <v>32163.759999999998</v>
      </c>
    </row>
    <row r="10604" spans="1:8">
      <c r="A10604" s="601"/>
      <c r="B10604" s="602"/>
      <c r="C10604" s="602"/>
      <c r="D10604" s="603"/>
      <c r="E10604" s="604" t="s">
        <v>4141</v>
      </c>
      <c r="F10604" s="605"/>
      <c r="G10604" s="606" t="s">
        <v>4141</v>
      </c>
      <c r="H10604" s="607" t="s">
        <v>4141</v>
      </c>
    </row>
    <row r="10605" spans="1:8" ht="13.5" thickBot="1">
      <c r="A10605" s="641"/>
      <c r="B10605" s="642"/>
      <c r="C10605" s="642"/>
      <c r="D10605" s="643"/>
      <c r="E10605" s="644" t="s">
        <v>4153</v>
      </c>
      <c r="F10605" s="645"/>
      <c r="G10605" s="646"/>
      <c r="H10605" s="647">
        <v>32163.759999999998</v>
      </c>
    </row>
    <row r="10606" spans="1:8" ht="13.5" thickBot="1">
      <c r="A10606" s="648" t="s">
        <v>4154</v>
      </c>
      <c r="B10606" s="649"/>
      <c r="C10606" s="649"/>
      <c r="D10606" s="649"/>
      <c r="E10606" s="650"/>
      <c r="F10606" s="651">
        <v>56016.3</v>
      </c>
      <c r="G10606" s="652"/>
      <c r="H10606" s="653"/>
    </row>
    <row r="10607" spans="1:8" ht="15.75" thickBot="1">
      <c r="A10607" s="579"/>
      <c r="B10607" s="579"/>
      <c r="C10607" s="579"/>
      <c r="D10607" s="579"/>
      <c r="E10607" s="579"/>
      <c r="F10607" s="579"/>
      <c r="G10607" s="579"/>
      <c r="H10607" s="579"/>
    </row>
    <row r="10608" spans="1:8" ht="15.75" thickBot="1">
      <c r="A10608" s="580"/>
      <c r="B10608" s="580"/>
      <c r="C10608" s="580"/>
      <c r="D10608" s="580"/>
      <c r="E10608" s="580"/>
      <c r="F10608" s="580"/>
      <c r="G10608" s="580"/>
      <c r="H10608" s="580"/>
    </row>
    <row r="10609" spans="1:8" ht="26.25" thickBot="1">
      <c r="A10609" s="573" t="s">
        <v>4129</v>
      </c>
      <c r="B10609" s="581"/>
      <c r="C10609" s="581"/>
      <c r="D10609" s="582" t="s">
        <v>826</v>
      </c>
      <c r="E10609" s="583" t="s">
        <v>4130</v>
      </c>
      <c r="F10609" s="584" t="s">
        <v>25</v>
      </c>
      <c r="G10609" s="585" t="s">
        <v>0</v>
      </c>
      <c r="H10609" s="586" t="s">
        <v>5156</v>
      </c>
    </row>
    <row r="10610" spans="1:8" ht="15.75" customHeight="1" thickBot="1">
      <c r="A10610" s="580"/>
      <c r="B10610" s="580"/>
      <c r="C10610" s="580"/>
      <c r="D10610" s="580"/>
      <c r="E10610" s="580"/>
      <c r="F10610" s="580"/>
      <c r="G10610" s="580"/>
      <c r="H10610" s="580"/>
    </row>
    <row r="10611" spans="1:8">
      <c r="A10611" s="674" t="s">
        <v>1297</v>
      </c>
      <c r="B10611" s="675"/>
      <c r="C10611" s="675"/>
      <c r="D10611" s="675"/>
      <c r="E10611" s="675"/>
      <c r="F10611" s="675"/>
      <c r="G10611" s="675"/>
      <c r="H10611" s="676"/>
    </row>
    <row r="10612" spans="1:8">
      <c r="A10612" s="594" t="s">
        <v>4064</v>
      </c>
      <c r="B10612" s="595"/>
      <c r="C10612" s="595"/>
      <c r="D10612" s="596"/>
      <c r="E10612" s="597" t="s">
        <v>4130</v>
      </c>
      <c r="F10612" s="598" t="s">
        <v>4132</v>
      </c>
      <c r="G10612" s="599" t="s">
        <v>4133</v>
      </c>
      <c r="H10612" s="600" t="s">
        <v>4134</v>
      </c>
    </row>
    <row r="10613" spans="1:8">
      <c r="A10613" s="601" t="s">
        <v>5157</v>
      </c>
      <c r="B10613" s="602"/>
      <c r="C10613" s="602"/>
      <c r="D10613" s="603"/>
      <c r="E10613" s="604" t="s">
        <v>4136</v>
      </c>
      <c r="F10613" s="605">
        <v>1</v>
      </c>
      <c r="G10613" s="606">
        <v>201869</v>
      </c>
      <c r="H10613" s="607">
        <v>201869</v>
      </c>
    </row>
    <row r="10614" spans="1:8">
      <c r="A10614" s="601"/>
      <c r="B10614" s="602"/>
      <c r="C10614" s="602"/>
      <c r="D10614" s="603"/>
      <c r="E10614" s="604" t="s">
        <v>4141</v>
      </c>
      <c r="F10614" s="605"/>
      <c r="G10614" s="606" t="s">
        <v>4141</v>
      </c>
      <c r="H10614" s="607" t="s">
        <v>4141</v>
      </c>
    </row>
    <row r="10615" spans="1:8">
      <c r="A10615" s="601"/>
      <c r="B10615" s="602"/>
      <c r="C10615" s="602"/>
      <c r="D10615" s="603"/>
      <c r="E10615" s="604" t="s">
        <v>4141</v>
      </c>
      <c r="F10615" s="605"/>
      <c r="G10615" s="606" t="s">
        <v>4141</v>
      </c>
      <c r="H10615" s="607" t="s">
        <v>4141</v>
      </c>
    </row>
    <row r="10616" spans="1:8">
      <c r="A10616" s="601"/>
      <c r="B10616" s="602"/>
      <c r="C10616" s="602"/>
      <c r="D10616" s="603"/>
      <c r="E10616" s="623" t="s">
        <v>4142</v>
      </c>
      <c r="F10616" s="624"/>
      <c r="G10616" s="625"/>
      <c r="H10616" s="612">
        <v>201869</v>
      </c>
    </row>
    <row r="10617" spans="1:8">
      <c r="A10617" s="677" t="s">
        <v>4143</v>
      </c>
      <c r="B10617" s="678"/>
      <c r="C10617" s="678"/>
      <c r="D10617" s="678"/>
      <c r="E10617" s="678"/>
      <c r="F10617" s="678"/>
      <c r="G10617" s="678"/>
      <c r="H10617" s="679"/>
    </row>
    <row r="10618" spans="1:8">
      <c r="A10618" s="594" t="s">
        <v>4129</v>
      </c>
      <c r="B10618" s="595"/>
      <c r="C10618" s="595"/>
      <c r="D10618" s="596"/>
      <c r="E10618" s="597" t="s">
        <v>4130</v>
      </c>
      <c r="F10618" s="598" t="s">
        <v>4144</v>
      </c>
      <c r="G10618" s="599" t="s">
        <v>4133</v>
      </c>
      <c r="H10618" s="600" t="s">
        <v>4134</v>
      </c>
    </row>
    <row r="10619" spans="1:8">
      <c r="A10619" s="601" t="s">
        <v>4145</v>
      </c>
      <c r="B10619" s="602"/>
      <c r="C10619" s="602"/>
      <c r="D10619" s="603"/>
      <c r="E10619" s="604" t="s">
        <v>4146</v>
      </c>
      <c r="F10619" s="619">
        <v>0.8</v>
      </c>
      <c r="G10619" s="606">
        <v>1587.2183463750353</v>
      </c>
      <c r="H10619" s="607">
        <v>1269.77</v>
      </c>
    </row>
    <row r="10620" spans="1:8">
      <c r="A10620" s="601"/>
      <c r="B10620" s="602"/>
      <c r="C10620" s="602"/>
      <c r="D10620" s="603"/>
      <c r="E10620" s="604" t="s">
        <v>4141</v>
      </c>
      <c r="F10620" s="619" t="s">
        <v>4141</v>
      </c>
      <c r="G10620" s="606" t="s">
        <v>4141</v>
      </c>
      <c r="H10620" s="607" t="s">
        <v>4141</v>
      </c>
    </row>
    <row r="10621" spans="1:8">
      <c r="A10621" s="601"/>
      <c r="B10621" s="602"/>
      <c r="C10621" s="602"/>
      <c r="D10621" s="603"/>
      <c r="E10621" s="604" t="s">
        <v>4141</v>
      </c>
      <c r="F10621" s="619" t="s">
        <v>4141</v>
      </c>
      <c r="G10621" s="606" t="s">
        <v>4141</v>
      </c>
      <c r="H10621" s="607" t="s">
        <v>4141</v>
      </c>
    </row>
    <row r="10622" spans="1:8">
      <c r="A10622" s="620"/>
      <c r="B10622" s="621"/>
      <c r="C10622" s="621"/>
      <c r="D10622" s="622"/>
      <c r="E10622" s="623" t="s">
        <v>4147</v>
      </c>
      <c r="F10622" s="624"/>
      <c r="G10622" s="625"/>
      <c r="H10622" s="612">
        <v>1269.77</v>
      </c>
    </row>
    <row r="10623" spans="1:8">
      <c r="A10623" s="677" t="s">
        <v>4148</v>
      </c>
      <c r="B10623" s="678"/>
      <c r="C10623" s="678"/>
      <c r="D10623" s="678"/>
      <c r="E10623" s="678"/>
      <c r="F10623" s="678"/>
      <c r="G10623" s="678"/>
      <c r="H10623" s="679"/>
    </row>
    <row r="10624" spans="1:8">
      <c r="A10624" s="594" t="s">
        <v>4064</v>
      </c>
      <c r="B10624" s="595"/>
      <c r="C10624" s="595"/>
      <c r="D10624" s="596"/>
      <c r="E10624" s="597" t="s">
        <v>4130</v>
      </c>
      <c r="F10624" s="598" t="s">
        <v>4132</v>
      </c>
      <c r="G10624" s="599" t="s">
        <v>4133</v>
      </c>
      <c r="H10624" s="600" t="s">
        <v>4134</v>
      </c>
    </row>
    <row r="10625" spans="1:8">
      <c r="A10625" s="601" t="s">
        <v>4149</v>
      </c>
      <c r="B10625" s="602"/>
      <c r="C10625" s="602"/>
      <c r="D10625" s="603"/>
      <c r="E10625" s="604" t="s">
        <v>4140</v>
      </c>
      <c r="F10625" s="632">
        <v>0.17349999999999999</v>
      </c>
      <c r="G10625" s="606">
        <v>64783.484999999993</v>
      </c>
      <c r="H10625" s="607">
        <v>11239.93</v>
      </c>
    </row>
    <row r="10626" spans="1:8">
      <c r="A10626" s="601"/>
      <c r="B10626" s="602"/>
      <c r="C10626" s="602"/>
      <c r="D10626" s="603"/>
      <c r="E10626" s="623" t="s">
        <v>4150</v>
      </c>
      <c r="F10626" s="624"/>
      <c r="G10626" s="625"/>
      <c r="H10626" s="612">
        <v>11239.93</v>
      </c>
    </row>
    <row r="10627" spans="1:8">
      <c r="A10627" s="677" t="s">
        <v>4151</v>
      </c>
      <c r="B10627" s="678"/>
      <c r="C10627" s="678"/>
      <c r="D10627" s="678"/>
      <c r="E10627" s="678"/>
      <c r="F10627" s="678"/>
      <c r="G10627" s="678"/>
      <c r="H10627" s="679"/>
    </row>
    <row r="10628" spans="1:8">
      <c r="A10628" s="594" t="s">
        <v>4064</v>
      </c>
      <c r="B10628" s="595"/>
      <c r="C10628" s="595"/>
      <c r="D10628" s="596"/>
      <c r="E10628" s="597" t="s">
        <v>4130</v>
      </c>
      <c r="F10628" s="598" t="s">
        <v>4144</v>
      </c>
      <c r="G10628" s="599" t="s">
        <v>4133</v>
      </c>
      <c r="H10628" s="600" t="s">
        <v>4134</v>
      </c>
    </row>
    <row r="10629" spans="1:8">
      <c r="A10629" s="601" t="s">
        <v>4152</v>
      </c>
      <c r="B10629" s="602"/>
      <c r="C10629" s="602"/>
      <c r="D10629" s="603"/>
      <c r="E10629" s="604" t="s">
        <v>4146</v>
      </c>
      <c r="F10629" s="640">
        <v>0.8</v>
      </c>
      <c r="G10629" s="606">
        <v>64327.520156250001</v>
      </c>
      <c r="H10629" s="607">
        <v>51462.02</v>
      </c>
    </row>
    <row r="10630" spans="1:8">
      <c r="A10630" s="601"/>
      <c r="B10630" s="602"/>
      <c r="C10630" s="602"/>
      <c r="D10630" s="603"/>
      <c r="E10630" s="604" t="s">
        <v>4141</v>
      </c>
      <c r="F10630" s="605"/>
      <c r="G10630" s="606" t="s">
        <v>4141</v>
      </c>
      <c r="H10630" s="607" t="s">
        <v>4141</v>
      </c>
    </row>
    <row r="10631" spans="1:8" ht="13.5" thickBot="1">
      <c r="A10631" s="641"/>
      <c r="B10631" s="642"/>
      <c r="C10631" s="642"/>
      <c r="D10631" s="643"/>
      <c r="E10631" s="644" t="s">
        <v>4153</v>
      </c>
      <c r="F10631" s="645"/>
      <c r="G10631" s="646"/>
      <c r="H10631" s="647">
        <v>51462.02</v>
      </c>
    </row>
    <row r="10632" spans="1:8" ht="13.5" thickBot="1">
      <c r="A10632" s="648" t="s">
        <v>4154</v>
      </c>
      <c r="B10632" s="649"/>
      <c r="C10632" s="649"/>
      <c r="D10632" s="649"/>
      <c r="E10632" s="650"/>
      <c r="F10632" s="651">
        <v>265840.71999999997</v>
      </c>
      <c r="G10632" s="652"/>
      <c r="H10632" s="653"/>
    </row>
    <row r="10633" spans="1:8" ht="15.75" thickBot="1">
      <c r="A10633" s="579"/>
      <c r="B10633" s="579"/>
      <c r="C10633" s="579"/>
      <c r="D10633" s="579"/>
      <c r="E10633" s="579"/>
      <c r="F10633" s="579"/>
      <c r="G10633" s="579"/>
      <c r="H10633" s="579"/>
    </row>
    <row r="10634" spans="1:8" ht="15.75" thickBot="1">
      <c r="A10634" s="580"/>
      <c r="B10634" s="580"/>
      <c r="C10634" s="580"/>
      <c r="D10634" s="580"/>
      <c r="E10634" s="580"/>
      <c r="F10634" s="580"/>
      <c r="G10634" s="580"/>
      <c r="H10634" s="580"/>
    </row>
    <row r="10635" spans="1:8" ht="26.25" thickBot="1">
      <c r="A10635" s="573" t="s">
        <v>4129</v>
      </c>
      <c r="B10635" s="581"/>
      <c r="C10635" s="581"/>
      <c r="D10635" s="582" t="s">
        <v>828</v>
      </c>
      <c r="E10635" s="583" t="s">
        <v>4130</v>
      </c>
      <c r="F10635" s="584" t="s">
        <v>25</v>
      </c>
      <c r="G10635" s="585" t="s">
        <v>0</v>
      </c>
      <c r="H10635" s="586" t="s">
        <v>5158</v>
      </c>
    </row>
    <row r="10636" spans="1:8" ht="15.75" customHeight="1" thickBot="1">
      <c r="A10636" s="580"/>
      <c r="B10636" s="580"/>
      <c r="C10636" s="580"/>
      <c r="D10636" s="580"/>
      <c r="E10636" s="580"/>
      <c r="F10636" s="580"/>
      <c r="G10636" s="580"/>
      <c r="H10636" s="580"/>
    </row>
    <row r="10637" spans="1:8">
      <c r="A10637" s="674" t="s">
        <v>1297</v>
      </c>
      <c r="B10637" s="675"/>
      <c r="C10637" s="675"/>
      <c r="D10637" s="675"/>
      <c r="E10637" s="675"/>
      <c r="F10637" s="675"/>
      <c r="G10637" s="675"/>
      <c r="H10637" s="676"/>
    </row>
    <row r="10638" spans="1:8">
      <c r="A10638" s="594" t="s">
        <v>4064</v>
      </c>
      <c r="B10638" s="595"/>
      <c r="C10638" s="595"/>
      <c r="D10638" s="596"/>
      <c r="E10638" s="597" t="s">
        <v>4130</v>
      </c>
      <c r="F10638" s="598" t="s">
        <v>4132</v>
      </c>
      <c r="G10638" s="599" t="s">
        <v>4133</v>
      </c>
      <c r="H10638" s="600" t="s">
        <v>4134</v>
      </c>
    </row>
    <row r="10639" spans="1:8">
      <c r="A10639" s="601" t="s">
        <v>5159</v>
      </c>
      <c r="B10639" s="602"/>
      <c r="C10639" s="602"/>
      <c r="D10639" s="603"/>
      <c r="E10639" s="604" t="s">
        <v>4136</v>
      </c>
      <c r="F10639" s="605">
        <v>1</v>
      </c>
      <c r="G10639" s="606">
        <v>202576</v>
      </c>
      <c r="H10639" s="607">
        <v>202576</v>
      </c>
    </row>
    <row r="10640" spans="1:8">
      <c r="A10640" s="601"/>
      <c r="B10640" s="602"/>
      <c r="C10640" s="602"/>
      <c r="D10640" s="603"/>
      <c r="E10640" s="604" t="s">
        <v>4141</v>
      </c>
      <c r="F10640" s="605"/>
      <c r="G10640" s="606" t="s">
        <v>4141</v>
      </c>
      <c r="H10640" s="607" t="s">
        <v>4141</v>
      </c>
    </row>
    <row r="10641" spans="1:8">
      <c r="A10641" s="601"/>
      <c r="B10641" s="602"/>
      <c r="C10641" s="602"/>
      <c r="D10641" s="603"/>
      <c r="E10641" s="604" t="s">
        <v>4141</v>
      </c>
      <c r="F10641" s="605"/>
      <c r="G10641" s="606" t="s">
        <v>4141</v>
      </c>
      <c r="H10641" s="607" t="s">
        <v>4141</v>
      </c>
    </row>
    <row r="10642" spans="1:8">
      <c r="A10642" s="601"/>
      <c r="B10642" s="602"/>
      <c r="C10642" s="602"/>
      <c r="D10642" s="603"/>
      <c r="E10642" s="623" t="s">
        <v>4142</v>
      </c>
      <c r="F10642" s="624"/>
      <c r="G10642" s="625"/>
      <c r="H10642" s="612">
        <v>202576</v>
      </c>
    </row>
    <row r="10643" spans="1:8">
      <c r="A10643" s="677" t="s">
        <v>4143</v>
      </c>
      <c r="B10643" s="678"/>
      <c r="C10643" s="678"/>
      <c r="D10643" s="678"/>
      <c r="E10643" s="678"/>
      <c r="F10643" s="678"/>
      <c r="G10643" s="678"/>
      <c r="H10643" s="679"/>
    </row>
    <row r="10644" spans="1:8">
      <c r="A10644" s="594" t="s">
        <v>4129</v>
      </c>
      <c r="B10644" s="595"/>
      <c r="C10644" s="595"/>
      <c r="D10644" s="596"/>
      <c r="E10644" s="597" t="s">
        <v>4130</v>
      </c>
      <c r="F10644" s="598" t="s">
        <v>4144</v>
      </c>
      <c r="G10644" s="599" t="s">
        <v>4133</v>
      </c>
      <c r="H10644" s="600" t="s">
        <v>4134</v>
      </c>
    </row>
    <row r="10645" spans="1:8">
      <c r="A10645" s="601" t="s">
        <v>4145</v>
      </c>
      <c r="B10645" s="602"/>
      <c r="C10645" s="602"/>
      <c r="D10645" s="603"/>
      <c r="E10645" s="604" t="s">
        <v>4146</v>
      </c>
      <c r="F10645" s="619">
        <v>0.8</v>
      </c>
      <c r="G10645" s="606">
        <v>1587.2183463750353</v>
      </c>
      <c r="H10645" s="607">
        <v>1269.77</v>
      </c>
    </row>
    <row r="10646" spans="1:8">
      <c r="A10646" s="601"/>
      <c r="B10646" s="602"/>
      <c r="C10646" s="602"/>
      <c r="D10646" s="603"/>
      <c r="E10646" s="604" t="s">
        <v>4141</v>
      </c>
      <c r="F10646" s="619" t="s">
        <v>4141</v>
      </c>
      <c r="G10646" s="606" t="s">
        <v>4141</v>
      </c>
      <c r="H10646" s="607" t="s">
        <v>4141</v>
      </c>
    </row>
    <row r="10647" spans="1:8">
      <c r="A10647" s="601"/>
      <c r="B10647" s="602"/>
      <c r="C10647" s="602"/>
      <c r="D10647" s="603"/>
      <c r="E10647" s="604" t="s">
        <v>4141</v>
      </c>
      <c r="F10647" s="619" t="s">
        <v>4141</v>
      </c>
      <c r="G10647" s="606" t="s">
        <v>4141</v>
      </c>
      <c r="H10647" s="607" t="s">
        <v>4141</v>
      </c>
    </row>
    <row r="10648" spans="1:8">
      <c r="A10648" s="620"/>
      <c r="B10648" s="621"/>
      <c r="C10648" s="621"/>
      <c r="D10648" s="622"/>
      <c r="E10648" s="623" t="s">
        <v>4147</v>
      </c>
      <c r="F10648" s="624"/>
      <c r="G10648" s="625"/>
      <c r="H10648" s="612">
        <v>1269.77</v>
      </c>
    </row>
    <row r="10649" spans="1:8">
      <c r="A10649" s="677" t="s">
        <v>4148</v>
      </c>
      <c r="B10649" s="678"/>
      <c r="C10649" s="678"/>
      <c r="D10649" s="678"/>
      <c r="E10649" s="678"/>
      <c r="F10649" s="678"/>
      <c r="G10649" s="678"/>
      <c r="H10649" s="679"/>
    </row>
    <row r="10650" spans="1:8">
      <c r="A10650" s="594" t="s">
        <v>4064</v>
      </c>
      <c r="B10650" s="595"/>
      <c r="C10650" s="595"/>
      <c r="D10650" s="596"/>
      <c r="E10650" s="597" t="s">
        <v>4130</v>
      </c>
      <c r="F10650" s="598" t="s">
        <v>4132</v>
      </c>
      <c r="G10650" s="599" t="s">
        <v>4133</v>
      </c>
      <c r="H10650" s="600" t="s">
        <v>4134</v>
      </c>
    </row>
    <row r="10651" spans="1:8">
      <c r="A10651" s="601" t="s">
        <v>4149</v>
      </c>
      <c r="B10651" s="602"/>
      <c r="C10651" s="602"/>
      <c r="D10651" s="603"/>
      <c r="E10651" s="604" t="s">
        <v>4140</v>
      </c>
      <c r="F10651" s="632">
        <v>0.17349999999999999</v>
      </c>
      <c r="G10651" s="606">
        <v>64783.484999999993</v>
      </c>
      <c r="H10651" s="607">
        <v>11239.93</v>
      </c>
    </row>
    <row r="10652" spans="1:8">
      <c r="A10652" s="601"/>
      <c r="B10652" s="602"/>
      <c r="C10652" s="602"/>
      <c r="D10652" s="603"/>
      <c r="E10652" s="623" t="s">
        <v>4150</v>
      </c>
      <c r="F10652" s="624"/>
      <c r="G10652" s="625"/>
      <c r="H10652" s="612">
        <v>11239.93</v>
      </c>
    </row>
    <row r="10653" spans="1:8">
      <c r="A10653" s="677" t="s">
        <v>4151</v>
      </c>
      <c r="B10653" s="678"/>
      <c r="C10653" s="678"/>
      <c r="D10653" s="678"/>
      <c r="E10653" s="678"/>
      <c r="F10653" s="678"/>
      <c r="G10653" s="678"/>
      <c r="H10653" s="679"/>
    </row>
    <row r="10654" spans="1:8">
      <c r="A10654" s="594" t="s">
        <v>4064</v>
      </c>
      <c r="B10654" s="595"/>
      <c r="C10654" s="595"/>
      <c r="D10654" s="596"/>
      <c r="E10654" s="597" t="s">
        <v>4130</v>
      </c>
      <c r="F10654" s="598" t="s">
        <v>4144</v>
      </c>
      <c r="G10654" s="599" t="s">
        <v>4133</v>
      </c>
      <c r="H10654" s="600" t="s">
        <v>4134</v>
      </c>
    </row>
    <row r="10655" spans="1:8">
      <c r="A10655" s="601" t="s">
        <v>4152</v>
      </c>
      <c r="B10655" s="602"/>
      <c r="C10655" s="602"/>
      <c r="D10655" s="603"/>
      <c r="E10655" s="604" t="s">
        <v>4146</v>
      </c>
      <c r="F10655" s="640">
        <v>0.8</v>
      </c>
      <c r="G10655" s="606">
        <v>64327.520156250001</v>
      </c>
      <c r="H10655" s="607">
        <v>51462.02</v>
      </c>
    </row>
    <row r="10656" spans="1:8">
      <c r="A10656" s="601"/>
      <c r="B10656" s="602"/>
      <c r="C10656" s="602"/>
      <c r="D10656" s="603"/>
      <c r="E10656" s="604" t="s">
        <v>4141</v>
      </c>
      <c r="F10656" s="605"/>
      <c r="G10656" s="606" t="s">
        <v>4141</v>
      </c>
      <c r="H10656" s="607" t="s">
        <v>4141</v>
      </c>
    </row>
    <row r="10657" spans="1:8" ht="13.5" thickBot="1">
      <c r="A10657" s="641"/>
      <c r="B10657" s="642"/>
      <c r="C10657" s="642"/>
      <c r="D10657" s="643"/>
      <c r="E10657" s="644" t="s">
        <v>4153</v>
      </c>
      <c r="F10657" s="645"/>
      <c r="G10657" s="646"/>
      <c r="H10657" s="647">
        <v>51462.02</v>
      </c>
    </row>
    <row r="10658" spans="1:8" ht="13.5" thickBot="1">
      <c r="A10658" s="648" t="s">
        <v>4154</v>
      </c>
      <c r="B10658" s="649"/>
      <c r="C10658" s="649"/>
      <c r="D10658" s="649"/>
      <c r="E10658" s="650"/>
      <c r="F10658" s="651">
        <v>266547.71999999997</v>
      </c>
      <c r="G10658" s="652"/>
      <c r="H10658" s="653"/>
    </row>
    <row r="10659" spans="1:8" ht="15.75" thickBot="1">
      <c r="A10659" s="579"/>
      <c r="B10659" s="579"/>
      <c r="C10659" s="579"/>
      <c r="D10659" s="579"/>
      <c r="E10659" s="579"/>
      <c r="F10659" s="579"/>
      <c r="G10659" s="579"/>
      <c r="H10659" s="579"/>
    </row>
    <row r="10660" spans="1:8" ht="15.75" thickBot="1">
      <c r="A10660" s="580"/>
      <c r="B10660" s="580"/>
      <c r="C10660" s="580"/>
      <c r="D10660" s="580"/>
      <c r="E10660" s="580"/>
      <c r="F10660" s="580"/>
      <c r="G10660" s="580"/>
      <c r="H10660" s="580"/>
    </row>
    <row r="10661" spans="1:8" ht="26.25" thickBot="1">
      <c r="A10661" s="573" t="s">
        <v>4129</v>
      </c>
      <c r="B10661" s="581"/>
      <c r="C10661" s="581"/>
      <c r="D10661" s="582" t="s">
        <v>830</v>
      </c>
      <c r="E10661" s="583" t="s">
        <v>4130</v>
      </c>
      <c r="F10661" s="584" t="s">
        <v>2</v>
      </c>
      <c r="G10661" s="585" t="s">
        <v>0</v>
      </c>
      <c r="H10661" s="586" t="s">
        <v>5160</v>
      </c>
    </row>
    <row r="10662" spans="1:8" ht="15.75" customHeight="1" thickBot="1">
      <c r="A10662" s="580"/>
      <c r="B10662" s="580"/>
      <c r="C10662" s="580"/>
      <c r="D10662" s="580"/>
      <c r="E10662" s="580"/>
      <c r="F10662" s="580"/>
      <c r="G10662" s="580"/>
      <c r="H10662" s="580"/>
    </row>
    <row r="10663" spans="1:8">
      <c r="A10663" s="674" t="s">
        <v>1297</v>
      </c>
      <c r="B10663" s="675"/>
      <c r="C10663" s="675"/>
      <c r="D10663" s="675"/>
      <c r="E10663" s="675"/>
      <c r="F10663" s="675"/>
      <c r="G10663" s="675"/>
      <c r="H10663" s="676"/>
    </row>
    <row r="10664" spans="1:8">
      <c r="A10664" s="594" t="s">
        <v>4064</v>
      </c>
      <c r="B10664" s="595"/>
      <c r="C10664" s="595"/>
      <c r="D10664" s="596"/>
      <c r="E10664" s="597" t="s">
        <v>4130</v>
      </c>
      <c r="F10664" s="598" t="s">
        <v>4132</v>
      </c>
      <c r="G10664" s="599" t="s">
        <v>4133</v>
      </c>
      <c r="H10664" s="600" t="s">
        <v>4134</v>
      </c>
    </row>
    <row r="10665" spans="1:8">
      <c r="A10665" s="601" t="s">
        <v>5161</v>
      </c>
      <c r="B10665" s="602"/>
      <c r="C10665" s="602"/>
      <c r="D10665" s="603"/>
      <c r="E10665" s="604" t="s">
        <v>4138</v>
      </c>
      <c r="F10665" s="605">
        <v>1</v>
      </c>
      <c r="G10665" s="606">
        <v>906004</v>
      </c>
      <c r="H10665" s="607">
        <v>906004</v>
      </c>
    </row>
    <row r="10666" spans="1:8">
      <c r="A10666" s="601"/>
      <c r="B10666" s="602"/>
      <c r="C10666" s="602"/>
      <c r="D10666" s="603"/>
      <c r="E10666" s="604" t="s">
        <v>4141</v>
      </c>
      <c r="F10666" s="605"/>
      <c r="G10666" s="606" t="s">
        <v>4141</v>
      </c>
      <c r="H10666" s="607" t="s">
        <v>4141</v>
      </c>
    </row>
    <row r="10667" spans="1:8">
      <c r="A10667" s="601"/>
      <c r="B10667" s="602"/>
      <c r="C10667" s="602"/>
      <c r="D10667" s="603"/>
      <c r="E10667" s="604" t="s">
        <v>4141</v>
      </c>
      <c r="F10667" s="605"/>
      <c r="G10667" s="606" t="s">
        <v>4141</v>
      </c>
      <c r="H10667" s="607" t="s">
        <v>4141</v>
      </c>
    </row>
    <row r="10668" spans="1:8">
      <c r="A10668" s="601"/>
      <c r="B10668" s="602"/>
      <c r="C10668" s="602"/>
      <c r="D10668" s="603"/>
      <c r="E10668" s="623" t="s">
        <v>4142</v>
      </c>
      <c r="F10668" s="624"/>
      <c r="G10668" s="625"/>
      <c r="H10668" s="612">
        <v>906004</v>
      </c>
    </row>
    <row r="10669" spans="1:8">
      <c r="A10669" s="677" t="s">
        <v>4143</v>
      </c>
      <c r="B10669" s="678"/>
      <c r="C10669" s="678"/>
      <c r="D10669" s="678"/>
      <c r="E10669" s="678"/>
      <c r="F10669" s="678"/>
      <c r="G10669" s="678"/>
      <c r="H10669" s="679"/>
    </row>
    <row r="10670" spans="1:8">
      <c r="A10670" s="594" t="s">
        <v>4129</v>
      </c>
      <c r="B10670" s="595"/>
      <c r="C10670" s="595"/>
      <c r="D10670" s="596"/>
      <c r="E10670" s="597" t="s">
        <v>4130</v>
      </c>
      <c r="F10670" s="598" t="s">
        <v>4144</v>
      </c>
      <c r="G10670" s="599" t="s">
        <v>4133</v>
      </c>
      <c r="H10670" s="600" t="s">
        <v>4134</v>
      </c>
    </row>
    <row r="10671" spans="1:8">
      <c r="A10671" s="601" t="s">
        <v>4145</v>
      </c>
      <c r="B10671" s="602"/>
      <c r="C10671" s="602"/>
      <c r="D10671" s="603"/>
      <c r="E10671" s="604" t="s">
        <v>4146</v>
      </c>
      <c r="F10671" s="619">
        <v>0.7</v>
      </c>
      <c r="G10671" s="606">
        <v>1587.2183463750353</v>
      </c>
      <c r="H10671" s="607">
        <v>1111.05</v>
      </c>
    </row>
    <row r="10672" spans="1:8">
      <c r="A10672" s="601"/>
      <c r="B10672" s="602"/>
      <c r="C10672" s="602"/>
      <c r="D10672" s="603"/>
      <c r="E10672" s="604" t="s">
        <v>4141</v>
      </c>
      <c r="F10672" s="619" t="s">
        <v>4141</v>
      </c>
      <c r="G10672" s="606" t="s">
        <v>4141</v>
      </c>
      <c r="H10672" s="607" t="s">
        <v>4141</v>
      </c>
    </row>
    <row r="10673" spans="1:8">
      <c r="A10673" s="601"/>
      <c r="B10673" s="602"/>
      <c r="C10673" s="602"/>
      <c r="D10673" s="603"/>
      <c r="E10673" s="604" t="s">
        <v>4141</v>
      </c>
      <c r="F10673" s="619" t="s">
        <v>4141</v>
      </c>
      <c r="G10673" s="606" t="s">
        <v>4141</v>
      </c>
      <c r="H10673" s="607" t="s">
        <v>4141</v>
      </c>
    </row>
    <row r="10674" spans="1:8">
      <c r="A10674" s="620"/>
      <c r="B10674" s="621"/>
      <c r="C10674" s="621"/>
      <c r="D10674" s="622"/>
      <c r="E10674" s="623" t="s">
        <v>4147</v>
      </c>
      <c r="F10674" s="624"/>
      <c r="G10674" s="625"/>
      <c r="H10674" s="612">
        <v>1111.05</v>
      </c>
    </row>
    <row r="10675" spans="1:8">
      <c r="A10675" s="677" t="s">
        <v>4148</v>
      </c>
      <c r="B10675" s="678"/>
      <c r="C10675" s="678"/>
      <c r="D10675" s="678"/>
      <c r="E10675" s="678"/>
      <c r="F10675" s="678"/>
      <c r="G10675" s="678"/>
      <c r="H10675" s="679"/>
    </row>
    <row r="10676" spans="1:8">
      <c r="A10676" s="594" t="s">
        <v>4064</v>
      </c>
      <c r="B10676" s="595"/>
      <c r="C10676" s="595"/>
      <c r="D10676" s="596"/>
      <c r="E10676" s="597" t="s">
        <v>4130</v>
      </c>
      <c r="F10676" s="598" t="s">
        <v>4132</v>
      </c>
      <c r="G10676" s="599" t="s">
        <v>4133</v>
      </c>
      <c r="H10676" s="600" t="s">
        <v>4134</v>
      </c>
    </row>
    <row r="10677" spans="1:8">
      <c r="A10677" s="601" t="s">
        <v>4149</v>
      </c>
      <c r="B10677" s="602"/>
      <c r="C10677" s="602"/>
      <c r="D10677" s="603"/>
      <c r="E10677" s="604" t="s">
        <v>4140</v>
      </c>
      <c r="F10677" s="632">
        <v>0.17349999999999999</v>
      </c>
      <c r="G10677" s="606">
        <v>64783.484999999993</v>
      </c>
      <c r="H10677" s="607">
        <v>11239.93</v>
      </c>
    </row>
    <row r="10678" spans="1:8">
      <c r="A10678" s="601"/>
      <c r="B10678" s="602"/>
      <c r="C10678" s="602"/>
      <c r="D10678" s="603"/>
      <c r="E10678" s="623" t="s">
        <v>4150</v>
      </c>
      <c r="F10678" s="624"/>
      <c r="G10678" s="625"/>
      <c r="H10678" s="612">
        <v>11239.93</v>
      </c>
    </row>
    <row r="10679" spans="1:8">
      <c r="A10679" s="677" t="s">
        <v>4151</v>
      </c>
      <c r="B10679" s="678"/>
      <c r="C10679" s="678"/>
      <c r="D10679" s="678"/>
      <c r="E10679" s="678"/>
      <c r="F10679" s="678"/>
      <c r="G10679" s="678"/>
      <c r="H10679" s="679"/>
    </row>
    <row r="10680" spans="1:8">
      <c r="A10680" s="594" t="s">
        <v>4064</v>
      </c>
      <c r="B10680" s="595"/>
      <c r="C10680" s="595"/>
      <c r="D10680" s="596"/>
      <c r="E10680" s="597" t="s">
        <v>4130</v>
      </c>
      <c r="F10680" s="598" t="s">
        <v>4144</v>
      </c>
      <c r="G10680" s="599" t="s">
        <v>4133</v>
      </c>
      <c r="H10680" s="600" t="s">
        <v>4134</v>
      </c>
    </row>
    <row r="10681" spans="1:8">
      <c r="A10681" s="601" t="s">
        <v>4152</v>
      </c>
      <c r="B10681" s="602"/>
      <c r="C10681" s="602"/>
      <c r="D10681" s="603"/>
      <c r="E10681" s="604" t="s">
        <v>4146</v>
      </c>
      <c r="F10681" s="640">
        <v>0.7</v>
      </c>
      <c r="G10681" s="606">
        <v>64327.520156250001</v>
      </c>
      <c r="H10681" s="607">
        <v>45029.26</v>
      </c>
    </row>
    <row r="10682" spans="1:8">
      <c r="A10682" s="601"/>
      <c r="B10682" s="602"/>
      <c r="C10682" s="602"/>
      <c r="D10682" s="603"/>
      <c r="E10682" s="604" t="s">
        <v>4141</v>
      </c>
      <c r="F10682" s="605"/>
      <c r="G10682" s="606" t="s">
        <v>4141</v>
      </c>
      <c r="H10682" s="607" t="s">
        <v>4141</v>
      </c>
    </row>
    <row r="10683" spans="1:8" ht="13.5" thickBot="1">
      <c r="A10683" s="641"/>
      <c r="B10683" s="642"/>
      <c r="C10683" s="642"/>
      <c r="D10683" s="643"/>
      <c r="E10683" s="644" t="s">
        <v>4153</v>
      </c>
      <c r="F10683" s="645"/>
      <c r="G10683" s="646"/>
      <c r="H10683" s="647">
        <v>45029.26</v>
      </c>
    </row>
    <row r="10684" spans="1:8" ht="13.5" thickBot="1">
      <c r="A10684" s="648" t="s">
        <v>4154</v>
      </c>
      <c r="B10684" s="649"/>
      <c r="C10684" s="649"/>
      <c r="D10684" s="649"/>
      <c r="E10684" s="650"/>
      <c r="F10684" s="651">
        <v>963384.24</v>
      </c>
      <c r="G10684" s="652"/>
      <c r="H10684" s="653"/>
    </row>
    <row r="10685" spans="1:8" ht="15.75" thickBot="1">
      <c r="A10685" s="579"/>
      <c r="B10685" s="579"/>
      <c r="C10685" s="579"/>
      <c r="D10685" s="579"/>
      <c r="E10685" s="579"/>
      <c r="F10685" s="579"/>
      <c r="G10685" s="579"/>
      <c r="H10685" s="579"/>
    </row>
    <row r="10686" spans="1:8" ht="15.75" thickBot="1">
      <c r="A10686" s="580"/>
      <c r="B10686" s="580"/>
      <c r="C10686" s="580"/>
      <c r="D10686" s="580"/>
      <c r="E10686" s="580"/>
      <c r="F10686" s="580"/>
      <c r="G10686" s="580"/>
      <c r="H10686" s="580"/>
    </row>
    <row r="10687" spans="1:8" ht="26.25" thickBot="1">
      <c r="A10687" s="573" t="s">
        <v>4129</v>
      </c>
      <c r="B10687" s="581"/>
      <c r="C10687" s="581"/>
      <c r="D10687" s="582" t="s">
        <v>832</v>
      </c>
      <c r="E10687" s="583" t="s">
        <v>4130</v>
      </c>
      <c r="F10687" s="584" t="s">
        <v>28</v>
      </c>
      <c r="G10687" s="585" t="s">
        <v>0</v>
      </c>
      <c r="H10687" s="586" t="s">
        <v>5162</v>
      </c>
    </row>
    <row r="10688" spans="1:8" ht="15.75" customHeight="1" thickBot="1">
      <c r="A10688" s="580"/>
      <c r="B10688" s="580"/>
      <c r="C10688" s="580"/>
      <c r="D10688" s="580"/>
      <c r="E10688" s="580"/>
      <c r="F10688" s="580"/>
      <c r="G10688" s="580"/>
      <c r="H10688" s="580"/>
    </row>
    <row r="10689" spans="1:8">
      <c r="A10689" s="674" t="s">
        <v>1297</v>
      </c>
      <c r="B10689" s="675"/>
      <c r="C10689" s="675"/>
      <c r="D10689" s="675"/>
      <c r="E10689" s="675"/>
      <c r="F10689" s="675"/>
      <c r="G10689" s="675"/>
      <c r="H10689" s="676"/>
    </row>
    <row r="10690" spans="1:8">
      <c r="A10690" s="594" t="s">
        <v>4064</v>
      </c>
      <c r="B10690" s="595"/>
      <c r="C10690" s="595"/>
      <c r="D10690" s="596"/>
      <c r="E10690" s="597" t="s">
        <v>4130</v>
      </c>
      <c r="F10690" s="598" t="s">
        <v>4132</v>
      </c>
      <c r="G10690" s="599" t="s">
        <v>4133</v>
      </c>
      <c r="H10690" s="600" t="s">
        <v>4134</v>
      </c>
    </row>
    <row r="10691" spans="1:8">
      <c r="A10691" s="601" t="s">
        <v>5163</v>
      </c>
      <c r="B10691" s="602"/>
      <c r="C10691" s="602"/>
      <c r="D10691" s="603"/>
      <c r="E10691" s="604" t="s">
        <v>4228</v>
      </c>
      <c r="F10691" s="605">
        <v>0.08</v>
      </c>
      <c r="G10691" s="606">
        <v>184695</v>
      </c>
      <c r="H10691" s="607">
        <v>14775.6</v>
      </c>
    </row>
    <row r="10692" spans="1:8">
      <c r="A10692" s="601"/>
      <c r="B10692" s="602"/>
      <c r="C10692" s="602"/>
      <c r="D10692" s="603"/>
      <c r="E10692" s="604" t="s">
        <v>4141</v>
      </c>
      <c r="F10692" s="605"/>
      <c r="G10692" s="606" t="s">
        <v>4141</v>
      </c>
      <c r="H10692" s="607" t="s">
        <v>4141</v>
      </c>
    </row>
    <row r="10693" spans="1:8">
      <c r="A10693" s="601"/>
      <c r="B10693" s="602"/>
      <c r="C10693" s="602"/>
      <c r="D10693" s="603"/>
      <c r="E10693" s="604" t="s">
        <v>4141</v>
      </c>
      <c r="F10693" s="605"/>
      <c r="G10693" s="606" t="s">
        <v>4141</v>
      </c>
      <c r="H10693" s="607" t="s">
        <v>4141</v>
      </c>
    </row>
    <row r="10694" spans="1:8">
      <c r="A10694" s="601"/>
      <c r="B10694" s="602"/>
      <c r="C10694" s="602"/>
      <c r="D10694" s="603"/>
      <c r="E10694" s="623" t="s">
        <v>4142</v>
      </c>
      <c r="F10694" s="624"/>
      <c r="G10694" s="625"/>
      <c r="H10694" s="612">
        <v>14775.6</v>
      </c>
    </row>
    <row r="10695" spans="1:8">
      <c r="A10695" s="677" t="s">
        <v>4143</v>
      </c>
      <c r="B10695" s="678"/>
      <c r="C10695" s="678"/>
      <c r="D10695" s="678"/>
      <c r="E10695" s="678"/>
      <c r="F10695" s="678"/>
      <c r="G10695" s="678"/>
      <c r="H10695" s="679"/>
    </row>
    <row r="10696" spans="1:8">
      <c r="A10696" s="594" t="s">
        <v>4129</v>
      </c>
      <c r="B10696" s="595"/>
      <c r="C10696" s="595"/>
      <c r="D10696" s="596"/>
      <c r="E10696" s="597" t="s">
        <v>4130</v>
      </c>
      <c r="F10696" s="598" t="s">
        <v>4144</v>
      </c>
      <c r="G10696" s="599" t="s">
        <v>4133</v>
      </c>
      <c r="H10696" s="600" t="s">
        <v>4134</v>
      </c>
    </row>
    <row r="10697" spans="1:8">
      <c r="A10697" s="601" t="s">
        <v>4145</v>
      </c>
      <c r="B10697" s="602"/>
      <c r="C10697" s="602"/>
      <c r="D10697" s="603"/>
      <c r="E10697" s="604" t="s">
        <v>4146</v>
      </c>
      <c r="F10697" s="619">
        <v>0.5</v>
      </c>
      <c r="G10697" s="606">
        <v>1587.2183463750353</v>
      </c>
      <c r="H10697" s="607">
        <v>793.61</v>
      </c>
    </row>
    <row r="10698" spans="1:8">
      <c r="A10698" s="601"/>
      <c r="B10698" s="602"/>
      <c r="C10698" s="602"/>
      <c r="D10698" s="603"/>
      <c r="E10698" s="604" t="s">
        <v>4141</v>
      </c>
      <c r="F10698" s="619" t="s">
        <v>4141</v>
      </c>
      <c r="G10698" s="606" t="s">
        <v>4141</v>
      </c>
      <c r="H10698" s="607" t="s">
        <v>4141</v>
      </c>
    </row>
    <row r="10699" spans="1:8">
      <c r="A10699" s="601"/>
      <c r="B10699" s="602"/>
      <c r="C10699" s="602"/>
      <c r="D10699" s="603"/>
      <c r="E10699" s="604" t="s">
        <v>4141</v>
      </c>
      <c r="F10699" s="619" t="s">
        <v>4141</v>
      </c>
      <c r="G10699" s="606" t="s">
        <v>4141</v>
      </c>
      <c r="H10699" s="607" t="s">
        <v>4141</v>
      </c>
    </row>
    <row r="10700" spans="1:8">
      <c r="A10700" s="620"/>
      <c r="B10700" s="621"/>
      <c r="C10700" s="621"/>
      <c r="D10700" s="622"/>
      <c r="E10700" s="623" t="s">
        <v>4147</v>
      </c>
      <c r="F10700" s="624"/>
      <c r="G10700" s="625"/>
      <c r="H10700" s="612">
        <v>793.61</v>
      </c>
    </row>
    <row r="10701" spans="1:8">
      <c r="A10701" s="677" t="s">
        <v>4148</v>
      </c>
      <c r="B10701" s="678"/>
      <c r="C10701" s="678"/>
      <c r="D10701" s="678"/>
      <c r="E10701" s="678"/>
      <c r="F10701" s="678"/>
      <c r="G10701" s="678"/>
      <c r="H10701" s="679"/>
    </row>
    <row r="10702" spans="1:8">
      <c r="A10702" s="594" t="s">
        <v>4064</v>
      </c>
      <c r="B10702" s="595"/>
      <c r="C10702" s="595"/>
      <c r="D10702" s="596"/>
      <c r="E10702" s="597" t="s">
        <v>4130</v>
      </c>
      <c r="F10702" s="598" t="s">
        <v>4132</v>
      </c>
      <c r="G10702" s="599" t="s">
        <v>4133</v>
      </c>
      <c r="H10702" s="600" t="s">
        <v>4134</v>
      </c>
    </row>
    <row r="10703" spans="1:8">
      <c r="A10703" s="601" t="s">
        <v>4149</v>
      </c>
      <c r="B10703" s="602"/>
      <c r="C10703" s="602"/>
      <c r="D10703" s="603"/>
      <c r="E10703" s="604" t="s">
        <v>4140</v>
      </c>
      <c r="F10703" s="632">
        <v>0.15</v>
      </c>
      <c r="G10703" s="606">
        <v>64783.484999999993</v>
      </c>
      <c r="H10703" s="607">
        <v>9717.52</v>
      </c>
    </row>
    <row r="10704" spans="1:8">
      <c r="A10704" s="601"/>
      <c r="B10704" s="602"/>
      <c r="C10704" s="602"/>
      <c r="D10704" s="603"/>
      <c r="E10704" s="623" t="s">
        <v>4150</v>
      </c>
      <c r="F10704" s="624"/>
      <c r="G10704" s="625"/>
      <c r="H10704" s="612">
        <v>9717.52</v>
      </c>
    </row>
    <row r="10705" spans="1:8">
      <c r="A10705" s="677" t="s">
        <v>4151</v>
      </c>
      <c r="B10705" s="678"/>
      <c r="C10705" s="678"/>
      <c r="D10705" s="678"/>
      <c r="E10705" s="678"/>
      <c r="F10705" s="678"/>
      <c r="G10705" s="678"/>
      <c r="H10705" s="679"/>
    </row>
    <row r="10706" spans="1:8">
      <c r="A10706" s="594" t="s">
        <v>4064</v>
      </c>
      <c r="B10706" s="595"/>
      <c r="C10706" s="595"/>
      <c r="D10706" s="596"/>
      <c r="E10706" s="597" t="s">
        <v>4130</v>
      </c>
      <c r="F10706" s="598" t="s">
        <v>4144</v>
      </c>
      <c r="G10706" s="599" t="s">
        <v>4133</v>
      </c>
      <c r="H10706" s="600" t="s">
        <v>4134</v>
      </c>
    </row>
    <row r="10707" spans="1:8">
      <c r="A10707" s="601" t="s">
        <v>4152</v>
      </c>
      <c r="B10707" s="602"/>
      <c r="C10707" s="602"/>
      <c r="D10707" s="603"/>
      <c r="E10707" s="604" t="s">
        <v>4146</v>
      </c>
      <c r="F10707" s="640">
        <v>0.5</v>
      </c>
      <c r="G10707" s="606">
        <v>64327.520156250001</v>
      </c>
      <c r="H10707" s="607">
        <v>32163.759999999998</v>
      </c>
    </row>
    <row r="10708" spans="1:8">
      <c r="A10708" s="601"/>
      <c r="B10708" s="602"/>
      <c r="C10708" s="602"/>
      <c r="D10708" s="603"/>
      <c r="E10708" s="604" t="s">
        <v>4141</v>
      </c>
      <c r="F10708" s="605"/>
      <c r="G10708" s="606" t="s">
        <v>4141</v>
      </c>
      <c r="H10708" s="607" t="s">
        <v>4141</v>
      </c>
    </row>
    <row r="10709" spans="1:8" ht="13.5" thickBot="1">
      <c r="A10709" s="641"/>
      <c r="B10709" s="642"/>
      <c r="C10709" s="642"/>
      <c r="D10709" s="643"/>
      <c r="E10709" s="644" t="s">
        <v>4153</v>
      </c>
      <c r="F10709" s="645"/>
      <c r="G10709" s="646"/>
      <c r="H10709" s="647">
        <v>32163.759999999998</v>
      </c>
    </row>
    <row r="10710" spans="1:8" ht="13.5" thickBot="1">
      <c r="A10710" s="648" t="s">
        <v>4154</v>
      </c>
      <c r="B10710" s="649"/>
      <c r="C10710" s="649"/>
      <c r="D10710" s="649"/>
      <c r="E10710" s="650"/>
      <c r="F10710" s="651">
        <v>57450.49</v>
      </c>
      <c r="G10710" s="652"/>
      <c r="H10710" s="653"/>
    </row>
    <row r="10711" spans="1:8" ht="15.75" thickBot="1">
      <c r="A10711" s="579"/>
      <c r="B10711" s="579"/>
      <c r="C10711" s="579"/>
      <c r="D10711" s="579"/>
      <c r="E10711" s="579"/>
      <c r="F10711" s="579"/>
      <c r="G10711" s="579"/>
      <c r="H10711" s="579"/>
    </row>
    <row r="10712" spans="1:8" ht="15.75" thickBot="1">
      <c r="A10712" s="580"/>
      <c r="B10712" s="580"/>
      <c r="C10712" s="580"/>
      <c r="D10712" s="580"/>
      <c r="E10712" s="580"/>
      <c r="F10712" s="580"/>
      <c r="G10712" s="580"/>
      <c r="H10712" s="580"/>
    </row>
    <row r="10713" spans="1:8" ht="26.25" thickBot="1">
      <c r="A10713" s="573" t="s">
        <v>4129</v>
      </c>
      <c r="B10713" s="581"/>
      <c r="C10713" s="581"/>
      <c r="D10713" s="582" t="s">
        <v>834</v>
      </c>
      <c r="E10713" s="583" t="s">
        <v>4130</v>
      </c>
      <c r="F10713" s="584" t="s">
        <v>28</v>
      </c>
      <c r="G10713" s="585" t="s">
        <v>0</v>
      </c>
      <c r="H10713" s="586" t="s">
        <v>5164</v>
      </c>
    </row>
    <row r="10714" spans="1:8" ht="15.75" customHeight="1" thickBot="1">
      <c r="A10714" s="580"/>
      <c r="B10714" s="580"/>
      <c r="C10714" s="580"/>
      <c r="D10714" s="580"/>
      <c r="E10714" s="580"/>
      <c r="F10714" s="580"/>
      <c r="G10714" s="580"/>
      <c r="H10714" s="580"/>
    </row>
    <row r="10715" spans="1:8">
      <c r="A10715" s="674" t="s">
        <v>1297</v>
      </c>
      <c r="B10715" s="675"/>
      <c r="C10715" s="675"/>
      <c r="D10715" s="675"/>
      <c r="E10715" s="675"/>
      <c r="F10715" s="675"/>
      <c r="G10715" s="675"/>
      <c r="H10715" s="676"/>
    </row>
    <row r="10716" spans="1:8">
      <c r="A10716" s="594" t="s">
        <v>4064</v>
      </c>
      <c r="B10716" s="595"/>
      <c r="C10716" s="595"/>
      <c r="D10716" s="596"/>
      <c r="E10716" s="597" t="s">
        <v>4130</v>
      </c>
      <c r="F10716" s="598" t="s">
        <v>4132</v>
      </c>
      <c r="G10716" s="599" t="s">
        <v>4133</v>
      </c>
      <c r="H10716" s="600" t="s">
        <v>4134</v>
      </c>
    </row>
    <row r="10717" spans="1:8">
      <c r="A10717" s="601" t="s">
        <v>5165</v>
      </c>
      <c r="B10717" s="602"/>
      <c r="C10717" s="602"/>
      <c r="D10717" s="603"/>
      <c r="E10717" s="604" t="s">
        <v>4228</v>
      </c>
      <c r="F10717" s="605">
        <v>0.04</v>
      </c>
      <c r="G10717" s="606">
        <v>184695</v>
      </c>
      <c r="H10717" s="607">
        <v>7387.8</v>
      </c>
    </row>
    <row r="10718" spans="1:8">
      <c r="A10718" s="601"/>
      <c r="B10718" s="602"/>
      <c r="C10718" s="602"/>
      <c r="D10718" s="603"/>
      <c r="E10718" s="604" t="s">
        <v>4141</v>
      </c>
      <c r="F10718" s="605"/>
      <c r="G10718" s="606" t="s">
        <v>4141</v>
      </c>
      <c r="H10718" s="607" t="s">
        <v>4141</v>
      </c>
    </row>
    <row r="10719" spans="1:8">
      <c r="A10719" s="601"/>
      <c r="B10719" s="602"/>
      <c r="C10719" s="602"/>
      <c r="D10719" s="603"/>
      <c r="E10719" s="604" t="s">
        <v>4141</v>
      </c>
      <c r="F10719" s="605"/>
      <c r="G10719" s="606" t="s">
        <v>4141</v>
      </c>
      <c r="H10719" s="607" t="s">
        <v>4141</v>
      </c>
    </row>
    <row r="10720" spans="1:8">
      <c r="A10720" s="601"/>
      <c r="B10720" s="602"/>
      <c r="C10720" s="602"/>
      <c r="D10720" s="603"/>
      <c r="E10720" s="623" t="s">
        <v>4142</v>
      </c>
      <c r="F10720" s="624"/>
      <c r="G10720" s="625"/>
      <c r="H10720" s="612">
        <v>7387.8</v>
      </c>
    </row>
    <row r="10721" spans="1:8">
      <c r="A10721" s="677" t="s">
        <v>4143</v>
      </c>
      <c r="B10721" s="678"/>
      <c r="C10721" s="678"/>
      <c r="D10721" s="678"/>
      <c r="E10721" s="678"/>
      <c r="F10721" s="678"/>
      <c r="G10721" s="678"/>
      <c r="H10721" s="679"/>
    </row>
    <row r="10722" spans="1:8">
      <c r="A10722" s="594" t="s">
        <v>4129</v>
      </c>
      <c r="B10722" s="595"/>
      <c r="C10722" s="595"/>
      <c r="D10722" s="596"/>
      <c r="E10722" s="597" t="s">
        <v>4130</v>
      </c>
      <c r="F10722" s="598" t="s">
        <v>4144</v>
      </c>
      <c r="G10722" s="599" t="s">
        <v>4133</v>
      </c>
      <c r="H10722" s="600" t="s">
        <v>4134</v>
      </c>
    </row>
    <row r="10723" spans="1:8">
      <c r="A10723" s="601" t="s">
        <v>4145</v>
      </c>
      <c r="B10723" s="602"/>
      <c r="C10723" s="602"/>
      <c r="D10723" s="603"/>
      <c r="E10723" s="604" t="s">
        <v>4146</v>
      </c>
      <c r="F10723" s="619">
        <v>0.5</v>
      </c>
      <c r="G10723" s="606">
        <v>1587.2183463750353</v>
      </c>
      <c r="H10723" s="607">
        <v>793.61</v>
      </c>
    </row>
    <row r="10724" spans="1:8">
      <c r="A10724" s="601"/>
      <c r="B10724" s="602"/>
      <c r="C10724" s="602"/>
      <c r="D10724" s="603"/>
      <c r="E10724" s="604" t="s">
        <v>4141</v>
      </c>
      <c r="F10724" s="619" t="s">
        <v>4141</v>
      </c>
      <c r="G10724" s="606" t="s">
        <v>4141</v>
      </c>
      <c r="H10724" s="607" t="s">
        <v>4141</v>
      </c>
    </row>
    <row r="10725" spans="1:8">
      <c r="A10725" s="601"/>
      <c r="B10725" s="602"/>
      <c r="C10725" s="602"/>
      <c r="D10725" s="603"/>
      <c r="E10725" s="604" t="s">
        <v>4141</v>
      </c>
      <c r="F10725" s="619" t="s">
        <v>4141</v>
      </c>
      <c r="G10725" s="606" t="s">
        <v>4141</v>
      </c>
      <c r="H10725" s="607" t="s">
        <v>4141</v>
      </c>
    </row>
    <row r="10726" spans="1:8">
      <c r="A10726" s="620"/>
      <c r="B10726" s="621"/>
      <c r="C10726" s="621"/>
      <c r="D10726" s="622"/>
      <c r="E10726" s="623" t="s">
        <v>4147</v>
      </c>
      <c r="F10726" s="624"/>
      <c r="G10726" s="625"/>
      <c r="H10726" s="612">
        <v>793.61</v>
      </c>
    </row>
    <row r="10727" spans="1:8">
      <c r="A10727" s="677" t="s">
        <v>4148</v>
      </c>
      <c r="B10727" s="678"/>
      <c r="C10727" s="678"/>
      <c r="D10727" s="678"/>
      <c r="E10727" s="678"/>
      <c r="F10727" s="678"/>
      <c r="G10727" s="678"/>
      <c r="H10727" s="679"/>
    </row>
    <row r="10728" spans="1:8">
      <c r="A10728" s="594" t="s">
        <v>4064</v>
      </c>
      <c r="B10728" s="595"/>
      <c r="C10728" s="595"/>
      <c r="D10728" s="596"/>
      <c r="E10728" s="597" t="s">
        <v>4130</v>
      </c>
      <c r="F10728" s="598" t="s">
        <v>4132</v>
      </c>
      <c r="G10728" s="599" t="s">
        <v>4133</v>
      </c>
      <c r="H10728" s="600" t="s">
        <v>4134</v>
      </c>
    </row>
    <row r="10729" spans="1:8">
      <c r="A10729" s="601" t="s">
        <v>4149</v>
      </c>
      <c r="B10729" s="602"/>
      <c r="C10729" s="602"/>
      <c r="D10729" s="603"/>
      <c r="E10729" s="604" t="s">
        <v>4140</v>
      </c>
      <c r="F10729" s="632">
        <v>0.124</v>
      </c>
      <c r="G10729" s="606">
        <v>64783.484999999993</v>
      </c>
      <c r="H10729" s="607">
        <v>8033.15</v>
      </c>
    </row>
    <row r="10730" spans="1:8">
      <c r="A10730" s="601"/>
      <c r="B10730" s="602"/>
      <c r="C10730" s="602"/>
      <c r="D10730" s="603"/>
      <c r="E10730" s="623" t="s">
        <v>4150</v>
      </c>
      <c r="F10730" s="624"/>
      <c r="G10730" s="625"/>
      <c r="H10730" s="612">
        <v>8033.15</v>
      </c>
    </row>
    <row r="10731" spans="1:8">
      <c r="A10731" s="677" t="s">
        <v>4151</v>
      </c>
      <c r="B10731" s="678"/>
      <c r="C10731" s="678"/>
      <c r="D10731" s="678"/>
      <c r="E10731" s="678"/>
      <c r="F10731" s="678"/>
      <c r="G10731" s="678"/>
      <c r="H10731" s="679"/>
    </row>
    <row r="10732" spans="1:8">
      <c r="A10732" s="594" t="s">
        <v>4064</v>
      </c>
      <c r="B10732" s="595"/>
      <c r="C10732" s="595"/>
      <c r="D10732" s="596"/>
      <c r="E10732" s="597" t="s">
        <v>4130</v>
      </c>
      <c r="F10732" s="598" t="s">
        <v>4144</v>
      </c>
      <c r="G10732" s="599" t="s">
        <v>4133</v>
      </c>
      <c r="H10732" s="600" t="s">
        <v>4134</v>
      </c>
    </row>
    <row r="10733" spans="1:8">
      <c r="A10733" s="601" t="s">
        <v>4152</v>
      </c>
      <c r="B10733" s="602"/>
      <c r="C10733" s="602"/>
      <c r="D10733" s="603"/>
      <c r="E10733" s="604" t="s">
        <v>4146</v>
      </c>
      <c r="F10733" s="640">
        <v>0.5</v>
      </c>
      <c r="G10733" s="606">
        <v>64327.520156250001</v>
      </c>
      <c r="H10733" s="607">
        <v>32163.759999999998</v>
      </c>
    </row>
    <row r="10734" spans="1:8">
      <c r="A10734" s="601"/>
      <c r="B10734" s="602"/>
      <c r="C10734" s="602"/>
      <c r="D10734" s="603"/>
      <c r="E10734" s="604" t="s">
        <v>4141</v>
      </c>
      <c r="F10734" s="605"/>
      <c r="G10734" s="606" t="s">
        <v>4141</v>
      </c>
      <c r="H10734" s="607" t="s">
        <v>4141</v>
      </c>
    </row>
    <row r="10735" spans="1:8" ht="13.5" thickBot="1">
      <c r="A10735" s="641"/>
      <c r="B10735" s="642"/>
      <c r="C10735" s="642"/>
      <c r="D10735" s="643"/>
      <c r="E10735" s="644" t="s">
        <v>4153</v>
      </c>
      <c r="F10735" s="645"/>
      <c r="G10735" s="646"/>
      <c r="H10735" s="647">
        <v>32163.759999999998</v>
      </c>
    </row>
    <row r="10736" spans="1:8" ht="13.5" thickBot="1">
      <c r="A10736" s="648" t="s">
        <v>4154</v>
      </c>
      <c r="B10736" s="649"/>
      <c r="C10736" s="649"/>
      <c r="D10736" s="649"/>
      <c r="E10736" s="650"/>
      <c r="F10736" s="651">
        <v>48378.32</v>
      </c>
      <c r="G10736" s="652"/>
      <c r="H10736" s="653"/>
    </row>
    <row r="10737" spans="1:8" ht="15.75" thickBot="1">
      <c r="A10737" s="579"/>
      <c r="B10737" s="579"/>
      <c r="C10737" s="579"/>
      <c r="D10737" s="579"/>
      <c r="E10737" s="579"/>
      <c r="F10737" s="579"/>
      <c r="G10737" s="579"/>
      <c r="H10737" s="579"/>
    </row>
    <row r="10738" spans="1:8" ht="15.75" thickBot="1">
      <c r="A10738" s="580"/>
      <c r="B10738" s="580"/>
      <c r="C10738" s="580"/>
      <c r="D10738" s="580"/>
      <c r="E10738" s="580"/>
      <c r="F10738" s="580"/>
      <c r="G10738" s="580"/>
      <c r="H10738" s="580"/>
    </row>
    <row r="10739" spans="1:8" ht="26.25" thickBot="1">
      <c r="A10739" s="573" t="s">
        <v>4129</v>
      </c>
      <c r="B10739" s="581"/>
      <c r="C10739" s="581"/>
      <c r="D10739" s="582" t="s">
        <v>836</v>
      </c>
      <c r="E10739" s="583" t="s">
        <v>4130</v>
      </c>
      <c r="F10739" s="584" t="s">
        <v>28</v>
      </c>
      <c r="G10739" s="585" t="s">
        <v>0</v>
      </c>
      <c r="H10739" s="586" t="s">
        <v>5166</v>
      </c>
    </row>
    <row r="10740" spans="1:8" ht="15.75" customHeight="1" thickBot="1">
      <c r="A10740" s="580"/>
      <c r="B10740" s="580"/>
      <c r="C10740" s="580"/>
      <c r="D10740" s="580"/>
      <c r="E10740" s="580"/>
      <c r="F10740" s="580"/>
      <c r="G10740" s="580"/>
      <c r="H10740" s="580"/>
    </row>
    <row r="10741" spans="1:8">
      <c r="A10741" s="674" t="s">
        <v>1297</v>
      </c>
      <c r="B10741" s="675"/>
      <c r="C10741" s="675"/>
      <c r="D10741" s="675"/>
      <c r="E10741" s="675"/>
      <c r="F10741" s="675"/>
      <c r="G10741" s="675"/>
      <c r="H10741" s="676"/>
    </row>
    <row r="10742" spans="1:8">
      <c r="A10742" s="594" t="s">
        <v>4064</v>
      </c>
      <c r="B10742" s="595"/>
      <c r="C10742" s="595"/>
      <c r="D10742" s="596"/>
      <c r="E10742" s="597" t="s">
        <v>4130</v>
      </c>
      <c r="F10742" s="598" t="s">
        <v>4132</v>
      </c>
      <c r="G10742" s="599" t="s">
        <v>4133</v>
      </c>
      <c r="H10742" s="600" t="s">
        <v>4134</v>
      </c>
    </row>
    <row r="10743" spans="1:8">
      <c r="A10743" s="601" t="s">
        <v>5167</v>
      </c>
      <c r="B10743" s="602"/>
      <c r="C10743" s="602"/>
      <c r="D10743" s="603"/>
      <c r="E10743" s="604" t="s">
        <v>4164</v>
      </c>
      <c r="F10743" s="605">
        <v>1</v>
      </c>
      <c r="G10743" s="606">
        <v>19058</v>
      </c>
      <c r="H10743" s="607">
        <v>19058</v>
      </c>
    </row>
    <row r="10744" spans="1:8">
      <c r="A10744" s="601"/>
      <c r="B10744" s="602"/>
      <c r="C10744" s="602"/>
      <c r="D10744" s="603"/>
      <c r="E10744" s="604" t="s">
        <v>4141</v>
      </c>
      <c r="F10744" s="605"/>
      <c r="G10744" s="606" t="s">
        <v>4141</v>
      </c>
      <c r="H10744" s="607" t="s">
        <v>4141</v>
      </c>
    </row>
    <row r="10745" spans="1:8">
      <c r="A10745" s="601"/>
      <c r="B10745" s="602"/>
      <c r="C10745" s="602"/>
      <c r="D10745" s="603"/>
      <c r="E10745" s="604" t="s">
        <v>4141</v>
      </c>
      <c r="F10745" s="605"/>
      <c r="G10745" s="606" t="s">
        <v>4141</v>
      </c>
      <c r="H10745" s="607" t="s">
        <v>4141</v>
      </c>
    </row>
    <row r="10746" spans="1:8">
      <c r="A10746" s="601"/>
      <c r="B10746" s="602"/>
      <c r="C10746" s="602"/>
      <c r="D10746" s="603"/>
      <c r="E10746" s="623" t="s">
        <v>4142</v>
      </c>
      <c r="F10746" s="624"/>
      <c r="G10746" s="625"/>
      <c r="H10746" s="612">
        <v>19058</v>
      </c>
    </row>
    <row r="10747" spans="1:8">
      <c r="A10747" s="677" t="s">
        <v>4143</v>
      </c>
      <c r="B10747" s="678"/>
      <c r="C10747" s="678"/>
      <c r="D10747" s="678"/>
      <c r="E10747" s="678"/>
      <c r="F10747" s="678"/>
      <c r="G10747" s="678"/>
      <c r="H10747" s="679"/>
    </row>
    <row r="10748" spans="1:8">
      <c r="A10748" s="594" t="s">
        <v>4129</v>
      </c>
      <c r="B10748" s="595"/>
      <c r="C10748" s="595"/>
      <c r="D10748" s="596"/>
      <c r="E10748" s="597" t="s">
        <v>4130</v>
      </c>
      <c r="F10748" s="598" t="s">
        <v>4144</v>
      </c>
      <c r="G10748" s="599" t="s">
        <v>4133</v>
      </c>
      <c r="H10748" s="600" t="s">
        <v>4134</v>
      </c>
    </row>
    <row r="10749" spans="1:8">
      <c r="A10749" s="601" t="s">
        <v>4145</v>
      </c>
      <c r="B10749" s="602"/>
      <c r="C10749" s="602"/>
      <c r="D10749" s="603"/>
      <c r="E10749" s="604" t="s">
        <v>4146</v>
      </c>
      <c r="F10749" s="619">
        <v>0.15</v>
      </c>
      <c r="G10749" s="606">
        <v>1587.2183463750353</v>
      </c>
      <c r="H10749" s="607">
        <v>238.08</v>
      </c>
    </row>
    <row r="10750" spans="1:8">
      <c r="A10750" s="601"/>
      <c r="B10750" s="602"/>
      <c r="C10750" s="602"/>
      <c r="D10750" s="603"/>
      <c r="E10750" s="604" t="s">
        <v>4141</v>
      </c>
      <c r="F10750" s="619" t="s">
        <v>4141</v>
      </c>
      <c r="G10750" s="606" t="s">
        <v>4141</v>
      </c>
      <c r="H10750" s="607" t="s">
        <v>4141</v>
      </c>
    </row>
    <row r="10751" spans="1:8">
      <c r="A10751" s="601"/>
      <c r="B10751" s="602"/>
      <c r="C10751" s="602"/>
      <c r="D10751" s="603"/>
      <c r="E10751" s="604" t="s">
        <v>4141</v>
      </c>
      <c r="F10751" s="619" t="s">
        <v>4141</v>
      </c>
      <c r="G10751" s="606" t="s">
        <v>4141</v>
      </c>
      <c r="H10751" s="607" t="s">
        <v>4141</v>
      </c>
    </row>
    <row r="10752" spans="1:8">
      <c r="A10752" s="620"/>
      <c r="B10752" s="621"/>
      <c r="C10752" s="621"/>
      <c r="D10752" s="622"/>
      <c r="E10752" s="623" t="s">
        <v>4147</v>
      </c>
      <c r="F10752" s="624"/>
      <c r="G10752" s="625"/>
      <c r="H10752" s="612">
        <v>238.08</v>
      </c>
    </row>
    <row r="10753" spans="1:8">
      <c r="A10753" s="677" t="s">
        <v>4148</v>
      </c>
      <c r="B10753" s="678"/>
      <c r="C10753" s="678"/>
      <c r="D10753" s="678"/>
      <c r="E10753" s="678"/>
      <c r="F10753" s="678"/>
      <c r="G10753" s="678"/>
      <c r="H10753" s="679"/>
    </row>
    <row r="10754" spans="1:8">
      <c r="A10754" s="594" t="s">
        <v>4064</v>
      </c>
      <c r="B10754" s="595"/>
      <c r="C10754" s="595"/>
      <c r="D10754" s="596"/>
      <c r="E10754" s="597" t="s">
        <v>4130</v>
      </c>
      <c r="F10754" s="598" t="s">
        <v>4132</v>
      </c>
      <c r="G10754" s="599" t="s">
        <v>4133</v>
      </c>
      <c r="H10754" s="600" t="s">
        <v>4134</v>
      </c>
    </row>
    <row r="10755" spans="1:8">
      <c r="A10755" s="601" t="s">
        <v>4149</v>
      </c>
      <c r="B10755" s="602"/>
      <c r="C10755" s="602"/>
      <c r="D10755" s="603"/>
      <c r="E10755" s="604" t="s">
        <v>4140</v>
      </c>
      <c r="F10755" s="632">
        <v>0.1429</v>
      </c>
      <c r="G10755" s="606">
        <v>64783.484999999993</v>
      </c>
      <c r="H10755" s="607">
        <v>9257.56</v>
      </c>
    </row>
    <row r="10756" spans="1:8">
      <c r="A10756" s="601"/>
      <c r="B10756" s="602"/>
      <c r="C10756" s="602"/>
      <c r="D10756" s="603"/>
      <c r="E10756" s="623" t="s">
        <v>4150</v>
      </c>
      <c r="F10756" s="624"/>
      <c r="G10756" s="625"/>
      <c r="H10756" s="612">
        <v>9257.56</v>
      </c>
    </row>
    <row r="10757" spans="1:8">
      <c r="A10757" s="677" t="s">
        <v>4151</v>
      </c>
      <c r="B10757" s="678"/>
      <c r="C10757" s="678"/>
      <c r="D10757" s="678"/>
      <c r="E10757" s="678"/>
      <c r="F10757" s="678"/>
      <c r="G10757" s="678"/>
      <c r="H10757" s="679"/>
    </row>
    <row r="10758" spans="1:8">
      <c r="A10758" s="594" t="s">
        <v>4064</v>
      </c>
      <c r="B10758" s="595"/>
      <c r="C10758" s="595"/>
      <c r="D10758" s="596"/>
      <c r="E10758" s="597" t="s">
        <v>4130</v>
      </c>
      <c r="F10758" s="598" t="s">
        <v>4144</v>
      </c>
      <c r="G10758" s="599" t="s">
        <v>4133</v>
      </c>
      <c r="H10758" s="600" t="s">
        <v>4134</v>
      </c>
    </row>
    <row r="10759" spans="1:8">
      <c r="A10759" s="601" t="s">
        <v>4152</v>
      </c>
      <c r="B10759" s="602"/>
      <c r="C10759" s="602"/>
      <c r="D10759" s="603"/>
      <c r="E10759" s="604" t="s">
        <v>4146</v>
      </c>
      <c r="F10759" s="640">
        <v>0.15</v>
      </c>
      <c r="G10759" s="606">
        <v>64327.520156250001</v>
      </c>
      <c r="H10759" s="607">
        <v>9649.1299999999992</v>
      </c>
    </row>
    <row r="10760" spans="1:8">
      <c r="A10760" s="601"/>
      <c r="B10760" s="602"/>
      <c r="C10760" s="602"/>
      <c r="D10760" s="603"/>
      <c r="E10760" s="604" t="s">
        <v>4141</v>
      </c>
      <c r="F10760" s="605"/>
      <c r="G10760" s="606" t="s">
        <v>4141</v>
      </c>
      <c r="H10760" s="607" t="s">
        <v>4141</v>
      </c>
    </row>
    <row r="10761" spans="1:8" ht="13.5" thickBot="1">
      <c r="A10761" s="641"/>
      <c r="B10761" s="642"/>
      <c r="C10761" s="642"/>
      <c r="D10761" s="643"/>
      <c r="E10761" s="644" t="s">
        <v>4153</v>
      </c>
      <c r="F10761" s="645"/>
      <c r="G10761" s="646"/>
      <c r="H10761" s="647">
        <v>9649.1299999999992</v>
      </c>
    </row>
    <row r="10762" spans="1:8" ht="13.5" thickBot="1">
      <c r="A10762" s="648" t="s">
        <v>4154</v>
      </c>
      <c r="B10762" s="649"/>
      <c r="C10762" s="649"/>
      <c r="D10762" s="649"/>
      <c r="E10762" s="650"/>
      <c r="F10762" s="651">
        <v>38202.769999999997</v>
      </c>
      <c r="G10762" s="652"/>
      <c r="H10762" s="653"/>
    </row>
    <row r="10763" spans="1:8" ht="15.75" thickBot="1">
      <c r="A10763" s="579"/>
      <c r="B10763" s="579"/>
      <c r="C10763" s="579"/>
      <c r="D10763" s="579"/>
      <c r="E10763" s="579"/>
      <c r="F10763" s="579"/>
      <c r="G10763" s="579"/>
      <c r="H10763" s="579"/>
    </row>
    <row r="10764" spans="1:8" ht="15.75" thickBot="1">
      <c r="A10764" s="580"/>
      <c r="B10764" s="580"/>
      <c r="C10764" s="580"/>
      <c r="D10764" s="580"/>
      <c r="E10764" s="580"/>
      <c r="F10764" s="580"/>
      <c r="G10764" s="580"/>
      <c r="H10764" s="580"/>
    </row>
    <row r="10765" spans="1:8" ht="26.25" thickBot="1">
      <c r="A10765" s="573" t="s">
        <v>4129</v>
      </c>
      <c r="B10765" s="581"/>
      <c r="C10765" s="581"/>
      <c r="D10765" s="582" t="s">
        <v>838</v>
      </c>
      <c r="E10765" s="583" t="s">
        <v>4130</v>
      </c>
      <c r="F10765" s="584" t="s">
        <v>2</v>
      </c>
      <c r="G10765" s="585" t="s">
        <v>0</v>
      </c>
      <c r="H10765" s="586" t="s">
        <v>5168</v>
      </c>
    </row>
    <row r="10766" spans="1:8" ht="15.75" customHeight="1" thickBot="1">
      <c r="A10766" s="580"/>
      <c r="B10766" s="580"/>
      <c r="C10766" s="580"/>
      <c r="D10766" s="580"/>
      <c r="E10766" s="580"/>
      <c r="F10766" s="580"/>
      <c r="G10766" s="580"/>
      <c r="H10766" s="580"/>
    </row>
    <row r="10767" spans="1:8">
      <c r="A10767" s="674" t="s">
        <v>1297</v>
      </c>
      <c r="B10767" s="675"/>
      <c r="C10767" s="675"/>
      <c r="D10767" s="675"/>
      <c r="E10767" s="675"/>
      <c r="F10767" s="675"/>
      <c r="G10767" s="675"/>
      <c r="H10767" s="676"/>
    </row>
    <row r="10768" spans="1:8">
      <c r="A10768" s="594" t="s">
        <v>4064</v>
      </c>
      <c r="B10768" s="595"/>
      <c r="C10768" s="595"/>
      <c r="D10768" s="596"/>
      <c r="E10768" s="597" t="s">
        <v>4130</v>
      </c>
      <c r="F10768" s="598" t="s">
        <v>4132</v>
      </c>
      <c r="G10768" s="599" t="s">
        <v>4133</v>
      </c>
      <c r="H10768" s="600" t="s">
        <v>4134</v>
      </c>
    </row>
    <row r="10769" spans="1:8">
      <c r="A10769" s="601" t="s">
        <v>5169</v>
      </c>
      <c r="B10769" s="602"/>
      <c r="C10769" s="602"/>
      <c r="D10769" s="603"/>
      <c r="E10769" s="604" t="s">
        <v>4138</v>
      </c>
      <c r="F10769" s="605">
        <v>1</v>
      </c>
      <c r="G10769" s="606">
        <v>17245</v>
      </c>
      <c r="H10769" s="607">
        <v>17245</v>
      </c>
    </row>
    <row r="10770" spans="1:8">
      <c r="A10770" s="601"/>
      <c r="B10770" s="602"/>
      <c r="C10770" s="602"/>
      <c r="D10770" s="603"/>
      <c r="E10770" s="604" t="s">
        <v>4141</v>
      </c>
      <c r="F10770" s="605"/>
      <c r="G10770" s="606" t="s">
        <v>4141</v>
      </c>
      <c r="H10770" s="607" t="s">
        <v>4141</v>
      </c>
    </row>
    <row r="10771" spans="1:8">
      <c r="A10771" s="601"/>
      <c r="B10771" s="602"/>
      <c r="C10771" s="602"/>
      <c r="D10771" s="603"/>
      <c r="E10771" s="604" t="s">
        <v>4141</v>
      </c>
      <c r="F10771" s="605"/>
      <c r="G10771" s="606" t="s">
        <v>4141</v>
      </c>
      <c r="H10771" s="607" t="s">
        <v>4141</v>
      </c>
    </row>
    <row r="10772" spans="1:8">
      <c r="A10772" s="601"/>
      <c r="B10772" s="602"/>
      <c r="C10772" s="602"/>
      <c r="D10772" s="603"/>
      <c r="E10772" s="623" t="s">
        <v>4142</v>
      </c>
      <c r="F10772" s="624"/>
      <c r="G10772" s="625"/>
      <c r="H10772" s="612">
        <v>17245</v>
      </c>
    </row>
    <row r="10773" spans="1:8">
      <c r="A10773" s="677" t="s">
        <v>4143</v>
      </c>
      <c r="B10773" s="678"/>
      <c r="C10773" s="678"/>
      <c r="D10773" s="678"/>
      <c r="E10773" s="678"/>
      <c r="F10773" s="678"/>
      <c r="G10773" s="678"/>
      <c r="H10773" s="679"/>
    </row>
    <row r="10774" spans="1:8">
      <c r="A10774" s="594" t="s">
        <v>4129</v>
      </c>
      <c r="B10774" s="595"/>
      <c r="C10774" s="595"/>
      <c r="D10774" s="596"/>
      <c r="E10774" s="597" t="s">
        <v>4130</v>
      </c>
      <c r="F10774" s="598" t="s">
        <v>4144</v>
      </c>
      <c r="G10774" s="599" t="s">
        <v>4133</v>
      </c>
      <c r="H10774" s="600" t="s">
        <v>4134</v>
      </c>
    </row>
    <row r="10775" spans="1:8">
      <c r="A10775" s="601" t="s">
        <v>4145</v>
      </c>
      <c r="B10775" s="602"/>
      <c r="C10775" s="602"/>
      <c r="D10775" s="603"/>
      <c r="E10775" s="604" t="s">
        <v>4146</v>
      </c>
      <c r="F10775" s="619">
        <v>0.15</v>
      </c>
      <c r="G10775" s="606">
        <v>1587.2183463750353</v>
      </c>
      <c r="H10775" s="607">
        <v>238.08</v>
      </c>
    </row>
    <row r="10776" spans="1:8">
      <c r="A10776" s="601"/>
      <c r="B10776" s="602"/>
      <c r="C10776" s="602"/>
      <c r="D10776" s="603"/>
      <c r="E10776" s="604" t="s">
        <v>4141</v>
      </c>
      <c r="F10776" s="619" t="s">
        <v>4141</v>
      </c>
      <c r="G10776" s="606" t="s">
        <v>4141</v>
      </c>
      <c r="H10776" s="607" t="s">
        <v>4141</v>
      </c>
    </row>
    <row r="10777" spans="1:8">
      <c r="A10777" s="601"/>
      <c r="B10777" s="602"/>
      <c r="C10777" s="602"/>
      <c r="D10777" s="603"/>
      <c r="E10777" s="604" t="s">
        <v>4141</v>
      </c>
      <c r="F10777" s="619" t="s">
        <v>4141</v>
      </c>
      <c r="G10777" s="606" t="s">
        <v>4141</v>
      </c>
      <c r="H10777" s="607" t="s">
        <v>4141</v>
      </c>
    </row>
    <row r="10778" spans="1:8">
      <c r="A10778" s="620"/>
      <c r="B10778" s="621"/>
      <c r="C10778" s="621"/>
      <c r="D10778" s="622"/>
      <c r="E10778" s="623" t="s">
        <v>4147</v>
      </c>
      <c r="F10778" s="624"/>
      <c r="G10778" s="625"/>
      <c r="H10778" s="612">
        <v>238.08</v>
      </c>
    </row>
    <row r="10779" spans="1:8">
      <c r="A10779" s="677" t="s">
        <v>4148</v>
      </c>
      <c r="B10779" s="678"/>
      <c r="C10779" s="678"/>
      <c r="D10779" s="678"/>
      <c r="E10779" s="678"/>
      <c r="F10779" s="678"/>
      <c r="G10779" s="678"/>
      <c r="H10779" s="679"/>
    </row>
    <row r="10780" spans="1:8">
      <c r="A10780" s="594" t="s">
        <v>4064</v>
      </c>
      <c r="B10780" s="595"/>
      <c r="C10780" s="595"/>
      <c r="D10780" s="596"/>
      <c r="E10780" s="597" t="s">
        <v>4130</v>
      </c>
      <c r="F10780" s="598" t="s">
        <v>4132</v>
      </c>
      <c r="G10780" s="599" t="s">
        <v>4133</v>
      </c>
      <c r="H10780" s="600" t="s">
        <v>4134</v>
      </c>
    </row>
    <row r="10781" spans="1:8">
      <c r="A10781" s="601" t="s">
        <v>4149</v>
      </c>
      <c r="B10781" s="602"/>
      <c r="C10781" s="602"/>
      <c r="D10781" s="603"/>
      <c r="E10781" s="604" t="s">
        <v>4140</v>
      </c>
      <c r="F10781" s="632">
        <v>1.7899999999999999E-2</v>
      </c>
      <c r="G10781" s="606">
        <v>64783.484999999993</v>
      </c>
      <c r="H10781" s="607">
        <v>1159.6199999999999</v>
      </c>
    </row>
    <row r="10782" spans="1:8">
      <c r="A10782" s="601"/>
      <c r="B10782" s="602"/>
      <c r="C10782" s="602"/>
      <c r="D10782" s="603"/>
      <c r="E10782" s="623" t="s">
        <v>4150</v>
      </c>
      <c r="F10782" s="624"/>
      <c r="G10782" s="625"/>
      <c r="H10782" s="612">
        <v>1159.6199999999999</v>
      </c>
    </row>
    <row r="10783" spans="1:8">
      <c r="A10783" s="677" t="s">
        <v>4151</v>
      </c>
      <c r="B10783" s="678"/>
      <c r="C10783" s="678"/>
      <c r="D10783" s="678"/>
      <c r="E10783" s="678"/>
      <c r="F10783" s="678"/>
      <c r="G10783" s="678"/>
      <c r="H10783" s="679"/>
    </row>
    <row r="10784" spans="1:8">
      <c r="A10784" s="594" t="s">
        <v>4064</v>
      </c>
      <c r="B10784" s="595"/>
      <c r="C10784" s="595"/>
      <c r="D10784" s="596"/>
      <c r="E10784" s="597" t="s">
        <v>4130</v>
      </c>
      <c r="F10784" s="598" t="s">
        <v>4144</v>
      </c>
      <c r="G10784" s="599" t="s">
        <v>4133</v>
      </c>
      <c r="H10784" s="600" t="s">
        <v>4134</v>
      </c>
    </row>
    <row r="10785" spans="1:8">
      <c r="A10785" s="601" t="s">
        <v>4152</v>
      </c>
      <c r="B10785" s="602"/>
      <c r="C10785" s="602"/>
      <c r="D10785" s="603"/>
      <c r="E10785" s="604" t="s">
        <v>4146</v>
      </c>
      <c r="F10785" s="640">
        <v>0.15</v>
      </c>
      <c r="G10785" s="606">
        <v>64327.520156250001</v>
      </c>
      <c r="H10785" s="607">
        <v>9649.1299999999992</v>
      </c>
    </row>
    <row r="10786" spans="1:8">
      <c r="A10786" s="601"/>
      <c r="B10786" s="602"/>
      <c r="C10786" s="602"/>
      <c r="D10786" s="603"/>
      <c r="E10786" s="604" t="s">
        <v>4141</v>
      </c>
      <c r="F10786" s="605"/>
      <c r="G10786" s="606" t="s">
        <v>4141</v>
      </c>
      <c r="H10786" s="607" t="s">
        <v>4141</v>
      </c>
    </row>
    <row r="10787" spans="1:8" ht="13.5" thickBot="1">
      <c r="A10787" s="641"/>
      <c r="B10787" s="642"/>
      <c r="C10787" s="642"/>
      <c r="D10787" s="643"/>
      <c r="E10787" s="644" t="s">
        <v>4153</v>
      </c>
      <c r="F10787" s="645"/>
      <c r="G10787" s="646"/>
      <c r="H10787" s="647">
        <v>9649.1299999999992</v>
      </c>
    </row>
    <row r="10788" spans="1:8" ht="13.5" thickBot="1">
      <c r="A10788" s="648" t="s">
        <v>4154</v>
      </c>
      <c r="B10788" s="649"/>
      <c r="C10788" s="649"/>
      <c r="D10788" s="649"/>
      <c r="E10788" s="650"/>
      <c r="F10788" s="651">
        <v>28291.83</v>
      </c>
      <c r="G10788" s="652"/>
      <c r="H10788" s="653"/>
    </row>
    <row r="10789" spans="1:8" ht="15.75" thickBot="1">
      <c r="A10789" s="579"/>
      <c r="B10789" s="579"/>
      <c r="C10789" s="579"/>
      <c r="D10789" s="579"/>
      <c r="E10789" s="579"/>
      <c r="F10789" s="579"/>
      <c r="G10789" s="579"/>
      <c r="H10789" s="579"/>
    </row>
    <row r="10790" spans="1:8" ht="15.75" thickBot="1">
      <c r="A10790" s="580"/>
      <c r="B10790" s="580"/>
      <c r="C10790" s="580"/>
      <c r="D10790" s="580"/>
      <c r="E10790" s="580"/>
      <c r="F10790" s="580"/>
      <c r="G10790" s="580"/>
      <c r="H10790" s="580"/>
    </row>
    <row r="10791" spans="1:8" ht="26.25" thickBot="1">
      <c r="A10791" s="573" t="s">
        <v>4129</v>
      </c>
      <c r="B10791" s="581"/>
      <c r="C10791" s="581"/>
      <c r="D10791" s="582" t="s">
        <v>840</v>
      </c>
      <c r="E10791" s="583" t="s">
        <v>4130</v>
      </c>
      <c r="F10791" s="584" t="s">
        <v>2</v>
      </c>
      <c r="G10791" s="585" t="s">
        <v>0</v>
      </c>
      <c r="H10791" s="586" t="s">
        <v>5170</v>
      </c>
    </row>
    <row r="10792" spans="1:8" ht="15.75" customHeight="1" thickBot="1">
      <c r="A10792" s="580"/>
      <c r="B10792" s="580"/>
      <c r="C10792" s="580"/>
      <c r="D10792" s="580"/>
      <c r="E10792" s="580"/>
      <c r="F10792" s="580"/>
      <c r="G10792" s="580"/>
      <c r="H10792" s="580"/>
    </row>
    <row r="10793" spans="1:8">
      <c r="A10793" s="674" t="s">
        <v>1297</v>
      </c>
      <c r="B10793" s="675"/>
      <c r="C10793" s="675"/>
      <c r="D10793" s="675"/>
      <c r="E10793" s="675"/>
      <c r="F10793" s="675"/>
      <c r="G10793" s="675"/>
      <c r="H10793" s="676"/>
    </row>
    <row r="10794" spans="1:8">
      <c r="A10794" s="594" t="s">
        <v>4064</v>
      </c>
      <c r="B10794" s="595"/>
      <c r="C10794" s="595"/>
      <c r="D10794" s="596"/>
      <c r="E10794" s="597" t="s">
        <v>4130</v>
      </c>
      <c r="F10794" s="598" t="s">
        <v>4132</v>
      </c>
      <c r="G10794" s="599" t="s">
        <v>4133</v>
      </c>
      <c r="H10794" s="600" t="s">
        <v>4134</v>
      </c>
    </row>
    <row r="10795" spans="1:8">
      <c r="A10795" s="601" t="s">
        <v>5171</v>
      </c>
      <c r="B10795" s="602"/>
      <c r="C10795" s="602"/>
      <c r="D10795" s="603"/>
      <c r="E10795" s="604" t="s">
        <v>4138</v>
      </c>
      <c r="F10795" s="605">
        <v>1</v>
      </c>
      <c r="G10795" s="606">
        <v>43275</v>
      </c>
      <c r="H10795" s="607">
        <v>43275</v>
      </c>
    </row>
    <row r="10796" spans="1:8">
      <c r="A10796" s="601"/>
      <c r="B10796" s="602"/>
      <c r="C10796" s="602"/>
      <c r="D10796" s="603"/>
      <c r="E10796" s="604" t="s">
        <v>4141</v>
      </c>
      <c r="F10796" s="605"/>
      <c r="G10796" s="606" t="s">
        <v>4141</v>
      </c>
      <c r="H10796" s="607" t="s">
        <v>4141</v>
      </c>
    </row>
    <row r="10797" spans="1:8">
      <c r="A10797" s="601"/>
      <c r="B10797" s="602"/>
      <c r="C10797" s="602"/>
      <c r="D10797" s="603"/>
      <c r="E10797" s="604" t="s">
        <v>4141</v>
      </c>
      <c r="F10797" s="605"/>
      <c r="G10797" s="606" t="s">
        <v>4141</v>
      </c>
      <c r="H10797" s="607" t="s">
        <v>4141</v>
      </c>
    </row>
    <row r="10798" spans="1:8">
      <c r="A10798" s="601"/>
      <c r="B10798" s="602"/>
      <c r="C10798" s="602"/>
      <c r="D10798" s="603"/>
      <c r="E10798" s="623" t="s">
        <v>4142</v>
      </c>
      <c r="F10798" s="624"/>
      <c r="G10798" s="625"/>
      <c r="H10798" s="612">
        <v>43275</v>
      </c>
    </row>
    <row r="10799" spans="1:8">
      <c r="A10799" s="677" t="s">
        <v>4143</v>
      </c>
      <c r="B10799" s="678"/>
      <c r="C10799" s="678"/>
      <c r="D10799" s="678"/>
      <c r="E10799" s="678"/>
      <c r="F10799" s="678"/>
      <c r="G10799" s="678"/>
      <c r="H10799" s="679"/>
    </row>
    <row r="10800" spans="1:8">
      <c r="A10800" s="594" t="s">
        <v>4129</v>
      </c>
      <c r="B10800" s="595"/>
      <c r="C10800" s="595"/>
      <c r="D10800" s="596"/>
      <c r="E10800" s="597" t="s">
        <v>4130</v>
      </c>
      <c r="F10800" s="598" t="s">
        <v>4144</v>
      </c>
      <c r="G10800" s="599" t="s">
        <v>4133</v>
      </c>
      <c r="H10800" s="600" t="s">
        <v>4134</v>
      </c>
    </row>
    <row r="10801" spans="1:8">
      <c r="A10801" s="601" t="s">
        <v>4145</v>
      </c>
      <c r="B10801" s="602"/>
      <c r="C10801" s="602"/>
      <c r="D10801" s="603"/>
      <c r="E10801" s="604" t="s">
        <v>4146</v>
      </c>
      <c r="F10801" s="619">
        <v>0.15</v>
      </c>
      <c r="G10801" s="606">
        <v>1587.2183463750353</v>
      </c>
      <c r="H10801" s="607">
        <v>238.08</v>
      </c>
    </row>
    <row r="10802" spans="1:8">
      <c r="A10802" s="601"/>
      <c r="B10802" s="602"/>
      <c r="C10802" s="602"/>
      <c r="D10802" s="603"/>
      <c r="E10802" s="604" t="s">
        <v>4141</v>
      </c>
      <c r="F10802" s="619" t="s">
        <v>4141</v>
      </c>
      <c r="G10802" s="606" t="s">
        <v>4141</v>
      </c>
      <c r="H10802" s="607" t="s">
        <v>4141</v>
      </c>
    </row>
    <row r="10803" spans="1:8">
      <c r="A10803" s="601"/>
      <c r="B10803" s="602"/>
      <c r="C10803" s="602"/>
      <c r="D10803" s="603"/>
      <c r="E10803" s="604" t="s">
        <v>4141</v>
      </c>
      <c r="F10803" s="619" t="s">
        <v>4141</v>
      </c>
      <c r="G10803" s="606" t="s">
        <v>4141</v>
      </c>
      <c r="H10803" s="607" t="s">
        <v>4141</v>
      </c>
    </row>
    <row r="10804" spans="1:8">
      <c r="A10804" s="620"/>
      <c r="B10804" s="621"/>
      <c r="C10804" s="621"/>
      <c r="D10804" s="622"/>
      <c r="E10804" s="623" t="s">
        <v>4147</v>
      </c>
      <c r="F10804" s="624"/>
      <c r="G10804" s="625"/>
      <c r="H10804" s="612">
        <v>238.08</v>
      </c>
    </row>
    <row r="10805" spans="1:8">
      <c r="A10805" s="677" t="s">
        <v>4148</v>
      </c>
      <c r="B10805" s="678"/>
      <c r="C10805" s="678"/>
      <c r="D10805" s="678"/>
      <c r="E10805" s="678"/>
      <c r="F10805" s="678"/>
      <c r="G10805" s="678"/>
      <c r="H10805" s="679"/>
    </row>
    <row r="10806" spans="1:8">
      <c r="A10806" s="594" t="s">
        <v>4064</v>
      </c>
      <c r="B10806" s="595"/>
      <c r="C10806" s="595"/>
      <c r="D10806" s="596"/>
      <c r="E10806" s="597" t="s">
        <v>4130</v>
      </c>
      <c r="F10806" s="598" t="s">
        <v>4132</v>
      </c>
      <c r="G10806" s="599" t="s">
        <v>4133</v>
      </c>
      <c r="H10806" s="600" t="s">
        <v>4134</v>
      </c>
    </row>
    <row r="10807" spans="1:8">
      <c r="A10807" s="601" t="s">
        <v>4149</v>
      </c>
      <c r="B10807" s="602"/>
      <c r="C10807" s="602"/>
      <c r="D10807" s="603"/>
      <c r="E10807" s="604" t="s">
        <v>4140</v>
      </c>
      <c r="F10807" s="632">
        <v>1.7899999999999999E-2</v>
      </c>
      <c r="G10807" s="606">
        <v>64783.484999999993</v>
      </c>
      <c r="H10807" s="607">
        <v>1159.6199999999999</v>
      </c>
    </row>
    <row r="10808" spans="1:8">
      <c r="A10808" s="601"/>
      <c r="B10808" s="602"/>
      <c r="C10808" s="602"/>
      <c r="D10808" s="603"/>
      <c r="E10808" s="623" t="s">
        <v>4150</v>
      </c>
      <c r="F10808" s="624"/>
      <c r="G10808" s="625"/>
      <c r="H10808" s="612">
        <v>1159.6199999999999</v>
      </c>
    </row>
    <row r="10809" spans="1:8">
      <c r="A10809" s="677" t="s">
        <v>4151</v>
      </c>
      <c r="B10809" s="678"/>
      <c r="C10809" s="678"/>
      <c r="D10809" s="678"/>
      <c r="E10809" s="678"/>
      <c r="F10809" s="678"/>
      <c r="G10809" s="678"/>
      <c r="H10809" s="679"/>
    </row>
    <row r="10810" spans="1:8">
      <c r="A10810" s="594" t="s">
        <v>4064</v>
      </c>
      <c r="B10810" s="595"/>
      <c r="C10810" s="595"/>
      <c r="D10810" s="596"/>
      <c r="E10810" s="597" t="s">
        <v>4130</v>
      </c>
      <c r="F10810" s="598" t="s">
        <v>4144</v>
      </c>
      <c r="G10810" s="599" t="s">
        <v>4133</v>
      </c>
      <c r="H10810" s="600" t="s">
        <v>4134</v>
      </c>
    </row>
    <row r="10811" spans="1:8">
      <c r="A10811" s="601" t="s">
        <v>4152</v>
      </c>
      <c r="B10811" s="602"/>
      <c r="C10811" s="602"/>
      <c r="D10811" s="603"/>
      <c r="E10811" s="604" t="s">
        <v>4146</v>
      </c>
      <c r="F10811" s="640">
        <v>0.15</v>
      </c>
      <c r="G10811" s="606">
        <v>64327.520156250001</v>
      </c>
      <c r="H10811" s="607">
        <v>9649.1299999999992</v>
      </c>
    </row>
    <row r="10812" spans="1:8">
      <c r="A10812" s="601"/>
      <c r="B10812" s="602"/>
      <c r="C10812" s="602"/>
      <c r="D10812" s="603"/>
      <c r="E10812" s="604" t="s">
        <v>4141</v>
      </c>
      <c r="F10812" s="605"/>
      <c r="G10812" s="606" t="s">
        <v>4141</v>
      </c>
      <c r="H10812" s="607" t="s">
        <v>4141</v>
      </c>
    </row>
    <row r="10813" spans="1:8" ht="13.5" thickBot="1">
      <c r="A10813" s="641"/>
      <c r="B10813" s="642"/>
      <c r="C10813" s="642"/>
      <c r="D10813" s="643"/>
      <c r="E10813" s="644" t="s">
        <v>4153</v>
      </c>
      <c r="F10813" s="645"/>
      <c r="G10813" s="646"/>
      <c r="H10813" s="647">
        <v>9649.1299999999992</v>
      </c>
    </row>
    <row r="10814" spans="1:8" ht="13.5" thickBot="1">
      <c r="A10814" s="648" t="s">
        <v>4154</v>
      </c>
      <c r="B10814" s="649"/>
      <c r="C10814" s="649"/>
      <c r="D10814" s="649"/>
      <c r="E10814" s="650"/>
      <c r="F10814" s="651">
        <v>54321.83</v>
      </c>
      <c r="G10814" s="652"/>
      <c r="H10814" s="653"/>
    </row>
    <row r="10815" spans="1:8" ht="15.75" thickBot="1">
      <c r="A10815" s="579"/>
      <c r="B10815" s="579"/>
      <c r="C10815" s="579"/>
      <c r="D10815" s="579"/>
      <c r="E10815" s="579"/>
      <c r="F10815" s="579"/>
      <c r="G10815" s="579"/>
      <c r="H10815" s="579"/>
    </row>
    <row r="10816" spans="1:8" ht="15.75" thickBot="1">
      <c r="A10816" s="580"/>
      <c r="B10816" s="580"/>
      <c r="C10816" s="580"/>
      <c r="D10816" s="580"/>
      <c r="E10816" s="580"/>
      <c r="F10816" s="580"/>
      <c r="G10816" s="580"/>
      <c r="H10816" s="580"/>
    </row>
    <row r="10817" spans="1:8" ht="13.5" thickBot="1">
      <c r="A10817" s="573" t="s">
        <v>4129</v>
      </c>
      <c r="B10817" s="581"/>
      <c r="C10817" s="581"/>
      <c r="D10817" s="582" t="s">
        <v>842</v>
      </c>
      <c r="E10817" s="583" t="s">
        <v>4130</v>
      </c>
      <c r="F10817" s="584" t="s">
        <v>28</v>
      </c>
      <c r="G10817" s="585" t="s">
        <v>0</v>
      </c>
      <c r="H10817" s="586" t="s">
        <v>5172</v>
      </c>
    </row>
    <row r="10818" spans="1:8" ht="15.75" customHeight="1" thickBot="1">
      <c r="A10818" s="580"/>
      <c r="B10818" s="580"/>
      <c r="C10818" s="580"/>
      <c r="D10818" s="580"/>
      <c r="E10818" s="580"/>
      <c r="F10818" s="580"/>
      <c r="G10818" s="580"/>
      <c r="H10818" s="580"/>
    </row>
    <row r="10819" spans="1:8">
      <c r="A10819" s="674" t="s">
        <v>1297</v>
      </c>
      <c r="B10819" s="675"/>
      <c r="C10819" s="675"/>
      <c r="D10819" s="675"/>
      <c r="E10819" s="675"/>
      <c r="F10819" s="675"/>
      <c r="G10819" s="675"/>
      <c r="H10819" s="676"/>
    </row>
    <row r="10820" spans="1:8">
      <c r="A10820" s="594" t="s">
        <v>4064</v>
      </c>
      <c r="B10820" s="595"/>
      <c r="C10820" s="595"/>
      <c r="D10820" s="596"/>
      <c r="E10820" s="597" t="s">
        <v>4130</v>
      </c>
      <c r="F10820" s="598" t="s">
        <v>4132</v>
      </c>
      <c r="G10820" s="599" t="s">
        <v>4133</v>
      </c>
      <c r="H10820" s="600" t="s">
        <v>4134</v>
      </c>
    </row>
    <row r="10821" spans="1:8">
      <c r="A10821" s="601" t="s">
        <v>5173</v>
      </c>
      <c r="B10821" s="602"/>
      <c r="C10821" s="602"/>
      <c r="D10821" s="603"/>
      <c r="E10821" s="604" t="s">
        <v>4164</v>
      </c>
      <c r="F10821" s="605">
        <v>1</v>
      </c>
      <c r="G10821" s="606">
        <v>16475</v>
      </c>
      <c r="H10821" s="607">
        <v>16475</v>
      </c>
    </row>
    <row r="10822" spans="1:8">
      <c r="A10822" s="601" t="s">
        <v>5174</v>
      </c>
      <c r="B10822" s="602"/>
      <c r="C10822" s="602"/>
      <c r="D10822" s="603"/>
      <c r="E10822" s="604" t="s">
        <v>4164</v>
      </c>
      <c r="F10822" s="605">
        <v>0.15</v>
      </c>
      <c r="G10822" s="606">
        <v>31772</v>
      </c>
      <c r="H10822" s="607">
        <v>4765.8</v>
      </c>
    </row>
    <row r="10823" spans="1:8">
      <c r="A10823" s="601" t="s">
        <v>4946</v>
      </c>
      <c r="B10823" s="602"/>
      <c r="C10823" s="602"/>
      <c r="D10823" s="603"/>
      <c r="E10823" s="604" t="s">
        <v>4138</v>
      </c>
      <c r="F10823" s="605">
        <v>0.15</v>
      </c>
      <c r="G10823" s="606">
        <v>1995</v>
      </c>
      <c r="H10823" s="607">
        <v>299.25</v>
      </c>
    </row>
    <row r="10824" spans="1:8">
      <c r="A10824" s="601"/>
      <c r="B10824" s="602"/>
      <c r="C10824" s="602"/>
      <c r="D10824" s="603"/>
      <c r="E10824" s="623" t="s">
        <v>4142</v>
      </c>
      <c r="F10824" s="624"/>
      <c r="G10824" s="625"/>
      <c r="H10824" s="612">
        <v>21540.05</v>
      </c>
    </row>
    <row r="10825" spans="1:8">
      <c r="A10825" s="677" t="s">
        <v>4143</v>
      </c>
      <c r="B10825" s="678"/>
      <c r="C10825" s="678"/>
      <c r="D10825" s="678"/>
      <c r="E10825" s="678"/>
      <c r="F10825" s="678"/>
      <c r="G10825" s="678"/>
      <c r="H10825" s="679"/>
    </row>
    <row r="10826" spans="1:8">
      <c r="A10826" s="594" t="s">
        <v>4129</v>
      </c>
      <c r="B10826" s="595"/>
      <c r="C10826" s="595"/>
      <c r="D10826" s="596"/>
      <c r="E10826" s="597" t="s">
        <v>4130</v>
      </c>
      <c r="F10826" s="598" t="s">
        <v>4144</v>
      </c>
      <c r="G10826" s="599" t="s">
        <v>4133</v>
      </c>
      <c r="H10826" s="600" t="s">
        <v>4134</v>
      </c>
    </row>
    <row r="10827" spans="1:8">
      <c r="A10827" s="601" t="s">
        <v>4145</v>
      </c>
      <c r="B10827" s="602"/>
      <c r="C10827" s="602"/>
      <c r="D10827" s="603"/>
      <c r="E10827" s="604" t="s">
        <v>4146</v>
      </c>
      <c r="F10827" s="619">
        <v>0.2</v>
      </c>
      <c r="G10827" s="606">
        <v>1587.2183463750353</v>
      </c>
      <c r="H10827" s="607">
        <v>317.44</v>
      </c>
    </row>
    <row r="10828" spans="1:8">
      <c r="A10828" s="601"/>
      <c r="B10828" s="602"/>
      <c r="C10828" s="602"/>
      <c r="D10828" s="603"/>
      <c r="E10828" s="604" t="s">
        <v>4141</v>
      </c>
      <c r="F10828" s="619" t="s">
        <v>4141</v>
      </c>
      <c r="G10828" s="606" t="s">
        <v>4141</v>
      </c>
      <c r="H10828" s="607" t="s">
        <v>4141</v>
      </c>
    </row>
    <row r="10829" spans="1:8">
      <c r="A10829" s="601"/>
      <c r="B10829" s="602"/>
      <c r="C10829" s="602"/>
      <c r="D10829" s="603"/>
      <c r="E10829" s="604" t="s">
        <v>4141</v>
      </c>
      <c r="F10829" s="619" t="s">
        <v>4141</v>
      </c>
      <c r="G10829" s="606" t="s">
        <v>4141</v>
      </c>
      <c r="H10829" s="607" t="s">
        <v>4141</v>
      </c>
    </row>
    <row r="10830" spans="1:8">
      <c r="A10830" s="620"/>
      <c r="B10830" s="621"/>
      <c r="C10830" s="621"/>
      <c r="D10830" s="622"/>
      <c r="E10830" s="623" t="s">
        <v>4147</v>
      </c>
      <c r="F10830" s="624"/>
      <c r="G10830" s="625"/>
      <c r="H10830" s="612">
        <v>317.44</v>
      </c>
    </row>
    <row r="10831" spans="1:8">
      <c r="A10831" s="677" t="s">
        <v>4148</v>
      </c>
      <c r="B10831" s="678"/>
      <c r="C10831" s="678"/>
      <c r="D10831" s="678"/>
      <c r="E10831" s="678"/>
      <c r="F10831" s="678"/>
      <c r="G10831" s="678"/>
      <c r="H10831" s="679"/>
    </row>
    <row r="10832" spans="1:8">
      <c r="A10832" s="594" t="s">
        <v>4064</v>
      </c>
      <c r="B10832" s="595"/>
      <c r="C10832" s="595"/>
      <c r="D10832" s="596"/>
      <c r="E10832" s="597" t="s">
        <v>4130</v>
      </c>
      <c r="F10832" s="598" t="s">
        <v>4132</v>
      </c>
      <c r="G10832" s="599" t="s">
        <v>4133</v>
      </c>
      <c r="H10832" s="600" t="s">
        <v>4134</v>
      </c>
    </row>
    <row r="10833" spans="1:8">
      <c r="A10833" s="601" t="s">
        <v>4149</v>
      </c>
      <c r="B10833" s="602"/>
      <c r="C10833" s="602"/>
      <c r="D10833" s="603"/>
      <c r="E10833" s="604" t="s">
        <v>4140</v>
      </c>
      <c r="F10833" s="632">
        <v>0.02</v>
      </c>
      <c r="G10833" s="606">
        <v>64783.484999999993</v>
      </c>
      <c r="H10833" s="607">
        <v>1295.67</v>
      </c>
    </row>
    <row r="10834" spans="1:8">
      <c r="A10834" s="601"/>
      <c r="B10834" s="602"/>
      <c r="C10834" s="602"/>
      <c r="D10834" s="603"/>
      <c r="E10834" s="623" t="s">
        <v>4150</v>
      </c>
      <c r="F10834" s="624"/>
      <c r="G10834" s="625"/>
      <c r="H10834" s="612">
        <v>1295.67</v>
      </c>
    </row>
    <row r="10835" spans="1:8">
      <c r="A10835" s="677" t="s">
        <v>4151</v>
      </c>
      <c r="B10835" s="678"/>
      <c r="C10835" s="678"/>
      <c r="D10835" s="678"/>
      <c r="E10835" s="678"/>
      <c r="F10835" s="678"/>
      <c r="G10835" s="678"/>
      <c r="H10835" s="679"/>
    </row>
    <row r="10836" spans="1:8">
      <c r="A10836" s="594" t="s">
        <v>4064</v>
      </c>
      <c r="B10836" s="595"/>
      <c r="C10836" s="595"/>
      <c r="D10836" s="596"/>
      <c r="E10836" s="597" t="s">
        <v>4130</v>
      </c>
      <c r="F10836" s="598" t="s">
        <v>4144</v>
      </c>
      <c r="G10836" s="599" t="s">
        <v>4133</v>
      </c>
      <c r="H10836" s="600" t="s">
        <v>4134</v>
      </c>
    </row>
    <row r="10837" spans="1:8">
      <c r="A10837" s="601" t="s">
        <v>4195</v>
      </c>
      <c r="B10837" s="602"/>
      <c r="C10837" s="602"/>
      <c r="D10837" s="603"/>
      <c r="E10837" s="604" t="s">
        <v>4146</v>
      </c>
      <c r="F10837" s="640">
        <v>0.2</v>
      </c>
      <c r="G10837" s="606">
        <v>45029.264109374999</v>
      </c>
      <c r="H10837" s="607">
        <v>9005.85</v>
      </c>
    </row>
    <row r="10838" spans="1:8">
      <c r="A10838" s="601"/>
      <c r="B10838" s="602"/>
      <c r="C10838" s="602"/>
      <c r="D10838" s="603"/>
      <c r="E10838" s="604" t="s">
        <v>4141</v>
      </c>
      <c r="F10838" s="605"/>
      <c r="G10838" s="606" t="s">
        <v>4141</v>
      </c>
      <c r="H10838" s="607" t="s">
        <v>4141</v>
      </c>
    </row>
    <row r="10839" spans="1:8" ht="13.5" thickBot="1">
      <c r="A10839" s="641"/>
      <c r="B10839" s="642"/>
      <c r="C10839" s="642"/>
      <c r="D10839" s="643"/>
      <c r="E10839" s="644" t="s">
        <v>4153</v>
      </c>
      <c r="F10839" s="645"/>
      <c r="G10839" s="646"/>
      <c r="H10839" s="647">
        <v>9005.85</v>
      </c>
    </row>
    <row r="10840" spans="1:8" ht="13.5" thickBot="1">
      <c r="A10840" s="648" t="s">
        <v>4154</v>
      </c>
      <c r="B10840" s="649"/>
      <c r="C10840" s="649"/>
      <c r="D10840" s="649"/>
      <c r="E10840" s="650"/>
      <c r="F10840" s="651">
        <v>32159.01</v>
      </c>
      <c r="G10840" s="652"/>
      <c r="H10840" s="653"/>
    </row>
    <row r="10841" spans="1:8" ht="15.75" thickBot="1">
      <c r="A10841" s="579"/>
      <c r="B10841" s="579"/>
      <c r="C10841" s="579"/>
      <c r="D10841" s="579"/>
      <c r="E10841" s="579"/>
      <c r="F10841" s="579"/>
      <c r="G10841" s="579"/>
      <c r="H10841" s="579"/>
    </row>
    <row r="10842" spans="1:8" ht="15.75" thickBot="1">
      <c r="A10842" s="580"/>
      <c r="B10842" s="580"/>
      <c r="C10842" s="580"/>
      <c r="D10842" s="580"/>
      <c r="E10842" s="580"/>
      <c r="F10842" s="580"/>
      <c r="G10842" s="580"/>
      <c r="H10842" s="580"/>
    </row>
    <row r="10843" spans="1:8" ht="26.25" thickBot="1">
      <c r="A10843" s="573" t="s">
        <v>4129</v>
      </c>
      <c r="B10843" s="581"/>
      <c r="C10843" s="581"/>
      <c r="D10843" s="582" t="s">
        <v>844</v>
      </c>
      <c r="E10843" s="583" t="s">
        <v>4130</v>
      </c>
      <c r="F10843" s="584" t="s">
        <v>2</v>
      </c>
      <c r="G10843" s="585" t="s">
        <v>0</v>
      </c>
      <c r="H10843" s="586" t="s">
        <v>5175</v>
      </c>
    </row>
    <row r="10844" spans="1:8" ht="15.75" customHeight="1" thickBot="1">
      <c r="A10844" s="580"/>
      <c r="B10844" s="580"/>
      <c r="C10844" s="580"/>
      <c r="D10844" s="580"/>
      <c r="E10844" s="580"/>
      <c r="F10844" s="580"/>
      <c r="G10844" s="580"/>
      <c r="H10844" s="580"/>
    </row>
    <row r="10845" spans="1:8">
      <c r="A10845" s="674" t="s">
        <v>1297</v>
      </c>
      <c r="B10845" s="675"/>
      <c r="C10845" s="675"/>
      <c r="D10845" s="675"/>
      <c r="E10845" s="675"/>
      <c r="F10845" s="675"/>
      <c r="G10845" s="675"/>
      <c r="H10845" s="676"/>
    </row>
    <row r="10846" spans="1:8">
      <c r="A10846" s="594" t="s">
        <v>4064</v>
      </c>
      <c r="B10846" s="595"/>
      <c r="C10846" s="595"/>
      <c r="D10846" s="596"/>
      <c r="E10846" s="597" t="s">
        <v>4130</v>
      </c>
      <c r="F10846" s="598" t="s">
        <v>4132</v>
      </c>
      <c r="G10846" s="599" t="s">
        <v>4133</v>
      </c>
      <c r="H10846" s="600" t="s">
        <v>4134</v>
      </c>
    </row>
    <row r="10847" spans="1:8">
      <c r="A10847" s="601" t="s">
        <v>5176</v>
      </c>
      <c r="B10847" s="602"/>
      <c r="C10847" s="602"/>
      <c r="D10847" s="603"/>
      <c r="E10847" s="604" t="s">
        <v>4138</v>
      </c>
      <c r="F10847" s="605">
        <v>1</v>
      </c>
      <c r="G10847" s="606">
        <v>9562</v>
      </c>
      <c r="H10847" s="607">
        <v>9562</v>
      </c>
    </row>
    <row r="10848" spans="1:8">
      <c r="A10848" s="601"/>
      <c r="B10848" s="602"/>
      <c r="C10848" s="602"/>
      <c r="D10848" s="603"/>
      <c r="E10848" s="604" t="s">
        <v>4141</v>
      </c>
      <c r="F10848" s="605"/>
      <c r="G10848" s="606" t="s">
        <v>4141</v>
      </c>
      <c r="H10848" s="607" t="s">
        <v>4141</v>
      </c>
    </row>
    <row r="10849" spans="1:8">
      <c r="A10849" s="601"/>
      <c r="B10849" s="602"/>
      <c r="C10849" s="602"/>
      <c r="D10849" s="603"/>
      <c r="E10849" s="604" t="s">
        <v>4141</v>
      </c>
      <c r="F10849" s="605"/>
      <c r="G10849" s="606" t="s">
        <v>4141</v>
      </c>
      <c r="H10849" s="607" t="s">
        <v>4141</v>
      </c>
    </row>
    <row r="10850" spans="1:8">
      <c r="A10850" s="601"/>
      <c r="B10850" s="602"/>
      <c r="C10850" s="602"/>
      <c r="D10850" s="603"/>
      <c r="E10850" s="623" t="s">
        <v>4142</v>
      </c>
      <c r="F10850" s="624"/>
      <c r="G10850" s="625"/>
      <c r="H10850" s="612">
        <v>9562</v>
      </c>
    </row>
    <row r="10851" spans="1:8">
      <c r="A10851" s="677" t="s">
        <v>4143</v>
      </c>
      <c r="B10851" s="678"/>
      <c r="C10851" s="678"/>
      <c r="D10851" s="678"/>
      <c r="E10851" s="678"/>
      <c r="F10851" s="678"/>
      <c r="G10851" s="678"/>
      <c r="H10851" s="679"/>
    </row>
    <row r="10852" spans="1:8">
      <c r="A10852" s="594" t="s">
        <v>4129</v>
      </c>
      <c r="B10852" s="595"/>
      <c r="C10852" s="595"/>
      <c r="D10852" s="596"/>
      <c r="E10852" s="597" t="s">
        <v>4130</v>
      </c>
      <c r="F10852" s="598" t="s">
        <v>4144</v>
      </c>
      <c r="G10852" s="599" t="s">
        <v>4133</v>
      </c>
      <c r="H10852" s="600" t="s">
        <v>4134</v>
      </c>
    </row>
    <row r="10853" spans="1:8">
      <c r="A10853" s="601" t="s">
        <v>4145</v>
      </c>
      <c r="B10853" s="602"/>
      <c r="C10853" s="602"/>
      <c r="D10853" s="603"/>
      <c r="E10853" s="604" t="s">
        <v>4146</v>
      </c>
      <c r="F10853" s="619">
        <v>0.55000000000000004</v>
      </c>
      <c r="G10853" s="606">
        <v>1587.2183463750353</v>
      </c>
      <c r="H10853" s="607">
        <v>872.97</v>
      </c>
    </row>
    <row r="10854" spans="1:8">
      <c r="A10854" s="601"/>
      <c r="B10854" s="602"/>
      <c r="C10854" s="602"/>
      <c r="D10854" s="603"/>
      <c r="E10854" s="604" t="s">
        <v>4141</v>
      </c>
      <c r="F10854" s="619" t="s">
        <v>4141</v>
      </c>
      <c r="G10854" s="606" t="s">
        <v>4141</v>
      </c>
      <c r="H10854" s="607" t="s">
        <v>4141</v>
      </c>
    </row>
    <row r="10855" spans="1:8">
      <c r="A10855" s="601"/>
      <c r="B10855" s="602"/>
      <c r="C10855" s="602"/>
      <c r="D10855" s="603"/>
      <c r="E10855" s="604" t="s">
        <v>4141</v>
      </c>
      <c r="F10855" s="619" t="s">
        <v>4141</v>
      </c>
      <c r="G10855" s="606" t="s">
        <v>4141</v>
      </c>
      <c r="H10855" s="607" t="s">
        <v>4141</v>
      </c>
    </row>
    <row r="10856" spans="1:8">
      <c r="A10856" s="620"/>
      <c r="B10856" s="621"/>
      <c r="C10856" s="621"/>
      <c r="D10856" s="622"/>
      <c r="E10856" s="623" t="s">
        <v>4147</v>
      </c>
      <c r="F10856" s="624"/>
      <c r="G10856" s="625"/>
      <c r="H10856" s="612">
        <v>872.97</v>
      </c>
    </row>
    <row r="10857" spans="1:8">
      <c r="A10857" s="677" t="s">
        <v>4148</v>
      </c>
      <c r="B10857" s="678"/>
      <c r="C10857" s="678"/>
      <c r="D10857" s="678"/>
      <c r="E10857" s="678"/>
      <c r="F10857" s="678"/>
      <c r="G10857" s="678"/>
      <c r="H10857" s="679"/>
    </row>
    <row r="10858" spans="1:8">
      <c r="A10858" s="594" t="s">
        <v>4064</v>
      </c>
      <c r="B10858" s="595"/>
      <c r="C10858" s="595"/>
      <c r="D10858" s="596"/>
      <c r="E10858" s="597" t="s">
        <v>4130</v>
      </c>
      <c r="F10858" s="598" t="s">
        <v>4132</v>
      </c>
      <c r="G10858" s="599" t="s">
        <v>4133</v>
      </c>
      <c r="H10858" s="600" t="s">
        <v>4134</v>
      </c>
    </row>
    <row r="10859" spans="1:8">
      <c r="A10859" s="601" t="s">
        <v>4149</v>
      </c>
      <c r="B10859" s="602"/>
      <c r="C10859" s="602"/>
      <c r="D10859" s="603"/>
      <c r="E10859" s="604" t="s">
        <v>4140</v>
      </c>
      <c r="F10859" s="632">
        <v>1.7899999999999999E-2</v>
      </c>
      <c r="G10859" s="606">
        <v>64783.484999999993</v>
      </c>
      <c r="H10859" s="607">
        <v>1159.6199999999999</v>
      </c>
    </row>
    <row r="10860" spans="1:8">
      <c r="A10860" s="601"/>
      <c r="B10860" s="602"/>
      <c r="C10860" s="602"/>
      <c r="D10860" s="603"/>
      <c r="E10860" s="623" t="s">
        <v>4150</v>
      </c>
      <c r="F10860" s="624"/>
      <c r="G10860" s="625"/>
      <c r="H10860" s="612">
        <v>1159.6199999999999</v>
      </c>
    </row>
    <row r="10861" spans="1:8">
      <c r="A10861" s="677" t="s">
        <v>4151</v>
      </c>
      <c r="B10861" s="678"/>
      <c r="C10861" s="678"/>
      <c r="D10861" s="678"/>
      <c r="E10861" s="678"/>
      <c r="F10861" s="678"/>
      <c r="G10861" s="678"/>
      <c r="H10861" s="679"/>
    </row>
    <row r="10862" spans="1:8">
      <c r="A10862" s="594" t="s">
        <v>4064</v>
      </c>
      <c r="B10862" s="595"/>
      <c r="C10862" s="595"/>
      <c r="D10862" s="596"/>
      <c r="E10862" s="597" t="s">
        <v>4130</v>
      </c>
      <c r="F10862" s="598" t="s">
        <v>4144</v>
      </c>
      <c r="G10862" s="599" t="s">
        <v>4133</v>
      </c>
      <c r="H10862" s="600" t="s">
        <v>4134</v>
      </c>
    </row>
    <row r="10863" spans="1:8">
      <c r="A10863" s="601" t="s">
        <v>4198</v>
      </c>
      <c r="B10863" s="602"/>
      <c r="C10863" s="602"/>
      <c r="D10863" s="603"/>
      <c r="E10863" s="604" t="s">
        <v>4146</v>
      </c>
      <c r="F10863" s="640">
        <v>0.55000000000000004</v>
      </c>
      <c r="G10863" s="606">
        <v>25731.008062500001</v>
      </c>
      <c r="H10863" s="607">
        <v>14152.05</v>
      </c>
    </row>
    <row r="10864" spans="1:8">
      <c r="A10864" s="601"/>
      <c r="B10864" s="602"/>
      <c r="C10864" s="602"/>
      <c r="D10864" s="603"/>
      <c r="E10864" s="604" t="s">
        <v>4141</v>
      </c>
      <c r="F10864" s="605"/>
      <c r="G10864" s="606" t="s">
        <v>4141</v>
      </c>
      <c r="H10864" s="607" t="s">
        <v>4141</v>
      </c>
    </row>
    <row r="10865" spans="1:8" ht="13.5" thickBot="1">
      <c r="A10865" s="641"/>
      <c r="B10865" s="642"/>
      <c r="C10865" s="642"/>
      <c r="D10865" s="643"/>
      <c r="E10865" s="644" t="s">
        <v>4153</v>
      </c>
      <c r="F10865" s="645"/>
      <c r="G10865" s="646"/>
      <c r="H10865" s="647">
        <v>14152.05</v>
      </c>
    </row>
    <row r="10866" spans="1:8" ht="13.5" thickBot="1">
      <c r="A10866" s="648" t="s">
        <v>4154</v>
      </c>
      <c r="B10866" s="649"/>
      <c r="C10866" s="649"/>
      <c r="D10866" s="649"/>
      <c r="E10866" s="650"/>
      <c r="F10866" s="651">
        <v>25746.639999999999</v>
      </c>
      <c r="G10866" s="652"/>
      <c r="H10866" s="653"/>
    </row>
    <row r="10867" spans="1:8" ht="15.75" thickBot="1">
      <c r="A10867" s="579"/>
      <c r="B10867" s="579"/>
      <c r="C10867" s="579"/>
      <c r="D10867" s="579"/>
      <c r="E10867" s="579"/>
      <c r="F10867" s="579"/>
      <c r="G10867" s="579"/>
      <c r="H10867" s="579"/>
    </row>
    <row r="10868" spans="1:8" ht="15.75" thickBot="1">
      <c r="A10868" s="580"/>
      <c r="B10868" s="580"/>
      <c r="C10868" s="580"/>
      <c r="D10868" s="580"/>
      <c r="E10868" s="580"/>
      <c r="F10868" s="580"/>
      <c r="G10868" s="580"/>
      <c r="H10868" s="580"/>
    </row>
    <row r="10869" spans="1:8" ht="26.25" thickBot="1">
      <c r="A10869" s="573" t="s">
        <v>4129</v>
      </c>
      <c r="B10869" s="581"/>
      <c r="C10869" s="581"/>
      <c r="D10869" s="582" t="s">
        <v>846</v>
      </c>
      <c r="E10869" s="583" t="s">
        <v>4130</v>
      </c>
      <c r="F10869" s="584" t="s">
        <v>2</v>
      </c>
      <c r="G10869" s="585" t="s">
        <v>0</v>
      </c>
      <c r="H10869" s="586" t="s">
        <v>5177</v>
      </c>
    </row>
    <row r="10870" spans="1:8" ht="15.75" customHeight="1" thickBot="1">
      <c r="A10870" s="580"/>
      <c r="B10870" s="580"/>
      <c r="C10870" s="580"/>
      <c r="D10870" s="580"/>
      <c r="E10870" s="580"/>
      <c r="F10870" s="580"/>
      <c r="G10870" s="580"/>
      <c r="H10870" s="580"/>
    </row>
    <row r="10871" spans="1:8">
      <c r="A10871" s="674" t="s">
        <v>1297</v>
      </c>
      <c r="B10871" s="675"/>
      <c r="C10871" s="675"/>
      <c r="D10871" s="675"/>
      <c r="E10871" s="675"/>
      <c r="F10871" s="675"/>
      <c r="G10871" s="675"/>
      <c r="H10871" s="676"/>
    </row>
    <row r="10872" spans="1:8">
      <c r="A10872" s="594" t="s">
        <v>4064</v>
      </c>
      <c r="B10872" s="595"/>
      <c r="C10872" s="595"/>
      <c r="D10872" s="596"/>
      <c r="E10872" s="597" t="s">
        <v>4130</v>
      </c>
      <c r="F10872" s="598" t="s">
        <v>4132</v>
      </c>
      <c r="G10872" s="599" t="s">
        <v>4133</v>
      </c>
      <c r="H10872" s="600" t="s">
        <v>4134</v>
      </c>
    </row>
    <row r="10873" spans="1:8">
      <c r="A10873" s="601" t="s">
        <v>5178</v>
      </c>
      <c r="B10873" s="602"/>
      <c r="C10873" s="602"/>
      <c r="D10873" s="603"/>
      <c r="E10873" s="604" t="s">
        <v>4138</v>
      </c>
      <c r="F10873" s="605">
        <v>1</v>
      </c>
      <c r="G10873" s="606">
        <v>103040</v>
      </c>
      <c r="H10873" s="607">
        <v>103040</v>
      </c>
    </row>
    <row r="10874" spans="1:8">
      <c r="A10874" s="601"/>
      <c r="B10874" s="602"/>
      <c r="C10874" s="602"/>
      <c r="D10874" s="603"/>
      <c r="E10874" s="604" t="s">
        <v>4141</v>
      </c>
      <c r="F10874" s="605"/>
      <c r="G10874" s="606" t="s">
        <v>4141</v>
      </c>
      <c r="H10874" s="607" t="s">
        <v>4141</v>
      </c>
    </row>
    <row r="10875" spans="1:8">
      <c r="A10875" s="601"/>
      <c r="B10875" s="602"/>
      <c r="C10875" s="602"/>
      <c r="D10875" s="603"/>
      <c r="E10875" s="604" t="s">
        <v>4141</v>
      </c>
      <c r="F10875" s="605"/>
      <c r="G10875" s="606" t="s">
        <v>4141</v>
      </c>
      <c r="H10875" s="607" t="s">
        <v>4141</v>
      </c>
    </row>
    <row r="10876" spans="1:8">
      <c r="A10876" s="601"/>
      <c r="B10876" s="602"/>
      <c r="C10876" s="602"/>
      <c r="D10876" s="603"/>
      <c r="E10876" s="623" t="s">
        <v>4142</v>
      </c>
      <c r="F10876" s="624"/>
      <c r="G10876" s="625"/>
      <c r="H10876" s="612">
        <v>103040</v>
      </c>
    </row>
    <row r="10877" spans="1:8">
      <c r="A10877" s="677" t="s">
        <v>4143</v>
      </c>
      <c r="B10877" s="678"/>
      <c r="C10877" s="678"/>
      <c r="D10877" s="678"/>
      <c r="E10877" s="678"/>
      <c r="F10877" s="678"/>
      <c r="G10877" s="678"/>
      <c r="H10877" s="679"/>
    </row>
    <row r="10878" spans="1:8">
      <c r="A10878" s="594" t="s">
        <v>4129</v>
      </c>
      <c r="B10878" s="595"/>
      <c r="C10878" s="595"/>
      <c r="D10878" s="596"/>
      <c r="E10878" s="597" t="s">
        <v>4130</v>
      </c>
      <c r="F10878" s="598" t="s">
        <v>4144</v>
      </c>
      <c r="G10878" s="599" t="s">
        <v>4133</v>
      </c>
      <c r="H10878" s="600" t="s">
        <v>4134</v>
      </c>
    </row>
    <row r="10879" spans="1:8">
      <c r="A10879" s="601" t="s">
        <v>4145</v>
      </c>
      <c r="B10879" s="602"/>
      <c r="C10879" s="602"/>
      <c r="D10879" s="603"/>
      <c r="E10879" s="604" t="s">
        <v>4146</v>
      </c>
      <c r="F10879" s="619">
        <v>1.5</v>
      </c>
      <c r="G10879" s="606">
        <v>1587.2183463750353</v>
      </c>
      <c r="H10879" s="607">
        <v>2380.83</v>
      </c>
    </row>
    <row r="10880" spans="1:8">
      <c r="A10880" s="601"/>
      <c r="B10880" s="602"/>
      <c r="C10880" s="602"/>
      <c r="D10880" s="603"/>
      <c r="E10880" s="604" t="s">
        <v>4141</v>
      </c>
      <c r="F10880" s="619" t="s">
        <v>4141</v>
      </c>
      <c r="G10880" s="606" t="s">
        <v>4141</v>
      </c>
      <c r="H10880" s="607" t="s">
        <v>4141</v>
      </c>
    </row>
    <row r="10881" spans="1:8">
      <c r="A10881" s="601"/>
      <c r="B10881" s="602"/>
      <c r="C10881" s="602"/>
      <c r="D10881" s="603"/>
      <c r="E10881" s="604" t="s">
        <v>4141</v>
      </c>
      <c r="F10881" s="619" t="s">
        <v>4141</v>
      </c>
      <c r="G10881" s="606" t="s">
        <v>4141</v>
      </c>
      <c r="H10881" s="607" t="s">
        <v>4141</v>
      </c>
    </row>
    <row r="10882" spans="1:8">
      <c r="A10882" s="620"/>
      <c r="B10882" s="621"/>
      <c r="C10882" s="621"/>
      <c r="D10882" s="622"/>
      <c r="E10882" s="623" t="s">
        <v>4147</v>
      </c>
      <c r="F10882" s="624"/>
      <c r="G10882" s="625"/>
      <c r="H10882" s="612">
        <v>2380.83</v>
      </c>
    </row>
    <row r="10883" spans="1:8">
      <c r="A10883" s="677" t="s">
        <v>4148</v>
      </c>
      <c r="B10883" s="678"/>
      <c r="C10883" s="678"/>
      <c r="D10883" s="678"/>
      <c r="E10883" s="678"/>
      <c r="F10883" s="678"/>
      <c r="G10883" s="678"/>
      <c r="H10883" s="679"/>
    </row>
    <row r="10884" spans="1:8">
      <c r="A10884" s="594" t="s">
        <v>4064</v>
      </c>
      <c r="B10884" s="595"/>
      <c r="C10884" s="595"/>
      <c r="D10884" s="596"/>
      <c r="E10884" s="597" t="s">
        <v>4130</v>
      </c>
      <c r="F10884" s="598" t="s">
        <v>4132</v>
      </c>
      <c r="G10884" s="599" t="s">
        <v>4133</v>
      </c>
      <c r="H10884" s="600" t="s">
        <v>4134</v>
      </c>
    </row>
    <row r="10885" spans="1:8">
      <c r="A10885" s="601" t="s">
        <v>4149</v>
      </c>
      <c r="B10885" s="602"/>
      <c r="C10885" s="602"/>
      <c r="D10885" s="603"/>
      <c r="E10885" s="604" t="s">
        <v>4140</v>
      </c>
      <c r="F10885" s="632">
        <v>0.124</v>
      </c>
      <c r="G10885" s="606">
        <v>64783.484999999993</v>
      </c>
      <c r="H10885" s="607">
        <v>8033.15</v>
      </c>
    </row>
    <row r="10886" spans="1:8">
      <c r="A10886" s="601"/>
      <c r="B10886" s="602"/>
      <c r="C10886" s="602"/>
      <c r="D10886" s="603"/>
      <c r="E10886" s="623" t="s">
        <v>4150</v>
      </c>
      <c r="F10886" s="624"/>
      <c r="G10886" s="625"/>
      <c r="H10886" s="612">
        <v>8033.15</v>
      </c>
    </row>
    <row r="10887" spans="1:8">
      <c r="A10887" s="677" t="s">
        <v>4151</v>
      </c>
      <c r="B10887" s="678"/>
      <c r="C10887" s="678"/>
      <c r="D10887" s="678"/>
      <c r="E10887" s="678"/>
      <c r="F10887" s="678"/>
      <c r="G10887" s="678"/>
      <c r="H10887" s="679"/>
    </row>
    <row r="10888" spans="1:8">
      <c r="A10888" s="594" t="s">
        <v>4064</v>
      </c>
      <c r="B10888" s="595"/>
      <c r="C10888" s="595"/>
      <c r="D10888" s="596"/>
      <c r="E10888" s="597" t="s">
        <v>4130</v>
      </c>
      <c r="F10888" s="598" t="s">
        <v>4144</v>
      </c>
      <c r="G10888" s="599" t="s">
        <v>4133</v>
      </c>
      <c r="H10888" s="600" t="s">
        <v>4134</v>
      </c>
    </row>
    <row r="10889" spans="1:8">
      <c r="A10889" s="601" t="s">
        <v>4198</v>
      </c>
      <c r="B10889" s="602"/>
      <c r="C10889" s="602"/>
      <c r="D10889" s="603"/>
      <c r="E10889" s="604" t="s">
        <v>4146</v>
      </c>
      <c r="F10889" s="640">
        <v>1.5</v>
      </c>
      <c r="G10889" s="606">
        <v>25731.008062500001</v>
      </c>
      <c r="H10889" s="607">
        <v>38596.51</v>
      </c>
    </row>
    <row r="10890" spans="1:8">
      <c r="A10890" s="601"/>
      <c r="B10890" s="602"/>
      <c r="C10890" s="602"/>
      <c r="D10890" s="603"/>
      <c r="E10890" s="604" t="s">
        <v>4141</v>
      </c>
      <c r="F10890" s="605"/>
      <c r="G10890" s="606" t="s">
        <v>4141</v>
      </c>
      <c r="H10890" s="607" t="s">
        <v>4141</v>
      </c>
    </row>
    <row r="10891" spans="1:8" ht="13.5" thickBot="1">
      <c r="A10891" s="641"/>
      <c r="B10891" s="642"/>
      <c r="C10891" s="642"/>
      <c r="D10891" s="643"/>
      <c r="E10891" s="644" t="s">
        <v>4153</v>
      </c>
      <c r="F10891" s="645"/>
      <c r="G10891" s="646"/>
      <c r="H10891" s="647">
        <v>38596.51</v>
      </c>
    </row>
    <row r="10892" spans="1:8" ht="13.5" thickBot="1">
      <c r="A10892" s="648" t="s">
        <v>4154</v>
      </c>
      <c r="B10892" s="649"/>
      <c r="C10892" s="649"/>
      <c r="D10892" s="649"/>
      <c r="E10892" s="650"/>
      <c r="F10892" s="651">
        <v>152050.49</v>
      </c>
      <c r="G10892" s="652"/>
      <c r="H10892" s="653"/>
    </row>
    <row r="10893" spans="1:8" ht="15.75" thickBot="1">
      <c r="A10893" s="579"/>
      <c r="B10893" s="579"/>
      <c r="C10893" s="579"/>
      <c r="D10893" s="579"/>
      <c r="E10893" s="579"/>
      <c r="F10893" s="579"/>
      <c r="G10893" s="579"/>
      <c r="H10893" s="579"/>
    </row>
    <row r="10894" spans="1:8" ht="15.75" thickBot="1">
      <c r="A10894" s="580"/>
      <c r="B10894" s="580"/>
      <c r="C10894" s="580"/>
      <c r="D10894" s="580"/>
      <c r="E10894" s="580"/>
      <c r="F10894" s="580"/>
      <c r="G10894" s="580"/>
      <c r="H10894" s="580"/>
    </row>
    <row r="10895" spans="1:8" ht="26.25" thickBot="1">
      <c r="A10895" s="573" t="s">
        <v>4129</v>
      </c>
      <c r="B10895" s="581"/>
      <c r="C10895" s="581"/>
      <c r="D10895" s="582" t="s">
        <v>848</v>
      </c>
      <c r="E10895" s="583" t="s">
        <v>4130</v>
      </c>
      <c r="F10895" s="584" t="s">
        <v>2</v>
      </c>
      <c r="G10895" s="585" t="s">
        <v>0</v>
      </c>
      <c r="H10895" s="586" t="s">
        <v>5179</v>
      </c>
    </row>
    <row r="10896" spans="1:8" ht="15.75" customHeight="1" thickBot="1">
      <c r="A10896" s="580"/>
      <c r="B10896" s="580"/>
      <c r="C10896" s="580"/>
      <c r="D10896" s="580"/>
      <c r="E10896" s="580"/>
      <c r="F10896" s="580"/>
      <c r="G10896" s="580"/>
      <c r="H10896" s="580"/>
    </row>
    <row r="10897" spans="1:8">
      <c r="A10897" s="674" t="s">
        <v>1297</v>
      </c>
      <c r="B10897" s="675"/>
      <c r="C10897" s="675"/>
      <c r="D10897" s="675"/>
      <c r="E10897" s="675"/>
      <c r="F10897" s="675"/>
      <c r="G10897" s="675"/>
      <c r="H10897" s="676"/>
    </row>
    <row r="10898" spans="1:8">
      <c r="A10898" s="594" t="s">
        <v>4064</v>
      </c>
      <c r="B10898" s="595"/>
      <c r="C10898" s="595"/>
      <c r="D10898" s="596"/>
      <c r="E10898" s="597" t="s">
        <v>4130</v>
      </c>
      <c r="F10898" s="598" t="s">
        <v>4132</v>
      </c>
      <c r="G10898" s="599" t="s">
        <v>4133</v>
      </c>
      <c r="H10898" s="600" t="s">
        <v>4134</v>
      </c>
    </row>
    <row r="10899" spans="1:8">
      <c r="A10899" s="601" t="s">
        <v>5180</v>
      </c>
      <c r="B10899" s="602"/>
      <c r="C10899" s="602"/>
      <c r="D10899" s="603"/>
      <c r="E10899" s="604" t="s">
        <v>4138</v>
      </c>
      <c r="F10899" s="605">
        <v>1</v>
      </c>
      <c r="G10899" s="606">
        <v>273945</v>
      </c>
      <c r="H10899" s="607">
        <v>273945</v>
      </c>
    </row>
    <row r="10900" spans="1:8">
      <c r="A10900" s="601" t="s">
        <v>5181</v>
      </c>
      <c r="B10900" s="602"/>
      <c r="C10900" s="602"/>
      <c r="D10900" s="603"/>
      <c r="E10900" s="604" t="s">
        <v>4138</v>
      </c>
      <c r="F10900" s="605">
        <v>1</v>
      </c>
      <c r="G10900" s="606">
        <v>162677</v>
      </c>
      <c r="H10900" s="607">
        <v>162677</v>
      </c>
    </row>
    <row r="10901" spans="1:8">
      <c r="A10901" s="601"/>
      <c r="B10901" s="602"/>
      <c r="C10901" s="602"/>
      <c r="D10901" s="603"/>
      <c r="E10901" s="604" t="s">
        <v>4141</v>
      </c>
      <c r="F10901" s="605"/>
      <c r="G10901" s="606" t="s">
        <v>4141</v>
      </c>
      <c r="H10901" s="607" t="s">
        <v>4141</v>
      </c>
    </row>
    <row r="10902" spans="1:8">
      <c r="A10902" s="601"/>
      <c r="B10902" s="602"/>
      <c r="C10902" s="602"/>
      <c r="D10902" s="603"/>
      <c r="E10902" s="623" t="s">
        <v>4142</v>
      </c>
      <c r="F10902" s="624"/>
      <c r="G10902" s="625"/>
      <c r="H10902" s="612">
        <v>436622</v>
      </c>
    </row>
    <row r="10903" spans="1:8">
      <c r="A10903" s="677" t="s">
        <v>4143</v>
      </c>
      <c r="B10903" s="678"/>
      <c r="C10903" s="678"/>
      <c r="D10903" s="678"/>
      <c r="E10903" s="678"/>
      <c r="F10903" s="678"/>
      <c r="G10903" s="678"/>
      <c r="H10903" s="679"/>
    </row>
    <row r="10904" spans="1:8">
      <c r="A10904" s="594" t="s">
        <v>4129</v>
      </c>
      <c r="B10904" s="595"/>
      <c r="C10904" s="595"/>
      <c r="D10904" s="596"/>
      <c r="E10904" s="597" t="s">
        <v>4130</v>
      </c>
      <c r="F10904" s="598" t="s">
        <v>4144</v>
      </c>
      <c r="G10904" s="599" t="s">
        <v>4133</v>
      </c>
      <c r="H10904" s="600" t="s">
        <v>4134</v>
      </c>
    </row>
    <row r="10905" spans="1:8">
      <c r="A10905" s="601" t="s">
        <v>4145</v>
      </c>
      <c r="B10905" s="602"/>
      <c r="C10905" s="602"/>
      <c r="D10905" s="603"/>
      <c r="E10905" s="604" t="s">
        <v>4146</v>
      </c>
      <c r="F10905" s="619">
        <v>1.5</v>
      </c>
      <c r="G10905" s="606">
        <v>1587.2183463750353</v>
      </c>
      <c r="H10905" s="607">
        <v>2380.83</v>
      </c>
    </row>
    <row r="10906" spans="1:8">
      <c r="A10906" s="601"/>
      <c r="B10906" s="602"/>
      <c r="C10906" s="602"/>
      <c r="D10906" s="603"/>
      <c r="E10906" s="604" t="s">
        <v>4141</v>
      </c>
      <c r="F10906" s="619" t="s">
        <v>4141</v>
      </c>
      <c r="G10906" s="606" t="s">
        <v>4141</v>
      </c>
      <c r="H10906" s="607" t="s">
        <v>4141</v>
      </c>
    </row>
    <row r="10907" spans="1:8">
      <c r="A10907" s="601"/>
      <c r="B10907" s="602"/>
      <c r="C10907" s="602"/>
      <c r="D10907" s="603"/>
      <c r="E10907" s="604" t="s">
        <v>4141</v>
      </c>
      <c r="F10907" s="619" t="s">
        <v>4141</v>
      </c>
      <c r="G10907" s="606" t="s">
        <v>4141</v>
      </c>
      <c r="H10907" s="607" t="s">
        <v>4141</v>
      </c>
    </row>
    <row r="10908" spans="1:8">
      <c r="A10908" s="620"/>
      <c r="B10908" s="621"/>
      <c r="C10908" s="621"/>
      <c r="D10908" s="622"/>
      <c r="E10908" s="623" t="s">
        <v>4147</v>
      </c>
      <c r="F10908" s="624"/>
      <c r="G10908" s="625"/>
      <c r="H10908" s="612">
        <v>2380.83</v>
      </c>
    </row>
    <row r="10909" spans="1:8">
      <c r="A10909" s="677" t="s">
        <v>4148</v>
      </c>
      <c r="B10909" s="678"/>
      <c r="C10909" s="678"/>
      <c r="D10909" s="678"/>
      <c r="E10909" s="678"/>
      <c r="F10909" s="678"/>
      <c r="G10909" s="678"/>
      <c r="H10909" s="679"/>
    </row>
    <row r="10910" spans="1:8">
      <c r="A10910" s="594" t="s">
        <v>4064</v>
      </c>
      <c r="B10910" s="595"/>
      <c r="C10910" s="595"/>
      <c r="D10910" s="596"/>
      <c r="E10910" s="597" t="s">
        <v>4130</v>
      </c>
      <c r="F10910" s="598" t="s">
        <v>4132</v>
      </c>
      <c r="G10910" s="599" t="s">
        <v>4133</v>
      </c>
      <c r="H10910" s="600" t="s">
        <v>4134</v>
      </c>
    </row>
    <row r="10911" spans="1:8">
      <c r="A10911" s="601" t="s">
        <v>4149</v>
      </c>
      <c r="B10911" s="602"/>
      <c r="C10911" s="602"/>
      <c r="D10911" s="603"/>
      <c r="E10911" s="604" t="s">
        <v>4140</v>
      </c>
      <c r="F10911" s="632">
        <v>0.22320000000000001</v>
      </c>
      <c r="G10911" s="606">
        <v>64783.484999999993</v>
      </c>
      <c r="H10911" s="607">
        <v>14459.67</v>
      </c>
    </row>
    <row r="10912" spans="1:8">
      <c r="A10912" s="601"/>
      <c r="B10912" s="602"/>
      <c r="C10912" s="602"/>
      <c r="D10912" s="603"/>
      <c r="E10912" s="623" t="s">
        <v>4150</v>
      </c>
      <c r="F10912" s="624"/>
      <c r="G10912" s="625"/>
      <c r="H10912" s="612">
        <v>14459.67</v>
      </c>
    </row>
    <row r="10913" spans="1:8">
      <c r="A10913" s="677" t="s">
        <v>4151</v>
      </c>
      <c r="B10913" s="678"/>
      <c r="C10913" s="678"/>
      <c r="D10913" s="678"/>
      <c r="E10913" s="678"/>
      <c r="F10913" s="678"/>
      <c r="G10913" s="678"/>
      <c r="H10913" s="679"/>
    </row>
    <row r="10914" spans="1:8">
      <c r="A10914" s="594" t="s">
        <v>4064</v>
      </c>
      <c r="B10914" s="595"/>
      <c r="C10914" s="595"/>
      <c r="D10914" s="596"/>
      <c r="E10914" s="597" t="s">
        <v>4130</v>
      </c>
      <c r="F10914" s="598" t="s">
        <v>4144</v>
      </c>
      <c r="G10914" s="599" t="s">
        <v>4133</v>
      </c>
      <c r="H10914" s="600" t="s">
        <v>4134</v>
      </c>
    </row>
    <row r="10915" spans="1:8">
      <c r="A10915" s="601" t="s">
        <v>4198</v>
      </c>
      <c r="B10915" s="602"/>
      <c r="C10915" s="602"/>
      <c r="D10915" s="603"/>
      <c r="E10915" s="604" t="s">
        <v>4146</v>
      </c>
      <c r="F10915" s="640">
        <v>1.5</v>
      </c>
      <c r="G10915" s="606">
        <v>25731.008062500001</v>
      </c>
      <c r="H10915" s="607">
        <v>38596.51</v>
      </c>
    </row>
    <row r="10916" spans="1:8">
      <c r="A10916" s="601"/>
      <c r="B10916" s="602"/>
      <c r="C10916" s="602"/>
      <c r="D10916" s="603"/>
      <c r="E10916" s="604" t="s">
        <v>4141</v>
      </c>
      <c r="F10916" s="605"/>
      <c r="G10916" s="606" t="s">
        <v>4141</v>
      </c>
      <c r="H10916" s="607" t="s">
        <v>4141</v>
      </c>
    </row>
    <row r="10917" spans="1:8" ht="13.5" thickBot="1">
      <c r="A10917" s="641"/>
      <c r="B10917" s="642"/>
      <c r="C10917" s="642"/>
      <c r="D10917" s="643"/>
      <c r="E10917" s="644" t="s">
        <v>4153</v>
      </c>
      <c r="F10917" s="645"/>
      <c r="G10917" s="646"/>
      <c r="H10917" s="647">
        <v>38596.51</v>
      </c>
    </row>
    <row r="10918" spans="1:8" ht="13.5" thickBot="1">
      <c r="A10918" s="648" t="s">
        <v>4154</v>
      </c>
      <c r="B10918" s="649"/>
      <c r="C10918" s="649"/>
      <c r="D10918" s="649"/>
      <c r="E10918" s="650"/>
      <c r="F10918" s="651">
        <v>492059.01</v>
      </c>
      <c r="G10918" s="652"/>
      <c r="H10918" s="653"/>
    </row>
    <row r="10919" spans="1:8" ht="15.75" thickBot="1">
      <c r="A10919" s="579"/>
      <c r="B10919" s="579"/>
      <c r="C10919" s="579"/>
      <c r="D10919" s="579"/>
      <c r="E10919" s="579"/>
      <c r="F10919" s="579"/>
      <c r="G10919" s="579"/>
      <c r="H10919" s="579"/>
    </row>
    <row r="10920" spans="1:8" ht="15.75" thickBot="1">
      <c r="A10920" s="580"/>
      <c r="B10920" s="580"/>
      <c r="C10920" s="580"/>
      <c r="D10920" s="580"/>
      <c r="E10920" s="580"/>
      <c r="F10920" s="580"/>
      <c r="G10920" s="580"/>
      <c r="H10920" s="580"/>
    </row>
    <row r="10921" spans="1:8" ht="26.25" thickBot="1">
      <c r="A10921" s="573" t="s">
        <v>4129</v>
      </c>
      <c r="B10921" s="581"/>
      <c r="C10921" s="581"/>
      <c r="D10921" s="582" t="s">
        <v>850</v>
      </c>
      <c r="E10921" s="583" t="s">
        <v>4130</v>
      </c>
      <c r="F10921" s="584" t="s">
        <v>2</v>
      </c>
      <c r="G10921" s="585" t="s">
        <v>0</v>
      </c>
      <c r="H10921" s="586" t="s">
        <v>5182</v>
      </c>
    </row>
    <row r="10922" spans="1:8" ht="15.75" customHeight="1" thickBot="1">
      <c r="A10922" s="580"/>
      <c r="B10922" s="580"/>
      <c r="C10922" s="580"/>
      <c r="D10922" s="580"/>
      <c r="E10922" s="580"/>
      <c r="F10922" s="580"/>
      <c r="G10922" s="580"/>
      <c r="H10922" s="580"/>
    </row>
    <row r="10923" spans="1:8">
      <c r="A10923" s="674" t="s">
        <v>1297</v>
      </c>
      <c r="B10923" s="675"/>
      <c r="C10923" s="675"/>
      <c r="D10923" s="675"/>
      <c r="E10923" s="675"/>
      <c r="F10923" s="675"/>
      <c r="G10923" s="675"/>
      <c r="H10923" s="676"/>
    </row>
    <row r="10924" spans="1:8">
      <c r="A10924" s="594" t="s">
        <v>4064</v>
      </c>
      <c r="B10924" s="595"/>
      <c r="C10924" s="595"/>
      <c r="D10924" s="596"/>
      <c r="E10924" s="597" t="s">
        <v>4130</v>
      </c>
      <c r="F10924" s="598" t="s">
        <v>4132</v>
      </c>
      <c r="G10924" s="599" t="s">
        <v>4133</v>
      </c>
      <c r="H10924" s="600" t="s">
        <v>4134</v>
      </c>
    </row>
    <row r="10925" spans="1:8">
      <c r="A10925" s="601" t="s">
        <v>5183</v>
      </c>
      <c r="B10925" s="602"/>
      <c r="C10925" s="602"/>
      <c r="D10925" s="603"/>
      <c r="E10925" s="604" t="s">
        <v>4138</v>
      </c>
      <c r="F10925" s="605">
        <v>1</v>
      </c>
      <c r="G10925" s="606">
        <v>405195</v>
      </c>
      <c r="H10925" s="607">
        <v>405195</v>
      </c>
    </row>
    <row r="10926" spans="1:8">
      <c r="A10926" s="601" t="s">
        <v>5181</v>
      </c>
      <c r="B10926" s="602"/>
      <c r="C10926" s="602"/>
      <c r="D10926" s="603"/>
      <c r="E10926" s="604" t="s">
        <v>4138</v>
      </c>
      <c r="F10926" s="605">
        <v>1</v>
      </c>
      <c r="G10926" s="606">
        <v>162677</v>
      </c>
      <c r="H10926" s="607">
        <v>162677</v>
      </c>
    </row>
    <row r="10927" spans="1:8">
      <c r="A10927" s="601"/>
      <c r="B10927" s="602"/>
      <c r="C10927" s="602"/>
      <c r="D10927" s="603"/>
      <c r="E10927" s="604" t="s">
        <v>4141</v>
      </c>
      <c r="F10927" s="605"/>
      <c r="G10927" s="606" t="s">
        <v>4141</v>
      </c>
      <c r="H10927" s="607" t="s">
        <v>4141</v>
      </c>
    </row>
    <row r="10928" spans="1:8">
      <c r="A10928" s="601"/>
      <c r="B10928" s="602"/>
      <c r="C10928" s="602"/>
      <c r="D10928" s="603"/>
      <c r="E10928" s="623" t="s">
        <v>4142</v>
      </c>
      <c r="F10928" s="624"/>
      <c r="G10928" s="625"/>
      <c r="H10928" s="612">
        <v>567872</v>
      </c>
    </row>
    <row r="10929" spans="1:8">
      <c r="A10929" s="677" t="s">
        <v>4143</v>
      </c>
      <c r="B10929" s="678"/>
      <c r="C10929" s="678"/>
      <c r="D10929" s="678"/>
      <c r="E10929" s="678"/>
      <c r="F10929" s="678"/>
      <c r="G10929" s="678"/>
      <c r="H10929" s="679"/>
    </row>
    <row r="10930" spans="1:8">
      <c r="A10930" s="594" t="s">
        <v>4129</v>
      </c>
      <c r="B10930" s="595"/>
      <c r="C10930" s="595"/>
      <c r="D10930" s="596"/>
      <c r="E10930" s="597" t="s">
        <v>4130</v>
      </c>
      <c r="F10930" s="598" t="s">
        <v>4144</v>
      </c>
      <c r="G10930" s="599" t="s">
        <v>4133</v>
      </c>
      <c r="H10930" s="600" t="s">
        <v>4134</v>
      </c>
    </row>
    <row r="10931" spans="1:8">
      <c r="A10931" s="601" t="s">
        <v>4145</v>
      </c>
      <c r="B10931" s="602"/>
      <c r="C10931" s="602"/>
      <c r="D10931" s="603"/>
      <c r="E10931" s="604" t="s">
        <v>4146</v>
      </c>
      <c r="F10931" s="619">
        <v>1.5</v>
      </c>
      <c r="G10931" s="606">
        <v>1587.2183463750353</v>
      </c>
      <c r="H10931" s="607">
        <v>2380.83</v>
      </c>
    </row>
    <row r="10932" spans="1:8">
      <c r="A10932" s="601"/>
      <c r="B10932" s="602"/>
      <c r="C10932" s="602"/>
      <c r="D10932" s="603"/>
      <c r="E10932" s="604" t="s">
        <v>4141</v>
      </c>
      <c r="F10932" s="619" t="s">
        <v>4141</v>
      </c>
      <c r="G10932" s="606" t="s">
        <v>4141</v>
      </c>
      <c r="H10932" s="607" t="s">
        <v>4141</v>
      </c>
    </row>
    <row r="10933" spans="1:8">
      <c r="A10933" s="601"/>
      <c r="B10933" s="602"/>
      <c r="C10933" s="602"/>
      <c r="D10933" s="603"/>
      <c r="E10933" s="604" t="s">
        <v>4141</v>
      </c>
      <c r="F10933" s="619" t="s">
        <v>4141</v>
      </c>
      <c r="G10933" s="606" t="s">
        <v>4141</v>
      </c>
      <c r="H10933" s="607" t="s">
        <v>4141</v>
      </c>
    </row>
    <row r="10934" spans="1:8">
      <c r="A10934" s="620"/>
      <c r="B10934" s="621"/>
      <c r="C10934" s="621"/>
      <c r="D10934" s="622"/>
      <c r="E10934" s="623" t="s">
        <v>4147</v>
      </c>
      <c r="F10934" s="624"/>
      <c r="G10934" s="625"/>
      <c r="H10934" s="612">
        <v>2380.83</v>
      </c>
    </row>
    <row r="10935" spans="1:8">
      <c r="A10935" s="677" t="s">
        <v>4148</v>
      </c>
      <c r="B10935" s="678"/>
      <c r="C10935" s="678"/>
      <c r="D10935" s="678"/>
      <c r="E10935" s="678"/>
      <c r="F10935" s="678"/>
      <c r="G10935" s="678"/>
      <c r="H10935" s="679"/>
    </row>
    <row r="10936" spans="1:8">
      <c r="A10936" s="594" t="s">
        <v>4064</v>
      </c>
      <c r="B10936" s="595"/>
      <c r="C10936" s="595"/>
      <c r="D10936" s="596"/>
      <c r="E10936" s="597" t="s">
        <v>4130</v>
      </c>
      <c r="F10936" s="598" t="s">
        <v>4132</v>
      </c>
      <c r="G10936" s="599" t="s">
        <v>4133</v>
      </c>
      <c r="H10936" s="600" t="s">
        <v>4134</v>
      </c>
    </row>
    <row r="10937" spans="1:8">
      <c r="A10937" s="601" t="s">
        <v>4149</v>
      </c>
      <c r="B10937" s="602"/>
      <c r="C10937" s="602"/>
      <c r="D10937" s="603"/>
      <c r="E10937" s="604" t="s">
        <v>4140</v>
      </c>
      <c r="F10937" s="632">
        <v>0.22320000000000001</v>
      </c>
      <c r="G10937" s="606">
        <v>64783.484999999993</v>
      </c>
      <c r="H10937" s="607">
        <v>14459.67</v>
      </c>
    </row>
    <row r="10938" spans="1:8">
      <c r="A10938" s="601"/>
      <c r="B10938" s="602"/>
      <c r="C10938" s="602"/>
      <c r="D10938" s="603"/>
      <c r="E10938" s="623" t="s">
        <v>4150</v>
      </c>
      <c r="F10938" s="624"/>
      <c r="G10938" s="625"/>
      <c r="H10938" s="612">
        <v>14459.67</v>
      </c>
    </row>
    <row r="10939" spans="1:8">
      <c r="A10939" s="677" t="s">
        <v>4151</v>
      </c>
      <c r="B10939" s="678"/>
      <c r="C10939" s="678"/>
      <c r="D10939" s="678"/>
      <c r="E10939" s="678"/>
      <c r="F10939" s="678"/>
      <c r="G10939" s="678"/>
      <c r="H10939" s="679"/>
    </row>
    <row r="10940" spans="1:8">
      <c r="A10940" s="594" t="s">
        <v>4064</v>
      </c>
      <c r="B10940" s="595"/>
      <c r="C10940" s="595"/>
      <c r="D10940" s="596"/>
      <c r="E10940" s="597" t="s">
        <v>4130</v>
      </c>
      <c r="F10940" s="598" t="s">
        <v>4144</v>
      </c>
      <c r="G10940" s="599" t="s">
        <v>4133</v>
      </c>
      <c r="H10940" s="600" t="s">
        <v>4134</v>
      </c>
    </row>
    <row r="10941" spans="1:8">
      <c r="A10941" s="601" t="s">
        <v>4198</v>
      </c>
      <c r="B10941" s="602"/>
      <c r="C10941" s="602"/>
      <c r="D10941" s="603"/>
      <c r="E10941" s="604" t="s">
        <v>4146</v>
      </c>
      <c r="F10941" s="640">
        <v>1.5</v>
      </c>
      <c r="G10941" s="606">
        <v>25731.008062500001</v>
      </c>
      <c r="H10941" s="607">
        <v>38596.51</v>
      </c>
    </row>
    <row r="10942" spans="1:8">
      <c r="A10942" s="601"/>
      <c r="B10942" s="602"/>
      <c r="C10942" s="602"/>
      <c r="D10942" s="603"/>
      <c r="E10942" s="604" t="s">
        <v>4141</v>
      </c>
      <c r="F10942" s="605"/>
      <c r="G10942" s="606" t="s">
        <v>4141</v>
      </c>
      <c r="H10942" s="607" t="s">
        <v>4141</v>
      </c>
    </row>
    <row r="10943" spans="1:8" ht="13.5" thickBot="1">
      <c r="A10943" s="641"/>
      <c r="B10943" s="642"/>
      <c r="C10943" s="642"/>
      <c r="D10943" s="643"/>
      <c r="E10943" s="644" t="s">
        <v>4153</v>
      </c>
      <c r="F10943" s="645"/>
      <c r="G10943" s="646"/>
      <c r="H10943" s="647">
        <v>38596.51</v>
      </c>
    </row>
    <row r="10944" spans="1:8" ht="13.5" thickBot="1">
      <c r="A10944" s="648" t="s">
        <v>4154</v>
      </c>
      <c r="B10944" s="649"/>
      <c r="C10944" s="649"/>
      <c r="D10944" s="649"/>
      <c r="E10944" s="650"/>
      <c r="F10944" s="651">
        <v>623309.01</v>
      </c>
      <c r="G10944" s="652"/>
      <c r="H10944" s="653"/>
    </row>
    <row r="10945" spans="1:8" ht="15.75" thickBot="1">
      <c r="A10945" s="579"/>
      <c r="B10945" s="579"/>
      <c r="C10945" s="579"/>
      <c r="D10945" s="579"/>
      <c r="E10945" s="579"/>
      <c r="F10945" s="579"/>
      <c r="G10945" s="579"/>
      <c r="H10945" s="579"/>
    </row>
    <row r="10946" spans="1:8" ht="15.75" thickBot="1">
      <c r="A10946" s="580"/>
      <c r="B10946" s="580"/>
      <c r="C10946" s="580"/>
      <c r="D10946" s="580"/>
      <c r="E10946" s="580"/>
      <c r="F10946" s="580"/>
      <c r="G10946" s="580"/>
      <c r="H10946" s="580"/>
    </row>
    <row r="10947" spans="1:8" ht="26.25" thickBot="1">
      <c r="A10947" s="573" t="s">
        <v>4129</v>
      </c>
      <c r="B10947" s="581"/>
      <c r="C10947" s="581"/>
      <c r="D10947" s="582" t="s">
        <v>852</v>
      </c>
      <c r="E10947" s="583" t="s">
        <v>4130</v>
      </c>
      <c r="F10947" s="584" t="s">
        <v>2</v>
      </c>
      <c r="G10947" s="585" t="s">
        <v>0</v>
      </c>
      <c r="H10947" s="586" t="s">
        <v>5184</v>
      </c>
    </row>
    <row r="10948" spans="1:8" ht="15.75" customHeight="1" thickBot="1">
      <c r="A10948" s="580"/>
      <c r="B10948" s="580"/>
      <c r="C10948" s="580"/>
      <c r="D10948" s="580"/>
      <c r="E10948" s="580"/>
      <c r="F10948" s="580"/>
      <c r="G10948" s="580"/>
      <c r="H10948" s="580"/>
    </row>
    <row r="10949" spans="1:8">
      <c r="A10949" s="674" t="s">
        <v>1297</v>
      </c>
      <c r="B10949" s="675"/>
      <c r="C10949" s="675"/>
      <c r="D10949" s="675"/>
      <c r="E10949" s="675"/>
      <c r="F10949" s="675"/>
      <c r="G10949" s="675"/>
      <c r="H10949" s="676"/>
    </row>
    <row r="10950" spans="1:8">
      <c r="A10950" s="594" t="s">
        <v>4064</v>
      </c>
      <c r="B10950" s="595"/>
      <c r="C10950" s="595"/>
      <c r="D10950" s="596"/>
      <c r="E10950" s="597" t="s">
        <v>4130</v>
      </c>
      <c r="F10950" s="598" t="s">
        <v>4132</v>
      </c>
      <c r="G10950" s="599" t="s">
        <v>4133</v>
      </c>
      <c r="H10950" s="600" t="s">
        <v>4134</v>
      </c>
    </row>
    <row r="10951" spans="1:8">
      <c r="A10951" s="601" t="s">
        <v>5185</v>
      </c>
      <c r="B10951" s="602"/>
      <c r="C10951" s="602"/>
      <c r="D10951" s="603"/>
      <c r="E10951" s="604" t="s">
        <v>4138</v>
      </c>
      <c r="F10951" s="605">
        <v>1</v>
      </c>
      <c r="G10951" s="606">
        <v>578080</v>
      </c>
      <c r="H10951" s="607">
        <v>578080</v>
      </c>
    </row>
    <row r="10952" spans="1:8">
      <c r="A10952" s="601" t="s">
        <v>5181</v>
      </c>
      <c r="B10952" s="602"/>
      <c r="C10952" s="602"/>
      <c r="D10952" s="603"/>
      <c r="E10952" s="604" t="s">
        <v>4138</v>
      </c>
      <c r="F10952" s="605">
        <v>1</v>
      </c>
      <c r="G10952" s="606">
        <v>162677</v>
      </c>
      <c r="H10952" s="607">
        <v>162677</v>
      </c>
    </row>
    <row r="10953" spans="1:8">
      <c r="A10953" s="601"/>
      <c r="B10953" s="602"/>
      <c r="C10953" s="602"/>
      <c r="D10953" s="603"/>
      <c r="E10953" s="604" t="s">
        <v>4141</v>
      </c>
      <c r="F10953" s="605"/>
      <c r="G10953" s="606" t="s">
        <v>4141</v>
      </c>
      <c r="H10953" s="607" t="s">
        <v>4141</v>
      </c>
    </row>
    <row r="10954" spans="1:8">
      <c r="A10954" s="601"/>
      <c r="B10954" s="602"/>
      <c r="C10954" s="602"/>
      <c r="D10954" s="603"/>
      <c r="E10954" s="623" t="s">
        <v>4142</v>
      </c>
      <c r="F10954" s="624"/>
      <c r="G10954" s="625"/>
      <c r="H10954" s="612">
        <v>740757</v>
      </c>
    </row>
    <row r="10955" spans="1:8">
      <c r="A10955" s="677" t="s">
        <v>4143</v>
      </c>
      <c r="B10955" s="678"/>
      <c r="C10955" s="678"/>
      <c r="D10955" s="678"/>
      <c r="E10955" s="678"/>
      <c r="F10955" s="678"/>
      <c r="G10955" s="678"/>
      <c r="H10955" s="679"/>
    </row>
    <row r="10956" spans="1:8">
      <c r="A10956" s="594" t="s">
        <v>4129</v>
      </c>
      <c r="B10956" s="595"/>
      <c r="C10956" s="595"/>
      <c r="D10956" s="596"/>
      <c r="E10956" s="597" t="s">
        <v>4130</v>
      </c>
      <c r="F10956" s="598" t="s">
        <v>4144</v>
      </c>
      <c r="G10956" s="599" t="s">
        <v>4133</v>
      </c>
      <c r="H10956" s="600" t="s">
        <v>4134</v>
      </c>
    </row>
    <row r="10957" spans="1:8">
      <c r="A10957" s="601" t="s">
        <v>4145</v>
      </c>
      <c r="B10957" s="602"/>
      <c r="C10957" s="602"/>
      <c r="D10957" s="603"/>
      <c r="E10957" s="604" t="s">
        <v>4146</v>
      </c>
      <c r="F10957" s="619">
        <v>1.5</v>
      </c>
      <c r="G10957" s="606">
        <v>1587.2183463750353</v>
      </c>
      <c r="H10957" s="607">
        <v>2380.83</v>
      </c>
    </row>
    <row r="10958" spans="1:8">
      <c r="A10958" s="601"/>
      <c r="B10958" s="602"/>
      <c r="C10958" s="602"/>
      <c r="D10958" s="603"/>
      <c r="E10958" s="604" t="s">
        <v>4141</v>
      </c>
      <c r="F10958" s="619" t="s">
        <v>4141</v>
      </c>
      <c r="G10958" s="606" t="s">
        <v>4141</v>
      </c>
      <c r="H10958" s="607" t="s">
        <v>4141</v>
      </c>
    </row>
    <row r="10959" spans="1:8">
      <c r="A10959" s="601"/>
      <c r="B10959" s="602"/>
      <c r="C10959" s="602"/>
      <c r="D10959" s="603"/>
      <c r="E10959" s="604" t="s">
        <v>4141</v>
      </c>
      <c r="F10959" s="619" t="s">
        <v>4141</v>
      </c>
      <c r="G10959" s="606" t="s">
        <v>4141</v>
      </c>
      <c r="H10959" s="607" t="s">
        <v>4141</v>
      </c>
    </row>
    <row r="10960" spans="1:8">
      <c r="A10960" s="620"/>
      <c r="B10960" s="621"/>
      <c r="C10960" s="621"/>
      <c r="D10960" s="622"/>
      <c r="E10960" s="623" t="s">
        <v>4147</v>
      </c>
      <c r="F10960" s="624"/>
      <c r="G10960" s="625"/>
      <c r="H10960" s="612">
        <v>2380.83</v>
      </c>
    </row>
    <row r="10961" spans="1:8">
      <c r="A10961" s="677" t="s">
        <v>4148</v>
      </c>
      <c r="B10961" s="678"/>
      <c r="C10961" s="678"/>
      <c r="D10961" s="678"/>
      <c r="E10961" s="678"/>
      <c r="F10961" s="678"/>
      <c r="G10961" s="678"/>
      <c r="H10961" s="679"/>
    </row>
    <row r="10962" spans="1:8">
      <c r="A10962" s="594" t="s">
        <v>4064</v>
      </c>
      <c r="B10962" s="595"/>
      <c r="C10962" s="595"/>
      <c r="D10962" s="596"/>
      <c r="E10962" s="597" t="s">
        <v>4130</v>
      </c>
      <c r="F10962" s="598" t="s">
        <v>4132</v>
      </c>
      <c r="G10962" s="599" t="s">
        <v>4133</v>
      </c>
      <c r="H10962" s="600" t="s">
        <v>4134</v>
      </c>
    </row>
    <row r="10963" spans="1:8">
      <c r="A10963" s="601" t="s">
        <v>4149</v>
      </c>
      <c r="B10963" s="602"/>
      <c r="C10963" s="602"/>
      <c r="D10963" s="603"/>
      <c r="E10963" s="604" t="s">
        <v>4140</v>
      </c>
      <c r="F10963" s="632">
        <v>0.22320000000000001</v>
      </c>
      <c r="G10963" s="606">
        <v>64783.484999999993</v>
      </c>
      <c r="H10963" s="607">
        <v>14459.67</v>
      </c>
    </row>
    <row r="10964" spans="1:8">
      <c r="A10964" s="601"/>
      <c r="B10964" s="602"/>
      <c r="C10964" s="602"/>
      <c r="D10964" s="603"/>
      <c r="E10964" s="623" t="s">
        <v>4150</v>
      </c>
      <c r="F10964" s="624"/>
      <c r="G10964" s="625"/>
      <c r="H10964" s="612">
        <v>14459.67</v>
      </c>
    </row>
    <row r="10965" spans="1:8">
      <c r="A10965" s="677" t="s">
        <v>4151</v>
      </c>
      <c r="B10965" s="678"/>
      <c r="C10965" s="678"/>
      <c r="D10965" s="678"/>
      <c r="E10965" s="678"/>
      <c r="F10965" s="678"/>
      <c r="G10965" s="678"/>
      <c r="H10965" s="679"/>
    </row>
    <row r="10966" spans="1:8">
      <c r="A10966" s="594" t="s">
        <v>4064</v>
      </c>
      <c r="B10966" s="595"/>
      <c r="C10966" s="595"/>
      <c r="D10966" s="596"/>
      <c r="E10966" s="597" t="s">
        <v>4130</v>
      </c>
      <c r="F10966" s="598" t="s">
        <v>4144</v>
      </c>
      <c r="G10966" s="599" t="s">
        <v>4133</v>
      </c>
      <c r="H10966" s="600" t="s">
        <v>4134</v>
      </c>
    </row>
    <row r="10967" spans="1:8">
      <c r="A10967" s="601" t="s">
        <v>4198</v>
      </c>
      <c r="B10967" s="602"/>
      <c r="C10967" s="602"/>
      <c r="D10967" s="603"/>
      <c r="E10967" s="604" t="s">
        <v>4146</v>
      </c>
      <c r="F10967" s="640">
        <v>1.5</v>
      </c>
      <c r="G10967" s="606">
        <v>25731.008062500001</v>
      </c>
      <c r="H10967" s="607">
        <v>38596.51</v>
      </c>
    </row>
    <row r="10968" spans="1:8">
      <c r="A10968" s="601"/>
      <c r="B10968" s="602"/>
      <c r="C10968" s="602"/>
      <c r="D10968" s="603"/>
      <c r="E10968" s="604" t="s">
        <v>4141</v>
      </c>
      <c r="F10968" s="605"/>
      <c r="G10968" s="606" t="s">
        <v>4141</v>
      </c>
      <c r="H10968" s="607" t="s">
        <v>4141</v>
      </c>
    </row>
    <row r="10969" spans="1:8" ht="13.5" thickBot="1">
      <c r="A10969" s="641"/>
      <c r="B10969" s="642"/>
      <c r="C10969" s="642"/>
      <c r="D10969" s="643"/>
      <c r="E10969" s="644" t="s">
        <v>4153</v>
      </c>
      <c r="F10969" s="645"/>
      <c r="G10969" s="646"/>
      <c r="H10969" s="647">
        <v>38596.51</v>
      </c>
    </row>
    <row r="10970" spans="1:8" ht="13.5" thickBot="1">
      <c r="A10970" s="648" t="s">
        <v>4154</v>
      </c>
      <c r="B10970" s="649"/>
      <c r="C10970" s="649"/>
      <c r="D10970" s="649"/>
      <c r="E10970" s="650"/>
      <c r="F10970" s="651">
        <v>796194.01</v>
      </c>
      <c r="G10970" s="652"/>
      <c r="H10970" s="653"/>
    </row>
    <row r="10971" spans="1:8" ht="15.75" thickBot="1">
      <c r="A10971" s="579"/>
      <c r="B10971" s="579"/>
      <c r="C10971" s="579"/>
      <c r="D10971" s="579"/>
      <c r="E10971" s="579"/>
      <c r="F10971" s="579"/>
      <c r="G10971" s="579"/>
      <c r="H10971" s="579"/>
    </row>
    <row r="10972" spans="1:8" ht="15.75" thickBot="1">
      <c r="A10972" s="580"/>
      <c r="B10972" s="580"/>
      <c r="C10972" s="580"/>
      <c r="D10972" s="580"/>
      <c r="E10972" s="580"/>
      <c r="F10972" s="580"/>
      <c r="G10972" s="580"/>
      <c r="H10972" s="580"/>
    </row>
    <row r="10973" spans="1:8" ht="26.25" thickBot="1">
      <c r="A10973" s="573" t="s">
        <v>4129</v>
      </c>
      <c r="B10973" s="581"/>
      <c r="C10973" s="581"/>
      <c r="D10973" s="582" t="s">
        <v>854</v>
      </c>
      <c r="E10973" s="583" t="s">
        <v>4130</v>
      </c>
      <c r="F10973" s="584" t="s">
        <v>2</v>
      </c>
      <c r="G10973" s="585" t="s">
        <v>0</v>
      </c>
      <c r="H10973" s="586" t="s">
        <v>5186</v>
      </c>
    </row>
    <row r="10974" spans="1:8" ht="15.75" customHeight="1" thickBot="1">
      <c r="A10974" s="580"/>
      <c r="B10974" s="580"/>
      <c r="C10974" s="580"/>
      <c r="D10974" s="580"/>
      <c r="E10974" s="580"/>
      <c r="F10974" s="580"/>
      <c r="G10974" s="580"/>
      <c r="H10974" s="580"/>
    </row>
    <row r="10975" spans="1:8">
      <c r="A10975" s="674" t="s">
        <v>1297</v>
      </c>
      <c r="B10975" s="675"/>
      <c r="C10975" s="675"/>
      <c r="D10975" s="675"/>
      <c r="E10975" s="675"/>
      <c r="F10975" s="675"/>
      <c r="G10975" s="675"/>
      <c r="H10975" s="676"/>
    </row>
    <row r="10976" spans="1:8">
      <c r="A10976" s="594" t="s">
        <v>4064</v>
      </c>
      <c r="B10976" s="595"/>
      <c r="C10976" s="595"/>
      <c r="D10976" s="596"/>
      <c r="E10976" s="597" t="s">
        <v>4130</v>
      </c>
      <c r="F10976" s="598" t="s">
        <v>4132</v>
      </c>
      <c r="G10976" s="599" t="s">
        <v>4133</v>
      </c>
      <c r="H10976" s="600" t="s">
        <v>4134</v>
      </c>
    </row>
    <row r="10977" spans="1:8">
      <c r="A10977" s="601" t="s">
        <v>5187</v>
      </c>
      <c r="B10977" s="602"/>
      <c r="C10977" s="602"/>
      <c r="D10977" s="603"/>
      <c r="E10977" s="604" t="s">
        <v>4138</v>
      </c>
      <c r="F10977" s="605">
        <v>1</v>
      </c>
      <c r="G10977" s="606">
        <v>1161596</v>
      </c>
      <c r="H10977" s="607">
        <v>1161596</v>
      </c>
    </row>
    <row r="10978" spans="1:8">
      <c r="A10978" s="601" t="s">
        <v>5181</v>
      </c>
      <c r="B10978" s="602"/>
      <c r="C10978" s="602"/>
      <c r="D10978" s="603"/>
      <c r="E10978" s="604" t="s">
        <v>4138</v>
      </c>
      <c r="F10978" s="605">
        <v>1</v>
      </c>
      <c r="G10978" s="606">
        <v>162677</v>
      </c>
      <c r="H10978" s="607">
        <v>162677</v>
      </c>
    </row>
    <row r="10979" spans="1:8">
      <c r="A10979" s="601"/>
      <c r="B10979" s="602"/>
      <c r="C10979" s="602"/>
      <c r="D10979" s="603"/>
      <c r="E10979" s="604" t="s">
        <v>4141</v>
      </c>
      <c r="F10979" s="605"/>
      <c r="G10979" s="606" t="s">
        <v>4141</v>
      </c>
      <c r="H10979" s="607" t="s">
        <v>4141</v>
      </c>
    </row>
    <row r="10980" spans="1:8">
      <c r="A10980" s="601"/>
      <c r="B10980" s="602"/>
      <c r="C10980" s="602"/>
      <c r="D10980" s="603"/>
      <c r="E10980" s="623" t="s">
        <v>4142</v>
      </c>
      <c r="F10980" s="624"/>
      <c r="G10980" s="625"/>
      <c r="H10980" s="612">
        <v>1324273</v>
      </c>
    </row>
    <row r="10981" spans="1:8">
      <c r="A10981" s="677" t="s">
        <v>4143</v>
      </c>
      <c r="B10981" s="678"/>
      <c r="C10981" s="678"/>
      <c r="D10981" s="678"/>
      <c r="E10981" s="678"/>
      <c r="F10981" s="678"/>
      <c r="G10981" s="678"/>
      <c r="H10981" s="679"/>
    </row>
    <row r="10982" spans="1:8">
      <c r="A10982" s="594" t="s">
        <v>4129</v>
      </c>
      <c r="B10982" s="595"/>
      <c r="C10982" s="595"/>
      <c r="D10982" s="596"/>
      <c r="E10982" s="597" t="s">
        <v>4130</v>
      </c>
      <c r="F10982" s="598" t="s">
        <v>4144</v>
      </c>
      <c r="G10982" s="599" t="s">
        <v>4133</v>
      </c>
      <c r="H10982" s="600" t="s">
        <v>4134</v>
      </c>
    </row>
    <row r="10983" spans="1:8">
      <c r="A10983" s="601" t="s">
        <v>4145</v>
      </c>
      <c r="B10983" s="602"/>
      <c r="C10983" s="602"/>
      <c r="D10983" s="603"/>
      <c r="E10983" s="604" t="s">
        <v>4146</v>
      </c>
      <c r="F10983" s="619">
        <v>1.5</v>
      </c>
      <c r="G10983" s="606">
        <v>1587.2183463750353</v>
      </c>
      <c r="H10983" s="607">
        <v>2380.83</v>
      </c>
    </row>
    <row r="10984" spans="1:8">
      <c r="A10984" s="601"/>
      <c r="B10984" s="602"/>
      <c r="C10984" s="602"/>
      <c r="D10984" s="603"/>
      <c r="E10984" s="604" t="s">
        <v>4141</v>
      </c>
      <c r="F10984" s="619" t="s">
        <v>4141</v>
      </c>
      <c r="G10984" s="606" t="s">
        <v>4141</v>
      </c>
      <c r="H10984" s="607" t="s">
        <v>4141</v>
      </c>
    </row>
    <row r="10985" spans="1:8">
      <c r="A10985" s="601"/>
      <c r="B10985" s="602"/>
      <c r="C10985" s="602"/>
      <c r="D10985" s="603"/>
      <c r="E10985" s="604" t="s">
        <v>4141</v>
      </c>
      <c r="F10985" s="619" t="s">
        <v>4141</v>
      </c>
      <c r="G10985" s="606" t="s">
        <v>4141</v>
      </c>
      <c r="H10985" s="607" t="s">
        <v>4141</v>
      </c>
    </row>
    <row r="10986" spans="1:8">
      <c r="A10986" s="620"/>
      <c r="B10986" s="621"/>
      <c r="C10986" s="621"/>
      <c r="D10986" s="622"/>
      <c r="E10986" s="623" t="s">
        <v>4147</v>
      </c>
      <c r="F10986" s="624"/>
      <c r="G10986" s="625"/>
      <c r="H10986" s="612">
        <v>2380.83</v>
      </c>
    </row>
    <row r="10987" spans="1:8">
      <c r="A10987" s="677" t="s">
        <v>4148</v>
      </c>
      <c r="B10987" s="678"/>
      <c r="C10987" s="678"/>
      <c r="D10987" s="678"/>
      <c r="E10987" s="678"/>
      <c r="F10987" s="678"/>
      <c r="G10987" s="678"/>
      <c r="H10987" s="679"/>
    </row>
    <row r="10988" spans="1:8">
      <c r="A10988" s="594" t="s">
        <v>4064</v>
      </c>
      <c r="B10988" s="595"/>
      <c r="C10988" s="595"/>
      <c r="D10988" s="596"/>
      <c r="E10988" s="597" t="s">
        <v>4130</v>
      </c>
      <c r="F10988" s="598" t="s">
        <v>4132</v>
      </c>
      <c r="G10988" s="599" t="s">
        <v>4133</v>
      </c>
      <c r="H10988" s="600" t="s">
        <v>4134</v>
      </c>
    </row>
    <row r="10989" spans="1:8">
      <c r="A10989" s="601" t="s">
        <v>4149</v>
      </c>
      <c r="B10989" s="602"/>
      <c r="C10989" s="602"/>
      <c r="D10989" s="603"/>
      <c r="E10989" s="604" t="s">
        <v>4140</v>
      </c>
      <c r="F10989" s="632">
        <v>0.22320000000000001</v>
      </c>
      <c r="G10989" s="606">
        <v>64783.484999999993</v>
      </c>
      <c r="H10989" s="607">
        <v>14459.67</v>
      </c>
    </row>
    <row r="10990" spans="1:8">
      <c r="A10990" s="601"/>
      <c r="B10990" s="602"/>
      <c r="C10990" s="602"/>
      <c r="D10990" s="603"/>
      <c r="E10990" s="623" t="s">
        <v>4150</v>
      </c>
      <c r="F10990" s="624"/>
      <c r="G10990" s="625"/>
      <c r="H10990" s="612">
        <v>14459.67</v>
      </c>
    </row>
    <row r="10991" spans="1:8">
      <c r="A10991" s="677" t="s">
        <v>4151</v>
      </c>
      <c r="B10991" s="678"/>
      <c r="C10991" s="678"/>
      <c r="D10991" s="678"/>
      <c r="E10991" s="678"/>
      <c r="F10991" s="678"/>
      <c r="G10991" s="678"/>
      <c r="H10991" s="679"/>
    </row>
    <row r="10992" spans="1:8">
      <c r="A10992" s="594" t="s">
        <v>4064</v>
      </c>
      <c r="B10992" s="595"/>
      <c r="C10992" s="595"/>
      <c r="D10992" s="596"/>
      <c r="E10992" s="597" t="s">
        <v>4130</v>
      </c>
      <c r="F10992" s="598" t="s">
        <v>4144</v>
      </c>
      <c r="G10992" s="599" t="s">
        <v>4133</v>
      </c>
      <c r="H10992" s="600" t="s">
        <v>4134</v>
      </c>
    </row>
    <row r="10993" spans="1:8">
      <c r="A10993" s="601" t="s">
        <v>4198</v>
      </c>
      <c r="B10993" s="602"/>
      <c r="C10993" s="602"/>
      <c r="D10993" s="603"/>
      <c r="E10993" s="604" t="s">
        <v>4146</v>
      </c>
      <c r="F10993" s="640">
        <v>1.5</v>
      </c>
      <c r="G10993" s="606">
        <v>25731.008062500001</v>
      </c>
      <c r="H10993" s="607">
        <v>38596.51</v>
      </c>
    </row>
    <row r="10994" spans="1:8">
      <c r="A10994" s="601"/>
      <c r="B10994" s="602"/>
      <c r="C10994" s="602"/>
      <c r="D10994" s="603"/>
      <c r="E10994" s="604" t="s">
        <v>4141</v>
      </c>
      <c r="F10994" s="605"/>
      <c r="G10994" s="606" t="s">
        <v>4141</v>
      </c>
      <c r="H10994" s="607" t="s">
        <v>4141</v>
      </c>
    </row>
    <row r="10995" spans="1:8" ht="13.5" thickBot="1">
      <c r="A10995" s="641"/>
      <c r="B10995" s="642"/>
      <c r="C10995" s="642"/>
      <c r="D10995" s="643"/>
      <c r="E10995" s="644" t="s">
        <v>4153</v>
      </c>
      <c r="F10995" s="645"/>
      <c r="G10995" s="646"/>
      <c r="H10995" s="647">
        <v>38596.51</v>
      </c>
    </row>
    <row r="10996" spans="1:8" ht="13.5" thickBot="1">
      <c r="A10996" s="648" t="s">
        <v>4154</v>
      </c>
      <c r="B10996" s="649"/>
      <c r="C10996" s="649"/>
      <c r="D10996" s="649"/>
      <c r="E10996" s="650"/>
      <c r="F10996" s="651">
        <v>1379710.01</v>
      </c>
      <c r="G10996" s="652"/>
      <c r="H10996" s="653"/>
    </row>
    <row r="10997" spans="1:8" ht="15.75" thickBot="1">
      <c r="A10997" s="579"/>
      <c r="B10997" s="579"/>
      <c r="C10997" s="579"/>
      <c r="D10997" s="579"/>
      <c r="E10997" s="579"/>
      <c r="F10997" s="579"/>
      <c r="G10997" s="579"/>
      <c r="H10997" s="579"/>
    </row>
    <row r="10998" spans="1:8" ht="15.75" thickBot="1">
      <c r="A10998" s="580"/>
      <c r="B10998" s="580"/>
      <c r="C10998" s="580"/>
      <c r="D10998" s="580"/>
      <c r="E10998" s="580"/>
      <c r="F10998" s="580"/>
      <c r="G10998" s="580"/>
      <c r="H10998" s="580"/>
    </row>
    <row r="10999" spans="1:8" ht="26.25" thickBot="1">
      <c r="A10999" s="573" t="s">
        <v>4129</v>
      </c>
      <c r="B10999" s="581"/>
      <c r="C10999" s="581"/>
      <c r="D10999" s="582" t="s">
        <v>856</v>
      </c>
      <c r="E10999" s="583" t="s">
        <v>4130</v>
      </c>
      <c r="F10999" s="584" t="s">
        <v>2</v>
      </c>
      <c r="G10999" s="585" t="s">
        <v>0</v>
      </c>
      <c r="H10999" s="586" t="s">
        <v>5188</v>
      </c>
    </row>
    <row r="11000" spans="1:8" ht="15.75" customHeight="1" thickBot="1">
      <c r="A11000" s="580"/>
      <c r="B11000" s="580"/>
      <c r="C11000" s="580"/>
      <c r="D11000" s="580"/>
      <c r="E11000" s="580"/>
      <c r="F11000" s="580"/>
      <c r="G11000" s="580"/>
      <c r="H11000" s="580"/>
    </row>
    <row r="11001" spans="1:8">
      <c r="A11001" s="674" t="s">
        <v>1297</v>
      </c>
      <c r="B11001" s="675"/>
      <c r="C11001" s="675"/>
      <c r="D11001" s="675"/>
      <c r="E11001" s="675"/>
      <c r="F11001" s="675"/>
      <c r="G11001" s="675"/>
      <c r="H11001" s="676"/>
    </row>
    <row r="11002" spans="1:8">
      <c r="A11002" s="594" t="s">
        <v>4064</v>
      </c>
      <c r="B11002" s="595"/>
      <c r="C11002" s="595"/>
      <c r="D11002" s="596"/>
      <c r="E11002" s="597" t="s">
        <v>4130</v>
      </c>
      <c r="F11002" s="598" t="s">
        <v>4132</v>
      </c>
      <c r="G11002" s="599" t="s">
        <v>4133</v>
      </c>
      <c r="H11002" s="600" t="s">
        <v>4134</v>
      </c>
    </row>
    <row r="11003" spans="1:8">
      <c r="A11003" s="601" t="s">
        <v>5189</v>
      </c>
      <c r="B11003" s="602"/>
      <c r="C11003" s="602"/>
      <c r="D11003" s="603"/>
      <c r="E11003" s="604" t="s">
        <v>4138</v>
      </c>
      <c r="F11003" s="605">
        <v>1</v>
      </c>
      <c r="G11003" s="606">
        <v>27006</v>
      </c>
      <c r="H11003" s="607">
        <v>27006</v>
      </c>
    </row>
    <row r="11004" spans="1:8">
      <c r="A11004" s="601"/>
      <c r="B11004" s="602"/>
      <c r="C11004" s="602"/>
      <c r="D11004" s="603"/>
      <c r="E11004" s="604" t="s">
        <v>4141</v>
      </c>
      <c r="F11004" s="605"/>
      <c r="G11004" s="606" t="s">
        <v>4141</v>
      </c>
      <c r="H11004" s="607" t="s">
        <v>4141</v>
      </c>
    </row>
    <row r="11005" spans="1:8">
      <c r="A11005" s="601"/>
      <c r="B11005" s="602"/>
      <c r="C11005" s="602"/>
      <c r="D11005" s="603"/>
      <c r="E11005" s="623" t="s">
        <v>4142</v>
      </c>
      <c r="F11005" s="624"/>
      <c r="G11005" s="625"/>
      <c r="H11005" s="612">
        <v>27006</v>
      </c>
    </row>
    <row r="11006" spans="1:8">
      <c r="A11006" s="677" t="s">
        <v>4143</v>
      </c>
      <c r="B11006" s="678"/>
      <c r="C11006" s="678"/>
      <c r="D11006" s="678"/>
      <c r="E11006" s="678"/>
      <c r="F11006" s="678"/>
      <c r="G11006" s="678"/>
      <c r="H11006" s="679"/>
    </row>
    <row r="11007" spans="1:8">
      <c r="A11007" s="594" t="s">
        <v>4129</v>
      </c>
      <c r="B11007" s="595"/>
      <c r="C11007" s="595"/>
      <c r="D11007" s="596"/>
      <c r="E11007" s="597" t="s">
        <v>4130</v>
      </c>
      <c r="F11007" s="598" t="s">
        <v>4144</v>
      </c>
      <c r="G11007" s="599" t="s">
        <v>4133</v>
      </c>
      <c r="H11007" s="600" t="s">
        <v>4134</v>
      </c>
    </row>
    <row r="11008" spans="1:8">
      <c r="A11008" s="601" t="s">
        <v>4145</v>
      </c>
      <c r="B11008" s="602"/>
      <c r="C11008" s="602"/>
      <c r="D11008" s="603"/>
      <c r="E11008" s="604" t="s">
        <v>4146</v>
      </c>
      <c r="F11008" s="619">
        <v>0.1</v>
      </c>
      <c r="G11008" s="606">
        <v>1587.2183463750353</v>
      </c>
      <c r="H11008" s="607">
        <v>158.72</v>
      </c>
    </row>
    <row r="11009" spans="1:8">
      <c r="A11009" s="601"/>
      <c r="B11009" s="602"/>
      <c r="C11009" s="602"/>
      <c r="D11009" s="603"/>
      <c r="E11009" s="604" t="s">
        <v>4141</v>
      </c>
      <c r="F11009" s="619" t="s">
        <v>4141</v>
      </c>
      <c r="G11009" s="606" t="s">
        <v>4141</v>
      </c>
      <c r="H11009" s="607" t="s">
        <v>4141</v>
      </c>
    </row>
    <row r="11010" spans="1:8">
      <c r="A11010" s="601"/>
      <c r="B11010" s="602"/>
      <c r="C11010" s="602"/>
      <c r="D11010" s="603"/>
      <c r="E11010" s="604" t="s">
        <v>4141</v>
      </c>
      <c r="F11010" s="619" t="s">
        <v>4141</v>
      </c>
      <c r="G11010" s="606" t="s">
        <v>4141</v>
      </c>
      <c r="H11010" s="607" t="s">
        <v>4141</v>
      </c>
    </row>
    <row r="11011" spans="1:8">
      <c r="A11011" s="620"/>
      <c r="B11011" s="621"/>
      <c r="C11011" s="621"/>
      <c r="D11011" s="622"/>
      <c r="E11011" s="623" t="s">
        <v>4147</v>
      </c>
      <c r="F11011" s="624"/>
      <c r="G11011" s="625"/>
      <c r="H11011" s="612">
        <v>158.72</v>
      </c>
    </row>
    <row r="11012" spans="1:8">
      <c r="A11012" s="677" t="s">
        <v>4148</v>
      </c>
      <c r="B11012" s="678"/>
      <c r="C11012" s="678"/>
      <c r="D11012" s="678"/>
      <c r="E11012" s="678"/>
      <c r="F11012" s="678"/>
      <c r="G11012" s="678"/>
      <c r="H11012" s="679"/>
    </row>
    <row r="11013" spans="1:8">
      <c r="A11013" s="594" t="s">
        <v>4064</v>
      </c>
      <c r="B11013" s="595"/>
      <c r="C11013" s="595"/>
      <c r="D11013" s="596"/>
      <c r="E11013" s="597" t="s">
        <v>4130</v>
      </c>
      <c r="F11013" s="598" t="s">
        <v>4132</v>
      </c>
      <c r="G11013" s="599" t="s">
        <v>4133</v>
      </c>
      <c r="H11013" s="600" t="s">
        <v>4134</v>
      </c>
    </row>
    <row r="11014" spans="1:8">
      <c r="A11014" s="601" t="s">
        <v>4149</v>
      </c>
      <c r="B11014" s="602"/>
      <c r="C11014" s="602"/>
      <c r="D11014" s="603"/>
      <c r="E11014" s="604" t="s">
        <v>4140</v>
      </c>
      <c r="F11014" s="632">
        <v>2.4899999999999999E-2</v>
      </c>
      <c r="G11014" s="606">
        <v>64783.484999999993</v>
      </c>
      <c r="H11014" s="607">
        <v>1613.11</v>
      </c>
    </row>
    <row r="11015" spans="1:8">
      <c r="A11015" s="601"/>
      <c r="B11015" s="602"/>
      <c r="C11015" s="602"/>
      <c r="D11015" s="603"/>
      <c r="E11015" s="623" t="s">
        <v>4150</v>
      </c>
      <c r="F11015" s="624"/>
      <c r="G11015" s="625"/>
      <c r="H11015" s="612">
        <v>1613.11</v>
      </c>
    </row>
    <row r="11016" spans="1:8">
      <c r="A11016" s="677" t="s">
        <v>4151</v>
      </c>
      <c r="B11016" s="678"/>
      <c r="C11016" s="678"/>
      <c r="D11016" s="678"/>
      <c r="E11016" s="678"/>
      <c r="F11016" s="678"/>
      <c r="G11016" s="678"/>
      <c r="H11016" s="679"/>
    </row>
    <row r="11017" spans="1:8">
      <c r="A11017" s="594" t="s">
        <v>4064</v>
      </c>
      <c r="B11017" s="595"/>
      <c r="C11017" s="595"/>
      <c r="D11017" s="596"/>
      <c r="E11017" s="597" t="s">
        <v>4130</v>
      </c>
      <c r="F11017" s="598" t="s">
        <v>4144</v>
      </c>
      <c r="G11017" s="599" t="s">
        <v>4133</v>
      </c>
      <c r="H11017" s="600" t="s">
        <v>4134</v>
      </c>
    </row>
    <row r="11018" spans="1:8">
      <c r="A11018" s="601" t="s">
        <v>4195</v>
      </c>
      <c r="B11018" s="602"/>
      <c r="C11018" s="602"/>
      <c r="D11018" s="603"/>
      <c r="E11018" s="604" t="s">
        <v>4146</v>
      </c>
      <c r="F11018" s="640">
        <v>0.1</v>
      </c>
      <c r="G11018" s="606">
        <v>45029.264109374999</v>
      </c>
      <c r="H11018" s="607">
        <v>4502.93</v>
      </c>
    </row>
    <row r="11019" spans="1:8">
      <c r="A11019" s="601"/>
      <c r="B11019" s="602"/>
      <c r="C11019" s="602"/>
      <c r="D11019" s="603"/>
      <c r="E11019" s="604" t="s">
        <v>4141</v>
      </c>
      <c r="F11019" s="605"/>
      <c r="G11019" s="606" t="s">
        <v>4141</v>
      </c>
      <c r="H11019" s="607" t="s">
        <v>4141</v>
      </c>
    </row>
    <row r="11020" spans="1:8" ht="13.5" thickBot="1">
      <c r="A11020" s="641"/>
      <c r="B11020" s="642"/>
      <c r="C11020" s="642"/>
      <c r="D11020" s="643"/>
      <c r="E11020" s="644" t="s">
        <v>4153</v>
      </c>
      <c r="F11020" s="645"/>
      <c r="G11020" s="646"/>
      <c r="H11020" s="647">
        <v>4502.93</v>
      </c>
    </row>
    <row r="11021" spans="1:8" ht="13.5" thickBot="1">
      <c r="A11021" s="648" t="s">
        <v>4154</v>
      </c>
      <c r="B11021" s="649"/>
      <c r="C11021" s="649"/>
      <c r="D11021" s="649"/>
      <c r="E11021" s="650"/>
      <c r="F11021" s="651">
        <v>33280.76</v>
      </c>
      <c r="G11021" s="652"/>
      <c r="H11021" s="653"/>
    </row>
    <row r="11022" spans="1:8" ht="15.75" thickBot="1">
      <c r="A11022" s="579"/>
      <c r="B11022" s="579"/>
      <c r="C11022" s="579"/>
      <c r="D11022" s="579"/>
      <c r="E11022" s="579"/>
      <c r="F11022" s="579"/>
      <c r="G11022" s="579"/>
      <c r="H11022" s="579"/>
    </row>
    <row r="11023" spans="1:8" ht="15.75" thickBot="1">
      <c r="A11023" s="580"/>
      <c r="B11023" s="580"/>
      <c r="C11023" s="580"/>
      <c r="D11023" s="580"/>
      <c r="E11023" s="580"/>
      <c r="F11023" s="580"/>
      <c r="G11023" s="580"/>
      <c r="H11023" s="580"/>
    </row>
    <row r="11024" spans="1:8" ht="26.25" thickBot="1">
      <c r="A11024" s="573" t="s">
        <v>4129</v>
      </c>
      <c r="B11024" s="581"/>
      <c r="C11024" s="581"/>
      <c r="D11024" s="582" t="s">
        <v>858</v>
      </c>
      <c r="E11024" s="583" t="s">
        <v>4130</v>
      </c>
      <c r="F11024" s="584" t="s">
        <v>2</v>
      </c>
      <c r="G11024" s="585" t="s">
        <v>0</v>
      </c>
      <c r="H11024" s="586" t="s">
        <v>5190</v>
      </c>
    </row>
    <row r="11025" spans="1:8" ht="15.75" customHeight="1" thickBot="1">
      <c r="A11025" s="580"/>
      <c r="B11025" s="580"/>
      <c r="C11025" s="580"/>
      <c r="D11025" s="580"/>
      <c r="E11025" s="580"/>
      <c r="F11025" s="580"/>
      <c r="G11025" s="580"/>
      <c r="H11025" s="580"/>
    </row>
    <row r="11026" spans="1:8">
      <c r="A11026" s="674" t="s">
        <v>1297</v>
      </c>
      <c r="B11026" s="675"/>
      <c r="C11026" s="675"/>
      <c r="D11026" s="675"/>
      <c r="E11026" s="675"/>
      <c r="F11026" s="675"/>
      <c r="G11026" s="675"/>
      <c r="H11026" s="676"/>
    </row>
    <row r="11027" spans="1:8">
      <c r="A11027" s="594" t="s">
        <v>4064</v>
      </c>
      <c r="B11027" s="595"/>
      <c r="C11027" s="595"/>
      <c r="D11027" s="596"/>
      <c r="E11027" s="597" t="s">
        <v>4130</v>
      </c>
      <c r="F11027" s="598" t="s">
        <v>4132</v>
      </c>
      <c r="G11027" s="599" t="s">
        <v>4133</v>
      </c>
      <c r="H11027" s="600" t="s">
        <v>4134</v>
      </c>
    </row>
    <row r="11028" spans="1:8">
      <c r="A11028" s="601" t="s">
        <v>5191</v>
      </c>
      <c r="B11028" s="602"/>
      <c r="C11028" s="602"/>
      <c r="D11028" s="603"/>
      <c r="E11028" s="604" t="s">
        <v>4138</v>
      </c>
      <c r="F11028" s="605">
        <v>1</v>
      </c>
      <c r="G11028" s="606">
        <v>9765</v>
      </c>
      <c r="H11028" s="607">
        <v>9765</v>
      </c>
    </row>
    <row r="11029" spans="1:8">
      <c r="A11029" s="601"/>
      <c r="B11029" s="602"/>
      <c r="C11029" s="602"/>
      <c r="D11029" s="603"/>
      <c r="E11029" s="604" t="s">
        <v>4141</v>
      </c>
      <c r="F11029" s="605"/>
      <c r="G11029" s="606" t="s">
        <v>4141</v>
      </c>
      <c r="H11029" s="607" t="s">
        <v>4141</v>
      </c>
    </row>
    <row r="11030" spans="1:8">
      <c r="A11030" s="601"/>
      <c r="B11030" s="602"/>
      <c r="C11030" s="602"/>
      <c r="D11030" s="603"/>
      <c r="E11030" s="623" t="s">
        <v>4142</v>
      </c>
      <c r="F11030" s="624"/>
      <c r="G11030" s="625"/>
      <c r="H11030" s="612">
        <v>9765</v>
      </c>
    </row>
    <row r="11031" spans="1:8">
      <c r="A11031" s="677" t="s">
        <v>4143</v>
      </c>
      <c r="B11031" s="678"/>
      <c r="C11031" s="678"/>
      <c r="D11031" s="678"/>
      <c r="E11031" s="678"/>
      <c r="F11031" s="678"/>
      <c r="G11031" s="678"/>
      <c r="H11031" s="679"/>
    </row>
    <row r="11032" spans="1:8">
      <c r="A11032" s="594" t="s">
        <v>4129</v>
      </c>
      <c r="B11032" s="595"/>
      <c r="C11032" s="595"/>
      <c r="D11032" s="596"/>
      <c r="E11032" s="597" t="s">
        <v>4130</v>
      </c>
      <c r="F11032" s="598" t="s">
        <v>4144</v>
      </c>
      <c r="G11032" s="599" t="s">
        <v>4133</v>
      </c>
      <c r="H11032" s="600" t="s">
        <v>4134</v>
      </c>
    </row>
    <row r="11033" spans="1:8">
      <c r="A11033" s="601" t="s">
        <v>4145</v>
      </c>
      <c r="B11033" s="602"/>
      <c r="C11033" s="602"/>
      <c r="D11033" s="603"/>
      <c r="E11033" s="604" t="s">
        <v>4146</v>
      </c>
      <c r="F11033" s="619">
        <v>0.05</v>
      </c>
      <c r="G11033" s="606">
        <v>1587.2183463750353</v>
      </c>
      <c r="H11033" s="607">
        <v>79.36</v>
      </c>
    </row>
    <row r="11034" spans="1:8">
      <c r="A11034" s="601"/>
      <c r="B11034" s="602"/>
      <c r="C11034" s="602"/>
      <c r="D11034" s="603"/>
      <c r="E11034" s="604" t="s">
        <v>4141</v>
      </c>
      <c r="F11034" s="619" t="s">
        <v>4141</v>
      </c>
      <c r="G11034" s="606" t="s">
        <v>4141</v>
      </c>
      <c r="H11034" s="607" t="s">
        <v>4141</v>
      </c>
    </row>
    <row r="11035" spans="1:8">
      <c r="A11035" s="601"/>
      <c r="B11035" s="602"/>
      <c r="C11035" s="602"/>
      <c r="D11035" s="603"/>
      <c r="E11035" s="604" t="s">
        <v>4141</v>
      </c>
      <c r="F11035" s="619" t="s">
        <v>4141</v>
      </c>
      <c r="G11035" s="606" t="s">
        <v>4141</v>
      </c>
      <c r="H11035" s="607" t="s">
        <v>4141</v>
      </c>
    </row>
    <row r="11036" spans="1:8">
      <c r="A11036" s="620"/>
      <c r="B11036" s="621"/>
      <c r="C11036" s="621"/>
      <c r="D11036" s="622"/>
      <c r="E11036" s="623" t="s">
        <v>4147</v>
      </c>
      <c r="F11036" s="624"/>
      <c r="G11036" s="625"/>
      <c r="H11036" s="612">
        <v>79.36</v>
      </c>
    </row>
    <row r="11037" spans="1:8">
      <c r="A11037" s="677" t="s">
        <v>4148</v>
      </c>
      <c r="B11037" s="678"/>
      <c r="C11037" s="678"/>
      <c r="D11037" s="678"/>
      <c r="E11037" s="678"/>
      <c r="F11037" s="678"/>
      <c r="G11037" s="678"/>
      <c r="H11037" s="679"/>
    </row>
    <row r="11038" spans="1:8">
      <c r="A11038" s="594" t="s">
        <v>4064</v>
      </c>
      <c r="B11038" s="595"/>
      <c r="C11038" s="595"/>
      <c r="D11038" s="596"/>
      <c r="E11038" s="597" t="s">
        <v>4130</v>
      </c>
      <c r="F11038" s="598" t="s">
        <v>4132</v>
      </c>
      <c r="G11038" s="599" t="s">
        <v>4133</v>
      </c>
      <c r="H11038" s="600" t="s">
        <v>4134</v>
      </c>
    </row>
    <row r="11039" spans="1:8">
      <c r="A11039" s="601" t="s">
        <v>4149</v>
      </c>
      <c r="B11039" s="602"/>
      <c r="C11039" s="602"/>
      <c r="D11039" s="603"/>
      <c r="E11039" s="604" t="s">
        <v>4140</v>
      </c>
      <c r="F11039" s="632">
        <v>2.4899999999999999E-2</v>
      </c>
      <c r="G11039" s="606">
        <v>64783.484999999993</v>
      </c>
      <c r="H11039" s="607">
        <v>1613.11</v>
      </c>
    </row>
    <row r="11040" spans="1:8">
      <c r="A11040" s="601"/>
      <c r="B11040" s="602"/>
      <c r="C11040" s="602"/>
      <c r="D11040" s="603"/>
      <c r="E11040" s="623" t="s">
        <v>4150</v>
      </c>
      <c r="F11040" s="624"/>
      <c r="G11040" s="625"/>
      <c r="H11040" s="612">
        <v>1613.11</v>
      </c>
    </row>
    <row r="11041" spans="1:8">
      <c r="A11041" s="677" t="s">
        <v>4151</v>
      </c>
      <c r="B11041" s="678"/>
      <c r="C11041" s="678"/>
      <c r="D11041" s="678"/>
      <c r="E11041" s="678"/>
      <c r="F11041" s="678"/>
      <c r="G11041" s="678"/>
      <c r="H11041" s="679"/>
    </row>
    <row r="11042" spans="1:8">
      <c r="A11042" s="594" t="s">
        <v>4064</v>
      </c>
      <c r="B11042" s="595"/>
      <c r="C11042" s="595"/>
      <c r="D11042" s="596"/>
      <c r="E11042" s="597" t="s">
        <v>4130</v>
      </c>
      <c r="F11042" s="598" t="s">
        <v>4144</v>
      </c>
      <c r="G11042" s="599" t="s">
        <v>4133</v>
      </c>
      <c r="H11042" s="600" t="s">
        <v>4134</v>
      </c>
    </row>
    <row r="11043" spans="1:8">
      <c r="A11043" s="601" t="s">
        <v>4195</v>
      </c>
      <c r="B11043" s="602"/>
      <c r="C11043" s="602"/>
      <c r="D11043" s="603"/>
      <c r="E11043" s="604" t="s">
        <v>4146</v>
      </c>
      <c r="F11043" s="640">
        <v>0.05</v>
      </c>
      <c r="G11043" s="606">
        <v>45029.264109374999</v>
      </c>
      <c r="H11043" s="607">
        <v>2251.46</v>
      </c>
    </row>
    <row r="11044" spans="1:8">
      <c r="A11044" s="601"/>
      <c r="B11044" s="602"/>
      <c r="C11044" s="602"/>
      <c r="D11044" s="603"/>
      <c r="E11044" s="604" t="s">
        <v>4141</v>
      </c>
      <c r="F11044" s="605"/>
      <c r="G11044" s="606" t="s">
        <v>4141</v>
      </c>
      <c r="H11044" s="607" t="s">
        <v>4141</v>
      </c>
    </row>
    <row r="11045" spans="1:8" ht="13.5" thickBot="1">
      <c r="A11045" s="641"/>
      <c r="B11045" s="642"/>
      <c r="C11045" s="642"/>
      <c r="D11045" s="643"/>
      <c r="E11045" s="644" t="s">
        <v>4153</v>
      </c>
      <c r="F11045" s="645"/>
      <c r="G11045" s="646"/>
      <c r="H11045" s="647">
        <v>2251.46</v>
      </c>
    </row>
    <row r="11046" spans="1:8" ht="13.5" thickBot="1">
      <c r="A11046" s="648" t="s">
        <v>4154</v>
      </c>
      <c r="B11046" s="649"/>
      <c r="C11046" s="649"/>
      <c r="D11046" s="649"/>
      <c r="E11046" s="650"/>
      <c r="F11046" s="651">
        <v>13708.93</v>
      </c>
      <c r="G11046" s="652"/>
      <c r="H11046" s="653"/>
    </row>
    <row r="11047" spans="1:8" ht="15.75" thickBot="1">
      <c r="A11047" s="579"/>
      <c r="B11047" s="579"/>
      <c r="C11047" s="579"/>
      <c r="D11047" s="579"/>
      <c r="E11047" s="579"/>
      <c r="F11047" s="579"/>
      <c r="G11047" s="579"/>
      <c r="H11047" s="579"/>
    </row>
    <row r="11048" spans="1:8" ht="15.75" thickBot="1">
      <c r="A11048" s="580"/>
      <c r="B11048" s="580"/>
      <c r="C11048" s="580"/>
      <c r="D11048" s="580"/>
      <c r="E11048" s="580"/>
      <c r="F11048" s="580"/>
      <c r="G11048" s="580"/>
      <c r="H11048" s="580"/>
    </row>
    <row r="11049" spans="1:8" ht="26.25" thickBot="1">
      <c r="A11049" s="573" t="s">
        <v>4129</v>
      </c>
      <c r="B11049" s="581"/>
      <c r="C11049" s="581"/>
      <c r="D11049" s="582" t="s">
        <v>860</v>
      </c>
      <c r="E11049" s="583" t="s">
        <v>4130</v>
      </c>
      <c r="F11049" s="584" t="s">
        <v>28</v>
      </c>
      <c r="G11049" s="585" t="s">
        <v>0</v>
      </c>
      <c r="H11049" s="586" t="s">
        <v>5192</v>
      </c>
    </row>
    <row r="11050" spans="1:8" ht="15.75" customHeight="1" thickBot="1">
      <c r="A11050" s="580"/>
      <c r="B11050" s="580"/>
      <c r="C11050" s="580"/>
      <c r="D11050" s="580"/>
      <c r="E11050" s="580"/>
      <c r="F11050" s="580"/>
      <c r="G11050" s="580"/>
      <c r="H11050" s="580"/>
    </row>
    <row r="11051" spans="1:8">
      <c r="A11051" s="674" t="s">
        <v>1297</v>
      </c>
      <c r="B11051" s="675"/>
      <c r="C11051" s="675"/>
      <c r="D11051" s="675"/>
      <c r="E11051" s="675"/>
      <c r="F11051" s="675"/>
      <c r="G11051" s="675"/>
      <c r="H11051" s="676"/>
    </row>
    <row r="11052" spans="1:8">
      <c r="A11052" s="594" t="s">
        <v>4064</v>
      </c>
      <c r="B11052" s="595"/>
      <c r="C11052" s="595"/>
      <c r="D11052" s="596"/>
      <c r="E11052" s="597" t="s">
        <v>4130</v>
      </c>
      <c r="F11052" s="598" t="s">
        <v>4132</v>
      </c>
      <c r="G11052" s="599" t="s">
        <v>4133</v>
      </c>
      <c r="H11052" s="600" t="s">
        <v>4134</v>
      </c>
    </row>
    <row r="11053" spans="1:8">
      <c r="A11053" s="601" t="s">
        <v>5193</v>
      </c>
      <c r="B11053" s="602"/>
      <c r="C11053" s="602"/>
      <c r="D11053" s="603"/>
      <c r="E11053" s="604" t="s">
        <v>4164</v>
      </c>
      <c r="F11053" s="605">
        <v>1</v>
      </c>
      <c r="G11053" s="606">
        <v>60548</v>
      </c>
      <c r="H11053" s="607">
        <v>60548</v>
      </c>
    </row>
    <row r="11054" spans="1:8">
      <c r="A11054" s="601"/>
      <c r="B11054" s="602"/>
      <c r="C11054" s="602"/>
      <c r="D11054" s="603"/>
      <c r="E11054" s="604" t="s">
        <v>4141</v>
      </c>
      <c r="F11054" s="605"/>
      <c r="G11054" s="606" t="s">
        <v>4141</v>
      </c>
      <c r="H11054" s="607" t="s">
        <v>4141</v>
      </c>
    </row>
    <row r="11055" spans="1:8">
      <c r="A11055" s="601"/>
      <c r="B11055" s="602"/>
      <c r="C11055" s="602"/>
      <c r="D11055" s="603"/>
      <c r="E11055" s="623" t="s">
        <v>4142</v>
      </c>
      <c r="F11055" s="624"/>
      <c r="G11055" s="625"/>
      <c r="H11055" s="612">
        <v>60548</v>
      </c>
    </row>
    <row r="11056" spans="1:8">
      <c r="A11056" s="677" t="s">
        <v>4143</v>
      </c>
      <c r="B11056" s="678"/>
      <c r="C11056" s="678"/>
      <c r="D11056" s="678"/>
      <c r="E11056" s="678"/>
      <c r="F11056" s="678"/>
      <c r="G11056" s="678"/>
      <c r="H11056" s="679"/>
    </row>
    <row r="11057" spans="1:8">
      <c r="A11057" s="594" t="s">
        <v>4129</v>
      </c>
      <c r="B11057" s="595"/>
      <c r="C11057" s="595"/>
      <c r="D11057" s="596"/>
      <c r="E11057" s="597" t="s">
        <v>4130</v>
      </c>
      <c r="F11057" s="598" t="s">
        <v>4144</v>
      </c>
      <c r="G11057" s="599" t="s">
        <v>4133</v>
      </c>
      <c r="H11057" s="600" t="s">
        <v>4134</v>
      </c>
    </row>
    <row r="11058" spans="1:8">
      <c r="A11058" s="601" t="s">
        <v>4145</v>
      </c>
      <c r="B11058" s="602"/>
      <c r="C11058" s="602"/>
      <c r="D11058" s="603"/>
      <c r="E11058" s="604" t="s">
        <v>4146</v>
      </c>
      <c r="F11058" s="619">
        <v>0.3</v>
      </c>
      <c r="G11058" s="606">
        <v>1587.2183463750353</v>
      </c>
      <c r="H11058" s="607">
        <v>476.17</v>
      </c>
    </row>
    <row r="11059" spans="1:8">
      <c r="A11059" s="601"/>
      <c r="B11059" s="602"/>
      <c r="C11059" s="602"/>
      <c r="D11059" s="603"/>
      <c r="E11059" s="604" t="s">
        <v>4141</v>
      </c>
      <c r="F11059" s="619" t="s">
        <v>4141</v>
      </c>
      <c r="G11059" s="606" t="s">
        <v>4141</v>
      </c>
      <c r="H11059" s="607" t="s">
        <v>4141</v>
      </c>
    </row>
    <row r="11060" spans="1:8">
      <c r="A11060" s="601"/>
      <c r="B11060" s="602"/>
      <c r="C11060" s="602"/>
      <c r="D11060" s="603"/>
      <c r="E11060" s="604" t="s">
        <v>4141</v>
      </c>
      <c r="F11060" s="619" t="s">
        <v>4141</v>
      </c>
      <c r="G11060" s="606" t="s">
        <v>4141</v>
      </c>
      <c r="H11060" s="607" t="s">
        <v>4141</v>
      </c>
    </row>
    <row r="11061" spans="1:8">
      <c r="A11061" s="620"/>
      <c r="B11061" s="621"/>
      <c r="C11061" s="621"/>
      <c r="D11061" s="622"/>
      <c r="E11061" s="623" t="s">
        <v>4147</v>
      </c>
      <c r="F11061" s="624"/>
      <c r="G11061" s="625"/>
      <c r="H11061" s="612">
        <v>476.17</v>
      </c>
    </row>
    <row r="11062" spans="1:8">
      <c r="A11062" s="677" t="s">
        <v>4148</v>
      </c>
      <c r="B11062" s="678"/>
      <c r="C11062" s="678"/>
      <c r="D11062" s="678"/>
      <c r="E11062" s="678"/>
      <c r="F11062" s="678"/>
      <c r="G11062" s="678"/>
      <c r="H11062" s="679"/>
    </row>
    <row r="11063" spans="1:8">
      <c r="A11063" s="594" t="s">
        <v>4064</v>
      </c>
      <c r="B11063" s="595"/>
      <c r="C11063" s="595"/>
      <c r="D11063" s="596"/>
      <c r="E11063" s="597" t="s">
        <v>4130</v>
      </c>
      <c r="F11063" s="598" t="s">
        <v>4132</v>
      </c>
      <c r="G11063" s="599" t="s">
        <v>4133</v>
      </c>
      <c r="H11063" s="600" t="s">
        <v>4134</v>
      </c>
    </row>
    <row r="11064" spans="1:8">
      <c r="A11064" s="601" t="s">
        <v>4149</v>
      </c>
      <c r="B11064" s="602"/>
      <c r="C11064" s="602"/>
      <c r="D11064" s="603"/>
      <c r="E11064" s="604" t="s">
        <v>4140</v>
      </c>
      <c r="F11064" s="632">
        <v>0.1389</v>
      </c>
      <c r="G11064" s="606">
        <v>64783.484999999993</v>
      </c>
      <c r="H11064" s="607">
        <v>8998.43</v>
      </c>
    </row>
    <row r="11065" spans="1:8">
      <c r="A11065" s="601"/>
      <c r="B11065" s="602"/>
      <c r="C11065" s="602"/>
      <c r="D11065" s="603"/>
      <c r="E11065" s="623" t="s">
        <v>4150</v>
      </c>
      <c r="F11065" s="624"/>
      <c r="G11065" s="625"/>
      <c r="H11065" s="612">
        <v>8998.43</v>
      </c>
    </row>
    <row r="11066" spans="1:8">
      <c r="A11066" s="677" t="s">
        <v>4151</v>
      </c>
      <c r="B11066" s="678"/>
      <c r="C11066" s="678"/>
      <c r="D11066" s="678"/>
      <c r="E11066" s="678"/>
      <c r="F11066" s="678"/>
      <c r="G11066" s="678"/>
      <c r="H11066" s="679"/>
    </row>
    <row r="11067" spans="1:8">
      <c r="A11067" s="594" t="s">
        <v>4064</v>
      </c>
      <c r="B11067" s="595"/>
      <c r="C11067" s="595"/>
      <c r="D11067" s="596"/>
      <c r="E11067" s="597" t="s">
        <v>4130</v>
      </c>
      <c r="F11067" s="598" t="s">
        <v>4144</v>
      </c>
      <c r="G11067" s="599" t="s">
        <v>4133</v>
      </c>
      <c r="H11067" s="600" t="s">
        <v>4134</v>
      </c>
    </row>
    <row r="11068" spans="1:8">
      <c r="A11068" s="601" t="s">
        <v>4189</v>
      </c>
      <c r="B11068" s="602"/>
      <c r="C11068" s="602"/>
      <c r="D11068" s="603"/>
      <c r="E11068" s="604" t="s">
        <v>4146</v>
      </c>
      <c r="F11068" s="640">
        <v>0.3</v>
      </c>
      <c r="G11068" s="606">
        <v>45029.264109374999</v>
      </c>
      <c r="H11068" s="607">
        <v>13508.78</v>
      </c>
    </row>
    <row r="11069" spans="1:8">
      <c r="A11069" s="601"/>
      <c r="B11069" s="602"/>
      <c r="C11069" s="602"/>
      <c r="D11069" s="603"/>
      <c r="E11069" s="604" t="s">
        <v>4141</v>
      </c>
      <c r="F11069" s="605"/>
      <c r="G11069" s="606" t="s">
        <v>4141</v>
      </c>
      <c r="H11069" s="607" t="s">
        <v>4141</v>
      </c>
    </row>
    <row r="11070" spans="1:8" ht="13.5" thickBot="1">
      <c r="A11070" s="641"/>
      <c r="B11070" s="642"/>
      <c r="C11070" s="642"/>
      <c r="D11070" s="643"/>
      <c r="E11070" s="644" t="s">
        <v>4153</v>
      </c>
      <c r="F11070" s="645"/>
      <c r="G11070" s="646"/>
      <c r="H11070" s="647">
        <v>13508.78</v>
      </c>
    </row>
    <row r="11071" spans="1:8" ht="13.5" thickBot="1">
      <c r="A11071" s="648" t="s">
        <v>4154</v>
      </c>
      <c r="B11071" s="649"/>
      <c r="C11071" s="649"/>
      <c r="D11071" s="649"/>
      <c r="E11071" s="650"/>
      <c r="F11071" s="651">
        <v>83531.38</v>
      </c>
      <c r="G11071" s="652"/>
      <c r="H11071" s="653"/>
    </row>
    <row r="11072" spans="1:8" ht="15.75" thickBot="1">
      <c r="A11072" s="579"/>
      <c r="B11072" s="579"/>
      <c r="C11072" s="579"/>
      <c r="D11072" s="579"/>
      <c r="E11072" s="579"/>
      <c r="F11072" s="579"/>
      <c r="G11072" s="579"/>
      <c r="H11072" s="579"/>
    </row>
    <row r="11073" spans="1:8" ht="15.75" thickBot="1">
      <c r="A11073" s="580"/>
      <c r="B11073" s="580"/>
      <c r="C11073" s="580"/>
      <c r="D11073" s="580"/>
      <c r="E11073" s="580"/>
      <c r="F11073" s="580"/>
      <c r="G11073" s="580"/>
      <c r="H11073" s="580"/>
    </row>
    <row r="11074" spans="1:8" ht="26.25" thickBot="1">
      <c r="A11074" s="573" t="s">
        <v>4129</v>
      </c>
      <c r="B11074" s="581"/>
      <c r="C11074" s="581"/>
      <c r="D11074" s="582" t="s">
        <v>862</v>
      </c>
      <c r="E11074" s="583" t="s">
        <v>4130</v>
      </c>
      <c r="F11074" s="584" t="s">
        <v>28</v>
      </c>
      <c r="G11074" s="585" t="s">
        <v>0</v>
      </c>
      <c r="H11074" s="586" t="s">
        <v>5194</v>
      </c>
    </row>
    <row r="11075" spans="1:8" ht="15.75" customHeight="1" thickBot="1">
      <c r="A11075" s="580"/>
      <c r="B11075" s="580"/>
      <c r="C11075" s="580"/>
      <c r="D11075" s="580"/>
      <c r="E11075" s="580"/>
      <c r="F11075" s="580"/>
      <c r="G11075" s="580"/>
      <c r="H11075" s="580"/>
    </row>
    <row r="11076" spans="1:8">
      <c r="A11076" s="674" t="s">
        <v>1297</v>
      </c>
      <c r="B11076" s="675"/>
      <c r="C11076" s="675"/>
      <c r="D11076" s="675"/>
      <c r="E11076" s="675"/>
      <c r="F11076" s="675"/>
      <c r="G11076" s="675"/>
      <c r="H11076" s="676"/>
    </row>
    <row r="11077" spans="1:8">
      <c r="A11077" s="594" t="s">
        <v>4064</v>
      </c>
      <c r="B11077" s="595"/>
      <c r="C11077" s="595"/>
      <c r="D11077" s="596"/>
      <c r="E11077" s="597" t="s">
        <v>4130</v>
      </c>
      <c r="F11077" s="598" t="s">
        <v>4132</v>
      </c>
      <c r="G11077" s="599" t="s">
        <v>4133</v>
      </c>
      <c r="H11077" s="600" t="s">
        <v>4134</v>
      </c>
    </row>
    <row r="11078" spans="1:8">
      <c r="A11078" s="601" t="s">
        <v>5195</v>
      </c>
      <c r="B11078" s="602"/>
      <c r="C11078" s="602"/>
      <c r="D11078" s="603"/>
      <c r="E11078" s="604" t="s">
        <v>4164</v>
      </c>
      <c r="F11078" s="605">
        <v>1</v>
      </c>
      <c r="G11078" s="606">
        <v>182301</v>
      </c>
      <c r="H11078" s="607">
        <v>182301</v>
      </c>
    </row>
    <row r="11079" spans="1:8">
      <c r="A11079" s="601"/>
      <c r="B11079" s="602"/>
      <c r="C11079" s="602"/>
      <c r="D11079" s="603"/>
      <c r="E11079" s="604" t="s">
        <v>4141</v>
      </c>
      <c r="F11079" s="605"/>
      <c r="G11079" s="606" t="s">
        <v>4141</v>
      </c>
      <c r="H11079" s="607" t="s">
        <v>4141</v>
      </c>
    </row>
    <row r="11080" spans="1:8">
      <c r="A11080" s="601"/>
      <c r="B11080" s="602"/>
      <c r="C11080" s="602"/>
      <c r="D11080" s="603"/>
      <c r="E11080" s="623" t="s">
        <v>4142</v>
      </c>
      <c r="F11080" s="624"/>
      <c r="G11080" s="625"/>
      <c r="H11080" s="612">
        <v>182301</v>
      </c>
    </row>
    <row r="11081" spans="1:8">
      <c r="A11081" s="677" t="s">
        <v>4143</v>
      </c>
      <c r="B11081" s="678"/>
      <c r="C11081" s="678"/>
      <c r="D11081" s="678"/>
      <c r="E11081" s="678"/>
      <c r="F11081" s="678"/>
      <c r="G11081" s="678"/>
      <c r="H11081" s="679"/>
    </row>
    <row r="11082" spans="1:8">
      <c r="A11082" s="594" t="s">
        <v>4129</v>
      </c>
      <c r="B11082" s="595"/>
      <c r="C11082" s="595"/>
      <c r="D11082" s="596"/>
      <c r="E11082" s="597" t="s">
        <v>4130</v>
      </c>
      <c r="F11082" s="598" t="s">
        <v>4144</v>
      </c>
      <c r="G11082" s="599" t="s">
        <v>4133</v>
      </c>
      <c r="H11082" s="600" t="s">
        <v>4134</v>
      </c>
    </row>
    <row r="11083" spans="1:8">
      <c r="A11083" s="601" t="s">
        <v>4145</v>
      </c>
      <c r="B11083" s="602"/>
      <c r="C11083" s="602"/>
      <c r="D11083" s="603"/>
      <c r="E11083" s="604" t="s">
        <v>4146</v>
      </c>
      <c r="F11083" s="619">
        <v>0.4</v>
      </c>
      <c r="G11083" s="606">
        <v>1587.2183463750353</v>
      </c>
      <c r="H11083" s="607">
        <v>634.89</v>
      </c>
    </row>
    <row r="11084" spans="1:8">
      <c r="A11084" s="601"/>
      <c r="B11084" s="602"/>
      <c r="C11084" s="602"/>
      <c r="D11084" s="603"/>
      <c r="E11084" s="604" t="s">
        <v>4141</v>
      </c>
      <c r="F11084" s="619" t="s">
        <v>4141</v>
      </c>
      <c r="G11084" s="606" t="s">
        <v>4141</v>
      </c>
      <c r="H11084" s="607" t="s">
        <v>4141</v>
      </c>
    </row>
    <row r="11085" spans="1:8">
      <c r="A11085" s="601"/>
      <c r="B11085" s="602"/>
      <c r="C11085" s="602"/>
      <c r="D11085" s="603"/>
      <c r="E11085" s="604" t="s">
        <v>4141</v>
      </c>
      <c r="F11085" s="619" t="s">
        <v>4141</v>
      </c>
      <c r="G11085" s="606" t="s">
        <v>4141</v>
      </c>
      <c r="H11085" s="607" t="s">
        <v>4141</v>
      </c>
    </row>
    <row r="11086" spans="1:8">
      <c r="A11086" s="620"/>
      <c r="B11086" s="621"/>
      <c r="C11086" s="621"/>
      <c r="D11086" s="622"/>
      <c r="E11086" s="623" t="s">
        <v>4147</v>
      </c>
      <c r="F11086" s="624"/>
      <c r="G11086" s="625"/>
      <c r="H11086" s="612">
        <v>634.89</v>
      </c>
    </row>
    <row r="11087" spans="1:8">
      <c r="A11087" s="677" t="s">
        <v>4148</v>
      </c>
      <c r="B11087" s="678"/>
      <c r="C11087" s="678"/>
      <c r="D11087" s="678"/>
      <c r="E11087" s="678"/>
      <c r="F11087" s="678"/>
      <c r="G11087" s="678"/>
      <c r="H11087" s="679"/>
    </row>
    <row r="11088" spans="1:8">
      <c r="A11088" s="594" t="s">
        <v>4064</v>
      </c>
      <c r="B11088" s="595"/>
      <c r="C11088" s="595"/>
      <c r="D11088" s="596"/>
      <c r="E11088" s="597" t="s">
        <v>4130</v>
      </c>
      <c r="F11088" s="598" t="s">
        <v>4132</v>
      </c>
      <c r="G11088" s="599" t="s">
        <v>4133</v>
      </c>
      <c r="H11088" s="600" t="s">
        <v>4134</v>
      </c>
    </row>
    <row r="11089" spans="1:8">
      <c r="A11089" s="601" t="s">
        <v>4149</v>
      </c>
      <c r="B11089" s="602"/>
      <c r="C11089" s="602"/>
      <c r="D11089" s="603"/>
      <c r="E11089" s="604" t="s">
        <v>4140</v>
      </c>
      <c r="F11089" s="632">
        <v>0.1389</v>
      </c>
      <c r="G11089" s="606">
        <v>64783.484999999993</v>
      </c>
      <c r="H11089" s="607">
        <v>8998.43</v>
      </c>
    </row>
    <row r="11090" spans="1:8">
      <c r="A11090" s="601"/>
      <c r="B11090" s="602"/>
      <c r="C11090" s="602"/>
      <c r="D11090" s="603"/>
      <c r="E11090" s="623" t="s">
        <v>4150</v>
      </c>
      <c r="F11090" s="624"/>
      <c r="G11090" s="625"/>
      <c r="H11090" s="612">
        <v>8998.43</v>
      </c>
    </row>
    <row r="11091" spans="1:8">
      <c r="A11091" s="677" t="s">
        <v>4151</v>
      </c>
      <c r="B11091" s="678"/>
      <c r="C11091" s="678"/>
      <c r="D11091" s="678"/>
      <c r="E11091" s="678"/>
      <c r="F11091" s="678"/>
      <c r="G11091" s="678"/>
      <c r="H11091" s="679"/>
    </row>
    <row r="11092" spans="1:8">
      <c r="A11092" s="594" t="s">
        <v>4064</v>
      </c>
      <c r="B11092" s="595"/>
      <c r="C11092" s="595"/>
      <c r="D11092" s="596"/>
      <c r="E11092" s="597" t="s">
        <v>4130</v>
      </c>
      <c r="F11092" s="598" t="s">
        <v>4144</v>
      </c>
      <c r="G11092" s="599" t="s">
        <v>4133</v>
      </c>
      <c r="H11092" s="600" t="s">
        <v>4134</v>
      </c>
    </row>
    <row r="11093" spans="1:8">
      <c r="A11093" s="601" t="s">
        <v>4189</v>
      </c>
      <c r="B11093" s="602"/>
      <c r="C11093" s="602"/>
      <c r="D11093" s="603"/>
      <c r="E11093" s="604" t="s">
        <v>4146</v>
      </c>
      <c r="F11093" s="640">
        <v>0.4</v>
      </c>
      <c r="G11093" s="606">
        <v>45029.264109374999</v>
      </c>
      <c r="H11093" s="607">
        <v>18011.71</v>
      </c>
    </row>
    <row r="11094" spans="1:8">
      <c r="A11094" s="601"/>
      <c r="B11094" s="602"/>
      <c r="C11094" s="602"/>
      <c r="D11094" s="603"/>
      <c r="E11094" s="604" t="s">
        <v>4141</v>
      </c>
      <c r="F11094" s="605"/>
      <c r="G11094" s="606" t="s">
        <v>4141</v>
      </c>
      <c r="H11094" s="607" t="s">
        <v>4141</v>
      </c>
    </row>
    <row r="11095" spans="1:8" ht="13.5" thickBot="1">
      <c r="A11095" s="641"/>
      <c r="B11095" s="642"/>
      <c r="C11095" s="642"/>
      <c r="D11095" s="643"/>
      <c r="E11095" s="644" t="s">
        <v>4153</v>
      </c>
      <c r="F11095" s="645"/>
      <c r="G11095" s="646"/>
      <c r="H11095" s="647">
        <v>18011.71</v>
      </c>
    </row>
    <row r="11096" spans="1:8" ht="13.5" thickBot="1">
      <c r="A11096" s="648" t="s">
        <v>4154</v>
      </c>
      <c r="B11096" s="649"/>
      <c r="C11096" s="649"/>
      <c r="D11096" s="649"/>
      <c r="E11096" s="650"/>
      <c r="F11096" s="651">
        <v>209946.03</v>
      </c>
      <c r="G11096" s="652"/>
      <c r="H11096" s="653"/>
    </row>
    <row r="11097" spans="1:8" ht="15.75" thickBot="1">
      <c r="A11097" s="579"/>
      <c r="B11097" s="579"/>
      <c r="C11097" s="579"/>
      <c r="D11097" s="579"/>
      <c r="E11097" s="579"/>
      <c r="F11097" s="579"/>
      <c r="G11097" s="579"/>
      <c r="H11097" s="579"/>
    </row>
    <row r="11098" spans="1:8" ht="15.75" thickBot="1">
      <c r="A11098" s="580"/>
      <c r="B11098" s="580"/>
      <c r="C11098" s="580"/>
      <c r="D11098" s="580"/>
      <c r="E11098" s="580"/>
      <c r="F11098" s="580"/>
      <c r="G11098" s="580"/>
      <c r="H11098" s="580"/>
    </row>
    <row r="11099" spans="1:8" ht="26.25" thickBot="1">
      <c r="A11099" s="573" t="s">
        <v>4129</v>
      </c>
      <c r="B11099" s="581"/>
      <c r="C11099" s="581"/>
      <c r="D11099" s="582" t="s">
        <v>864</v>
      </c>
      <c r="E11099" s="583" t="s">
        <v>4130</v>
      </c>
      <c r="F11099" s="584" t="s">
        <v>28</v>
      </c>
      <c r="G11099" s="585" t="s">
        <v>0</v>
      </c>
      <c r="H11099" s="586" t="s">
        <v>5196</v>
      </c>
    </row>
    <row r="11100" spans="1:8" ht="15.75" customHeight="1" thickBot="1">
      <c r="A11100" s="580"/>
      <c r="B11100" s="580"/>
      <c r="C11100" s="580"/>
      <c r="D11100" s="580"/>
      <c r="E11100" s="580"/>
      <c r="F11100" s="580"/>
      <c r="G11100" s="580"/>
      <c r="H11100" s="580"/>
    </row>
    <row r="11101" spans="1:8">
      <c r="A11101" s="674" t="s">
        <v>1297</v>
      </c>
      <c r="B11101" s="675"/>
      <c r="C11101" s="675"/>
      <c r="D11101" s="675"/>
      <c r="E11101" s="675"/>
      <c r="F11101" s="675"/>
      <c r="G11101" s="675"/>
      <c r="H11101" s="676"/>
    </row>
    <row r="11102" spans="1:8">
      <c r="A11102" s="594" t="s">
        <v>4064</v>
      </c>
      <c r="B11102" s="595"/>
      <c r="C11102" s="595"/>
      <c r="D11102" s="596"/>
      <c r="E11102" s="597" t="s">
        <v>4130</v>
      </c>
      <c r="F11102" s="598" t="s">
        <v>4132</v>
      </c>
      <c r="G11102" s="599" t="s">
        <v>4133</v>
      </c>
      <c r="H11102" s="600" t="s">
        <v>4134</v>
      </c>
    </row>
    <row r="11103" spans="1:8">
      <c r="A11103" s="601" t="s">
        <v>5197</v>
      </c>
      <c r="B11103" s="602"/>
      <c r="C11103" s="602"/>
      <c r="D11103" s="603"/>
      <c r="E11103" s="604" t="s">
        <v>4164</v>
      </c>
      <c r="F11103" s="605">
        <v>1</v>
      </c>
      <c r="G11103" s="606">
        <v>315875</v>
      </c>
      <c r="H11103" s="607">
        <v>315875</v>
      </c>
    </row>
    <row r="11104" spans="1:8">
      <c r="A11104" s="601"/>
      <c r="B11104" s="602"/>
      <c r="C11104" s="602"/>
      <c r="D11104" s="603"/>
      <c r="E11104" s="604" t="s">
        <v>4141</v>
      </c>
      <c r="F11104" s="605"/>
      <c r="G11104" s="606" t="s">
        <v>4141</v>
      </c>
      <c r="H11104" s="607" t="s">
        <v>4141</v>
      </c>
    </row>
    <row r="11105" spans="1:8">
      <c r="A11105" s="601"/>
      <c r="B11105" s="602"/>
      <c r="C11105" s="602"/>
      <c r="D11105" s="603"/>
      <c r="E11105" s="623" t="s">
        <v>4142</v>
      </c>
      <c r="F11105" s="624"/>
      <c r="G11105" s="625"/>
      <c r="H11105" s="612">
        <v>315875</v>
      </c>
    </row>
    <row r="11106" spans="1:8">
      <c r="A11106" s="677" t="s">
        <v>4143</v>
      </c>
      <c r="B11106" s="678"/>
      <c r="C11106" s="678"/>
      <c r="D11106" s="678"/>
      <c r="E11106" s="678"/>
      <c r="F11106" s="678"/>
      <c r="G11106" s="678"/>
      <c r="H11106" s="679"/>
    </row>
    <row r="11107" spans="1:8">
      <c r="A11107" s="594" t="s">
        <v>4129</v>
      </c>
      <c r="B11107" s="595"/>
      <c r="C11107" s="595"/>
      <c r="D11107" s="596"/>
      <c r="E11107" s="597" t="s">
        <v>4130</v>
      </c>
      <c r="F11107" s="598" t="s">
        <v>4144</v>
      </c>
      <c r="G11107" s="599" t="s">
        <v>4133</v>
      </c>
      <c r="H11107" s="600" t="s">
        <v>4134</v>
      </c>
    </row>
    <row r="11108" spans="1:8">
      <c r="A11108" s="601" t="s">
        <v>4145</v>
      </c>
      <c r="B11108" s="602"/>
      <c r="C11108" s="602"/>
      <c r="D11108" s="603"/>
      <c r="E11108" s="604" t="s">
        <v>4146</v>
      </c>
      <c r="F11108" s="619">
        <v>1.2</v>
      </c>
      <c r="G11108" s="606">
        <v>1587.2183463750353</v>
      </c>
      <c r="H11108" s="607">
        <v>1904.66</v>
      </c>
    </row>
    <row r="11109" spans="1:8">
      <c r="A11109" s="601"/>
      <c r="B11109" s="602"/>
      <c r="C11109" s="602"/>
      <c r="D11109" s="603"/>
      <c r="E11109" s="604" t="s">
        <v>4141</v>
      </c>
      <c r="F11109" s="619" t="s">
        <v>4141</v>
      </c>
      <c r="G11109" s="606" t="s">
        <v>4141</v>
      </c>
      <c r="H11109" s="607" t="s">
        <v>4141</v>
      </c>
    </row>
    <row r="11110" spans="1:8">
      <c r="A11110" s="601"/>
      <c r="B11110" s="602"/>
      <c r="C11110" s="602"/>
      <c r="D11110" s="603"/>
      <c r="E11110" s="604" t="s">
        <v>4141</v>
      </c>
      <c r="F11110" s="619" t="s">
        <v>4141</v>
      </c>
      <c r="G11110" s="606" t="s">
        <v>4141</v>
      </c>
      <c r="H11110" s="607" t="s">
        <v>4141</v>
      </c>
    </row>
    <row r="11111" spans="1:8">
      <c r="A11111" s="620"/>
      <c r="B11111" s="621"/>
      <c r="C11111" s="621"/>
      <c r="D11111" s="622"/>
      <c r="E11111" s="623" t="s">
        <v>4147</v>
      </c>
      <c r="F11111" s="624"/>
      <c r="G11111" s="625"/>
      <c r="H11111" s="612">
        <v>1904.66</v>
      </c>
    </row>
    <row r="11112" spans="1:8">
      <c r="A11112" s="677" t="s">
        <v>4148</v>
      </c>
      <c r="B11112" s="678"/>
      <c r="C11112" s="678"/>
      <c r="D11112" s="678"/>
      <c r="E11112" s="678"/>
      <c r="F11112" s="678"/>
      <c r="G11112" s="678"/>
      <c r="H11112" s="679"/>
    </row>
    <row r="11113" spans="1:8">
      <c r="A11113" s="594" t="s">
        <v>4064</v>
      </c>
      <c r="B11113" s="595"/>
      <c r="C11113" s="595"/>
      <c r="D11113" s="596"/>
      <c r="E11113" s="597" t="s">
        <v>4130</v>
      </c>
      <c r="F11113" s="598" t="s">
        <v>4132</v>
      </c>
      <c r="G11113" s="599" t="s">
        <v>4133</v>
      </c>
      <c r="H11113" s="600" t="s">
        <v>4134</v>
      </c>
    </row>
    <row r="11114" spans="1:8">
      <c r="A11114" s="601" t="s">
        <v>4149</v>
      </c>
      <c r="B11114" s="602"/>
      <c r="C11114" s="602"/>
      <c r="D11114" s="603"/>
      <c r="E11114" s="604" t="s">
        <v>4140</v>
      </c>
      <c r="F11114" s="632">
        <v>0.1389</v>
      </c>
      <c r="G11114" s="606">
        <v>64783.484999999993</v>
      </c>
      <c r="H11114" s="607">
        <v>8998.43</v>
      </c>
    </row>
    <row r="11115" spans="1:8">
      <c r="A11115" s="601"/>
      <c r="B11115" s="602"/>
      <c r="C11115" s="602"/>
      <c r="D11115" s="603"/>
      <c r="E11115" s="623" t="s">
        <v>4150</v>
      </c>
      <c r="F11115" s="624"/>
      <c r="G11115" s="625"/>
      <c r="H11115" s="612">
        <v>8998.43</v>
      </c>
    </row>
    <row r="11116" spans="1:8">
      <c r="A11116" s="677" t="s">
        <v>4151</v>
      </c>
      <c r="B11116" s="678"/>
      <c r="C11116" s="678"/>
      <c r="D11116" s="678"/>
      <c r="E11116" s="678"/>
      <c r="F11116" s="678"/>
      <c r="G11116" s="678"/>
      <c r="H11116" s="679"/>
    </row>
    <row r="11117" spans="1:8">
      <c r="A11117" s="594" t="s">
        <v>4064</v>
      </c>
      <c r="B11117" s="595"/>
      <c r="C11117" s="595"/>
      <c r="D11117" s="596"/>
      <c r="E11117" s="597" t="s">
        <v>4130</v>
      </c>
      <c r="F11117" s="598" t="s">
        <v>4144</v>
      </c>
      <c r="G11117" s="599" t="s">
        <v>4133</v>
      </c>
      <c r="H11117" s="600" t="s">
        <v>4134</v>
      </c>
    </row>
    <row r="11118" spans="1:8">
      <c r="A11118" s="601" t="s">
        <v>4189</v>
      </c>
      <c r="B11118" s="602"/>
      <c r="C11118" s="602"/>
      <c r="D11118" s="603"/>
      <c r="E11118" s="604" t="s">
        <v>4146</v>
      </c>
      <c r="F11118" s="640">
        <v>1.2</v>
      </c>
      <c r="G11118" s="606">
        <v>45029.264109374999</v>
      </c>
      <c r="H11118" s="607">
        <v>54035.12</v>
      </c>
    </row>
    <row r="11119" spans="1:8">
      <c r="A11119" s="601"/>
      <c r="B11119" s="602"/>
      <c r="C11119" s="602"/>
      <c r="D11119" s="603"/>
      <c r="E11119" s="604" t="s">
        <v>4141</v>
      </c>
      <c r="F11119" s="605"/>
      <c r="G11119" s="606" t="s">
        <v>4141</v>
      </c>
      <c r="H11119" s="607" t="s">
        <v>4141</v>
      </c>
    </row>
    <row r="11120" spans="1:8" ht="13.5" thickBot="1">
      <c r="A11120" s="641"/>
      <c r="B11120" s="642"/>
      <c r="C11120" s="642"/>
      <c r="D11120" s="643"/>
      <c r="E11120" s="644" t="s">
        <v>4153</v>
      </c>
      <c r="F11120" s="645"/>
      <c r="G11120" s="646"/>
      <c r="H11120" s="647">
        <v>54035.12</v>
      </c>
    </row>
    <row r="11121" spans="1:8" ht="13.5" thickBot="1">
      <c r="A11121" s="648" t="s">
        <v>4154</v>
      </c>
      <c r="B11121" s="649"/>
      <c r="C11121" s="649"/>
      <c r="D11121" s="649"/>
      <c r="E11121" s="650"/>
      <c r="F11121" s="651">
        <v>380813.21</v>
      </c>
      <c r="G11121" s="652"/>
      <c r="H11121" s="653"/>
    </row>
    <row r="11122" spans="1:8" ht="15.75" thickBot="1">
      <c r="A11122" s="579"/>
      <c r="B11122" s="579"/>
      <c r="C11122" s="579"/>
      <c r="D11122" s="579"/>
      <c r="E11122" s="579"/>
      <c r="F11122" s="579"/>
      <c r="G11122" s="579"/>
      <c r="H11122" s="579"/>
    </row>
    <row r="11123" spans="1:8" ht="15.75" thickBot="1">
      <c r="A11123" s="580"/>
      <c r="B11123" s="580"/>
      <c r="C11123" s="580"/>
      <c r="D11123" s="580"/>
      <c r="E11123" s="580"/>
      <c r="F11123" s="580"/>
      <c r="G11123" s="580"/>
      <c r="H11123" s="580"/>
    </row>
    <row r="11124" spans="1:8" ht="26.25" thickBot="1">
      <c r="A11124" s="573" t="s">
        <v>4129</v>
      </c>
      <c r="B11124" s="581"/>
      <c r="C11124" s="581"/>
      <c r="D11124" s="582" t="s">
        <v>866</v>
      </c>
      <c r="E11124" s="583" t="s">
        <v>4130</v>
      </c>
      <c r="F11124" s="584" t="s">
        <v>28</v>
      </c>
      <c r="G11124" s="585" t="s">
        <v>0</v>
      </c>
      <c r="H11124" s="586" t="s">
        <v>5198</v>
      </c>
    </row>
    <row r="11125" spans="1:8" ht="15.75" customHeight="1" thickBot="1">
      <c r="A11125" s="580"/>
      <c r="B11125" s="580"/>
      <c r="C11125" s="580"/>
      <c r="D11125" s="580"/>
      <c r="E11125" s="580"/>
      <c r="F11125" s="580"/>
      <c r="G11125" s="580"/>
      <c r="H11125" s="580"/>
    </row>
    <row r="11126" spans="1:8">
      <c r="A11126" s="674" t="s">
        <v>1297</v>
      </c>
      <c r="B11126" s="675"/>
      <c r="C11126" s="675"/>
      <c r="D11126" s="675"/>
      <c r="E11126" s="675"/>
      <c r="F11126" s="675"/>
      <c r="G11126" s="675"/>
      <c r="H11126" s="676"/>
    </row>
    <row r="11127" spans="1:8">
      <c r="A11127" s="594" t="s">
        <v>4064</v>
      </c>
      <c r="B11127" s="595"/>
      <c r="C11127" s="595"/>
      <c r="D11127" s="596"/>
      <c r="E11127" s="597" t="s">
        <v>4130</v>
      </c>
      <c r="F11127" s="598" t="s">
        <v>4132</v>
      </c>
      <c r="G11127" s="599" t="s">
        <v>4133</v>
      </c>
      <c r="H11127" s="600" t="s">
        <v>4134</v>
      </c>
    </row>
    <row r="11128" spans="1:8">
      <c r="A11128" s="601" t="s">
        <v>5199</v>
      </c>
      <c r="B11128" s="602"/>
      <c r="C11128" s="602"/>
      <c r="D11128" s="603"/>
      <c r="E11128" s="604" t="s">
        <v>4164</v>
      </c>
      <c r="F11128" s="605">
        <v>1</v>
      </c>
      <c r="G11128" s="606">
        <v>191763</v>
      </c>
      <c r="H11128" s="607">
        <v>191763</v>
      </c>
    </row>
    <row r="11129" spans="1:8">
      <c r="A11129" s="601"/>
      <c r="B11129" s="602"/>
      <c r="C11129" s="602"/>
      <c r="D11129" s="603"/>
      <c r="E11129" s="604" t="s">
        <v>4141</v>
      </c>
      <c r="F11129" s="605"/>
      <c r="G11129" s="606" t="s">
        <v>4141</v>
      </c>
      <c r="H11129" s="607" t="s">
        <v>4141</v>
      </c>
    </row>
    <row r="11130" spans="1:8">
      <c r="A11130" s="601"/>
      <c r="B11130" s="602"/>
      <c r="C11130" s="602"/>
      <c r="D11130" s="603"/>
      <c r="E11130" s="623" t="s">
        <v>4142</v>
      </c>
      <c r="F11130" s="624"/>
      <c r="G11130" s="625"/>
      <c r="H11130" s="612">
        <v>191763</v>
      </c>
    </row>
    <row r="11131" spans="1:8">
      <c r="A11131" s="677" t="s">
        <v>4143</v>
      </c>
      <c r="B11131" s="678"/>
      <c r="C11131" s="678"/>
      <c r="D11131" s="678"/>
      <c r="E11131" s="678"/>
      <c r="F11131" s="678"/>
      <c r="G11131" s="678"/>
      <c r="H11131" s="679"/>
    </row>
    <row r="11132" spans="1:8">
      <c r="A11132" s="594" t="s">
        <v>4129</v>
      </c>
      <c r="B11132" s="595"/>
      <c r="C11132" s="595"/>
      <c r="D11132" s="596"/>
      <c r="E11132" s="597" t="s">
        <v>4130</v>
      </c>
      <c r="F11132" s="598" t="s">
        <v>4144</v>
      </c>
      <c r="G11132" s="599" t="s">
        <v>4133</v>
      </c>
      <c r="H11132" s="600" t="s">
        <v>4134</v>
      </c>
    </row>
    <row r="11133" spans="1:8">
      <c r="A11133" s="601" t="s">
        <v>4145</v>
      </c>
      <c r="B11133" s="602"/>
      <c r="C11133" s="602"/>
      <c r="D11133" s="603"/>
      <c r="E11133" s="604" t="s">
        <v>4146</v>
      </c>
      <c r="F11133" s="619">
        <v>1.2</v>
      </c>
      <c r="G11133" s="606">
        <v>1587.2183463750353</v>
      </c>
      <c r="H11133" s="607">
        <v>1904.66</v>
      </c>
    </row>
    <row r="11134" spans="1:8">
      <c r="A11134" s="601"/>
      <c r="B11134" s="602"/>
      <c r="C11134" s="602"/>
      <c r="D11134" s="603"/>
      <c r="E11134" s="604" t="s">
        <v>4141</v>
      </c>
      <c r="F11134" s="619" t="s">
        <v>4141</v>
      </c>
      <c r="G11134" s="606" t="s">
        <v>4141</v>
      </c>
      <c r="H11134" s="607" t="s">
        <v>4141</v>
      </c>
    </row>
    <row r="11135" spans="1:8">
      <c r="A11135" s="601"/>
      <c r="B11135" s="602"/>
      <c r="C11135" s="602"/>
      <c r="D11135" s="603"/>
      <c r="E11135" s="604" t="s">
        <v>4141</v>
      </c>
      <c r="F11135" s="619" t="s">
        <v>4141</v>
      </c>
      <c r="G11135" s="606" t="s">
        <v>4141</v>
      </c>
      <c r="H11135" s="607" t="s">
        <v>4141</v>
      </c>
    </row>
    <row r="11136" spans="1:8">
      <c r="A11136" s="620"/>
      <c r="B11136" s="621"/>
      <c r="C11136" s="621"/>
      <c r="D11136" s="622"/>
      <c r="E11136" s="623" t="s">
        <v>4147</v>
      </c>
      <c r="F11136" s="624"/>
      <c r="G11136" s="625"/>
      <c r="H11136" s="612">
        <v>1904.66</v>
      </c>
    </row>
    <row r="11137" spans="1:8">
      <c r="A11137" s="677" t="s">
        <v>4148</v>
      </c>
      <c r="B11137" s="678"/>
      <c r="C11137" s="678"/>
      <c r="D11137" s="678"/>
      <c r="E11137" s="678"/>
      <c r="F11137" s="678"/>
      <c r="G11137" s="678"/>
      <c r="H11137" s="679"/>
    </row>
    <row r="11138" spans="1:8">
      <c r="A11138" s="594" t="s">
        <v>4064</v>
      </c>
      <c r="B11138" s="595"/>
      <c r="C11138" s="595"/>
      <c r="D11138" s="596"/>
      <c r="E11138" s="597" t="s">
        <v>4130</v>
      </c>
      <c r="F11138" s="598" t="s">
        <v>4132</v>
      </c>
      <c r="G11138" s="599" t="s">
        <v>4133</v>
      </c>
      <c r="H11138" s="600" t="s">
        <v>4134</v>
      </c>
    </row>
    <row r="11139" spans="1:8">
      <c r="A11139" s="601" t="s">
        <v>4149</v>
      </c>
      <c r="B11139" s="602"/>
      <c r="C11139" s="602"/>
      <c r="D11139" s="603"/>
      <c r="E11139" s="604" t="s">
        <v>4140</v>
      </c>
      <c r="F11139" s="632">
        <v>0.1389</v>
      </c>
      <c r="G11139" s="606">
        <v>64783.484999999993</v>
      </c>
      <c r="H11139" s="607">
        <v>8998.43</v>
      </c>
    </row>
    <row r="11140" spans="1:8">
      <c r="A11140" s="601"/>
      <c r="B11140" s="602"/>
      <c r="C11140" s="602"/>
      <c r="D11140" s="603"/>
      <c r="E11140" s="623" t="s">
        <v>4150</v>
      </c>
      <c r="F11140" s="624"/>
      <c r="G11140" s="625"/>
      <c r="H11140" s="612">
        <v>8998.43</v>
      </c>
    </row>
    <row r="11141" spans="1:8">
      <c r="A11141" s="677" t="s">
        <v>4151</v>
      </c>
      <c r="B11141" s="678"/>
      <c r="C11141" s="678"/>
      <c r="D11141" s="678"/>
      <c r="E11141" s="678"/>
      <c r="F11141" s="678"/>
      <c r="G11141" s="678"/>
      <c r="H11141" s="679"/>
    </row>
    <row r="11142" spans="1:8">
      <c r="A11142" s="594" t="s">
        <v>4064</v>
      </c>
      <c r="B11142" s="595"/>
      <c r="C11142" s="595"/>
      <c r="D11142" s="596"/>
      <c r="E11142" s="597" t="s">
        <v>4130</v>
      </c>
      <c r="F11142" s="598" t="s">
        <v>4144</v>
      </c>
      <c r="G11142" s="599" t="s">
        <v>4133</v>
      </c>
      <c r="H11142" s="600" t="s">
        <v>4134</v>
      </c>
    </row>
    <row r="11143" spans="1:8">
      <c r="A11143" s="601" t="s">
        <v>4189</v>
      </c>
      <c r="B11143" s="602"/>
      <c r="C11143" s="602"/>
      <c r="D11143" s="603"/>
      <c r="E11143" s="604" t="s">
        <v>4146</v>
      </c>
      <c r="F11143" s="640">
        <v>1.2</v>
      </c>
      <c r="G11143" s="606">
        <v>45029.264109374999</v>
      </c>
      <c r="H11143" s="607">
        <v>54035.12</v>
      </c>
    </row>
    <row r="11144" spans="1:8">
      <c r="A11144" s="601"/>
      <c r="B11144" s="602"/>
      <c r="C11144" s="602"/>
      <c r="D11144" s="603"/>
      <c r="E11144" s="604" t="s">
        <v>4141</v>
      </c>
      <c r="F11144" s="605"/>
      <c r="G11144" s="606" t="s">
        <v>4141</v>
      </c>
      <c r="H11144" s="607" t="s">
        <v>4141</v>
      </c>
    </row>
    <row r="11145" spans="1:8" ht="13.5" thickBot="1">
      <c r="A11145" s="641"/>
      <c r="B11145" s="642"/>
      <c r="C11145" s="642"/>
      <c r="D11145" s="643"/>
      <c r="E11145" s="644" t="s">
        <v>4153</v>
      </c>
      <c r="F11145" s="645"/>
      <c r="G11145" s="646"/>
      <c r="H11145" s="647">
        <v>54035.12</v>
      </c>
    </row>
    <row r="11146" spans="1:8" ht="13.5" thickBot="1">
      <c r="A11146" s="648" t="s">
        <v>4154</v>
      </c>
      <c r="B11146" s="649"/>
      <c r="C11146" s="649"/>
      <c r="D11146" s="649"/>
      <c r="E11146" s="650"/>
      <c r="F11146" s="651">
        <v>256701.21</v>
      </c>
      <c r="G11146" s="652"/>
      <c r="H11146" s="653"/>
    </row>
    <row r="11147" spans="1:8" ht="15.75" thickBot="1">
      <c r="A11147" s="579"/>
      <c r="B11147" s="579"/>
      <c r="C11147" s="579"/>
      <c r="D11147" s="579"/>
      <c r="E11147" s="579"/>
      <c r="F11147" s="579"/>
      <c r="G11147" s="579"/>
      <c r="H11147" s="579"/>
    </row>
    <row r="11148" spans="1:8" ht="15.75" thickBot="1">
      <c r="A11148" s="580"/>
      <c r="B11148" s="580"/>
      <c r="C11148" s="580"/>
      <c r="D11148" s="580"/>
      <c r="E11148" s="580"/>
      <c r="F11148" s="580"/>
      <c r="G11148" s="580"/>
      <c r="H11148" s="580"/>
    </row>
    <row r="11149" spans="1:8" ht="26.25" thickBot="1">
      <c r="A11149" s="573" t="s">
        <v>4129</v>
      </c>
      <c r="B11149" s="581"/>
      <c r="C11149" s="581"/>
      <c r="D11149" s="582" t="s">
        <v>868</v>
      </c>
      <c r="E11149" s="583" t="s">
        <v>4130</v>
      </c>
      <c r="F11149" s="584" t="s">
        <v>28</v>
      </c>
      <c r="G11149" s="585" t="s">
        <v>0</v>
      </c>
      <c r="H11149" s="586" t="s">
        <v>5200</v>
      </c>
    </row>
    <row r="11150" spans="1:8" ht="15.75" customHeight="1" thickBot="1">
      <c r="A11150" s="580"/>
      <c r="B11150" s="580"/>
      <c r="C11150" s="580"/>
      <c r="D11150" s="580"/>
      <c r="E11150" s="580"/>
      <c r="F11150" s="580"/>
      <c r="G11150" s="580"/>
      <c r="H11150" s="580"/>
    </row>
    <row r="11151" spans="1:8">
      <c r="A11151" s="674" t="s">
        <v>1297</v>
      </c>
      <c r="B11151" s="675"/>
      <c r="C11151" s="675"/>
      <c r="D11151" s="675"/>
      <c r="E11151" s="675"/>
      <c r="F11151" s="675"/>
      <c r="G11151" s="675"/>
      <c r="H11151" s="676"/>
    </row>
    <row r="11152" spans="1:8">
      <c r="A11152" s="594" t="s">
        <v>4064</v>
      </c>
      <c r="B11152" s="595"/>
      <c r="C11152" s="595"/>
      <c r="D11152" s="596"/>
      <c r="E11152" s="597" t="s">
        <v>4130</v>
      </c>
      <c r="F11152" s="598" t="s">
        <v>4132</v>
      </c>
      <c r="G11152" s="599" t="s">
        <v>4133</v>
      </c>
      <c r="H11152" s="600" t="s">
        <v>4134</v>
      </c>
    </row>
    <row r="11153" spans="1:8">
      <c r="A11153" s="601" t="s">
        <v>5201</v>
      </c>
      <c r="B11153" s="602"/>
      <c r="C11153" s="602"/>
      <c r="D11153" s="603"/>
      <c r="E11153" s="604" t="s">
        <v>4164</v>
      </c>
      <c r="F11153" s="605">
        <v>1</v>
      </c>
      <c r="G11153" s="606">
        <v>149100</v>
      </c>
      <c r="H11153" s="607">
        <v>149100</v>
      </c>
    </row>
    <row r="11154" spans="1:8">
      <c r="A11154" s="601"/>
      <c r="B11154" s="602"/>
      <c r="C11154" s="602"/>
      <c r="D11154" s="603"/>
      <c r="E11154" s="604" t="s">
        <v>4141</v>
      </c>
      <c r="F11154" s="605"/>
      <c r="G11154" s="606" t="s">
        <v>4141</v>
      </c>
      <c r="H11154" s="607" t="s">
        <v>4141</v>
      </c>
    </row>
    <row r="11155" spans="1:8">
      <c r="A11155" s="601"/>
      <c r="B11155" s="602"/>
      <c r="C11155" s="602"/>
      <c r="D11155" s="603"/>
      <c r="E11155" s="623" t="s">
        <v>4142</v>
      </c>
      <c r="F11155" s="624"/>
      <c r="G11155" s="625"/>
      <c r="H11155" s="612">
        <v>149100</v>
      </c>
    </row>
    <row r="11156" spans="1:8">
      <c r="A11156" s="677" t="s">
        <v>4143</v>
      </c>
      <c r="B11156" s="678"/>
      <c r="C11156" s="678"/>
      <c r="D11156" s="678"/>
      <c r="E11156" s="678"/>
      <c r="F11156" s="678"/>
      <c r="G11156" s="678"/>
      <c r="H11156" s="679"/>
    </row>
    <row r="11157" spans="1:8">
      <c r="A11157" s="594" t="s">
        <v>4129</v>
      </c>
      <c r="B11157" s="595"/>
      <c r="C11157" s="595"/>
      <c r="D11157" s="596"/>
      <c r="E11157" s="597" t="s">
        <v>4130</v>
      </c>
      <c r="F11157" s="598" t="s">
        <v>4144</v>
      </c>
      <c r="G11157" s="599" t="s">
        <v>4133</v>
      </c>
      <c r="H11157" s="600" t="s">
        <v>4134</v>
      </c>
    </row>
    <row r="11158" spans="1:8">
      <c r="A11158" s="601" t="s">
        <v>4145</v>
      </c>
      <c r="B11158" s="602"/>
      <c r="C11158" s="602"/>
      <c r="D11158" s="603"/>
      <c r="E11158" s="604" t="s">
        <v>4146</v>
      </c>
      <c r="F11158" s="619">
        <v>1.2</v>
      </c>
      <c r="G11158" s="606">
        <v>1587.2183463750353</v>
      </c>
      <c r="H11158" s="607">
        <v>1904.66</v>
      </c>
    </row>
    <row r="11159" spans="1:8">
      <c r="A11159" s="601"/>
      <c r="B11159" s="602"/>
      <c r="C11159" s="602"/>
      <c r="D11159" s="603"/>
      <c r="E11159" s="604" t="s">
        <v>4141</v>
      </c>
      <c r="F11159" s="619" t="s">
        <v>4141</v>
      </c>
      <c r="G11159" s="606" t="s">
        <v>4141</v>
      </c>
      <c r="H11159" s="607" t="s">
        <v>4141</v>
      </c>
    </row>
    <row r="11160" spans="1:8">
      <c r="A11160" s="601"/>
      <c r="B11160" s="602"/>
      <c r="C11160" s="602"/>
      <c r="D11160" s="603"/>
      <c r="E11160" s="604" t="s">
        <v>4141</v>
      </c>
      <c r="F11160" s="619" t="s">
        <v>4141</v>
      </c>
      <c r="G11160" s="606" t="s">
        <v>4141</v>
      </c>
      <c r="H11160" s="607" t="s">
        <v>4141</v>
      </c>
    </row>
    <row r="11161" spans="1:8">
      <c r="A11161" s="620"/>
      <c r="B11161" s="621"/>
      <c r="C11161" s="621"/>
      <c r="D11161" s="622"/>
      <c r="E11161" s="623" t="s">
        <v>4147</v>
      </c>
      <c r="F11161" s="624"/>
      <c r="G11161" s="625"/>
      <c r="H11161" s="612">
        <v>1904.66</v>
      </c>
    </row>
    <row r="11162" spans="1:8">
      <c r="A11162" s="677" t="s">
        <v>4148</v>
      </c>
      <c r="B11162" s="678"/>
      <c r="C11162" s="678"/>
      <c r="D11162" s="678"/>
      <c r="E11162" s="678"/>
      <c r="F11162" s="678"/>
      <c r="G11162" s="678"/>
      <c r="H11162" s="679"/>
    </row>
    <row r="11163" spans="1:8">
      <c r="A11163" s="594" t="s">
        <v>4064</v>
      </c>
      <c r="B11163" s="595"/>
      <c r="C11163" s="595"/>
      <c r="D11163" s="596"/>
      <c r="E11163" s="597" t="s">
        <v>4130</v>
      </c>
      <c r="F11163" s="598" t="s">
        <v>4132</v>
      </c>
      <c r="G11163" s="599" t="s">
        <v>4133</v>
      </c>
      <c r="H11163" s="600" t="s">
        <v>4134</v>
      </c>
    </row>
    <row r="11164" spans="1:8">
      <c r="A11164" s="601" t="s">
        <v>4149</v>
      </c>
      <c r="B11164" s="602"/>
      <c r="C11164" s="602"/>
      <c r="D11164" s="603"/>
      <c r="E11164" s="604" t="s">
        <v>4140</v>
      </c>
      <c r="F11164" s="632">
        <v>0.1389</v>
      </c>
      <c r="G11164" s="606">
        <v>64783.484999999993</v>
      </c>
      <c r="H11164" s="607">
        <v>8998.43</v>
      </c>
    </row>
    <row r="11165" spans="1:8">
      <c r="A11165" s="601"/>
      <c r="B11165" s="602"/>
      <c r="C11165" s="602"/>
      <c r="D11165" s="603"/>
      <c r="E11165" s="623" t="s">
        <v>4150</v>
      </c>
      <c r="F11165" s="624"/>
      <c r="G11165" s="625"/>
      <c r="H11165" s="612">
        <v>8998.43</v>
      </c>
    </row>
    <row r="11166" spans="1:8">
      <c r="A11166" s="677" t="s">
        <v>4151</v>
      </c>
      <c r="B11166" s="678"/>
      <c r="C11166" s="678"/>
      <c r="D11166" s="678"/>
      <c r="E11166" s="678"/>
      <c r="F11166" s="678"/>
      <c r="G11166" s="678"/>
      <c r="H11166" s="679"/>
    </row>
    <row r="11167" spans="1:8">
      <c r="A11167" s="594" t="s">
        <v>4064</v>
      </c>
      <c r="B11167" s="595"/>
      <c r="C11167" s="595"/>
      <c r="D11167" s="596"/>
      <c r="E11167" s="597" t="s">
        <v>4130</v>
      </c>
      <c r="F11167" s="598" t="s">
        <v>4144</v>
      </c>
      <c r="G11167" s="599" t="s">
        <v>4133</v>
      </c>
      <c r="H11167" s="600" t="s">
        <v>4134</v>
      </c>
    </row>
    <row r="11168" spans="1:8">
      <c r="A11168" s="601" t="s">
        <v>4189</v>
      </c>
      <c r="B11168" s="602"/>
      <c r="C11168" s="602"/>
      <c r="D11168" s="603"/>
      <c r="E11168" s="604" t="s">
        <v>4146</v>
      </c>
      <c r="F11168" s="640">
        <v>1.2</v>
      </c>
      <c r="G11168" s="606">
        <v>45029.264109374999</v>
      </c>
      <c r="H11168" s="607">
        <v>54035.12</v>
      </c>
    </row>
    <row r="11169" spans="1:8">
      <c r="A11169" s="601"/>
      <c r="B11169" s="602"/>
      <c r="C11169" s="602"/>
      <c r="D11169" s="603"/>
      <c r="E11169" s="604" t="s">
        <v>4141</v>
      </c>
      <c r="F11169" s="605"/>
      <c r="G11169" s="606" t="s">
        <v>4141</v>
      </c>
      <c r="H11169" s="607" t="s">
        <v>4141</v>
      </c>
    </row>
    <row r="11170" spans="1:8" ht="13.5" thickBot="1">
      <c r="A11170" s="641"/>
      <c r="B11170" s="642"/>
      <c r="C11170" s="642"/>
      <c r="D11170" s="643"/>
      <c r="E11170" s="644" t="s">
        <v>4153</v>
      </c>
      <c r="F11170" s="645"/>
      <c r="G11170" s="646"/>
      <c r="H11170" s="647">
        <v>54035.12</v>
      </c>
    </row>
    <row r="11171" spans="1:8" ht="13.5" thickBot="1">
      <c r="A11171" s="648" t="s">
        <v>4154</v>
      </c>
      <c r="B11171" s="649"/>
      <c r="C11171" s="649"/>
      <c r="D11171" s="649"/>
      <c r="E11171" s="650"/>
      <c r="F11171" s="651">
        <v>214038.21</v>
      </c>
      <c r="G11171" s="652"/>
      <c r="H11171" s="653"/>
    </row>
    <row r="11172" spans="1:8" ht="15.75" thickBot="1">
      <c r="A11172" s="579"/>
      <c r="B11172" s="579"/>
      <c r="C11172" s="579"/>
      <c r="D11172" s="579"/>
      <c r="E11172" s="579"/>
      <c r="F11172" s="579"/>
      <c r="G11172" s="579"/>
      <c r="H11172" s="579"/>
    </row>
    <row r="11173" spans="1:8" ht="15.75" thickBot="1">
      <c r="A11173" s="580"/>
      <c r="B11173" s="580"/>
      <c r="C11173" s="580"/>
      <c r="D11173" s="580"/>
      <c r="E11173" s="580"/>
      <c r="F11173" s="580"/>
      <c r="G11173" s="580"/>
      <c r="H11173" s="580"/>
    </row>
    <row r="11174" spans="1:8" ht="26.25" thickBot="1">
      <c r="A11174" s="573" t="s">
        <v>4129</v>
      </c>
      <c r="B11174" s="581"/>
      <c r="C11174" s="581"/>
      <c r="D11174" s="582" t="s">
        <v>870</v>
      </c>
      <c r="E11174" s="583" t="s">
        <v>4130</v>
      </c>
      <c r="F11174" s="584" t="s">
        <v>28</v>
      </c>
      <c r="G11174" s="585" t="s">
        <v>0</v>
      </c>
      <c r="H11174" s="586" t="s">
        <v>5202</v>
      </c>
    </row>
    <row r="11175" spans="1:8" ht="15.75" customHeight="1" thickBot="1">
      <c r="A11175" s="580"/>
      <c r="B11175" s="580"/>
      <c r="C11175" s="580"/>
      <c r="D11175" s="580"/>
      <c r="E11175" s="580"/>
      <c r="F11175" s="580"/>
      <c r="G11175" s="580"/>
      <c r="H11175" s="580"/>
    </row>
    <row r="11176" spans="1:8">
      <c r="A11176" s="674" t="s">
        <v>1297</v>
      </c>
      <c r="B11176" s="675"/>
      <c r="C11176" s="675"/>
      <c r="D11176" s="675"/>
      <c r="E11176" s="675"/>
      <c r="F11176" s="675"/>
      <c r="G11176" s="675"/>
      <c r="H11176" s="676"/>
    </row>
    <row r="11177" spans="1:8">
      <c r="A11177" s="594" t="s">
        <v>4064</v>
      </c>
      <c r="B11177" s="595"/>
      <c r="C11177" s="595"/>
      <c r="D11177" s="596"/>
      <c r="E11177" s="597" t="s">
        <v>4130</v>
      </c>
      <c r="F11177" s="598" t="s">
        <v>4132</v>
      </c>
      <c r="G11177" s="599" t="s">
        <v>4133</v>
      </c>
      <c r="H11177" s="600" t="s">
        <v>4134</v>
      </c>
    </row>
    <row r="11178" spans="1:8">
      <c r="A11178" s="601" t="s">
        <v>5203</v>
      </c>
      <c r="B11178" s="602"/>
      <c r="C11178" s="602"/>
      <c r="D11178" s="603"/>
      <c r="E11178" s="604" t="s">
        <v>4164</v>
      </c>
      <c r="F11178" s="605">
        <v>1</v>
      </c>
      <c r="G11178" s="606">
        <v>376698</v>
      </c>
      <c r="H11178" s="607">
        <v>376698</v>
      </c>
    </row>
    <row r="11179" spans="1:8">
      <c r="A11179" s="601"/>
      <c r="B11179" s="602"/>
      <c r="C11179" s="602"/>
      <c r="D11179" s="603"/>
      <c r="E11179" s="604" t="s">
        <v>4141</v>
      </c>
      <c r="F11179" s="605"/>
      <c r="G11179" s="606" t="s">
        <v>4141</v>
      </c>
      <c r="H11179" s="607" t="s">
        <v>4141</v>
      </c>
    </row>
    <row r="11180" spans="1:8">
      <c r="A11180" s="601"/>
      <c r="B11180" s="602"/>
      <c r="C11180" s="602"/>
      <c r="D11180" s="603"/>
      <c r="E11180" s="623" t="s">
        <v>4142</v>
      </c>
      <c r="F11180" s="624"/>
      <c r="G11180" s="625"/>
      <c r="H11180" s="612">
        <v>376698</v>
      </c>
    </row>
    <row r="11181" spans="1:8">
      <c r="A11181" s="677" t="s">
        <v>4143</v>
      </c>
      <c r="B11181" s="678"/>
      <c r="C11181" s="678"/>
      <c r="D11181" s="678"/>
      <c r="E11181" s="678"/>
      <c r="F11181" s="678"/>
      <c r="G11181" s="678"/>
      <c r="H11181" s="679"/>
    </row>
    <row r="11182" spans="1:8">
      <c r="A11182" s="594" t="s">
        <v>4129</v>
      </c>
      <c r="B11182" s="595"/>
      <c r="C11182" s="595"/>
      <c r="D11182" s="596"/>
      <c r="E11182" s="597" t="s">
        <v>4130</v>
      </c>
      <c r="F11182" s="598" t="s">
        <v>4144</v>
      </c>
      <c r="G11182" s="599" t="s">
        <v>4133</v>
      </c>
      <c r="H11182" s="600" t="s">
        <v>4134</v>
      </c>
    </row>
    <row r="11183" spans="1:8">
      <c r="A11183" s="601" t="s">
        <v>4145</v>
      </c>
      <c r="B11183" s="602"/>
      <c r="C11183" s="602"/>
      <c r="D11183" s="603"/>
      <c r="E11183" s="604" t="s">
        <v>4146</v>
      </c>
      <c r="F11183" s="619">
        <v>1.2</v>
      </c>
      <c r="G11183" s="606">
        <v>1587.2183463750353</v>
      </c>
      <c r="H11183" s="607">
        <v>1904.66</v>
      </c>
    </row>
    <row r="11184" spans="1:8">
      <c r="A11184" s="601"/>
      <c r="B11184" s="602"/>
      <c r="C11184" s="602"/>
      <c r="D11184" s="603"/>
      <c r="E11184" s="604" t="s">
        <v>4141</v>
      </c>
      <c r="F11184" s="619" t="s">
        <v>4141</v>
      </c>
      <c r="G11184" s="606" t="s">
        <v>4141</v>
      </c>
      <c r="H11184" s="607" t="s">
        <v>4141</v>
      </c>
    </row>
    <row r="11185" spans="1:8">
      <c r="A11185" s="601"/>
      <c r="B11185" s="602"/>
      <c r="C11185" s="602"/>
      <c r="D11185" s="603"/>
      <c r="E11185" s="604" t="s">
        <v>4141</v>
      </c>
      <c r="F11185" s="619" t="s">
        <v>4141</v>
      </c>
      <c r="G11185" s="606" t="s">
        <v>4141</v>
      </c>
      <c r="H11185" s="607" t="s">
        <v>4141</v>
      </c>
    </row>
    <row r="11186" spans="1:8">
      <c r="A11186" s="620"/>
      <c r="B11186" s="621"/>
      <c r="C11186" s="621"/>
      <c r="D11186" s="622"/>
      <c r="E11186" s="623" t="s">
        <v>4147</v>
      </c>
      <c r="F11186" s="624"/>
      <c r="G11186" s="625"/>
      <c r="H11186" s="612">
        <v>1904.66</v>
      </c>
    </row>
    <row r="11187" spans="1:8">
      <c r="A11187" s="677" t="s">
        <v>4148</v>
      </c>
      <c r="B11187" s="678"/>
      <c r="C11187" s="678"/>
      <c r="D11187" s="678"/>
      <c r="E11187" s="678"/>
      <c r="F11187" s="678"/>
      <c r="G11187" s="678"/>
      <c r="H11187" s="679"/>
    </row>
    <row r="11188" spans="1:8">
      <c r="A11188" s="594" t="s">
        <v>4064</v>
      </c>
      <c r="B11188" s="595"/>
      <c r="C11188" s="595"/>
      <c r="D11188" s="596"/>
      <c r="E11188" s="597" t="s">
        <v>4130</v>
      </c>
      <c r="F11188" s="598" t="s">
        <v>4132</v>
      </c>
      <c r="G11188" s="599" t="s">
        <v>4133</v>
      </c>
      <c r="H11188" s="600" t="s">
        <v>4134</v>
      </c>
    </row>
    <row r="11189" spans="1:8">
      <c r="A11189" s="601" t="s">
        <v>4149</v>
      </c>
      <c r="B11189" s="602"/>
      <c r="C11189" s="602"/>
      <c r="D11189" s="603"/>
      <c r="E11189" s="604" t="s">
        <v>4140</v>
      </c>
      <c r="F11189" s="632">
        <v>0.1389</v>
      </c>
      <c r="G11189" s="606">
        <v>64783.484999999993</v>
      </c>
      <c r="H11189" s="607">
        <v>8998.43</v>
      </c>
    </row>
    <row r="11190" spans="1:8">
      <c r="A11190" s="601"/>
      <c r="B11190" s="602"/>
      <c r="C11190" s="602"/>
      <c r="D11190" s="603"/>
      <c r="E11190" s="623" t="s">
        <v>4150</v>
      </c>
      <c r="F11190" s="624"/>
      <c r="G11190" s="625"/>
      <c r="H11190" s="612">
        <v>8998.43</v>
      </c>
    </row>
    <row r="11191" spans="1:8">
      <c r="A11191" s="677" t="s">
        <v>4151</v>
      </c>
      <c r="B11191" s="678"/>
      <c r="C11191" s="678"/>
      <c r="D11191" s="678"/>
      <c r="E11191" s="678"/>
      <c r="F11191" s="678"/>
      <c r="G11191" s="678"/>
      <c r="H11191" s="679"/>
    </row>
    <row r="11192" spans="1:8">
      <c r="A11192" s="594" t="s">
        <v>4064</v>
      </c>
      <c r="B11192" s="595"/>
      <c r="C11192" s="595"/>
      <c r="D11192" s="596"/>
      <c r="E11192" s="597" t="s">
        <v>4130</v>
      </c>
      <c r="F11192" s="598" t="s">
        <v>4144</v>
      </c>
      <c r="G11192" s="599" t="s">
        <v>4133</v>
      </c>
      <c r="H11192" s="600" t="s">
        <v>4134</v>
      </c>
    </row>
    <row r="11193" spans="1:8">
      <c r="A11193" s="601" t="s">
        <v>4189</v>
      </c>
      <c r="B11193" s="602"/>
      <c r="C11193" s="602"/>
      <c r="D11193" s="603"/>
      <c r="E11193" s="604" t="s">
        <v>4146</v>
      </c>
      <c r="F11193" s="640">
        <v>1.2</v>
      </c>
      <c r="G11193" s="606">
        <v>45029.264109374999</v>
      </c>
      <c r="H11193" s="607">
        <v>54035.12</v>
      </c>
    </row>
    <row r="11194" spans="1:8">
      <c r="A11194" s="601"/>
      <c r="B11194" s="602"/>
      <c r="C11194" s="602"/>
      <c r="D11194" s="603"/>
      <c r="E11194" s="604" t="s">
        <v>4141</v>
      </c>
      <c r="F11194" s="605"/>
      <c r="G11194" s="606" t="s">
        <v>4141</v>
      </c>
      <c r="H11194" s="607" t="s">
        <v>4141</v>
      </c>
    </row>
    <row r="11195" spans="1:8" ht="13.5" thickBot="1">
      <c r="A11195" s="641"/>
      <c r="B11195" s="642"/>
      <c r="C11195" s="642"/>
      <c r="D11195" s="643"/>
      <c r="E11195" s="644" t="s">
        <v>4153</v>
      </c>
      <c r="F11195" s="645"/>
      <c r="G11195" s="646"/>
      <c r="H11195" s="647">
        <v>54035.12</v>
      </c>
    </row>
    <row r="11196" spans="1:8" ht="13.5" thickBot="1">
      <c r="A11196" s="648" t="s">
        <v>4154</v>
      </c>
      <c r="B11196" s="649"/>
      <c r="C11196" s="649"/>
      <c r="D11196" s="649"/>
      <c r="E11196" s="650"/>
      <c r="F11196" s="651">
        <v>441636.21</v>
      </c>
      <c r="G11196" s="652"/>
      <c r="H11196" s="653"/>
    </row>
    <row r="11197" spans="1:8" ht="15.75" thickBot="1">
      <c r="A11197" s="579"/>
      <c r="B11197" s="579"/>
      <c r="C11197" s="579"/>
      <c r="D11197" s="579"/>
      <c r="E11197" s="579"/>
      <c r="F11197" s="579"/>
      <c r="G11197" s="579"/>
      <c r="H11197" s="579"/>
    </row>
    <row r="11198" spans="1:8" ht="15.75" thickBot="1">
      <c r="A11198" s="580"/>
      <c r="B11198" s="580"/>
      <c r="C11198" s="580"/>
      <c r="D11198" s="580"/>
      <c r="E11198" s="580"/>
      <c r="F11198" s="580"/>
      <c r="G11198" s="580"/>
      <c r="H11198" s="580"/>
    </row>
    <row r="11199" spans="1:8" ht="26.25" thickBot="1">
      <c r="A11199" s="573" t="s">
        <v>4129</v>
      </c>
      <c r="B11199" s="581"/>
      <c r="C11199" s="581"/>
      <c r="D11199" s="582" t="s">
        <v>872</v>
      </c>
      <c r="E11199" s="583" t="s">
        <v>4130</v>
      </c>
      <c r="F11199" s="584" t="s">
        <v>28</v>
      </c>
      <c r="G11199" s="585" t="s">
        <v>0</v>
      </c>
      <c r="H11199" s="586" t="s">
        <v>5204</v>
      </c>
    </row>
    <row r="11200" spans="1:8" ht="15.75" customHeight="1" thickBot="1">
      <c r="A11200" s="580"/>
      <c r="B11200" s="580"/>
      <c r="C11200" s="580"/>
      <c r="D11200" s="580"/>
      <c r="E11200" s="580"/>
      <c r="F11200" s="580"/>
      <c r="G11200" s="580"/>
      <c r="H11200" s="580"/>
    </row>
    <row r="11201" spans="1:8">
      <c r="A11201" s="674" t="s">
        <v>1297</v>
      </c>
      <c r="B11201" s="675"/>
      <c r="C11201" s="675"/>
      <c r="D11201" s="675"/>
      <c r="E11201" s="675"/>
      <c r="F11201" s="675"/>
      <c r="G11201" s="675"/>
      <c r="H11201" s="676"/>
    </row>
    <row r="11202" spans="1:8">
      <c r="A11202" s="594" t="s">
        <v>4064</v>
      </c>
      <c r="B11202" s="595"/>
      <c r="C11202" s="595"/>
      <c r="D11202" s="596"/>
      <c r="E11202" s="597" t="s">
        <v>4130</v>
      </c>
      <c r="F11202" s="598" t="s">
        <v>4132</v>
      </c>
      <c r="G11202" s="599" t="s">
        <v>4133</v>
      </c>
      <c r="H11202" s="600" t="s">
        <v>4134</v>
      </c>
    </row>
    <row r="11203" spans="1:8">
      <c r="A11203" s="601" t="s">
        <v>5205</v>
      </c>
      <c r="B11203" s="602"/>
      <c r="C11203" s="602"/>
      <c r="D11203" s="603"/>
      <c r="E11203" s="604" t="s">
        <v>4164</v>
      </c>
      <c r="F11203" s="605">
        <v>1</v>
      </c>
      <c r="G11203" s="606">
        <v>198450</v>
      </c>
      <c r="H11203" s="607">
        <v>198450</v>
      </c>
    </row>
    <row r="11204" spans="1:8">
      <c r="A11204" s="601"/>
      <c r="B11204" s="602"/>
      <c r="C11204" s="602"/>
      <c r="D11204" s="603"/>
      <c r="E11204" s="604" t="s">
        <v>4141</v>
      </c>
      <c r="F11204" s="605"/>
      <c r="G11204" s="606" t="s">
        <v>4141</v>
      </c>
      <c r="H11204" s="607" t="s">
        <v>4141</v>
      </c>
    </row>
    <row r="11205" spans="1:8">
      <c r="A11205" s="601"/>
      <c r="B11205" s="602"/>
      <c r="C11205" s="602"/>
      <c r="D11205" s="603"/>
      <c r="E11205" s="623" t="s">
        <v>4142</v>
      </c>
      <c r="F11205" s="624"/>
      <c r="G11205" s="625"/>
      <c r="H11205" s="612">
        <v>198450</v>
      </c>
    </row>
    <row r="11206" spans="1:8">
      <c r="A11206" s="677" t="s">
        <v>4143</v>
      </c>
      <c r="B11206" s="678"/>
      <c r="C11206" s="678"/>
      <c r="D11206" s="678"/>
      <c r="E11206" s="678"/>
      <c r="F11206" s="678"/>
      <c r="G11206" s="678"/>
      <c r="H11206" s="679"/>
    </row>
    <row r="11207" spans="1:8">
      <c r="A11207" s="594" t="s">
        <v>4129</v>
      </c>
      <c r="B11207" s="595"/>
      <c r="C11207" s="595"/>
      <c r="D11207" s="596"/>
      <c r="E11207" s="597" t="s">
        <v>4130</v>
      </c>
      <c r="F11207" s="598" t="s">
        <v>4144</v>
      </c>
      <c r="G11207" s="599" t="s">
        <v>4133</v>
      </c>
      <c r="H11207" s="600" t="s">
        <v>4134</v>
      </c>
    </row>
    <row r="11208" spans="1:8">
      <c r="A11208" s="601" t="s">
        <v>4145</v>
      </c>
      <c r="B11208" s="602"/>
      <c r="C11208" s="602"/>
      <c r="D11208" s="603"/>
      <c r="E11208" s="604" t="s">
        <v>4146</v>
      </c>
      <c r="F11208" s="619">
        <v>1.2</v>
      </c>
      <c r="G11208" s="606">
        <v>1587.2183463750353</v>
      </c>
      <c r="H11208" s="607">
        <v>1904.66</v>
      </c>
    </row>
    <row r="11209" spans="1:8">
      <c r="A11209" s="601"/>
      <c r="B11209" s="602"/>
      <c r="C11209" s="602"/>
      <c r="D11209" s="603"/>
      <c r="E11209" s="604" t="s">
        <v>4141</v>
      </c>
      <c r="F11209" s="619" t="s">
        <v>4141</v>
      </c>
      <c r="G11209" s="606" t="s">
        <v>4141</v>
      </c>
      <c r="H11209" s="607" t="s">
        <v>4141</v>
      </c>
    </row>
    <row r="11210" spans="1:8">
      <c r="A11210" s="601"/>
      <c r="B11210" s="602"/>
      <c r="C11210" s="602"/>
      <c r="D11210" s="603"/>
      <c r="E11210" s="604" t="s">
        <v>4141</v>
      </c>
      <c r="F11210" s="619" t="s">
        <v>4141</v>
      </c>
      <c r="G11210" s="606" t="s">
        <v>4141</v>
      </c>
      <c r="H11210" s="607" t="s">
        <v>4141</v>
      </c>
    </row>
    <row r="11211" spans="1:8">
      <c r="A11211" s="620"/>
      <c r="B11211" s="621"/>
      <c r="C11211" s="621"/>
      <c r="D11211" s="622"/>
      <c r="E11211" s="623" t="s">
        <v>4147</v>
      </c>
      <c r="F11211" s="624"/>
      <c r="G11211" s="625"/>
      <c r="H11211" s="612">
        <v>1904.66</v>
      </c>
    </row>
    <row r="11212" spans="1:8">
      <c r="A11212" s="677" t="s">
        <v>4148</v>
      </c>
      <c r="B11212" s="678"/>
      <c r="C11212" s="678"/>
      <c r="D11212" s="678"/>
      <c r="E11212" s="678"/>
      <c r="F11212" s="678"/>
      <c r="G11212" s="678"/>
      <c r="H11212" s="679"/>
    </row>
    <row r="11213" spans="1:8">
      <c r="A11213" s="594" t="s">
        <v>4064</v>
      </c>
      <c r="B11213" s="595"/>
      <c r="C11213" s="595"/>
      <c r="D11213" s="596"/>
      <c r="E11213" s="597" t="s">
        <v>4130</v>
      </c>
      <c r="F11213" s="598" t="s">
        <v>4132</v>
      </c>
      <c r="G11213" s="599" t="s">
        <v>4133</v>
      </c>
      <c r="H11213" s="600" t="s">
        <v>4134</v>
      </c>
    </row>
    <row r="11214" spans="1:8">
      <c r="A11214" s="601" t="s">
        <v>4149</v>
      </c>
      <c r="B11214" s="602"/>
      <c r="C11214" s="602"/>
      <c r="D11214" s="603"/>
      <c r="E11214" s="604" t="s">
        <v>4140</v>
      </c>
      <c r="F11214" s="632">
        <v>0.1389</v>
      </c>
      <c r="G11214" s="606">
        <v>64783.484999999993</v>
      </c>
      <c r="H11214" s="607">
        <v>8998.43</v>
      </c>
    </row>
    <row r="11215" spans="1:8">
      <c r="A11215" s="601"/>
      <c r="B11215" s="602"/>
      <c r="C11215" s="602"/>
      <c r="D11215" s="603"/>
      <c r="E11215" s="623" t="s">
        <v>4150</v>
      </c>
      <c r="F11215" s="624"/>
      <c r="G11215" s="625"/>
      <c r="H11215" s="612">
        <v>8998.43</v>
      </c>
    </row>
    <row r="11216" spans="1:8">
      <c r="A11216" s="677" t="s">
        <v>4151</v>
      </c>
      <c r="B11216" s="678"/>
      <c r="C11216" s="678"/>
      <c r="D11216" s="678"/>
      <c r="E11216" s="678"/>
      <c r="F11216" s="678"/>
      <c r="G11216" s="678"/>
      <c r="H11216" s="679"/>
    </row>
    <row r="11217" spans="1:8">
      <c r="A11217" s="594" t="s">
        <v>4064</v>
      </c>
      <c r="B11217" s="595"/>
      <c r="C11217" s="595"/>
      <c r="D11217" s="596"/>
      <c r="E11217" s="597" t="s">
        <v>4130</v>
      </c>
      <c r="F11217" s="598" t="s">
        <v>4144</v>
      </c>
      <c r="G11217" s="599" t="s">
        <v>4133</v>
      </c>
      <c r="H11217" s="600" t="s">
        <v>4134</v>
      </c>
    </row>
    <row r="11218" spans="1:8">
      <c r="A11218" s="601" t="s">
        <v>4189</v>
      </c>
      <c r="B11218" s="602"/>
      <c r="C11218" s="602"/>
      <c r="D11218" s="603"/>
      <c r="E11218" s="604" t="s">
        <v>4146</v>
      </c>
      <c r="F11218" s="640">
        <v>1.2</v>
      </c>
      <c r="G11218" s="606">
        <v>45029.264109374999</v>
      </c>
      <c r="H11218" s="607">
        <v>54035.12</v>
      </c>
    </row>
    <row r="11219" spans="1:8">
      <c r="A11219" s="601"/>
      <c r="B11219" s="602"/>
      <c r="C11219" s="602"/>
      <c r="D11219" s="603"/>
      <c r="E11219" s="604" t="s">
        <v>4141</v>
      </c>
      <c r="F11219" s="605"/>
      <c r="G11219" s="606" t="s">
        <v>4141</v>
      </c>
      <c r="H11219" s="607" t="s">
        <v>4141</v>
      </c>
    </row>
    <row r="11220" spans="1:8" ht="13.5" thickBot="1">
      <c r="A11220" s="641"/>
      <c r="B11220" s="642"/>
      <c r="C11220" s="642"/>
      <c r="D11220" s="643"/>
      <c r="E11220" s="644" t="s">
        <v>4153</v>
      </c>
      <c r="F11220" s="645"/>
      <c r="G11220" s="646"/>
      <c r="H11220" s="647">
        <v>54035.12</v>
      </c>
    </row>
    <row r="11221" spans="1:8" ht="13.5" thickBot="1">
      <c r="A11221" s="648" t="s">
        <v>4154</v>
      </c>
      <c r="B11221" s="649"/>
      <c r="C11221" s="649"/>
      <c r="D11221" s="649"/>
      <c r="E11221" s="650"/>
      <c r="F11221" s="651">
        <v>263388.21000000002</v>
      </c>
      <c r="G11221" s="652"/>
      <c r="H11221" s="653"/>
    </row>
    <row r="11222" spans="1:8" ht="15.75" thickBot="1">
      <c r="A11222" s="579"/>
      <c r="B11222" s="579"/>
      <c r="C11222" s="579"/>
      <c r="D11222" s="579"/>
      <c r="E11222" s="579"/>
      <c r="F11222" s="579"/>
      <c r="G11222" s="579"/>
      <c r="H11222" s="579"/>
    </row>
    <row r="11223" spans="1:8" ht="15.75" thickBot="1">
      <c r="A11223" s="580"/>
      <c r="B11223" s="580"/>
      <c r="C11223" s="580"/>
      <c r="D11223" s="580"/>
      <c r="E11223" s="580"/>
      <c r="F11223" s="580"/>
      <c r="G11223" s="580"/>
      <c r="H11223" s="580"/>
    </row>
    <row r="11224" spans="1:8" ht="26.25" thickBot="1">
      <c r="A11224" s="573" t="s">
        <v>4129</v>
      </c>
      <c r="B11224" s="581"/>
      <c r="C11224" s="581"/>
      <c r="D11224" s="582" t="s">
        <v>874</v>
      </c>
      <c r="E11224" s="583" t="s">
        <v>4130</v>
      </c>
      <c r="F11224" s="584" t="s">
        <v>28</v>
      </c>
      <c r="G11224" s="585" t="s">
        <v>0</v>
      </c>
      <c r="H11224" s="586" t="s">
        <v>5206</v>
      </c>
    </row>
    <row r="11225" spans="1:8" ht="15.75" customHeight="1" thickBot="1">
      <c r="A11225" s="580"/>
      <c r="B11225" s="580"/>
      <c r="C11225" s="580"/>
      <c r="D11225" s="580"/>
      <c r="E11225" s="580"/>
      <c r="F11225" s="580"/>
      <c r="G11225" s="580"/>
      <c r="H11225" s="580"/>
    </row>
    <row r="11226" spans="1:8">
      <c r="A11226" s="674" t="s">
        <v>1297</v>
      </c>
      <c r="B11226" s="675"/>
      <c r="C11226" s="675"/>
      <c r="D11226" s="675"/>
      <c r="E11226" s="675"/>
      <c r="F11226" s="675"/>
      <c r="G11226" s="675"/>
      <c r="H11226" s="676"/>
    </row>
    <row r="11227" spans="1:8">
      <c r="A11227" s="594" t="s">
        <v>4064</v>
      </c>
      <c r="B11227" s="595"/>
      <c r="C11227" s="595"/>
      <c r="D11227" s="596"/>
      <c r="E11227" s="597" t="s">
        <v>4130</v>
      </c>
      <c r="F11227" s="598" t="s">
        <v>4132</v>
      </c>
      <c r="G11227" s="599" t="s">
        <v>4133</v>
      </c>
      <c r="H11227" s="600" t="s">
        <v>4134</v>
      </c>
    </row>
    <row r="11228" spans="1:8">
      <c r="A11228" s="601" t="s">
        <v>5207</v>
      </c>
      <c r="B11228" s="602"/>
      <c r="C11228" s="602"/>
      <c r="D11228" s="603"/>
      <c r="E11228" s="604" t="s">
        <v>4164</v>
      </c>
      <c r="F11228" s="605">
        <v>1</v>
      </c>
      <c r="G11228" s="606">
        <v>433526</v>
      </c>
      <c r="H11228" s="607">
        <v>433526</v>
      </c>
    </row>
    <row r="11229" spans="1:8">
      <c r="A11229" s="601"/>
      <c r="B11229" s="602"/>
      <c r="C11229" s="602"/>
      <c r="D11229" s="603"/>
      <c r="E11229" s="604" t="s">
        <v>4141</v>
      </c>
      <c r="F11229" s="605"/>
      <c r="G11229" s="606" t="s">
        <v>4141</v>
      </c>
      <c r="H11229" s="607" t="s">
        <v>4141</v>
      </c>
    </row>
    <row r="11230" spans="1:8">
      <c r="A11230" s="601"/>
      <c r="B11230" s="602"/>
      <c r="C11230" s="602"/>
      <c r="D11230" s="603"/>
      <c r="E11230" s="623" t="s">
        <v>4142</v>
      </c>
      <c r="F11230" s="624"/>
      <c r="G11230" s="625"/>
      <c r="H11230" s="612">
        <v>433526</v>
      </c>
    </row>
    <row r="11231" spans="1:8">
      <c r="A11231" s="677" t="s">
        <v>4143</v>
      </c>
      <c r="B11231" s="678"/>
      <c r="C11231" s="678"/>
      <c r="D11231" s="678"/>
      <c r="E11231" s="678"/>
      <c r="F11231" s="678"/>
      <c r="G11231" s="678"/>
      <c r="H11231" s="679"/>
    </row>
    <row r="11232" spans="1:8">
      <c r="A11232" s="594" t="s">
        <v>4129</v>
      </c>
      <c r="B11232" s="595"/>
      <c r="C11232" s="595"/>
      <c r="D11232" s="596"/>
      <c r="E11232" s="597" t="s">
        <v>4130</v>
      </c>
      <c r="F11232" s="598" t="s">
        <v>4144</v>
      </c>
      <c r="G11232" s="599" t="s">
        <v>4133</v>
      </c>
      <c r="H11232" s="600" t="s">
        <v>4134</v>
      </c>
    </row>
    <row r="11233" spans="1:8">
      <c r="A11233" s="601" t="s">
        <v>4145</v>
      </c>
      <c r="B11233" s="602"/>
      <c r="C11233" s="602"/>
      <c r="D11233" s="603"/>
      <c r="E11233" s="604" t="s">
        <v>4146</v>
      </c>
      <c r="F11233" s="619">
        <v>1.5</v>
      </c>
      <c r="G11233" s="606">
        <v>1587.2183463750353</v>
      </c>
      <c r="H11233" s="607">
        <v>2380.83</v>
      </c>
    </row>
    <row r="11234" spans="1:8">
      <c r="A11234" s="601" t="s">
        <v>4181</v>
      </c>
      <c r="B11234" s="602"/>
      <c r="C11234" s="602"/>
      <c r="D11234" s="603"/>
      <c r="E11234" s="604" t="s">
        <v>4146</v>
      </c>
      <c r="F11234" s="619">
        <v>1.5</v>
      </c>
      <c r="G11234" s="606">
        <v>2041.4757928961851</v>
      </c>
      <c r="H11234" s="607">
        <v>3062.21</v>
      </c>
    </row>
    <row r="11235" spans="1:8">
      <c r="A11235" s="601" t="s">
        <v>4180</v>
      </c>
      <c r="B11235" s="602"/>
      <c r="C11235" s="602"/>
      <c r="D11235" s="603"/>
      <c r="E11235" s="604" t="s">
        <v>4146</v>
      </c>
      <c r="F11235" s="619">
        <v>1.5</v>
      </c>
      <c r="G11235" s="606">
        <v>104.75641086075238</v>
      </c>
      <c r="H11235" s="607">
        <v>157.13</v>
      </c>
    </row>
    <row r="11236" spans="1:8">
      <c r="A11236" s="620"/>
      <c r="B11236" s="621"/>
      <c r="C11236" s="621"/>
      <c r="D11236" s="622"/>
      <c r="E11236" s="623" t="s">
        <v>4147</v>
      </c>
      <c r="F11236" s="624"/>
      <c r="G11236" s="625"/>
      <c r="H11236" s="612">
        <v>5600.17</v>
      </c>
    </row>
    <row r="11237" spans="1:8">
      <c r="A11237" s="677" t="s">
        <v>4148</v>
      </c>
      <c r="B11237" s="678"/>
      <c r="C11237" s="678"/>
      <c r="D11237" s="678"/>
      <c r="E11237" s="678"/>
      <c r="F11237" s="678"/>
      <c r="G11237" s="678"/>
      <c r="H11237" s="679"/>
    </row>
    <row r="11238" spans="1:8">
      <c r="A11238" s="594" t="s">
        <v>4064</v>
      </c>
      <c r="B11238" s="595"/>
      <c r="C11238" s="595"/>
      <c r="D11238" s="596"/>
      <c r="E11238" s="597" t="s">
        <v>4130</v>
      </c>
      <c r="F11238" s="598" t="s">
        <v>4132</v>
      </c>
      <c r="G11238" s="599" t="s">
        <v>4133</v>
      </c>
      <c r="H11238" s="600" t="s">
        <v>4134</v>
      </c>
    </row>
    <row r="11239" spans="1:8">
      <c r="A11239" s="601" t="s">
        <v>4149</v>
      </c>
      <c r="B11239" s="602"/>
      <c r="C11239" s="602"/>
      <c r="D11239" s="603"/>
      <c r="E11239" s="604" t="s">
        <v>4140</v>
      </c>
      <c r="F11239" s="632">
        <v>0.1389</v>
      </c>
      <c r="G11239" s="606">
        <v>64783.484999999993</v>
      </c>
      <c r="H11239" s="607">
        <v>8998.43</v>
      </c>
    </row>
    <row r="11240" spans="1:8">
      <c r="A11240" s="601"/>
      <c r="B11240" s="602"/>
      <c r="C11240" s="602"/>
      <c r="D11240" s="603"/>
      <c r="E11240" s="623" t="s">
        <v>4150</v>
      </c>
      <c r="F11240" s="624"/>
      <c r="G11240" s="625"/>
      <c r="H11240" s="612">
        <v>8998.43</v>
      </c>
    </row>
    <row r="11241" spans="1:8">
      <c r="A11241" s="677" t="s">
        <v>4151</v>
      </c>
      <c r="B11241" s="678"/>
      <c r="C11241" s="678"/>
      <c r="D11241" s="678"/>
      <c r="E11241" s="678"/>
      <c r="F11241" s="678"/>
      <c r="G11241" s="678"/>
      <c r="H11241" s="679"/>
    </row>
    <row r="11242" spans="1:8">
      <c r="A11242" s="594" t="s">
        <v>4064</v>
      </c>
      <c r="B11242" s="595"/>
      <c r="C11242" s="595"/>
      <c r="D11242" s="596"/>
      <c r="E11242" s="597" t="s">
        <v>4130</v>
      </c>
      <c r="F11242" s="598" t="s">
        <v>4144</v>
      </c>
      <c r="G11242" s="599" t="s">
        <v>4133</v>
      </c>
      <c r="H11242" s="600" t="s">
        <v>4134</v>
      </c>
    </row>
    <row r="11243" spans="1:8">
      <c r="A11243" s="601" t="s">
        <v>4189</v>
      </c>
      <c r="B11243" s="602"/>
      <c r="C11243" s="602"/>
      <c r="D11243" s="603"/>
      <c r="E11243" s="604" t="s">
        <v>4146</v>
      </c>
      <c r="F11243" s="640">
        <v>1.5</v>
      </c>
      <c r="G11243" s="606">
        <v>45029.264109374999</v>
      </c>
      <c r="H11243" s="607">
        <v>67543.899999999994</v>
      </c>
    </row>
    <row r="11244" spans="1:8">
      <c r="A11244" s="601"/>
      <c r="B11244" s="602"/>
      <c r="C11244" s="602"/>
      <c r="D11244" s="603"/>
      <c r="E11244" s="604" t="s">
        <v>4141</v>
      </c>
      <c r="F11244" s="605"/>
      <c r="G11244" s="606" t="s">
        <v>4141</v>
      </c>
      <c r="H11244" s="607" t="s">
        <v>4141</v>
      </c>
    </row>
    <row r="11245" spans="1:8" ht="13.5" thickBot="1">
      <c r="A11245" s="641"/>
      <c r="B11245" s="642"/>
      <c r="C11245" s="642"/>
      <c r="D11245" s="643"/>
      <c r="E11245" s="644" t="s">
        <v>4153</v>
      </c>
      <c r="F11245" s="645"/>
      <c r="G11245" s="646"/>
      <c r="H11245" s="647">
        <v>67543.899999999994</v>
      </c>
    </row>
    <row r="11246" spans="1:8" ht="13.5" thickBot="1">
      <c r="A11246" s="648" t="s">
        <v>4154</v>
      </c>
      <c r="B11246" s="649"/>
      <c r="C11246" s="649"/>
      <c r="D11246" s="649"/>
      <c r="E11246" s="650"/>
      <c r="F11246" s="651">
        <v>515668.5</v>
      </c>
      <c r="G11246" s="652"/>
      <c r="H11246" s="653"/>
    </row>
    <row r="11247" spans="1:8" ht="15.75" thickBot="1">
      <c r="A11247" s="579"/>
      <c r="B11247" s="579"/>
      <c r="C11247" s="579"/>
      <c r="D11247" s="579"/>
      <c r="E11247" s="579"/>
      <c r="F11247" s="579"/>
      <c r="G11247" s="579"/>
      <c r="H11247" s="579"/>
    </row>
    <row r="11248" spans="1:8" ht="15.75" thickBot="1">
      <c r="A11248" s="580"/>
      <c r="B11248" s="580"/>
      <c r="C11248" s="580"/>
      <c r="D11248" s="580"/>
      <c r="E11248" s="580"/>
      <c r="F11248" s="580"/>
      <c r="G11248" s="580"/>
      <c r="H11248" s="580"/>
    </row>
    <row r="11249" spans="1:8" ht="26.25" thickBot="1">
      <c r="A11249" s="573" t="s">
        <v>4129</v>
      </c>
      <c r="B11249" s="581"/>
      <c r="C11249" s="581"/>
      <c r="D11249" s="582" t="s">
        <v>876</v>
      </c>
      <c r="E11249" s="583" t="s">
        <v>4130</v>
      </c>
      <c r="F11249" s="584" t="s">
        <v>28</v>
      </c>
      <c r="G11249" s="585" t="s">
        <v>0</v>
      </c>
      <c r="H11249" s="586" t="s">
        <v>5208</v>
      </c>
    </row>
    <row r="11250" spans="1:8" ht="15.75" customHeight="1" thickBot="1">
      <c r="A11250" s="580"/>
      <c r="B11250" s="580"/>
      <c r="C11250" s="580"/>
      <c r="D11250" s="580"/>
      <c r="E11250" s="580"/>
      <c r="F11250" s="580"/>
      <c r="G11250" s="580"/>
      <c r="H11250" s="580"/>
    </row>
    <row r="11251" spans="1:8">
      <c r="A11251" s="674" t="s">
        <v>1297</v>
      </c>
      <c r="B11251" s="675"/>
      <c r="C11251" s="675"/>
      <c r="D11251" s="675"/>
      <c r="E11251" s="675"/>
      <c r="F11251" s="675"/>
      <c r="G11251" s="675"/>
      <c r="H11251" s="676"/>
    </row>
    <row r="11252" spans="1:8">
      <c r="A11252" s="594" t="s">
        <v>4064</v>
      </c>
      <c r="B11252" s="595"/>
      <c r="C11252" s="595"/>
      <c r="D11252" s="596"/>
      <c r="E11252" s="597" t="s">
        <v>4130</v>
      </c>
      <c r="F11252" s="598" t="s">
        <v>4132</v>
      </c>
      <c r="G11252" s="599" t="s">
        <v>4133</v>
      </c>
      <c r="H11252" s="600" t="s">
        <v>4134</v>
      </c>
    </row>
    <row r="11253" spans="1:8">
      <c r="A11253" s="601" t="s">
        <v>5209</v>
      </c>
      <c r="B11253" s="602"/>
      <c r="C11253" s="602"/>
      <c r="D11253" s="603"/>
      <c r="E11253" s="604" t="s">
        <v>4164</v>
      </c>
      <c r="F11253" s="605">
        <v>1</v>
      </c>
      <c r="G11253" s="606">
        <v>47354</v>
      </c>
      <c r="H11253" s="607">
        <v>47354</v>
      </c>
    </row>
    <row r="11254" spans="1:8">
      <c r="A11254" s="601"/>
      <c r="B11254" s="602"/>
      <c r="C11254" s="602"/>
      <c r="D11254" s="603"/>
      <c r="E11254" s="604" t="s">
        <v>4141</v>
      </c>
      <c r="F11254" s="605"/>
      <c r="G11254" s="606" t="s">
        <v>4141</v>
      </c>
      <c r="H11254" s="607" t="s">
        <v>4141</v>
      </c>
    </row>
    <row r="11255" spans="1:8">
      <c r="A11255" s="601"/>
      <c r="B11255" s="602"/>
      <c r="C11255" s="602"/>
      <c r="D11255" s="603"/>
      <c r="E11255" s="623" t="s">
        <v>4142</v>
      </c>
      <c r="F11255" s="624"/>
      <c r="G11255" s="625"/>
      <c r="H11255" s="612">
        <v>47354</v>
      </c>
    </row>
    <row r="11256" spans="1:8">
      <c r="A11256" s="677" t="s">
        <v>4143</v>
      </c>
      <c r="B11256" s="678"/>
      <c r="C11256" s="678"/>
      <c r="D11256" s="678"/>
      <c r="E11256" s="678"/>
      <c r="F11256" s="678"/>
      <c r="G11256" s="678"/>
      <c r="H11256" s="679"/>
    </row>
    <row r="11257" spans="1:8">
      <c r="A11257" s="594" t="s">
        <v>4129</v>
      </c>
      <c r="B11257" s="595"/>
      <c r="C11257" s="595"/>
      <c r="D11257" s="596"/>
      <c r="E11257" s="597" t="s">
        <v>4130</v>
      </c>
      <c r="F11257" s="598" t="s">
        <v>4144</v>
      </c>
      <c r="G11257" s="599" t="s">
        <v>4133</v>
      </c>
      <c r="H11257" s="600" t="s">
        <v>4134</v>
      </c>
    </row>
    <row r="11258" spans="1:8">
      <c r="A11258" s="601" t="s">
        <v>4145</v>
      </c>
      <c r="B11258" s="602"/>
      <c r="C11258" s="602"/>
      <c r="D11258" s="603"/>
      <c r="E11258" s="604" t="s">
        <v>4146</v>
      </c>
      <c r="F11258" s="619">
        <v>1.2</v>
      </c>
      <c r="G11258" s="606">
        <v>1587.2183463750353</v>
      </c>
      <c r="H11258" s="607">
        <v>1904.66</v>
      </c>
    </row>
    <row r="11259" spans="1:8">
      <c r="A11259" s="601"/>
      <c r="B11259" s="602"/>
      <c r="C11259" s="602"/>
      <c r="D11259" s="603"/>
      <c r="E11259" s="604" t="s">
        <v>4141</v>
      </c>
      <c r="F11259" s="619" t="s">
        <v>4141</v>
      </c>
      <c r="G11259" s="606" t="s">
        <v>4141</v>
      </c>
      <c r="H11259" s="607" t="s">
        <v>4141</v>
      </c>
    </row>
    <row r="11260" spans="1:8">
      <c r="A11260" s="601"/>
      <c r="B11260" s="602"/>
      <c r="C11260" s="602"/>
      <c r="D11260" s="603"/>
      <c r="E11260" s="604" t="s">
        <v>4141</v>
      </c>
      <c r="F11260" s="619" t="s">
        <v>4141</v>
      </c>
      <c r="G11260" s="606" t="s">
        <v>4141</v>
      </c>
      <c r="H11260" s="607" t="s">
        <v>4141</v>
      </c>
    </row>
    <row r="11261" spans="1:8">
      <c r="A11261" s="620"/>
      <c r="B11261" s="621"/>
      <c r="C11261" s="621"/>
      <c r="D11261" s="622"/>
      <c r="E11261" s="623" t="s">
        <v>4147</v>
      </c>
      <c r="F11261" s="624"/>
      <c r="G11261" s="625"/>
      <c r="H11261" s="612">
        <v>1904.66</v>
      </c>
    </row>
    <row r="11262" spans="1:8">
      <c r="A11262" s="677" t="s">
        <v>4148</v>
      </c>
      <c r="B11262" s="678"/>
      <c r="C11262" s="678"/>
      <c r="D11262" s="678"/>
      <c r="E11262" s="678"/>
      <c r="F11262" s="678"/>
      <c r="G11262" s="678"/>
      <c r="H11262" s="679"/>
    </row>
    <row r="11263" spans="1:8">
      <c r="A11263" s="594" t="s">
        <v>4064</v>
      </c>
      <c r="B11263" s="595"/>
      <c r="C11263" s="595"/>
      <c r="D11263" s="596"/>
      <c r="E11263" s="597" t="s">
        <v>4130</v>
      </c>
      <c r="F11263" s="598" t="s">
        <v>4132</v>
      </c>
      <c r="G11263" s="599" t="s">
        <v>4133</v>
      </c>
      <c r="H11263" s="600" t="s">
        <v>4134</v>
      </c>
    </row>
    <row r="11264" spans="1:8">
      <c r="A11264" s="601" t="s">
        <v>4149</v>
      </c>
      <c r="B11264" s="602"/>
      <c r="C11264" s="602"/>
      <c r="D11264" s="603"/>
      <c r="E11264" s="604" t="s">
        <v>4140</v>
      </c>
      <c r="F11264" s="632">
        <v>0.1389</v>
      </c>
      <c r="G11264" s="606">
        <v>64783.484999999993</v>
      </c>
      <c r="H11264" s="607">
        <v>8998.43</v>
      </c>
    </row>
    <row r="11265" spans="1:8">
      <c r="A11265" s="601"/>
      <c r="B11265" s="602"/>
      <c r="C11265" s="602"/>
      <c r="D11265" s="603"/>
      <c r="E11265" s="623" t="s">
        <v>4150</v>
      </c>
      <c r="F11265" s="624"/>
      <c r="G11265" s="625"/>
      <c r="H11265" s="612">
        <v>8998.43</v>
      </c>
    </row>
    <row r="11266" spans="1:8">
      <c r="A11266" s="677" t="s">
        <v>4151</v>
      </c>
      <c r="B11266" s="678"/>
      <c r="C11266" s="678"/>
      <c r="D11266" s="678"/>
      <c r="E11266" s="678"/>
      <c r="F11266" s="678"/>
      <c r="G11266" s="678"/>
      <c r="H11266" s="679"/>
    </row>
    <row r="11267" spans="1:8">
      <c r="A11267" s="594" t="s">
        <v>4064</v>
      </c>
      <c r="B11267" s="595"/>
      <c r="C11267" s="595"/>
      <c r="D11267" s="596"/>
      <c r="E11267" s="597" t="s">
        <v>4130</v>
      </c>
      <c r="F11267" s="598" t="s">
        <v>4144</v>
      </c>
      <c r="G11267" s="599" t="s">
        <v>4133</v>
      </c>
      <c r="H11267" s="600" t="s">
        <v>4134</v>
      </c>
    </row>
    <row r="11268" spans="1:8">
      <c r="A11268" s="601" t="s">
        <v>4189</v>
      </c>
      <c r="B11268" s="602"/>
      <c r="C11268" s="602"/>
      <c r="D11268" s="603"/>
      <c r="E11268" s="604" t="s">
        <v>4146</v>
      </c>
      <c r="F11268" s="640">
        <v>1.2</v>
      </c>
      <c r="G11268" s="606">
        <v>45029.264109374999</v>
      </c>
      <c r="H11268" s="607">
        <v>54035.12</v>
      </c>
    </row>
    <row r="11269" spans="1:8">
      <c r="A11269" s="601"/>
      <c r="B11269" s="602"/>
      <c r="C11269" s="602"/>
      <c r="D11269" s="603"/>
      <c r="E11269" s="604" t="s">
        <v>4141</v>
      </c>
      <c r="F11269" s="605"/>
      <c r="G11269" s="606" t="s">
        <v>4141</v>
      </c>
      <c r="H11269" s="607" t="s">
        <v>4141</v>
      </c>
    </row>
    <row r="11270" spans="1:8" ht="13.5" thickBot="1">
      <c r="A11270" s="641"/>
      <c r="B11270" s="642"/>
      <c r="C11270" s="642"/>
      <c r="D11270" s="643"/>
      <c r="E11270" s="644" t="s">
        <v>4153</v>
      </c>
      <c r="F11270" s="645"/>
      <c r="G11270" s="646"/>
      <c r="H11270" s="647">
        <v>54035.12</v>
      </c>
    </row>
    <row r="11271" spans="1:8" ht="13.5" thickBot="1">
      <c r="A11271" s="648" t="s">
        <v>4154</v>
      </c>
      <c r="B11271" s="649"/>
      <c r="C11271" s="649"/>
      <c r="D11271" s="649"/>
      <c r="E11271" s="650"/>
      <c r="F11271" s="651">
        <v>112292.21</v>
      </c>
      <c r="G11271" s="652"/>
      <c r="H11271" s="653"/>
    </row>
    <row r="11272" spans="1:8" ht="15.75" thickBot="1">
      <c r="A11272" s="579"/>
      <c r="B11272" s="579"/>
      <c r="C11272" s="579"/>
      <c r="D11272" s="579"/>
      <c r="E11272" s="579"/>
      <c r="F11272" s="579"/>
      <c r="G11272" s="579"/>
      <c r="H11272" s="579"/>
    </row>
    <row r="11273" spans="1:8" ht="15.75" thickBot="1">
      <c r="A11273" s="580"/>
      <c r="B11273" s="580"/>
      <c r="C11273" s="580"/>
      <c r="D11273" s="580"/>
      <c r="E11273" s="580"/>
      <c r="F11273" s="580"/>
      <c r="G11273" s="580"/>
      <c r="H11273" s="580"/>
    </row>
    <row r="11274" spans="1:8" ht="26.25" thickBot="1">
      <c r="A11274" s="573" t="s">
        <v>4129</v>
      </c>
      <c r="B11274" s="581"/>
      <c r="C11274" s="581"/>
      <c r="D11274" s="582" t="s">
        <v>878</v>
      </c>
      <c r="E11274" s="583" t="s">
        <v>4130</v>
      </c>
      <c r="F11274" s="584" t="s">
        <v>28</v>
      </c>
      <c r="G11274" s="585" t="s">
        <v>0</v>
      </c>
      <c r="H11274" s="586" t="s">
        <v>5210</v>
      </c>
    </row>
    <row r="11275" spans="1:8" ht="15.75" customHeight="1" thickBot="1">
      <c r="A11275" s="580"/>
      <c r="B11275" s="580"/>
      <c r="C11275" s="580"/>
      <c r="D11275" s="580"/>
      <c r="E11275" s="580"/>
      <c r="F11275" s="580"/>
      <c r="G11275" s="580"/>
      <c r="H11275" s="580"/>
    </row>
    <row r="11276" spans="1:8">
      <c r="A11276" s="674" t="s">
        <v>1297</v>
      </c>
      <c r="B11276" s="675"/>
      <c r="C11276" s="675"/>
      <c r="D11276" s="675"/>
      <c r="E11276" s="675"/>
      <c r="F11276" s="675"/>
      <c r="G11276" s="675"/>
      <c r="H11276" s="676"/>
    </row>
    <row r="11277" spans="1:8">
      <c r="A11277" s="594" t="s">
        <v>4064</v>
      </c>
      <c r="B11277" s="595"/>
      <c r="C11277" s="595"/>
      <c r="D11277" s="596"/>
      <c r="E11277" s="597" t="s">
        <v>4130</v>
      </c>
      <c r="F11277" s="598" t="s">
        <v>4132</v>
      </c>
      <c r="G11277" s="599" t="s">
        <v>4133</v>
      </c>
      <c r="H11277" s="600" t="s">
        <v>4134</v>
      </c>
    </row>
    <row r="11278" spans="1:8">
      <c r="A11278" s="601" t="s">
        <v>5211</v>
      </c>
      <c r="B11278" s="602"/>
      <c r="C11278" s="602"/>
      <c r="D11278" s="603"/>
      <c r="E11278" s="604" t="s">
        <v>4164</v>
      </c>
      <c r="F11278" s="605">
        <v>1</v>
      </c>
      <c r="G11278" s="606">
        <v>119220</v>
      </c>
      <c r="H11278" s="607">
        <v>119220</v>
      </c>
    </row>
    <row r="11279" spans="1:8">
      <c r="A11279" s="601"/>
      <c r="B11279" s="602"/>
      <c r="C11279" s="602"/>
      <c r="D11279" s="603"/>
      <c r="E11279" s="604" t="s">
        <v>4141</v>
      </c>
      <c r="F11279" s="605"/>
      <c r="G11279" s="606" t="s">
        <v>4141</v>
      </c>
      <c r="H11279" s="607" t="s">
        <v>4141</v>
      </c>
    </row>
    <row r="11280" spans="1:8">
      <c r="A11280" s="601"/>
      <c r="B11280" s="602"/>
      <c r="C11280" s="602"/>
      <c r="D11280" s="603"/>
      <c r="E11280" s="623" t="s">
        <v>4142</v>
      </c>
      <c r="F11280" s="624"/>
      <c r="G11280" s="625"/>
      <c r="H11280" s="612">
        <v>119220</v>
      </c>
    </row>
    <row r="11281" spans="1:8">
      <c r="A11281" s="677" t="s">
        <v>4143</v>
      </c>
      <c r="B11281" s="678"/>
      <c r="C11281" s="678"/>
      <c r="D11281" s="678"/>
      <c r="E11281" s="678"/>
      <c r="F11281" s="678"/>
      <c r="G11281" s="678"/>
      <c r="H11281" s="679"/>
    </row>
    <row r="11282" spans="1:8">
      <c r="A11282" s="594" t="s">
        <v>4129</v>
      </c>
      <c r="B11282" s="595"/>
      <c r="C11282" s="595"/>
      <c r="D11282" s="596"/>
      <c r="E11282" s="597" t="s">
        <v>4130</v>
      </c>
      <c r="F11282" s="598" t="s">
        <v>4144</v>
      </c>
      <c r="G11282" s="599" t="s">
        <v>4133</v>
      </c>
      <c r="H11282" s="600" t="s">
        <v>4134</v>
      </c>
    </row>
    <row r="11283" spans="1:8">
      <c r="A11283" s="601" t="s">
        <v>4145</v>
      </c>
      <c r="B11283" s="602"/>
      <c r="C11283" s="602"/>
      <c r="D11283" s="603"/>
      <c r="E11283" s="604" t="s">
        <v>4146</v>
      </c>
      <c r="F11283" s="619">
        <v>1.2</v>
      </c>
      <c r="G11283" s="606">
        <v>1587.2183463750353</v>
      </c>
      <c r="H11283" s="607">
        <v>1904.66</v>
      </c>
    </row>
    <row r="11284" spans="1:8">
      <c r="A11284" s="601"/>
      <c r="B11284" s="602"/>
      <c r="C11284" s="602"/>
      <c r="D11284" s="603"/>
      <c r="E11284" s="604" t="s">
        <v>4141</v>
      </c>
      <c r="F11284" s="619" t="s">
        <v>4141</v>
      </c>
      <c r="G11284" s="606" t="s">
        <v>4141</v>
      </c>
      <c r="H11284" s="607" t="s">
        <v>4141</v>
      </c>
    </row>
    <row r="11285" spans="1:8">
      <c r="A11285" s="601"/>
      <c r="B11285" s="602"/>
      <c r="C11285" s="602"/>
      <c r="D11285" s="603"/>
      <c r="E11285" s="604" t="s">
        <v>4141</v>
      </c>
      <c r="F11285" s="619" t="s">
        <v>4141</v>
      </c>
      <c r="G11285" s="606" t="s">
        <v>4141</v>
      </c>
      <c r="H11285" s="607" t="s">
        <v>4141</v>
      </c>
    </row>
    <row r="11286" spans="1:8">
      <c r="A11286" s="620"/>
      <c r="B11286" s="621"/>
      <c r="C11286" s="621"/>
      <c r="D11286" s="622"/>
      <c r="E11286" s="623" t="s">
        <v>4147</v>
      </c>
      <c r="F11286" s="624"/>
      <c r="G11286" s="625"/>
      <c r="H11286" s="612">
        <v>1904.66</v>
      </c>
    </row>
    <row r="11287" spans="1:8">
      <c r="A11287" s="677" t="s">
        <v>4148</v>
      </c>
      <c r="B11287" s="678"/>
      <c r="C11287" s="678"/>
      <c r="D11287" s="678"/>
      <c r="E11287" s="678"/>
      <c r="F11287" s="678"/>
      <c r="G11287" s="678"/>
      <c r="H11287" s="679"/>
    </row>
    <row r="11288" spans="1:8">
      <c r="A11288" s="594" t="s">
        <v>4064</v>
      </c>
      <c r="B11288" s="595"/>
      <c r="C11288" s="595"/>
      <c r="D11288" s="596"/>
      <c r="E11288" s="597" t="s">
        <v>4130</v>
      </c>
      <c r="F11288" s="598" t="s">
        <v>4132</v>
      </c>
      <c r="G11288" s="599" t="s">
        <v>4133</v>
      </c>
      <c r="H11288" s="600" t="s">
        <v>4134</v>
      </c>
    </row>
    <row r="11289" spans="1:8">
      <c r="A11289" s="601" t="s">
        <v>4149</v>
      </c>
      <c r="B11289" s="602"/>
      <c r="C11289" s="602"/>
      <c r="D11289" s="603"/>
      <c r="E11289" s="604" t="s">
        <v>4140</v>
      </c>
      <c r="F11289" s="632">
        <v>0.1389</v>
      </c>
      <c r="G11289" s="606">
        <v>64783.484999999993</v>
      </c>
      <c r="H11289" s="607">
        <v>8998.43</v>
      </c>
    </row>
    <row r="11290" spans="1:8">
      <c r="A11290" s="601"/>
      <c r="B11290" s="602"/>
      <c r="C11290" s="602"/>
      <c r="D11290" s="603"/>
      <c r="E11290" s="623" t="s">
        <v>4150</v>
      </c>
      <c r="F11290" s="624"/>
      <c r="G11290" s="625"/>
      <c r="H11290" s="612">
        <v>8998.43</v>
      </c>
    </row>
    <row r="11291" spans="1:8">
      <c r="A11291" s="677" t="s">
        <v>4151</v>
      </c>
      <c r="B11291" s="678"/>
      <c r="C11291" s="678"/>
      <c r="D11291" s="678"/>
      <c r="E11291" s="678"/>
      <c r="F11291" s="678"/>
      <c r="G11291" s="678"/>
      <c r="H11291" s="679"/>
    </row>
    <row r="11292" spans="1:8">
      <c r="A11292" s="594" t="s">
        <v>4064</v>
      </c>
      <c r="B11292" s="595"/>
      <c r="C11292" s="595"/>
      <c r="D11292" s="596"/>
      <c r="E11292" s="597" t="s">
        <v>4130</v>
      </c>
      <c r="F11292" s="598" t="s">
        <v>4144</v>
      </c>
      <c r="G11292" s="599" t="s">
        <v>4133</v>
      </c>
      <c r="H11292" s="600" t="s">
        <v>4134</v>
      </c>
    </row>
    <row r="11293" spans="1:8">
      <c r="A11293" s="601" t="s">
        <v>4189</v>
      </c>
      <c r="B11293" s="602"/>
      <c r="C11293" s="602"/>
      <c r="D11293" s="603"/>
      <c r="E11293" s="604" t="s">
        <v>4146</v>
      </c>
      <c r="F11293" s="640">
        <v>1.2</v>
      </c>
      <c r="G11293" s="606">
        <v>45029.264109374999</v>
      </c>
      <c r="H11293" s="607">
        <v>54035.12</v>
      </c>
    </row>
    <row r="11294" spans="1:8">
      <c r="A11294" s="601"/>
      <c r="B11294" s="602"/>
      <c r="C11294" s="602"/>
      <c r="D11294" s="603"/>
      <c r="E11294" s="604" t="s">
        <v>4141</v>
      </c>
      <c r="F11294" s="605"/>
      <c r="G11294" s="606" t="s">
        <v>4141</v>
      </c>
      <c r="H11294" s="607" t="s">
        <v>4141</v>
      </c>
    </row>
    <row r="11295" spans="1:8" ht="13.5" thickBot="1">
      <c r="A11295" s="641"/>
      <c r="B11295" s="642"/>
      <c r="C11295" s="642"/>
      <c r="D11295" s="643"/>
      <c r="E11295" s="644" t="s">
        <v>4153</v>
      </c>
      <c r="F11295" s="645"/>
      <c r="G11295" s="646"/>
      <c r="H11295" s="647">
        <v>54035.12</v>
      </c>
    </row>
    <row r="11296" spans="1:8" ht="13.5" thickBot="1">
      <c r="A11296" s="648" t="s">
        <v>4154</v>
      </c>
      <c r="B11296" s="649"/>
      <c r="C11296" s="649"/>
      <c r="D11296" s="649"/>
      <c r="E11296" s="650"/>
      <c r="F11296" s="651">
        <v>184158.21</v>
      </c>
      <c r="G11296" s="652"/>
      <c r="H11296" s="653"/>
    </row>
    <row r="11297" spans="1:8" ht="15.75" thickBot="1">
      <c r="A11297" s="579"/>
      <c r="B11297" s="579"/>
      <c r="C11297" s="579"/>
      <c r="D11297" s="579"/>
      <c r="E11297" s="579"/>
      <c r="F11297" s="579"/>
      <c r="G11297" s="579"/>
      <c r="H11297" s="579"/>
    </row>
    <row r="11298" spans="1:8" ht="15.75" thickBot="1">
      <c r="A11298" s="580"/>
      <c r="B11298" s="580"/>
      <c r="C11298" s="580"/>
      <c r="D11298" s="580"/>
      <c r="E11298" s="580"/>
      <c r="F11298" s="580"/>
      <c r="G11298" s="580"/>
      <c r="H11298" s="580"/>
    </row>
    <row r="11299" spans="1:8" ht="26.25" thickBot="1">
      <c r="A11299" s="573" t="s">
        <v>4129</v>
      </c>
      <c r="B11299" s="581"/>
      <c r="C11299" s="581"/>
      <c r="D11299" s="582" t="s">
        <v>880</v>
      </c>
      <c r="E11299" s="583" t="s">
        <v>4130</v>
      </c>
      <c r="F11299" s="584" t="s">
        <v>28</v>
      </c>
      <c r="G11299" s="585" t="s">
        <v>0</v>
      </c>
      <c r="H11299" s="586" t="s">
        <v>5212</v>
      </c>
    </row>
    <row r="11300" spans="1:8" ht="15.75" customHeight="1" thickBot="1">
      <c r="A11300" s="580"/>
      <c r="B11300" s="580"/>
      <c r="C11300" s="580"/>
      <c r="D11300" s="580"/>
      <c r="E11300" s="580"/>
      <c r="F11300" s="580"/>
      <c r="G11300" s="580"/>
      <c r="H11300" s="580"/>
    </row>
    <row r="11301" spans="1:8">
      <c r="A11301" s="674" t="s">
        <v>1297</v>
      </c>
      <c r="B11301" s="675"/>
      <c r="C11301" s="675"/>
      <c r="D11301" s="675"/>
      <c r="E11301" s="675"/>
      <c r="F11301" s="675"/>
      <c r="G11301" s="675"/>
      <c r="H11301" s="676"/>
    </row>
    <row r="11302" spans="1:8">
      <c r="A11302" s="594" t="s">
        <v>4064</v>
      </c>
      <c r="B11302" s="595"/>
      <c r="C11302" s="595"/>
      <c r="D11302" s="596"/>
      <c r="E11302" s="597" t="s">
        <v>4130</v>
      </c>
      <c r="F11302" s="598" t="s">
        <v>4132</v>
      </c>
      <c r="G11302" s="599" t="s">
        <v>4133</v>
      </c>
      <c r="H11302" s="600" t="s">
        <v>4134</v>
      </c>
    </row>
    <row r="11303" spans="1:8">
      <c r="A11303" s="601" t="s">
        <v>5213</v>
      </c>
      <c r="B11303" s="602"/>
      <c r="C11303" s="602"/>
      <c r="D11303" s="603"/>
      <c r="E11303" s="604" t="s">
        <v>4164</v>
      </c>
      <c r="F11303" s="605">
        <v>1</v>
      </c>
      <c r="G11303" s="606">
        <v>192758</v>
      </c>
      <c r="H11303" s="607">
        <v>192758</v>
      </c>
    </row>
    <row r="11304" spans="1:8">
      <c r="A11304" s="601"/>
      <c r="B11304" s="602"/>
      <c r="C11304" s="602"/>
      <c r="D11304" s="603"/>
      <c r="E11304" s="604" t="s">
        <v>4141</v>
      </c>
      <c r="F11304" s="605"/>
      <c r="G11304" s="606" t="s">
        <v>4141</v>
      </c>
      <c r="H11304" s="607" t="s">
        <v>4141</v>
      </c>
    </row>
    <row r="11305" spans="1:8">
      <c r="A11305" s="601"/>
      <c r="B11305" s="602"/>
      <c r="C11305" s="602"/>
      <c r="D11305" s="603"/>
      <c r="E11305" s="623" t="s">
        <v>4142</v>
      </c>
      <c r="F11305" s="624"/>
      <c r="G11305" s="625"/>
      <c r="H11305" s="612">
        <v>192758</v>
      </c>
    </row>
    <row r="11306" spans="1:8">
      <c r="A11306" s="677" t="s">
        <v>4143</v>
      </c>
      <c r="B11306" s="678"/>
      <c r="C11306" s="678"/>
      <c r="D11306" s="678"/>
      <c r="E11306" s="678"/>
      <c r="F11306" s="678"/>
      <c r="G11306" s="678"/>
      <c r="H11306" s="679"/>
    </row>
    <row r="11307" spans="1:8">
      <c r="A11307" s="594" t="s">
        <v>4129</v>
      </c>
      <c r="B11307" s="595"/>
      <c r="C11307" s="595"/>
      <c r="D11307" s="596"/>
      <c r="E11307" s="597" t="s">
        <v>4130</v>
      </c>
      <c r="F11307" s="598" t="s">
        <v>4144</v>
      </c>
      <c r="G11307" s="599" t="s">
        <v>4133</v>
      </c>
      <c r="H11307" s="600" t="s">
        <v>4134</v>
      </c>
    </row>
    <row r="11308" spans="1:8">
      <c r="A11308" s="601" t="s">
        <v>4145</v>
      </c>
      <c r="B11308" s="602"/>
      <c r="C11308" s="602"/>
      <c r="D11308" s="603"/>
      <c r="E11308" s="604" t="s">
        <v>4146</v>
      </c>
      <c r="F11308" s="619">
        <v>1.2</v>
      </c>
      <c r="G11308" s="606">
        <v>1587.2183463750353</v>
      </c>
      <c r="H11308" s="607">
        <v>1904.66</v>
      </c>
    </row>
    <row r="11309" spans="1:8">
      <c r="A11309" s="601"/>
      <c r="B11309" s="602"/>
      <c r="C11309" s="602"/>
      <c r="D11309" s="603"/>
      <c r="E11309" s="604" t="s">
        <v>4141</v>
      </c>
      <c r="F11309" s="619" t="s">
        <v>4141</v>
      </c>
      <c r="G11309" s="606" t="s">
        <v>4141</v>
      </c>
      <c r="H11309" s="607" t="s">
        <v>4141</v>
      </c>
    </row>
    <row r="11310" spans="1:8">
      <c r="A11310" s="601"/>
      <c r="B11310" s="602"/>
      <c r="C11310" s="602"/>
      <c r="D11310" s="603"/>
      <c r="E11310" s="604" t="s">
        <v>4141</v>
      </c>
      <c r="F11310" s="619" t="s">
        <v>4141</v>
      </c>
      <c r="G11310" s="606" t="s">
        <v>4141</v>
      </c>
      <c r="H11310" s="607" t="s">
        <v>4141</v>
      </c>
    </row>
    <row r="11311" spans="1:8">
      <c r="A11311" s="620"/>
      <c r="B11311" s="621"/>
      <c r="C11311" s="621"/>
      <c r="D11311" s="622"/>
      <c r="E11311" s="623" t="s">
        <v>4147</v>
      </c>
      <c r="F11311" s="624"/>
      <c r="G11311" s="625"/>
      <c r="H11311" s="612">
        <v>1904.66</v>
      </c>
    </row>
    <row r="11312" spans="1:8">
      <c r="A11312" s="677" t="s">
        <v>4148</v>
      </c>
      <c r="B11312" s="678"/>
      <c r="C11312" s="678"/>
      <c r="D11312" s="678"/>
      <c r="E11312" s="678"/>
      <c r="F11312" s="678"/>
      <c r="G11312" s="678"/>
      <c r="H11312" s="679"/>
    </row>
    <row r="11313" spans="1:8">
      <c r="A11313" s="594" t="s">
        <v>4064</v>
      </c>
      <c r="B11313" s="595"/>
      <c r="C11313" s="595"/>
      <c r="D11313" s="596"/>
      <c r="E11313" s="597" t="s">
        <v>4130</v>
      </c>
      <c r="F11313" s="598" t="s">
        <v>4132</v>
      </c>
      <c r="G11313" s="599" t="s">
        <v>4133</v>
      </c>
      <c r="H11313" s="600" t="s">
        <v>4134</v>
      </c>
    </row>
    <row r="11314" spans="1:8">
      <c r="A11314" s="601" t="s">
        <v>4149</v>
      </c>
      <c r="B11314" s="602"/>
      <c r="C11314" s="602"/>
      <c r="D11314" s="603"/>
      <c r="E11314" s="604" t="s">
        <v>4140</v>
      </c>
      <c r="F11314" s="632">
        <v>0.1389</v>
      </c>
      <c r="G11314" s="606">
        <v>64783.484999999993</v>
      </c>
      <c r="H11314" s="607">
        <v>8998.43</v>
      </c>
    </row>
    <row r="11315" spans="1:8">
      <c r="A11315" s="601"/>
      <c r="B11315" s="602"/>
      <c r="C11315" s="602"/>
      <c r="D11315" s="603"/>
      <c r="E11315" s="623" t="s">
        <v>4150</v>
      </c>
      <c r="F11315" s="624"/>
      <c r="G11315" s="625"/>
      <c r="H11315" s="612">
        <v>8998.43</v>
      </c>
    </row>
    <row r="11316" spans="1:8">
      <c r="A11316" s="677" t="s">
        <v>4151</v>
      </c>
      <c r="B11316" s="678"/>
      <c r="C11316" s="678"/>
      <c r="D11316" s="678"/>
      <c r="E11316" s="678"/>
      <c r="F11316" s="678"/>
      <c r="G11316" s="678"/>
      <c r="H11316" s="679"/>
    </row>
    <row r="11317" spans="1:8">
      <c r="A11317" s="594" t="s">
        <v>4064</v>
      </c>
      <c r="B11317" s="595"/>
      <c r="C11317" s="595"/>
      <c r="D11317" s="596"/>
      <c r="E11317" s="597" t="s">
        <v>4130</v>
      </c>
      <c r="F11317" s="598" t="s">
        <v>4144</v>
      </c>
      <c r="G11317" s="599" t="s">
        <v>4133</v>
      </c>
      <c r="H11317" s="600" t="s">
        <v>4134</v>
      </c>
    </row>
    <row r="11318" spans="1:8">
      <c r="A11318" s="601" t="s">
        <v>4189</v>
      </c>
      <c r="B11318" s="602"/>
      <c r="C11318" s="602"/>
      <c r="D11318" s="603"/>
      <c r="E11318" s="604" t="s">
        <v>4146</v>
      </c>
      <c r="F11318" s="640">
        <v>1.2</v>
      </c>
      <c r="G11318" s="606">
        <v>45029.264109374999</v>
      </c>
      <c r="H11318" s="607">
        <v>54035.12</v>
      </c>
    </row>
    <row r="11319" spans="1:8">
      <c r="A11319" s="601"/>
      <c r="B11319" s="602"/>
      <c r="C11319" s="602"/>
      <c r="D11319" s="603"/>
      <c r="E11319" s="604" t="s">
        <v>4141</v>
      </c>
      <c r="F11319" s="605"/>
      <c r="G11319" s="606" t="s">
        <v>4141</v>
      </c>
      <c r="H11319" s="607" t="s">
        <v>4141</v>
      </c>
    </row>
    <row r="11320" spans="1:8" ht="13.5" thickBot="1">
      <c r="A11320" s="641"/>
      <c r="B11320" s="642"/>
      <c r="C11320" s="642"/>
      <c r="D11320" s="643"/>
      <c r="E11320" s="644" t="s">
        <v>4153</v>
      </c>
      <c r="F11320" s="645"/>
      <c r="G11320" s="646"/>
      <c r="H11320" s="647">
        <v>54035.12</v>
      </c>
    </row>
    <row r="11321" spans="1:8" ht="13.5" thickBot="1">
      <c r="A11321" s="648" t="s">
        <v>4154</v>
      </c>
      <c r="B11321" s="649"/>
      <c r="C11321" s="649"/>
      <c r="D11321" s="649"/>
      <c r="E11321" s="650"/>
      <c r="F11321" s="651">
        <v>257696.21</v>
      </c>
      <c r="G11321" s="652"/>
      <c r="H11321" s="653"/>
    </row>
    <row r="11322" spans="1:8" ht="15.75" thickBot="1">
      <c r="A11322" s="579"/>
      <c r="B11322" s="579"/>
      <c r="C11322" s="579"/>
      <c r="D11322" s="579"/>
      <c r="E11322" s="579"/>
      <c r="F11322" s="579"/>
      <c r="G11322" s="579"/>
      <c r="H11322" s="579"/>
    </row>
    <row r="11323" spans="1:8" ht="15.75" thickBot="1">
      <c r="A11323" s="580"/>
      <c r="B11323" s="580"/>
      <c r="C11323" s="580"/>
      <c r="D11323" s="580"/>
      <c r="E11323" s="580"/>
      <c r="F11323" s="580"/>
      <c r="G11323" s="580"/>
      <c r="H11323" s="580"/>
    </row>
    <row r="11324" spans="1:8" ht="26.25" thickBot="1">
      <c r="A11324" s="573" t="s">
        <v>4129</v>
      </c>
      <c r="B11324" s="581"/>
      <c r="C11324" s="581"/>
      <c r="D11324" s="582" t="s">
        <v>882</v>
      </c>
      <c r="E11324" s="583" t="s">
        <v>4130</v>
      </c>
      <c r="F11324" s="584" t="s">
        <v>2</v>
      </c>
      <c r="G11324" s="585" t="s">
        <v>0</v>
      </c>
      <c r="H11324" s="586" t="s">
        <v>5214</v>
      </c>
    </row>
    <row r="11325" spans="1:8" ht="15.75" customHeight="1" thickBot="1">
      <c r="A11325" s="580"/>
      <c r="B11325" s="580"/>
      <c r="C11325" s="580"/>
      <c r="D11325" s="580"/>
      <c r="E11325" s="580"/>
      <c r="F11325" s="580"/>
      <c r="G11325" s="580"/>
      <c r="H11325" s="580"/>
    </row>
    <row r="11326" spans="1:8">
      <c r="A11326" s="674" t="s">
        <v>1297</v>
      </c>
      <c r="B11326" s="675"/>
      <c r="C11326" s="675"/>
      <c r="D11326" s="675"/>
      <c r="E11326" s="675"/>
      <c r="F11326" s="675"/>
      <c r="G11326" s="675"/>
      <c r="H11326" s="676"/>
    </row>
    <row r="11327" spans="1:8">
      <c r="A11327" s="594" t="s">
        <v>4064</v>
      </c>
      <c r="B11327" s="595"/>
      <c r="C11327" s="595"/>
      <c r="D11327" s="596"/>
      <c r="E11327" s="597" t="s">
        <v>4130</v>
      </c>
      <c r="F11327" s="598" t="s">
        <v>4132</v>
      </c>
      <c r="G11327" s="599" t="s">
        <v>4133</v>
      </c>
      <c r="H11327" s="600" t="s">
        <v>4134</v>
      </c>
    </row>
    <row r="11328" spans="1:8">
      <c r="A11328" s="601" t="s">
        <v>5215</v>
      </c>
      <c r="B11328" s="602"/>
      <c r="C11328" s="602"/>
      <c r="D11328" s="603"/>
      <c r="E11328" s="604" t="s">
        <v>4138</v>
      </c>
      <c r="F11328" s="605">
        <v>1</v>
      </c>
      <c r="G11328" s="606">
        <v>569807</v>
      </c>
      <c r="H11328" s="607">
        <v>569807</v>
      </c>
    </row>
    <row r="11329" spans="1:8">
      <c r="A11329" s="601" t="s">
        <v>4699</v>
      </c>
      <c r="B11329" s="602"/>
      <c r="C11329" s="602"/>
      <c r="D11329" s="603"/>
      <c r="E11329" s="604" t="s">
        <v>4138</v>
      </c>
      <c r="F11329" s="605">
        <v>6</v>
      </c>
      <c r="G11329" s="606">
        <v>840</v>
      </c>
      <c r="H11329" s="607">
        <v>5040</v>
      </c>
    </row>
    <row r="11330" spans="1:8">
      <c r="A11330" s="601"/>
      <c r="B11330" s="602"/>
      <c r="C11330" s="602"/>
      <c r="D11330" s="603"/>
      <c r="E11330" s="623" t="s">
        <v>4142</v>
      </c>
      <c r="F11330" s="624"/>
      <c r="G11330" s="625"/>
      <c r="H11330" s="612">
        <v>574847</v>
      </c>
    </row>
    <row r="11331" spans="1:8">
      <c r="A11331" s="677" t="s">
        <v>4143</v>
      </c>
      <c r="B11331" s="678"/>
      <c r="C11331" s="678"/>
      <c r="D11331" s="678"/>
      <c r="E11331" s="678"/>
      <c r="F11331" s="678"/>
      <c r="G11331" s="678"/>
      <c r="H11331" s="679"/>
    </row>
    <row r="11332" spans="1:8">
      <c r="A11332" s="594" t="s">
        <v>4129</v>
      </c>
      <c r="B11332" s="595"/>
      <c r="C11332" s="595"/>
      <c r="D11332" s="596"/>
      <c r="E11332" s="597" t="s">
        <v>4130</v>
      </c>
      <c r="F11332" s="598" t="s">
        <v>4144</v>
      </c>
      <c r="G11332" s="599" t="s">
        <v>4133</v>
      </c>
      <c r="H11332" s="600" t="s">
        <v>4134</v>
      </c>
    </row>
    <row r="11333" spans="1:8">
      <c r="A11333" s="601" t="s">
        <v>4145</v>
      </c>
      <c r="B11333" s="602"/>
      <c r="C11333" s="602"/>
      <c r="D11333" s="603"/>
      <c r="E11333" s="604" t="s">
        <v>4146</v>
      </c>
      <c r="F11333" s="619">
        <v>1.2</v>
      </c>
      <c r="G11333" s="606">
        <v>1587.2183463750353</v>
      </c>
      <c r="H11333" s="607">
        <v>1904.66</v>
      </c>
    </row>
    <row r="11334" spans="1:8">
      <c r="A11334" s="601"/>
      <c r="B11334" s="602"/>
      <c r="C11334" s="602"/>
      <c r="D11334" s="603"/>
      <c r="E11334" s="604" t="s">
        <v>4141</v>
      </c>
      <c r="F11334" s="619" t="s">
        <v>4141</v>
      </c>
      <c r="G11334" s="606" t="s">
        <v>4141</v>
      </c>
      <c r="H11334" s="607" t="s">
        <v>4141</v>
      </c>
    </row>
    <row r="11335" spans="1:8">
      <c r="A11335" s="601"/>
      <c r="B11335" s="602"/>
      <c r="C11335" s="602"/>
      <c r="D11335" s="603"/>
      <c r="E11335" s="604" t="s">
        <v>4141</v>
      </c>
      <c r="F11335" s="619" t="s">
        <v>4141</v>
      </c>
      <c r="G11335" s="606" t="s">
        <v>4141</v>
      </c>
      <c r="H11335" s="607" t="s">
        <v>4141</v>
      </c>
    </row>
    <row r="11336" spans="1:8">
      <c r="A11336" s="620"/>
      <c r="B11336" s="621"/>
      <c r="C11336" s="621"/>
      <c r="D11336" s="622"/>
      <c r="E11336" s="623" t="s">
        <v>4147</v>
      </c>
      <c r="F11336" s="624"/>
      <c r="G11336" s="625"/>
      <c r="H11336" s="612">
        <v>1904.66</v>
      </c>
    </row>
    <row r="11337" spans="1:8">
      <c r="A11337" s="677" t="s">
        <v>4148</v>
      </c>
      <c r="B11337" s="678"/>
      <c r="C11337" s="678"/>
      <c r="D11337" s="678"/>
      <c r="E11337" s="678"/>
      <c r="F11337" s="678"/>
      <c r="G11337" s="678"/>
      <c r="H11337" s="679"/>
    </row>
    <row r="11338" spans="1:8">
      <c r="A11338" s="594" t="s">
        <v>4064</v>
      </c>
      <c r="B11338" s="595"/>
      <c r="C11338" s="595"/>
      <c r="D11338" s="596"/>
      <c r="E11338" s="597" t="s">
        <v>4130</v>
      </c>
      <c r="F11338" s="598" t="s">
        <v>4132</v>
      </c>
      <c r="G11338" s="599" t="s">
        <v>4133</v>
      </c>
      <c r="H11338" s="600" t="s">
        <v>4134</v>
      </c>
    </row>
    <row r="11339" spans="1:8">
      <c r="A11339" s="601" t="s">
        <v>4149</v>
      </c>
      <c r="B11339" s="602"/>
      <c r="C11339" s="602"/>
      <c r="D11339" s="603"/>
      <c r="E11339" s="604" t="s">
        <v>4140</v>
      </c>
      <c r="F11339" s="632">
        <v>0.1389</v>
      </c>
      <c r="G11339" s="606">
        <v>64783.484999999993</v>
      </c>
      <c r="H11339" s="607">
        <v>8998.43</v>
      </c>
    </row>
    <row r="11340" spans="1:8">
      <c r="A11340" s="601"/>
      <c r="B11340" s="602"/>
      <c r="C11340" s="602"/>
      <c r="D11340" s="603"/>
      <c r="E11340" s="623" t="s">
        <v>4150</v>
      </c>
      <c r="F11340" s="624"/>
      <c r="G11340" s="625"/>
      <c r="H11340" s="612">
        <v>8998.43</v>
      </c>
    </row>
    <row r="11341" spans="1:8">
      <c r="A11341" s="677" t="s">
        <v>4151</v>
      </c>
      <c r="B11341" s="678"/>
      <c r="C11341" s="678"/>
      <c r="D11341" s="678"/>
      <c r="E11341" s="678"/>
      <c r="F11341" s="678"/>
      <c r="G11341" s="678"/>
      <c r="H11341" s="679"/>
    </row>
    <row r="11342" spans="1:8">
      <c r="A11342" s="594" t="s">
        <v>4064</v>
      </c>
      <c r="B11342" s="595"/>
      <c r="C11342" s="595"/>
      <c r="D11342" s="596"/>
      <c r="E11342" s="597" t="s">
        <v>4130</v>
      </c>
      <c r="F11342" s="598" t="s">
        <v>4144</v>
      </c>
      <c r="G11342" s="599" t="s">
        <v>4133</v>
      </c>
      <c r="H11342" s="600" t="s">
        <v>4134</v>
      </c>
    </row>
    <row r="11343" spans="1:8">
      <c r="A11343" s="601" t="s">
        <v>4189</v>
      </c>
      <c r="B11343" s="602"/>
      <c r="C11343" s="602"/>
      <c r="D11343" s="603"/>
      <c r="E11343" s="604" t="s">
        <v>4146</v>
      </c>
      <c r="F11343" s="640">
        <v>1.2</v>
      </c>
      <c r="G11343" s="606">
        <v>45029.264109374999</v>
      </c>
      <c r="H11343" s="607">
        <v>54035.12</v>
      </c>
    </row>
    <row r="11344" spans="1:8">
      <c r="A11344" s="601"/>
      <c r="B11344" s="602"/>
      <c r="C11344" s="602"/>
      <c r="D11344" s="603"/>
      <c r="E11344" s="604" t="s">
        <v>4141</v>
      </c>
      <c r="F11344" s="605"/>
      <c r="G11344" s="606" t="s">
        <v>4141</v>
      </c>
      <c r="H11344" s="607" t="s">
        <v>4141</v>
      </c>
    </row>
    <row r="11345" spans="1:8" ht="13.5" thickBot="1">
      <c r="A11345" s="641"/>
      <c r="B11345" s="642"/>
      <c r="C11345" s="642"/>
      <c r="D11345" s="643"/>
      <c r="E11345" s="644" t="s">
        <v>4153</v>
      </c>
      <c r="F11345" s="645"/>
      <c r="G11345" s="646"/>
      <c r="H11345" s="647">
        <v>54035.12</v>
      </c>
    </row>
    <row r="11346" spans="1:8" ht="13.5" thickBot="1">
      <c r="A11346" s="648" t="s">
        <v>4154</v>
      </c>
      <c r="B11346" s="649"/>
      <c r="C11346" s="649"/>
      <c r="D11346" s="649"/>
      <c r="E11346" s="650"/>
      <c r="F11346" s="651">
        <v>639785.21</v>
      </c>
      <c r="G11346" s="652"/>
      <c r="H11346" s="653"/>
    </row>
    <row r="11347" spans="1:8" ht="15.75" thickBot="1">
      <c r="A11347" s="579"/>
      <c r="B11347" s="579"/>
      <c r="C11347" s="579"/>
      <c r="D11347" s="579"/>
      <c r="E11347" s="579"/>
      <c r="F11347" s="579"/>
      <c r="G11347" s="579"/>
      <c r="H11347" s="579"/>
    </row>
    <row r="11348" spans="1:8" ht="15.75" thickBot="1">
      <c r="A11348" s="580"/>
      <c r="B11348" s="580"/>
      <c r="C11348" s="580"/>
      <c r="D11348" s="580"/>
      <c r="E11348" s="580"/>
      <c r="F11348" s="580"/>
      <c r="G11348" s="580"/>
      <c r="H11348" s="580"/>
    </row>
    <row r="11349" spans="1:8" ht="26.25" thickBot="1">
      <c r="A11349" s="573" t="s">
        <v>4129</v>
      </c>
      <c r="B11349" s="581"/>
      <c r="C11349" s="581"/>
      <c r="D11349" s="582" t="s">
        <v>884</v>
      </c>
      <c r="E11349" s="583" t="s">
        <v>4130</v>
      </c>
      <c r="F11349" s="584" t="s">
        <v>2</v>
      </c>
      <c r="G11349" s="585" t="s">
        <v>0</v>
      </c>
      <c r="H11349" s="586" t="s">
        <v>5216</v>
      </c>
    </row>
    <row r="11350" spans="1:8" ht="15.75" customHeight="1" thickBot="1">
      <c r="A11350" s="580"/>
      <c r="B11350" s="580"/>
      <c r="C11350" s="580"/>
      <c r="D11350" s="580"/>
      <c r="E11350" s="580"/>
      <c r="F11350" s="580"/>
      <c r="G11350" s="580"/>
      <c r="H11350" s="580"/>
    </row>
    <row r="11351" spans="1:8">
      <c r="A11351" s="674" t="s">
        <v>1297</v>
      </c>
      <c r="B11351" s="675"/>
      <c r="C11351" s="675"/>
      <c r="D11351" s="675"/>
      <c r="E11351" s="675"/>
      <c r="F11351" s="675"/>
      <c r="G11351" s="675"/>
      <c r="H11351" s="676"/>
    </row>
    <row r="11352" spans="1:8">
      <c r="A11352" s="594" t="s">
        <v>4064</v>
      </c>
      <c r="B11352" s="595"/>
      <c r="C11352" s="595"/>
      <c r="D11352" s="596"/>
      <c r="E11352" s="597" t="s">
        <v>4130</v>
      </c>
      <c r="F11352" s="598" t="s">
        <v>4132</v>
      </c>
      <c r="G11352" s="599" t="s">
        <v>4133</v>
      </c>
      <c r="H11352" s="600" t="s">
        <v>4134</v>
      </c>
    </row>
    <row r="11353" spans="1:8">
      <c r="A11353" s="601" t="s">
        <v>5217</v>
      </c>
      <c r="B11353" s="602"/>
      <c r="C11353" s="602"/>
      <c r="D11353" s="603"/>
      <c r="E11353" s="604" t="s">
        <v>4138</v>
      </c>
      <c r="F11353" s="605">
        <v>1</v>
      </c>
      <c r="G11353" s="606">
        <v>494666</v>
      </c>
      <c r="H11353" s="607">
        <v>494666</v>
      </c>
    </row>
    <row r="11354" spans="1:8">
      <c r="A11354" s="601" t="s">
        <v>4699</v>
      </c>
      <c r="B11354" s="602"/>
      <c r="C11354" s="602"/>
      <c r="D11354" s="603"/>
      <c r="E11354" s="604" t="s">
        <v>4138</v>
      </c>
      <c r="F11354" s="605">
        <v>10</v>
      </c>
      <c r="G11354" s="606">
        <v>840</v>
      </c>
      <c r="H11354" s="607">
        <v>8400</v>
      </c>
    </row>
    <row r="11355" spans="1:8">
      <c r="A11355" s="601"/>
      <c r="B11355" s="602"/>
      <c r="C11355" s="602"/>
      <c r="D11355" s="603"/>
      <c r="E11355" s="623" t="s">
        <v>4142</v>
      </c>
      <c r="F11355" s="624"/>
      <c r="G11355" s="625"/>
      <c r="H11355" s="612">
        <v>503066</v>
      </c>
    </row>
    <row r="11356" spans="1:8">
      <c r="A11356" s="677" t="s">
        <v>4143</v>
      </c>
      <c r="B11356" s="678"/>
      <c r="C11356" s="678"/>
      <c r="D11356" s="678"/>
      <c r="E11356" s="678"/>
      <c r="F11356" s="678"/>
      <c r="G11356" s="678"/>
      <c r="H11356" s="679"/>
    </row>
    <row r="11357" spans="1:8">
      <c r="A11357" s="594" t="s">
        <v>4129</v>
      </c>
      <c r="B11357" s="595"/>
      <c r="C11357" s="595"/>
      <c r="D11357" s="596"/>
      <c r="E11357" s="597" t="s">
        <v>4130</v>
      </c>
      <c r="F11357" s="598" t="s">
        <v>4144</v>
      </c>
      <c r="G11357" s="599" t="s">
        <v>4133</v>
      </c>
      <c r="H11357" s="600" t="s">
        <v>4134</v>
      </c>
    </row>
    <row r="11358" spans="1:8">
      <c r="A11358" s="601" t="s">
        <v>4145</v>
      </c>
      <c r="B11358" s="602"/>
      <c r="C11358" s="602"/>
      <c r="D11358" s="603"/>
      <c r="E11358" s="604" t="s">
        <v>4146</v>
      </c>
      <c r="F11358" s="619">
        <v>2.5</v>
      </c>
      <c r="G11358" s="606">
        <v>1587.2183463750353</v>
      </c>
      <c r="H11358" s="607">
        <v>3968.05</v>
      </c>
    </row>
    <row r="11359" spans="1:8">
      <c r="A11359" s="601"/>
      <c r="B11359" s="602"/>
      <c r="C11359" s="602"/>
      <c r="D11359" s="603"/>
      <c r="E11359" s="604" t="s">
        <v>4141</v>
      </c>
      <c r="F11359" s="619" t="s">
        <v>4141</v>
      </c>
      <c r="G11359" s="606" t="s">
        <v>4141</v>
      </c>
      <c r="H11359" s="607" t="s">
        <v>4141</v>
      </c>
    </row>
    <row r="11360" spans="1:8">
      <c r="A11360" s="601"/>
      <c r="B11360" s="602"/>
      <c r="C11360" s="602"/>
      <c r="D11360" s="603"/>
      <c r="E11360" s="604" t="s">
        <v>4141</v>
      </c>
      <c r="F11360" s="619" t="s">
        <v>4141</v>
      </c>
      <c r="G11360" s="606" t="s">
        <v>4141</v>
      </c>
      <c r="H11360" s="607" t="s">
        <v>4141</v>
      </c>
    </row>
    <row r="11361" spans="1:8">
      <c r="A11361" s="620"/>
      <c r="B11361" s="621"/>
      <c r="C11361" s="621"/>
      <c r="D11361" s="622"/>
      <c r="E11361" s="623" t="s">
        <v>4147</v>
      </c>
      <c r="F11361" s="624"/>
      <c r="G11361" s="625"/>
      <c r="H11361" s="612">
        <v>3968.05</v>
      </c>
    </row>
    <row r="11362" spans="1:8">
      <c r="A11362" s="677" t="s">
        <v>4148</v>
      </c>
      <c r="B11362" s="678"/>
      <c r="C11362" s="678"/>
      <c r="D11362" s="678"/>
      <c r="E11362" s="678"/>
      <c r="F11362" s="678"/>
      <c r="G11362" s="678"/>
      <c r="H11362" s="679"/>
    </row>
    <row r="11363" spans="1:8">
      <c r="A11363" s="594" t="s">
        <v>4064</v>
      </c>
      <c r="B11363" s="595"/>
      <c r="C11363" s="595"/>
      <c r="D11363" s="596"/>
      <c r="E11363" s="597" t="s">
        <v>4130</v>
      </c>
      <c r="F11363" s="598" t="s">
        <v>4132</v>
      </c>
      <c r="G11363" s="599" t="s">
        <v>4133</v>
      </c>
      <c r="H11363" s="600" t="s">
        <v>4134</v>
      </c>
    </row>
    <row r="11364" spans="1:8">
      <c r="A11364" s="601" t="s">
        <v>4149</v>
      </c>
      <c r="B11364" s="602"/>
      <c r="C11364" s="602"/>
      <c r="D11364" s="603"/>
      <c r="E11364" s="604" t="s">
        <v>4140</v>
      </c>
      <c r="F11364" s="632">
        <v>0.1389</v>
      </c>
      <c r="G11364" s="606">
        <v>64783.484999999993</v>
      </c>
      <c r="H11364" s="607">
        <v>8998.43</v>
      </c>
    </row>
    <row r="11365" spans="1:8">
      <c r="A11365" s="601"/>
      <c r="B11365" s="602"/>
      <c r="C11365" s="602"/>
      <c r="D11365" s="603"/>
      <c r="E11365" s="623" t="s">
        <v>4150</v>
      </c>
      <c r="F11365" s="624"/>
      <c r="G11365" s="625"/>
      <c r="H11365" s="612">
        <v>8998.43</v>
      </c>
    </row>
    <row r="11366" spans="1:8">
      <c r="A11366" s="677" t="s">
        <v>4151</v>
      </c>
      <c r="B11366" s="678"/>
      <c r="C11366" s="678"/>
      <c r="D11366" s="678"/>
      <c r="E11366" s="678"/>
      <c r="F11366" s="678"/>
      <c r="G11366" s="678"/>
      <c r="H11366" s="679"/>
    </row>
    <row r="11367" spans="1:8">
      <c r="A11367" s="594" t="s">
        <v>4064</v>
      </c>
      <c r="B11367" s="595"/>
      <c r="C11367" s="595"/>
      <c r="D11367" s="596"/>
      <c r="E11367" s="597" t="s">
        <v>4130</v>
      </c>
      <c r="F11367" s="598" t="s">
        <v>4144</v>
      </c>
      <c r="G11367" s="599" t="s">
        <v>4133</v>
      </c>
      <c r="H11367" s="600" t="s">
        <v>4134</v>
      </c>
    </row>
    <row r="11368" spans="1:8">
      <c r="A11368" s="601" t="s">
        <v>4189</v>
      </c>
      <c r="B11368" s="602"/>
      <c r="C11368" s="602"/>
      <c r="D11368" s="603"/>
      <c r="E11368" s="604" t="s">
        <v>4146</v>
      </c>
      <c r="F11368" s="640">
        <v>2.5</v>
      </c>
      <c r="G11368" s="606">
        <v>45029.264109374999</v>
      </c>
      <c r="H11368" s="607">
        <v>112573.16</v>
      </c>
    </row>
    <row r="11369" spans="1:8">
      <c r="A11369" s="601"/>
      <c r="B11369" s="602"/>
      <c r="C11369" s="602"/>
      <c r="D11369" s="603"/>
      <c r="E11369" s="604" t="s">
        <v>4141</v>
      </c>
      <c r="F11369" s="605"/>
      <c r="G11369" s="606" t="s">
        <v>4141</v>
      </c>
      <c r="H11369" s="607" t="s">
        <v>4141</v>
      </c>
    </row>
    <row r="11370" spans="1:8" ht="13.5" thickBot="1">
      <c r="A11370" s="641"/>
      <c r="B11370" s="642"/>
      <c r="C11370" s="642"/>
      <c r="D11370" s="643"/>
      <c r="E11370" s="644" t="s">
        <v>4153</v>
      </c>
      <c r="F11370" s="645"/>
      <c r="G11370" s="646"/>
      <c r="H11370" s="647">
        <v>112573.16</v>
      </c>
    </row>
    <row r="11371" spans="1:8" ht="13.5" thickBot="1">
      <c r="A11371" s="648" t="s">
        <v>4154</v>
      </c>
      <c r="B11371" s="649"/>
      <c r="C11371" s="649"/>
      <c r="D11371" s="649"/>
      <c r="E11371" s="650"/>
      <c r="F11371" s="651">
        <v>628605.64</v>
      </c>
      <c r="G11371" s="652"/>
      <c r="H11371" s="653"/>
    </row>
    <row r="11372" spans="1:8" ht="15.75" thickBot="1">
      <c r="A11372" s="579"/>
      <c r="B11372" s="579"/>
      <c r="C11372" s="579"/>
      <c r="D11372" s="579"/>
      <c r="E11372" s="579"/>
      <c r="F11372" s="579"/>
      <c r="G11372" s="579"/>
      <c r="H11372" s="579"/>
    </row>
    <row r="11373" spans="1:8" ht="15.75" thickBot="1">
      <c r="A11373" s="580"/>
      <c r="B11373" s="580"/>
      <c r="C11373" s="580"/>
      <c r="D11373" s="580"/>
      <c r="E11373" s="580"/>
      <c r="F11373" s="580"/>
      <c r="G11373" s="580"/>
      <c r="H11373" s="580"/>
    </row>
    <row r="11374" spans="1:8" ht="26.25" thickBot="1">
      <c r="A11374" s="573" t="s">
        <v>4129</v>
      </c>
      <c r="B11374" s="581"/>
      <c r="C11374" s="581"/>
      <c r="D11374" s="582" t="s">
        <v>886</v>
      </c>
      <c r="E11374" s="583" t="s">
        <v>4130</v>
      </c>
      <c r="F11374" s="584" t="s">
        <v>2</v>
      </c>
      <c r="G11374" s="585" t="s">
        <v>0</v>
      </c>
      <c r="H11374" s="586" t="s">
        <v>5218</v>
      </c>
    </row>
    <row r="11375" spans="1:8" ht="15.75" customHeight="1" thickBot="1">
      <c r="A11375" s="580"/>
      <c r="B11375" s="580"/>
      <c r="C11375" s="580"/>
      <c r="D11375" s="580"/>
      <c r="E11375" s="580"/>
      <c r="F11375" s="580"/>
      <c r="G11375" s="580"/>
      <c r="H11375" s="580"/>
    </row>
    <row r="11376" spans="1:8">
      <c r="A11376" s="674" t="s">
        <v>1297</v>
      </c>
      <c r="B11376" s="675"/>
      <c r="C11376" s="675"/>
      <c r="D11376" s="675"/>
      <c r="E11376" s="675"/>
      <c r="F11376" s="675"/>
      <c r="G11376" s="675"/>
      <c r="H11376" s="676"/>
    </row>
    <row r="11377" spans="1:8">
      <c r="A11377" s="594" t="s">
        <v>4064</v>
      </c>
      <c r="B11377" s="595"/>
      <c r="C11377" s="595"/>
      <c r="D11377" s="596"/>
      <c r="E11377" s="597" t="s">
        <v>4130</v>
      </c>
      <c r="F11377" s="598" t="s">
        <v>4132</v>
      </c>
      <c r="G11377" s="599" t="s">
        <v>4133</v>
      </c>
      <c r="H11377" s="600" t="s">
        <v>4134</v>
      </c>
    </row>
    <row r="11378" spans="1:8">
      <c r="A11378" s="601" t="s">
        <v>5219</v>
      </c>
      <c r="B11378" s="602"/>
      <c r="C11378" s="602"/>
      <c r="D11378" s="603"/>
      <c r="E11378" s="604" t="s">
        <v>4138</v>
      </c>
      <c r="F11378" s="605">
        <v>1</v>
      </c>
      <c r="G11378" s="606">
        <v>452214</v>
      </c>
      <c r="H11378" s="607">
        <v>452214</v>
      </c>
    </row>
    <row r="11379" spans="1:8">
      <c r="A11379" s="601" t="s">
        <v>4699</v>
      </c>
      <c r="B11379" s="602"/>
      <c r="C11379" s="602"/>
      <c r="D11379" s="603"/>
      <c r="E11379" s="604" t="s">
        <v>4138</v>
      </c>
      <c r="F11379" s="605">
        <v>10</v>
      </c>
      <c r="G11379" s="606">
        <v>840</v>
      </c>
      <c r="H11379" s="607">
        <v>8400</v>
      </c>
    </row>
    <row r="11380" spans="1:8">
      <c r="A11380" s="601"/>
      <c r="B11380" s="602"/>
      <c r="C11380" s="602"/>
      <c r="D11380" s="603"/>
      <c r="E11380" s="623" t="s">
        <v>4142</v>
      </c>
      <c r="F11380" s="624"/>
      <c r="G11380" s="625"/>
      <c r="H11380" s="612">
        <v>460614</v>
      </c>
    </row>
    <row r="11381" spans="1:8">
      <c r="A11381" s="677" t="s">
        <v>4143</v>
      </c>
      <c r="B11381" s="678"/>
      <c r="C11381" s="678"/>
      <c r="D11381" s="678"/>
      <c r="E11381" s="678"/>
      <c r="F11381" s="678"/>
      <c r="G11381" s="678"/>
      <c r="H11381" s="679"/>
    </row>
    <row r="11382" spans="1:8">
      <c r="A11382" s="594" t="s">
        <v>4129</v>
      </c>
      <c r="B11382" s="595"/>
      <c r="C11382" s="595"/>
      <c r="D11382" s="596"/>
      <c r="E11382" s="597" t="s">
        <v>4130</v>
      </c>
      <c r="F11382" s="598" t="s">
        <v>4144</v>
      </c>
      <c r="G11382" s="599" t="s">
        <v>4133</v>
      </c>
      <c r="H11382" s="600" t="s">
        <v>4134</v>
      </c>
    </row>
    <row r="11383" spans="1:8">
      <c r="A11383" s="601" t="s">
        <v>4145</v>
      </c>
      <c r="B11383" s="602"/>
      <c r="C11383" s="602"/>
      <c r="D11383" s="603"/>
      <c r="E11383" s="604" t="s">
        <v>4146</v>
      </c>
      <c r="F11383" s="619">
        <v>2.5</v>
      </c>
      <c r="G11383" s="606">
        <v>1587.2183463750353</v>
      </c>
      <c r="H11383" s="607">
        <v>3968.05</v>
      </c>
    </row>
    <row r="11384" spans="1:8">
      <c r="A11384" s="601"/>
      <c r="B11384" s="602"/>
      <c r="C11384" s="602"/>
      <c r="D11384" s="603"/>
      <c r="E11384" s="604" t="s">
        <v>4141</v>
      </c>
      <c r="F11384" s="619" t="s">
        <v>4141</v>
      </c>
      <c r="G11384" s="606" t="s">
        <v>4141</v>
      </c>
      <c r="H11384" s="607" t="s">
        <v>4141</v>
      </c>
    </row>
    <row r="11385" spans="1:8">
      <c r="A11385" s="601"/>
      <c r="B11385" s="602"/>
      <c r="C11385" s="602"/>
      <c r="D11385" s="603"/>
      <c r="E11385" s="604" t="s">
        <v>4141</v>
      </c>
      <c r="F11385" s="619" t="s">
        <v>4141</v>
      </c>
      <c r="G11385" s="606" t="s">
        <v>4141</v>
      </c>
      <c r="H11385" s="607" t="s">
        <v>4141</v>
      </c>
    </row>
    <row r="11386" spans="1:8">
      <c r="A11386" s="620"/>
      <c r="B11386" s="621"/>
      <c r="C11386" s="621"/>
      <c r="D11386" s="622"/>
      <c r="E11386" s="623" t="s">
        <v>4147</v>
      </c>
      <c r="F11386" s="624"/>
      <c r="G11386" s="625"/>
      <c r="H11386" s="612">
        <v>3968.05</v>
      </c>
    </row>
    <row r="11387" spans="1:8">
      <c r="A11387" s="677" t="s">
        <v>4148</v>
      </c>
      <c r="B11387" s="678"/>
      <c r="C11387" s="678"/>
      <c r="D11387" s="678"/>
      <c r="E11387" s="678"/>
      <c r="F11387" s="678"/>
      <c r="G11387" s="678"/>
      <c r="H11387" s="679"/>
    </row>
    <row r="11388" spans="1:8">
      <c r="A11388" s="594" t="s">
        <v>4064</v>
      </c>
      <c r="B11388" s="595"/>
      <c r="C11388" s="595"/>
      <c r="D11388" s="596"/>
      <c r="E11388" s="597" t="s">
        <v>4130</v>
      </c>
      <c r="F11388" s="598" t="s">
        <v>4132</v>
      </c>
      <c r="G11388" s="599" t="s">
        <v>4133</v>
      </c>
      <c r="H11388" s="600" t="s">
        <v>4134</v>
      </c>
    </row>
    <row r="11389" spans="1:8">
      <c r="A11389" s="601" t="s">
        <v>4149</v>
      </c>
      <c r="B11389" s="602"/>
      <c r="C11389" s="602"/>
      <c r="D11389" s="603"/>
      <c r="E11389" s="604" t="s">
        <v>4140</v>
      </c>
      <c r="F11389" s="632">
        <v>0.1389</v>
      </c>
      <c r="G11389" s="606">
        <v>64783.484999999993</v>
      </c>
      <c r="H11389" s="607">
        <v>8998.43</v>
      </c>
    </row>
    <row r="11390" spans="1:8">
      <c r="A11390" s="601"/>
      <c r="B11390" s="602"/>
      <c r="C11390" s="602"/>
      <c r="D11390" s="603"/>
      <c r="E11390" s="623" t="s">
        <v>4150</v>
      </c>
      <c r="F11390" s="624"/>
      <c r="G11390" s="625"/>
      <c r="H11390" s="612">
        <v>8998.43</v>
      </c>
    </row>
    <row r="11391" spans="1:8">
      <c r="A11391" s="677" t="s">
        <v>4151</v>
      </c>
      <c r="B11391" s="678"/>
      <c r="C11391" s="678"/>
      <c r="D11391" s="678"/>
      <c r="E11391" s="678"/>
      <c r="F11391" s="678"/>
      <c r="G11391" s="678"/>
      <c r="H11391" s="679"/>
    </row>
    <row r="11392" spans="1:8">
      <c r="A11392" s="594" t="s">
        <v>4064</v>
      </c>
      <c r="B11392" s="595"/>
      <c r="C11392" s="595"/>
      <c r="D11392" s="596"/>
      <c r="E11392" s="597" t="s">
        <v>4130</v>
      </c>
      <c r="F11392" s="598" t="s">
        <v>4144</v>
      </c>
      <c r="G11392" s="599" t="s">
        <v>4133</v>
      </c>
      <c r="H11392" s="600" t="s">
        <v>4134</v>
      </c>
    </row>
    <row r="11393" spans="1:8">
      <c r="A11393" s="601" t="s">
        <v>4189</v>
      </c>
      <c r="B11393" s="602"/>
      <c r="C11393" s="602"/>
      <c r="D11393" s="603"/>
      <c r="E11393" s="604" t="s">
        <v>4146</v>
      </c>
      <c r="F11393" s="640">
        <v>2.5</v>
      </c>
      <c r="G11393" s="606">
        <v>45029.264109374999</v>
      </c>
      <c r="H11393" s="607">
        <v>112573.16</v>
      </c>
    </row>
    <row r="11394" spans="1:8">
      <c r="A11394" s="601"/>
      <c r="B11394" s="602"/>
      <c r="C11394" s="602"/>
      <c r="D11394" s="603"/>
      <c r="E11394" s="604" t="s">
        <v>4141</v>
      </c>
      <c r="F11394" s="605"/>
      <c r="G11394" s="606" t="s">
        <v>4141</v>
      </c>
      <c r="H11394" s="607" t="s">
        <v>4141</v>
      </c>
    </row>
    <row r="11395" spans="1:8" ht="13.5" thickBot="1">
      <c r="A11395" s="641"/>
      <c r="B11395" s="642"/>
      <c r="C11395" s="642"/>
      <c r="D11395" s="643"/>
      <c r="E11395" s="644" t="s">
        <v>4153</v>
      </c>
      <c r="F11395" s="645"/>
      <c r="G11395" s="646"/>
      <c r="H11395" s="647">
        <v>112573.16</v>
      </c>
    </row>
    <row r="11396" spans="1:8" ht="13.5" thickBot="1">
      <c r="A11396" s="648" t="s">
        <v>4154</v>
      </c>
      <c r="B11396" s="649"/>
      <c r="C11396" s="649"/>
      <c r="D11396" s="649"/>
      <c r="E11396" s="650"/>
      <c r="F11396" s="651">
        <v>586153.64</v>
      </c>
      <c r="G11396" s="652"/>
      <c r="H11396" s="653"/>
    </row>
    <row r="11397" spans="1:8" ht="15.75" thickBot="1">
      <c r="A11397" s="579"/>
      <c r="B11397" s="579"/>
      <c r="C11397" s="579"/>
      <c r="D11397" s="579"/>
      <c r="E11397" s="579"/>
      <c r="F11397" s="579"/>
      <c r="G11397" s="579"/>
      <c r="H11397" s="579"/>
    </row>
    <row r="11398" spans="1:8" ht="15.75" thickBot="1">
      <c r="A11398" s="580"/>
      <c r="B11398" s="580"/>
      <c r="C11398" s="580"/>
      <c r="D11398" s="580"/>
      <c r="E11398" s="580"/>
      <c r="F11398" s="580"/>
      <c r="G11398" s="580"/>
      <c r="H11398" s="580"/>
    </row>
    <row r="11399" spans="1:8" ht="26.25" thickBot="1">
      <c r="A11399" s="573" t="s">
        <v>4129</v>
      </c>
      <c r="B11399" s="581"/>
      <c r="C11399" s="581"/>
      <c r="D11399" s="582" t="s">
        <v>888</v>
      </c>
      <c r="E11399" s="583" t="s">
        <v>4130</v>
      </c>
      <c r="F11399" s="584" t="s">
        <v>2</v>
      </c>
      <c r="G11399" s="585" t="s">
        <v>0</v>
      </c>
      <c r="H11399" s="586" t="s">
        <v>5220</v>
      </c>
    </row>
    <row r="11400" spans="1:8" ht="15.75" customHeight="1" thickBot="1">
      <c r="A11400" s="580"/>
      <c r="B11400" s="580"/>
      <c r="C11400" s="580"/>
      <c r="D11400" s="580"/>
      <c r="E11400" s="580"/>
      <c r="F11400" s="580"/>
      <c r="G11400" s="580"/>
      <c r="H11400" s="580"/>
    </row>
    <row r="11401" spans="1:8">
      <c r="A11401" s="674" t="s">
        <v>1297</v>
      </c>
      <c r="B11401" s="675"/>
      <c r="C11401" s="675"/>
      <c r="D11401" s="675"/>
      <c r="E11401" s="675"/>
      <c r="F11401" s="675"/>
      <c r="G11401" s="675"/>
      <c r="H11401" s="676"/>
    </row>
    <row r="11402" spans="1:8">
      <c r="A11402" s="594" t="s">
        <v>4064</v>
      </c>
      <c r="B11402" s="595"/>
      <c r="C11402" s="595"/>
      <c r="D11402" s="596"/>
      <c r="E11402" s="597" t="s">
        <v>4130</v>
      </c>
      <c r="F11402" s="598" t="s">
        <v>4132</v>
      </c>
      <c r="G11402" s="599" t="s">
        <v>4133</v>
      </c>
      <c r="H11402" s="600" t="s">
        <v>4134</v>
      </c>
    </row>
    <row r="11403" spans="1:8">
      <c r="A11403" s="601" t="s">
        <v>5221</v>
      </c>
      <c r="B11403" s="602"/>
      <c r="C11403" s="602"/>
      <c r="D11403" s="603"/>
      <c r="E11403" s="604" t="s">
        <v>4138</v>
      </c>
      <c r="F11403" s="605">
        <v>1</v>
      </c>
      <c r="G11403" s="606">
        <v>420000</v>
      </c>
      <c r="H11403" s="607">
        <v>420000</v>
      </c>
    </row>
    <row r="11404" spans="1:8">
      <c r="A11404" s="601" t="s">
        <v>4699</v>
      </c>
      <c r="B11404" s="602"/>
      <c r="C11404" s="602"/>
      <c r="D11404" s="603"/>
      <c r="E11404" s="604" t="s">
        <v>4138</v>
      </c>
      <c r="F11404" s="605">
        <v>10</v>
      </c>
      <c r="G11404" s="606">
        <v>840</v>
      </c>
      <c r="H11404" s="607">
        <v>8400</v>
      </c>
    </row>
    <row r="11405" spans="1:8">
      <c r="A11405" s="601"/>
      <c r="B11405" s="602"/>
      <c r="C11405" s="602"/>
      <c r="D11405" s="603"/>
      <c r="E11405" s="623" t="s">
        <v>4142</v>
      </c>
      <c r="F11405" s="624"/>
      <c r="G11405" s="625"/>
      <c r="H11405" s="612">
        <v>428400</v>
      </c>
    </row>
    <row r="11406" spans="1:8">
      <c r="A11406" s="677" t="s">
        <v>4143</v>
      </c>
      <c r="B11406" s="678"/>
      <c r="C11406" s="678"/>
      <c r="D11406" s="678"/>
      <c r="E11406" s="678"/>
      <c r="F11406" s="678"/>
      <c r="G11406" s="678"/>
      <c r="H11406" s="679"/>
    </row>
    <row r="11407" spans="1:8">
      <c r="A11407" s="594" t="s">
        <v>4129</v>
      </c>
      <c r="B11407" s="595"/>
      <c r="C11407" s="595"/>
      <c r="D11407" s="596"/>
      <c r="E11407" s="597" t="s">
        <v>4130</v>
      </c>
      <c r="F11407" s="598" t="s">
        <v>4144</v>
      </c>
      <c r="G11407" s="599" t="s">
        <v>4133</v>
      </c>
      <c r="H11407" s="600" t="s">
        <v>4134</v>
      </c>
    </row>
    <row r="11408" spans="1:8">
      <c r="A11408" s="601" t="s">
        <v>4145</v>
      </c>
      <c r="B11408" s="602"/>
      <c r="C11408" s="602"/>
      <c r="D11408" s="603"/>
      <c r="E11408" s="604" t="s">
        <v>4146</v>
      </c>
      <c r="F11408" s="619">
        <v>2.5</v>
      </c>
      <c r="G11408" s="606">
        <v>1587.2183463750353</v>
      </c>
      <c r="H11408" s="607">
        <v>3968.05</v>
      </c>
    </row>
    <row r="11409" spans="1:8">
      <c r="A11409" s="601"/>
      <c r="B11409" s="602"/>
      <c r="C11409" s="602"/>
      <c r="D11409" s="603"/>
      <c r="E11409" s="604" t="s">
        <v>4141</v>
      </c>
      <c r="F11409" s="619" t="s">
        <v>4141</v>
      </c>
      <c r="G11409" s="606" t="s">
        <v>4141</v>
      </c>
      <c r="H11409" s="607" t="s">
        <v>4141</v>
      </c>
    </row>
    <row r="11410" spans="1:8">
      <c r="A11410" s="601"/>
      <c r="B11410" s="602"/>
      <c r="C11410" s="602"/>
      <c r="D11410" s="603"/>
      <c r="E11410" s="604" t="s">
        <v>4141</v>
      </c>
      <c r="F11410" s="619" t="s">
        <v>4141</v>
      </c>
      <c r="G11410" s="606" t="s">
        <v>4141</v>
      </c>
      <c r="H11410" s="607" t="s">
        <v>4141</v>
      </c>
    </row>
    <row r="11411" spans="1:8">
      <c r="A11411" s="620"/>
      <c r="B11411" s="621"/>
      <c r="C11411" s="621"/>
      <c r="D11411" s="622"/>
      <c r="E11411" s="623" t="s">
        <v>4147</v>
      </c>
      <c r="F11411" s="624"/>
      <c r="G11411" s="625"/>
      <c r="H11411" s="612">
        <v>3968.05</v>
      </c>
    </row>
    <row r="11412" spans="1:8">
      <c r="A11412" s="677" t="s">
        <v>4148</v>
      </c>
      <c r="B11412" s="678"/>
      <c r="C11412" s="678"/>
      <c r="D11412" s="678"/>
      <c r="E11412" s="678"/>
      <c r="F11412" s="678"/>
      <c r="G11412" s="678"/>
      <c r="H11412" s="679"/>
    </row>
    <row r="11413" spans="1:8">
      <c r="A11413" s="594" t="s">
        <v>4064</v>
      </c>
      <c r="B11413" s="595"/>
      <c r="C11413" s="595"/>
      <c r="D11413" s="596"/>
      <c r="E11413" s="597" t="s">
        <v>4130</v>
      </c>
      <c r="F11413" s="598" t="s">
        <v>4132</v>
      </c>
      <c r="G11413" s="599" t="s">
        <v>4133</v>
      </c>
      <c r="H11413" s="600" t="s">
        <v>4134</v>
      </c>
    </row>
    <row r="11414" spans="1:8">
      <c r="A11414" s="601" t="s">
        <v>4149</v>
      </c>
      <c r="B11414" s="602"/>
      <c r="C11414" s="602"/>
      <c r="D11414" s="603"/>
      <c r="E11414" s="604" t="s">
        <v>4140</v>
      </c>
      <c r="F11414" s="632">
        <v>0.1389</v>
      </c>
      <c r="G11414" s="606">
        <v>64783.484999999993</v>
      </c>
      <c r="H11414" s="607">
        <v>8998.43</v>
      </c>
    </row>
    <row r="11415" spans="1:8">
      <c r="A11415" s="601"/>
      <c r="B11415" s="602"/>
      <c r="C11415" s="602"/>
      <c r="D11415" s="603"/>
      <c r="E11415" s="623" t="s">
        <v>4150</v>
      </c>
      <c r="F11415" s="624"/>
      <c r="G11415" s="625"/>
      <c r="H11415" s="612">
        <v>8998.43</v>
      </c>
    </row>
    <row r="11416" spans="1:8">
      <c r="A11416" s="677" t="s">
        <v>4151</v>
      </c>
      <c r="B11416" s="678"/>
      <c r="C11416" s="678"/>
      <c r="D11416" s="678"/>
      <c r="E11416" s="678"/>
      <c r="F11416" s="678"/>
      <c r="G11416" s="678"/>
      <c r="H11416" s="679"/>
    </row>
    <row r="11417" spans="1:8">
      <c r="A11417" s="594" t="s">
        <v>4064</v>
      </c>
      <c r="B11417" s="595"/>
      <c r="C11417" s="595"/>
      <c r="D11417" s="596"/>
      <c r="E11417" s="597" t="s">
        <v>4130</v>
      </c>
      <c r="F11417" s="598" t="s">
        <v>4144</v>
      </c>
      <c r="G11417" s="599" t="s">
        <v>4133</v>
      </c>
      <c r="H11417" s="600" t="s">
        <v>4134</v>
      </c>
    </row>
    <row r="11418" spans="1:8">
      <c r="A11418" s="601" t="s">
        <v>4189</v>
      </c>
      <c r="B11418" s="602"/>
      <c r="C11418" s="602"/>
      <c r="D11418" s="603"/>
      <c r="E11418" s="604" t="s">
        <v>4146</v>
      </c>
      <c r="F11418" s="640">
        <v>2.5</v>
      </c>
      <c r="G11418" s="606">
        <v>45029.264109374999</v>
      </c>
      <c r="H11418" s="607">
        <v>112573.16</v>
      </c>
    </row>
    <row r="11419" spans="1:8">
      <c r="A11419" s="601"/>
      <c r="B11419" s="602"/>
      <c r="C11419" s="602"/>
      <c r="D11419" s="603"/>
      <c r="E11419" s="604" t="s">
        <v>4141</v>
      </c>
      <c r="F11419" s="605"/>
      <c r="G11419" s="606" t="s">
        <v>4141</v>
      </c>
      <c r="H11419" s="607" t="s">
        <v>4141</v>
      </c>
    </row>
    <row r="11420" spans="1:8" ht="13.5" thickBot="1">
      <c r="A11420" s="641"/>
      <c r="B11420" s="642"/>
      <c r="C11420" s="642"/>
      <c r="D11420" s="643"/>
      <c r="E11420" s="644" t="s">
        <v>4153</v>
      </c>
      <c r="F11420" s="645"/>
      <c r="G11420" s="646"/>
      <c r="H11420" s="647">
        <v>112573.16</v>
      </c>
    </row>
    <row r="11421" spans="1:8" ht="13.5" thickBot="1">
      <c r="A11421" s="648" t="s">
        <v>4154</v>
      </c>
      <c r="B11421" s="649"/>
      <c r="C11421" s="649"/>
      <c r="D11421" s="649"/>
      <c r="E11421" s="650"/>
      <c r="F11421" s="651">
        <v>553939.64</v>
      </c>
      <c r="G11421" s="652"/>
      <c r="H11421" s="653"/>
    </row>
    <row r="11422" spans="1:8" ht="15.75" thickBot="1">
      <c r="A11422" s="579"/>
      <c r="B11422" s="579"/>
      <c r="C11422" s="579"/>
      <c r="D11422" s="579"/>
      <c r="E11422" s="579"/>
      <c r="F11422" s="579"/>
      <c r="G11422" s="579"/>
      <c r="H11422" s="579"/>
    </row>
    <row r="11423" spans="1:8" ht="15.75" thickBot="1">
      <c r="A11423" s="580"/>
      <c r="B11423" s="580"/>
      <c r="C11423" s="580"/>
      <c r="D11423" s="580"/>
      <c r="E11423" s="580"/>
      <c r="F11423" s="580"/>
      <c r="G11423" s="580"/>
      <c r="H11423" s="580"/>
    </row>
    <row r="11424" spans="1:8" ht="26.25" thickBot="1">
      <c r="A11424" s="573" t="s">
        <v>4129</v>
      </c>
      <c r="B11424" s="581"/>
      <c r="C11424" s="581"/>
      <c r="D11424" s="582" t="s">
        <v>890</v>
      </c>
      <c r="E11424" s="583" t="s">
        <v>4130</v>
      </c>
      <c r="F11424" s="584" t="s">
        <v>2</v>
      </c>
      <c r="G11424" s="585" t="s">
        <v>0</v>
      </c>
      <c r="H11424" s="586" t="s">
        <v>5222</v>
      </c>
    </row>
    <row r="11425" spans="1:8" ht="15.75" customHeight="1" thickBot="1">
      <c r="A11425" s="580"/>
      <c r="B11425" s="580"/>
      <c r="C11425" s="580"/>
      <c r="D11425" s="580"/>
      <c r="E11425" s="580"/>
      <c r="F11425" s="580"/>
      <c r="G11425" s="580"/>
      <c r="H11425" s="580"/>
    </row>
    <row r="11426" spans="1:8">
      <c r="A11426" s="674" t="s">
        <v>1297</v>
      </c>
      <c r="B11426" s="675"/>
      <c r="C11426" s="675"/>
      <c r="D11426" s="675"/>
      <c r="E11426" s="675"/>
      <c r="F11426" s="675"/>
      <c r="G11426" s="675"/>
      <c r="H11426" s="676"/>
    </row>
    <row r="11427" spans="1:8">
      <c r="A11427" s="594" t="s">
        <v>4064</v>
      </c>
      <c r="B11427" s="595"/>
      <c r="C11427" s="595"/>
      <c r="D11427" s="596"/>
      <c r="E11427" s="597" t="s">
        <v>4130</v>
      </c>
      <c r="F11427" s="598" t="s">
        <v>4132</v>
      </c>
      <c r="G11427" s="599" t="s">
        <v>4133</v>
      </c>
      <c r="H11427" s="600" t="s">
        <v>4134</v>
      </c>
    </row>
    <row r="11428" spans="1:8">
      <c r="A11428" s="601" t="s">
        <v>5223</v>
      </c>
      <c r="B11428" s="602"/>
      <c r="C11428" s="602"/>
      <c r="D11428" s="603"/>
      <c r="E11428" s="604" t="s">
        <v>4138</v>
      </c>
      <c r="F11428" s="605">
        <v>1</v>
      </c>
      <c r="G11428" s="606">
        <v>409146</v>
      </c>
      <c r="H11428" s="607">
        <v>409146</v>
      </c>
    </row>
    <row r="11429" spans="1:8">
      <c r="A11429" s="601" t="s">
        <v>4699</v>
      </c>
      <c r="B11429" s="602"/>
      <c r="C11429" s="602"/>
      <c r="D11429" s="603"/>
      <c r="E11429" s="604" t="s">
        <v>4138</v>
      </c>
      <c r="F11429" s="605">
        <v>10</v>
      </c>
      <c r="G11429" s="606">
        <v>840</v>
      </c>
      <c r="H11429" s="607">
        <v>8400</v>
      </c>
    </row>
    <row r="11430" spans="1:8">
      <c r="A11430" s="601"/>
      <c r="B11430" s="602"/>
      <c r="C11430" s="602"/>
      <c r="D11430" s="603"/>
      <c r="E11430" s="623" t="s">
        <v>4142</v>
      </c>
      <c r="F11430" s="624"/>
      <c r="G11430" s="625"/>
      <c r="H11430" s="612">
        <v>417546</v>
      </c>
    </row>
    <row r="11431" spans="1:8">
      <c r="A11431" s="677" t="s">
        <v>4143</v>
      </c>
      <c r="B11431" s="678"/>
      <c r="C11431" s="678"/>
      <c r="D11431" s="678"/>
      <c r="E11431" s="678"/>
      <c r="F11431" s="678"/>
      <c r="G11431" s="678"/>
      <c r="H11431" s="679"/>
    </row>
    <row r="11432" spans="1:8">
      <c r="A11432" s="594" t="s">
        <v>4129</v>
      </c>
      <c r="B11432" s="595"/>
      <c r="C11432" s="595"/>
      <c r="D11432" s="596"/>
      <c r="E11432" s="597" t="s">
        <v>4130</v>
      </c>
      <c r="F11432" s="598" t="s">
        <v>4144</v>
      </c>
      <c r="G11432" s="599" t="s">
        <v>4133</v>
      </c>
      <c r="H11432" s="600" t="s">
        <v>4134</v>
      </c>
    </row>
    <row r="11433" spans="1:8">
      <c r="A11433" s="601" t="s">
        <v>4145</v>
      </c>
      <c r="B11433" s="602"/>
      <c r="C11433" s="602"/>
      <c r="D11433" s="603"/>
      <c r="E11433" s="604" t="s">
        <v>4146</v>
      </c>
      <c r="F11433" s="619">
        <v>2.5</v>
      </c>
      <c r="G11433" s="606">
        <v>1587.2183463750353</v>
      </c>
      <c r="H11433" s="607">
        <v>3968.05</v>
      </c>
    </row>
    <row r="11434" spans="1:8">
      <c r="A11434" s="601"/>
      <c r="B11434" s="602"/>
      <c r="C11434" s="602"/>
      <c r="D11434" s="603"/>
      <c r="E11434" s="604" t="s">
        <v>4141</v>
      </c>
      <c r="F11434" s="619" t="s">
        <v>4141</v>
      </c>
      <c r="G11434" s="606" t="s">
        <v>4141</v>
      </c>
      <c r="H11434" s="607" t="s">
        <v>4141</v>
      </c>
    </row>
    <row r="11435" spans="1:8">
      <c r="A11435" s="601"/>
      <c r="B11435" s="602"/>
      <c r="C11435" s="602"/>
      <c r="D11435" s="603"/>
      <c r="E11435" s="604" t="s">
        <v>4141</v>
      </c>
      <c r="F11435" s="619" t="s">
        <v>4141</v>
      </c>
      <c r="G11435" s="606" t="s">
        <v>4141</v>
      </c>
      <c r="H11435" s="607" t="s">
        <v>4141</v>
      </c>
    </row>
    <row r="11436" spans="1:8">
      <c r="A11436" s="620"/>
      <c r="B11436" s="621"/>
      <c r="C11436" s="621"/>
      <c r="D11436" s="622"/>
      <c r="E11436" s="623" t="s">
        <v>4147</v>
      </c>
      <c r="F11436" s="624"/>
      <c r="G11436" s="625"/>
      <c r="H11436" s="612">
        <v>3968.05</v>
      </c>
    </row>
    <row r="11437" spans="1:8">
      <c r="A11437" s="677" t="s">
        <v>4148</v>
      </c>
      <c r="B11437" s="678"/>
      <c r="C11437" s="678"/>
      <c r="D11437" s="678"/>
      <c r="E11437" s="678"/>
      <c r="F11437" s="678"/>
      <c r="G11437" s="678"/>
      <c r="H11437" s="679"/>
    </row>
    <row r="11438" spans="1:8">
      <c r="A11438" s="594" t="s">
        <v>4064</v>
      </c>
      <c r="B11438" s="595"/>
      <c r="C11438" s="595"/>
      <c r="D11438" s="596"/>
      <c r="E11438" s="597" t="s">
        <v>4130</v>
      </c>
      <c r="F11438" s="598" t="s">
        <v>4132</v>
      </c>
      <c r="G11438" s="599" t="s">
        <v>4133</v>
      </c>
      <c r="H11438" s="600" t="s">
        <v>4134</v>
      </c>
    </row>
    <row r="11439" spans="1:8">
      <c r="A11439" s="601" t="s">
        <v>4149</v>
      </c>
      <c r="B11439" s="602"/>
      <c r="C11439" s="602"/>
      <c r="D11439" s="603"/>
      <c r="E11439" s="604" t="s">
        <v>4140</v>
      </c>
      <c r="F11439" s="632">
        <v>0.1389</v>
      </c>
      <c r="G11439" s="606">
        <v>64783.484999999993</v>
      </c>
      <c r="H11439" s="607">
        <v>8998.43</v>
      </c>
    </row>
    <row r="11440" spans="1:8">
      <c r="A11440" s="601"/>
      <c r="B11440" s="602"/>
      <c r="C11440" s="602"/>
      <c r="D11440" s="603"/>
      <c r="E11440" s="623" t="s">
        <v>4150</v>
      </c>
      <c r="F11440" s="624"/>
      <c r="G11440" s="625"/>
      <c r="H11440" s="612">
        <v>8998.43</v>
      </c>
    </row>
    <row r="11441" spans="1:8">
      <c r="A11441" s="677" t="s">
        <v>4151</v>
      </c>
      <c r="B11441" s="678"/>
      <c r="C11441" s="678"/>
      <c r="D11441" s="678"/>
      <c r="E11441" s="678"/>
      <c r="F11441" s="678"/>
      <c r="G11441" s="678"/>
      <c r="H11441" s="679"/>
    </row>
    <row r="11442" spans="1:8">
      <c r="A11442" s="594" t="s">
        <v>4064</v>
      </c>
      <c r="B11442" s="595"/>
      <c r="C11442" s="595"/>
      <c r="D11442" s="596"/>
      <c r="E11442" s="597" t="s">
        <v>4130</v>
      </c>
      <c r="F11442" s="598" t="s">
        <v>4144</v>
      </c>
      <c r="G11442" s="599" t="s">
        <v>4133</v>
      </c>
      <c r="H11442" s="600" t="s">
        <v>4134</v>
      </c>
    </row>
    <row r="11443" spans="1:8">
      <c r="A11443" s="601" t="s">
        <v>4189</v>
      </c>
      <c r="B11443" s="602"/>
      <c r="C11443" s="602"/>
      <c r="D11443" s="603"/>
      <c r="E11443" s="604" t="s">
        <v>4146</v>
      </c>
      <c r="F11443" s="640">
        <v>2.5</v>
      </c>
      <c r="G11443" s="606">
        <v>45029.264109374999</v>
      </c>
      <c r="H11443" s="607">
        <v>112573.16</v>
      </c>
    </row>
    <row r="11444" spans="1:8">
      <c r="A11444" s="601"/>
      <c r="B11444" s="602"/>
      <c r="C11444" s="602"/>
      <c r="D11444" s="603"/>
      <c r="E11444" s="604" t="s">
        <v>4141</v>
      </c>
      <c r="F11444" s="605"/>
      <c r="G11444" s="606" t="s">
        <v>4141</v>
      </c>
      <c r="H11444" s="607" t="s">
        <v>4141</v>
      </c>
    </row>
    <row r="11445" spans="1:8" ht="13.5" thickBot="1">
      <c r="A11445" s="641"/>
      <c r="B11445" s="642"/>
      <c r="C11445" s="642"/>
      <c r="D11445" s="643"/>
      <c r="E11445" s="644" t="s">
        <v>4153</v>
      </c>
      <c r="F11445" s="645"/>
      <c r="G11445" s="646"/>
      <c r="H11445" s="647">
        <v>112573.16</v>
      </c>
    </row>
    <row r="11446" spans="1:8" ht="13.5" thickBot="1">
      <c r="A11446" s="648" t="s">
        <v>4154</v>
      </c>
      <c r="B11446" s="649"/>
      <c r="C11446" s="649"/>
      <c r="D11446" s="649"/>
      <c r="E11446" s="650"/>
      <c r="F11446" s="651">
        <v>543085.64</v>
      </c>
      <c r="G11446" s="652"/>
      <c r="H11446" s="653"/>
    </row>
    <row r="11447" spans="1:8" ht="15.75" thickBot="1">
      <c r="A11447" s="579"/>
      <c r="B11447" s="579"/>
      <c r="C11447" s="579"/>
      <c r="D11447" s="579"/>
      <c r="E11447" s="579"/>
      <c r="F11447" s="579"/>
      <c r="G11447" s="579"/>
      <c r="H11447" s="579"/>
    </row>
    <row r="11448" spans="1:8" ht="15.75" thickBot="1">
      <c r="A11448" s="580"/>
      <c r="B11448" s="580"/>
      <c r="C11448" s="580"/>
      <c r="D11448" s="580"/>
      <c r="E11448" s="580"/>
      <c r="F11448" s="580"/>
      <c r="G11448" s="580"/>
      <c r="H11448" s="580"/>
    </row>
    <row r="11449" spans="1:8" ht="26.25" thickBot="1">
      <c r="A11449" s="573" t="s">
        <v>4129</v>
      </c>
      <c r="B11449" s="581"/>
      <c r="C11449" s="581"/>
      <c r="D11449" s="582" t="s">
        <v>892</v>
      </c>
      <c r="E11449" s="583" t="s">
        <v>4130</v>
      </c>
      <c r="F11449" s="584" t="s">
        <v>28</v>
      </c>
      <c r="G11449" s="585" t="s">
        <v>0</v>
      </c>
      <c r="H11449" s="586" t="s">
        <v>5224</v>
      </c>
    </row>
    <row r="11450" spans="1:8" ht="15.75" customHeight="1" thickBot="1">
      <c r="A11450" s="580"/>
      <c r="B11450" s="580"/>
      <c r="C11450" s="580"/>
      <c r="D11450" s="580"/>
      <c r="E11450" s="580"/>
      <c r="F11450" s="580"/>
      <c r="G11450" s="580"/>
      <c r="H11450" s="580"/>
    </row>
    <row r="11451" spans="1:8">
      <c r="A11451" s="674" t="s">
        <v>1297</v>
      </c>
      <c r="B11451" s="675"/>
      <c r="C11451" s="675"/>
      <c r="D11451" s="675"/>
      <c r="E11451" s="675"/>
      <c r="F11451" s="675"/>
      <c r="G11451" s="675"/>
      <c r="H11451" s="676"/>
    </row>
    <row r="11452" spans="1:8">
      <c r="A11452" s="594" t="s">
        <v>4064</v>
      </c>
      <c r="B11452" s="595"/>
      <c r="C11452" s="595"/>
      <c r="D11452" s="596"/>
      <c r="E11452" s="597" t="s">
        <v>4130</v>
      </c>
      <c r="F11452" s="598" t="s">
        <v>4132</v>
      </c>
      <c r="G11452" s="599" t="s">
        <v>4133</v>
      </c>
      <c r="H11452" s="600" t="s">
        <v>4134</v>
      </c>
    </row>
    <row r="11453" spans="1:8">
      <c r="A11453" s="601" t="s">
        <v>5225</v>
      </c>
      <c r="B11453" s="602"/>
      <c r="C11453" s="602"/>
      <c r="D11453" s="603"/>
      <c r="E11453" s="604" t="s">
        <v>4164</v>
      </c>
      <c r="F11453" s="605">
        <v>1</v>
      </c>
      <c r="G11453" s="606">
        <v>486326</v>
      </c>
      <c r="H11453" s="607">
        <v>486326</v>
      </c>
    </row>
    <row r="11454" spans="1:8">
      <c r="A11454" s="601" t="s">
        <v>4699</v>
      </c>
      <c r="B11454" s="602"/>
      <c r="C11454" s="602"/>
      <c r="D11454" s="603"/>
      <c r="E11454" s="604" t="s">
        <v>4138</v>
      </c>
      <c r="F11454" s="605">
        <v>10</v>
      </c>
      <c r="G11454" s="606">
        <v>840</v>
      </c>
      <c r="H11454" s="607">
        <v>8400</v>
      </c>
    </row>
    <row r="11455" spans="1:8">
      <c r="A11455" s="601"/>
      <c r="B11455" s="602"/>
      <c r="C11455" s="602"/>
      <c r="D11455" s="603"/>
      <c r="E11455" s="623" t="s">
        <v>4142</v>
      </c>
      <c r="F11455" s="624"/>
      <c r="G11455" s="625"/>
      <c r="H11455" s="612">
        <v>494726</v>
      </c>
    </row>
    <row r="11456" spans="1:8">
      <c r="A11456" s="677" t="s">
        <v>4143</v>
      </c>
      <c r="B11456" s="678"/>
      <c r="C11456" s="678"/>
      <c r="D11456" s="678"/>
      <c r="E11456" s="678"/>
      <c r="F11456" s="678"/>
      <c r="G11456" s="678"/>
      <c r="H11456" s="679"/>
    </row>
    <row r="11457" spans="1:8">
      <c r="A11457" s="594" t="s">
        <v>4129</v>
      </c>
      <c r="B11457" s="595"/>
      <c r="C11457" s="595"/>
      <c r="D11457" s="596"/>
      <c r="E11457" s="597" t="s">
        <v>4130</v>
      </c>
      <c r="F11457" s="598" t="s">
        <v>4144</v>
      </c>
      <c r="G11457" s="599" t="s">
        <v>4133</v>
      </c>
      <c r="H11457" s="600" t="s">
        <v>4134</v>
      </c>
    </row>
    <row r="11458" spans="1:8">
      <c r="A11458" s="601" t="s">
        <v>4145</v>
      </c>
      <c r="B11458" s="602"/>
      <c r="C11458" s="602"/>
      <c r="D11458" s="603"/>
      <c r="E11458" s="604" t="s">
        <v>4146</v>
      </c>
      <c r="F11458" s="619">
        <v>1.5</v>
      </c>
      <c r="G11458" s="606">
        <v>1587.2183463750353</v>
      </c>
      <c r="H11458" s="607">
        <v>2380.83</v>
      </c>
    </row>
    <row r="11459" spans="1:8">
      <c r="A11459" s="601"/>
      <c r="B11459" s="602"/>
      <c r="C11459" s="602"/>
      <c r="D11459" s="603"/>
      <c r="E11459" s="604" t="s">
        <v>4141</v>
      </c>
      <c r="F11459" s="619" t="s">
        <v>4141</v>
      </c>
      <c r="G11459" s="606" t="s">
        <v>4141</v>
      </c>
      <c r="H11459" s="607" t="s">
        <v>4141</v>
      </c>
    </row>
    <row r="11460" spans="1:8">
      <c r="A11460" s="601"/>
      <c r="B11460" s="602"/>
      <c r="C11460" s="602"/>
      <c r="D11460" s="603"/>
      <c r="E11460" s="604" t="s">
        <v>4141</v>
      </c>
      <c r="F11460" s="619" t="s">
        <v>4141</v>
      </c>
      <c r="G11460" s="606" t="s">
        <v>4141</v>
      </c>
      <c r="H11460" s="607" t="s">
        <v>4141</v>
      </c>
    </row>
    <row r="11461" spans="1:8">
      <c r="A11461" s="620"/>
      <c r="B11461" s="621"/>
      <c r="C11461" s="621"/>
      <c r="D11461" s="622"/>
      <c r="E11461" s="623" t="s">
        <v>4147</v>
      </c>
      <c r="F11461" s="624"/>
      <c r="G11461" s="625"/>
      <c r="H11461" s="612">
        <v>2380.83</v>
      </c>
    </row>
    <row r="11462" spans="1:8">
      <c r="A11462" s="677" t="s">
        <v>4148</v>
      </c>
      <c r="B11462" s="678"/>
      <c r="C11462" s="678"/>
      <c r="D11462" s="678"/>
      <c r="E11462" s="678"/>
      <c r="F11462" s="678"/>
      <c r="G11462" s="678"/>
      <c r="H11462" s="679"/>
    </row>
    <row r="11463" spans="1:8">
      <c r="A11463" s="594" t="s">
        <v>4064</v>
      </c>
      <c r="B11463" s="595"/>
      <c r="C11463" s="595"/>
      <c r="D11463" s="596"/>
      <c r="E11463" s="597" t="s">
        <v>4130</v>
      </c>
      <c r="F11463" s="598" t="s">
        <v>4132</v>
      </c>
      <c r="G11463" s="599" t="s">
        <v>4133</v>
      </c>
      <c r="H11463" s="600" t="s">
        <v>4134</v>
      </c>
    </row>
    <row r="11464" spans="1:8">
      <c r="A11464" s="601" t="s">
        <v>4149</v>
      </c>
      <c r="B11464" s="602"/>
      <c r="C11464" s="602"/>
      <c r="D11464" s="603"/>
      <c r="E11464" s="604" t="s">
        <v>4140</v>
      </c>
      <c r="F11464" s="632">
        <v>0.8</v>
      </c>
      <c r="G11464" s="606">
        <v>64783.484999999993</v>
      </c>
      <c r="H11464" s="607">
        <v>51826.79</v>
      </c>
    </row>
    <row r="11465" spans="1:8">
      <c r="A11465" s="601"/>
      <c r="B11465" s="602"/>
      <c r="C11465" s="602"/>
      <c r="D11465" s="603"/>
      <c r="E11465" s="623" t="s">
        <v>4150</v>
      </c>
      <c r="F11465" s="624"/>
      <c r="G11465" s="625"/>
      <c r="H11465" s="612">
        <v>51826.79</v>
      </c>
    </row>
    <row r="11466" spans="1:8">
      <c r="A11466" s="677" t="s">
        <v>4151</v>
      </c>
      <c r="B11466" s="678"/>
      <c r="C11466" s="678"/>
      <c r="D11466" s="678"/>
      <c r="E11466" s="678"/>
      <c r="F11466" s="678"/>
      <c r="G11466" s="678"/>
      <c r="H11466" s="679"/>
    </row>
    <row r="11467" spans="1:8">
      <c r="A11467" s="594" t="s">
        <v>4064</v>
      </c>
      <c r="B11467" s="595"/>
      <c r="C11467" s="595"/>
      <c r="D11467" s="596"/>
      <c r="E11467" s="597" t="s">
        <v>4130</v>
      </c>
      <c r="F11467" s="598" t="s">
        <v>4144</v>
      </c>
      <c r="G11467" s="599" t="s">
        <v>4133</v>
      </c>
      <c r="H11467" s="600" t="s">
        <v>4134</v>
      </c>
    </row>
    <row r="11468" spans="1:8">
      <c r="A11468" s="601" t="s">
        <v>4189</v>
      </c>
      <c r="B11468" s="602"/>
      <c r="C11468" s="602"/>
      <c r="D11468" s="603"/>
      <c r="E11468" s="604" t="s">
        <v>4146</v>
      </c>
      <c r="F11468" s="640">
        <v>1.5</v>
      </c>
      <c r="G11468" s="606">
        <v>45029.264109374999</v>
      </c>
      <c r="H11468" s="607">
        <v>67543.899999999994</v>
      </c>
    </row>
    <row r="11469" spans="1:8">
      <c r="A11469" s="601"/>
      <c r="B11469" s="602"/>
      <c r="C11469" s="602"/>
      <c r="D11469" s="603"/>
      <c r="E11469" s="604" t="s">
        <v>4141</v>
      </c>
      <c r="F11469" s="605"/>
      <c r="G11469" s="606" t="s">
        <v>4141</v>
      </c>
      <c r="H11469" s="607" t="s">
        <v>4141</v>
      </c>
    </row>
    <row r="11470" spans="1:8" ht="13.5" thickBot="1">
      <c r="A11470" s="641"/>
      <c r="B11470" s="642"/>
      <c r="C11470" s="642"/>
      <c r="D11470" s="643"/>
      <c r="E11470" s="644" t="s">
        <v>4153</v>
      </c>
      <c r="F11470" s="645"/>
      <c r="G11470" s="646"/>
      <c r="H11470" s="647">
        <v>67543.899999999994</v>
      </c>
    </row>
    <row r="11471" spans="1:8" ht="13.5" thickBot="1">
      <c r="A11471" s="648" t="s">
        <v>4154</v>
      </c>
      <c r="B11471" s="649"/>
      <c r="C11471" s="649"/>
      <c r="D11471" s="649"/>
      <c r="E11471" s="650"/>
      <c r="F11471" s="651">
        <v>616477.52</v>
      </c>
      <c r="G11471" s="652"/>
      <c r="H11471" s="653"/>
    </row>
    <row r="11472" spans="1:8" ht="15">
      <c r="A11472" s="579"/>
      <c r="B11472" s="579"/>
      <c r="C11472" s="579"/>
      <c r="D11472" s="579"/>
      <c r="E11472" s="579"/>
      <c r="F11472" s="579"/>
      <c r="G11472" s="579"/>
      <c r="H11472" s="579"/>
    </row>
    <row r="11473" spans="1:8" ht="13.5" thickBot="1">
      <c r="A11473" s="683"/>
      <c r="B11473" s="683"/>
      <c r="C11473" s="683"/>
      <c r="D11473" s="683"/>
      <c r="E11473" s="683"/>
      <c r="F11473" s="683"/>
      <c r="G11473" s="683"/>
      <c r="H11473" s="683"/>
    </row>
    <row r="11474" spans="1:8" ht="64.5" thickBot="1">
      <c r="A11474" s="573" t="s">
        <v>4129</v>
      </c>
      <c r="B11474" s="581"/>
      <c r="C11474" s="581"/>
      <c r="D11474" s="582" t="s">
        <v>894</v>
      </c>
      <c r="E11474" s="583" t="s">
        <v>4130</v>
      </c>
      <c r="F11474" s="584" t="s">
        <v>28</v>
      </c>
      <c r="G11474" s="585" t="s">
        <v>0</v>
      </c>
      <c r="H11474" s="586" t="s">
        <v>5226</v>
      </c>
    </row>
    <row r="11475" spans="1:8" ht="15.75" customHeight="1" thickBot="1">
      <c r="A11475" s="684"/>
      <c r="B11475" s="684"/>
      <c r="C11475" s="684"/>
      <c r="D11475" s="684"/>
      <c r="E11475" s="684"/>
      <c r="F11475" s="684"/>
      <c r="G11475" s="684"/>
      <c r="H11475" s="684"/>
    </row>
    <row r="11476" spans="1:8">
      <c r="A11476" s="588" t="s">
        <v>1297</v>
      </c>
      <c r="B11476" s="589"/>
      <c r="C11476" s="590"/>
      <c r="D11476" s="591"/>
      <c r="E11476" s="590"/>
      <c r="F11476" s="590"/>
      <c r="G11476" s="592"/>
      <c r="H11476" s="593"/>
    </row>
    <row r="11477" spans="1:8">
      <c r="A11477" s="594" t="s">
        <v>4064</v>
      </c>
      <c r="B11477" s="595"/>
      <c r="C11477" s="595"/>
      <c r="D11477" s="596"/>
      <c r="E11477" s="597" t="s">
        <v>4130</v>
      </c>
      <c r="F11477" s="598" t="s">
        <v>4132</v>
      </c>
      <c r="G11477" s="599" t="s">
        <v>4133</v>
      </c>
      <c r="H11477" s="600" t="s">
        <v>4134</v>
      </c>
    </row>
    <row r="11478" spans="1:8" ht="13.5">
      <c r="A11478" s="663" t="s">
        <v>4970</v>
      </c>
      <c r="B11478" s="664"/>
      <c r="C11478" s="664"/>
      <c r="D11478" s="665"/>
      <c r="E11478" s="604" t="s">
        <v>4263</v>
      </c>
      <c r="F11478" s="605">
        <v>15</v>
      </c>
      <c r="G11478" s="606">
        <v>2033</v>
      </c>
      <c r="H11478" s="607">
        <v>30495</v>
      </c>
    </row>
    <row r="11479" spans="1:8" ht="13.5">
      <c r="A11479" s="663" t="s">
        <v>4176</v>
      </c>
      <c r="B11479" s="664"/>
      <c r="C11479" s="664"/>
      <c r="D11479" s="665"/>
      <c r="E11479" s="604" t="s">
        <v>4177</v>
      </c>
      <c r="F11479" s="605">
        <v>1.5</v>
      </c>
      <c r="G11479" s="606">
        <v>32</v>
      </c>
      <c r="H11479" s="607">
        <v>48</v>
      </c>
    </row>
    <row r="11480" spans="1:8" ht="13.5">
      <c r="A11480" s="663" t="s">
        <v>5001</v>
      </c>
      <c r="B11480" s="664"/>
      <c r="C11480" s="664"/>
      <c r="D11480" s="665"/>
      <c r="E11480" s="604" t="s">
        <v>4140</v>
      </c>
      <c r="F11480" s="605">
        <v>0.03</v>
      </c>
      <c r="G11480" s="606">
        <v>621814</v>
      </c>
      <c r="H11480" s="607">
        <v>18654.419999999998</v>
      </c>
    </row>
    <row r="11481" spans="1:8" ht="13.5">
      <c r="A11481" s="663" t="s">
        <v>5227</v>
      </c>
      <c r="B11481" s="664"/>
      <c r="C11481" s="664"/>
      <c r="D11481" s="665"/>
      <c r="E11481" s="604" t="s">
        <v>4972</v>
      </c>
      <c r="F11481" s="605">
        <v>1</v>
      </c>
      <c r="G11481" s="606">
        <v>42945</v>
      </c>
      <c r="H11481" s="607">
        <v>42945</v>
      </c>
    </row>
    <row r="11482" spans="1:8" ht="13.5">
      <c r="A11482" s="663" t="s">
        <v>5132</v>
      </c>
      <c r="B11482" s="664"/>
      <c r="C11482" s="664"/>
      <c r="D11482" s="665"/>
      <c r="E11482" s="604" t="s">
        <v>4138</v>
      </c>
      <c r="F11482" s="605">
        <v>0.2</v>
      </c>
      <c r="G11482" s="606">
        <v>9653</v>
      </c>
      <c r="H11482" s="607">
        <v>1930.6</v>
      </c>
    </row>
    <row r="11483" spans="1:8" ht="13.5">
      <c r="A11483" s="663"/>
      <c r="B11483" s="664"/>
      <c r="C11483" s="664"/>
      <c r="D11483" s="665"/>
      <c r="E11483" s="604" t="s">
        <v>4141</v>
      </c>
      <c r="F11483" s="685"/>
      <c r="G11483" s="606" t="s">
        <v>4141</v>
      </c>
      <c r="H11483" s="607" t="s">
        <v>4141</v>
      </c>
    </row>
    <row r="11484" spans="1:8" ht="13.5">
      <c r="A11484" s="663"/>
      <c r="B11484" s="664"/>
      <c r="C11484" s="664"/>
      <c r="D11484" s="665"/>
      <c r="E11484" s="611" t="s">
        <v>4142</v>
      </c>
      <c r="F11484" s="611"/>
      <c r="G11484" s="611"/>
      <c r="H11484" s="612">
        <v>94073.02</v>
      </c>
    </row>
    <row r="11485" spans="1:8">
      <c r="A11485" s="613" t="s">
        <v>4143</v>
      </c>
      <c r="B11485" s="614"/>
      <c r="C11485" s="615"/>
      <c r="D11485" s="616"/>
      <c r="E11485" s="615"/>
      <c r="F11485" s="615"/>
      <c r="G11485" s="617"/>
      <c r="H11485" s="618"/>
    </row>
    <row r="11486" spans="1:8">
      <c r="A11486" s="594" t="s">
        <v>4064</v>
      </c>
      <c r="B11486" s="595"/>
      <c r="C11486" s="595"/>
      <c r="D11486" s="596"/>
      <c r="E11486" s="597" t="s">
        <v>4130</v>
      </c>
      <c r="F11486" s="598" t="s">
        <v>4144</v>
      </c>
      <c r="G11486" s="599" t="s">
        <v>4133</v>
      </c>
      <c r="H11486" s="600" t="s">
        <v>4134</v>
      </c>
    </row>
    <row r="11487" spans="1:8">
      <c r="A11487" s="601" t="s">
        <v>4145</v>
      </c>
      <c r="B11487" s="602"/>
      <c r="C11487" s="602"/>
      <c r="D11487" s="603"/>
      <c r="E11487" s="604" t="s">
        <v>4146</v>
      </c>
      <c r="F11487" s="619">
        <v>1.75</v>
      </c>
      <c r="G11487" s="606">
        <v>1587.2183463750353</v>
      </c>
      <c r="H11487" s="607">
        <v>2777.63</v>
      </c>
    </row>
    <row r="11488" spans="1:8">
      <c r="A11488" s="601" t="s">
        <v>4216</v>
      </c>
      <c r="B11488" s="602"/>
      <c r="C11488" s="602"/>
      <c r="D11488" s="603"/>
      <c r="E11488" s="604" t="s">
        <v>4146</v>
      </c>
      <c r="F11488" s="619">
        <v>1.75</v>
      </c>
      <c r="G11488" s="606">
        <v>5587.0085792401242</v>
      </c>
      <c r="H11488" s="607">
        <v>9777.27</v>
      </c>
    </row>
    <row r="11489" spans="1:8">
      <c r="A11489" s="620"/>
      <c r="B11489" s="621"/>
      <c r="C11489" s="621"/>
      <c r="D11489" s="622"/>
      <c r="E11489" s="623" t="s">
        <v>4147</v>
      </c>
      <c r="F11489" s="624"/>
      <c r="G11489" s="625"/>
      <c r="H11489" s="612">
        <v>12554.9</v>
      </c>
    </row>
    <row r="11490" spans="1:8">
      <c r="A11490" s="626" t="s">
        <v>4148</v>
      </c>
      <c r="B11490" s="627"/>
      <c r="C11490" s="628"/>
      <c r="D11490" s="629"/>
      <c r="E11490" s="628"/>
      <c r="F11490" s="628"/>
      <c r="G11490" s="630"/>
      <c r="H11490" s="631"/>
    </row>
    <row r="11491" spans="1:8">
      <c r="A11491" s="594" t="s">
        <v>4064</v>
      </c>
      <c r="B11491" s="595"/>
      <c r="C11491" s="595"/>
      <c r="D11491" s="596"/>
      <c r="E11491" s="597" t="s">
        <v>4130</v>
      </c>
      <c r="F11491" s="598" t="s">
        <v>4132</v>
      </c>
      <c r="G11491" s="599" t="s">
        <v>4133</v>
      </c>
      <c r="H11491" s="600" t="s">
        <v>4134</v>
      </c>
    </row>
    <row r="11492" spans="1:8">
      <c r="A11492" s="601" t="s">
        <v>4149</v>
      </c>
      <c r="B11492" s="602"/>
      <c r="C11492" s="602"/>
      <c r="D11492" s="603"/>
      <c r="E11492" s="604" t="s">
        <v>4140</v>
      </c>
      <c r="F11492" s="686">
        <v>0.08</v>
      </c>
      <c r="G11492" s="606">
        <v>64783.484999999993</v>
      </c>
      <c r="H11492" s="607">
        <v>5182.68</v>
      </c>
    </row>
    <row r="11493" spans="1:8">
      <c r="A11493" s="601"/>
      <c r="B11493" s="602"/>
      <c r="C11493" s="602"/>
      <c r="D11493" s="603"/>
      <c r="E11493" s="623" t="s">
        <v>4150</v>
      </c>
      <c r="F11493" s="624"/>
      <c r="G11493" s="625"/>
      <c r="H11493" s="612">
        <v>5182.68</v>
      </c>
    </row>
    <row r="11494" spans="1:8">
      <c r="A11494" s="634" t="s">
        <v>4151</v>
      </c>
      <c r="B11494" s="635"/>
      <c r="C11494" s="636"/>
      <c r="D11494" s="637"/>
      <c r="E11494" s="636"/>
      <c r="F11494" s="636"/>
      <c r="G11494" s="638"/>
      <c r="H11494" s="639"/>
    </row>
    <row r="11495" spans="1:8">
      <c r="A11495" s="594" t="s">
        <v>4064</v>
      </c>
      <c r="B11495" s="595"/>
      <c r="C11495" s="595"/>
      <c r="D11495" s="596"/>
      <c r="E11495" s="597" t="s">
        <v>4130</v>
      </c>
      <c r="F11495" s="598" t="s">
        <v>4144</v>
      </c>
      <c r="G11495" s="599" t="s">
        <v>4133</v>
      </c>
      <c r="H11495" s="600" t="s">
        <v>4134</v>
      </c>
    </row>
    <row r="11496" spans="1:8">
      <c r="A11496" s="601" t="s">
        <v>4195</v>
      </c>
      <c r="B11496" s="602"/>
      <c r="C11496" s="602"/>
      <c r="D11496" s="603"/>
      <c r="E11496" s="604" t="s">
        <v>4146</v>
      </c>
      <c r="F11496" s="640">
        <v>1.75</v>
      </c>
      <c r="G11496" s="606">
        <v>45029.264109374999</v>
      </c>
      <c r="H11496" s="607">
        <v>78801.210000000006</v>
      </c>
    </row>
    <row r="11497" spans="1:8">
      <c r="A11497" s="601"/>
      <c r="B11497" s="602"/>
      <c r="C11497" s="602"/>
      <c r="D11497" s="603"/>
      <c r="E11497" s="633" t="s">
        <v>4141</v>
      </c>
      <c r="F11497" s="605"/>
      <c r="G11497" s="606" t="s">
        <v>4141</v>
      </c>
      <c r="H11497" s="607" t="s">
        <v>4141</v>
      </c>
    </row>
    <row r="11498" spans="1:8" ht="13.5" thickBot="1">
      <c r="A11498" s="641"/>
      <c r="B11498" s="642"/>
      <c r="C11498" s="642"/>
      <c r="D11498" s="643"/>
      <c r="E11498" s="644" t="s">
        <v>4153</v>
      </c>
      <c r="F11498" s="645"/>
      <c r="G11498" s="646"/>
      <c r="H11498" s="647">
        <v>78801.210000000006</v>
      </c>
    </row>
    <row r="11499" spans="1:8" ht="13.5" thickBot="1">
      <c r="A11499" s="648" t="s">
        <v>4154</v>
      </c>
      <c r="B11499" s="649"/>
      <c r="C11499" s="649"/>
      <c r="D11499" s="649"/>
      <c r="E11499" s="650"/>
      <c r="F11499" s="651">
        <v>190611.81</v>
      </c>
      <c r="G11499" s="652"/>
      <c r="H11499" s="653"/>
    </row>
    <row r="11500" spans="1:8" ht="13.5" thickBot="1"/>
    <row r="11501" spans="1:8" ht="15.75" thickBot="1">
      <c r="A11501" s="580"/>
      <c r="B11501" s="580"/>
      <c r="C11501" s="580"/>
      <c r="D11501" s="580"/>
      <c r="E11501" s="580"/>
      <c r="F11501" s="580"/>
      <c r="G11501" s="580"/>
      <c r="H11501" s="580"/>
    </row>
    <row r="11502" spans="1:8" ht="39" thickBot="1">
      <c r="A11502" s="573" t="s">
        <v>4129</v>
      </c>
      <c r="B11502" s="581"/>
      <c r="C11502" s="581"/>
      <c r="D11502" s="582" t="s">
        <v>896</v>
      </c>
      <c r="E11502" s="583" t="s">
        <v>4130</v>
      </c>
      <c r="F11502" s="584" t="s">
        <v>28</v>
      </c>
      <c r="G11502" s="585" t="s">
        <v>0</v>
      </c>
      <c r="H11502" s="586" t="s">
        <v>5228</v>
      </c>
    </row>
    <row r="11503" spans="1:8" ht="15.75" customHeight="1" thickBot="1">
      <c r="A11503" s="580"/>
      <c r="B11503" s="580"/>
      <c r="C11503" s="580"/>
      <c r="D11503" s="580"/>
      <c r="E11503" s="580"/>
      <c r="F11503" s="580"/>
      <c r="G11503" s="580"/>
      <c r="H11503" s="580"/>
    </row>
    <row r="11504" spans="1:8">
      <c r="A11504" s="674" t="s">
        <v>1297</v>
      </c>
      <c r="B11504" s="675"/>
      <c r="C11504" s="675"/>
      <c r="D11504" s="675"/>
      <c r="E11504" s="675"/>
      <c r="F11504" s="675"/>
      <c r="G11504" s="675"/>
      <c r="H11504" s="676"/>
    </row>
    <row r="11505" spans="1:8">
      <c r="A11505" s="594" t="s">
        <v>4064</v>
      </c>
      <c r="B11505" s="595"/>
      <c r="C11505" s="595"/>
      <c r="D11505" s="596"/>
      <c r="E11505" s="597" t="s">
        <v>4130</v>
      </c>
      <c r="F11505" s="598" t="s">
        <v>4132</v>
      </c>
      <c r="G11505" s="599" t="s">
        <v>4133</v>
      </c>
      <c r="H11505" s="600" t="s">
        <v>4134</v>
      </c>
    </row>
    <row r="11506" spans="1:8">
      <c r="A11506" s="601" t="s">
        <v>4945</v>
      </c>
      <c r="B11506" s="602"/>
      <c r="C11506" s="602"/>
      <c r="D11506" s="603"/>
      <c r="E11506" s="604" t="s">
        <v>4228</v>
      </c>
      <c r="F11506" s="605">
        <v>0.03</v>
      </c>
      <c r="G11506" s="606">
        <v>83875</v>
      </c>
      <c r="H11506" s="607">
        <v>2516.25</v>
      </c>
    </row>
    <row r="11507" spans="1:8">
      <c r="A11507" s="601" t="s">
        <v>5229</v>
      </c>
      <c r="B11507" s="602"/>
      <c r="C11507" s="602"/>
      <c r="D11507" s="603"/>
      <c r="E11507" s="604" t="s">
        <v>4228</v>
      </c>
      <c r="F11507" s="605">
        <v>5.5555555555555559E-2</v>
      </c>
      <c r="G11507" s="606">
        <v>860283</v>
      </c>
      <c r="H11507" s="607">
        <v>47793.5</v>
      </c>
    </row>
    <row r="11508" spans="1:8">
      <c r="A11508" s="601" t="s">
        <v>4946</v>
      </c>
      <c r="B11508" s="602"/>
      <c r="C11508" s="602"/>
      <c r="D11508" s="603"/>
      <c r="E11508" s="604" t="s">
        <v>4138</v>
      </c>
      <c r="F11508" s="605">
        <v>2</v>
      </c>
      <c r="G11508" s="606">
        <v>1995</v>
      </c>
      <c r="H11508" s="607">
        <v>3990</v>
      </c>
    </row>
    <row r="11509" spans="1:8">
      <c r="A11509" s="601"/>
      <c r="B11509" s="602"/>
      <c r="C11509" s="602"/>
      <c r="D11509" s="603"/>
      <c r="E11509" s="604" t="s">
        <v>4141</v>
      </c>
      <c r="F11509" s="605"/>
      <c r="G11509" s="606" t="s">
        <v>4141</v>
      </c>
      <c r="H11509" s="607" t="s">
        <v>4141</v>
      </c>
    </row>
    <row r="11510" spans="1:8">
      <c r="A11510" s="601"/>
      <c r="B11510" s="602"/>
      <c r="C11510" s="602"/>
      <c r="D11510" s="603"/>
      <c r="E11510" s="623" t="s">
        <v>4142</v>
      </c>
      <c r="F11510" s="624"/>
      <c r="G11510" s="625"/>
      <c r="H11510" s="612">
        <v>54299.75</v>
      </c>
    </row>
    <row r="11511" spans="1:8">
      <c r="A11511" s="677" t="s">
        <v>4143</v>
      </c>
      <c r="B11511" s="678"/>
      <c r="C11511" s="678"/>
      <c r="D11511" s="678"/>
      <c r="E11511" s="678"/>
      <c r="F11511" s="678"/>
      <c r="G11511" s="678"/>
      <c r="H11511" s="679"/>
    </row>
    <row r="11512" spans="1:8">
      <c r="A11512" s="594" t="s">
        <v>4129</v>
      </c>
      <c r="B11512" s="595"/>
      <c r="C11512" s="595"/>
      <c r="D11512" s="596"/>
      <c r="E11512" s="597" t="s">
        <v>4130</v>
      </c>
      <c r="F11512" s="598" t="s">
        <v>4144</v>
      </c>
      <c r="G11512" s="599" t="s">
        <v>4133</v>
      </c>
      <c r="H11512" s="600" t="s">
        <v>4134</v>
      </c>
    </row>
    <row r="11513" spans="1:8">
      <c r="A11513" s="601" t="s">
        <v>4145</v>
      </c>
      <c r="B11513" s="602"/>
      <c r="C11513" s="602"/>
      <c r="D11513" s="603"/>
      <c r="E11513" s="604" t="s">
        <v>4146</v>
      </c>
      <c r="F11513" s="619">
        <v>0.4</v>
      </c>
      <c r="G11513" s="606">
        <v>1587.2183463750353</v>
      </c>
      <c r="H11513" s="607">
        <v>634.89</v>
      </c>
    </row>
    <row r="11514" spans="1:8">
      <c r="A11514" s="601"/>
      <c r="B11514" s="602"/>
      <c r="C11514" s="602"/>
      <c r="D11514" s="603"/>
      <c r="E11514" s="604" t="s">
        <v>4141</v>
      </c>
      <c r="F11514" s="619" t="s">
        <v>4141</v>
      </c>
      <c r="G11514" s="606" t="s">
        <v>4141</v>
      </c>
      <c r="H11514" s="607" t="s">
        <v>4141</v>
      </c>
    </row>
    <row r="11515" spans="1:8">
      <c r="A11515" s="601"/>
      <c r="B11515" s="602"/>
      <c r="C11515" s="602"/>
      <c r="D11515" s="603"/>
      <c r="E11515" s="604" t="s">
        <v>4141</v>
      </c>
      <c r="F11515" s="619" t="s">
        <v>4141</v>
      </c>
      <c r="G11515" s="606" t="s">
        <v>4141</v>
      </c>
      <c r="H11515" s="607" t="s">
        <v>4141</v>
      </c>
    </row>
    <row r="11516" spans="1:8">
      <c r="A11516" s="620"/>
      <c r="B11516" s="621"/>
      <c r="C11516" s="621"/>
      <c r="D11516" s="622"/>
      <c r="E11516" s="623" t="s">
        <v>4147</v>
      </c>
      <c r="F11516" s="624"/>
      <c r="G11516" s="625"/>
      <c r="H11516" s="612">
        <v>634.89</v>
      </c>
    </row>
    <row r="11517" spans="1:8">
      <c r="A11517" s="677" t="s">
        <v>4148</v>
      </c>
      <c r="B11517" s="678"/>
      <c r="C11517" s="678"/>
      <c r="D11517" s="678"/>
      <c r="E11517" s="678"/>
      <c r="F11517" s="678"/>
      <c r="G11517" s="678"/>
      <c r="H11517" s="679"/>
    </row>
    <row r="11518" spans="1:8">
      <c r="A11518" s="594" t="s">
        <v>4064</v>
      </c>
      <c r="B11518" s="595"/>
      <c r="C11518" s="595"/>
      <c r="D11518" s="596"/>
      <c r="E11518" s="597" t="s">
        <v>4130</v>
      </c>
      <c r="F11518" s="598" t="s">
        <v>4132</v>
      </c>
      <c r="G11518" s="599" t="s">
        <v>4133</v>
      </c>
      <c r="H11518" s="600" t="s">
        <v>4134</v>
      </c>
    </row>
    <row r="11519" spans="1:8">
      <c r="A11519" s="601" t="s">
        <v>4149</v>
      </c>
      <c r="B11519" s="602"/>
      <c r="C11519" s="602"/>
      <c r="D11519" s="603"/>
      <c r="E11519" s="604" t="s">
        <v>4140</v>
      </c>
      <c r="F11519" s="632">
        <v>1.7899999999999999E-2</v>
      </c>
      <c r="G11519" s="606">
        <v>64783.484999999993</v>
      </c>
      <c r="H11519" s="607">
        <v>1159.6199999999999</v>
      </c>
    </row>
    <row r="11520" spans="1:8">
      <c r="A11520" s="601"/>
      <c r="B11520" s="602"/>
      <c r="C11520" s="602"/>
      <c r="D11520" s="603"/>
      <c r="E11520" s="623" t="s">
        <v>4150</v>
      </c>
      <c r="F11520" s="624"/>
      <c r="G11520" s="625"/>
      <c r="H11520" s="612">
        <v>1159.6199999999999</v>
      </c>
    </row>
    <row r="11521" spans="1:8">
      <c r="A11521" s="677" t="s">
        <v>4151</v>
      </c>
      <c r="B11521" s="678"/>
      <c r="C11521" s="678"/>
      <c r="D11521" s="678"/>
      <c r="E11521" s="678"/>
      <c r="F11521" s="678"/>
      <c r="G11521" s="678"/>
      <c r="H11521" s="679"/>
    </row>
    <row r="11522" spans="1:8">
      <c r="A11522" s="594" t="s">
        <v>4064</v>
      </c>
      <c r="B11522" s="595"/>
      <c r="C11522" s="595"/>
      <c r="D11522" s="596"/>
      <c r="E11522" s="597" t="s">
        <v>4130</v>
      </c>
      <c r="F11522" s="598" t="s">
        <v>4144</v>
      </c>
      <c r="G11522" s="599" t="s">
        <v>4133</v>
      </c>
      <c r="H11522" s="600" t="s">
        <v>4134</v>
      </c>
    </row>
    <row r="11523" spans="1:8">
      <c r="A11523" s="601" t="s">
        <v>4195</v>
      </c>
      <c r="B11523" s="602"/>
      <c r="C11523" s="602"/>
      <c r="D11523" s="603"/>
      <c r="E11523" s="604" t="s">
        <v>4146</v>
      </c>
      <c r="F11523" s="640">
        <v>0.4</v>
      </c>
      <c r="G11523" s="606">
        <v>45029.264109374999</v>
      </c>
      <c r="H11523" s="607">
        <v>18011.71</v>
      </c>
    </row>
    <row r="11524" spans="1:8">
      <c r="A11524" s="601"/>
      <c r="B11524" s="602"/>
      <c r="C11524" s="602"/>
      <c r="D11524" s="603"/>
      <c r="E11524" s="604" t="s">
        <v>4141</v>
      </c>
      <c r="F11524" s="605"/>
      <c r="G11524" s="606" t="s">
        <v>4141</v>
      </c>
      <c r="H11524" s="607" t="s">
        <v>4141</v>
      </c>
    </row>
    <row r="11525" spans="1:8" ht="13.5" thickBot="1">
      <c r="A11525" s="641"/>
      <c r="B11525" s="642"/>
      <c r="C11525" s="642"/>
      <c r="D11525" s="643"/>
      <c r="E11525" s="644" t="s">
        <v>4153</v>
      </c>
      <c r="F11525" s="645"/>
      <c r="G11525" s="646"/>
      <c r="H11525" s="647">
        <v>18011.71</v>
      </c>
    </row>
    <row r="11526" spans="1:8" ht="13.5" thickBot="1">
      <c r="A11526" s="648" t="s">
        <v>4154</v>
      </c>
      <c r="B11526" s="649"/>
      <c r="C11526" s="649"/>
      <c r="D11526" s="649"/>
      <c r="E11526" s="650"/>
      <c r="F11526" s="651">
        <v>74105.97</v>
      </c>
      <c r="G11526" s="652"/>
      <c r="H11526" s="653"/>
    </row>
    <row r="11527" spans="1:8" ht="15.75" thickBot="1">
      <c r="A11527" s="579"/>
      <c r="B11527" s="579"/>
      <c r="C11527" s="579"/>
      <c r="D11527" s="579"/>
      <c r="E11527" s="579"/>
      <c r="F11527" s="579"/>
      <c r="G11527" s="579"/>
      <c r="H11527" s="579"/>
    </row>
    <row r="11528" spans="1:8" ht="15.75" thickBot="1">
      <c r="A11528" s="580"/>
      <c r="B11528" s="580"/>
      <c r="C11528" s="580"/>
      <c r="D11528" s="580"/>
      <c r="E11528" s="580"/>
      <c r="F11528" s="580"/>
      <c r="G11528" s="580"/>
      <c r="H11528" s="580"/>
    </row>
    <row r="11529" spans="1:8" ht="51.75" thickBot="1">
      <c r="A11529" s="573" t="s">
        <v>4129</v>
      </c>
      <c r="B11529" s="581"/>
      <c r="C11529" s="581"/>
      <c r="D11529" s="582" t="s">
        <v>898</v>
      </c>
      <c r="E11529" s="583" t="s">
        <v>4130</v>
      </c>
      <c r="F11529" s="584" t="s">
        <v>25</v>
      </c>
      <c r="G11529" s="585" t="s">
        <v>0</v>
      </c>
      <c r="H11529" s="586" t="s">
        <v>5230</v>
      </c>
    </row>
    <row r="11530" spans="1:8" ht="15.75" customHeight="1" thickBot="1">
      <c r="A11530" s="580"/>
      <c r="B11530" s="580"/>
      <c r="C11530" s="580"/>
      <c r="D11530" s="580"/>
      <c r="E11530" s="580"/>
      <c r="F11530" s="580"/>
      <c r="G11530" s="580"/>
      <c r="H11530" s="580"/>
    </row>
    <row r="11531" spans="1:8">
      <c r="A11531" s="674" t="s">
        <v>1297</v>
      </c>
      <c r="B11531" s="675"/>
      <c r="C11531" s="675"/>
      <c r="D11531" s="675"/>
      <c r="E11531" s="675"/>
      <c r="F11531" s="675"/>
      <c r="G11531" s="675"/>
      <c r="H11531" s="676"/>
    </row>
    <row r="11532" spans="1:8">
      <c r="A11532" s="594" t="s">
        <v>4064</v>
      </c>
      <c r="B11532" s="595"/>
      <c r="C11532" s="595"/>
      <c r="D11532" s="596"/>
      <c r="E11532" s="597" t="s">
        <v>4130</v>
      </c>
      <c r="F11532" s="598" t="s">
        <v>4132</v>
      </c>
      <c r="G11532" s="599" t="s">
        <v>4133</v>
      </c>
      <c r="H11532" s="600" t="s">
        <v>4134</v>
      </c>
    </row>
    <row r="11533" spans="1:8">
      <c r="A11533" s="601" t="s">
        <v>5231</v>
      </c>
      <c r="B11533" s="602"/>
      <c r="C11533" s="602"/>
      <c r="D11533" s="603"/>
      <c r="E11533" s="604" t="s">
        <v>4136</v>
      </c>
      <c r="F11533" s="605">
        <v>1.05</v>
      </c>
      <c r="G11533" s="606">
        <v>13015</v>
      </c>
      <c r="H11533" s="607">
        <v>13665.75</v>
      </c>
    </row>
    <row r="11534" spans="1:8">
      <c r="A11534" s="601"/>
      <c r="B11534" s="602"/>
      <c r="C11534" s="602"/>
      <c r="D11534" s="603"/>
      <c r="E11534" s="604" t="s">
        <v>4141</v>
      </c>
      <c r="F11534" s="605"/>
      <c r="G11534" s="606" t="s">
        <v>4141</v>
      </c>
      <c r="H11534" s="607" t="s">
        <v>4141</v>
      </c>
    </row>
    <row r="11535" spans="1:8">
      <c r="A11535" s="601"/>
      <c r="B11535" s="602"/>
      <c r="C11535" s="602"/>
      <c r="D11535" s="603"/>
      <c r="E11535" s="604" t="s">
        <v>4141</v>
      </c>
      <c r="F11535" s="605"/>
      <c r="G11535" s="606" t="s">
        <v>4141</v>
      </c>
      <c r="H11535" s="607" t="s">
        <v>4141</v>
      </c>
    </row>
    <row r="11536" spans="1:8">
      <c r="A11536" s="601"/>
      <c r="B11536" s="602"/>
      <c r="C11536" s="602"/>
      <c r="D11536" s="603"/>
      <c r="E11536" s="604" t="s">
        <v>4141</v>
      </c>
      <c r="F11536" s="605"/>
      <c r="G11536" s="606" t="s">
        <v>4141</v>
      </c>
      <c r="H11536" s="607" t="s">
        <v>4141</v>
      </c>
    </row>
    <row r="11537" spans="1:8">
      <c r="A11537" s="601"/>
      <c r="B11537" s="602"/>
      <c r="C11537" s="602"/>
      <c r="D11537" s="603"/>
      <c r="E11537" s="623" t="s">
        <v>4142</v>
      </c>
      <c r="F11537" s="624"/>
      <c r="G11537" s="625"/>
      <c r="H11537" s="612">
        <v>13665.75</v>
      </c>
    </row>
    <row r="11538" spans="1:8">
      <c r="A11538" s="677" t="s">
        <v>4143</v>
      </c>
      <c r="B11538" s="678"/>
      <c r="C11538" s="678"/>
      <c r="D11538" s="678"/>
      <c r="E11538" s="678"/>
      <c r="F11538" s="678"/>
      <c r="G11538" s="678"/>
      <c r="H11538" s="679"/>
    </row>
    <row r="11539" spans="1:8">
      <c r="A11539" s="594" t="s">
        <v>4129</v>
      </c>
      <c r="B11539" s="595"/>
      <c r="C11539" s="595"/>
      <c r="D11539" s="596"/>
      <c r="E11539" s="597" t="s">
        <v>4130</v>
      </c>
      <c r="F11539" s="598" t="s">
        <v>4144</v>
      </c>
      <c r="G11539" s="599" t="s">
        <v>4133</v>
      </c>
      <c r="H11539" s="600" t="s">
        <v>4134</v>
      </c>
    </row>
    <row r="11540" spans="1:8">
      <c r="A11540" s="601" t="s">
        <v>4145</v>
      </c>
      <c r="B11540" s="602"/>
      <c r="C11540" s="602"/>
      <c r="D11540" s="603"/>
      <c r="E11540" s="604" t="s">
        <v>4146</v>
      </c>
      <c r="F11540" s="619">
        <v>0.25</v>
      </c>
      <c r="G11540" s="606">
        <v>1587.2183463750353</v>
      </c>
      <c r="H11540" s="607">
        <v>396.8</v>
      </c>
    </row>
    <row r="11541" spans="1:8">
      <c r="A11541" s="601"/>
      <c r="B11541" s="602"/>
      <c r="C11541" s="602"/>
      <c r="D11541" s="603"/>
      <c r="E11541" s="604" t="s">
        <v>4141</v>
      </c>
      <c r="F11541" s="619" t="s">
        <v>4141</v>
      </c>
      <c r="G11541" s="606" t="s">
        <v>4141</v>
      </c>
      <c r="H11541" s="607" t="s">
        <v>4141</v>
      </c>
    </row>
    <row r="11542" spans="1:8">
      <c r="A11542" s="601"/>
      <c r="B11542" s="602"/>
      <c r="C11542" s="602"/>
      <c r="D11542" s="603"/>
      <c r="E11542" s="604" t="s">
        <v>4141</v>
      </c>
      <c r="F11542" s="619" t="s">
        <v>4141</v>
      </c>
      <c r="G11542" s="606" t="s">
        <v>4141</v>
      </c>
      <c r="H11542" s="607" t="s">
        <v>4141</v>
      </c>
    </row>
    <row r="11543" spans="1:8">
      <c r="A11543" s="620"/>
      <c r="B11543" s="621"/>
      <c r="C11543" s="621"/>
      <c r="D11543" s="622"/>
      <c r="E11543" s="623" t="s">
        <v>4147</v>
      </c>
      <c r="F11543" s="624"/>
      <c r="G11543" s="625"/>
      <c r="H11543" s="612">
        <v>396.8</v>
      </c>
    </row>
    <row r="11544" spans="1:8">
      <c r="A11544" s="677" t="s">
        <v>4148</v>
      </c>
      <c r="B11544" s="678"/>
      <c r="C11544" s="678"/>
      <c r="D11544" s="678"/>
      <c r="E11544" s="678"/>
      <c r="F11544" s="678"/>
      <c r="G11544" s="678"/>
      <c r="H11544" s="679"/>
    </row>
    <row r="11545" spans="1:8">
      <c r="A11545" s="594" t="s">
        <v>4064</v>
      </c>
      <c r="B11545" s="595"/>
      <c r="C11545" s="595"/>
      <c r="D11545" s="596"/>
      <c r="E11545" s="597" t="s">
        <v>4130</v>
      </c>
      <c r="F11545" s="598" t="s">
        <v>4132</v>
      </c>
      <c r="G11545" s="599" t="s">
        <v>4133</v>
      </c>
      <c r="H11545" s="600" t="s">
        <v>4134</v>
      </c>
    </row>
    <row r="11546" spans="1:8">
      <c r="A11546" s="601" t="s">
        <v>4149</v>
      </c>
      <c r="B11546" s="602"/>
      <c r="C11546" s="602"/>
      <c r="D11546" s="603"/>
      <c r="E11546" s="604" t="s">
        <v>4140</v>
      </c>
      <c r="F11546" s="632">
        <v>7.1000000000000004E-3</v>
      </c>
      <c r="G11546" s="606">
        <v>64783.484999999993</v>
      </c>
      <c r="H11546" s="607">
        <v>459.96</v>
      </c>
    </row>
    <row r="11547" spans="1:8">
      <c r="A11547" s="601"/>
      <c r="B11547" s="602"/>
      <c r="C11547" s="602"/>
      <c r="D11547" s="603"/>
      <c r="E11547" s="623" t="s">
        <v>4150</v>
      </c>
      <c r="F11547" s="624"/>
      <c r="G11547" s="625"/>
      <c r="H11547" s="612">
        <v>459.96</v>
      </c>
    </row>
    <row r="11548" spans="1:8">
      <c r="A11548" s="677" t="s">
        <v>4151</v>
      </c>
      <c r="B11548" s="678"/>
      <c r="C11548" s="678"/>
      <c r="D11548" s="678"/>
      <c r="E11548" s="678"/>
      <c r="F11548" s="678"/>
      <c r="G11548" s="678"/>
      <c r="H11548" s="679"/>
    </row>
    <row r="11549" spans="1:8">
      <c r="A11549" s="594" t="s">
        <v>4064</v>
      </c>
      <c r="B11549" s="595"/>
      <c r="C11549" s="595"/>
      <c r="D11549" s="596"/>
      <c r="E11549" s="597" t="s">
        <v>4130</v>
      </c>
      <c r="F11549" s="598" t="s">
        <v>4144</v>
      </c>
      <c r="G11549" s="599" t="s">
        <v>4133</v>
      </c>
      <c r="H11549" s="600" t="s">
        <v>4134</v>
      </c>
    </row>
    <row r="11550" spans="1:8">
      <c r="A11550" s="601" t="s">
        <v>4195</v>
      </c>
      <c r="B11550" s="602"/>
      <c r="C11550" s="602"/>
      <c r="D11550" s="603"/>
      <c r="E11550" s="604" t="s">
        <v>4146</v>
      </c>
      <c r="F11550" s="640">
        <v>0.25</v>
      </c>
      <c r="G11550" s="606">
        <v>45029.264109374999</v>
      </c>
      <c r="H11550" s="607">
        <v>11257.32</v>
      </c>
    </row>
    <row r="11551" spans="1:8">
      <c r="A11551" s="601"/>
      <c r="B11551" s="602"/>
      <c r="C11551" s="602"/>
      <c r="D11551" s="603"/>
      <c r="E11551" s="604" t="s">
        <v>4141</v>
      </c>
      <c r="F11551" s="605"/>
      <c r="G11551" s="606" t="s">
        <v>4141</v>
      </c>
      <c r="H11551" s="607" t="s">
        <v>4141</v>
      </c>
    </row>
    <row r="11552" spans="1:8" ht="13.5" thickBot="1">
      <c r="A11552" s="641"/>
      <c r="B11552" s="642"/>
      <c r="C11552" s="642"/>
      <c r="D11552" s="643"/>
      <c r="E11552" s="644" t="s">
        <v>4153</v>
      </c>
      <c r="F11552" s="645"/>
      <c r="G11552" s="646"/>
      <c r="H11552" s="647">
        <v>11257.32</v>
      </c>
    </row>
    <row r="11553" spans="1:8" ht="13.5" thickBot="1">
      <c r="A11553" s="648" t="s">
        <v>4154</v>
      </c>
      <c r="B11553" s="649"/>
      <c r="C11553" s="649"/>
      <c r="D11553" s="649"/>
      <c r="E11553" s="650"/>
      <c r="F11553" s="651">
        <v>25779.83</v>
      </c>
      <c r="G11553" s="652"/>
      <c r="H11553" s="653"/>
    </row>
    <row r="11554" spans="1:8" ht="15.75" thickBot="1">
      <c r="A11554" s="579"/>
      <c r="B11554" s="579"/>
      <c r="C11554" s="579"/>
      <c r="D11554" s="579"/>
      <c r="E11554" s="579"/>
      <c r="F11554" s="579"/>
      <c r="G11554" s="579"/>
      <c r="H11554" s="579"/>
    </row>
    <row r="11555" spans="1:8" ht="15.75" thickBot="1">
      <c r="A11555" s="580"/>
      <c r="B11555" s="580"/>
      <c r="C11555" s="580"/>
      <c r="D11555" s="580"/>
      <c r="E11555" s="580"/>
      <c r="F11555" s="580"/>
      <c r="G11555" s="580"/>
      <c r="H11555" s="580"/>
    </row>
    <row r="11556" spans="1:8" ht="39" thickBot="1">
      <c r="A11556" s="573" t="s">
        <v>4129</v>
      </c>
      <c r="B11556" s="581"/>
      <c r="C11556" s="581"/>
      <c r="D11556" s="582" t="s">
        <v>900</v>
      </c>
      <c r="E11556" s="583" t="s">
        <v>4130</v>
      </c>
      <c r="F11556" s="584" t="s">
        <v>2</v>
      </c>
      <c r="G11556" s="585" t="s">
        <v>0</v>
      </c>
      <c r="H11556" s="586" t="s">
        <v>5232</v>
      </c>
    </row>
    <row r="11557" spans="1:8" ht="15.75" customHeight="1" thickBot="1">
      <c r="A11557" s="580"/>
      <c r="B11557" s="580"/>
      <c r="C11557" s="580"/>
      <c r="D11557" s="580"/>
      <c r="E11557" s="580"/>
      <c r="F11557" s="580"/>
      <c r="G11557" s="580"/>
      <c r="H11557" s="580"/>
    </row>
    <row r="11558" spans="1:8">
      <c r="A11558" s="674" t="s">
        <v>1297</v>
      </c>
      <c r="B11558" s="675"/>
      <c r="C11558" s="675"/>
      <c r="D11558" s="675"/>
      <c r="E11558" s="675"/>
      <c r="F11558" s="675"/>
      <c r="G11558" s="675"/>
      <c r="H11558" s="676"/>
    </row>
    <row r="11559" spans="1:8">
      <c r="A11559" s="594" t="s">
        <v>4064</v>
      </c>
      <c r="B11559" s="595"/>
      <c r="C11559" s="595"/>
      <c r="D11559" s="596"/>
      <c r="E11559" s="597" t="s">
        <v>4130</v>
      </c>
      <c r="F11559" s="598" t="s">
        <v>4132</v>
      </c>
      <c r="G11559" s="599" t="s">
        <v>4133</v>
      </c>
      <c r="H11559" s="600" t="s">
        <v>4134</v>
      </c>
    </row>
    <row r="11560" spans="1:8">
      <c r="A11560" s="601" t="s">
        <v>5233</v>
      </c>
      <c r="B11560" s="602"/>
      <c r="C11560" s="602"/>
      <c r="D11560" s="603"/>
      <c r="E11560" s="604" t="s">
        <v>4138</v>
      </c>
      <c r="F11560" s="605">
        <v>1</v>
      </c>
      <c r="G11560" s="606">
        <v>50953</v>
      </c>
      <c r="H11560" s="607">
        <v>50953</v>
      </c>
    </row>
    <row r="11561" spans="1:8">
      <c r="A11561" s="601"/>
      <c r="B11561" s="602"/>
      <c r="C11561" s="602"/>
      <c r="D11561" s="603"/>
      <c r="E11561" s="604" t="s">
        <v>4141</v>
      </c>
      <c r="F11561" s="605"/>
      <c r="G11561" s="606" t="s">
        <v>4141</v>
      </c>
      <c r="H11561" s="607" t="s">
        <v>4141</v>
      </c>
    </row>
    <row r="11562" spans="1:8">
      <c r="A11562" s="601"/>
      <c r="B11562" s="602"/>
      <c r="C11562" s="602"/>
      <c r="D11562" s="603"/>
      <c r="E11562" s="604" t="s">
        <v>4141</v>
      </c>
      <c r="F11562" s="605"/>
      <c r="G11562" s="606" t="s">
        <v>4141</v>
      </c>
      <c r="H11562" s="607" t="s">
        <v>4141</v>
      </c>
    </row>
    <row r="11563" spans="1:8">
      <c r="A11563" s="601"/>
      <c r="B11563" s="602"/>
      <c r="C11563" s="602"/>
      <c r="D11563" s="603"/>
      <c r="E11563" s="604" t="s">
        <v>4141</v>
      </c>
      <c r="F11563" s="605"/>
      <c r="G11563" s="606" t="s">
        <v>4141</v>
      </c>
      <c r="H11563" s="607" t="s">
        <v>4141</v>
      </c>
    </row>
    <row r="11564" spans="1:8">
      <c r="A11564" s="601"/>
      <c r="B11564" s="602"/>
      <c r="C11564" s="602"/>
      <c r="D11564" s="603"/>
      <c r="E11564" s="623" t="s">
        <v>4142</v>
      </c>
      <c r="F11564" s="624"/>
      <c r="G11564" s="625"/>
      <c r="H11564" s="612">
        <v>50953</v>
      </c>
    </row>
    <row r="11565" spans="1:8">
      <c r="A11565" s="677" t="s">
        <v>4143</v>
      </c>
      <c r="B11565" s="678"/>
      <c r="C11565" s="678"/>
      <c r="D11565" s="678"/>
      <c r="E11565" s="678"/>
      <c r="F11565" s="678"/>
      <c r="G11565" s="678"/>
      <c r="H11565" s="679"/>
    </row>
    <row r="11566" spans="1:8">
      <c r="A11566" s="594" t="s">
        <v>4129</v>
      </c>
      <c r="B11566" s="595"/>
      <c r="C11566" s="595"/>
      <c r="D11566" s="596"/>
      <c r="E11566" s="597" t="s">
        <v>4130</v>
      </c>
      <c r="F11566" s="598" t="s">
        <v>4144</v>
      </c>
      <c r="G11566" s="599" t="s">
        <v>4133</v>
      </c>
      <c r="H11566" s="600" t="s">
        <v>4134</v>
      </c>
    </row>
    <row r="11567" spans="1:8">
      <c r="A11567" s="601" t="s">
        <v>4145</v>
      </c>
      <c r="B11567" s="602"/>
      <c r="C11567" s="602"/>
      <c r="D11567" s="603"/>
      <c r="E11567" s="604" t="s">
        <v>4146</v>
      </c>
      <c r="F11567" s="619">
        <v>0.3</v>
      </c>
      <c r="G11567" s="606">
        <v>1587.2183463750353</v>
      </c>
      <c r="H11567" s="607">
        <v>476.17</v>
      </c>
    </row>
    <row r="11568" spans="1:8">
      <c r="A11568" s="601"/>
      <c r="B11568" s="602"/>
      <c r="C11568" s="602"/>
      <c r="D11568" s="603"/>
      <c r="E11568" s="604" t="s">
        <v>4141</v>
      </c>
      <c r="F11568" s="619" t="s">
        <v>4141</v>
      </c>
      <c r="G11568" s="606" t="s">
        <v>4141</v>
      </c>
      <c r="H11568" s="607" t="s">
        <v>4141</v>
      </c>
    </row>
    <row r="11569" spans="1:8">
      <c r="A11569" s="601"/>
      <c r="B11569" s="602"/>
      <c r="C11569" s="602"/>
      <c r="D11569" s="603"/>
      <c r="E11569" s="604" t="s">
        <v>4141</v>
      </c>
      <c r="F11569" s="619" t="s">
        <v>4141</v>
      </c>
      <c r="G11569" s="606" t="s">
        <v>4141</v>
      </c>
      <c r="H11569" s="607" t="s">
        <v>4141</v>
      </c>
    </row>
    <row r="11570" spans="1:8">
      <c r="A11570" s="620"/>
      <c r="B11570" s="621"/>
      <c r="C11570" s="621"/>
      <c r="D11570" s="622"/>
      <c r="E11570" s="623" t="s">
        <v>4147</v>
      </c>
      <c r="F11570" s="624"/>
      <c r="G11570" s="625"/>
      <c r="H11570" s="612">
        <v>476.17</v>
      </c>
    </row>
    <row r="11571" spans="1:8">
      <c r="A11571" s="677" t="s">
        <v>4148</v>
      </c>
      <c r="B11571" s="678"/>
      <c r="C11571" s="678"/>
      <c r="D11571" s="678"/>
      <c r="E11571" s="678"/>
      <c r="F11571" s="678"/>
      <c r="G11571" s="678"/>
      <c r="H11571" s="679"/>
    </row>
    <row r="11572" spans="1:8">
      <c r="A11572" s="594" t="s">
        <v>4064</v>
      </c>
      <c r="B11572" s="595"/>
      <c r="C11572" s="595"/>
      <c r="D11572" s="596"/>
      <c r="E11572" s="597" t="s">
        <v>4130</v>
      </c>
      <c r="F11572" s="598" t="s">
        <v>4132</v>
      </c>
      <c r="G11572" s="599" t="s">
        <v>4133</v>
      </c>
      <c r="H11572" s="600" t="s">
        <v>4134</v>
      </c>
    </row>
    <row r="11573" spans="1:8">
      <c r="A11573" s="601" t="s">
        <v>4149</v>
      </c>
      <c r="B11573" s="602"/>
      <c r="C11573" s="602"/>
      <c r="D11573" s="603"/>
      <c r="E11573" s="604" t="s">
        <v>4140</v>
      </c>
      <c r="F11573" s="632">
        <v>0.1429</v>
      </c>
      <c r="G11573" s="606">
        <v>64783.484999999993</v>
      </c>
      <c r="H11573" s="607">
        <v>9257.56</v>
      </c>
    </row>
    <row r="11574" spans="1:8">
      <c r="A11574" s="601"/>
      <c r="B11574" s="602"/>
      <c r="C11574" s="602"/>
      <c r="D11574" s="603"/>
      <c r="E11574" s="623" t="s">
        <v>4150</v>
      </c>
      <c r="F11574" s="624"/>
      <c r="G11574" s="625"/>
      <c r="H11574" s="612">
        <v>9257.56</v>
      </c>
    </row>
    <row r="11575" spans="1:8">
      <c r="A11575" s="677" t="s">
        <v>4151</v>
      </c>
      <c r="B11575" s="678"/>
      <c r="C11575" s="678"/>
      <c r="D11575" s="678"/>
      <c r="E11575" s="678"/>
      <c r="F11575" s="678"/>
      <c r="G11575" s="678"/>
      <c r="H11575" s="679"/>
    </row>
    <row r="11576" spans="1:8">
      <c r="A11576" s="594" t="s">
        <v>4064</v>
      </c>
      <c r="B11576" s="595"/>
      <c r="C11576" s="595"/>
      <c r="D11576" s="596"/>
      <c r="E11576" s="597" t="s">
        <v>4130</v>
      </c>
      <c r="F11576" s="598" t="s">
        <v>4144</v>
      </c>
      <c r="G11576" s="599" t="s">
        <v>4133</v>
      </c>
      <c r="H11576" s="600" t="s">
        <v>4134</v>
      </c>
    </row>
    <row r="11577" spans="1:8">
      <c r="A11577" s="601" t="s">
        <v>4195</v>
      </c>
      <c r="B11577" s="602"/>
      <c r="C11577" s="602"/>
      <c r="D11577" s="603"/>
      <c r="E11577" s="604" t="s">
        <v>4146</v>
      </c>
      <c r="F11577" s="640">
        <v>0.3</v>
      </c>
      <c r="G11577" s="606">
        <v>45029.264109374999</v>
      </c>
      <c r="H11577" s="607">
        <v>13508.78</v>
      </c>
    </row>
    <row r="11578" spans="1:8">
      <c r="A11578" s="601"/>
      <c r="B11578" s="602"/>
      <c r="C11578" s="602"/>
      <c r="D11578" s="603"/>
      <c r="E11578" s="604" t="s">
        <v>4141</v>
      </c>
      <c r="F11578" s="605"/>
      <c r="G11578" s="606" t="s">
        <v>4141</v>
      </c>
      <c r="H11578" s="607" t="s">
        <v>4141</v>
      </c>
    </row>
    <row r="11579" spans="1:8" ht="13.5" thickBot="1">
      <c r="A11579" s="641"/>
      <c r="B11579" s="642"/>
      <c r="C11579" s="642"/>
      <c r="D11579" s="643"/>
      <c r="E11579" s="644" t="s">
        <v>4153</v>
      </c>
      <c r="F11579" s="645"/>
      <c r="G11579" s="646"/>
      <c r="H11579" s="647">
        <v>13508.78</v>
      </c>
    </row>
    <row r="11580" spans="1:8" ht="13.5" thickBot="1">
      <c r="A11580" s="648" t="s">
        <v>4154</v>
      </c>
      <c r="B11580" s="649"/>
      <c r="C11580" s="649"/>
      <c r="D11580" s="649"/>
      <c r="E11580" s="650"/>
      <c r="F11580" s="651">
        <v>74195.509999999995</v>
      </c>
      <c r="G11580" s="652"/>
      <c r="H11580" s="653"/>
    </row>
    <row r="11581" spans="1:8" ht="15.75" thickBot="1">
      <c r="A11581" s="579"/>
      <c r="B11581" s="579"/>
      <c r="C11581" s="579"/>
      <c r="D11581" s="579"/>
      <c r="E11581" s="579"/>
      <c r="F11581" s="579"/>
      <c r="G11581" s="579"/>
      <c r="H11581" s="579"/>
    </row>
    <row r="11582" spans="1:8" ht="15.75" thickBot="1">
      <c r="A11582" s="580"/>
      <c r="B11582" s="580"/>
      <c r="C11582" s="580"/>
      <c r="D11582" s="580"/>
      <c r="E11582" s="580"/>
      <c r="F11582" s="580"/>
      <c r="G11582" s="580"/>
      <c r="H11582" s="580"/>
    </row>
    <row r="11583" spans="1:8" ht="51.75" thickBot="1">
      <c r="A11583" s="573" t="s">
        <v>4129</v>
      </c>
      <c r="B11583" s="581"/>
      <c r="C11583" s="581"/>
      <c r="D11583" s="582" t="s">
        <v>902</v>
      </c>
      <c r="E11583" s="583" t="s">
        <v>4130</v>
      </c>
      <c r="F11583" s="584" t="s">
        <v>25</v>
      </c>
      <c r="G11583" s="585" t="s">
        <v>0</v>
      </c>
      <c r="H11583" s="586" t="s">
        <v>5234</v>
      </c>
    </row>
    <row r="11584" spans="1:8" ht="15.75" customHeight="1" thickBot="1">
      <c r="A11584" s="580"/>
      <c r="B11584" s="580"/>
      <c r="C11584" s="580"/>
      <c r="D11584" s="580"/>
      <c r="E11584" s="580"/>
      <c r="F11584" s="580"/>
      <c r="G11584" s="580"/>
      <c r="H11584" s="580"/>
    </row>
    <row r="11585" spans="1:8">
      <c r="A11585" s="674" t="s">
        <v>1297</v>
      </c>
      <c r="B11585" s="675"/>
      <c r="C11585" s="675"/>
      <c r="D11585" s="675"/>
      <c r="E11585" s="675"/>
      <c r="F11585" s="675"/>
      <c r="G11585" s="675"/>
      <c r="H11585" s="676"/>
    </row>
    <row r="11586" spans="1:8">
      <c r="A11586" s="594" t="s">
        <v>4064</v>
      </c>
      <c r="B11586" s="595"/>
      <c r="C11586" s="595"/>
      <c r="D11586" s="596"/>
      <c r="E11586" s="597" t="s">
        <v>4130</v>
      </c>
      <c r="F11586" s="598" t="s">
        <v>4132</v>
      </c>
      <c r="G11586" s="599" t="s">
        <v>4133</v>
      </c>
      <c r="H11586" s="600" t="s">
        <v>4134</v>
      </c>
    </row>
    <row r="11587" spans="1:8">
      <c r="A11587" s="601" t="s">
        <v>5235</v>
      </c>
      <c r="B11587" s="602"/>
      <c r="C11587" s="602"/>
      <c r="D11587" s="603"/>
      <c r="E11587" s="604" t="s">
        <v>4136</v>
      </c>
      <c r="F11587" s="605">
        <v>1.05</v>
      </c>
      <c r="G11587" s="606">
        <v>57375</v>
      </c>
      <c r="H11587" s="607">
        <v>60243.75</v>
      </c>
    </row>
    <row r="11588" spans="1:8">
      <c r="A11588" s="601" t="s">
        <v>4946</v>
      </c>
      <c r="B11588" s="602"/>
      <c r="C11588" s="602"/>
      <c r="D11588" s="603"/>
      <c r="E11588" s="604" t="s">
        <v>4138</v>
      </c>
      <c r="F11588" s="605">
        <v>1</v>
      </c>
      <c r="G11588" s="606">
        <v>1995</v>
      </c>
      <c r="H11588" s="607">
        <v>1995</v>
      </c>
    </row>
    <row r="11589" spans="1:8">
      <c r="A11589" s="601"/>
      <c r="B11589" s="602"/>
      <c r="C11589" s="602"/>
      <c r="D11589" s="603"/>
      <c r="E11589" s="604" t="s">
        <v>4141</v>
      </c>
      <c r="F11589" s="605"/>
      <c r="G11589" s="606" t="s">
        <v>4141</v>
      </c>
      <c r="H11589" s="607" t="s">
        <v>4141</v>
      </c>
    </row>
    <row r="11590" spans="1:8">
      <c r="A11590" s="601"/>
      <c r="B11590" s="602"/>
      <c r="C11590" s="602"/>
      <c r="D11590" s="603"/>
      <c r="E11590" s="604" t="s">
        <v>4141</v>
      </c>
      <c r="F11590" s="605"/>
      <c r="G11590" s="606" t="s">
        <v>4141</v>
      </c>
      <c r="H11590" s="607" t="s">
        <v>4141</v>
      </c>
    </row>
    <row r="11591" spans="1:8">
      <c r="A11591" s="601"/>
      <c r="B11591" s="602"/>
      <c r="C11591" s="602"/>
      <c r="D11591" s="603"/>
      <c r="E11591" s="623" t="s">
        <v>4142</v>
      </c>
      <c r="F11591" s="624"/>
      <c r="G11591" s="625"/>
      <c r="H11591" s="612">
        <v>62238.75</v>
      </c>
    </row>
    <row r="11592" spans="1:8">
      <c r="A11592" s="677" t="s">
        <v>4143</v>
      </c>
      <c r="B11592" s="678"/>
      <c r="C11592" s="678"/>
      <c r="D11592" s="678"/>
      <c r="E11592" s="678"/>
      <c r="F11592" s="678"/>
      <c r="G11592" s="678"/>
      <c r="H11592" s="679"/>
    </row>
    <row r="11593" spans="1:8">
      <c r="A11593" s="594" t="s">
        <v>4129</v>
      </c>
      <c r="B11593" s="595"/>
      <c r="C11593" s="595"/>
      <c r="D11593" s="596"/>
      <c r="E11593" s="597" t="s">
        <v>4130</v>
      </c>
      <c r="F11593" s="598" t="s">
        <v>4144</v>
      </c>
      <c r="G11593" s="599" t="s">
        <v>4133</v>
      </c>
      <c r="H11593" s="600" t="s">
        <v>4134</v>
      </c>
    </row>
    <row r="11594" spans="1:8">
      <c r="A11594" s="601" t="s">
        <v>4145</v>
      </c>
      <c r="B11594" s="602"/>
      <c r="C11594" s="602"/>
      <c r="D11594" s="603"/>
      <c r="E11594" s="604" t="s">
        <v>4146</v>
      </c>
      <c r="F11594" s="619">
        <v>0.5</v>
      </c>
      <c r="G11594" s="606">
        <v>1587.2183463750353</v>
      </c>
      <c r="H11594" s="607">
        <v>793.61</v>
      </c>
    </row>
    <row r="11595" spans="1:8">
      <c r="A11595" s="601"/>
      <c r="B11595" s="602"/>
      <c r="C11595" s="602"/>
      <c r="D11595" s="603"/>
      <c r="E11595" s="604" t="s">
        <v>4141</v>
      </c>
      <c r="F11595" s="619" t="s">
        <v>4141</v>
      </c>
      <c r="G11595" s="606" t="s">
        <v>4141</v>
      </c>
      <c r="H11595" s="607" t="s">
        <v>4141</v>
      </c>
    </row>
    <row r="11596" spans="1:8">
      <c r="A11596" s="601"/>
      <c r="B11596" s="602"/>
      <c r="C11596" s="602"/>
      <c r="D11596" s="603"/>
      <c r="E11596" s="604" t="s">
        <v>4141</v>
      </c>
      <c r="F11596" s="619" t="s">
        <v>4141</v>
      </c>
      <c r="G11596" s="606" t="s">
        <v>4141</v>
      </c>
      <c r="H11596" s="607" t="s">
        <v>4141</v>
      </c>
    </row>
    <row r="11597" spans="1:8">
      <c r="A11597" s="620"/>
      <c r="B11597" s="621"/>
      <c r="C11597" s="621"/>
      <c r="D11597" s="622"/>
      <c r="E11597" s="623" t="s">
        <v>4147</v>
      </c>
      <c r="F11597" s="624"/>
      <c r="G11597" s="625"/>
      <c r="H11597" s="612">
        <v>793.61</v>
      </c>
    </row>
    <row r="11598" spans="1:8">
      <c r="A11598" s="677" t="s">
        <v>4148</v>
      </c>
      <c r="B11598" s="678"/>
      <c r="C11598" s="678"/>
      <c r="D11598" s="678"/>
      <c r="E11598" s="678"/>
      <c r="F11598" s="678"/>
      <c r="G11598" s="678"/>
      <c r="H11598" s="679"/>
    </row>
    <row r="11599" spans="1:8">
      <c r="A11599" s="594" t="s">
        <v>4064</v>
      </c>
      <c r="B11599" s="595"/>
      <c r="C11599" s="595"/>
      <c r="D11599" s="596"/>
      <c r="E11599" s="597" t="s">
        <v>4130</v>
      </c>
      <c r="F11599" s="598" t="s">
        <v>4132</v>
      </c>
      <c r="G11599" s="599" t="s">
        <v>4133</v>
      </c>
      <c r="H11599" s="600" t="s">
        <v>4134</v>
      </c>
    </row>
    <row r="11600" spans="1:8">
      <c r="A11600" s="601" t="s">
        <v>4149</v>
      </c>
      <c r="B11600" s="602"/>
      <c r="C11600" s="602"/>
      <c r="D11600" s="603"/>
      <c r="E11600" s="604" t="s">
        <v>4140</v>
      </c>
      <c r="F11600" s="632">
        <v>0.1429</v>
      </c>
      <c r="G11600" s="606">
        <v>64783.484999999993</v>
      </c>
      <c r="H11600" s="607">
        <v>9257.56</v>
      </c>
    </row>
    <row r="11601" spans="1:8">
      <c r="A11601" s="601"/>
      <c r="B11601" s="602"/>
      <c r="C11601" s="602"/>
      <c r="D11601" s="603"/>
      <c r="E11601" s="623" t="s">
        <v>4150</v>
      </c>
      <c r="F11601" s="624"/>
      <c r="G11601" s="625"/>
      <c r="H11601" s="612">
        <v>9257.56</v>
      </c>
    </row>
    <row r="11602" spans="1:8">
      <c r="A11602" s="677" t="s">
        <v>4151</v>
      </c>
      <c r="B11602" s="678"/>
      <c r="C11602" s="678"/>
      <c r="D11602" s="678"/>
      <c r="E11602" s="678"/>
      <c r="F11602" s="678"/>
      <c r="G11602" s="678"/>
      <c r="H11602" s="679"/>
    </row>
    <row r="11603" spans="1:8">
      <c r="A11603" s="594" t="s">
        <v>4064</v>
      </c>
      <c r="B11603" s="595"/>
      <c r="C11603" s="595"/>
      <c r="D11603" s="596"/>
      <c r="E11603" s="597" t="s">
        <v>4130</v>
      </c>
      <c r="F11603" s="598" t="s">
        <v>4144</v>
      </c>
      <c r="G11603" s="599" t="s">
        <v>4133</v>
      </c>
      <c r="H11603" s="600" t="s">
        <v>4134</v>
      </c>
    </row>
    <row r="11604" spans="1:8">
      <c r="A11604" s="601" t="s">
        <v>4195</v>
      </c>
      <c r="B11604" s="602"/>
      <c r="C11604" s="602"/>
      <c r="D11604" s="603"/>
      <c r="E11604" s="604" t="s">
        <v>4146</v>
      </c>
      <c r="F11604" s="640">
        <v>0.5</v>
      </c>
      <c r="G11604" s="606">
        <v>45029.264109374999</v>
      </c>
      <c r="H11604" s="607">
        <v>22514.63</v>
      </c>
    </row>
    <row r="11605" spans="1:8">
      <c r="A11605" s="601"/>
      <c r="B11605" s="602"/>
      <c r="C11605" s="602"/>
      <c r="D11605" s="603"/>
      <c r="E11605" s="604" t="s">
        <v>4141</v>
      </c>
      <c r="F11605" s="605"/>
      <c r="G11605" s="606" t="s">
        <v>4141</v>
      </c>
      <c r="H11605" s="607" t="s">
        <v>4141</v>
      </c>
    </row>
    <row r="11606" spans="1:8" ht="13.5" thickBot="1">
      <c r="A11606" s="641"/>
      <c r="B11606" s="642"/>
      <c r="C11606" s="642"/>
      <c r="D11606" s="643"/>
      <c r="E11606" s="644" t="s">
        <v>4153</v>
      </c>
      <c r="F11606" s="645"/>
      <c r="G11606" s="646"/>
      <c r="H11606" s="647">
        <v>22514.63</v>
      </c>
    </row>
    <row r="11607" spans="1:8" ht="13.5" thickBot="1">
      <c r="A11607" s="648" t="s">
        <v>4154</v>
      </c>
      <c r="B11607" s="649"/>
      <c r="C11607" s="649"/>
      <c r="D11607" s="649"/>
      <c r="E11607" s="650"/>
      <c r="F11607" s="651">
        <v>94804.55</v>
      </c>
      <c r="G11607" s="652"/>
      <c r="H11607" s="653"/>
    </row>
    <row r="11608" spans="1:8" ht="15.75" thickBot="1">
      <c r="A11608" s="579"/>
      <c r="B11608" s="579"/>
      <c r="C11608" s="579"/>
      <c r="D11608" s="579"/>
      <c r="E11608" s="579"/>
      <c r="F11608" s="579"/>
      <c r="G11608" s="579"/>
      <c r="H11608" s="579"/>
    </row>
    <row r="11609" spans="1:8" ht="15.75" thickBot="1">
      <c r="A11609" s="580"/>
      <c r="B11609" s="580"/>
      <c r="C11609" s="580"/>
      <c r="D11609" s="580"/>
      <c r="E11609" s="580"/>
      <c r="F11609" s="580"/>
      <c r="G11609" s="580"/>
      <c r="H11609" s="580"/>
    </row>
    <row r="11610" spans="1:8" ht="51.75" thickBot="1">
      <c r="A11610" s="573" t="s">
        <v>4129</v>
      </c>
      <c r="B11610" s="581"/>
      <c r="C11610" s="581"/>
      <c r="D11610" s="582" t="s">
        <v>904</v>
      </c>
      <c r="E11610" s="583" t="s">
        <v>4130</v>
      </c>
      <c r="F11610" s="584" t="s">
        <v>2</v>
      </c>
      <c r="G11610" s="585" t="s">
        <v>0</v>
      </c>
      <c r="H11610" s="586" t="s">
        <v>5236</v>
      </c>
    </row>
    <row r="11611" spans="1:8" ht="15.75" customHeight="1" thickBot="1">
      <c r="A11611" s="580"/>
      <c r="B11611" s="580"/>
      <c r="C11611" s="580"/>
      <c r="D11611" s="580"/>
      <c r="E11611" s="580"/>
      <c r="F11611" s="580"/>
      <c r="G11611" s="580"/>
      <c r="H11611" s="580"/>
    </row>
    <row r="11612" spans="1:8">
      <c r="A11612" s="674" t="s">
        <v>1297</v>
      </c>
      <c r="B11612" s="675"/>
      <c r="C11612" s="675"/>
      <c r="D11612" s="675"/>
      <c r="E11612" s="675"/>
      <c r="F11612" s="675"/>
      <c r="G11612" s="675"/>
      <c r="H11612" s="676"/>
    </row>
    <row r="11613" spans="1:8">
      <c r="A11613" s="594" t="s">
        <v>4064</v>
      </c>
      <c r="B11613" s="595"/>
      <c r="C11613" s="595"/>
      <c r="D11613" s="596"/>
      <c r="E11613" s="597" t="s">
        <v>4130</v>
      </c>
      <c r="F11613" s="598" t="s">
        <v>4132</v>
      </c>
      <c r="G11613" s="599" t="s">
        <v>4133</v>
      </c>
      <c r="H11613" s="600" t="s">
        <v>4134</v>
      </c>
    </row>
    <row r="11614" spans="1:8">
      <c r="A11614" s="601" t="s">
        <v>5237</v>
      </c>
      <c r="B11614" s="602"/>
      <c r="C11614" s="602"/>
      <c r="D11614" s="603"/>
      <c r="E11614" s="604" t="s">
        <v>4138</v>
      </c>
      <c r="F11614" s="605">
        <v>1</v>
      </c>
      <c r="G11614" s="606">
        <v>102572</v>
      </c>
      <c r="H11614" s="607">
        <v>102572</v>
      </c>
    </row>
    <row r="11615" spans="1:8">
      <c r="A11615" s="601"/>
      <c r="B11615" s="602"/>
      <c r="C11615" s="602"/>
      <c r="D11615" s="603"/>
      <c r="E11615" s="604" t="s">
        <v>4141</v>
      </c>
      <c r="F11615" s="605"/>
      <c r="G11615" s="606" t="s">
        <v>4141</v>
      </c>
      <c r="H11615" s="607" t="s">
        <v>4141</v>
      </c>
    </row>
    <row r="11616" spans="1:8">
      <c r="A11616" s="601"/>
      <c r="B11616" s="602"/>
      <c r="C11616" s="602"/>
      <c r="D11616" s="603"/>
      <c r="E11616" s="604" t="s">
        <v>4141</v>
      </c>
      <c r="F11616" s="605"/>
      <c r="G11616" s="606" t="s">
        <v>4141</v>
      </c>
      <c r="H11616" s="607" t="s">
        <v>4141</v>
      </c>
    </row>
    <row r="11617" spans="1:8">
      <c r="A11617" s="601"/>
      <c r="B11617" s="602"/>
      <c r="C11617" s="602"/>
      <c r="D11617" s="603"/>
      <c r="E11617" s="604" t="s">
        <v>4141</v>
      </c>
      <c r="F11617" s="605"/>
      <c r="G11617" s="606" t="s">
        <v>4141</v>
      </c>
      <c r="H11617" s="607" t="s">
        <v>4141</v>
      </c>
    </row>
    <row r="11618" spans="1:8">
      <c r="A11618" s="601"/>
      <c r="B11618" s="602"/>
      <c r="C11618" s="602"/>
      <c r="D11618" s="603"/>
      <c r="E11618" s="623" t="s">
        <v>4142</v>
      </c>
      <c r="F11618" s="624"/>
      <c r="G11618" s="625"/>
      <c r="H11618" s="612">
        <v>102572</v>
      </c>
    </row>
    <row r="11619" spans="1:8">
      <c r="A11619" s="677" t="s">
        <v>4143</v>
      </c>
      <c r="B11619" s="678"/>
      <c r="C11619" s="678"/>
      <c r="D11619" s="678"/>
      <c r="E11619" s="678"/>
      <c r="F11619" s="678"/>
      <c r="G11619" s="678"/>
      <c r="H11619" s="679"/>
    </row>
    <row r="11620" spans="1:8">
      <c r="A11620" s="594" t="s">
        <v>4129</v>
      </c>
      <c r="B11620" s="595"/>
      <c r="C11620" s="595"/>
      <c r="D11620" s="596"/>
      <c r="E11620" s="597" t="s">
        <v>4130</v>
      </c>
      <c r="F11620" s="598" t="s">
        <v>4144</v>
      </c>
      <c r="G11620" s="599" t="s">
        <v>4133</v>
      </c>
      <c r="H11620" s="600" t="s">
        <v>4134</v>
      </c>
    </row>
    <row r="11621" spans="1:8">
      <c r="A11621" s="601" t="s">
        <v>4145</v>
      </c>
      <c r="B11621" s="602"/>
      <c r="C11621" s="602"/>
      <c r="D11621" s="603"/>
      <c r="E11621" s="604" t="s">
        <v>4146</v>
      </c>
      <c r="F11621" s="619">
        <v>0.3</v>
      </c>
      <c r="G11621" s="606">
        <v>1587.2183463750353</v>
      </c>
      <c r="H11621" s="607">
        <v>476.17</v>
      </c>
    </row>
    <row r="11622" spans="1:8">
      <c r="A11622" s="601"/>
      <c r="B11622" s="602"/>
      <c r="C11622" s="602"/>
      <c r="D11622" s="603"/>
      <c r="E11622" s="604" t="s">
        <v>4141</v>
      </c>
      <c r="F11622" s="619" t="s">
        <v>4141</v>
      </c>
      <c r="G11622" s="606" t="s">
        <v>4141</v>
      </c>
      <c r="H11622" s="607" t="s">
        <v>4141</v>
      </c>
    </row>
    <row r="11623" spans="1:8">
      <c r="A11623" s="601"/>
      <c r="B11623" s="602"/>
      <c r="C11623" s="602"/>
      <c r="D11623" s="603"/>
      <c r="E11623" s="604" t="s">
        <v>4141</v>
      </c>
      <c r="F11623" s="619" t="s">
        <v>4141</v>
      </c>
      <c r="G11623" s="606" t="s">
        <v>4141</v>
      </c>
      <c r="H11623" s="607" t="s">
        <v>4141</v>
      </c>
    </row>
    <row r="11624" spans="1:8">
      <c r="A11624" s="620"/>
      <c r="B11624" s="621"/>
      <c r="C11624" s="621"/>
      <c r="D11624" s="622"/>
      <c r="E11624" s="623" t="s">
        <v>4147</v>
      </c>
      <c r="F11624" s="624"/>
      <c r="G11624" s="625"/>
      <c r="H11624" s="612">
        <v>476.17</v>
      </c>
    </row>
    <row r="11625" spans="1:8">
      <c r="A11625" s="677" t="s">
        <v>4148</v>
      </c>
      <c r="B11625" s="678"/>
      <c r="C11625" s="678"/>
      <c r="D11625" s="678"/>
      <c r="E11625" s="678"/>
      <c r="F11625" s="678"/>
      <c r="G11625" s="678"/>
      <c r="H11625" s="679"/>
    </row>
    <row r="11626" spans="1:8">
      <c r="A11626" s="594" t="s">
        <v>4064</v>
      </c>
      <c r="B11626" s="595"/>
      <c r="C11626" s="595"/>
      <c r="D11626" s="596"/>
      <c r="E11626" s="597" t="s">
        <v>4130</v>
      </c>
      <c r="F11626" s="598" t="s">
        <v>4132</v>
      </c>
      <c r="G11626" s="599" t="s">
        <v>4133</v>
      </c>
      <c r="H11626" s="600" t="s">
        <v>4134</v>
      </c>
    </row>
    <row r="11627" spans="1:8">
      <c r="A11627" s="601" t="s">
        <v>4149</v>
      </c>
      <c r="B11627" s="602"/>
      <c r="C11627" s="602"/>
      <c r="D11627" s="603"/>
      <c r="E11627" s="604" t="s">
        <v>4140</v>
      </c>
      <c r="F11627" s="632">
        <v>0.1429</v>
      </c>
      <c r="G11627" s="606">
        <v>64783.484999999993</v>
      </c>
      <c r="H11627" s="607">
        <v>9257.56</v>
      </c>
    </row>
    <row r="11628" spans="1:8">
      <c r="A11628" s="601"/>
      <c r="B11628" s="602"/>
      <c r="C11628" s="602"/>
      <c r="D11628" s="603"/>
      <c r="E11628" s="623" t="s">
        <v>4150</v>
      </c>
      <c r="F11628" s="624"/>
      <c r="G11628" s="625"/>
      <c r="H11628" s="612">
        <v>9257.56</v>
      </c>
    </row>
    <row r="11629" spans="1:8">
      <c r="A11629" s="677" t="s">
        <v>4151</v>
      </c>
      <c r="B11629" s="678"/>
      <c r="C11629" s="678"/>
      <c r="D11629" s="678"/>
      <c r="E11629" s="678"/>
      <c r="F11629" s="678"/>
      <c r="G11629" s="678"/>
      <c r="H11629" s="679"/>
    </row>
    <row r="11630" spans="1:8">
      <c r="A11630" s="594" t="s">
        <v>4064</v>
      </c>
      <c r="B11630" s="595"/>
      <c r="C11630" s="595"/>
      <c r="D11630" s="596"/>
      <c r="E11630" s="597" t="s">
        <v>4130</v>
      </c>
      <c r="F11630" s="598" t="s">
        <v>4144</v>
      </c>
      <c r="G11630" s="599" t="s">
        <v>4133</v>
      </c>
      <c r="H11630" s="600" t="s">
        <v>4134</v>
      </c>
    </row>
    <row r="11631" spans="1:8">
      <c r="A11631" s="601" t="s">
        <v>4195</v>
      </c>
      <c r="B11631" s="602"/>
      <c r="C11631" s="602"/>
      <c r="D11631" s="603"/>
      <c r="E11631" s="604" t="s">
        <v>4146</v>
      </c>
      <c r="F11631" s="640">
        <v>0.3</v>
      </c>
      <c r="G11631" s="606">
        <v>45029.264109374999</v>
      </c>
      <c r="H11631" s="607">
        <v>13508.78</v>
      </c>
    </row>
    <row r="11632" spans="1:8">
      <c r="A11632" s="601"/>
      <c r="B11632" s="602"/>
      <c r="C11632" s="602"/>
      <c r="D11632" s="603"/>
      <c r="E11632" s="604" t="s">
        <v>4141</v>
      </c>
      <c r="F11632" s="605"/>
      <c r="G11632" s="606" t="s">
        <v>4141</v>
      </c>
      <c r="H11632" s="607" t="s">
        <v>4141</v>
      </c>
    </row>
    <row r="11633" spans="1:8" ht="13.5" thickBot="1">
      <c r="A11633" s="641"/>
      <c r="B11633" s="642"/>
      <c r="C11633" s="642"/>
      <c r="D11633" s="643"/>
      <c r="E11633" s="644" t="s">
        <v>4153</v>
      </c>
      <c r="F11633" s="645"/>
      <c r="G11633" s="646"/>
      <c r="H11633" s="647">
        <v>13508.78</v>
      </c>
    </row>
    <row r="11634" spans="1:8" ht="13.5" thickBot="1">
      <c r="A11634" s="648" t="s">
        <v>4154</v>
      </c>
      <c r="B11634" s="649"/>
      <c r="C11634" s="649"/>
      <c r="D11634" s="649"/>
      <c r="E11634" s="650"/>
      <c r="F11634" s="651">
        <v>125814.51</v>
      </c>
      <c r="G11634" s="652"/>
      <c r="H11634" s="653"/>
    </row>
    <row r="11635" spans="1:8" ht="15.75" thickBot="1">
      <c r="A11635" s="579"/>
      <c r="B11635" s="579"/>
      <c r="C11635" s="579"/>
      <c r="D11635" s="579"/>
      <c r="E11635" s="579"/>
      <c r="F11635" s="579"/>
      <c r="G11635" s="579"/>
      <c r="H11635" s="579"/>
    </row>
    <row r="11636" spans="1:8" ht="15.75" thickBot="1">
      <c r="A11636" s="580"/>
      <c r="B11636" s="580"/>
      <c r="C11636" s="580"/>
      <c r="D11636" s="580"/>
      <c r="E11636" s="580"/>
      <c r="F11636" s="580"/>
      <c r="G11636" s="580"/>
      <c r="H11636" s="580"/>
    </row>
    <row r="11637" spans="1:8" ht="64.5" thickBot="1">
      <c r="A11637" s="573" t="s">
        <v>4129</v>
      </c>
      <c r="B11637" s="581"/>
      <c r="C11637" s="581"/>
      <c r="D11637" s="582" t="s">
        <v>906</v>
      </c>
      <c r="E11637" s="583" t="s">
        <v>4130</v>
      </c>
      <c r="F11637" s="584" t="s">
        <v>25</v>
      </c>
      <c r="G11637" s="585" t="s">
        <v>0</v>
      </c>
      <c r="H11637" s="586" t="s">
        <v>5238</v>
      </c>
    </row>
    <row r="11638" spans="1:8" ht="15.75" customHeight="1" thickBot="1">
      <c r="A11638" s="580"/>
      <c r="B11638" s="580"/>
      <c r="C11638" s="580"/>
      <c r="D11638" s="580"/>
      <c r="E11638" s="580"/>
      <c r="F11638" s="580"/>
      <c r="G11638" s="580"/>
      <c r="H11638" s="580"/>
    </row>
    <row r="11639" spans="1:8">
      <c r="A11639" s="674" t="s">
        <v>1297</v>
      </c>
      <c r="B11639" s="675"/>
      <c r="C11639" s="675"/>
      <c r="D11639" s="675"/>
      <c r="E11639" s="675"/>
      <c r="F11639" s="675"/>
      <c r="G11639" s="675"/>
      <c r="H11639" s="676"/>
    </row>
    <row r="11640" spans="1:8">
      <c r="A11640" s="594" t="s">
        <v>4064</v>
      </c>
      <c r="B11640" s="595"/>
      <c r="C11640" s="595"/>
      <c r="D11640" s="596"/>
      <c r="E11640" s="597" t="s">
        <v>4130</v>
      </c>
      <c r="F11640" s="598" t="s">
        <v>4132</v>
      </c>
      <c r="G11640" s="599" t="s">
        <v>4133</v>
      </c>
      <c r="H11640" s="600" t="s">
        <v>4134</v>
      </c>
    </row>
    <row r="11641" spans="1:8" ht="26.25" customHeight="1">
      <c r="A11641" s="601" t="s">
        <v>5239</v>
      </c>
      <c r="B11641" s="602"/>
      <c r="C11641" s="602"/>
      <c r="D11641" s="603"/>
      <c r="E11641" s="604" t="s">
        <v>4138</v>
      </c>
      <c r="F11641" s="605">
        <v>1</v>
      </c>
      <c r="G11641" s="606">
        <v>88408</v>
      </c>
      <c r="H11641" s="607">
        <v>88408</v>
      </c>
    </row>
    <row r="11642" spans="1:8">
      <c r="A11642" s="601"/>
      <c r="B11642" s="602"/>
      <c r="C11642" s="602"/>
      <c r="D11642" s="603"/>
      <c r="E11642" s="604" t="s">
        <v>4141</v>
      </c>
      <c r="F11642" s="605"/>
      <c r="G11642" s="606" t="s">
        <v>4141</v>
      </c>
      <c r="H11642" s="607" t="s">
        <v>4141</v>
      </c>
    </row>
    <row r="11643" spans="1:8">
      <c r="A11643" s="601"/>
      <c r="B11643" s="602"/>
      <c r="C11643" s="602"/>
      <c r="D11643" s="603"/>
      <c r="E11643" s="604" t="s">
        <v>4141</v>
      </c>
      <c r="F11643" s="605"/>
      <c r="G11643" s="606" t="s">
        <v>4141</v>
      </c>
      <c r="H11643" s="607" t="s">
        <v>4141</v>
      </c>
    </row>
    <row r="11644" spans="1:8">
      <c r="A11644" s="601"/>
      <c r="B11644" s="602"/>
      <c r="C11644" s="602"/>
      <c r="D11644" s="603"/>
      <c r="E11644" s="604" t="s">
        <v>4141</v>
      </c>
      <c r="F11644" s="605"/>
      <c r="G11644" s="606" t="s">
        <v>4141</v>
      </c>
      <c r="H11644" s="607" t="s">
        <v>4141</v>
      </c>
    </row>
    <row r="11645" spans="1:8">
      <c r="A11645" s="601"/>
      <c r="B11645" s="602"/>
      <c r="C11645" s="602"/>
      <c r="D11645" s="603"/>
      <c r="E11645" s="623" t="s">
        <v>4142</v>
      </c>
      <c r="F11645" s="624"/>
      <c r="G11645" s="625"/>
      <c r="H11645" s="612">
        <v>88408</v>
      </c>
    </row>
    <row r="11646" spans="1:8">
      <c r="A11646" s="677" t="s">
        <v>4143</v>
      </c>
      <c r="B11646" s="678"/>
      <c r="C11646" s="678"/>
      <c r="D11646" s="678"/>
      <c r="E11646" s="678"/>
      <c r="F11646" s="678"/>
      <c r="G11646" s="678"/>
      <c r="H11646" s="679"/>
    </row>
    <row r="11647" spans="1:8">
      <c r="A11647" s="594" t="s">
        <v>4129</v>
      </c>
      <c r="B11647" s="595"/>
      <c r="C11647" s="595"/>
      <c r="D11647" s="596"/>
      <c r="E11647" s="597" t="s">
        <v>4130</v>
      </c>
      <c r="F11647" s="598" t="s">
        <v>4144</v>
      </c>
      <c r="G11647" s="599" t="s">
        <v>4133</v>
      </c>
      <c r="H11647" s="600" t="s">
        <v>4134</v>
      </c>
    </row>
    <row r="11648" spans="1:8">
      <c r="A11648" s="601" t="s">
        <v>4145</v>
      </c>
      <c r="B11648" s="602"/>
      <c r="C11648" s="602"/>
      <c r="D11648" s="603"/>
      <c r="E11648" s="604" t="s">
        <v>4146</v>
      </c>
      <c r="F11648" s="619">
        <v>0.3</v>
      </c>
      <c r="G11648" s="606">
        <v>1587.2183463750353</v>
      </c>
      <c r="H11648" s="607">
        <v>476.17</v>
      </c>
    </row>
    <row r="11649" spans="1:8">
      <c r="A11649" s="601"/>
      <c r="B11649" s="602"/>
      <c r="C11649" s="602"/>
      <c r="D11649" s="603"/>
      <c r="E11649" s="604" t="s">
        <v>4141</v>
      </c>
      <c r="F11649" s="619" t="s">
        <v>4141</v>
      </c>
      <c r="G11649" s="606" t="s">
        <v>4141</v>
      </c>
      <c r="H11649" s="607" t="s">
        <v>4141</v>
      </c>
    </row>
    <row r="11650" spans="1:8">
      <c r="A11650" s="601"/>
      <c r="B11650" s="602"/>
      <c r="C11650" s="602"/>
      <c r="D11650" s="603"/>
      <c r="E11650" s="604" t="s">
        <v>4141</v>
      </c>
      <c r="F11650" s="619" t="s">
        <v>4141</v>
      </c>
      <c r="G11650" s="606" t="s">
        <v>4141</v>
      </c>
      <c r="H11650" s="607" t="s">
        <v>4141</v>
      </c>
    </row>
    <row r="11651" spans="1:8">
      <c r="A11651" s="620"/>
      <c r="B11651" s="621"/>
      <c r="C11651" s="621"/>
      <c r="D11651" s="622"/>
      <c r="E11651" s="623" t="s">
        <v>4147</v>
      </c>
      <c r="F11651" s="624"/>
      <c r="G11651" s="625"/>
      <c r="H11651" s="612">
        <v>476.17</v>
      </c>
    </row>
    <row r="11652" spans="1:8">
      <c r="A11652" s="677" t="s">
        <v>4148</v>
      </c>
      <c r="B11652" s="678"/>
      <c r="C11652" s="678"/>
      <c r="D11652" s="678"/>
      <c r="E11652" s="678"/>
      <c r="F11652" s="678"/>
      <c r="G11652" s="678"/>
      <c r="H11652" s="679"/>
    </row>
    <row r="11653" spans="1:8">
      <c r="A11653" s="594" t="s">
        <v>4064</v>
      </c>
      <c r="B11653" s="595"/>
      <c r="C11653" s="595"/>
      <c r="D11653" s="596"/>
      <c r="E11653" s="597" t="s">
        <v>4130</v>
      </c>
      <c r="F11653" s="598" t="s">
        <v>4132</v>
      </c>
      <c r="G11653" s="599" t="s">
        <v>4133</v>
      </c>
      <c r="H11653" s="600" t="s">
        <v>4134</v>
      </c>
    </row>
    <row r="11654" spans="1:8">
      <c r="A11654" s="601" t="s">
        <v>4149</v>
      </c>
      <c r="B11654" s="602"/>
      <c r="C11654" s="602"/>
      <c r="D11654" s="603"/>
      <c r="E11654" s="604" t="s">
        <v>4140</v>
      </c>
      <c r="F11654" s="632">
        <v>0.1429</v>
      </c>
      <c r="G11654" s="606">
        <v>64783.484999999993</v>
      </c>
      <c r="H11654" s="607">
        <v>9257.56</v>
      </c>
    </row>
    <row r="11655" spans="1:8">
      <c r="A11655" s="601"/>
      <c r="B11655" s="602"/>
      <c r="C11655" s="602"/>
      <c r="D11655" s="603"/>
      <c r="E11655" s="623" t="s">
        <v>4150</v>
      </c>
      <c r="F11655" s="624"/>
      <c r="G11655" s="625"/>
      <c r="H11655" s="612">
        <v>9257.56</v>
      </c>
    </row>
    <row r="11656" spans="1:8">
      <c r="A11656" s="677" t="s">
        <v>4151</v>
      </c>
      <c r="B11656" s="678"/>
      <c r="C11656" s="678"/>
      <c r="D11656" s="678"/>
      <c r="E11656" s="678"/>
      <c r="F11656" s="678"/>
      <c r="G11656" s="678"/>
      <c r="H11656" s="679"/>
    </row>
    <row r="11657" spans="1:8">
      <c r="A11657" s="594" t="s">
        <v>4064</v>
      </c>
      <c r="B11657" s="595"/>
      <c r="C11657" s="595"/>
      <c r="D11657" s="596"/>
      <c r="E11657" s="597" t="s">
        <v>4130</v>
      </c>
      <c r="F11657" s="598" t="s">
        <v>4144</v>
      </c>
      <c r="G11657" s="599" t="s">
        <v>4133</v>
      </c>
      <c r="H11657" s="600" t="s">
        <v>4134</v>
      </c>
    </row>
    <row r="11658" spans="1:8">
      <c r="A11658" s="601" t="s">
        <v>4195</v>
      </c>
      <c r="B11658" s="602"/>
      <c r="C11658" s="602"/>
      <c r="D11658" s="603"/>
      <c r="E11658" s="604" t="s">
        <v>4146</v>
      </c>
      <c r="F11658" s="640">
        <v>0.3</v>
      </c>
      <c r="G11658" s="606">
        <v>45029.264109374999</v>
      </c>
      <c r="H11658" s="607">
        <v>13508.78</v>
      </c>
    </row>
    <row r="11659" spans="1:8">
      <c r="A11659" s="601"/>
      <c r="B11659" s="602"/>
      <c r="C11659" s="602"/>
      <c r="D11659" s="603"/>
      <c r="E11659" s="604" t="s">
        <v>4141</v>
      </c>
      <c r="F11659" s="605"/>
      <c r="G11659" s="606" t="s">
        <v>4141</v>
      </c>
      <c r="H11659" s="607" t="s">
        <v>4141</v>
      </c>
    </row>
    <row r="11660" spans="1:8" ht="13.5" thickBot="1">
      <c r="A11660" s="641"/>
      <c r="B11660" s="642"/>
      <c r="C11660" s="642"/>
      <c r="D11660" s="643"/>
      <c r="E11660" s="644" t="s">
        <v>4153</v>
      </c>
      <c r="F11660" s="645"/>
      <c r="G11660" s="646"/>
      <c r="H11660" s="647">
        <v>13508.78</v>
      </c>
    </row>
    <row r="11661" spans="1:8" ht="13.5" thickBot="1">
      <c r="A11661" s="648" t="s">
        <v>4154</v>
      </c>
      <c r="B11661" s="649"/>
      <c r="C11661" s="649"/>
      <c r="D11661" s="649"/>
      <c r="E11661" s="650"/>
      <c r="F11661" s="651">
        <v>111650.51</v>
      </c>
      <c r="G11661" s="652"/>
      <c r="H11661" s="653"/>
    </row>
    <row r="11662" spans="1:8" ht="15.75" thickBot="1">
      <c r="A11662" s="579"/>
      <c r="B11662" s="579"/>
      <c r="C11662" s="579"/>
      <c r="D11662" s="579"/>
      <c r="E11662" s="579"/>
      <c r="F11662" s="579"/>
      <c r="G11662" s="579"/>
      <c r="H11662" s="579"/>
    </row>
    <row r="11663" spans="1:8" ht="15.75" thickBot="1">
      <c r="A11663" s="580"/>
      <c r="B11663" s="580"/>
      <c r="C11663" s="580"/>
      <c r="D11663" s="580"/>
      <c r="E11663" s="580"/>
      <c r="F11663" s="580"/>
      <c r="G11663" s="580"/>
      <c r="H11663" s="580"/>
    </row>
    <row r="11664" spans="1:8" ht="51.75" thickBot="1">
      <c r="A11664" s="573" t="s">
        <v>4129</v>
      </c>
      <c r="B11664" s="581"/>
      <c r="C11664" s="581"/>
      <c r="D11664" s="582" t="s">
        <v>908</v>
      </c>
      <c r="E11664" s="583" t="s">
        <v>4130</v>
      </c>
      <c r="F11664" s="584" t="s">
        <v>2</v>
      </c>
      <c r="G11664" s="585" t="s">
        <v>0</v>
      </c>
      <c r="H11664" s="586" t="s">
        <v>5240</v>
      </c>
    </row>
    <row r="11665" spans="1:8" ht="15.75" customHeight="1" thickBot="1">
      <c r="A11665" s="580"/>
      <c r="B11665" s="580"/>
      <c r="C11665" s="580"/>
      <c r="D11665" s="580"/>
      <c r="E11665" s="580"/>
      <c r="F11665" s="580"/>
      <c r="G11665" s="580"/>
      <c r="H11665" s="580"/>
    </row>
    <row r="11666" spans="1:8">
      <c r="A11666" s="674" t="s">
        <v>1297</v>
      </c>
      <c r="B11666" s="675"/>
      <c r="C11666" s="675"/>
      <c r="D11666" s="675"/>
      <c r="E11666" s="675"/>
      <c r="F11666" s="675"/>
      <c r="G11666" s="675"/>
      <c r="H11666" s="676"/>
    </row>
    <row r="11667" spans="1:8">
      <c r="A11667" s="594" t="s">
        <v>4064</v>
      </c>
      <c r="B11667" s="595"/>
      <c r="C11667" s="595"/>
      <c r="D11667" s="596"/>
      <c r="E11667" s="597" t="s">
        <v>4130</v>
      </c>
      <c r="F11667" s="598" t="s">
        <v>4132</v>
      </c>
      <c r="G11667" s="599" t="s">
        <v>4133</v>
      </c>
      <c r="H11667" s="600" t="s">
        <v>4134</v>
      </c>
    </row>
    <row r="11668" spans="1:8" ht="30.75" customHeight="1">
      <c r="A11668" s="601" t="s">
        <v>5241</v>
      </c>
      <c r="B11668" s="602"/>
      <c r="C11668" s="602"/>
      <c r="D11668" s="603"/>
      <c r="E11668" s="604" t="s">
        <v>4138</v>
      </c>
      <c r="F11668" s="605">
        <v>1</v>
      </c>
      <c r="G11668" s="606">
        <v>77836</v>
      </c>
      <c r="H11668" s="607">
        <v>77836</v>
      </c>
    </row>
    <row r="11669" spans="1:8">
      <c r="A11669" s="601"/>
      <c r="B11669" s="602"/>
      <c r="C11669" s="602"/>
      <c r="D11669" s="603"/>
      <c r="E11669" s="604" t="s">
        <v>4141</v>
      </c>
      <c r="F11669" s="605"/>
      <c r="G11669" s="606" t="s">
        <v>4141</v>
      </c>
      <c r="H11669" s="607" t="s">
        <v>4141</v>
      </c>
    </row>
    <row r="11670" spans="1:8">
      <c r="A11670" s="601"/>
      <c r="B11670" s="602"/>
      <c r="C11670" s="602"/>
      <c r="D11670" s="603"/>
      <c r="E11670" s="604" t="s">
        <v>4141</v>
      </c>
      <c r="F11670" s="605"/>
      <c r="G11670" s="606" t="s">
        <v>4141</v>
      </c>
      <c r="H11670" s="607" t="s">
        <v>4141</v>
      </c>
    </row>
    <row r="11671" spans="1:8">
      <c r="A11671" s="601"/>
      <c r="B11671" s="602"/>
      <c r="C11671" s="602"/>
      <c r="D11671" s="603"/>
      <c r="E11671" s="604" t="s">
        <v>4141</v>
      </c>
      <c r="F11671" s="605"/>
      <c r="G11671" s="606" t="s">
        <v>4141</v>
      </c>
      <c r="H11671" s="607" t="s">
        <v>4141</v>
      </c>
    </row>
    <row r="11672" spans="1:8">
      <c r="A11672" s="601"/>
      <c r="B11672" s="602"/>
      <c r="C11672" s="602"/>
      <c r="D11672" s="603"/>
      <c r="E11672" s="623" t="s">
        <v>4142</v>
      </c>
      <c r="F11672" s="624"/>
      <c r="G11672" s="625"/>
      <c r="H11672" s="612">
        <v>77836</v>
      </c>
    </row>
    <row r="11673" spans="1:8">
      <c r="A11673" s="677" t="s">
        <v>4143</v>
      </c>
      <c r="B11673" s="678"/>
      <c r="C11673" s="678"/>
      <c r="D11673" s="678"/>
      <c r="E11673" s="678"/>
      <c r="F11673" s="678"/>
      <c r="G11673" s="678"/>
      <c r="H11673" s="679"/>
    </row>
    <row r="11674" spans="1:8">
      <c r="A11674" s="594" t="s">
        <v>4129</v>
      </c>
      <c r="B11674" s="595"/>
      <c r="C11674" s="595"/>
      <c r="D11674" s="596"/>
      <c r="E11674" s="597" t="s">
        <v>4130</v>
      </c>
      <c r="F11674" s="598" t="s">
        <v>4144</v>
      </c>
      <c r="G11674" s="599" t="s">
        <v>4133</v>
      </c>
      <c r="H11674" s="600" t="s">
        <v>4134</v>
      </c>
    </row>
    <row r="11675" spans="1:8">
      <c r="A11675" s="601" t="s">
        <v>4145</v>
      </c>
      <c r="B11675" s="602"/>
      <c r="C11675" s="602"/>
      <c r="D11675" s="603"/>
      <c r="E11675" s="604" t="s">
        <v>4146</v>
      </c>
      <c r="F11675" s="619">
        <v>0.3</v>
      </c>
      <c r="G11675" s="606">
        <v>1587.2183463750353</v>
      </c>
      <c r="H11675" s="607">
        <v>476.17</v>
      </c>
    </row>
    <row r="11676" spans="1:8">
      <c r="A11676" s="601"/>
      <c r="B11676" s="602"/>
      <c r="C11676" s="602"/>
      <c r="D11676" s="603"/>
      <c r="E11676" s="604" t="s">
        <v>4141</v>
      </c>
      <c r="F11676" s="619" t="s">
        <v>4141</v>
      </c>
      <c r="G11676" s="606" t="s">
        <v>4141</v>
      </c>
      <c r="H11676" s="607" t="s">
        <v>4141</v>
      </c>
    </row>
    <row r="11677" spans="1:8">
      <c r="A11677" s="601"/>
      <c r="B11677" s="602"/>
      <c r="C11677" s="602"/>
      <c r="D11677" s="603"/>
      <c r="E11677" s="604" t="s">
        <v>4141</v>
      </c>
      <c r="F11677" s="619" t="s">
        <v>4141</v>
      </c>
      <c r="G11677" s="606" t="s">
        <v>4141</v>
      </c>
      <c r="H11677" s="607" t="s">
        <v>4141</v>
      </c>
    </row>
    <row r="11678" spans="1:8">
      <c r="A11678" s="620"/>
      <c r="B11678" s="621"/>
      <c r="C11678" s="621"/>
      <c r="D11678" s="622"/>
      <c r="E11678" s="623" t="s">
        <v>4147</v>
      </c>
      <c r="F11678" s="624"/>
      <c r="G11678" s="625"/>
      <c r="H11678" s="612">
        <v>476.17</v>
      </c>
    </row>
    <row r="11679" spans="1:8">
      <c r="A11679" s="677" t="s">
        <v>4148</v>
      </c>
      <c r="B11679" s="678"/>
      <c r="C11679" s="678"/>
      <c r="D11679" s="678"/>
      <c r="E11679" s="678"/>
      <c r="F11679" s="678"/>
      <c r="G11679" s="678"/>
      <c r="H11679" s="679"/>
    </row>
    <row r="11680" spans="1:8">
      <c r="A11680" s="594" t="s">
        <v>4064</v>
      </c>
      <c r="B11680" s="595"/>
      <c r="C11680" s="595"/>
      <c r="D11680" s="596"/>
      <c r="E11680" s="597" t="s">
        <v>4130</v>
      </c>
      <c r="F11680" s="598" t="s">
        <v>4132</v>
      </c>
      <c r="G11680" s="599" t="s">
        <v>4133</v>
      </c>
      <c r="H11680" s="600" t="s">
        <v>4134</v>
      </c>
    </row>
    <row r="11681" spans="1:8">
      <c r="A11681" s="601" t="s">
        <v>4149</v>
      </c>
      <c r="B11681" s="602"/>
      <c r="C11681" s="602"/>
      <c r="D11681" s="603"/>
      <c r="E11681" s="604" t="s">
        <v>4140</v>
      </c>
      <c r="F11681" s="632">
        <v>0.1429</v>
      </c>
      <c r="G11681" s="606">
        <v>64783.484999999993</v>
      </c>
      <c r="H11681" s="607">
        <v>9257.56</v>
      </c>
    </row>
    <row r="11682" spans="1:8">
      <c r="A11682" s="601"/>
      <c r="B11682" s="602"/>
      <c r="C11682" s="602"/>
      <c r="D11682" s="603"/>
      <c r="E11682" s="623" t="s">
        <v>4150</v>
      </c>
      <c r="F11682" s="624"/>
      <c r="G11682" s="625"/>
      <c r="H11682" s="612">
        <v>9257.56</v>
      </c>
    </row>
    <row r="11683" spans="1:8">
      <c r="A11683" s="677" t="s">
        <v>4151</v>
      </c>
      <c r="B11683" s="678"/>
      <c r="C11683" s="678"/>
      <c r="D11683" s="678"/>
      <c r="E11683" s="678"/>
      <c r="F11683" s="678"/>
      <c r="G11683" s="678"/>
      <c r="H11683" s="679"/>
    </row>
    <row r="11684" spans="1:8">
      <c r="A11684" s="594" t="s">
        <v>4064</v>
      </c>
      <c r="B11684" s="595"/>
      <c r="C11684" s="595"/>
      <c r="D11684" s="596"/>
      <c r="E11684" s="597" t="s">
        <v>4130</v>
      </c>
      <c r="F11684" s="598" t="s">
        <v>4144</v>
      </c>
      <c r="G11684" s="599" t="s">
        <v>4133</v>
      </c>
      <c r="H11684" s="600" t="s">
        <v>4134</v>
      </c>
    </row>
    <row r="11685" spans="1:8">
      <c r="A11685" s="601" t="s">
        <v>4195</v>
      </c>
      <c r="B11685" s="602"/>
      <c r="C11685" s="602"/>
      <c r="D11685" s="603"/>
      <c r="E11685" s="604" t="s">
        <v>4146</v>
      </c>
      <c r="F11685" s="640">
        <v>0.3</v>
      </c>
      <c r="G11685" s="606">
        <v>45029.264109374999</v>
      </c>
      <c r="H11685" s="607">
        <v>13508.78</v>
      </c>
    </row>
    <row r="11686" spans="1:8">
      <c r="A11686" s="601"/>
      <c r="B11686" s="602"/>
      <c r="C11686" s="602"/>
      <c r="D11686" s="603"/>
      <c r="E11686" s="604" t="s">
        <v>4141</v>
      </c>
      <c r="F11686" s="605"/>
      <c r="G11686" s="606" t="s">
        <v>4141</v>
      </c>
      <c r="H11686" s="607" t="s">
        <v>4141</v>
      </c>
    </row>
    <row r="11687" spans="1:8" ht="13.5" thickBot="1">
      <c r="A11687" s="641"/>
      <c r="B11687" s="642"/>
      <c r="C11687" s="642"/>
      <c r="D11687" s="643"/>
      <c r="E11687" s="644" t="s">
        <v>4153</v>
      </c>
      <c r="F11687" s="645"/>
      <c r="G11687" s="646"/>
      <c r="H11687" s="647">
        <v>13508.78</v>
      </c>
    </row>
    <row r="11688" spans="1:8" ht="13.5" thickBot="1">
      <c r="A11688" s="648" t="s">
        <v>4154</v>
      </c>
      <c r="B11688" s="649"/>
      <c r="C11688" s="649"/>
      <c r="D11688" s="649"/>
      <c r="E11688" s="650"/>
      <c r="F11688" s="651">
        <v>101078.51</v>
      </c>
      <c r="G11688" s="652"/>
      <c r="H11688" s="653"/>
    </row>
    <row r="11689" spans="1:8" ht="15.75" thickBot="1">
      <c r="A11689" s="579"/>
      <c r="B11689" s="579"/>
      <c r="C11689" s="579"/>
      <c r="D11689" s="579"/>
      <c r="E11689" s="579"/>
      <c r="F11689" s="579"/>
      <c r="G11689" s="579"/>
      <c r="H11689" s="579"/>
    </row>
    <row r="11690" spans="1:8" ht="15.75" thickBot="1">
      <c r="A11690" s="580"/>
      <c r="B11690" s="580"/>
      <c r="C11690" s="580"/>
      <c r="D11690" s="580"/>
      <c r="E11690" s="580"/>
      <c r="F11690" s="580"/>
      <c r="G11690" s="580"/>
      <c r="H11690" s="580"/>
    </row>
    <row r="11691" spans="1:8" ht="64.5" thickBot="1">
      <c r="A11691" s="573" t="s">
        <v>4129</v>
      </c>
      <c r="B11691" s="581"/>
      <c r="C11691" s="581"/>
      <c r="D11691" s="582" t="s">
        <v>910</v>
      </c>
      <c r="E11691" s="583" t="s">
        <v>4130</v>
      </c>
      <c r="F11691" s="584" t="s">
        <v>25</v>
      </c>
      <c r="G11691" s="585" t="s">
        <v>0</v>
      </c>
      <c r="H11691" s="586" t="s">
        <v>5242</v>
      </c>
    </row>
    <row r="11692" spans="1:8" ht="15.75" customHeight="1" thickBot="1">
      <c r="A11692" s="580"/>
      <c r="B11692" s="580"/>
      <c r="C11692" s="580"/>
      <c r="D11692" s="580"/>
      <c r="E11692" s="580"/>
      <c r="F11692" s="580"/>
      <c r="G11692" s="580"/>
      <c r="H11692" s="580"/>
    </row>
    <row r="11693" spans="1:8">
      <c r="A11693" s="674" t="s">
        <v>1297</v>
      </c>
      <c r="B11693" s="675"/>
      <c r="C11693" s="675"/>
      <c r="D11693" s="675"/>
      <c r="E11693" s="675"/>
      <c r="F11693" s="675"/>
      <c r="G11693" s="675"/>
      <c r="H11693" s="676"/>
    </row>
    <row r="11694" spans="1:8">
      <c r="A11694" s="594" t="s">
        <v>4064</v>
      </c>
      <c r="B11694" s="595"/>
      <c r="C11694" s="595"/>
      <c r="D11694" s="596"/>
      <c r="E11694" s="597" t="s">
        <v>4130</v>
      </c>
      <c r="F11694" s="598" t="s">
        <v>4132</v>
      </c>
      <c r="G11694" s="599" t="s">
        <v>4133</v>
      </c>
      <c r="H11694" s="600" t="s">
        <v>4134</v>
      </c>
    </row>
    <row r="11695" spans="1:8" ht="27" customHeight="1">
      <c r="A11695" s="601" t="s">
        <v>5243</v>
      </c>
      <c r="B11695" s="602"/>
      <c r="C11695" s="602"/>
      <c r="D11695" s="603"/>
      <c r="E11695" s="604" t="s">
        <v>4138</v>
      </c>
      <c r="F11695" s="605">
        <v>1</v>
      </c>
      <c r="G11695" s="606">
        <v>182923</v>
      </c>
      <c r="H11695" s="607">
        <v>182923</v>
      </c>
    </row>
    <row r="11696" spans="1:8">
      <c r="A11696" s="601"/>
      <c r="B11696" s="602"/>
      <c r="C11696" s="602"/>
      <c r="D11696" s="603"/>
      <c r="E11696" s="604" t="s">
        <v>4141</v>
      </c>
      <c r="F11696" s="605"/>
      <c r="G11696" s="606" t="s">
        <v>4141</v>
      </c>
      <c r="H11696" s="607" t="s">
        <v>4141</v>
      </c>
    </row>
    <row r="11697" spans="1:8">
      <c r="A11697" s="601"/>
      <c r="B11697" s="602"/>
      <c r="C11697" s="602"/>
      <c r="D11697" s="603"/>
      <c r="E11697" s="604" t="s">
        <v>4141</v>
      </c>
      <c r="F11697" s="605"/>
      <c r="G11697" s="606" t="s">
        <v>4141</v>
      </c>
      <c r="H11697" s="607" t="s">
        <v>4141</v>
      </c>
    </row>
    <row r="11698" spans="1:8">
      <c r="A11698" s="601"/>
      <c r="B11698" s="602"/>
      <c r="C11698" s="602"/>
      <c r="D11698" s="603"/>
      <c r="E11698" s="604" t="s">
        <v>4141</v>
      </c>
      <c r="F11698" s="605"/>
      <c r="G11698" s="606" t="s">
        <v>4141</v>
      </c>
      <c r="H11698" s="607" t="s">
        <v>4141</v>
      </c>
    </row>
    <row r="11699" spans="1:8">
      <c r="A11699" s="601"/>
      <c r="B11699" s="602"/>
      <c r="C11699" s="602"/>
      <c r="D11699" s="603"/>
      <c r="E11699" s="623" t="s">
        <v>4142</v>
      </c>
      <c r="F11699" s="624"/>
      <c r="G11699" s="625"/>
      <c r="H11699" s="612">
        <v>182923</v>
      </c>
    </row>
    <row r="11700" spans="1:8">
      <c r="A11700" s="677" t="s">
        <v>4143</v>
      </c>
      <c r="B11700" s="678"/>
      <c r="C11700" s="678"/>
      <c r="D11700" s="678"/>
      <c r="E11700" s="678"/>
      <c r="F11700" s="678"/>
      <c r="G11700" s="678"/>
      <c r="H11700" s="679"/>
    </row>
    <row r="11701" spans="1:8">
      <c r="A11701" s="594" t="s">
        <v>4129</v>
      </c>
      <c r="B11701" s="595"/>
      <c r="C11701" s="595"/>
      <c r="D11701" s="596"/>
      <c r="E11701" s="597" t="s">
        <v>4130</v>
      </c>
      <c r="F11701" s="598" t="s">
        <v>4144</v>
      </c>
      <c r="G11701" s="599" t="s">
        <v>4133</v>
      </c>
      <c r="H11701" s="600" t="s">
        <v>4134</v>
      </c>
    </row>
    <row r="11702" spans="1:8">
      <c r="A11702" s="601" t="s">
        <v>4145</v>
      </c>
      <c r="B11702" s="602"/>
      <c r="C11702" s="602"/>
      <c r="D11702" s="603"/>
      <c r="E11702" s="604" t="s">
        <v>4146</v>
      </c>
      <c r="F11702" s="619">
        <v>0.3</v>
      </c>
      <c r="G11702" s="606">
        <v>1587.2183463750353</v>
      </c>
      <c r="H11702" s="607">
        <v>476.17</v>
      </c>
    </row>
    <row r="11703" spans="1:8">
      <c r="A11703" s="601"/>
      <c r="B11703" s="602"/>
      <c r="C11703" s="602"/>
      <c r="D11703" s="603"/>
      <c r="E11703" s="604" t="s">
        <v>4141</v>
      </c>
      <c r="F11703" s="619" t="s">
        <v>4141</v>
      </c>
      <c r="G11703" s="606" t="s">
        <v>4141</v>
      </c>
      <c r="H11703" s="607" t="s">
        <v>4141</v>
      </c>
    </row>
    <row r="11704" spans="1:8">
      <c r="A11704" s="601"/>
      <c r="B11704" s="602"/>
      <c r="C11704" s="602"/>
      <c r="D11704" s="603"/>
      <c r="E11704" s="604" t="s">
        <v>4141</v>
      </c>
      <c r="F11704" s="619" t="s">
        <v>4141</v>
      </c>
      <c r="G11704" s="606" t="s">
        <v>4141</v>
      </c>
      <c r="H11704" s="607" t="s">
        <v>4141</v>
      </c>
    </row>
    <row r="11705" spans="1:8">
      <c r="A11705" s="620"/>
      <c r="B11705" s="621"/>
      <c r="C11705" s="621"/>
      <c r="D11705" s="622"/>
      <c r="E11705" s="623" t="s">
        <v>4147</v>
      </c>
      <c r="F11705" s="624"/>
      <c r="G11705" s="625"/>
      <c r="H11705" s="612">
        <v>476.17</v>
      </c>
    </row>
    <row r="11706" spans="1:8">
      <c r="A11706" s="677" t="s">
        <v>4148</v>
      </c>
      <c r="B11706" s="678"/>
      <c r="C11706" s="678"/>
      <c r="D11706" s="678"/>
      <c r="E11706" s="678"/>
      <c r="F11706" s="678"/>
      <c r="G11706" s="678"/>
      <c r="H11706" s="679"/>
    </row>
    <row r="11707" spans="1:8">
      <c r="A11707" s="594" t="s">
        <v>4064</v>
      </c>
      <c r="B11707" s="595"/>
      <c r="C11707" s="595"/>
      <c r="D11707" s="596"/>
      <c r="E11707" s="597" t="s">
        <v>4130</v>
      </c>
      <c r="F11707" s="598" t="s">
        <v>4132</v>
      </c>
      <c r="G11707" s="599" t="s">
        <v>4133</v>
      </c>
      <c r="H11707" s="600" t="s">
        <v>4134</v>
      </c>
    </row>
    <row r="11708" spans="1:8">
      <c r="A11708" s="601" t="s">
        <v>4149</v>
      </c>
      <c r="B11708" s="602"/>
      <c r="C11708" s="602"/>
      <c r="D11708" s="603"/>
      <c r="E11708" s="604" t="s">
        <v>4140</v>
      </c>
      <c r="F11708" s="632">
        <v>0.1429</v>
      </c>
      <c r="G11708" s="606">
        <v>64783.484999999993</v>
      </c>
      <c r="H11708" s="607">
        <v>9257.56</v>
      </c>
    </row>
    <row r="11709" spans="1:8">
      <c r="A11709" s="601"/>
      <c r="B11709" s="602"/>
      <c r="C11709" s="602"/>
      <c r="D11709" s="603"/>
      <c r="E11709" s="623" t="s">
        <v>4150</v>
      </c>
      <c r="F11709" s="624"/>
      <c r="G11709" s="625"/>
      <c r="H11709" s="612">
        <v>9257.56</v>
      </c>
    </row>
    <row r="11710" spans="1:8">
      <c r="A11710" s="677" t="s">
        <v>4151</v>
      </c>
      <c r="B11710" s="678"/>
      <c r="C11710" s="678"/>
      <c r="D11710" s="678"/>
      <c r="E11710" s="678"/>
      <c r="F11710" s="678"/>
      <c r="G11710" s="678"/>
      <c r="H11710" s="679"/>
    </row>
    <row r="11711" spans="1:8">
      <c r="A11711" s="594" t="s">
        <v>4064</v>
      </c>
      <c r="B11711" s="595"/>
      <c r="C11711" s="595"/>
      <c r="D11711" s="596"/>
      <c r="E11711" s="597" t="s">
        <v>4130</v>
      </c>
      <c r="F11711" s="598" t="s">
        <v>4144</v>
      </c>
      <c r="G11711" s="599" t="s">
        <v>4133</v>
      </c>
      <c r="H11711" s="600" t="s">
        <v>4134</v>
      </c>
    </row>
    <row r="11712" spans="1:8">
      <c r="A11712" s="601" t="s">
        <v>4195</v>
      </c>
      <c r="B11712" s="602"/>
      <c r="C11712" s="602"/>
      <c r="D11712" s="603"/>
      <c r="E11712" s="604" t="s">
        <v>4146</v>
      </c>
      <c r="F11712" s="640">
        <v>0.3</v>
      </c>
      <c r="G11712" s="606">
        <v>45029.264109374999</v>
      </c>
      <c r="H11712" s="607">
        <v>13508.78</v>
      </c>
    </row>
    <row r="11713" spans="1:8">
      <c r="A11713" s="601"/>
      <c r="B11713" s="602"/>
      <c r="C11713" s="602"/>
      <c r="D11713" s="603"/>
      <c r="E11713" s="604" t="s">
        <v>4141</v>
      </c>
      <c r="F11713" s="605"/>
      <c r="G11713" s="606" t="s">
        <v>4141</v>
      </c>
      <c r="H11713" s="607" t="s">
        <v>4141</v>
      </c>
    </row>
    <row r="11714" spans="1:8" ht="13.5" thickBot="1">
      <c r="A11714" s="641"/>
      <c r="B11714" s="642"/>
      <c r="C11714" s="642"/>
      <c r="D11714" s="643"/>
      <c r="E11714" s="644" t="s">
        <v>4153</v>
      </c>
      <c r="F11714" s="645"/>
      <c r="G11714" s="646"/>
      <c r="H11714" s="647">
        <v>13508.78</v>
      </c>
    </row>
    <row r="11715" spans="1:8" ht="13.5" thickBot="1">
      <c r="A11715" s="648" t="s">
        <v>4154</v>
      </c>
      <c r="B11715" s="649"/>
      <c r="C11715" s="649"/>
      <c r="D11715" s="649"/>
      <c r="E11715" s="650"/>
      <c r="F11715" s="651">
        <v>206165.51</v>
      </c>
      <c r="G11715" s="652"/>
      <c r="H11715" s="653"/>
    </row>
    <row r="11716" spans="1:8" ht="15.75" thickBot="1">
      <c r="A11716" s="579"/>
      <c r="B11716" s="579"/>
      <c r="C11716" s="579"/>
      <c r="D11716" s="579"/>
      <c r="E11716" s="579"/>
      <c r="F11716" s="579"/>
      <c r="G11716" s="579"/>
      <c r="H11716" s="579"/>
    </row>
    <row r="11717" spans="1:8" ht="15.75" thickBot="1">
      <c r="A11717" s="580"/>
      <c r="B11717" s="580"/>
      <c r="C11717" s="580"/>
      <c r="D11717" s="580"/>
      <c r="E11717" s="580"/>
      <c r="F11717" s="580"/>
      <c r="G11717" s="580"/>
      <c r="H11717" s="580"/>
    </row>
    <row r="11718" spans="1:8" ht="51.75" thickBot="1">
      <c r="A11718" s="573" t="s">
        <v>4129</v>
      </c>
      <c r="B11718" s="581"/>
      <c r="C11718" s="581"/>
      <c r="D11718" s="582" t="s">
        <v>912</v>
      </c>
      <c r="E11718" s="583" t="s">
        <v>4130</v>
      </c>
      <c r="F11718" s="584" t="s">
        <v>2</v>
      </c>
      <c r="G11718" s="585" t="s">
        <v>0</v>
      </c>
      <c r="H11718" s="586" t="s">
        <v>5244</v>
      </c>
    </row>
    <row r="11719" spans="1:8" ht="15.75" customHeight="1" thickBot="1">
      <c r="A11719" s="580"/>
      <c r="B11719" s="580"/>
      <c r="C11719" s="580"/>
      <c r="D11719" s="580"/>
      <c r="E11719" s="580"/>
      <c r="F11719" s="580"/>
      <c r="G11719" s="580"/>
      <c r="H11719" s="580"/>
    </row>
    <row r="11720" spans="1:8">
      <c r="A11720" s="674" t="s">
        <v>1297</v>
      </c>
      <c r="B11720" s="675"/>
      <c r="C11720" s="675"/>
      <c r="D11720" s="675"/>
      <c r="E11720" s="675"/>
      <c r="F11720" s="675"/>
      <c r="G11720" s="675"/>
      <c r="H11720" s="676"/>
    </row>
    <row r="11721" spans="1:8">
      <c r="A11721" s="594" t="s">
        <v>4064</v>
      </c>
      <c r="B11721" s="595"/>
      <c r="C11721" s="595"/>
      <c r="D11721" s="596"/>
      <c r="E11721" s="597" t="s">
        <v>4130</v>
      </c>
      <c r="F11721" s="598" t="s">
        <v>4132</v>
      </c>
      <c r="G11721" s="599" t="s">
        <v>4133</v>
      </c>
      <c r="H11721" s="600" t="s">
        <v>4134</v>
      </c>
    </row>
    <row r="11722" spans="1:8" ht="28.5" customHeight="1">
      <c r="A11722" s="601" t="s">
        <v>5245</v>
      </c>
      <c r="B11722" s="602"/>
      <c r="C11722" s="602"/>
      <c r="D11722" s="603"/>
      <c r="E11722" s="604" t="s">
        <v>4138</v>
      </c>
      <c r="F11722" s="605">
        <v>1</v>
      </c>
      <c r="G11722" s="606">
        <v>153347</v>
      </c>
      <c r="H11722" s="607">
        <v>153347</v>
      </c>
    </row>
    <row r="11723" spans="1:8">
      <c r="A11723" s="601"/>
      <c r="B11723" s="602"/>
      <c r="C11723" s="602"/>
      <c r="D11723" s="603"/>
      <c r="E11723" s="604" t="s">
        <v>4141</v>
      </c>
      <c r="F11723" s="605"/>
      <c r="G11723" s="606" t="s">
        <v>4141</v>
      </c>
      <c r="H11723" s="607" t="s">
        <v>4141</v>
      </c>
    </row>
    <row r="11724" spans="1:8">
      <c r="A11724" s="601"/>
      <c r="B11724" s="602"/>
      <c r="C11724" s="602"/>
      <c r="D11724" s="603"/>
      <c r="E11724" s="604" t="s">
        <v>4141</v>
      </c>
      <c r="F11724" s="605"/>
      <c r="G11724" s="606" t="s">
        <v>4141</v>
      </c>
      <c r="H11724" s="607" t="s">
        <v>4141</v>
      </c>
    </row>
    <row r="11725" spans="1:8">
      <c r="A11725" s="601"/>
      <c r="B11725" s="602"/>
      <c r="C11725" s="602"/>
      <c r="D11725" s="603"/>
      <c r="E11725" s="604" t="s">
        <v>4141</v>
      </c>
      <c r="F11725" s="605"/>
      <c r="G11725" s="606" t="s">
        <v>4141</v>
      </c>
      <c r="H11725" s="607" t="s">
        <v>4141</v>
      </c>
    </row>
    <row r="11726" spans="1:8">
      <c r="A11726" s="601"/>
      <c r="B11726" s="602"/>
      <c r="C11726" s="602"/>
      <c r="D11726" s="603"/>
      <c r="E11726" s="623" t="s">
        <v>4142</v>
      </c>
      <c r="F11726" s="624"/>
      <c r="G11726" s="625"/>
      <c r="H11726" s="612">
        <v>153347</v>
      </c>
    </row>
    <row r="11727" spans="1:8">
      <c r="A11727" s="677" t="s">
        <v>4143</v>
      </c>
      <c r="B11727" s="678"/>
      <c r="C11727" s="678"/>
      <c r="D11727" s="678"/>
      <c r="E11727" s="678"/>
      <c r="F11727" s="678"/>
      <c r="G11727" s="678"/>
      <c r="H11727" s="679"/>
    </row>
    <row r="11728" spans="1:8">
      <c r="A11728" s="594" t="s">
        <v>4129</v>
      </c>
      <c r="B11728" s="595"/>
      <c r="C11728" s="595"/>
      <c r="D11728" s="596"/>
      <c r="E11728" s="597" t="s">
        <v>4130</v>
      </c>
      <c r="F11728" s="598" t="s">
        <v>4144</v>
      </c>
      <c r="G11728" s="599" t="s">
        <v>4133</v>
      </c>
      <c r="H11728" s="600" t="s">
        <v>4134</v>
      </c>
    </row>
    <row r="11729" spans="1:8">
      <c r="A11729" s="601" t="s">
        <v>4145</v>
      </c>
      <c r="B11729" s="602"/>
      <c r="C11729" s="602"/>
      <c r="D11729" s="603"/>
      <c r="E11729" s="604" t="s">
        <v>4146</v>
      </c>
      <c r="F11729" s="619">
        <v>0.3</v>
      </c>
      <c r="G11729" s="606">
        <v>1587.2183463750353</v>
      </c>
      <c r="H11729" s="607">
        <v>476.17</v>
      </c>
    </row>
    <row r="11730" spans="1:8">
      <c r="A11730" s="601"/>
      <c r="B11730" s="602"/>
      <c r="C11730" s="602"/>
      <c r="D11730" s="603"/>
      <c r="E11730" s="604" t="s">
        <v>4141</v>
      </c>
      <c r="F11730" s="619" t="s">
        <v>4141</v>
      </c>
      <c r="G11730" s="606" t="s">
        <v>4141</v>
      </c>
      <c r="H11730" s="607" t="s">
        <v>4141</v>
      </c>
    </row>
    <row r="11731" spans="1:8">
      <c r="A11731" s="601"/>
      <c r="B11731" s="602"/>
      <c r="C11731" s="602"/>
      <c r="D11731" s="603"/>
      <c r="E11731" s="604" t="s">
        <v>4141</v>
      </c>
      <c r="F11731" s="619" t="s">
        <v>4141</v>
      </c>
      <c r="G11731" s="606" t="s">
        <v>4141</v>
      </c>
      <c r="H11731" s="607" t="s">
        <v>4141</v>
      </c>
    </row>
    <row r="11732" spans="1:8">
      <c r="A11732" s="620"/>
      <c r="B11732" s="621"/>
      <c r="C11732" s="621"/>
      <c r="D11732" s="622"/>
      <c r="E11732" s="623" t="s">
        <v>4147</v>
      </c>
      <c r="F11732" s="624"/>
      <c r="G11732" s="625"/>
      <c r="H11732" s="612">
        <v>476.17</v>
      </c>
    </row>
    <row r="11733" spans="1:8">
      <c r="A11733" s="677" t="s">
        <v>4148</v>
      </c>
      <c r="B11733" s="678"/>
      <c r="C11733" s="678"/>
      <c r="D11733" s="678"/>
      <c r="E11733" s="678"/>
      <c r="F11733" s="678"/>
      <c r="G11733" s="678"/>
      <c r="H11733" s="679"/>
    </row>
    <row r="11734" spans="1:8">
      <c r="A11734" s="594" t="s">
        <v>4064</v>
      </c>
      <c r="B11734" s="595"/>
      <c r="C11734" s="595"/>
      <c r="D11734" s="596"/>
      <c r="E11734" s="597" t="s">
        <v>4130</v>
      </c>
      <c r="F11734" s="598" t="s">
        <v>4132</v>
      </c>
      <c r="G11734" s="599" t="s">
        <v>4133</v>
      </c>
      <c r="H11734" s="600" t="s">
        <v>4134</v>
      </c>
    </row>
    <row r="11735" spans="1:8">
      <c r="A11735" s="601" t="s">
        <v>4149</v>
      </c>
      <c r="B11735" s="602"/>
      <c r="C11735" s="602"/>
      <c r="D11735" s="603"/>
      <c r="E11735" s="604" t="s">
        <v>4140</v>
      </c>
      <c r="F11735" s="632">
        <v>0.1429</v>
      </c>
      <c r="G11735" s="606">
        <v>64783.484999999993</v>
      </c>
      <c r="H11735" s="607">
        <v>9257.56</v>
      </c>
    </row>
    <row r="11736" spans="1:8">
      <c r="A11736" s="601"/>
      <c r="B11736" s="602"/>
      <c r="C11736" s="602"/>
      <c r="D11736" s="603"/>
      <c r="E11736" s="623" t="s">
        <v>4150</v>
      </c>
      <c r="F11736" s="624"/>
      <c r="G11736" s="625"/>
      <c r="H11736" s="612">
        <v>9257.56</v>
      </c>
    </row>
    <row r="11737" spans="1:8">
      <c r="A11737" s="677" t="s">
        <v>4151</v>
      </c>
      <c r="B11737" s="678"/>
      <c r="C11737" s="678"/>
      <c r="D11737" s="678"/>
      <c r="E11737" s="678"/>
      <c r="F11737" s="678"/>
      <c r="G11737" s="678"/>
      <c r="H11737" s="679"/>
    </row>
    <row r="11738" spans="1:8">
      <c r="A11738" s="594" t="s">
        <v>4064</v>
      </c>
      <c r="B11738" s="595"/>
      <c r="C11738" s="595"/>
      <c r="D11738" s="596"/>
      <c r="E11738" s="597" t="s">
        <v>4130</v>
      </c>
      <c r="F11738" s="598" t="s">
        <v>4144</v>
      </c>
      <c r="G11738" s="599" t="s">
        <v>4133</v>
      </c>
      <c r="H11738" s="600" t="s">
        <v>4134</v>
      </c>
    </row>
    <row r="11739" spans="1:8">
      <c r="A11739" s="601" t="s">
        <v>4195</v>
      </c>
      <c r="B11739" s="602"/>
      <c r="C11739" s="602"/>
      <c r="D11739" s="603"/>
      <c r="E11739" s="604" t="s">
        <v>4146</v>
      </c>
      <c r="F11739" s="640">
        <v>0.3</v>
      </c>
      <c r="G11739" s="606">
        <v>45029.264109374999</v>
      </c>
      <c r="H11739" s="607">
        <v>13508.78</v>
      </c>
    </row>
    <row r="11740" spans="1:8">
      <c r="A11740" s="601"/>
      <c r="B11740" s="602"/>
      <c r="C11740" s="602"/>
      <c r="D11740" s="603"/>
      <c r="E11740" s="604" t="s">
        <v>4141</v>
      </c>
      <c r="F11740" s="605"/>
      <c r="G11740" s="606" t="s">
        <v>4141</v>
      </c>
      <c r="H11740" s="607" t="s">
        <v>4141</v>
      </c>
    </row>
    <row r="11741" spans="1:8" ht="13.5" thickBot="1">
      <c r="A11741" s="641"/>
      <c r="B11741" s="642"/>
      <c r="C11741" s="642"/>
      <c r="D11741" s="643"/>
      <c r="E11741" s="644" t="s">
        <v>4153</v>
      </c>
      <c r="F11741" s="645"/>
      <c r="G11741" s="646"/>
      <c r="H11741" s="647">
        <v>13508.78</v>
      </c>
    </row>
    <row r="11742" spans="1:8" ht="13.5" thickBot="1">
      <c r="A11742" s="648" t="s">
        <v>4154</v>
      </c>
      <c r="B11742" s="649"/>
      <c r="C11742" s="649"/>
      <c r="D11742" s="649"/>
      <c r="E11742" s="650"/>
      <c r="F11742" s="651">
        <v>176589.51</v>
      </c>
      <c r="G11742" s="652"/>
      <c r="H11742" s="653"/>
    </row>
    <row r="11743" spans="1:8" ht="15.75" thickBot="1">
      <c r="A11743" s="579"/>
      <c r="B11743" s="579"/>
      <c r="C11743" s="579"/>
      <c r="D11743" s="579"/>
      <c r="E11743" s="579"/>
      <c r="F11743" s="579"/>
      <c r="G11743" s="579"/>
      <c r="H11743" s="579"/>
    </row>
    <row r="11744" spans="1:8" ht="15.75" thickBot="1">
      <c r="A11744" s="580"/>
      <c r="B11744" s="580"/>
      <c r="C11744" s="580"/>
      <c r="D11744" s="580"/>
      <c r="E11744" s="580"/>
      <c r="F11744" s="580"/>
      <c r="G11744" s="580"/>
      <c r="H11744" s="580"/>
    </row>
    <row r="11745" spans="1:8" ht="39" thickBot="1">
      <c r="A11745" s="573" t="s">
        <v>4129</v>
      </c>
      <c r="B11745" s="581"/>
      <c r="C11745" s="581"/>
      <c r="D11745" s="582" t="s">
        <v>914</v>
      </c>
      <c r="E11745" s="583" t="s">
        <v>4130</v>
      </c>
      <c r="F11745" s="584" t="s">
        <v>2</v>
      </c>
      <c r="G11745" s="585" t="s">
        <v>0</v>
      </c>
      <c r="H11745" s="586" t="s">
        <v>5246</v>
      </c>
    </row>
    <row r="11746" spans="1:8" ht="15.75" customHeight="1" thickBot="1">
      <c r="A11746" s="580"/>
      <c r="B11746" s="580"/>
      <c r="C11746" s="580"/>
      <c r="D11746" s="580"/>
      <c r="E11746" s="580"/>
      <c r="F11746" s="580"/>
      <c r="G11746" s="580"/>
      <c r="H11746" s="580"/>
    </row>
    <row r="11747" spans="1:8">
      <c r="A11747" s="674" t="s">
        <v>1297</v>
      </c>
      <c r="B11747" s="675"/>
      <c r="C11747" s="675"/>
      <c r="D11747" s="675"/>
      <c r="E11747" s="675"/>
      <c r="F11747" s="675"/>
      <c r="G11747" s="675"/>
      <c r="H11747" s="676"/>
    </row>
    <row r="11748" spans="1:8">
      <c r="A11748" s="594" t="s">
        <v>4064</v>
      </c>
      <c r="B11748" s="595"/>
      <c r="C11748" s="595"/>
      <c r="D11748" s="596"/>
      <c r="E11748" s="597" t="s">
        <v>4130</v>
      </c>
      <c r="F11748" s="598" t="s">
        <v>4132</v>
      </c>
      <c r="G11748" s="599" t="s">
        <v>4133</v>
      </c>
      <c r="H11748" s="600" t="s">
        <v>4134</v>
      </c>
    </row>
    <row r="11749" spans="1:8">
      <c r="A11749" s="601" t="s">
        <v>5247</v>
      </c>
      <c r="B11749" s="602"/>
      <c r="C11749" s="602"/>
      <c r="D11749" s="603"/>
      <c r="E11749" s="604" t="s">
        <v>4138</v>
      </c>
      <c r="F11749" s="605">
        <v>1</v>
      </c>
      <c r="G11749" s="606">
        <v>238501</v>
      </c>
      <c r="H11749" s="607">
        <v>238501</v>
      </c>
    </row>
    <row r="11750" spans="1:8">
      <c r="A11750" s="601"/>
      <c r="B11750" s="602"/>
      <c r="C11750" s="602"/>
      <c r="D11750" s="603"/>
      <c r="E11750" s="604" t="s">
        <v>4141</v>
      </c>
      <c r="F11750" s="605"/>
      <c r="G11750" s="606" t="s">
        <v>4141</v>
      </c>
      <c r="H11750" s="607" t="s">
        <v>4141</v>
      </c>
    </row>
    <row r="11751" spans="1:8">
      <c r="A11751" s="601"/>
      <c r="B11751" s="602"/>
      <c r="C11751" s="602"/>
      <c r="D11751" s="603"/>
      <c r="E11751" s="604" t="s">
        <v>4141</v>
      </c>
      <c r="F11751" s="605"/>
      <c r="G11751" s="606" t="s">
        <v>4141</v>
      </c>
      <c r="H11751" s="607" t="s">
        <v>4141</v>
      </c>
    </row>
    <row r="11752" spans="1:8">
      <c r="A11752" s="601"/>
      <c r="B11752" s="602"/>
      <c r="C11752" s="602"/>
      <c r="D11752" s="603"/>
      <c r="E11752" s="604" t="s">
        <v>4141</v>
      </c>
      <c r="F11752" s="605"/>
      <c r="G11752" s="606" t="s">
        <v>4141</v>
      </c>
      <c r="H11752" s="607" t="s">
        <v>4141</v>
      </c>
    </row>
    <row r="11753" spans="1:8">
      <c r="A11753" s="601"/>
      <c r="B11753" s="602"/>
      <c r="C11753" s="602"/>
      <c r="D11753" s="603"/>
      <c r="E11753" s="623" t="s">
        <v>4142</v>
      </c>
      <c r="F11753" s="624"/>
      <c r="G11753" s="625"/>
      <c r="H11753" s="612">
        <v>238501</v>
      </c>
    </row>
    <row r="11754" spans="1:8">
      <c r="A11754" s="677" t="s">
        <v>4143</v>
      </c>
      <c r="B11754" s="678"/>
      <c r="C11754" s="678"/>
      <c r="D11754" s="678"/>
      <c r="E11754" s="678"/>
      <c r="F11754" s="678"/>
      <c r="G11754" s="678"/>
      <c r="H11754" s="679"/>
    </row>
    <row r="11755" spans="1:8">
      <c r="A11755" s="594" t="s">
        <v>4129</v>
      </c>
      <c r="B11755" s="595"/>
      <c r="C11755" s="595"/>
      <c r="D11755" s="596"/>
      <c r="E11755" s="597" t="s">
        <v>4130</v>
      </c>
      <c r="F11755" s="598" t="s">
        <v>4144</v>
      </c>
      <c r="G11755" s="599" t="s">
        <v>4133</v>
      </c>
      <c r="H11755" s="600" t="s">
        <v>4134</v>
      </c>
    </row>
    <row r="11756" spans="1:8">
      <c r="A11756" s="601" t="s">
        <v>4145</v>
      </c>
      <c r="B11756" s="602"/>
      <c r="C11756" s="602"/>
      <c r="D11756" s="603"/>
      <c r="E11756" s="604" t="s">
        <v>4146</v>
      </c>
      <c r="F11756" s="619">
        <v>0.4</v>
      </c>
      <c r="G11756" s="606">
        <v>1587.2183463750353</v>
      </c>
      <c r="H11756" s="607">
        <v>634.89</v>
      </c>
    </row>
    <row r="11757" spans="1:8">
      <c r="A11757" s="601" t="s">
        <v>5248</v>
      </c>
      <c r="B11757" s="602"/>
      <c r="C11757" s="602"/>
      <c r="D11757" s="603"/>
      <c r="E11757" s="604" t="s">
        <v>4146</v>
      </c>
      <c r="F11757" s="619">
        <v>0.4</v>
      </c>
      <c r="G11757" s="606">
        <v>3491.8803620250774</v>
      </c>
      <c r="H11757" s="607">
        <v>1396.75</v>
      </c>
    </row>
    <row r="11758" spans="1:8">
      <c r="A11758" s="601"/>
      <c r="B11758" s="602"/>
      <c r="C11758" s="602"/>
      <c r="D11758" s="603"/>
      <c r="E11758" s="604" t="s">
        <v>4141</v>
      </c>
      <c r="F11758" s="619" t="s">
        <v>4141</v>
      </c>
      <c r="G11758" s="606" t="s">
        <v>4141</v>
      </c>
      <c r="H11758" s="607" t="s">
        <v>4141</v>
      </c>
    </row>
    <row r="11759" spans="1:8">
      <c r="A11759" s="620"/>
      <c r="B11759" s="621"/>
      <c r="C11759" s="621"/>
      <c r="D11759" s="622"/>
      <c r="E11759" s="623" t="s">
        <v>4147</v>
      </c>
      <c r="F11759" s="624"/>
      <c r="G11759" s="625"/>
      <c r="H11759" s="612">
        <v>2031.64</v>
      </c>
    </row>
    <row r="11760" spans="1:8">
      <c r="A11760" s="677" t="s">
        <v>4148</v>
      </c>
      <c r="B11760" s="678"/>
      <c r="C11760" s="678"/>
      <c r="D11760" s="678"/>
      <c r="E11760" s="678"/>
      <c r="F11760" s="678"/>
      <c r="G11760" s="678"/>
      <c r="H11760" s="679"/>
    </row>
    <row r="11761" spans="1:8">
      <c r="A11761" s="594" t="s">
        <v>4064</v>
      </c>
      <c r="B11761" s="595"/>
      <c r="C11761" s="595"/>
      <c r="D11761" s="596"/>
      <c r="E11761" s="597" t="s">
        <v>4130</v>
      </c>
      <c r="F11761" s="598" t="s">
        <v>4132</v>
      </c>
      <c r="G11761" s="599" t="s">
        <v>4133</v>
      </c>
      <c r="H11761" s="600" t="s">
        <v>4134</v>
      </c>
    </row>
    <row r="11762" spans="1:8">
      <c r="A11762" s="601" t="s">
        <v>4149</v>
      </c>
      <c r="B11762" s="602"/>
      <c r="C11762" s="602"/>
      <c r="D11762" s="603"/>
      <c r="E11762" s="604" t="s">
        <v>4140</v>
      </c>
      <c r="F11762" s="632">
        <v>0.05</v>
      </c>
      <c r="G11762" s="606">
        <v>64783.484999999993</v>
      </c>
      <c r="H11762" s="607">
        <v>3239.17</v>
      </c>
    </row>
    <row r="11763" spans="1:8">
      <c r="A11763" s="601"/>
      <c r="B11763" s="602"/>
      <c r="C11763" s="602"/>
      <c r="D11763" s="603"/>
      <c r="E11763" s="623" t="s">
        <v>4150</v>
      </c>
      <c r="F11763" s="624"/>
      <c r="G11763" s="625"/>
      <c r="H11763" s="612">
        <v>3239.17</v>
      </c>
    </row>
    <row r="11764" spans="1:8">
      <c r="A11764" s="677" t="s">
        <v>4151</v>
      </c>
      <c r="B11764" s="678"/>
      <c r="C11764" s="678"/>
      <c r="D11764" s="678"/>
      <c r="E11764" s="678"/>
      <c r="F11764" s="678"/>
      <c r="G11764" s="678"/>
      <c r="H11764" s="679"/>
    </row>
    <row r="11765" spans="1:8">
      <c r="A11765" s="594" t="s">
        <v>4064</v>
      </c>
      <c r="B11765" s="595"/>
      <c r="C11765" s="595"/>
      <c r="D11765" s="596"/>
      <c r="E11765" s="597" t="s">
        <v>4130</v>
      </c>
      <c r="F11765" s="598" t="s">
        <v>4144</v>
      </c>
      <c r="G11765" s="599" t="s">
        <v>4133</v>
      </c>
      <c r="H11765" s="600" t="s">
        <v>4134</v>
      </c>
    </row>
    <row r="11766" spans="1:8">
      <c r="A11766" s="601" t="s">
        <v>4189</v>
      </c>
      <c r="B11766" s="602"/>
      <c r="C11766" s="602"/>
      <c r="D11766" s="603"/>
      <c r="E11766" s="604" t="s">
        <v>4146</v>
      </c>
      <c r="F11766" s="640">
        <v>0.4</v>
      </c>
      <c r="G11766" s="606">
        <v>45029.264109374999</v>
      </c>
      <c r="H11766" s="607">
        <v>18011.71</v>
      </c>
    </row>
    <row r="11767" spans="1:8">
      <c r="A11767" s="601"/>
      <c r="B11767" s="602"/>
      <c r="C11767" s="602"/>
      <c r="D11767" s="603"/>
      <c r="E11767" s="604" t="s">
        <v>4141</v>
      </c>
      <c r="F11767" s="605"/>
      <c r="G11767" s="606" t="s">
        <v>4141</v>
      </c>
      <c r="H11767" s="607" t="s">
        <v>4141</v>
      </c>
    </row>
    <row r="11768" spans="1:8" ht="13.5" thickBot="1">
      <c r="A11768" s="641"/>
      <c r="B11768" s="642"/>
      <c r="C11768" s="642"/>
      <c r="D11768" s="643"/>
      <c r="E11768" s="644" t="s">
        <v>4153</v>
      </c>
      <c r="F11768" s="645"/>
      <c r="G11768" s="646"/>
      <c r="H11768" s="647">
        <v>18011.71</v>
      </c>
    </row>
    <row r="11769" spans="1:8" ht="13.5" thickBot="1">
      <c r="A11769" s="648" t="s">
        <v>4154</v>
      </c>
      <c r="B11769" s="649"/>
      <c r="C11769" s="649"/>
      <c r="D11769" s="649"/>
      <c r="E11769" s="650"/>
      <c r="F11769" s="651">
        <v>261783.52</v>
      </c>
      <c r="G11769" s="652"/>
      <c r="H11769" s="653"/>
    </row>
    <row r="11770" spans="1:8" ht="15.75" thickBot="1">
      <c r="A11770" s="579"/>
      <c r="B11770" s="579"/>
      <c r="C11770" s="579"/>
      <c r="D11770" s="579"/>
      <c r="E11770" s="579"/>
      <c r="F11770" s="579"/>
      <c r="G11770" s="579"/>
      <c r="H11770" s="579"/>
    </row>
    <row r="11771" spans="1:8" ht="15.75" thickBot="1">
      <c r="A11771" s="580"/>
      <c r="B11771" s="580"/>
      <c r="C11771" s="580"/>
      <c r="D11771" s="580"/>
      <c r="E11771" s="580"/>
      <c r="F11771" s="580"/>
      <c r="G11771" s="580"/>
      <c r="H11771" s="580"/>
    </row>
    <row r="11772" spans="1:8" ht="39" thickBot="1">
      <c r="A11772" s="573" t="s">
        <v>4129</v>
      </c>
      <c r="B11772" s="581"/>
      <c r="C11772" s="581"/>
      <c r="D11772" s="582" t="s">
        <v>916</v>
      </c>
      <c r="E11772" s="583" t="s">
        <v>4130</v>
      </c>
      <c r="F11772" s="584" t="s">
        <v>2</v>
      </c>
      <c r="G11772" s="585" t="s">
        <v>0</v>
      </c>
      <c r="H11772" s="586" t="s">
        <v>5249</v>
      </c>
    </row>
    <row r="11773" spans="1:8" ht="15.75" customHeight="1" thickBot="1">
      <c r="A11773" s="580"/>
      <c r="B11773" s="580"/>
      <c r="C11773" s="580"/>
      <c r="D11773" s="580"/>
      <c r="E11773" s="580"/>
      <c r="F11773" s="580"/>
      <c r="G11773" s="580"/>
      <c r="H11773" s="580"/>
    </row>
    <row r="11774" spans="1:8">
      <c r="A11774" s="674" t="s">
        <v>1297</v>
      </c>
      <c r="B11774" s="675"/>
      <c r="C11774" s="675"/>
      <c r="D11774" s="675"/>
      <c r="E11774" s="675"/>
      <c r="F11774" s="675"/>
      <c r="G11774" s="675"/>
      <c r="H11774" s="676"/>
    </row>
    <row r="11775" spans="1:8">
      <c r="A11775" s="594" t="s">
        <v>4064</v>
      </c>
      <c r="B11775" s="595"/>
      <c r="C11775" s="595"/>
      <c r="D11775" s="596"/>
      <c r="E11775" s="597" t="s">
        <v>4130</v>
      </c>
      <c r="F11775" s="598" t="s">
        <v>4132</v>
      </c>
      <c r="G11775" s="599" t="s">
        <v>4133</v>
      </c>
      <c r="H11775" s="600" t="s">
        <v>4134</v>
      </c>
    </row>
    <row r="11776" spans="1:8">
      <c r="A11776" s="601" t="s">
        <v>5250</v>
      </c>
      <c r="B11776" s="602"/>
      <c r="C11776" s="602"/>
      <c r="D11776" s="603"/>
      <c r="E11776" s="604" t="s">
        <v>4138</v>
      </c>
      <c r="F11776" s="605">
        <v>1</v>
      </c>
      <c r="G11776" s="606">
        <v>303899</v>
      </c>
      <c r="H11776" s="607">
        <v>303899</v>
      </c>
    </row>
    <row r="11777" spans="1:8">
      <c r="A11777" s="601"/>
      <c r="B11777" s="602"/>
      <c r="C11777" s="602"/>
      <c r="D11777" s="603"/>
      <c r="E11777" s="604" t="s">
        <v>4141</v>
      </c>
      <c r="F11777" s="605"/>
      <c r="G11777" s="606" t="s">
        <v>4141</v>
      </c>
      <c r="H11777" s="607" t="s">
        <v>4141</v>
      </c>
    </row>
    <row r="11778" spans="1:8">
      <c r="A11778" s="601"/>
      <c r="B11778" s="602"/>
      <c r="C11778" s="602"/>
      <c r="D11778" s="603"/>
      <c r="E11778" s="604" t="s">
        <v>4141</v>
      </c>
      <c r="F11778" s="605"/>
      <c r="G11778" s="606" t="s">
        <v>4141</v>
      </c>
      <c r="H11778" s="607" t="s">
        <v>4141</v>
      </c>
    </row>
    <row r="11779" spans="1:8">
      <c r="A11779" s="601"/>
      <c r="B11779" s="602"/>
      <c r="C11779" s="602"/>
      <c r="D11779" s="603"/>
      <c r="E11779" s="604" t="s">
        <v>4141</v>
      </c>
      <c r="F11779" s="605"/>
      <c r="G11779" s="606" t="s">
        <v>4141</v>
      </c>
      <c r="H11779" s="607" t="s">
        <v>4141</v>
      </c>
    </row>
    <row r="11780" spans="1:8">
      <c r="A11780" s="601"/>
      <c r="B11780" s="602"/>
      <c r="C11780" s="602"/>
      <c r="D11780" s="603"/>
      <c r="E11780" s="623" t="s">
        <v>4142</v>
      </c>
      <c r="F11780" s="624"/>
      <c r="G11780" s="625"/>
      <c r="H11780" s="612">
        <v>303899</v>
      </c>
    </row>
    <row r="11781" spans="1:8">
      <c r="A11781" s="677" t="s">
        <v>4143</v>
      </c>
      <c r="B11781" s="678"/>
      <c r="C11781" s="678"/>
      <c r="D11781" s="678"/>
      <c r="E11781" s="678"/>
      <c r="F11781" s="678"/>
      <c r="G11781" s="678"/>
      <c r="H11781" s="679"/>
    </row>
    <row r="11782" spans="1:8">
      <c r="A11782" s="594" t="s">
        <v>4129</v>
      </c>
      <c r="B11782" s="595"/>
      <c r="C11782" s="595"/>
      <c r="D11782" s="596"/>
      <c r="E11782" s="597" t="s">
        <v>4130</v>
      </c>
      <c r="F11782" s="598" t="s">
        <v>4144</v>
      </c>
      <c r="G11782" s="599" t="s">
        <v>4133</v>
      </c>
      <c r="H11782" s="600" t="s">
        <v>4134</v>
      </c>
    </row>
    <row r="11783" spans="1:8">
      <c r="A11783" s="601" t="s">
        <v>4145</v>
      </c>
      <c r="B11783" s="602"/>
      <c r="C11783" s="602"/>
      <c r="D11783" s="603"/>
      <c r="E11783" s="604" t="s">
        <v>4146</v>
      </c>
      <c r="F11783" s="619">
        <v>0.4</v>
      </c>
      <c r="G11783" s="606">
        <v>1587.2183463750353</v>
      </c>
      <c r="H11783" s="607">
        <v>634.89</v>
      </c>
    </row>
    <row r="11784" spans="1:8">
      <c r="A11784" s="601" t="s">
        <v>5248</v>
      </c>
      <c r="B11784" s="602"/>
      <c r="C11784" s="602"/>
      <c r="D11784" s="603"/>
      <c r="E11784" s="604" t="s">
        <v>4146</v>
      </c>
      <c r="F11784" s="619">
        <v>0.4</v>
      </c>
      <c r="G11784" s="606">
        <v>3491.8803620250774</v>
      </c>
      <c r="H11784" s="607">
        <v>1396.75</v>
      </c>
    </row>
    <row r="11785" spans="1:8">
      <c r="A11785" s="601"/>
      <c r="B11785" s="602"/>
      <c r="C11785" s="602"/>
      <c r="D11785" s="603"/>
      <c r="E11785" s="604" t="s">
        <v>4141</v>
      </c>
      <c r="F11785" s="619" t="s">
        <v>4141</v>
      </c>
      <c r="G11785" s="606" t="s">
        <v>4141</v>
      </c>
      <c r="H11785" s="607" t="s">
        <v>4141</v>
      </c>
    </row>
    <row r="11786" spans="1:8">
      <c r="A11786" s="620"/>
      <c r="B11786" s="621"/>
      <c r="C11786" s="621"/>
      <c r="D11786" s="622"/>
      <c r="E11786" s="623" t="s">
        <v>4147</v>
      </c>
      <c r="F11786" s="624"/>
      <c r="G11786" s="625"/>
      <c r="H11786" s="612">
        <v>2031.64</v>
      </c>
    </row>
    <row r="11787" spans="1:8">
      <c r="A11787" s="677" t="s">
        <v>4148</v>
      </c>
      <c r="B11787" s="678"/>
      <c r="C11787" s="678"/>
      <c r="D11787" s="678"/>
      <c r="E11787" s="678"/>
      <c r="F11787" s="678"/>
      <c r="G11787" s="678"/>
      <c r="H11787" s="679"/>
    </row>
    <row r="11788" spans="1:8">
      <c r="A11788" s="594" t="s">
        <v>4064</v>
      </c>
      <c r="B11788" s="595"/>
      <c r="C11788" s="595"/>
      <c r="D11788" s="596"/>
      <c r="E11788" s="597" t="s">
        <v>4130</v>
      </c>
      <c r="F11788" s="598" t="s">
        <v>4132</v>
      </c>
      <c r="G11788" s="599" t="s">
        <v>4133</v>
      </c>
      <c r="H11788" s="600" t="s">
        <v>4134</v>
      </c>
    </row>
    <row r="11789" spans="1:8">
      <c r="A11789" s="601" t="s">
        <v>4149</v>
      </c>
      <c r="B11789" s="602"/>
      <c r="C11789" s="602"/>
      <c r="D11789" s="603"/>
      <c r="E11789" s="604" t="s">
        <v>4140</v>
      </c>
      <c r="F11789" s="632">
        <v>0.05</v>
      </c>
      <c r="G11789" s="606">
        <v>64783.484999999993</v>
      </c>
      <c r="H11789" s="607">
        <v>3239.17</v>
      </c>
    </row>
    <row r="11790" spans="1:8">
      <c r="A11790" s="601"/>
      <c r="B11790" s="602"/>
      <c r="C11790" s="602"/>
      <c r="D11790" s="603"/>
      <c r="E11790" s="623" t="s">
        <v>4150</v>
      </c>
      <c r="F11790" s="624"/>
      <c r="G11790" s="625"/>
      <c r="H11790" s="612">
        <v>3239.17</v>
      </c>
    </row>
    <row r="11791" spans="1:8">
      <c r="A11791" s="677" t="s">
        <v>4151</v>
      </c>
      <c r="B11791" s="678"/>
      <c r="C11791" s="678"/>
      <c r="D11791" s="678"/>
      <c r="E11791" s="678"/>
      <c r="F11791" s="678"/>
      <c r="G11791" s="678"/>
      <c r="H11791" s="679"/>
    </row>
    <row r="11792" spans="1:8">
      <c r="A11792" s="594" t="s">
        <v>4064</v>
      </c>
      <c r="B11792" s="595"/>
      <c r="C11792" s="595"/>
      <c r="D11792" s="596"/>
      <c r="E11792" s="597" t="s">
        <v>4130</v>
      </c>
      <c r="F11792" s="598" t="s">
        <v>4144</v>
      </c>
      <c r="G11792" s="599" t="s">
        <v>4133</v>
      </c>
      <c r="H11792" s="600" t="s">
        <v>4134</v>
      </c>
    </row>
    <row r="11793" spans="1:8">
      <c r="A11793" s="601" t="s">
        <v>4189</v>
      </c>
      <c r="B11793" s="602"/>
      <c r="C11793" s="602"/>
      <c r="D11793" s="603"/>
      <c r="E11793" s="604" t="s">
        <v>4146</v>
      </c>
      <c r="F11793" s="640">
        <v>0.4</v>
      </c>
      <c r="G11793" s="606">
        <v>45029.264109374999</v>
      </c>
      <c r="H11793" s="607">
        <v>18011.71</v>
      </c>
    </row>
    <row r="11794" spans="1:8">
      <c r="A11794" s="601"/>
      <c r="B11794" s="602"/>
      <c r="C11794" s="602"/>
      <c r="D11794" s="603"/>
      <c r="E11794" s="604" t="s">
        <v>4141</v>
      </c>
      <c r="F11794" s="605"/>
      <c r="G11794" s="606" t="s">
        <v>4141</v>
      </c>
      <c r="H11794" s="607" t="s">
        <v>4141</v>
      </c>
    </row>
    <row r="11795" spans="1:8" ht="13.5" thickBot="1">
      <c r="A11795" s="641"/>
      <c r="B11795" s="642"/>
      <c r="C11795" s="642"/>
      <c r="D11795" s="643"/>
      <c r="E11795" s="644" t="s">
        <v>4153</v>
      </c>
      <c r="F11795" s="645"/>
      <c r="G11795" s="646"/>
      <c r="H11795" s="647">
        <v>18011.71</v>
      </c>
    </row>
    <row r="11796" spans="1:8" ht="13.5" thickBot="1">
      <c r="A11796" s="648" t="s">
        <v>4154</v>
      </c>
      <c r="B11796" s="649"/>
      <c r="C11796" s="649"/>
      <c r="D11796" s="649"/>
      <c r="E11796" s="650"/>
      <c r="F11796" s="651">
        <v>327181.52</v>
      </c>
      <c r="G11796" s="652"/>
      <c r="H11796" s="653"/>
    </row>
    <row r="11797" spans="1:8" ht="15.75" thickBot="1">
      <c r="A11797" s="579"/>
      <c r="B11797" s="579"/>
      <c r="C11797" s="579"/>
      <c r="D11797" s="579"/>
      <c r="E11797" s="579"/>
      <c r="F11797" s="579"/>
      <c r="G11797" s="579"/>
      <c r="H11797" s="579"/>
    </row>
    <row r="11798" spans="1:8" ht="15.75" thickBot="1">
      <c r="A11798" s="580"/>
      <c r="B11798" s="580"/>
      <c r="C11798" s="580"/>
      <c r="D11798" s="580"/>
      <c r="E11798" s="580"/>
      <c r="F11798" s="580"/>
      <c r="G11798" s="580"/>
      <c r="H11798" s="580"/>
    </row>
    <row r="11799" spans="1:8" ht="64.5" thickBot="1">
      <c r="A11799" s="573" t="s">
        <v>4129</v>
      </c>
      <c r="B11799" s="581"/>
      <c r="C11799" s="581"/>
      <c r="D11799" s="582" t="s">
        <v>918</v>
      </c>
      <c r="E11799" s="583" t="s">
        <v>4130</v>
      </c>
      <c r="F11799" s="584" t="s">
        <v>2</v>
      </c>
      <c r="G11799" s="585" t="s">
        <v>0</v>
      </c>
      <c r="H11799" s="586" t="s">
        <v>5251</v>
      </c>
    </row>
    <row r="11800" spans="1:8" ht="15.75" customHeight="1" thickBot="1">
      <c r="A11800" s="580"/>
      <c r="B11800" s="580"/>
      <c r="C11800" s="580"/>
      <c r="D11800" s="580"/>
      <c r="E11800" s="580"/>
      <c r="F11800" s="580"/>
      <c r="G11800" s="580"/>
      <c r="H11800" s="580"/>
    </row>
    <row r="11801" spans="1:8">
      <c r="A11801" s="674" t="s">
        <v>1297</v>
      </c>
      <c r="B11801" s="675"/>
      <c r="C11801" s="675"/>
      <c r="D11801" s="675"/>
      <c r="E11801" s="675"/>
      <c r="F11801" s="675"/>
      <c r="G11801" s="675"/>
      <c r="H11801" s="676"/>
    </row>
    <row r="11802" spans="1:8">
      <c r="A11802" s="594" t="s">
        <v>4064</v>
      </c>
      <c r="B11802" s="595"/>
      <c r="C11802" s="595"/>
      <c r="D11802" s="596"/>
      <c r="E11802" s="597" t="s">
        <v>4130</v>
      </c>
      <c r="F11802" s="598" t="s">
        <v>4132</v>
      </c>
      <c r="G11802" s="599" t="s">
        <v>4133</v>
      </c>
      <c r="H11802" s="600" t="s">
        <v>4134</v>
      </c>
    </row>
    <row r="11803" spans="1:8" ht="37.5" customHeight="1">
      <c r="A11803" s="601" t="s">
        <v>5252</v>
      </c>
      <c r="B11803" s="602"/>
      <c r="C11803" s="602"/>
      <c r="D11803" s="603"/>
      <c r="E11803" s="604" t="s">
        <v>4138</v>
      </c>
      <c r="F11803" s="605">
        <v>1</v>
      </c>
      <c r="G11803" s="606">
        <v>801990</v>
      </c>
      <c r="H11803" s="607">
        <v>801990</v>
      </c>
    </row>
    <row r="11804" spans="1:8">
      <c r="A11804" s="601" t="s">
        <v>4439</v>
      </c>
      <c r="B11804" s="602"/>
      <c r="C11804" s="602"/>
      <c r="D11804" s="603"/>
      <c r="E11804" s="604" t="s">
        <v>4138</v>
      </c>
      <c r="F11804" s="605">
        <v>6</v>
      </c>
      <c r="G11804" s="606">
        <v>311</v>
      </c>
      <c r="H11804" s="607">
        <v>1866</v>
      </c>
    </row>
    <row r="11805" spans="1:8">
      <c r="A11805" s="601"/>
      <c r="B11805" s="602"/>
      <c r="C11805" s="602"/>
      <c r="D11805" s="603"/>
      <c r="E11805" s="604" t="s">
        <v>4141</v>
      </c>
      <c r="F11805" s="605"/>
      <c r="G11805" s="606" t="s">
        <v>4141</v>
      </c>
      <c r="H11805" s="607" t="s">
        <v>4141</v>
      </c>
    </row>
    <row r="11806" spans="1:8">
      <c r="A11806" s="601"/>
      <c r="B11806" s="602"/>
      <c r="C11806" s="602"/>
      <c r="D11806" s="603"/>
      <c r="E11806" s="604" t="s">
        <v>4141</v>
      </c>
      <c r="F11806" s="605"/>
      <c r="G11806" s="606" t="s">
        <v>4141</v>
      </c>
      <c r="H11806" s="607" t="s">
        <v>4141</v>
      </c>
    </row>
    <row r="11807" spans="1:8">
      <c r="A11807" s="601"/>
      <c r="B11807" s="602"/>
      <c r="C11807" s="602"/>
      <c r="D11807" s="603"/>
      <c r="E11807" s="623" t="s">
        <v>4142</v>
      </c>
      <c r="F11807" s="624"/>
      <c r="G11807" s="625"/>
      <c r="H11807" s="612">
        <v>803856</v>
      </c>
    </row>
    <row r="11808" spans="1:8">
      <c r="A11808" s="677" t="s">
        <v>4143</v>
      </c>
      <c r="B11808" s="678"/>
      <c r="C11808" s="678"/>
      <c r="D11808" s="678"/>
      <c r="E11808" s="678"/>
      <c r="F11808" s="678"/>
      <c r="G11808" s="678"/>
      <c r="H11808" s="679"/>
    </row>
    <row r="11809" spans="1:8">
      <c r="A11809" s="594" t="s">
        <v>4129</v>
      </c>
      <c r="B11809" s="595"/>
      <c r="C11809" s="595"/>
      <c r="D11809" s="596"/>
      <c r="E11809" s="597" t="s">
        <v>4130</v>
      </c>
      <c r="F11809" s="598" t="s">
        <v>4144</v>
      </c>
      <c r="G11809" s="599" t="s">
        <v>4133</v>
      </c>
      <c r="H11809" s="600" t="s">
        <v>4134</v>
      </c>
    </row>
    <row r="11810" spans="1:8">
      <c r="A11810" s="601" t="s">
        <v>4145</v>
      </c>
      <c r="B11810" s="602"/>
      <c r="C11810" s="602"/>
      <c r="D11810" s="603"/>
      <c r="E11810" s="604" t="s">
        <v>4146</v>
      </c>
      <c r="F11810" s="619">
        <v>0.4</v>
      </c>
      <c r="G11810" s="606">
        <v>1587.2183463750353</v>
      </c>
      <c r="H11810" s="607">
        <v>634.89</v>
      </c>
    </row>
    <row r="11811" spans="1:8">
      <c r="A11811" s="601" t="s">
        <v>5248</v>
      </c>
      <c r="B11811" s="602"/>
      <c r="C11811" s="602"/>
      <c r="D11811" s="603"/>
      <c r="E11811" s="604" t="s">
        <v>4146</v>
      </c>
      <c r="F11811" s="619">
        <v>0.4</v>
      </c>
      <c r="G11811" s="606">
        <v>3491.8803620250774</v>
      </c>
      <c r="H11811" s="607">
        <v>1396.75</v>
      </c>
    </row>
    <row r="11812" spans="1:8">
      <c r="A11812" s="601"/>
      <c r="B11812" s="602"/>
      <c r="C11812" s="602"/>
      <c r="D11812" s="603"/>
      <c r="E11812" s="604" t="s">
        <v>4141</v>
      </c>
      <c r="F11812" s="619" t="s">
        <v>4141</v>
      </c>
      <c r="G11812" s="606" t="s">
        <v>4141</v>
      </c>
      <c r="H11812" s="607" t="s">
        <v>4141</v>
      </c>
    </row>
    <row r="11813" spans="1:8">
      <c r="A11813" s="620"/>
      <c r="B11813" s="621"/>
      <c r="C11813" s="621"/>
      <c r="D11813" s="622"/>
      <c r="E11813" s="623" t="s">
        <v>4147</v>
      </c>
      <c r="F11813" s="624"/>
      <c r="G11813" s="625"/>
      <c r="H11813" s="612">
        <v>2031.64</v>
      </c>
    </row>
    <row r="11814" spans="1:8">
      <c r="A11814" s="677" t="s">
        <v>4148</v>
      </c>
      <c r="B11814" s="678"/>
      <c r="C11814" s="678"/>
      <c r="D11814" s="678"/>
      <c r="E11814" s="678"/>
      <c r="F11814" s="678"/>
      <c r="G11814" s="678"/>
      <c r="H11814" s="679"/>
    </row>
    <row r="11815" spans="1:8">
      <c r="A11815" s="594" t="s">
        <v>4064</v>
      </c>
      <c r="B11815" s="595"/>
      <c r="C11815" s="595"/>
      <c r="D11815" s="596"/>
      <c r="E11815" s="597" t="s">
        <v>4130</v>
      </c>
      <c r="F11815" s="598" t="s">
        <v>4132</v>
      </c>
      <c r="G11815" s="599" t="s">
        <v>4133</v>
      </c>
      <c r="H11815" s="600" t="s">
        <v>4134</v>
      </c>
    </row>
    <row r="11816" spans="1:8">
      <c r="A11816" s="601" t="s">
        <v>4149</v>
      </c>
      <c r="B11816" s="602"/>
      <c r="C11816" s="602"/>
      <c r="D11816" s="603"/>
      <c r="E11816" s="604" t="s">
        <v>4140</v>
      </c>
      <c r="F11816" s="632">
        <v>0.05</v>
      </c>
      <c r="G11816" s="606">
        <v>64783.484999999993</v>
      </c>
      <c r="H11816" s="607">
        <v>3239.17</v>
      </c>
    </row>
    <row r="11817" spans="1:8">
      <c r="A11817" s="601"/>
      <c r="B11817" s="602"/>
      <c r="C11817" s="602"/>
      <c r="D11817" s="603"/>
      <c r="E11817" s="623" t="s">
        <v>4150</v>
      </c>
      <c r="F11817" s="624"/>
      <c r="G11817" s="625"/>
      <c r="H11817" s="612">
        <v>3239.17</v>
      </c>
    </row>
    <row r="11818" spans="1:8">
      <c r="A11818" s="677" t="s">
        <v>4151</v>
      </c>
      <c r="B11818" s="678"/>
      <c r="C11818" s="678"/>
      <c r="D11818" s="678"/>
      <c r="E11818" s="678"/>
      <c r="F11818" s="678"/>
      <c r="G11818" s="678"/>
      <c r="H11818" s="679"/>
    </row>
    <row r="11819" spans="1:8">
      <c r="A11819" s="594" t="s">
        <v>4064</v>
      </c>
      <c r="B11819" s="595"/>
      <c r="C11819" s="595"/>
      <c r="D11819" s="596"/>
      <c r="E11819" s="597" t="s">
        <v>4130</v>
      </c>
      <c r="F11819" s="598" t="s">
        <v>4144</v>
      </c>
      <c r="G11819" s="599" t="s">
        <v>4133</v>
      </c>
      <c r="H11819" s="600" t="s">
        <v>4134</v>
      </c>
    </row>
    <row r="11820" spans="1:8">
      <c r="A11820" s="601" t="s">
        <v>4189</v>
      </c>
      <c r="B11820" s="602"/>
      <c r="C11820" s="602"/>
      <c r="D11820" s="603"/>
      <c r="E11820" s="604" t="s">
        <v>4146</v>
      </c>
      <c r="F11820" s="640">
        <v>0.4</v>
      </c>
      <c r="G11820" s="606">
        <v>45029.264109374999</v>
      </c>
      <c r="H11820" s="607">
        <v>18011.71</v>
      </c>
    </row>
    <row r="11821" spans="1:8">
      <c r="A11821" s="601"/>
      <c r="B11821" s="602"/>
      <c r="C11821" s="602"/>
      <c r="D11821" s="603"/>
      <c r="E11821" s="604" t="s">
        <v>4141</v>
      </c>
      <c r="F11821" s="605"/>
      <c r="G11821" s="606" t="s">
        <v>4141</v>
      </c>
      <c r="H11821" s="607" t="s">
        <v>4141</v>
      </c>
    </row>
    <row r="11822" spans="1:8" ht="13.5" thickBot="1">
      <c r="A11822" s="641"/>
      <c r="B11822" s="642"/>
      <c r="C11822" s="642"/>
      <c r="D11822" s="643"/>
      <c r="E11822" s="644" t="s">
        <v>4153</v>
      </c>
      <c r="F11822" s="645"/>
      <c r="G11822" s="646"/>
      <c r="H11822" s="647">
        <v>18011.71</v>
      </c>
    </row>
    <row r="11823" spans="1:8" ht="13.5" thickBot="1">
      <c r="A11823" s="648" t="s">
        <v>4154</v>
      </c>
      <c r="B11823" s="649"/>
      <c r="C11823" s="649"/>
      <c r="D11823" s="649"/>
      <c r="E11823" s="650"/>
      <c r="F11823" s="651">
        <v>827138.52</v>
      </c>
      <c r="G11823" s="652"/>
      <c r="H11823" s="653"/>
    </row>
    <row r="11824" spans="1:8" ht="15.75" thickBot="1">
      <c r="A11824" s="579"/>
      <c r="B11824" s="579"/>
      <c r="C11824" s="579"/>
      <c r="D11824" s="579"/>
      <c r="E11824" s="579"/>
      <c r="F11824" s="579"/>
      <c r="G11824" s="579"/>
      <c r="H11824" s="579"/>
    </row>
    <row r="11825" spans="1:8" ht="15.75" thickBot="1">
      <c r="A11825" s="580"/>
      <c r="B11825" s="580"/>
      <c r="C11825" s="580"/>
      <c r="D11825" s="580"/>
      <c r="E11825" s="580"/>
      <c r="F11825" s="580"/>
      <c r="G11825" s="580"/>
      <c r="H11825" s="580"/>
    </row>
    <row r="11826" spans="1:8" ht="51.75" thickBot="1">
      <c r="A11826" s="573" t="s">
        <v>4129</v>
      </c>
      <c r="B11826" s="581"/>
      <c r="C11826" s="581"/>
      <c r="D11826" s="582" t="s">
        <v>920</v>
      </c>
      <c r="E11826" s="583" t="s">
        <v>4130</v>
      </c>
      <c r="F11826" s="584" t="s">
        <v>2</v>
      </c>
      <c r="G11826" s="585" t="s">
        <v>0</v>
      </c>
      <c r="H11826" s="586" t="s">
        <v>5253</v>
      </c>
    </row>
    <row r="11827" spans="1:8" ht="15.75" customHeight="1" thickBot="1">
      <c r="A11827" s="580"/>
      <c r="B11827" s="580"/>
      <c r="C11827" s="580"/>
      <c r="D11827" s="580"/>
      <c r="E11827" s="580"/>
      <c r="F11827" s="580"/>
      <c r="G11827" s="580"/>
      <c r="H11827" s="580"/>
    </row>
    <row r="11828" spans="1:8">
      <c r="A11828" s="674" t="s">
        <v>1297</v>
      </c>
      <c r="B11828" s="675"/>
      <c r="C11828" s="675"/>
      <c r="D11828" s="675"/>
      <c r="E11828" s="675"/>
      <c r="F11828" s="675"/>
      <c r="G11828" s="675"/>
      <c r="H11828" s="676"/>
    </row>
    <row r="11829" spans="1:8">
      <c r="A11829" s="594" t="s">
        <v>4064</v>
      </c>
      <c r="B11829" s="595"/>
      <c r="C11829" s="595"/>
      <c r="D11829" s="596"/>
      <c r="E11829" s="597" t="s">
        <v>4130</v>
      </c>
      <c r="F11829" s="598" t="s">
        <v>4132</v>
      </c>
      <c r="G11829" s="599" t="s">
        <v>4133</v>
      </c>
      <c r="H11829" s="600" t="s">
        <v>4134</v>
      </c>
    </row>
    <row r="11830" spans="1:8" ht="27.75" customHeight="1">
      <c r="A11830" s="601" t="s">
        <v>5254</v>
      </c>
      <c r="B11830" s="602"/>
      <c r="C11830" s="602"/>
      <c r="D11830" s="603"/>
      <c r="E11830" s="604" t="s">
        <v>4138</v>
      </c>
      <c r="F11830" s="605">
        <v>1</v>
      </c>
      <c r="G11830" s="606">
        <v>1137465</v>
      </c>
      <c r="H11830" s="607">
        <v>1137465</v>
      </c>
    </row>
    <row r="11831" spans="1:8">
      <c r="A11831" s="601" t="s">
        <v>4439</v>
      </c>
      <c r="B11831" s="602"/>
      <c r="C11831" s="602"/>
      <c r="D11831" s="603"/>
      <c r="E11831" s="604" t="s">
        <v>4138</v>
      </c>
      <c r="F11831" s="605">
        <v>12</v>
      </c>
      <c r="G11831" s="606">
        <v>311</v>
      </c>
      <c r="H11831" s="607">
        <v>3732</v>
      </c>
    </row>
    <row r="11832" spans="1:8">
      <c r="A11832" s="601"/>
      <c r="B11832" s="602"/>
      <c r="C11832" s="602"/>
      <c r="D11832" s="603"/>
      <c r="E11832" s="604" t="s">
        <v>4141</v>
      </c>
      <c r="F11832" s="605"/>
      <c r="G11832" s="606" t="s">
        <v>4141</v>
      </c>
      <c r="H11832" s="607" t="s">
        <v>4141</v>
      </c>
    </row>
    <row r="11833" spans="1:8">
      <c r="A11833" s="601"/>
      <c r="B11833" s="602"/>
      <c r="C11833" s="602"/>
      <c r="D11833" s="603"/>
      <c r="E11833" s="604" t="s">
        <v>4141</v>
      </c>
      <c r="F11833" s="605"/>
      <c r="G11833" s="606" t="s">
        <v>4141</v>
      </c>
      <c r="H11833" s="607" t="s">
        <v>4141</v>
      </c>
    </row>
    <row r="11834" spans="1:8">
      <c r="A11834" s="601"/>
      <c r="B11834" s="602"/>
      <c r="C11834" s="602"/>
      <c r="D11834" s="603"/>
      <c r="E11834" s="623" t="s">
        <v>4142</v>
      </c>
      <c r="F11834" s="624"/>
      <c r="G11834" s="625"/>
      <c r="H11834" s="612">
        <v>1141197</v>
      </c>
    </row>
    <row r="11835" spans="1:8">
      <c r="A11835" s="677" t="s">
        <v>4143</v>
      </c>
      <c r="B11835" s="678"/>
      <c r="C11835" s="678"/>
      <c r="D11835" s="678"/>
      <c r="E11835" s="678"/>
      <c r="F11835" s="678"/>
      <c r="G11835" s="678"/>
      <c r="H11835" s="679"/>
    </row>
    <row r="11836" spans="1:8">
      <c r="A11836" s="594" t="s">
        <v>4129</v>
      </c>
      <c r="B11836" s="595"/>
      <c r="C11836" s="595"/>
      <c r="D11836" s="596"/>
      <c r="E11836" s="597" t="s">
        <v>4130</v>
      </c>
      <c r="F11836" s="598" t="s">
        <v>4144</v>
      </c>
      <c r="G11836" s="599" t="s">
        <v>4133</v>
      </c>
      <c r="H11836" s="600" t="s">
        <v>4134</v>
      </c>
    </row>
    <row r="11837" spans="1:8">
      <c r="A11837" s="601" t="s">
        <v>4145</v>
      </c>
      <c r="B11837" s="602"/>
      <c r="C11837" s="602"/>
      <c r="D11837" s="603"/>
      <c r="E11837" s="604" t="s">
        <v>4146</v>
      </c>
      <c r="F11837" s="619">
        <v>0.4</v>
      </c>
      <c r="G11837" s="606">
        <v>1587.2183463750353</v>
      </c>
      <c r="H11837" s="607">
        <v>634.89</v>
      </c>
    </row>
    <row r="11838" spans="1:8">
      <c r="A11838" s="601" t="s">
        <v>5248</v>
      </c>
      <c r="B11838" s="602"/>
      <c r="C11838" s="602"/>
      <c r="D11838" s="603"/>
      <c r="E11838" s="604" t="s">
        <v>4146</v>
      </c>
      <c r="F11838" s="619">
        <v>0.4</v>
      </c>
      <c r="G11838" s="606">
        <v>3491.8803620250774</v>
      </c>
      <c r="H11838" s="607">
        <v>1396.75</v>
      </c>
    </row>
    <row r="11839" spans="1:8">
      <c r="A11839" s="601"/>
      <c r="B11839" s="602"/>
      <c r="C11839" s="602"/>
      <c r="D11839" s="603"/>
      <c r="E11839" s="604" t="s">
        <v>4141</v>
      </c>
      <c r="F11839" s="619" t="s">
        <v>4141</v>
      </c>
      <c r="G11839" s="606" t="s">
        <v>4141</v>
      </c>
      <c r="H11839" s="607" t="s">
        <v>4141</v>
      </c>
    </row>
    <row r="11840" spans="1:8">
      <c r="A11840" s="620"/>
      <c r="B11840" s="621"/>
      <c r="C11840" s="621"/>
      <c r="D11840" s="622"/>
      <c r="E11840" s="623" t="s">
        <v>4147</v>
      </c>
      <c r="F11840" s="624"/>
      <c r="G11840" s="625"/>
      <c r="H11840" s="612">
        <v>2031.64</v>
      </c>
    </row>
    <row r="11841" spans="1:8">
      <c r="A11841" s="677" t="s">
        <v>4148</v>
      </c>
      <c r="B11841" s="678"/>
      <c r="C11841" s="678"/>
      <c r="D11841" s="678"/>
      <c r="E11841" s="678"/>
      <c r="F11841" s="678"/>
      <c r="G11841" s="678"/>
      <c r="H11841" s="679"/>
    </row>
    <row r="11842" spans="1:8">
      <c r="A11842" s="594" t="s">
        <v>4064</v>
      </c>
      <c r="B11842" s="595"/>
      <c r="C11842" s="595"/>
      <c r="D11842" s="596"/>
      <c r="E11842" s="597" t="s">
        <v>4130</v>
      </c>
      <c r="F11842" s="598" t="s">
        <v>4132</v>
      </c>
      <c r="G11842" s="599" t="s">
        <v>4133</v>
      </c>
      <c r="H11842" s="600" t="s">
        <v>4134</v>
      </c>
    </row>
    <row r="11843" spans="1:8">
      <c r="A11843" s="601" t="s">
        <v>4149</v>
      </c>
      <c r="B11843" s="602"/>
      <c r="C11843" s="602"/>
      <c r="D11843" s="603"/>
      <c r="E11843" s="604" t="s">
        <v>4140</v>
      </c>
      <c r="F11843" s="632">
        <v>0.05</v>
      </c>
      <c r="G11843" s="606">
        <v>64783.484999999993</v>
      </c>
      <c r="H11843" s="607">
        <v>3239.17</v>
      </c>
    </row>
    <row r="11844" spans="1:8">
      <c r="A11844" s="601"/>
      <c r="B11844" s="602"/>
      <c r="C11844" s="602"/>
      <c r="D11844" s="603"/>
      <c r="E11844" s="623" t="s">
        <v>4150</v>
      </c>
      <c r="F11844" s="624"/>
      <c r="G11844" s="625"/>
      <c r="H11844" s="612">
        <v>3239.17</v>
      </c>
    </row>
    <row r="11845" spans="1:8">
      <c r="A11845" s="677" t="s">
        <v>4151</v>
      </c>
      <c r="B11845" s="678"/>
      <c r="C11845" s="678"/>
      <c r="D11845" s="678"/>
      <c r="E11845" s="678"/>
      <c r="F11845" s="678"/>
      <c r="G11845" s="678"/>
      <c r="H11845" s="679"/>
    </row>
    <row r="11846" spans="1:8">
      <c r="A11846" s="594" t="s">
        <v>4064</v>
      </c>
      <c r="B11846" s="595"/>
      <c r="C11846" s="595"/>
      <c r="D11846" s="596"/>
      <c r="E11846" s="597" t="s">
        <v>4130</v>
      </c>
      <c r="F11846" s="598" t="s">
        <v>4144</v>
      </c>
      <c r="G11846" s="599" t="s">
        <v>4133</v>
      </c>
      <c r="H11846" s="600" t="s">
        <v>4134</v>
      </c>
    </row>
    <row r="11847" spans="1:8">
      <c r="A11847" s="601" t="s">
        <v>4189</v>
      </c>
      <c r="B11847" s="602"/>
      <c r="C11847" s="602"/>
      <c r="D11847" s="603"/>
      <c r="E11847" s="604" t="s">
        <v>4146</v>
      </c>
      <c r="F11847" s="640">
        <v>0.4</v>
      </c>
      <c r="G11847" s="606">
        <v>45029.264109374999</v>
      </c>
      <c r="H11847" s="607">
        <v>18011.71</v>
      </c>
    </row>
    <row r="11848" spans="1:8">
      <c r="A11848" s="601"/>
      <c r="B11848" s="602"/>
      <c r="C11848" s="602"/>
      <c r="D11848" s="603"/>
      <c r="E11848" s="604" t="s">
        <v>4141</v>
      </c>
      <c r="F11848" s="605"/>
      <c r="G11848" s="606" t="s">
        <v>4141</v>
      </c>
      <c r="H11848" s="607" t="s">
        <v>4141</v>
      </c>
    </row>
    <row r="11849" spans="1:8" ht="13.5" thickBot="1">
      <c r="A11849" s="641"/>
      <c r="B11849" s="642"/>
      <c r="C11849" s="642"/>
      <c r="D11849" s="643"/>
      <c r="E11849" s="644" t="s">
        <v>4153</v>
      </c>
      <c r="F11849" s="645"/>
      <c r="G11849" s="646"/>
      <c r="H11849" s="647">
        <v>18011.71</v>
      </c>
    </row>
    <row r="11850" spans="1:8" ht="13.5" thickBot="1">
      <c r="A11850" s="648" t="s">
        <v>4154</v>
      </c>
      <c r="B11850" s="649"/>
      <c r="C11850" s="649"/>
      <c r="D11850" s="649"/>
      <c r="E11850" s="650"/>
      <c r="F11850" s="651">
        <v>1164479.52</v>
      </c>
      <c r="G11850" s="652"/>
      <c r="H11850" s="653"/>
    </row>
    <row r="11851" spans="1:8" ht="15.75" thickBot="1">
      <c r="A11851" s="579"/>
      <c r="B11851" s="579"/>
      <c r="C11851" s="579"/>
      <c r="D11851" s="579"/>
      <c r="E11851" s="579"/>
      <c r="F11851" s="579"/>
      <c r="G11851" s="579"/>
      <c r="H11851" s="579"/>
    </row>
    <row r="11852" spans="1:8" ht="15.75" thickBot="1">
      <c r="A11852" s="580"/>
      <c r="B11852" s="580"/>
      <c r="C11852" s="580"/>
      <c r="D11852" s="580"/>
      <c r="E11852" s="580"/>
      <c r="F11852" s="580"/>
      <c r="G11852" s="580"/>
      <c r="H11852" s="580"/>
    </row>
    <row r="11853" spans="1:8" ht="51.75" thickBot="1">
      <c r="A11853" s="573" t="s">
        <v>4129</v>
      </c>
      <c r="B11853" s="581"/>
      <c r="C11853" s="581"/>
      <c r="D11853" s="582" t="s">
        <v>922</v>
      </c>
      <c r="E11853" s="583" t="s">
        <v>4130</v>
      </c>
      <c r="F11853" s="584" t="s">
        <v>2</v>
      </c>
      <c r="G11853" s="585" t="s">
        <v>0</v>
      </c>
      <c r="H11853" s="586" t="s">
        <v>5255</v>
      </c>
    </row>
    <row r="11854" spans="1:8" ht="15.75" customHeight="1" thickBot="1">
      <c r="A11854" s="580"/>
      <c r="B11854" s="580"/>
      <c r="C11854" s="580"/>
      <c r="D11854" s="580"/>
      <c r="E11854" s="580"/>
      <c r="F11854" s="580"/>
      <c r="G11854" s="580"/>
      <c r="H11854" s="580"/>
    </row>
    <row r="11855" spans="1:8">
      <c r="A11855" s="674" t="s">
        <v>1297</v>
      </c>
      <c r="B11855" s="675"/>
      <c r="C11855" s="675"/>
      <c r="D11855" s="675"/>
      <c r="E11855" s="675"/>
      <c r="F11855" s="675"/>
      <c r="G11855" s="675"/>
      <c r="H11855" s="676"/>
    </row>
    <row r="11856" spans="1:8">
      <c r="A11856" s="594" t="s">
        <v>4064</v>
      </c>
      <c r="B11856" s="595"/>
      <c r="C11856" s="595"/>
      <c r="D11856" s="596"/>
      <c r="E11856" s="597" t="s">
        <v>4130</v>
      </c>
      <c r="F11856" s="598" t="s">
        <v>4132</v>
      </c>
      <c r="G11856" s="599" t="s">
        <v>4133</v>
      </c>
      <c r="H11856" s="600" t="s">
        <v>4134</v>
      </c>
    </row>
    <row r="11857" spans="1:8" ht="26.25" customHeight="1">
      <c r="A11857" s="601" t="s">
        <v>5256</v>
      </c>
      <c r="B11857" s="602"/>
      <c r="C11857" s="602"/>
      <c r="D11857" s="603"/>
      <c r="E11857" s="604" t="s">
        <v>4138</v>
      </c>
      <c r="F11857" s="605">
        <v>1</v>
      </c>
      <c r="G11857" s="606">
        <v>598605</v>
      </c>
      <c r="H11857" s="607">
        <v>598605</v>
      </c>
    </row>
    <row r="11858" spans="1:8">
      <c r="A11858" s="601" t="s">
        <v>4439</v>
      </c>
      <c r="B11858" s="602"/>
      <c r="C11858" s="602"/>
      <c r="D11858" s="603"/>
      <c r="E11858" s="604" t="s">
        <v>4138</v>
      </c>
      <c r="F11858" s="605">
        <v>9</v>
      </c>
      <c r="G11858" s="606">
        <v>311</v>
      </c>
      <c r="H11858" s="607">
        <v>2799</v>
      </c>
    </row>
    <row r="11859" spans="1:8">
      <c r="A11859" s="601"/>
      <c r="B11859" s="602"/>
      <c r="C11859" s="602"/>
      <c r="D11859" s="603"/>
      <c r="E11859" s="604" t="s">
        <v>4141</v>
      </c>
      <c r="F11859" s="605"/>
      <c r="G11859" s="606" t="s">
        <v>4141</v>
      </c>
      <c r="H11859" s="607" t="s">
        <v>4141</v>
      </c>
    </row>
    <row r="11860" spans="1:8">
      <c r="A11860" s="601"/>
      <c r="B11860" s="602"/>
      <c r="C11860" s="602"/>
      <c r="D11860" s="603"/>
      <c r="E11860" s="604" t="s">
        <v>4141</v>
      </c>
      <c r="F11860" s="605"/>
      <c r="G11860" s="606" t="s">
        <v>4141</v>
      </c>
      <c r="H11860" s="607" t="s">
        <v>4141</v>
      </c>
    </row>
    <row r="11861" spans="1:8">
      <c r="A11861" s="601"/>
      <c r="B11861" s="602"/>
      <c r="C11861" s="602"/>
      <c r="D11861" s="603"/>
      <c r="E11861" s="623" t="s">
        <v>4142</v>
      </c>
      <c r="F11861" s="624"/>
      <c r="G11861" s="625"/>
      <c r="H11861" s="612">
        <v>601404</v>
      </c>
    </row>
    <row r="11862" spans="1:8">
      <c r="A11862" s="677" t="s">
        <v>4143</v>
      </c>
      <c r="B11862" s="678"/>
      <c r="C11862" s="678"/>
      <c r="D11862" s="678"/>
      <c r="E11862" s="678"/>
      <c r="F11862" s="678"/>
      <c r="G11862" s="678"/>
      <c r="H11862" s="679"/>
    </row>
    <row r="11863" spans="1:8">
      <c r="A11863" s="594" t="s">
        <v>4129</v>
      </c>
      <c r="B11863" s="595"/>
      <c r="C11863" s="595"/>
      <c r="D11863" s="596"/>
      <c r="E11863" s="597" t="s">
        <v>4130</v>
      </c>
      <c r="F11863" s="598" t="s">
        <v>4144</v>
      </c>
      <c r="G11863" s="599" t="s">
        <v>4133</v>
      </c>
      <c r="H11863" s="600" t="s">
        <v>4134</v>
      </c>
    </row>
    <row r="11864" spans="1:8">
      <c r="A11864" s="601" t="s">
        <v>4145</v>
      </c>
      <c r="B11864" s="602"/>
      <c r="C11864" s="602"/>
      <c r="D11864" s="603"/>
      <c r="E11864" s="604" t="s">
        <v>4146</v>
      </c>
      <c r="F11864" s="619">
        <v>0.4</v>
      </c>
      <c r="G11864" s="606">
        <v>1587.2183463750353</v>
      </c>
      <c r="H11864" s="607">
        <v>634.89</v>
      </c>
    </row>
    <row r="11865" spans="1:8">
      <c r="A11865" s="601" t="s">
        <v>5248</v>
      </c>
      <c r="B11865" s="602"/>
      <c r="C11865" s="602"/>
      <c r="D11865" s="603"/>
      <c r="E11865" s="604" t="s">
        <v>4146</v>
      </c>
      <c r="F11865" s="619">
        <v>0.4</v>
      </c>
      <c r="G11865" s="606">
        <v>3491.8803620250774</v>
      </c>
      <c r="H11865" s="607">
        <v>1396.75</v>
      </c>
    </row>
    <row r="11866" spans="1:8">
      <c r="A11866" s="601"/>
      <c r="B11866" s="602"/>
      <c r="C11866" s="602"/>
      <c r="D11866" s="603"/>
      <c r="E11866" s="604" t="s">
        <v>4141</v>
      </c>
      <c r="F11866" s="619" t="s">
        <v>4141</v>
      </c>
      <c r="G11866" s="606" t="s">
        <v>4141</v>
      </c>
      <c r="H11866" s="607" t="s">
        <v>4141</v>
      </c>
    </row>
    <row r="11867" spans="1:8">
      <c r="A11867" s="620"/>
      <c r="B11867" s="621"/>
      <c r="C11867" s="621"/>
      <c r="D11867" s="622"/>
      <c r="E11867" s="623" t="s">
        <v>4147</v>
      </c>
      <c r="F11867" s="624"/>
      <c r="G11867" s="625"/>
      <c r="H11867" s="612">
        <v>2031.64</v>
      </c>
    </row>
    <row r="11868" spans="1:8">
      <c r="A11868" s="677" t="s">
        <v>4148</v>
      </c>
      <c r="B11868" s="678"/>
      <c r="C11868" s="678"/>
      <c r="D11868" s="678"/>
      <c r="E11868" s="678"/>
      <c r="F11868" s="678"/>
      <c r="G11868" s="678"/>
      <c r="H11868" s="679"/>
    </row>
    <row r="11869" spans="1:8">
      <c r="A11869" s="594" t="s">
        <v>4064</v>
      </c>
      <c r="B11869" s="595"/>
      <c r="C11869" s="595"/>
      <c r="D11869" s="596"/>
      <c r="E11869" s="597" t="s">
        <v>4130</v>
      </c>
      <c r="F11869" s="598" t="s">
        <v>4132</v>
      </c>
      <c r="G11869" s="599" t="s">
        <v>4133</v>
      </c>
      <c r="H11869" s="600" t="s">
        <v>4134</v>
      </c>
    </row>
    <row r="11870" spans="1:8">
      <c r="A11870" s="601" t="s">
        <v>4149</v>
      </c>
      <c r="B11870" s="602"/>
      <c r="C11870" s="602"/>
      <c r="D11870" s="603"/>
      <c r="E11870" s="604" t="s">
        <v>4140</v>
      </c>
      <c r="F11870" s="632">
        <v>0.05</v>
      </c>
      <c r="G11870" s="606">
        <v>64783.484999999993</v>
      </c>
      <c r="H11870" s="607">
        <v>3239.17</v>
      </c>
    </row>
    <row r="11871" spans="1:8">
      <c r="A11871" s="601"/>
      <c r="B11871" s="602"/>
      <c r="C11871" s="602"/>
      <c r="D11871" s="603"/>
      <c r="E11871" s="623" t="s">
        <v>4150</v>
      </c>
      <c r="F11871" s="624"/>
      <c r="G11871" s="625"/>
      <c r="H11871" s="612">
        <v>3239.17</v>
      </c>
    </row>
    <row r="11872" spans="1:8">
      <c r="A11872" s="677" t="s">
        <v>4151</v>
      </c>
      <c r="B11872" s="678"/>
      <c r="C11872" s="678"/>
      <c r="D11872" s="678"/>
      <c r="E11872" s="678"/>
      <c r="F11872" s="678"/>
      <c r="G11872" s="678"/>
      <c r="H11872" s="679"/>
    </row>
    <row r="11873" spans="1:8">
      <c r="A11873" s="594" t="s">
        <v>4064</v>
      </c>
      <c r="B11873" s="595"/>
      <c r="C11873" s="595"/>
      <c r="D11873" s="596"/>
      <c r="E11873" s="597" t="s">
        <v>4130</v>
      </c>
      <c r="F11873" s="598" t="s">
        <v>4144</v>
      </c>
      <c r="G11873" s="599" t="s">
        <v>4133</v>
      </c>
      <c r="H11873" s="600" t="s">
        <v>4134</v>
      </c>
    </row>
    <row r="11874" spans="1:8">
      <c r="A11874" s="601" t="s">
        <v>4189</v>
      </c>
      <c r="B11874" s="602"/>
      <c r="C11874" s="602"/>
      <c r="D11874" s="603"/>
      <c r="E11874" s="604" t="s">
        <v>4146</v>
      </c>
      <c r="F11874" s="640">
        <v>0.4</v>
      </c>
      <c r="G11874" s="606">
        <v>45029.264109374999</v>
      </c>
      <c r="H11874" s="607">
        <v>18011.71</v>
      </c>
    </row>
    <row r="11875" spans="1:8">
      <c r="A11875" s="601"/>
      <c r="B11875" s="602"/>
      <c r="C11875" s="602"/>
      <c r="D11875" s="603"/>
      <c r="E11875" s="604" t="s">
        <v>4141</v>
      </c>
      <c r="F11875" s="605"/>
      <c r="G11875" s="606" t="s">
        <v>4141</v>
      </c>
      <c r="H11875" s="607" t="s">
        <v>4141</v>
      </c>
    </row>
    <row r="11876" spans="1:8" ht="13.5" thickBot="1">
      <c r="A11876" s="641"/>
      <c r="B11876" s="642"/>
      <c r="C11876" s="642"/>
      <c r="D11876" s="643"/>
      <c r="E11876" s="644" t="s">
        <v>4153</v>
      </c>
      <c r="F11876" s="645"/>
      <c r="G11876" s="646"/>
      <c r="H11876" s="647">
        <v>18011.71</v>
      </c>
    </row>
    <row r="11877" spans="1:8" ht="13.5" thickBot="1">
      <c r="A11877" s="648" t="s">
        <v>4154</v>
      </c>
      <c r="B11877" s="649"/>
      <c r="C11877" s="649"/>
      <c r="D11877" s="649"/>
      <c r="E11877" s="650"/>
      <c r="F11877" s="651">
        <v>624686.52</v>
      </c>
      <c r="G11877" s="652"/>
      <c r="H11877" s="653"/>
    </row>
    <row r="11878" spans="1:8" ht="15.75" thickBot="1">
      <c r="A11878" s="579"/>
      <c r="B11878" s="579"/>
      <c r="C11878" s="579"/>
      <c r="D11878" s="579"/>
      <c r="E11878" s="579"/>
      <c r="F11878" s="579"/>
      <c r="G11878" s="579"/>
      <c r="H11878" s="579"/>
    </row>
    <row r="11879" spans="1:8" ht="15.75" thickBot="1">
      <c r="A11879" s="580"/>
      <c r="B11879" s="580"/>
      <c r="C11879" s="580"/>
      <c r="D11879" s="580"/>
      <c r="E11879" s="580"/>
      <c r="F11879" s="580"/>
      <c r="G11879" s="580"/>
      <c r="H11879" s="580"/>
    </row>
    <row r="11880" spans="1:8" ht="64.5" thickBot="1">
      <c r="A11880" s="573" t="s">
        <v>4129</v>
      </c>
      <c r="B11880" s="581"/>
      <c r="C11880" s="581"/>
      <c r="D11880" s="582" t="s">
        <v>924</v>
      </c>
      <c r="E11880" s="583" t="s">
        <v>4130</v>
      </c>
      <c r="F11880" s="584" t="s">
        <v>2</v>
      </c>
      <c r="G11880" s="585" t="s">
        <v>0</v>
      </c>
      <c r="H11880" s="586" t="s">
        <v>5257</v>
      </c>
    </row>
    <row r="11881" spans="1:8" ht="15.75" customHeight="1" thickBot="1">
      <c r="A11881" s="580"/>
      <c r="B11881" s="580"/>
      <c r="C11881" s="580"/>
      <c r="D11881" s="580"/>
      <c r="E11881" s="580"/>
      <c r="F11881" s="580"/>
      <c r="G11881" s="580"/>
      <c r="H11881" s="580"/>
    </row>
    <row r="11882" spans="1:8">
      <c r="A11882" s="674" t="s">
        <v>1297</v>
      </c>
      <c r="B11882" s="675"/>
      <c r="C11882" s="675"/>
      <c r="D11882" s="675"/>
      <c r="E11882" s="675"/>
      <c r="F11882" s="675"/>
      <c r="G11882" s="675"/>
      <c r="H11882" s="676"/>
    </row>
    <row r="11883" spans="1:8">
      <c r="A11883" s="594" t="s">
        <v>4064</v>
      </c>
      <c r="B11883" s="595"/>
      <c r="C11883" s="595"/>
      <c r="D11883" s="596"/>
      <c r="E11883" s="597" t="s">
        <v>4130</v>
      </c>
      <c r="F11883" s="598" t="s">
        <v>4132</v>
      </c>
      <c r="G11883" s="599" t="s">
        <v>4133</v>
      </c>
      <c r="H11883" s="600" t="s">
        <v>4134</v>
      </c>
    </row>
    <row r="11884" spans="1:8" ht="26.25" customHeight="1">
      <c r="A11884" s="601" t="s">
        <v>5258</v>
      </c>
      <c r="B11884" s="602"/>
      <c r="C11884" s="602"/>
      <c r="D11884" s="603"/>
      <c r="E11884" s="604" t="s">
        <v>4138</v>
      </c>
      <c r="F11884" s="605">
        <v>1</v>
      </c>
      <c r="G11884" s="606">
        <v>1562295</v>
      </c>
      <c r="H11884" s="607">
        <v>1562295</v>
      </c>
    </row>
    <row r="11885" spans="1:8">
      <c r="A11885" s="601" t="s">
        <v>4439</v>
      </c>
      <c r="B11885" s="602"/>
      <c r="C11885" s="602"/>
      <c r="D11885" s="603"/>
      <c r="E11885" s="604" t="s">
        <v>4138</v>
      </c>
      <c r="F11885" s="605">
        <v>12</v>
      </c>
      <c r="G11885" s="606">
        <v>311</v>
      </c>
      <c r="H11885" s="607">
        <v>3732</v>
      </c>
    </row>
    <row r="11886" spans="1:8">
      <c r="A11886" s="601"/>
      <c r="B11886" s="602"/>
      <c r="C11886" s="602"/>
      <c r="D11886" s="603"/>
      <c r="E11886" s="604" t="s">
        <v>4141</v>
      </c>
      <c r="F11886" s="605"/>
      <c r="G11886" s="606" t="s">
        <v>4141</v>
      </c>
      <c r="H11886" s="607" t="s">
        <v>4141</v>
      </c>
    </row>
    <row r="11887" spans="1:8">
      <c r="A11887" s="601"/>
      <c r="B11887" s="602"/>
      <c r="C11887" s="602"/>
      <c r="D11887" s="603"/>
      <c r="E11887" s="604" t="s">
        <v>4141</v>
      </c>
      <c r="F11887" s="605"/>
      <c r="G11887" s="606" t="s">
        <v>4141</v>
      </c>
      <c r="H11887" s="607" t="s">
        <v>4141</v>
      </c>
    </row>
    <row r="11888" spans="1:8">
      <c r="A11888" s="601"/>
      <c r="B11888" s="602"/>
      <c r="C11888" s="602"/>
      <c r="D11888" s="603"/>
      <c r="E11888" s="623" t="s">
        <v>4142</v>
      </c>
      <c r="F11888" s="624"/>
      <c r="G11888" s="625"/>
      <c r="H11888" s="612">
        <v>1566027</v>
      </c>
    </row>
    <row r="11889" spans="1:8">
      <c r="A11889" s="677" t="s">
        <v>4143</v>
      </c>
      <c r="B11889" s="678"/>
      <c r="C11889" s="678"/>
      <c r="D11889" s="678"/>
      <c r="E11889" s="678"/>
      <c r="F11889" s="678"/>
      <c r="G11889" s="678"/>
      <c r="H11889" s="679"/>
    </row>
    <row r="11890" spans="1:8">
      <c r="A11890" s="594" t="s">
        <v>4129</v>
      </c>
      <c r="B11890" s="595"/>
      <c r="C11890" s="595"/>
      <c r="D11890" s="596"/>
      <c r="E11890" s="597" t="s">
        <v>4130</v>
      </c>
      <c r="F11890" s="598" t="s">
        <v>4144</v>
      </c>
      <c r="G11890" s="599" t="s">
        <v>4133</v>
      </c>
      <c r="H11890" s="600" t="s">
        <v>4134</v>
      </c>
    </row>
    <row r="11891" spans="1:8">
      <c r="A11891" s="601" t="s">
        <v>4145</v>
      </c>
      <c r="B11891" s="602"/>
      <c r="C11891" s="602"/>
      <c r="D11891" s="603"/>
      <c r="E11891" s="604" t="s">
        <v>4146</v>
      </c>
      <c r="F11891" s="619">
        <v>0.4</v>
      </c>
      <c r="G11891" s="606">
        <v>1587.2183463750353</v>
      </c>
      <c r="H11891" s="607">
        <v>634.89</v>
      </c>
    </row>
    <row r="11892" spans="1:8">
      <c r="A11892" s="601" t="s">
        <v>5248</v>
      </c>
      <c r="B11892" s="602"/>
      <c r="C11892" s="602"/>
      <c r="D11892" s="603"/>
      <c r="E11892" s="604" t="s">
        <v>4146</v>
      </c>
      <c r="F11892" s="619">
        <v>0.4</v>
      </c>
      <c r="G11892" s="606">
        <v>3491.8803620250774</v>
      </c>
      <c r="H11892" s="607">
        <v>1396.75</v>
      </c>
    </row>
    <row r="11893" spans="1:8">
      <c r="A11893" s="601"/>
      <c r="B11893" s="602"/>
      <c r="C11893" s="602"/>
      <c r="D11893" s="603"/>
      <c r="E11893" s="604" t="s">
        <v>4141</v>
      </c>
      <c r="F11893" s="619" t="s">
        <v>4141</v>
      </c>
      <c r="G11893" s="606" t="s">
        <v>4141</v>
      </c>
      <c r="H11893" s="607" t="s">
        <v>4141</v>
      </c>
    </row>
    <row r="11894" spans="1:8">
      <c r="A11894" s="620"/>
      <c r="B11894" s="621"/>
      <c r="C11894" s="621"/>
      <c r="D11894" s="622"/>
      <c r="E11894" s="623" t="s">
        <v>4147</v>
      </c>
      <c r="F11894" s="624"/>
      <c r="G11894" s="625"/>
      <c r="H11894" s="612">
        <v>2031.64</v>
      </c>
    </row>
    <row r="11895" spans="1:8">
      <c r="A11895" s="677" t="s">
        <v>4148</v>
      </c>
      <c r="B11895" s="678"/>
      <c r="C11895" s="678"/>
      <c r="D11895" s="678"/>
      <c r="E11895" s="678"/>
      <c r="F11895" s="678"/>
      <c r="G11895" s="678"/>
      <c r="H11895" s="679"/>
    </row>
    <row r="11896" spans="1:8">
      <c r="A11896" s="594" t="s">
        <v>4064</v>
      </c>
      <c r="B11896" s="595"/>
      <c r="C11896" s="595"/>
      <c r="D11896" s="596"/>
      <c r="E11896" s="597" t="s">
        <v>4130</v>
      </c>
      <c r="F11896" s="598" t="s">
        <v>4132</v>
      </c>
      <c r="G11896" s="599" t="s">
        <v>4133</v>
      </c>
      <c r="H11896" s="600" t="s">
        <v>4134</v>
      </c>
    </row>
    <row r="11897" spans="1:8">
      <c r="A11897" s="601" t="s">
        <v>4149</v>
      </c>
      <c r="B11897" s="602"/>
      <c r="C11897" s="602"/>
      <c r="D11897" s="603"/>
      <c r="E11897" s="604" t="s">
        <v>4140</v>
      </c>
      <c r="F11897" s="632">
        <v>0.05</v>
      </c>
      <c r="G11897" s="606">
        <v>64783.484999999993</v>
      </c>
      <c r="H11897" s="607">
        <v>3239.17</v>
      </c>
    </row>
    <row r="11898" spans="1:8">
      <c r="A11898" s="601"/>
      <c r="B11898" s="602"/>
      <c r="C11898" s="602"/>
      <c r="D11898" s="603"/>
      <c r="E11898" s="623" t="s">
        <v>4150</v>
      </c>
      <c r="F11898" s="624"/>
      <c r="G11898" s="625"/>
      <c r="H11898" s="612">
        <v>3239.17</v>
      </c>
    </row>
    <row r="11899" spans="1:8">
      <c r="A11899" s="677" t="s">
        <v>4151</v>
      </c>
      <c r="B11899" s="678"/>
      <c r="C11899" s="678"/>
      <c r="D11899" s="678"/>
      <c r="E11899" s="678"/>
      <c r="F11899" s="678"/>
      <c r="G11899" s="678"/>
      <c r="H11899" s="679"/>
    </row>
    <row r="11900" spans="1:8">
      <c r="A11900" s="594" t="s">
        <v>4064</v>
      </c>
      <c r="B11900" s="595"/>
      <c r="C11900" s="595"/>
      <c r="D11900" s="596"/>
      <c r="E11900" s="597" t="s">
        <v>4130</v>
      </c>
      <c r="F11900" s="598" t="s">
        <v>4144</v>
      </c>
      <c r="G11900" s="599" t="s">
        <v>4133</v>
      </c>
      <c r="H11900" s="600" t="s">
        <v>4134</v>
      </c>
    </row>
    <row r="11901" spans="1:8">
      <c r="A11901" s="601" t="s">
        <v>4189</v>
      </c>
      <c r="B11901" s="602"/>
      <c r="C11901" s="602"/>
      <c r="D11901" s="603"/>
      <c r="E11901" s="604" t="s">
        <v>4146</v>
      </c>
      <c r="F11901" s="640">
        <v>0.4</v>
      </c>
      <c r="G11901" s="606">
        <v>45029.264109374999</v>
      </c>
      <c r="H11901" s="607">
        <v>18011.71</v>
      </c>
    </row>
    <row r="11902" spans="1:8">
      <c r="A11902" s="601"/>
      <c r="B11902" s="602"/>
      <c r="C11902" s="602"/>
      <c r="D11902" s="603"/>
      <c r="E11902" s="604" t="s">
        <v>4141</v>
      </c>
      <c r="F11902" s="605"/>
      <c r="G11902" s="606" t="s">
        <v>4141</v>
      </c>
      <c r="H11902" s="607" t="s">
        <v>4141</v>
      </c>
    </row>
    <row r="11903" spans="1:8" ht="13.5" thickBot="1">
      <c r="A11903" s="641"/>
      <c r="B11903" s="642"/>
      <c r="C11903" s="642"/>
      <c r="D11903" s="643"/>
      <c r="E11903" s="644" t="s">
        <v>4153</v>
      </c>
      <c r="F11903" s="645"/>
      <c r="G11903" s="646"/>
      <c r="H11903" s="647">
        <v>18011.71</v>
      </c>
    </row>
    <row r="11904" spans="1:8" ht="13.5" thickBot="1">
      <c r="A11904" s="648" t="s">
        <v>4154</v>
      </c>
      <c r="B11904" s="649"/>
      <c r="C11904" s="649"/>
      <c r="D11904" s="649"/>
      <c r="E11904" s="650"/>
      <c r="F11904" s="651">
        <v>1589309.52</v>
      </c>
      <c r="G11904" s="652"/>
      <c r="H11904" s="653"/>
    </row>
    <row r="11905" spans="1:8" ht="15.75" thickBot="1">
      <c r="A11905" s="579"/>
      <c r="B11905" s="579"/>
      <c r="C11905" s="579"/>
      <c r="D11905" s="579"/>
      <c r="E11905" s="579"/>
      <c r="F11905" s="579"/>
      <c r="G11905" s="579"/>
      <c r="H11905" s="579"/>
    </row>
    <row r="11906" spans="1:8" ht="15.75" thickBot="1">
      <c r="A11906" s="580"/>
      <c r="B11906" s="580"/>
      <c r="C11906" s="580"/>
      <c r="D11906" s="580"/>
      <c r="E11906" s="580"/>
      <c r="F11906" s="580"/>
      <c r="G11906" s="580"/>
      <c r="H11906" s="580"/>
    </row>
    <row r="11907" spans="1:8" ht="26.25" thickBot="1">
      <c r="A11907" s="573" t="s">
        <v>4129</v>
      </c>
      <c r="B11907" s="581"/>
      <c r="C11907" s="581"/>
      <c r="D11907" s="582" t="s">
        <v>926</v>
      </c>
      <c r="E11907" s="583" t="s">
        <v>4130</v>
      </c>
      <c r="F11907" s="584" t="s">
        <v>25</v>
      </c>
      <c r="G11907" s="585" t="s">
        <v>0</v>
      </c>
      <c r="H11907" s="586" t="s">
        <v>5259</v>
      </c>
    </row>
    <row r="11908" spans="1:8" ht="15.75" customHeight="1" thickBot="1">
      <c r="A11908" s="580"/>
      <c r="B11908" s="580"/>
      <c r="C11908" s="580"/>
      <c r="D11908" s="580"/>
      <c r="E11908" s="580"/>
      <c r="F11908" s="580"/>
      <c r="G11908" s="580"/>
      <c r="H11908" s="580"/>
    </row>
    <row r="11909" spans="1:8">
      <c r="A11909" s="674" t="s">
        <v>1297</v>
      </c>
      <c r="B11909" s="675"/>
      <c r="C11909" s="675"/>
      <c r="D11909" s="675"/>
      <c r="E11909" s="675"/>
      <c r="F11909" s="675"/>
      <c r="G11909" s="675"/>
      <c r="H11909" s="676"/>
    </row>
    <row r="11910" spans="1:8">
      <c r="A11910" s="594" t="s">
        <v>4064</v>
      </c>
      <c r="B11910" s="595"/>
      <c r="C11910" s="595"/>
      <c r="D11910" s="596"/>
      <c r="E11910" s="597" t="s">
        <v>4130</v>
      </c>
      <c r="F11910" s="598" t="s">
        <v>4132</v>
      </c>
      <c r="G11910" s="599" t="s">
        <v>4133</v>
      </c>
      <c r="H11910" s="600" t="s">
        <v>4134</v>
      </c>
    </row>
    <row r="11911" spans="1:8" ht="21" customHeight="1">
      <c r="A11911" s="601" t="s">
        <v>5260</v>
      </c>
      <c r="B11911" s="602"/>
      <c r="C11911" s="602"/>
      <c r="D11911" s="603"/>
      <c r="E11911" s="604" t="s">
        <v>4136</v>
      </c>
      <c r="F11911" s="605">
        <v>1</v>
      </c>
      <c r="G11911" s="606">
        <v>740067</v>
      </c>
      <c r="H11911" s="607">
        <v>740067</v>
      </c>
    </row>
    <row r="11912" spans="1:8">
      <c r="A11912" s="601"/>
      <c r="B11912" s="602"/>
      <c r="C11912" s="602"/>
      <c r="D11912" s="603"/>
      <c r="E11912" s="604" t="s">
        <v>4141</v>
      </c>
      <c r="F11912" s="605"/>
      <c r="G11912" s="606" t="s">
        <v>4141</v>
      </c>
      <c r="H11912" s="607" t="s">
        <v>4141</v>
      </c>
    </row>
    <row r="11913" spans="1:8">
      <c r="A11913" s="601"/>
      <c r="B11913" s="602"/>
      <c r="C11913" s="602"/>
      <c r="D11913" s="603"/>
      <c r="E11913" s="604" t="s">
        <v>4141</v>
      </c>
      <c r="F11913" s="605"/>
      <c r="G11913" s="606" t="s">
        <v>4141</v>
      </c>
      <c r="H11913" s="607" t="s">
        <v>4141</v>
      </c>
    </row>
    <row r="11914" spans="1:8">
      <c r="A11914" s="601"/>
      <c r="B11914" s="602"/>
      <c r="C11914" s="602"/>
      <c r="D11914" s="603"/>
      <c r="E11914" s="604" t="s">
        <v>4141</v>
      </c>
      <c r="F11914" s="605"/>
      <c r="G11914" s="606" t="s">
        <v>4141</v>
      </c>
      <c r="H11914" s="607" t="s">
        <v>4141</v>
      </c>
    </row>
    <row r="11915" spans="1:8">
      <c r="A11915" s="601"/>
      <c r="B11915" s="602"/>
      <c r="C11915" s="602"/>
      <c r="D11915" s="603"/>
      <c r="E11915" s="623" t="s">
        <v>4142</v>
      </c>
      <c r="F11915" s="624"/>
      <c r="G11915" s="625"/>
      <c r="H11915" s="612">
        <v>740067</v>
      </c>
    </row>
    <row r="11916" spans="1:8">
      <c r="A11916" s="677" t="s">
        <v>4143</v>
      </c>
      <c r="B11916" s="678"/>
      <c r="C11916" s="678"/>
      <c r="D11916" s="678"/>
      <c r="E11916" s="678"/>
      <c r="F11916" s="678"/>
      <c r="G11916" s="678"/>
      <c r="H11916" s="679"/>
    </row>
    <row r="11917" spans="1:8">
      <c r="A11917" s="594" t="s">
        <v>4129</v>
      </c>
      <c r="B11917" s="595"/>
      <c r="C11917" s="595"/>
      <c r="D11917" s="596"/>
      <c r="E11917" s="597" t="s">
        <v>4130</v>
      </c>
      <c r="F11917" s="598" t="s">
        <v>4144</v>
      </c>
      <c r="G11917" s="599" t="s">
        <v>4133</v>
      </c>
      <c r="H11917" s="600" t="s">
        <v>4134</v>
      </c>
    </row>
    <row r="11918" spans="1:8">
      <c r="A11918" s="601" t="s">
        <v>4145</v>
      </c>
      <c r="B11918" s="602"/>
      <c r="C11918" s="602"/>
      <c r="D11918" s="603"/>
      <c r="E11918" s="604" t="s">
        <v>4146</v>
      </c>
      <c r="F11918" s="619">
        <v>2</v>
      </c>
      <c r="G11918" s="606">
        <v>1587.2183463750353</v>
      </c>
      <c r="H11918" s="607">
        <v>3174.44</v>
      </c>
    </row>
    <row r="11919" spans="1:8">
      <c r="A11919" s="601"/>
      <c r="B11919" s="602"/>
      <c r="C11919" s="602"/>
      <c r="D11919" s="603"/>
      <c r="E11919" s="604" t="s">
        <v>4141</v>
      </c>
      <c r="F11919" s="619" t="s">
        <v>4141</v>
      </c>
      <c r="G11919" s="606" t="s">
        <v>4141</v>
      </c>
      <c r="H11919" s="607" t="s">
        <v>4141</v>
      </c>
    </row>
    <row r="11920" spans="1:8">
      <c r="A11920" s="601"/>
      <c r="B11920" s="602"/>
      <c r="C11920" s="602"/>
      <c r="D11920" s="603"/>
      <c r="E11920" s="604" t="s">
        <v>4141</v>
      </c>
      <c r="F11920" s="619" t="s">
        <v>4141</v>
      </c>
      <c r="G11920" s="606" t="s">
        <v>4141</v>
      </c>
      <c r="H11920" s="607" t="s">
        <v>4141</v>
      </c>
    </row>
    <row r="11921" spans="1:8">
      <c r="A11921" s="620"/>
      <c r="B11921" s="621"/>
      <c r="C11921" s="621"/>
      <c r="D11921" s="622"/>
      <c r="E11921" s="623" t="s">
        <v>4147</v>
      </c>
      <c r="F11921" s="624"/>
      <c r="G11921" s="625"/>
      <c r="H11921" s="612">
        <v>3174.44</v>
      </c>
    </row>
    <row r="11922" spans="1:8">
      <c r="A11922" s="677" t="s">
        <v>4148</v>
      </c>
      <c r="B11922" s="678"/>
      <c r="C11922" s="678"/>
      <c r="D11922" s="678"/>
      <c r="E11922" s="678"/>
      <c r="F11922" s="678"/>
      <c r="G11922" s="678"/>
      <c r="H11922" s="679"/>
    </row>
    <row r="11923" spans="1:8">
      <c r="A11923" s="594" t="s">
        <v>4064</v>
      </c>
      <c r="B11923" s="595"/>
      <c r="C11923" s="595"/>
      <c r="D11923" s="596"/>
      <c r="E11923" s="597" t="s">
        <v>4130</v>
      </c>
      <c r="F11923" s="598" t="s">
        <v>4132</v>
      </c>
      <c r="G11923" s="599" t="s">
        <v>4133</v>
      </c>
      <c r="H11923" s="600" t="s">
        <v>4134</v>
      </c>
    </row>
    <row r="11924" spans="1:8">
      <c r="A11924" s="601" t="s">
        <v>4149</v>
      </c>
      <c r="B11924" s="602"/>
      <c r="C11924" s="602"/>
      <c r="D11924" s="603"/>
      <c r="E11924" s="604" t="s">
        <v>4140</v>
      </c>
      <c r="F11924" s="632">
        <v>1</v>
      </c>
      <c r="G11924" s="606">
        <v>64783.484999999993</v>
      </c>
      <c r="H11924" s="607">
        <v>64783.49</v>
      </c>
    </row>
    <row r="11925" spans="1:8">
      <c r="A11925" s="601"/>
      <c r="B11925" s="602"/>
      <c r="C11925" s="602"/>
      <c r="D11925" s="603"/>
      <c r="E11925" s="623" t="s">
        <v>4150</v>
      </c>
      <c r="F11925" s="624"/>
      <c r="G11925" s="625"/>
      <c r="H11925" s="612">
        <v>64783.49</v>
      </c>
    </row>
    <row r="11926" spans="1:8">
      <c r="A11926" s="677" t="s">
        <v>4151</v>
      </c>
      <c r="B11926" s="678"/>
      <c r="C11926" s="678"/>
      <c r="D11926" s="678"/>
      <c r="E11926" s="678"/>
      <c r="F11926" s="678"/>
      <c r="G11926" s="678"/>
      <c r="H11926" s="679"/>
    </row>
    <row r="11927" spans="1:8">
      <c r="A11927" s="594" t="s">
        <v>4064</v>
      </c>
      <c r="B11927" s="595"/>
      <c r="C11927" s="595"/>
      <c r="D11927" s="596"/>
      <c r="E11927" s="597" t="s">
        <v>4130</v>
      </c>
      <c r="F11927" s="598" t="s">
        <v>4144</v>
      </c>
      <c r="G11927" s="599" t="s">
        <v>4133</v>
      </c>
      <c r="H11927" s="600" t="s">
        <v>4134</v>
      </c>
    </row>
    <row r="11928" spans="1:8">
      <c r="A11928" s="601" t="s">
        <v>4152</v>
      </c>
      <c r="B11928" s="602"/>
      <c r="C11928" s="602"/>
      <c r="D11928" s="603"/>
      <c r="E11928" s="604" t="s">
        <v>4146</v>
      </c>
      <c r="F11928" s="640">
        <v>2</v>
      </c>
      <c r="G11928" s="606">
        <v>64327.520156250001</v>
      </c>
      <c r="H11928" s="607">
        <v>128655.03999999999</v>
      </c>
    </row>
    <row r="11929" spans="1:8">
      <c r="A11929" s="601"/>
      <c r="B11929" s="602"/>
      <c r="C11929" s="602"/>
      <c r="D11929" s="603"/>
      <c r="E11929" s="604" t="s">
        <v>4141</v>
      </c>
      <c r="F11929" s="605"/>
      <c r="G11929" s="606" t="s">
        <v>4141</v>
      </c>
      <c r="H11929" s="607" t="s">
        <v>4141</v>
      </c>
    </row>
    <row r="11930" spans="1:8" ht="13.5" thickBot="1">
      <c r="A11930" s="641"/>
      <c r="B11930" s="642"/>
      <c r="C11930" s="642"/>
      <c r="D11930" s="643"/>
      <c r="E11930" s="644" t="s">
        <v>4153</v>
      </c>
      <c r="F11930" s="645"/>
      <c r="G11930" s="646"/>
      <c r="H11930" s="647">
        <v>128655.03999999999</v>
      </c>
    </row>
    <row r="11931" spans="1:8" ht="13.5" thickBot="1">
      <c r="A11931" s="648" t="s">
        <v>4154</v>
      </c>
      <c r="B11931" s="649"/>
      <c r="C11931" s="649"/>
      <c r="D11931" s="649"/>
      <c r="E11931" s="650"/>
      <c r="F11931" s="651">
        <v>936679.97</v>
      </c>
      <c r="G11931" s="652"/>
      <c r="H11931" s="653"/>
    </row>
    <row r="11932" spans="1:8" ht="15.75" thickBot="1">
      <c r="A11932" s="579"/>
      <c r="B11932" s="579"/>
      <c r="C11932" s="579"/>
      <c r="D11932" s="579"/>
      <c r="E11932" s="579"/>
      <c r="F11932" s="579"/>
      <c r="G11932" s="579"/>
      <c r="H11932" s="579"/>
    </row>
    <row r="11933" spans="1:8" ht="15.75" thickBot="1">
      <c r="A11933" s="580"/>
      <c r="B11933" s="580"/>
      <c r="C11933" s="580"/>
      <c r="D11933" s="580"/>
      <c r="E11933" s="580"/>
      <c r="F11933" s="580"/>
      <c r="G11933" s="580"/>
      <c r="H11933" s="580"/>
    </row>
    <row r="11934" spans="1:8" ht="26.25" thickBot="1">
      <c r="A11934" s="573" t="s">
        <v>4129</v>
      </c>
      <c r="B11934" s="581"/>
      <c r="C11934" s="581"/>
      <c r="D11934" s="582" t="s">
        <v>928</v>
      </c>
      <c r="E11934" s="583" t="s">
        <v>4130</v>
      </c>
      <c r="F11934" s="584" t="s">
        <v>25</v>
      </c>
      <c r="G11934" s="585" t="s">
        <v>0</v>
      </c>
      <c r="H11934" s="586" t="s">
        <v>5261</v>
      </c>
    </row>
    <row r="11935" spans="1:8" ht="15.75" customHeight="1" thickBot="1">
      <c r="A11935" s="580"/>
      <c r="B11935" s="580"/>
      <c r="C11935" s="580"/>
      <c r="D11935" s="580"/>
      <c r="E11935" s="580"/>
      <c r="F11935" s="580"/>
      <c r="G11935" s="580"/>
      <c r="H11935" s="580"/>
    </row>
    <row r="11936" spans="1:8">
      <c r="A11936" s="674" t="s">
        <v>1297</v>
      </c>
      <c r="B11936" s="675"/>
      <c r="C11936" s="675"/>
      <c r="D11936" s="675"/>
      <c r="E11936" s="675"/>
      <c r="F11936" s="675"/>
      <c r="G11936" s="675"/>
      <c r="H11936" s="676"/>
    </row>
    <row r="11937" spans="1:8">
      <c r="A11937" s="594" t="s">
        <v>4064</v>
      </c>
      <c r="B11937" s="595"/>
      <c r="C11937" s="595"/>
      <c r="D11937" s="596"/>
      <c r="E11937" s="597" t="s">
        <v>4130</v>
      </c>
      <c r="F11937" s="598" t="s">
        <v>4132</v>
      </c>
      <c r="G11937" s="599" t="s">
        <v>4133</v>
      </c>
      <c r="H11937" s="600" t="s">
        <v>4134</v>
      </c>
    </row>
    <row r="11938" spans="1:8">
      <c r="A11938" s="601" t="s">
        <v>5262</v>
      </c>
      <c r="B11938" s="602"/>
      <c r="C11938" s="602"/>
      <c r="D11938" s="603"/>
      <c r="E11938" s="604" t="s">
        <v>4138</v>
      </c>
      <c r="F11938" s="605">
        <v>0.5</v>
      </c>
      <c r="G11938" s="606">
        <v>656679</v>
      </c>
      <c r="H11938" s="607">
        <v>328339.5</v>
      </c>
    </row>
    <row r="11939" spans="1:8">
      <c r="A11939" s="601"/>
      <c r="B11939" s="602"/>
      <c r="C11939" s="602"/>
      <c r="D11939" s="603"/>
      <c r="E11939" s="604" t="s">
        <v>4141</v>
      </c>
      <c r="F11939" s="605"/>
      <c r="G11939" s="606" t="s">
        <v>4141</v>
      </c>
      <c r="H11939" s="607" t="s">
        <v>4141</v>
      </c>
    </row>
    <row r="11940" spans="1:8">
      <c r="A11940" s="601"/>
      <c r="B11940" s="602"/>
      <c r="C11940" s="602"/>
      <c r="D11940" s="603"/>
      <c r="E11940" s="604" t="s">
        <v>4141</v>
      </c>
      <c r="F11940" s="605"/>
      <c r="G11940" s="606" t="s">
        <v>4141</v>
      </c>
      <c r="H11940" s="607" t="s">
        <v>4141</v>
      </c>
    </row>
    <row r="11941" spans="1:8">
      <c r="A11941" s="601"/>
      <c r="B11941" s="602"/>
      <c r="C11941" s="602"/>
      <c r="D11941" s="603"/>
      <c r="E11941" s="604" t="s">
        <v>4141</v>
      </c>
      <c r="F11941" s="605"/>
      <c r="G11941" s="606" t="s">
        <v>4141</v>
      </c>
      <c r="H11941" s="607" t="s">
        <v>4141</v>
      </c>
    </row>
    <row r="11942" spans="1:8">
      <c r="A11942" s="601"/>
      <c r="B11942" s="602"/>
      <c r="C11942" s="602"/>
      <c r="D11942" s="603"/>
      <c r="E11942" s="623" t="s">
        <v>4142</v>
      </c>
      <c r="F11942" s="624"/>
      <c r="G11942" s="625"/>
      <c r="H11942" s="612">
        <v>328339.5</v>
      </c>
    </row>
    <row r="11943" spans="1:8">
      <c r="A11943" s="677" t="s">
        <v>4143</v>
      </c>
      <c r="B11943" s="678"/>
      <c r="C11943" s="678"/>
      <c r="D11943" s="678"/>
      <c r="E11943" s="678"/>
      <c r="F11943" s="678"/>
      <c r="G11943" s="678"/>
      <c r="H11943" s="679"/>
    </row>
    <row r="11944" spans="1:8">
      <c r="A11944" s="594" t="s">
        <v>4129</v>
      </c>
      <c r="B11944" s="595"/>
      <c r="C11944" s="595"/>
      <c r="D11944" s="596"/>
      <c r="E11944" s="597" t="s">
        <v>4130</v>
      </c>
      <c r="F11944" s="598" t="s">
        <v>4144</v>
      </c>
      <c r="G11944" s="599" t="s">
        <v>4133</v>
      </c>
      <c r="H11944" s="600" t="s">
        <v>4134</v>
      </c>
    </row>
    <row r="11945" spans="1:8">
      <c r="A11945" s="601" t="s">
        <v>4145</v>
      </c>
      <c r="B11945" s="602"/>
      <c r="C11945" s="602"/>
      <c r="D11945" s="603"/>
      <c r="E11945" s="604" t="s">
        <v>4146</v>
      </c>
      <c r="F11945" s="619">
        <v>1.5</v>
      </c>
      <c r="G11945" s="606">
        <v>1587.2183463750353</v>
      </c>
      <c r="H11945" s="607">
        <v>2380.83</v>
      </c>
    </row>
    <row r="11946" spans="1:8">
      <c r="A11946" s="601"/>
      <c r="B11946" s="602"/>
      <c r="C11946" s="602"/>
      <c r="D11946" s="603"/>
      <c r="E11946" s="604" t="s">
        <v>4141</v>
      </c>
      <c r="F11946" s="619" t="s">
        <v>4141</v>
      </c>
      <c r="G11946" s="606" t="s">
        <v>4141</v>
      </c>
      <c r="H11946" s="607" t="s">
        <v>4141</v>
      </c>
    </row>
    <row r="11947" spans="1:8">
      <c r="A11947" s="601"/>
      <c r="B11947" s="602"/>
      <c r="C11947" s="602"/>
      <c r="D11947" s="603"/>
      <c r="E11947" s="604" t="s">
        <v>4141</v>
      </c>
      <c r="F11947" s="619" t="s">
        <v>4141</v>
      </c>
      <c r="G11947" s="606" t="s">
        <v>4141</v>
      </c>
      <c r="H11947" s="607" t="s">
        <v>4141</v>
      </c>
    </row>
    <row r="11948" spans="1:8">
      <c r="A11948" s="620"/>
      <c r="B11948" s="621"/>
      <c r="C11948" s="621"/>
      <c r="D11948" s="622"/>
      <c r="E11948" s="623" t="s">
        <v>4147</v>
      </c>
      <c r="F11948" s="624"/>
      <c r="G11948" s="625"/>
      <c r="H11948" s="612">
        <v>2380.83</v>
      </c>
    </row>
    <row r="11949" spans="1:8">
      <c r="A11949" s="677" t="s">
        <v>4148</v>
      </c>
      <c r="B11949" s="678"/>
      <c r="C11949" s="678"/>
      <c r="D11949" s="678"/>
      <c r="E11949" s="678"/>
      <c r="F11949" s="678"/>
      <c r="G11949" s="678"/>
      <c r="H11949" s="679"/>
    </row>
    <row r="11950" spans="1:8">
      <c r="A11950" s="594" t="s">
        <v>4064</v>
      </c>
      <c r="B11950" s="595"/>
      <c r="C11950" s="595"/>
      <c r="D11950" s="596"/>
      <c r="E11950" s="597" t="s">
        <v>4130</v>
      </c>
      <c r="F11950" s="598" t="s">
        <v>4132</v>
      </c>
      <c r="G11950" s="599" t="s">
        <v>4133</v>
      </c>
      <c r="H11950" s="600" t="s">
        <v>4134</v>
      </c>
    </row>
    <row r="11951" spans="1:8">
      <c r="A11951" s="601" t="s">
        <v>4149</v>
      </c>
      <c r="B11951" s="602"/>
      <c r="C11951" s="602"/>
      <c r="D11951" s="603"/>
      <c r="E11951" s="604" t="s">
        <v>4140</v>
      </c>
      <c r="F11951" s="632">
        <v>1</v>
      </c>
      <c r="G11951" s="606">
        <v>64783.484999999993</v>
      </c>
      <c r="H11951" s="607">
        <v>64783.49</v>
      </c>
    </row>
    <row r="11952" spans="1:8">
      <c r="A11952" s="601"/>
      <c r="B11952" s="602"/>
      <c r="C11952" s="602"/>
      <c r="D11952" s="603"/>
      <c r="E11952" s="623" t="s">
        <v>4150</v>
      </c>
      <c r="F11952" s="624"/>
      <c r="G11952" s="625"/>
      <c r="H11952" s="612">
        <v>64783.49</v>
      </c>
    </row>
    <row r="11953" spans="1:8">
      <c r="A11953" s="677" t="s">
        <v>4151</v>
      </c>
      <c r="B11953" s="678"/>
      <c r="C11953" s="678"/>
      <c r="D11953" s="678"/>
      <c r="E11953" s="678"/>
      <c r="F11953" s="678"/>
      <c r="G11953" s="678"/>
      <c r="H11953" s="679"/>
    </row>
    <row r="11954" spans="1:8">
      <c r="A11954" s="594" t="s">
        <v>4064</v>
      </c>
      <c r="B11954" s="595"/>
      <c r="C11954" s="595"/>
      <c r="D11954" s="596"/>
      <c r="E11954" s="597" t="s">
        <v>4130</v>
      </c>
      <c r="F11954" s="598" t="s">
        <v>4144</v>
      </c>
      <c r="G11954" s="599" t="s">
        <v>4133</v>
      </c>
      <c r="H11954" s="600" t="s">
        <v>4134</v>
      </c>
    </row>
    <row r="11955" spans="1:8">
      <c r="A11955" s="601" t="s">
        <v>4152</v>
      </c>
      <c r="B11955" s="602"/>
      <c r="C11955" s="602"/>
      <c r="D11955" s="603"/>
      <c r="E11955" s="604" t="s">
        <v>4146</v>
      </c>
      <c r="F11955" s="640">
        <v>1.5</v>
      </c>
      <c r="G11955" s="606">
        <v>64327.520156250001</v>
      </c>
      <c r="H11955" s="607">
        <v>96491.28</v>
      </c>
    </row>
    <row r="11956" spans="1:8">
      <c r="A11956" s="601"/>
      <c r="B11956" s="602"/>
      <c r="C11956" s="602"/>
      <c r="D11956" s="603"/>
      <c r="E11956" s="604" t="s">
        <v>4141</v>
      </c>
      <c r="F11956" s="605"/>
      <c r="G11956" s="606" t="s">
        <v>4141</v>
      </c>
      <c r="H11956" s="607" t="s">
        <v>4141</v>
      </c>
    </row>
    <row r="11957" spans="1:8" ht="13.5" thickBot="1">
      <c r="A11957" s="641"/>
      <c r="B11957" s="642"/>
      <c r="C11957" s="642"/>
      <c r="D11957" s="643"/>
      <c r="E11957" s="644" t="s">
        <v>4153</v>
      </c>
      <c r="F11957" s="645"/>
      <c r="G11957" s="646"/>
      <c r="H11957" s="647">
        <v>96491.28</v>
      </c>
    </row>
    <row r="11958" spans="1:8" ht="13.5" thickBot="1">
      <c r="A11958" s="648" t="s">
        <v>4154</v>
      </c>
      <c r="B11958" s="649"/>
      <c r="C11958" s="649"/>
      <c r="D11958" s="649"/>
      <c r="E11958" s="650"/>
      <c r="F11958" s="651">
        <v>491995.1</v>
      </c>
      <c r="G11958" s="652"/>
      <c r="H11958" s="653"/>
    </row>
    <row r="11959" spans="1:8" ht="15.75" thickBot="1">
      <c r="A11959" s="579"/>
      <c r="B11959" s="579"/>
      <c r="C11959" s="579"/>
      <c r="D11959" s="579"/>
      <c r="E11959" s="579"/>
      <c r="F11959" s="579"/>
      <c r="G11959" s="579"/>
      <c r="H11959" s="579"/>
    </row>
    <row r="11960" spans="1:8" ht="15.75" thickBot="1">
      <c r="A11960" s="580"/>
      <c r="B11960" s="580"/>
      <c r="C11960" s="580"/>
      <c r="D11960" s="580"/>
      <c r="E11960" s="580"/>
      <c r="F11960" s="580"/>
      <c r="G11960" s="580"/>
      <c r="H11960" s="580"/>
    </row>
    <row r="11961" spans="1:8" ht="64.5" thickBot="1">
      <c r="A11961" s="573" t="s">
        <v>4129</v>
      </c>
      <c r="B11961" s="581"/>
      <c r="C11961" s="581"/>
      <c r="D11961" s="662" t="s">
        <v>930</v>
      </c>
      <c r="E11961" s="583" t="s">
        <v>4130</v>
      </c>
      <c r="F11961" s="584" t="s">
        <v>28</v>
      </c>
      <c r="G11961" s="585" t="s">
        <v>0</v>
      </c>
      <c r="H11961" s="586" t="s">
        <v>5263</v>
      </c>
    </row>
    <row r="11962" spans="1:8" ht="15.75" customHeight="1" thickBot="1">
      <c r="A11962" s="580"/>
      <c r="B11962" s="580"/>
      <c r="C11962" s="580"/>
      <c r="D11962" s="580"/>
      <c r="E11962" s="580"/>
      <c r="F11962" s="580"/>
      <c r="G11962" s="580"/>
      <c r="H11962" s="580"/>
    </row>
    <row r="11963" spans="1:8">
      <c r="A11963" s="674" t="s">
        <v>1297</v>
      </c>
      <c r="B11963" s="675"/>
      <c r="C11963" s="675"/>
      <c r="D11963" s="675"/>
      <c r="E11963" s="675"/>
      <c r="F11963" s="675"/>
      <c r="G11963" s="675"/>
      <c r="H11963" s="676"/>
    </row>
    <row r="11964" spans="1:8">
      <c r="A11964" s="594" t="s">
        <v>4064</v>
      </c>
      <c r="B11964" s="595"/>
      <c r="C11964" s="595"/>
      <c r="D11964" s="596"/>
      <c r="E11964" s="597" t="s">
        <v>4130</v>
      </c>
      <c r="F11964" s="598" t="s">
        <v>4132</v>
      </c>
      <c r="G11964" s="599" t="s">
        <v>4133</v>
      </c>
      <c r="H11964" s="600" t="s">
        <v>4134</v>
      </c>
    </row>
    <row r="11965" spans="1:8">
      <c r="A11965" s="601" t="s">
        <v>5264</v>
      </c>
      <c r="B11965" s="602"/>
      <c r="C11965" s="602"/>
      <c r="D11965" s="603"/>
      <c r="E11965" s="604" t="s">
        <v>4263</v>
      </c>
      <c r="F11965" s="605">
        <v>0.4</v>
      </c>
      <c r="G11965" s="606">
        <v>64304</v>
      </c>
      <c r="H11965" s="607">
        <v>25721.599999999999</v>
      </c>
    </row>
    <row r="11966" spans="1:8">
      <c r="A11966" s="601" t="s">
        <v>5265</v>
      </c>
      <c r="B11966" s="602"/>
      <c r="C11966" s="602"/>
      <c r="D11966" s="603"/>
      <c r="E11966" s="604" t="s">
        <v>4138</v>
      </c>
      <c r="F11966" s="605">
        <v>0.5</v>
      </c>
      <c r="G11966" s="606">
        <v>58695</v>
      </c>
      <c r="H11966" s="607">
        <v>29347.5</v>
      </c>
    </row>
    <row r="11967" spans="1:8">
      <c r="A11967" s="601" t="s">
        <v>5266</v>
      </c>
      <c r="B11967" s="602"/>
      <c r="C11967" s="602"/>
      <c r="D11967" s="603"/>
      <c r="E11967" s="604" t="s">
        <v>4164</v>
      </c>
      <c r="F11967" s="605">
        <v>1</v>
      </c>
      <c r="G11967" s="606">
        <v>47277</v>
      </c>
      <c r="H11967" s="607">
        <v>47277</v>
      </c>
    </row>
    <row r="11968" spans="1:8">
      <c r="A11968" s="601"/>
      <c r="B11968" s="602"/>
      <c r="C11968" s="602"/>
      <c r="D11968" s="603"/>
      <c r="E11968" s="604" t="s">
        <v>4141</v>
      </c>
      <c r="F11968" s="605"/>
      <c r="G11968" s="606" t="s">
        <v>4141</v>
      </c>
      <c r="H11968" s="607" t="s">
        <v>4141</v>
      </c>
    </row>
    <row r="11969" spans="1:8">
      <c r="A11969" s="601"/>
      <c r="B11969" s="602"/>
      <c r="C11969" s="602"/>
      <c r="D11969" s="603"/>
      <c r="E11969" s="623" t="s">
        <v>4142</v>
      </c>
      <c r="F11969" s="624"/>
      <c r="G11969" s="625"/>
      <c r="H11969" s="612">
        <v>102346.1</v>
      </c>
    </row>
    <row r="11970" spans="1:8">
      <c r="A11970" s="677" t="s">
        <v>4143</v>
      </c>
      <c r="B11970" s="678"/>
      <c r="C11970" s="678"/>
      <c r="D11970" s="678"/>
      <c r="E11970" s="678"/>
      <c r="F11970" s="678"/>
      <c r="G11970" s="678"/>
      <c r="H11970" s="679"/>
    </row>
    <row r="11971" spans="1:8">
      <c r="A11971" s="594" t="s">
        <v>4129</v>
      </c>
      <c r="B11971" s="595"/>
      <c r="C11971" s="595"/>
      <c r="D11971" s="596"/>
      <c r="E11971" s="597" t="s">
        <v>4130</v>
      </c>
      <c r="F11971" s="598" t="s">
        <v>4144</v>
      </c>
      <c r="G11971" s="599" t="s">
        <v>4133</v>
      </c>
      <c r="H11971" s="600" t="s">
        <v>4134</v>
      </c>
    </row>
    <row r="11972" spans="1:8">
      <c r="A11972" s="601" t="s">
        <v>4145</v>
      </c>
      <c r="B11972" s="602"/>
      <c r="C11972" s="602"/>
      <c r="D11972" s="603"/>
      <c r="E11972" s="604" t="s">
        <v>4146</v>
      </c>
      <c r="F11972" s="619">
        <v>2.5</v>
      </c>
      <c r="G11972" s="606">
        <v>1587.2183463750353</v>
      </c>
      <c r="H11972" s="607">
        <v>3968.05</v>
      </c>
    </row>
    <row r="11973" spans="1:8">
      <c r="A11973" s="601"/>
      <c r="B11973" s="602"/>
      <c r="C11973" s="602"/>
      <c r="D11973" s="603"/>
      <c r="E11973" s="604" t="s">
        <v>4141</v>
      </c>
      <c r="F11973" s="619" t="s">
        <v>4141</v>
      </c>
      <c r="G11973" s="606" t="s">
        <v>4141</v>
      </c>
      <c r="H11973" s="607" t="s">
        <v>4141</v>
      </c>
    </row>
    <row r="11974" spans="1:8">
      <c r="A11974" s="601"/>
      <c r="B11974" s="602"/>
      <c r="C11974" s="602"/>
      <c r="D11974" s="603"/>
      <c r="E11974" s="604" t="s">
        <v>4141</v>
      </c>
      <c r="F11974" s="619" t="s">
        <v>4141</v>
      </c>
      <c r="G11974" s="606" t="s">
        <v>4141</v>
      </c>
      <c r="H11974" s="607" t="s">
        <v>4141</v>
      </c>
    </row>
    <row r="11975" spans="1:8">
      <c r="A11975" s="620"/>
      <c r="B11975" s="621"/>
      <c r="C11975" s="621"/>
      <c r="D11975" s="622"/>
      <c r="E11975" s="623" t="s">
        <v>4147</v>
      </c>
      <c r="F11975" s="624"/>
      <c r="G11975" s="625"/>
      <c r="H11975" s="612">
        <v>3968.05</v>
      </c>
    </row>
    <row r="11976" spans="1:8">
      <c r="A11976" s="677" t="s">
        <v>4148</v>
      </c>
      <c r="B11976" s="678"/>
      <c r="C11976" s="678"/>
      <c r="D11976" s="678"/>
      <c r="E11976" s="678"/>
      <c r="F11976" s="678"/>
      <c r="G11976" s="678"/>
      <c r="H11976" s="679"/>
    </row>
    <row r="11977" spans="1:8">
      <c r="A11977" s="594" t="s">
        <v>4064</v>
      </c>
      <c r="B11977" s="595"/>
      <c r="C11977" s="595"/>
      <c r="D11977" s="596"/>
      <c r="E11977" s="597" t="s">
        <v>4130</v>
      </c>
      <c r="F11977" s="598" t="s">
        <v>4132</v>
      </c>
      <c r="G11977" s="599" t="s">
        <v>4133</v>
      </c>
      <c r="H11977" s="600" t="s">
        <v>4134</v>
      </c>
    </row>
    <row r="11978" spans="1:8">
      <c r="A11978" s="601" t="s">
        <v>4149</v>
      </c>
      <c r="B11978" s="602"/>
      <c r="C11978" s="602"/>
      <c r="D11978" s="603"/>
      <c r="E11978" s="604" t="s">
        <v>4140</v>
      </c>
      <c r="F11978" s="632">
        <v>0.05</v>
      </c>
      <c r="G11978" s="606">
        <v>64783.484999999993</v>
      </c>
      <c r="H11978" s="607">
        <v>3239.17</v>
      </c>
    </row>
    <row r="11979" spans="1:8">
      <c r="A11979" s="601"/>
      <c r="B11979" s="602"/>
      <c r="C11979" s="602"/>
      <c r="D11979" s="603"/>
      <c r="E11979" s="623" t="s">
        <v>4150</v>
      </c>
      <c r="F11979" s="624"/>
      <c r="G11979" s="625"/>
      <c r="H11979" s="612">
        <v>3239.17</v>
      </c>
    </row>
    <row r="11980" spans="1:8">
      <c r="A11980" s="677" t="s">
        <v>4151</v>
      </c>
      <c r="B11980" s="678"/>
      <c r="C11980" s="678"/>
      <c r="D11980" s="678"/>
      <c r="E11980" s="678"/>
      <c r="F11980" s="678"/>
      <c r="G11980" s="678"/>
      <c r="H11980" s="679"/>
    </row>
    <row r="11981" spans="1:8">
      <c r="A11981" s="594" t="s">
        <v>4064</v>
      </c>
      <c r="B11981" s="595"/>
      <c r="C11981" s="595"/>
      <c r="D11981" s="596"/>
      <c r="E11981" s="597" t="s">
        <v>4130</v>
      </c>
      <c r="F11981" s="598" t="s">
        <v>4144</v>
      </c>
      <c r="G11981" s="599" t="s">
        <v>4133</v>
      </c>
      <c r="H11981" s="600" t="s">
        <v>4134</v>
      </c>
    </row>
    <row r="11982" spans="1:8">
      <c r="A11982" s="601" t="s">
        <v>4152</v>
      </c>
      <c r="B11982" s="602"/>
      <c r="C11982" s="602"/>
      <c r="D11982" s="603"/>
      <c r="E11982" s="604" t="s">
        <v>4146</v>
      </c>
      <c r="F11982" s="640">
        <v>2.5</v>
      </c>
      <c r="G11982" s="606">
        <v>64327.520156250001</v>
      </c>
      <c r="H11982" s="607">
        <v>160818.79999999999</v>
      </c>
    </row>
    <row r="11983" spans="1:8">
      <c r="A11983" s="601"/>
      <c r="B11983" s="602"/>
      <c r="C11983" s="602"/>
      <c r="D11983" s="603"/>
      <c r="E11983" s="604" t="s">
        <v>4141</v>
      </c>
      <c r="F11983" s="605"/>
      <c r="G11983" s="606" t="s">
        <v>4141</v>
      </c>
      <c r="H11983" s="607" t="s">
        <v>4141</v>
      </c>
    </row>
    <row r="11984" spans="1:8" ht="13.5" thickBot="1">
      <c r="A11984" s="641"/>
      <c r="B11984" s="642"/>
      <c r="C11984" s="642"/>
      <c r="D11984" s="643"/>
      <c r="E11984" s="644" t="s">
        <v>4153</v>
      </c>
      <c r="F11984" s="645"/>
      <c r="G11984" s="646"/>
      <c r="H11984" s="647">
        <v>160818.79999999999</v>
      </c>
    </row>
    <row r="11985" spans="1:8" ht="13.5" thickBot="1">
      <c r="A11985" s="648" t="s">
        <v>4154</v>
      </c>
      <c r="B11985" s="649"/>
      <c r="C11985" s="649"/>
      <c r="D11985" s="649"/>
      <c r="E11985" s="650"/>
      <c r="F11985" s="651">
        <v>270372.12</v>
      </c>
      <c r="G11985" s="652"/>
      <c r="H11985" s="653"/>
    </row>
    <row r="11986" spans="1:8" ht="15.75" thickBot="1">
      <c r="A11986" s="579"/>
      <c r="B11986" s="579"/>
      <c r="C11986" s="579"/>
      <c r="D11986" s="579"/>
      <c r="E11986" s="579"/>
      <c r="F11986" s="579"/>
      <c r="G11986" s="579"/>
      <c r="H11986" s="579"/>
    </row>
    <row r="11987" spans="1:8" ht="15.75" thickBot="1">
      <c r="A11987" s="580"/>
      <c r="B11987" s="580"/>
      <c r="C11987" s="580"/>
      <c r="D11987" s="580"/>
      <c r="E11987" s="580"/>
      <c r="F11987" s="580"/>
      <c r="G11987" s="580"/>
      <c r="H11987" s="580"/>
    </row>
    <row r="11988" spans="1:8" ht="77.25" thickBot="1">
      <c r="A11988" s="573" t="s">
        <v>4129</v>
      </c>
      <c r="B11988" s="581"/>
      <c r="C11988" s="581"/>
      <c r="D11988" s="582" t="s">
        <v>932</v>
      </c>
      <c r="E11988" s="583" t="s">
        <v>4130</v>
      </c>
      <c r="F11988" s="584" t="s">
        <v>28</v>
      </c>
      <c r="G11988" s="585" t="s">
        <v>0</v>
      </c>
      <c r="H11988" s="586" t="s">
        <v>5267</v>
      </c>
    </row>
    <row r="11989" spans="1:8" ht="15.75" customHeight="1" thickBot="1">
      <c r="A11989" s="580"/>
      <c r="B11989" s="580"/>
      <c r="C11989" s="580"/>
      <c r="D11989" s="580"/>
      <c r="E11989" s="580"/>
      <c r="F11989" s="580"/>
      <c r="G11989" s="580"/>
      <c r="H11989" s="580"/>
    </row>
    <row r="11990" spans="1:8">
      <c r="A11990" s="674" t="s">
        <v>1297</v>
      </c>
      <c r="B11990" s="675"/>
      <c r="C11990" s="675"/>
      <c r="D11990" s="675"/>
      <c r="E11990" s="675"/>
      <c r="F11990" s="675"/>
      <c r="G11990" s="675"/>
      <c r="H11990" s="676"/>
    </row>
    <row r="11991" spans="1:8">
      <c r="A11991" s="594" t="s">
        <v>4064</v>
      </c>
      <c r="B11991" s="595"/>
      <c r="C11991" s="595"/>
      <c r="D11991" s="596"/>
      <c r="E11991" s="597" t="s">
        <v>4130</v>
      </c>
      <c r="F11991" s="598" t="s">
        <v>4132</v>
      </c>
      <c r="G11991" s="599" t="s">
        <v>4133</v>
      </c>
      <c r="H11991" s="600" t="s">
        <v>4134</v>
      </c>
    </row>
    <row r="11992" spans="1:8">
      <c r="A11992" s="601" t="s">
        <v>5268</v>
      </c>
      <c r="B11992" s="602"/>
      <c r="C11992" s="602"/>
      <c r="D11992" s="603"/>
      <c r="E11992" s="604" t="s">
        <v>4164</v>
      </c>
      <c r="F11992" s="605">
        <v>1</v>
      </c>
      <c r="G11992" s="606">
        <v>4931942</v>
      </c>
      <c r="H11992" s="607">
        <v>4931942</v>
      </c>
    </row>
    <row r="11993" spans="1:8">
      <c r="A11993" s="601"/>
      <c r="B11993" s="602"/>
      <c r="C11993" s="602"/>
      <c r="D11993" s="603"/>
      <c r="E11993" s="604" t="s">
        <v>4141</v>
      </c>
      <c r="F11993" s="605"/>
      <c r="G11993" s="606" t="s">
        <v>4141</v>
      </c>
      <c r="H11993" s="607" t="s">
        <v>4141</v>
      </c>
    </row>
    <row r="11994" spans="1:8">
      <c r="A11994" s="601"/>
      <c r="B11994" s="602"/>
      <c r="C11994" s="602"/>
      <c r="D11994" s="603"/>
      <c r="E11994" s="623" t="s">
        <v>4142</v>
      </c>
      <c r="F11994" s="624"/>
      <c r="G11994" s="625"/>
      <c r="H11994" s="612">
        <v>4931942</v>
      </c>
    </row>
    <row r="11995" spans="1:8">
      <c r="A11995" s="677" t="s">
        <v>4143</v>
      </c>
      <c r="B11995" s="678"/>
      <c r="C11995" s="678"/>
      <c r="D11995" s="678"/>
      <c r="E11995" s="678"/>
      <c r="F11995" s="678"/>
      <c r="G11995" s="678"/>
      <c r="H11995" s="679"/>
    </row>
    <row r="11996" spans="1:8">
      <c r="A11996" s="594" t="s">
        <v>4129</v>
      </c>
      <c r="B11996" s="595"/>
      <c r="C11996" s="595"/>
      <c r="D11996" s="596"/>
      <c r="E11996" s="597" t="s">
        <v>4130</v>
      </c>
      <c r="F11996" s="598" t="s">
        <v>4144</v>
      </c>
      <c r="G11996" s="599" t="s">
        <v>4133</v>
      </c>
      <c r="H11996" s="600" t="s">
        <v>4134</v>
      </c>
    </row>
    <row r="11997" spans="1:8">
      <c r="A11997" s="601" t="s">
        <v>4145</v>
      </c>
      <c r="B11997" s="602"/>
      <c r="C11997" s="602"/>
      <c r="D11997" s="603"/>
      <c r="E11997" s="604" t="s">
        <v>4146</v>
      </c>
      <c r="F11997" s="619">
        <v>3</v>
      </c>
      <c r="G11997" s="606">
        <v>1587.2183463750353</v>
      </c>
      <c r="H11997" s="607">
        <v>4761.66</v>
      </c>
    </row>
    <row r="11998" spans="1:8">
      <c r="A11998" s="601"/>
      <c r="B11998" s="602"/>
      <c r="C11998" s="602"/>
      <c r="D11998" s="603"/>
      <c r="E11998" s="604" t="s">
        <v>4141</v>
      </c>
      <c r="F11998" s="619" t="s">
        <v>4141</v>
      </c>
      <c r="G11998" s="606" t="s">
        <v>4141</v>
      </c>
      <c r="H11998" s="607" t="s">
        <v>4141</v>
      </c>
    </row>
    <row r="11999" spans="1:8">
      <c r="A11999" s="601"/>
      <c r="B11999" s="602"/>
      <c r="C11999" s="602"/>
      <c r="D11999" s="603"/>
      <c r="E11999" s="604" t="s">
        <v>4141</v>
      </c>
      <c r="F11999" s="619" t="s">
        <v>4141</v>
      </c>
      <c r="G11999" s="606" t="s">
        <v>4141</v>
      </c>
      <c r="H11999" s="607" t="s">
        <v>4141</v>
      </c>
    </row>
    <row r="12000" spans="1:8">
      <c r="A12000" s="620"/>
      <c r="B12000" s="621"/>
      <c r="C12000" s="621"/>
      <c r="D12000" s="622"/>
      <c r="E12000" s="623" t="s">
        <v>4147</v>
      </c>
      <c r="F12000" s="624"/>
      <c r="G12000" s="625"/>
      <c r="H12000" s="612">
        <v>4761.66</v>
      </c>
    </row>
    <row r="12001" spans="1:8">
      <c r="A12001" s="677" t="s">
        <v>4148</v>
      </c>
      <c r="B12001" s="678"/>
      <c r="C12001" s="678"/>
      <c r="D12001" s="678"/>
      <c r="E12001" s="678"/>
      <c r="F12001" s="678"/>
      <c r="G12001" s="678"/>
      <c r="H12001" s="679"/>
    </row>
    <row r="12002" spans="1:8">
      <c r="A12002" s="594" t="s">
        <v>4064</v>
      </c>
      <c r="B12002" s="595"/>
      <c r="C12002" s="595"/>
      <c r="D12002" s="596"/>
      <c r="E12002" s="597" t="s">
        <v>4130</v>
      </c>
      <c r="F12002" s="598" t="s">
        <v>4132</v>
      </c>
      <c r="G12002" s="599" t="s">
        <v>4133</v>
      </c>
      <c r="H12002" s="600" t="s">
        <v>4134</v>
      </c>
    </row>
    <row r="12003" spans="1:8">
      <c r="A12003" s="601" t="s">
        <v>4149</v>
      </c>
      <c r="B12003" s="602"/>
      <c r="C12003" s="602"/>
      <c r="D12003" s="603"/>
      <c r="E12003" s="604" t="s">
        <v>4140</v>
      </c>
      <c r="F12003" s="632">
        <v>1</v>
      </c>
      <c r="G12003" s="606">
        <v>64783.484999999993</v>
      </c>
      <c r="H12003" s="607">
        <v>64783.49</v>
      </c>
    </row>
    <row r="12004" spans="1:8">
      <c r="A12004" s="601"/>
      <c r="B12004" s="602"/>
      <c r="C12004" s="602"/>
      <c r="D12004" s="603"/>
      <c r="E12004" s="623" t="s">
        <v>4150</v>
      </c>
      <c r="F12004" s="624"/>
      <c r="G12004" s="625"/>
      <c r="H12004" s="612">
        <v>64783.49</v>
      </c>
    </row>
    <row r="12005" spans="1:8">
      <c r="A12005" s="677" t="s">
        <v>4151</v>
      </c>
      <c r="B12005" s="678"/>
      <c r="C12005" s="678"/>
      <c r="D12005" s="678"/>
      <c r="E12005" s="678"/>
      <c r="F12005" s="678"/>
      <c r="G12005" s="678"/>
      <c r="H12005" s="679"/>
    </row>
    <row r="12006" spans="1:8">
      <c r="A12006" s="594" t="s">
        <v>4064</v>
      </c>
      <c r="B12006" s="595"/>
      <c r="C12006" s="595"/>
      <c r="D12006" s="596"/>
      <c r="E12006" s="597" t="s">
        <v>4130</v>
      </c>
      <c r="F12006" s="598" t="s">
        <v>4144</v>
      </c>
      <c r="G12006" s="599" t="s">
        <v>4133</v>
      </c>
      <c r="H12006" s="600" t="s">
        <v>4134</v>
      </c>
    </row>
    <row r="12007" spans="1:8">
      <c r="A12007" s="601" t="s">
        <v>4264</v>
      </c>
      <c r="B12007" s="602"/>
      <c r="C12007" s="602"/>
      <c r="D12007" s="603"/>
      <c r="E12007" s="604" t="s">
        <v>4146</v>
      </c>
      <c r="F12007" s="640">
        <v>3</v>
      </c>
      <c r="G12007" s="606">
        <v>83625.776203124988</v>
      </c>
      <c r="H12007" s="607">
        <v>250877.33</v>
      </c>
    </row>
    <row r="12008" spans="1:8">
      <c r="A12008" s="601"/>
      <c r="B12008" s="602"/>
      <c r="C12008" s="602"/>
      <c r="D12008" s="603"/>
      <c r="E12008" s="604" t="s">
        <v>4141</v>
      </c>
      <c r="F12008" s="605"/>
      <c r="G12008" s="606" t="s">
        <v>4141</v>
      </c>
      <c r="H12008" s="607" t="s">
        <v>4141</v>
      </c>
    </row>
    <row r="12009" spans="1:8" ht="13.5" thickBot="1">
      <c r="A12009" s="641"/>
      <c r="B12009" s="642"/>
      <c r="C12009" s="642"/>
      <c r="D12009" s="643"/>
      <c r="E12009" s="644" t="s">
        <v>4153</v>
      </c>
      <c r="F12009" s="645"/>
      <c r="G12009" s="646"/>
      <c r="H12009" s="647">
        <v>250877.33</v>
      </c>
    </row>
    <row r="12010" spans="1:8" ht="13.5" thickBot="1">
      <c r="A12010" s="648" t="s">
        <v>4154</v>
      </c>
      <c r="B12010" s="649"/>
      <c r="C12010" s="649"/>
      <c r="D12010" s="649"/>
      <c r="E12010" s="650"/>
      <c r="F12010" s="651">
        <v>5252364.4800000004</v>
      </c>
      <c r="G12010" s="652"/>
      <c r="H12010" s="653"/>
    </row>
    <row r="12011" spans="1:8" ht="15.75" thickBot="1">
      <c r="A12011" s="579"/>
      <c r="B12011" s="579"/>
      <c r="C12011" s="579"/>
      <c r="D12011" s="579"/>
      <c r="E12011" s="579"/>
      <c r="F12011" s="579"/>
      <c r="G12011" s="579"/>
      <c r="H12011" s="579"/>
    </row>
    <row r="12012" spans="1:8" ht="15.75" thickBot="1">
      <c r="A12012" s="580"/>
      <c r="B12012" s="580"/>
      <c r="C12012" s="580"/>
      <c r="D12012" s="580"/>
      <c r="E12012" s="580"/>
      <c r="F12012" s="580"/>
      <c r="G12012" s="580"/>
      <c r="H12012" s="580"/>
    </row>
    <row r="12013" spans="1:8" ht="77.25" thickBot="1">
      <c r="A12013" s="573" t="s">
        <v>4129</v>
      </c>
      <c r="B12013" s="581"/>
      <c r="C12013" s="581"/>
      <c r="D12013" s="582" t="s">
        <v>934</v>
      </c>
      <c r="E12013" s="583" t="s">
        <v>4130</v>
      </c>
      <c r="F12013" s="584" t="s">
        <v>28</v>
      </c>
      <c r="G12013" s="585" t="s">
        <v>0</v>
      </c>
      <c r="H12013" s="586" t="s">
        <v>5269</v>
      </c>
    </row>
    <row r="12014" spans="1:8" ht="15.75" customHeight="1" thickBot="1">
      <c r="A12014" s="580"/>
      <c r="B12014" s="580"/>
      <c r="C12014" s="580"/>
      <c r="D12014" s="580"/>
      <c r="E12014" s="580"/>
      <c r="F12014" s="580"/>
      <c r="G12014" s="580"/>
      <c r="H12014" s="580"/>
    </row>
    <row r="12015" spans="1:8">
      <c r="A12015" s="674" t="s">
        <v>1297</v>
      </c>
      <c r="B12015" s="675"/>
      <c r="C12015" s="675"/>
      <c r="D12015" s="675"/>
      <c r="E12015" s="675"/>
      <c r="F12015" s="675"/>
      <c r="G12015" s="675"/>
      <c r="H12015" s="676"/>
    </row>
    <row r="12016" spans="1:8">
      <c r="A12016" s="594" t="s">
        <v>4064</v>
      </c>
      <c r="B12016" s="595"/>
      <c r="C12016" s="595"/>
      <c r="D12016" s="596"/>
      <c r="E12016" s="597" t="s">
        <v>4130</v>
      </c>
      <c r="F12016" s="598" t="s">
        <v>4132</v>
      </c>
      <c r="G12016" s="599" t="s">
        <v>4133</v>
      </c>
      <c r="H12016" s="600" t="s">
        <v>4134</v>
      </c>
    </row>
    <row r="12017" spans="1:8">
      <c r="A12017" s="601" t="s">
        <v>5270</v>
      </c>
      <c r="B12017" s="602"/>
      <c r="C12017" s="602"/>
      <c r="D12017" s="603"/>
      <c r="E12017" s="604" t="s">
        <v>4164</v>
      </c>
      <c r="F12017" s="605">
        <v>1</v>
      </c>
      <c r="G12017" s="606">
        <v>6054593</v>
      </c>
      <c r="H12017" s="607">
        <v>6054593</v>
      </c>
    </row>
    <row r="12018" spans="1:8">
      <c r="A12018" s="601"/>
      <c r="B12018" s="602"/>
      <c r="C12018" s="602"/>
      <c r="D12018" s="603"/>
      <c r="E12018" s="604" t="s">
        <v>4141</v>
      </c>
      <c r="F12018" s="605"/>
      <c r="G12018" s="606" t="s">
        <v>4141</v>
      </c>
      <c r="H12018" s="607" t="s">
        <v>4141</v>
      </c>
    </row>
    <row r="12019" spans="1:8">
      <c r="A12019" s="601"/>
      <c r="B12019" s="602"/>
      <c r="C12019" s="602"/>
      <c r="D12019" s="603"/>
      <c r="E12019" s="623" t="s">
        <v>4142</v>
      </c>
      <c r="F12019" s="624"/>
      <c r="G12019" s="625"/>
      <c r="H12019" s="612">
        <v>6054593</v>
      </c>
    </row>
    <row r="12020" spans="1:8">
      <c r="A12020" s="677" t="s">
        <v>4143</v>
      </c>
      <c r="B12020" s="678"/>
      <c r="C12020" s="678"/>
      <c r="D12020" s="678"/>
      <c r="E12020" s="678"/>
      <c r="F12020" s="678"/>
      <c r="G12020" s="678"/>
      <c r="H12020" s="679"/>
    </row>
    <row r="12021" spans="1:8">
      <c r="A12021" s="594" t="s">
        <v>4129</v>
      </c>
      <c r="B12021" s="595"/>
      <c r="C12021" s="595"/>
      <c r="D12021" s="596"/>
      <c r="E12021" s="597" t="s">
        <v>4130</v>
      </c>
      <c r="F12021" s="598" t="s">
        <v>4144</v>
      </c>
      <c r="G12021" s="599" t="s">
        <v>4133</v>
      </c>
      <c r="H12021" s="600" t="s">
        <v>4134</v>
      </c>
    </row>
    <row r="12022" spans="1:8">
      <c r="A12022" s="601" t="s">
        <v>4145</v>
      </c>
      <c r="B12022" s="602"/>
      <c r="C12022" s="602"/>
      <c r="D12022" s="603"/>
      <c r="E12022" s="604" t="s">
        <v>4146</v>
      </c>
      <c r="F12022" s="619">
        <v>3</v>
      </c>
      <c r="G12022" s="606">
        <v>1587.2183463750353</v>
      </c>
      <c r="H12022" s="607">
        <v>4761.66</v>
      </c>
    </row>
    <row r="12023" spans="1:8">
      <c r="A12023" s="601"/>
      <c r="B12023" s="602"/>
      <c r="C12023" s="602"/>
      <c r="D12023" s="603"/>
      <c r="E12023" s="604" t="s">
        <v>4141</v>
      </c>
      <c r="F12023" s="619" t="s">
        <v>4141</v>
      </c>
      <c r="G12023" s="606" t="s">
        <v>4141</v>
      </c>
      <c r="H12023" s="607" t="s">
        <v>4141</v>
      </c>
    </row>
    <row r="12024" spans="1:8">
      <c r="A12024" s="601"/>
      <c r="B12024" s="602"/>
      <c r="C12024" s="602"/>
      <c r="D12024" s="603"/>
      <c r="E12024" s="604" t="s">
        <v>4141</v>
      </c>
      <c r="F12024" s="619" t="s">
        <v>4141</v>
      </c>
      <c r="G12024" s="606" t="s">
        <v>4141</v>
      </c>
      <c r="H12024" s="607" t="s">
        <v>4141</v>
      </c>
    </row>
    <row r="12025" spans="1:8">
      <c r="A12025" s="620"/>
      <c r="B12025" s="621"/>
      <c r="C12025" s="621"/>
      <c r="D12025" s="622"/>
      <c r="E12025" s="623" t="s">
        <v>4147</v>
      </c>
      <c r="F12025" s="624"/>
      <c r="G12025" s="625"/>
      <c r="H12025" s="612">
        <v>4761.66</v>
      </c>
    </row>
    <row r="12026" spans="1:8">
      <c r="A12026" s="677" t="s">
        <v>4148</v>
      </c>
      <c r="B12026" s="678"/>
      <c r="C12026" s="678"/>
      <c r="D12026" s="678"/>
      <c r="E12026" s="678"/>
      <c r="F12026" s="678"/>
      <c r="G12026" s="678"/>
      <c r="H12026" s="679"/>
    </row>
    <row r="12027" spans="1:8">
      <c r="A12027" s="594" t="s">
        <v>4064</v>
      </c>
      <c r="B12027" s="595"/>
      <c r="C12027" s="595"/>
      <c r="D12027" s="596"/>
      <c r="E12027" s="597" t="s">
        <v>4130</v>
      </c>
      <c r="F12027" s="598" t="s">
        <v>4132</v>
      </c>
      <c r="G12027" s="599" t="s">
        <v>4133</v>
      </c>
      <c r="H12027" s="600" t="s">
        <v>4134</v>
      </c>
    </row>
    <row r="12028" spans="1:8">
      <c r="A12028" s="601" t="s">
        <v>4149</v>
      </c>
      <c r="B12028" s="602"/>
      <c r="C12028" s="602"/>
      <c r="D12028" s="603"/>
      <c r="E12028" s="604" t="s">
        <v>4140</v>
      </c>
      <c r="F12028" s="632">
        <v>1</v>
      </c>
      <c r="G12028" s="606">
        <v>64783.484999999993</v>
      </c>
      <c r="H12028" s="607">
        <v>64783.49</v>
      </c>
    </row>
    <row r="12029" spans="1:8">
      <c r="A12029" s="601"/>
      <c r="B12029" s="602"/>
      <c r="C12029" s="602"/>
      <c r="D12029" s="603"/>
      <c r="E12029" s="623" t="s">
        <v>4150</v>
      </c>
      <c r="F12029" s="624"/>
      <c r="G12029" s="625"/>
      <c r="H12029" s="612">
        <v>64783.49</v>
      </c>
    </row>
    <row r="12030" spans="1:8">
      <c r="A12030" s="677" t="s">
        <v>4151</v>
      </c>
      <c r="B12030" s="678"/>
      <c r="C12030" s="678"/>
      <c r="D12030" s="678"/>
      <c r="E12030" s="678"/>
      <c r="F12030" s="678"/>
      <c r="G12030" s="678"/>
      <c r="H12030" s="679"/>
    </row>
    <row r="12031" spans="1:8">
      <c r="A12031" s="594" t="s">
        <v>4064</v>
      </c>
      <c r="B12031" s="595"/>
      <c r="C12031" s="595"/>
      <c r="D12031" s="596"/>
      <c r="E12031" s="597" t="s">
        <v>4130</v>
      </c>
      <c r="F12031" s="598" t="s">
        <v>4144</v>
      </c>
      <c r="G12031" s="599" t="s">
        <v>4133</v>
      </c>
      <c r="H12031" s="600" t="s">
        <v>4134</v>
      </c>
    </row>
    <row r="12032" spans="1:8">
      <c r="A12032" s="601" t="s">
        <v>4264</v>
      </c>
      <c r="B12032" s="602"/>
      <c r="C12032" s="602"/>
      <c r="D12032" s="603"/>
      <c r="E12032" s="604" t="s">
        <v>4146</v>
      </c>
      <c r="F12032" s="640">
        <v>3</v>
      </c>
      <c r="G12032" s="606">
        <v>83625.776203124988</v>
      </c>
      <c r="H12032" s="607">
        <v>250877.33</v>
      </c>
    </row>
    <row r="12033" spans="1:8">
      <c r="A12033" s="601"/>
      <c r="B12033" s="602"/>
      <c r="C12033" s="602"/>
      <c r="D12033" s="603"/>
      <c r="E12033" s="604" t="s">
        <v>4141</v>
      </c>
      <c r="F12033" s="605"/>
      <c r="G12033" s="606" t="s">
        <v>4141</v>
      </c>
      <c r="H12033" s="607" t="s">
        <v>4141</v>
      </c>
    </row>
    <row r="12034" spans="1:8" ht="13.5" thickBot="1">
      <c r="A12034" s="641"/>
      <c r="B12034" s="642"/>
      <c r="C12034" s="642"/>
      <c r="D12034" s="643"/>
      <c r="E12034" s="644" t="s">
        <v>4153</v>
      </c>
      <c r="F12034" s="645"/>
      <c r="G12034" s="646"/>
      <c r="H12034" s="647">
        <v>250877.33</v>
      </c>
    </row>
    <row r="12035" spans="1:8" ht="13.5" thickBot="1">
      <c r="A12035" s="648" t="s">
        <v>4154</v>
      </c>
      <c r="B12035" s="649"/>
      <c r="C12035" s="649"/>
      <c r="D12035" s="649"/>
      <c r="E12035" s="650"/>
      <c r="F12035" s="651">
        <v>6375015.4800000004</v>
      </c>
      <c r="G12035" s="652"/>
      <c r="H12035" s="653"/>
    </row>
    <row r="12036" spans="1:8" ht="15.75" thickBot="1">
      <c r="A12036" s="579"/>
      <c r="B12036" s="579"/>
      <c r="C12036" s="579"/>
      <c r="D12036" s="579"/>
      <c r="E12036" s="579"/>
      <c r="F12036" s="579"/>
      <c r="G12036" s="579"/>
      <c r="H12036" s="579"/>
    </row>
    <row r="12037" spans="1:8" ht="15.75" thickBot="1">
      <c r="A12037" s="580"/>
      <c r="B12037" s="580"/>
      <c r="C12037" s="580"/>
      <c r="D12037" s="580"/>
      <c r="E12037" s="580"/>
      <c r="F12037" s="580"/>
      <c r="G12037" s="580"/>
      <c r="H12037" s="580"/>
    </row>
    <row r="12038" spans="1:8" ht="39" thickBot="1">
      <c r="A12038" s="573" t="s">
        <v>4129</v>
      </c>
      <c r="B12038" s="581"/>
      <c r="C12038" s="581"/>
      <c r="D12038" s="582" t="s">
        <v>936</v>
      </c>
      <c r="E12038" s="583" t="s">
        <v>4130</v>
      </c>
      <c r="F12038" s="584" t="s">
        <v>2</v>
      </c>
      <c r="G12038" s="585" t="s">
        <v>0</v>
      </c>
      <c r="H12038" s="586" t="s">
        <v>5271</v>
      </c>
    </row>
    <row r="12039" spans="1:8" ht="15.75" customHeight="1" thickBot="1">
      <c r="A12039" s="580"/>
      <c r="B12039" s="580"/>
      <c r="C12039" s="580"/>
      <c r="D12039" s="580"/>
      <c r="E12039" s="580"/>
      <c r="F12039" s="580"/>
      <c r="G12039" s="580"/>
      <c r="H12039" s="580"/>
    </row>
    <row r="12040" spans="1:8">
      <c r="A12040" s="674" t="s">
        <v>1297</v>
      </c>
      <c r="B12040" s="675"/>
      <c r="C12040" s="675"/>
      <c r="D12040" s="675"/>
      <c r="E12040" s="675"/>
      <c r="F12040" s="675"/>
      <c r="G12040" s="675"/>
      <c r="H12040" s="676"/>
    </row>
    <row r="12041" spans="1:8">
      <c r="A12041" s="594" t="s">
        <v>4064</v>
      </c>
      <c r="B12041" s="595"/>
      <c r="C12041" s="595"/>
      <c r="D12041" s="596"/>
      <c r="E12041" s="597" t="s">
        <v>4130</v>
      </c>
      <c r="F12041" s="598" t="s">
        <v>4132</v>
      </c>
      <c r="G12041" s="599" t="s">
        <v>4133</v>
      </c>
      <c r="H12041" s="600" t="s">
        <v>4134</v>
      </c>
    </row>
    <row r="12042" spans="1:8">
      <c r="A12042" s="601" t="s">
        <v>5272</v>
      </c>
      <c r="B12042" s="602"/>
      <c r="C12042" s="602"/>
      <c r="D12042" s="603"/>
      <c r="E12042" s="604" t="s">
        <v>4138</v>
      </c>
      <c r="F12042" s="605">
        <v>1</v>
      </c>
      <c r="G12042" s="606">
        <v>721389</v>
      </c>
      <c r="H12042" s="607">
        <v>721389</v>
      </c>
    </row>
    <row r="12043" spans="1:8">
      <c r="A12043" s="601"/>
      <c r="B12043" s="602"/>
      <c r="C12043" s="602"/>
      <c r="D12043" s="603"/>
      <c r="E12043" s="604" t="s">
        <v>4141</v>
      </c>
      <c r="F12043" s="605"/>
      <c r="G12043" s="606" t="s">
        <v>4141</v>
      </c>
      <c r="H12043" s="607" t="s">
        <v>4141</v>
      </c>
    </row>
    <row r="12044" spans="1:8">
      <c r="A12044" s="601"/>
      <c r="B12044" s="602"/>
      <c r="C12044" s="602"/>
      <c r="D12044" s="603"/>
      <c r="E12044" s="623" t="s">
        <v>4142</v>
      </c>
      <c r="F12044" s="624"/>
      <c r="G12044" s="625"/>
      <c r="H12044" s="612">
        <v>721389</v>
      </c>
    </row>
    <row r="12045" spans="1:8">
      <c r="A12045" s="677" t="s">
        <v>4143</v>
      </c>
      <c r="B12045" s="678"/>
      <c r="C12045" s="678"/>
      <c r="D12045" s="678"/>
      <c r="E12045" s="678"/>
      <c r="F12045" s="678"/>
      <c r="G12045" s="678"/>
      <c r="H12045" s="679"/>
    </row>
    <row r="12046" spans="1:8">
      <c r="A12046" s="594" t="s">
        <v>4129</v>
      </c>
      <c r="B12046" s="595"/>
      <c r="C12046" s="595"/>
      <c r="D12046" s="596"/>
      <c r="E12046" s="597" t="s">
        <v>4130</v>
      </c>
      <c r="F12046" s="598" t="s">
        <v>4144</v>
      </c>
      <c r="G12046" s="599" t="s">
        <v>4133</v>
      </c>
      <c r="H12046" s="600" t="s">
        <v>4134</v>
      </c>
    </row>
    <row r="12047" spans="1:8">
      <c r="A12047" s="601" t="s">
        <v>4145</v>
      </c>
      <c r="B12047" s="602"/>
      <c r="C12047" s="602"/>
      <c r="D12047" s="603"/>
      <c r="E12047" s="604" t="s">
        <v>4146</v>
      </c>
      <c r="F12047" s="619">
        <v>1</v>
      </c>
      <c r="G12047" s="606">
        <v>1587.2183463750353</v>
      </c>
      <c r="H12047" s="607">
        <v>1587.22</v>
      </c>
    </row>
    <row r="12048" spans="1:8">
      <c r="A12048" s="601"/>
      <c r="B12048" s="602"/>
      <c r="C12048" s="602"/>
      <c r="D12048" s="603"/>
      <c r="E12048" s="604" t="s">
        <v>4141</v>
      </c>
      <c r="F12048" s="619" t="s">
        <v>4141</v>
      </c>
      <c r="G12048" s="606" t="s">
        <v>4141</v>
      </c>
      <c r="H12048" s="607" t="s">
        <v>4141</v>
      </c>
    </row>
    <row r="12049" spans="1:8">
      <c r="A12049" s="601"/>
      <c r="B12049" s="602"/>
      <c r="C12049" s="602"/>
      <c r="D12049" s="603"/>
      <c r="E12049" s="604" t="s">
        <v>4141</v>
      </c>
      <c r="F12049" s="619" t="s">
        <v>4141</v>
      </c>
      <c r="G12049" s="606" t="s">
        <v>4141</v>
      </c>
      <c r="H12049" s="607" t="s">
        <v>4141</v>
      </c>
    </row>
    <row r="12050" spans="1:8">
      <c r="A12050" s="620"/>
      <c r="B12050" s="621"/>
      <c r="C12050" s="621"/>
      <c r="D12050" s="622"/>
      <c r="E12050" s="623" t="s">
        <v>4147</v>
      </c>
      <c r="F12050" s="624"/>
      <c r="G12050" s="625"/>
      <c r="H12050" s="612">
        <v>1587.22</v>
      </c>
    </row>
    <row r="12051" spans="1:8">
      <c r="A12051" s="677" t="s">
        <v>4148</v>
      </c>
      <c r="B12051" s="678"/>
      <c r="C12051" s="678"/>
      <c r="D12051" s="678"/>
      <c r="E12051" s="678"/>
      <c r="F12051" s="678"/>
      <c r="G12051" s="678"/>
      <c r="H12051" s="679"/>
    </row>
    <row r="12052" spans="1:8">
      <c r="A12052" s="594" t="s">
        <v>4064</v>
      </c>
      <c r="B12052" s="595"/>
      <c r="C12052" s="595"/>
      <c r="D12052" s="596"/>
      <c r="E12052" s="597" t="s">
        <v>4130</v>
      </c>
      <c r="F12052" s="598" t="s">
        <v>4132</v>
      </c>
      <c r="G12052" s="599" t="s">
        <v>4133</v>
      </c>
      <c r="H12052" s="600" t="s">
        <v>4134</v>
      </c>
    </row>
    <row r="12053" spans="1:8">
      <c r="A12053" s="601" t="s">
        <v>4149</v>
      </c>
      <c r="B12053" s="602"/>
      <c r="C12053" s="602"/>
      <c r="D12053" s="603"/>
      <c r="E12053" s="604" t="s">
        <v>4140</v>
      </c>
      <c r="F12053" s="632">
        <v>0.05</v>
      </c>
      <c r="G12053" s="606">
        <v>64783.484999999993</v>
      </c>
      <c r="H12053" s="607">
        <v>3239.17</v>
      </c>
    </row>
    <row r="12054" spans="1:8">
      <c r="A12054" s="601"/>
      <c r="B12054" s="602"/>
      <c r="C12054" s="602"/>
      <c r="D12054" s="603"/>
      <c r="E12054" s="623" t="s">
        <v>4150</v>
      </c>
      <c r="F12054" s="624"/>
      <c r="G12054" s="625"/>
      <c r="H12054" s="612">
        <v>3239.17</v>
      </c>
    </row>
    <row r="12055" spans="1:8">
      <c r="A12055" s="677" t="s">
        <v>4151</v>
      </c>
      <c r="B12055" s="678"/>
      <c r="C12055" s="678"/>
      <c r="D12055" s="678"/>
      <c r="E12055" s="678"/>
      <c r="F12055" s="678"/>
      <c r="G12055" s="678"/>
      <c r="H12055" s="679"/>
    </row>
    <row r="12056" spans="1:8">
      <c r="A12056" s="594" t="s">
        <v>4064</v>
      </c>
      <c r="B12056" s="595"/>
      <c r="C12056" s="595"/>
      <c r="D12056" s="596"/>
      <c r="E12056" s="597" t="s">
        <v>4130</v>
      </c>
      <c r="F12056" s="598" t="s">
        <v>4144</v>
      </c>
      <c r="G12056" s="599" t="s">
        <v>4133</v>
      </c>
      <c r="H12056" s="600" t="s">
        <v>4134</v>
      </c>
    </row>
    <row r="12057" spans="1:8">
      <c r="A12057" s="601" t="s">
        <v>4195</v>
      </c>
      <c r="B12057" s="602"/>
      <c r="C12057" s="602"/>
      <c r="D12057" s="603"/>
      <c r="E12057" s="604" t="s">
        <v>4146</v>
      </c>
      <c r="F12057" s="640">
        <v>1</v>
      </c>
      <c r="G12057" s="606">
        <v>45029.264109374999</v>
      </c>
      <c r="H12057" s="607">
        <v>45029.26</v>
      </c>
    </row>
    <row r="12058" spans="1:8">
      <c r="A12058" s="601"/>
      <c r="B12058" s="602"/>
      <c r="C12058" s="602"/>
      <c r="D12058" s="603"/>
      <c r="E12058" s="604" t="s">
        <v>4141</v>
      </c>
      <c r="F12058" s="605"/>
      <c r="G12058" s="606" t="s">
        <v>4141</v>
      </c>
      <c r="H12058" s="607" t="s">
        <v>4141</v>
      </c>
    </row>
    <row r="12059" spans="1:8" ht="13.5" thickBot="1">
      <c r="A12059" s="641"/>
      <c r="B12059" s="642"/>
      <c r="C12059" s="642"/>
      <c r="D12059" s="643"/>
      <c r="E12059" s="644" t="s">
        <v>4153</v>
      </c>
      <c r="F12059" s="645"/>
      <c r="G12059" s="646"/>
      <c r="H12059" s="647">
        <v>45029.26</v>
      </c>
    </row>
    <row r="12060" spans="1:8" ht="13.5" thickBot="1">
      <c r="A12060" s="648" t="s">
        <v>4154</v>
      </c>
      <c r="B12060" s="649"/>
      <c r="C12060" s="649"/>
      <c r="D12060" s="649"/>
      <c r="E12060" s="650"/>
      <c r="F12060" s="651">
        <v>771244.65</v>
      </c>
      <c r="G12060" s="652"/>
      <c r="H12060" s="653"/>
    </row>
    <row r="12061" spans="1:8" ht="15.75" thickBot="1">
      <c r="A12061" s="579"/>
      <c r="B12061" s="579"/>
      <c r="C12061" s="579"/>
      <c r="D12061" s="579"/>
      <c r="E12061" s="579"/>
      <c r="F12061" s="579"/>
      <c r="G12061" s="579"/>
      <c r="H12061" s="579"/>
    </row>
    <row r="12062" spans="1:8" ht="15.75" thickBot="1">
      <c r="A12062" s="580"/>
      <c r="B12062" s="580"/>
      <c r="C12062" s="580"/>
      <c r="D12062" s="580"/>
      <c r="E12062" s="580"/>
      <c r="F12062" s="580"/>
      <c r="G12062" s="580"/>
      <c r="H12062" s="580"/>
    </row>
    <row r="12063" spans="1:8" ht="63.75" customHeight="1" thickBot="1">
      <c r="A12063" s="573" t="s">
        <v>4129</v>
      </c>
      <c r="B12063" s="581"/>
      <c r="C12063" s="581"/>
      <c r="D12063" s="582" t="s">
        <v>938</v>
      </c>
      <c r="E12063" s="583" t="s">
        <v>4130</v>
      </c>
      <c r="F12063" s="584" t="s">
        <v>25</v>
      </c>
      <c r="G12063" s="585" t="s">
        <v>0</v>
      </c>
      <c r="H12063" s="586" t="s">
        <v>5273</v>
      </c>
    </row>
    <row r="12064" spans="1:8" ht="15.75" customHeight="1" thickBot="1">
      <c r="A12064" s="580"/>
      <c r="B12064" s="580"/>
      <c r="C12064" s="580"/>
      <c r="D12064" s="580"/>
      <c r="E12064" s="580"/>
      <c r="F12064" s="580"/>
      <c r="G12064" s="580"/>
      <c r="H12064" s="580"/>
    </row>
    <row r="12065" spans="1:8">
      <c r="A12065" s="674" t="s">
        <v>1297</v>
      </c>
      <c r="B12065" s="675"/>
      <c r="C12065" s="675"/>
      <c r="D12065" s="675"/>
      <c r="E12065" s="675"/>
      <c r="F12065" s="675"/>
      <c r="G12065" s="675"/>
      <c r="H12065" s="676"/>
    </row>
    <row r="12066" spans="1:8">
      <c r="A12066" s="594" t="s">
        <v>4064</v>
      </c>
      <c r="B12066" s="595"/>
      <c r="C12066" s="595"/>
      <c r="D12066" s="596"/>
      <c r="E12066" s="597" t="s">
        <v>4130</v>
      </c>
      <c r="F12066" s="598" t="s">
        <v>4132</v>
      </c>
      <c r="G12066" s="599" t="s">
        <v>4133</v>
      </c>
      <c r="H12066" s="600" t="s">
        <v>4134</v>
      </c>
    </row>
    <row r="12067" spans="1:8">
      <c r="A12067" s="601" t="s">
        <v>5274</v>
      </c>
      <c r="B12067" s="602"/>
      <c r="C12067" s="602"/>
      <c r="D12067" s="603"/>
      <c r="E12067" s="604" t="s">
        <v>2</v>
      </c>
      <c r="F12067" s="605">
        <v>0.15</v>
      </c>
      <c r="G12067" s="606">
        <v>55545</v>
      </c>
      <c r="H12067" s="607">
        <v>8331.75</v>
      </c>
    </row>
    <row r="12068" spans="1:8">
      <c r="A12068" s="601" t="s">
        <v>4945</v>
      </c>
      <c r="B12068" s="602"/>
      <c r="C12068" s="602"/>
      <c r="D12068" s="603"/>
      <c r="E12068" s="604" t="s">
        <v>4228</v>
      </c>
      <c r="F12068" s="605">
        <v>0.02</v>
      </c>
      <c r="G12068" s="606">
        <v>83875</v>
      </c>
      <c r="H12068" s="607">
        <v>1677.5</v>
      </c>
    </row>
    <row r="12069" spans="1:8">
      <c r="A12069" s="601"/>
      <c r="B12069" s="602"/>
      <c r="C12069" s="602"/>
      <c r="D12069" s="603"/>
      <c r="E12069" s="623" t="s">
        <v>4142</v>
      </c>
      <c r="F12069" s="624"/>
      <c r="G12069" s="625"/>
      <c r="H12069" s="612">
        <v>10009.25</v>
      </c>
    </row>
    <row r="12070" spans="1:8">
      <c r="A12070" s="677" t="s">
        <v>4143</v>
      </c>
      <c r="B12070" s="678"/>
      <c r="C12070" s="678"/>
      <c r="D12070" s="678"/>
      <c r="E12070" s="678"/>
      <c r="F12070" s="678"/>
      <c r="G12070" s="678"/>
      <c r="H12070" s="679"/>
    </row>
    <row r="12071" spans="1:8">
      <c r="A12071" s="594" t="s">
        <v>4129</v>
      </c>
      <c r="B12071" s="595"/>
      <c r="C12071" s="595"/>
      <c r="D12071" s="596"/>
      <c r="E12071" s="597" t="s">
        <v>4130</v>
      </c>
      <c r="F12071" s="598" t="s">
        <v>4144</v>
      </c>
      <c r="G12071" s="599" t="s">
        <v>4133</v>
      </c>
      <c r="H12071" s="600" t="s">
        <v>4134</v>
      </c>
    </row>
    <row r="12072" spans="1:8">
      <c r="A12072" s="601" t="s">
        <v>4145</v>
      </c>
      <c r="B12072" s="602"/>
      <c r="C12072" s="602"/>
      <c r="D12072" s="603"/>
      <c r="E12072" s="604" t="s">
        <v>4146</v>
      </c>
      <c r="F12072" s="619">
        <v>0.25</v>
      </c>
      <c r="G12072" s="606">
        <v>1587.2183463750353</v>
      </c>
      <c r="H12072" s="607">
        <v>396.8</v>
      </c>
    </row>
    <row r="12073" spans="1:8">
      <c r="A12073" s="601" t="s">
        <v>4181</v>
      </c>
      <c r="B12073" s="602"/>
      <c r="C12073" s="602"/>
      <c r="D12073" s="603"/>
      <c r="E12073" s="604" t="s">
        <v>4146</v>
      </c>
      <c r="F12073" s="619">
        <v>0.25</v>
      </c>
      <c r="G12073" s="606">
        <v>2041.4757928961851</v>
      </c>
      <c r="H12073" s="607">
        <v>510.37</v>
      </c>
    </row>
    <row r="12074" spans="1:8">
      <c r="A12074" s="601" t="s">
        <v>5275</v>
      </c>
      <c r="B12074" s="602"/>
      <c r="C12074" s="602"/>
      <c r="D12074" s="603"/>
      <c r="E12074" s="604" t="s">
        <v>4146</v>
      </c>
      <c r="F12074" s="619">
        <v>0.25</v>
      </c>
      <c r="G12074" s="606">
        <v>4190.2564344300936</v>
      </c>
      <c r="H12074" s="607">
        <v>1047.56</v>
      </c>
    </row>
    <row r="12075" spans="1:8">
      <c r="A12075" s="601" t="s">
        <v>4216</v>
      </c>
      <c r="B12075" s="602"/>
      <c r="C12075" s="602"/>
      <c r="D12075" s="603"/>
      <c r="E12075" s="604" t="s">
        <v>4146</v>
      </c>
      <c r="F12075" s="619">
        <v>0.25</v>
      </c>
      <c r="G12075" s="606">
        <v>5587.0085792401242</v>
      </c>
      <c r="H12075" s="607">
        <v>1396.75</v>
      </c>
    </row>
    <row r="12076" spans="1:8">
      <c r="A12076" s="620"/>
      <c r="B12076" s="621"/>
      <c r="C12076" s="621"/>
      <c r="D12076" s="622"/>
      <c r="E12076" s="623" t="s">
        <v>4147</v>
      </c>
      <c r="F12076" s="624"/>
      <c r="G12076" s="625"/>
      <c r="H12076" s="612">
        <v>3351.48</v>
      </c>
    </row>
    <row r="12077" spans="1:8">
      <c r="A12077" s="677" t="s">
        <v>4148</v>
      </c>
      <c r="B12077" s="678"/>
      <c r="C12077" s="678"/>
      <c r="D12077" s="678"/>
      <c r="E12077" s="678"/>
      <c r="F12077" s="678"/>
      <c r="G12077" s="678"/>
      <c r="H12077" s="679"/>
    </row>
    <row r="12078" spans="1:8">
      <c r="A12078" s="594" t="s">
        <v>4064</v>
      </c>
      <c r="B12078" s="595"/>
      <c r="C12078" s="595"/>
      <c r="D12078" s="596"/>
      <c r="E12078" s="597" t="s">
        <v>4130</v>
      </c>
      <c r="F12078" s="598" t="s">
        <v>4132</v>
      </c>
      <c r="G12078" s="599" t="s">
        <v>4133</v>
      </c>
      <c r="H12078" s="600" t="s">
        <v>4134</v>
      </c>
    </row>
    <row r="12079" spans="1:8">
      <c r="A12079" s="601" t="s">
        <v>4149</v>
      </c>
      <c r="B12079" s="602"/>
      <c r="C12079" s="602"/>
      <c r="D12079" s="603"/>
      <c r="E12079" s="604" t="s">
        <v>4140</v>
      </c>
      <c r="F12079" s="632">
        <v>0.01</v>
      </c>
      <c r="G12079" s="606">
        <v>64783.484999999993</v>
      </c>
      <c r="H12079" s="607">
        <v>647.83000000000004</v>
      </c>
    </row>
    <row r="12080" spans="1:8">
      <c r="A12080" s="601"/>
      <c r="B12080" s="602"/>
      <c r="C12080" s="602"/>
      <c r="D12080" s="603"/>
      <c r="E12080" s="623" t="s">
        <v>4150</v>
      </c>
      <c r="F12080" s="624"/>
      <c r="G12080" s="625"/>
      <c r="H12080" s="612">
        <v>647.83000000000004</v>
      </c>
    </row>
    <row r="12081" spans="1:8">
      <c r="A12081" s="677" t="s">
        <v>4151</v>
      </c>
      <c r="B12081" s="678"/>
      <c r="C12081" s="678"/>
      <c r="D12081" s="678"/>
      <c r="E12081" s="678"/>
      <c r="F12081" s="678"/>
      <c r="G12081" s="678"/>
      <c r="H12081" s="679"/>
    </row>
    <row r="12082" spans="1:8">
      <c r="A12082" s="594" t="s">
        <v>4064</v>
      </c>
      <c r="B12082" s="595"/>
      <c r="C12082" s="595"/>
      <c r="D12082" s="596"/>
      <c r="E12082" s="597" t="s">
        <v>4130</v>
      </c>
      <c r="F12082" s="598" t="s">
        <v>4144</v>
      </c>
      <c r="G12082" s="599" t="s">
        <v>4133</v>
      </c>
      <c r="H12082" s="600" t="s">
        <v>4134</v>
      </c>
    </row>
    <row r="12083" spans="1:8">
      <c r="A12083" s="601" t="s">
        <v>4152</v>
      </c>
      <c r="B12083" s="602"/>
      <c r="C12083" s="602"/>
      <c r="D12083" s="603"/>
      <c r="E12083" s="604" t="s">
        <v>4146</v>
      </c>
      <c r="F12083" s="640">
        <v>0.25</v>
      </c>
      <c r="G12083" s="606">
        <v>64327.520156250001</v>
      </c>
      <c r="H12083" s="607">
        <v>16081.88</v>
      </c>
    </row>
    <row r="12084" spans="1:8">
      <c r="A12084" s="601"/>
      <c r="B12084" s="602"/>
      <c r="C12084" s="602"/>
      <c r="D12084" s="603"/>
      <c r="E12084" s="604" t="s">
        <v>4141</v>
      </c>
      <c r="F12084" s="605"/>
      <c r="G12084" s="606" t="s">
        <v>4141</v>
      </c>
      <c r="H12084" s="607" t="s">
        <v>4141</v>
      </c>
    </row>
    <row r="12085" spans="1:8" ht="13.5" thickBot="1">
      <c r="A12085" s="641"/>
      <c r="B12085" s="642"/>
      <c r="C12085" s="642"/>
      <c r="D12085" s="643"/>
      <c r="E12085" s="644" t="s">
        <v>4153</v>
      </c>
      <c r="F12085" s="645"/>
      <c r="G12085" s="646"/>
      <c r="H12085" s="647">
        <v>16081.88</v>
      </c>
    </row>
    <row r="12086" spans="1:8" ht="13.5" thickBot="1">
      <c r="A12086" s="648" t="s">
        <v>4154</v>
      </c>
      <c r="B12086" s="649"/>
      <c r="C12086" s="649"/>
      <c r="D12086" s="649"/>
      <c r="E12086" s="650"/>
      <c r="F12086" s="651">
        <v>30090.44</v>
      </c>
      <c r="G12086" s="652"/>
      <c r="H12086" s="653"/>
    </row>
    <row r="12087" spans="1:8" ht="15.75" thickBot="1">
      <c r="A12087" s="579"/>
      <c r="B12087" s="579"/>
      <c r="C12087" s="579"/>
      <c r="D12087" s="579"/>
      <c r="E12087" s="579"/>
      <c r="F12087" s="579"/>
      <c r="G12087" s="579"/>
      <c r="H12087" s="579"/>
    </row>
    <row r="12088" spans="1:8" ht="15.75" thickBot="1">
      <c r="A12088" s="580"/>
      <c r="B12088" s="580"/>
      <c r="C12088" s="580"/>
      <c r="D12088" s="580"/>
      <c r="E12088" s="580"/>
      <c r="F12088" s="580"/>
      <c r="G12088" s="580"/>
      <c r="H12088" s="580"/>
    </row>
    <row r="12089" spans="1:8" ht="63.75" customHeight="1" thickBot="1">
      <c r="A12089" s="573" t="s">
        <v>4129</v>
      </c>
      <c r="B12089" s="581"/>
      <c r="C12089" s="581"/>
      <c r="D12089" s="582" t="s">
        <v>940</v>
      </c>
      <c r="E12089" s="583" t="s">
        <v>4130</v>
      </c>
      <c r="F12089" s="584" t="s">
        <v>2</v>
      </c>
      <c r="G12089" s="585" t="s">
        <v>0</v>
      </c>
      <c r="H12089" s="586" t="s">
        <v>5276</v>
      </c>
    </row>
    <row r="12090" spans="1:8" ht="15.75" customHeight="1" thickBot="1">
      <c r="A12090" s="580"/>
      <c r="B12090" s="580"/>
      <c r="C12090" s="580"/>
      <c r="D12090" s="580"/>
      <c r="E12090" s="580"/>
      <c r="F12090" s="580"/>
      <c r="G12090" s="580"/>
      <c r="H12090" s="580"/>
    </row>
    <row r="12091" spans="1:8">
      <c r="A12091" s="674" t="s">
        <v>1297</v>
      </c>
      <c r="B12091" s="675"/>
      <c r="C12091" s="675"/>
      <c r="D12091" s="675"/>
      <c r="E12091" s="675"/>
      <c r="F12091" s="675"/>
      <c r="G12091" s="675"/>
      <c r="H12091" s="676"/>
    </row>
    <row r="12092" spans="1:8">
      <c r="A12092" s="594" t="s">
        <v>4064</v>
      </c>
      <c r="B12092" s="595"/>
      <c r="C12092" s="595"/>
      <c r="D12092" s="596"/>
      <c r="E12092" s="597" t="s">
        <v>4130</v>
      </c>
      <c r="F12092" s="598" t="s">
        <v>4132</v>
      </c>
      <c r="G12092" s="599" t="s">
        <v>4133</v>
      </c>
      <c r="H12092" s="600" t="s">
        <v>4134</v>
      </c>
    </row>
    <row r="12093" spans="1:8">
      <c r="A12093" s="601" t="s">
        <v>5277</v>
      </c>
      <c r="B12093" s="602"/>
      <c r="C12093" s="602"/>
      <c r="D12093" s="603"/>
      <c r="E12093" s="604" t="s">
        <v>4138</v>
      </c>
      <c r="F12093" s="605">
        <v>1</v>
      </c>
      <c r="G12093" s="606">
        <v>157864</v>
      </c>
      <c r="H12093" s="607">
        <v>157864</v>
      </c>
    </row>
    <row r="12094" spans="1:8">
      <c r="A12094" s="601"/>
      <c r="B12094" s="602"/>
      <c r="C12094" s="602"/>
      <c r="D12094" s="603"/>
      <c r="E12094" s="604" t="s">
        <v>4141</v>
      </c>
      <c r="F12094" s="605"/>
      <c r="G12094" s="606" t="s">
        <v>4141</v>
      </c>
      <c r="H12094" s="607" t="s">
        <v>4141</v>
      </c>
    </row>
    <row r="12095" spans="1:8">
      <c r="A12095" s="601"/>
      <c r="B12095" s="602"/>
      <c r="C12095" s="602"/>
      <c r="D12095" s="603"/>
      <c r="E12095" s="623" t="s">
        <v>4142</v>
      </c>
      <c r="F12095" s="624"/>
      <c r="G12095" s="625"/>
      <c r="H12095" s="612">
        <v>157864</v>
      </c>
    </row>
    <row r="12096" spans="1:8">
      <c r="A12096" s="677" t="s">
        <v>4143</v>
      </c>
      <c r="B12096" s="678"/>
      <c r="C12096" s="678"/>
      <c r="D12096" s="678"/>
      <c r="E12096" s="678"/>
      <c r="F12096" s="678"/>
      <c r="G12096" s="678"/>
      <c r="H12096" s="679"/>
    </row>
    <row r="12097" spans="1:8">
      <c r="A12097" s="594" t="s">
        <v>4129</v>
      </c>
      <c r="B12097" s="595"/>
      <c r="C12097" s="595"/>
      <c r="D12097" s="596"/>
      <c r="E12097" s="597" t="s">
        <v>4130</v>
      </c>
      <c r="F12097" s="598" t="s">
        <v>4144</v>
      </c>
      <c r="G12097" s="599" t="s">
        <v>4133</v>
      </c>
      <c r="H12097" s="600" t="s">
        <v>4134</v>
      </c>
    </row>
    <row r="12098" spans="1:8">
      <c r="A12098" s="601" t="s">
        <v>4145</v>
      </c>
      <c r="B12098" s="602"/>
      <c r="C12098" s="602"/>
      <c r="D12098" s="603"/>
      <c r="E12098" s="604" t="s">
        <v>4146</v>
      </c>
      <c r="F12098" s="619">
        <v>0.5</v>
      </c>
      <c r="G12098" s="606">
        <v>1587.2183463750353</v>
      </c>
      <c r="H12098" s="607">
        <v>793.61</v>
      </c>
    </row>
    <row r="12099" spans="1:8">
      <c r="A12099" s="601" t="s">
        <v>4210</v>
      </c>
      <c r="B12099" s="602"/>
      <c r="C12099" s="602"/>
      <c r="D12099" s="603"/>
      <c r="E12099" s="604" t="s">
        <v>4146</v>
      </c>
      <c r="F12099" s="619">
        <v>0.5</v>
      </c>
      <c r="G12099" s="606">
        <v>5587.0085792401242</v>
      </c>
      <c r="H12099" s="607">
        <v>2793.5</v>
      </c>
    </row>
    <row r="12100" spans="1:8">
      <c r="A12100" s="601"/>
      <c r="B12100" s="602"/>
      <c r="C12100" s="602"/>
      <c r="D12100" s="603"/>
      <c r="E12100" s="604" t="s">
        <v>4141</v>
      </c>
      <c r="F12100" s="619" t="s">
        <v>4141</v>
      </c>
      <c r="G12100" s="606" t="s">
        <v>4141</v>
      </c>
      <c r="H12100" s="607" t="s">
        <v>4141</v>
      </c>
    </row>
    <row r="12101" spans="1:8">
      <c r="A12101" s="601"/>
      <c r="B12101" s="602"/>
      <c r="C12101" s="602"/>
      <c r="D12101" s="603"/>
      <c r="E12101" s="604" t="s">
        <v>4141</v>
      </c>
      <c r="F12101" s="619" t="s">
        <v>4141</v>
      </c>
      <c r="G12101" s="606" t="s">
        <v>4141</v>
      </c>
      <c r="H12101" s="607" t="s">
        <v>4141</v>
      </c>
    </row>
    <row r="12102" spans="1:8">
      <c r="A12102" s="620"/>
      <c r="B12102" s="621"/>
      <c r="C12102" s="621"/>
      <c r="D12102" s="622"/>
      <c r="E12102" s="623" t="s">
        <v>4147</v>
      </c>
      <c r="F12102" s="624"/>
      <c r="G12102" s="625"/>
      <c r="H12102" s="612">
        <v>3587.11</v>
      </c>
    </row>
    <row r="12103" spans="1:8">
      <c r="A12103" s="677" t="s">
        <v>4148</v>
      </c>
      <c r="B12103" s="678"/>
      <c r="C12103" s="678"/>
      <c r="D12103" s="678"/>
      <c r="E12103" s="678"/>
      <c r="F12103" s="678"/>
      <c r="G12103" s="678"/>
      <c r="H12103" s="679"/>
    </row>
    <row r="12104" spans="1:8">
      <c r="A12104" s="594" t="s">
        <v>4064</v>
      </c>
      <c r="B12104" s="595"/>
      <c r="C12104" s="595"/>
      <c r="D12104" s="596"/>
      <c r="E12104" s="597" t="s">
        <v>4130</v>
      </c>
      <c r="F12104" s="598" t="s">
        <v>4132</v>
      </c>
      <c r="G12104" s="599" t="s">
        <v>4133</v>
      </c>
      <c r="H12104" s="600" t="s">
        <v>4134</v>
      </c>
    </row>
    <row r="12105" spans="1:8">
      <c r="A12105" s="601" t="s">
        <v>4149</v>
      </c>
      <c r="B12105" s="602"/>
      <c r="C12105" s="602"/>
      <c r="D12105" s="603"/>
      <c r="E12105" s="604" t="s">
        <v>4140</v>
      </c>
      <c r="F12105" s="632">
        <v>0.1</v>
      </c>
      <c r="G12105" s="606">
        <v>64783.484999999993</v>
      </c>
      <c r="H12105" s="607">
        <v>6478.35</v>
      </c>
    </row>
    <row r="12106" spans="1:8">
      <c r="A12106" s="601"/>
      <c r="B12106" s="602"/>
      <c r="C12106" s="602"/>
      <c r="D12106" s="603"/>
      <c r="E12106" s="623" t="s">
        <v>4150</v>
      </c>
      <c r="F12106" s="624"/>
      <c r="G12106" s="625"/>
      <c r="H12106" s="612">
        <v>6478.35</v>
      </c>
    </row>
    <row r="12107" spans="1:8">
      <c r="A12107" s="677" t="s">
        <v>4151</v>
      </c>
      <c r="B12107" s="678"/>
      <c r="C12107" s="678"/>
      <c r="D12107" s="678"/>
      <c r="E12107" s="678"/>
      <c r="F12107" s="678"/>
      <c r="G12107" s="678"/>
      <c r="H12107" s="679"/>
    </row>
    <row r="12108" spans="1:8">
      <c r="A12108" s="594" t="s">
        <v>4064</v>
      </c>
      <c r="B12108" s="595"/>
      <c r="C12108" s="595"/>
      <c r="D12108" s="596"/>
      <c r="E12108" s="597" t="s">
        <v>4130</v>
      </c>
      <c r="F12108" s="598" t="s">
        <v>4144</v>
      </c>
      <c r="G12108" s="599" t="s">
        <v>4133</v>
      </c>
      <c r="H12108" s="600" t="s">
        <v>4134</v>
      </c>
    </row>
    <row r="12109" spans="1:8" ht="21.75" customHeight="1">
      <c r="A12109" s="601" t="s">
        <v>4198</v>
      </c>
      <c r="B12109" s="602"/>
      <c r="C12109" s="602"/>
      <c r="D12109" s="603"/>
      <c r="E12109" s="604" t="s">
        <v>4146</v>
      </c>
      <c r="F12109" s="640">
        <v>0.5</v>
      </c>
      <c r="G12109" s="606">
        <v>25731.008062500001</v>
      </c>
      <c r="H12109" s="607">
        <v>12865.5</v>
      </c>
    </row>
    <row r="12110" spans="1:8">
      <c r="A12110" s="601"/>
      <c r="B12110" s="602"/>
      <c r="C12110" s="602"/>
      <c r="D12110" s="603"/>
      <c r="E12110" s="604" t="s">
        <v>4141</v>
      </c>
      <c r="F12110" s="605"/>
      <c r="G12110" s="606" t="s">
        <v>4141</v>
      </c>
      <c r="H12110" s="607" t="s">
        <v>4141</v>
      </c>
    </row>
    <row r="12111" spans="1:8" ht="13.5" thickBot="1">
      <c r="A12111" s="641"/>
      <c r="B12111" s="642"/>
      <c r="C12111" s="642"/>
      <c r="D12111" s="643"/>
      <c r="E12111" s="644" t="s">
        <v>4153</v>
      </c>
      <c r="F12111" s="645"/>
      <c r="G12111" s="646"/>
      <c r="H12111" s="647">
        <v>12865.5</v>
      </c>
    </row>
    <row r="12112" spans="1:8" ht="13.5" thickBot="1">
      <c r="A12112" s="648" t="s">
        <v>4154</v>
      </c>
      <c r="B12112" s="649"/>
      <c r="C12112" s="649"/>
      <c r="D12112" s="649"/>
      <c r="E12112" s="650"/>
      <c r="F12112" s="651">
        <v>180794.96</v>
      </c>
      <c r="G12112" s="652"/>
      <c r="H12112" s="653"/>
    </row>
    <row r="12113" spans="1:8" ht="15.75" thickBot="1">
      <c r="A12113" s="579"/>
      <c r="B12113" s="579"/>
      <c r="C12113" s="579"/>
      <c r="D12113" s="579"/>
      <c r="E12113" s="579"/>
      <c r="F12113" s="579"/>
      <c r="G12113" s="579"/>
      <c r="H12113" s="579"/>
    </row>
    <row r="12114" spans="1:8" ht="15.75" thickBot="1">
      <c r="A12114" s="580"/>
      <c r="B12114" s="580"/>
      <c r="C12114" s="580"/>
      <c r="D12114" s="580"/>
      <c r="E12114" s="580"/>
      <c r="F12114" s="580"/>
      <c r="G12114" s="580"/>
      <c r="H12114" s="580"/>
    </row>
    <row r="12115" spans="1:8" ht="63.75" customHeight="1" thickBot="1">
      <c r="A12115" s="573" t="s">
        <v>4129</v>
      </c>
      <c r="B12115" s="581"/>
      <c r="C12115" s="581"/>
      <c r="D12115" s="582" t="s">
        <v>942</v>
      </c>
      <c r="E12115" s="583" t="s">
        <v>4130</v>
      </c>
      <c r="F12115" s="584" t="s">
        <v>2</v>
      </c>
      <c r="G12115" s="585" t="s">
        <v>0</v>
      </c>
      <c r="H12115" s="586" t="s">
        <v>5278</v>
      </c>
    </row>
    <row r="12116" spans="1:8" ht="15.75" customHeight="1" thickBot="1">
      <c r="A12116" s="580"/>
      <c r="B12116" s="580"/>
      <c r="C12116" s="580"/>
      <c r="D12116" s="580"/>
      <c r="E12116" s="580"/>
      <c r="F12116" s="580"/>
      <c r="G12116" s="580"/>
      <c r="H12116" s="580"/>
    </row>
    <row r="12117" spans="1:8">
      <c r="A12117" s="674" t="s">
        <v>1297</v>
      </c>
      <c r="B12117" s="675"/>
      <c r="C12117" s="675"/>
      <c r="D12117" s="675"/>
      <c r="E12117" s="675"/>
      <c r="F12117" s="675"/>
      <c r="G12117" s="675"/>
      <c r="H12117" s="676"/>
    </row>
    <row r="12118" spans="1:8">
      <c r="A12118" s="594" t="s">
        <v>4064</v>
      </c>
      <c r="B12118" s="595"/>
      <c r="C12118" s="595"/>
      <c r="D12118" s="596"/>
      <c r="E12118" s="597" t="s">
        <v>4130</v>
      </c>
      <c r="F12118" s="598" t="s">
        <v>4132</v>
      </c>
      <c r="G12118" s="599" t="s">
        <v>4133</v>
      </c>
      <c r="H12118" s="600" t="s">
        <v>4134</v>
      </c>
    </row>
    <row r="12119" spans="1:8">
      <c r="A12119" s="601" t="s">
        <v>5279</v>
      </c>
      <c r="B12119" s="602"/>
      <c r="C12119" s="602"/>
      <c r="D12119" s="603"/>
      <c r="E12119" s="604" t="s">
        <v>4138</v>
      </c>
      <c r="F12119" s="605">
        <v>1</v>
      </c>
      <c r="G12119" s="606">
        <v>73234</v>
      </c>
      <c r="H12119" s="607">
        <v>73234</v>
      </c>
    </row>
    <row r="12120" spans="1:8">
      <c r="A12120" s="601"/>
      <c r="B12120" s="602"/>
      <c r="C12120" s="602"/>
      <c r="D12120" s="603"/>
      <c r="E12120" s="604" t="s">
        <v>4141</v>
      </c>
      <c r="F12120" s="605"/>
      <c r="G12120" s="606" t="s">
        <v>4141</v>
      </c>
      <c r="H12120" s="607" t="s">
        <v>4141</v>
      </c>
    </row>
    <row r="12121" spans="1:8">
      <c r="A12121" s="601"/>
      <c r="B12121" s="602"/>
      <c r="C12121" s="602"/>
      <c r="D12121" s="603"/>
      <c r="E12121" s="623" t="s">
        <v>4142</v>
      </c>
      <c r="F12121" s="624"/>
      <c r="G12121" s="625"/>
      <c r="H12121" s="612">
        <v>73234</v>
      </c>
    </row>
    <row r="12122" spans="1:8">
      <c r="A12122" s="677" t="s">
        <v>4143</v>
      </c>
      <c r="B12122" s="678"/>
      <c r="C12122" s="678"/>
      <c r="D12122" s="678"/>
      <c r="E12122" s="678"/>
      <c r="F12122" s="678"/>
      <c r="G12122" s="678"/>
      <c r="H12122" s="679"/>
    </row>
    <row r="12123" spans="1:8">
      <c r="A12123" s="594" t="s">
        <v>4129</v>
      </c>
      <c r="B12123" s="595"/>
      <c r="C12123" s="595"/>
      <c r="D12123" s="596"/>
      <c r="E12123" s="597" t="s">
        <v>4130</v>
      </c>
      <c r="F12123" s="598" t="s">
        <v>4144</v>
      </c>
      <c r="G12123" s="599" t="s">
        <v>4133</v>
      </c>
      <c r="H12123" s="600" t="s">
        <v>4134</v>
      </c>
    </row>
    <row r="12124" spans="1:8">
      <c r="A12124" s="601" t="s">
        <v>4145</v>
      </c>
      <c r="B12124" s="602"/>
      <c r="C12124" s="602"/>
      <c r="D12124" s="603"/>
      <c r="E12124" s="604" t="s">
        <v>4146</v>
      </c>
      <c r="F12124" s="619">
        <v>0.25</v>
      </c>
      <c r="G12124" s="606">
        <v>1587.2183463750353</v>
      </c>
      <c r="H12124" s="607">
        <v>396.8</v>
      </c>
    </row>
    <row r="12125" spans="1:8">
      <c r="A12125" s="601"/>
      <c r="B12125" s="602"/>
      <c r="C12125" s="602"/>
      <c r="D12125" s="603"/>
      <c r="E12125" s="604" t="s">
        <v>4141</v>
      </c>
      <c r="F12125" s="619" t="s">
        <v>4141</v>
      </c>
      <c r="G12125" s="606" t="s">
        <v>4141</v>
      </c>
      <c r="H12125" s="607" t="s">
        <v>4141</v>
      </c>
    </row>
    <row r="12126" spans="1:8">
      <c r="A12126" s="601"/>
      <c r="B12126" s="602"/>
      <c r="C12126" s="602"/>
      <c r="D12126" s="603"/>
      <c r="E12126" s="604" t="s">
        <v>4141</v>
      </c>
      <c r="F12126" s="619" t="s">
        <v>4141</v>
      </c>
      <c r="G12126" s="606" t="s">
        <v>4141</v>
      </c>
      <c r="H12126" s="607" t="s">
        <v>4141</v>
      </c>
    </row>
    <row r="12127" spans="1:8">
      <c r="A12127" s="601"/>
      <c r="B12127" s="602"/>
      <c r="C12127" s="602"/>
      <c r="D12127" s="603"/>
      <c r="E12127" s="604" t="s">
        <v>4141</v>
      </c>
      <c r="F12127" s="619" t="s">
        <v>4141</v>
      </c>
      <c r="G12127" s="606" t="s">
        <v>4141</v>
      </c>
      <c r="H12127" s="607" t="s">
        <v>4141</v>
      </c>
    </row>
    <row r="12128" spans="1:8">
      <c r="A12128" s="620"/>
      <c r="B12128" s="621"/>
      <c r="C12128" s="621"/>
      <c r="D12128" s="622"/>
      <c r="E12128" s="623" t="s">
        <v>4147</v>
      </c>
      <c r="F12128" s="624"/>
      <c r="G12128" s="625"/>
      <c r="H12128" s="612">
        <v>396.8</v>
      </c>
    </row>
    <row r="12129" spans="1:8">
      <c r="A12129" s="677" t="s">
        <v>4148</v>
      </c>
      <c r="B12129" s="678"/>
      <c r="C12129" s="678"/>
      <c r="D12129" s="678"/>
      <c r="E12129" s="678"/>
      <c r="F12129" s="678"/>
      <c r="G12129" s="678"/>
      <c r="H12129" s="679"/>
    </row>
    <row r="12130" spans="1:8">
      <c r="A12130" s="594" t="s">
        <v>4064</v>
      </c>
      <c r="B12130" s="595"/>
      <c r="C12130" s="595"/>
      <c r="D12130" s="596"/>
      <c r="E12130" s="597" t="s">
        <v>4130</v>
      </c>
      <c r="F12130" s="598" t="s">
        <v>4132</v>
      </c>
      <c r="G12130" s="599" t="s">
        <v>4133</v>
      </c>
      <c r="H12130" s="600" t="s">
        <v>4134</v>
      </c>
    </row>
    <row r="12131" spans="1:8">
      <c r="A12131" s="601" t="s">
        <v>4149</v>
      </c>
      <c r="B12131" s="602"/>
      <c r="C12131" s="602"/>
      <c r="D12131" s="603"/>
      <c r="E12131" s="604" t="s">
        <v>4140</v>
      </c>
      <c r="F12131" s="632">
        <v>2.5000000000000001E-2</v>
      </c>
      <c r="G12131" s="606">
        <v>64783.484999999993</v>
      </c>
      <c r="H12131" s="607">
        <v>1619.59</v>
      </c>
    </row>
    <row r="12132" spans="1:8">
      <c r="A12132" s="601"/>
      <c r="B12132" s="602"/>
      <c r="C12132" s="602"/>
      <c r="D12132" s="603"/>
      <c r="E12132" s="623" t="s">
        <v>4150</v>
      </c>
      <c r="F12132" s="624"/>
      <c r="G12132" s="625"/>
      <c r="H12132" s="612">
        <v>1619.59</v>
      </c>
    </row>
    <row r="12133" spans="1:8">
      <c r="A12133" s="677" t="s">
        <v>4151</v>
      </c>
      <c r="B12133" s="678"/>
      <c r="C12133" s="678"/>
      <c r="D12133" s="678"/>
      <c r="E12133" s="678"/>
      <c r="F12133" s="678"/>
      <c r="G12133" s="678"/>
      <c r="H12133" s="679"/>
    </row>
    <row r="12134" spans="1:8">
      <c r="A12134" s="594" t="s">
        <v>4064</v>
      </c>
      <c r="B12134" s="595"/>
      <c r="C12134" s="595"/>
      <c r="D12134" s="596"/>
      <c r="E12134" s="597" t="s">
        <v>4130</v>
      </c>
      <c r="F12134" s="598" t="s">
        <v>4144</v>
      </c>
      <c r="G12134" s="599" t="s">
        <v>4133</v>
      </c>
      <c r="H12134" s="600" t="s">
        <v>4134</v>
      </c>
    </row>
    <row r="12135" spans="1:8" ht="21.75" customHeight="1">
      <c r="A12135" s="601" t="s">
        <v>4170</v>
      </c>
      <c r="B12135" s="602"/>
      <c r="C12135" s="602"/>
      <c r="D12135" s="603"/>
      <c r="E12135" s="604" t="s">
        <v>4146</v>
      </c>
      <c r="F12135" s="640">
        <v>0.25</v>
      </c>
      <c r="G12135" s="606">
        <v>19298.256046874998</v>
      </c>
      <c r="H12135" s="607">
        <v>4824.5600000000004</v>
      </c>
    </row>
    <row r="12136" spans="1:8">
      <c r="A12136" s="601"/>
      <c r="B12136" s="602"/>
      <c r="C12136" s="602"/>
      <c r="D12136" s="603"/>
      <c r="E12136" s="604" t="s">
        <v>4141</v>
      </c>
      <c r="F12136" s="605"/>
      <c r="G12136" s="606" t="s">
        <v>4141</v>
      </c>
      <c r="H12136" s="607" t="s">
        <v>4141</v>
      </c>
    </row>
    <row r="12137" spans="1:8" ht="13.5" thickBot="1">
      <c r="A12137" s="641"/>
      <c r="B12137" s="642"/>
      <c r="C12137" s="642"/>
      <c r="D12137" s="643"/>
      <c r="E12137" s="644" t="s">
        <v>4153</v>
      </c>
      <c r="F12137" s="645"/>
      <c r="G12137" s="646"/>
      <c r="H12137" s="647">
        <v>4824.5600000000004</v>
      </c>
    </row>
    <row r="12138" spans="1:8" ht="13.5" thickBot="1">
      <c r="A12138" s="648" t="s">
        <v>4154</v>
      </c>
      <c r="B12138" s="649"/>
      <c r="C12138" s="649"/>
      <c r="D12138" s="649"/>
      <c r="E12138" s="650"/>
      <c r="F12138" s="651">
        <v>80074.95</v>
      </c>
      <c r="G12138" s="652"/>
      <c r="H12138" s="653"/>
    </row>
    <row r="12139" spans="1:8" ht="15">
      <c r="A12139" s="579"/>
      <c r="B12139" s="579"/>
      <c r="C12139" s="579"/>
      <c r="D12139" s="579"/>
      <c r="E12139" s="579"/>
      <c r="F12139" s="579"/>
      <c r="G12139" s="579"/>
      <c r="H12139" s="579"/>
    </row>
    <row r="12140" spans="1:8" ht="17.25" thickBot="1">
      <c r="A12140" s="689"/>
      <c r="B12140" s="689"/>
      <c r="C12140" s="689"/>
      <c r="D12140" s="689"/>
      <c r="E12140" s="689"/>
      <c r="F12140" s="689"/>
      <c r="G12140" s="689"/>
      <c r="H12140" s="689"/>
    </row>
    <row r="12141" spans="1:8" ht="26.25" thickBot="1">
      <c r="A12141" s="573" t="s">
        <v>4129</v>
      </c>
      <c r="B12141" s="581"/>
      <c r="C12141" s="581"/>
      <c r="D12141" s="582" t="s">
        <v>945</v>
      </c>
      <c r="E12141" s="583" t="s">
        <v>4130</v>
      </c>
      <c r="F12141" s="584" t="s">
        <v>25</v>
      </c>
      <c r="G12141" s="585" t="s">
        <v>0</v>
      </c>
      <c r="H12141" s="586" t="s">
        <v>5280</v>
      </c>
    </row>
    <row r="12142" spans="1:8" ht="15.75" customHeight="1" thickBot="1">
      <c r="A12142" s="684"/>
      <c r="B12142" s="684"/>
      <c r="C12142" s="684"/>
      <c r="D12142" s="684"/>
      <c r="E12142" s="684"/>
      <c r="F12142" s="684"/>
      <c r="G12142" s="684"/>
      <c r="H12142" s="684"/>
    </row>
    <row r="12143" spans="1:8">
      <c r="A12143" s="588" t="s">
        <v>1297</v>
      </c>
      <c r="B12143" s="589"/>
      <c r="C12143" s="589"/>
      <c r="D12143" s="589"/>
      <c r="E12143" s="589"/>
      <c r="F12143" s="589"/>
      <c r="G12143" s="589"/>
      <c r="H12143" s="589"/>
    </row>
    <row r="12144" spans="1:8">
      <c r="A12144" s="594" t="s">
        <v>4064</v>
      </c>
      <c r="B12144" s="595"/>
      <c r="C12144" s="595"/>
      <c r="D12144" s="596"/>
      <c r="E12144" s="597" t="s">
        <v>4130</v>
      </c>
      <c r="F12144" s="598" t="s">
        <v>4132</v>
      </c>
      <c r="G12144" s="599" t="s">
        <v>4133</v>
      </c>
      <c r="H12144" s="600" t="s">
        <v>4134</v>
      </c>
    </row>
    <row r="12145" spans="1:8" ht="13.5">
      <c r="A12145" s="663" t="s">
        <v>5281</v>
      </c>
      <c r="B12145" s="664"/>
      <c r="C12145" s="664"/>
      <c r="D12145" s="665"/>
      <c r="E12145" s="604" t="s">
        <v>4138</v>
      </c>
      <c r="F12145" s="685">
        <v>0.23996000000000001</v>
      </c>
      <c r="G12145" s="606">
        <v>81218</v>
      </c>
      <c r="H12145" s="607">
        <v>19489.07</v>
      </c>
    </row>
    <row r="12146" spans="1:8" ht="13.5">
      <c r="A12146" s="663" t="s">
        <v>4379</v>
      </c>
      <c r="B12146" s="664"/>
      <c r="C12146" s="664"/>
      <c r="D12146" s="665"/>
      <c r="E12146" s="604" t="s">
        <v>4157</v>
      </c>
      <c r="F12146" s="685">
        <v>0.25</v>
      </c>
      <c r="G12146" s="606">
        <v>7245</v>
      </c>
      <c r="H12146" s="607">
        <v>1811.25</v>
      </c>
    </row>
    <row r="12147" spans="1:8" ht="13.5">
      <c r="A12147" s="663" t="s">
        <v>5282</v>
      </c>
      <c r="B12147" s="664"/>
      <c r="C12147" s="664"/>
      <c r="D12147" s="665"/>
      <c r="E12147" s="604" t="s">
        <v>4138</v>
      </c>
      <c r="F12147" s="685">
        <v>2</v>
      </c>
      <c r="G12147" s="606">
        <v>553</v>
      </c>
      <c r="H12147" s="607">
        <v>1106</v>
      </c>
    </row>
    <row r="12148" spans="1:8">
      <c r="A12148" s="601"/>
      <c r="B12148" s="602"/>
      <c r="C12148" s="602"/>
      <c r="D12148" s="603"/>
      <c r="E12148" s="604" t="s">
        <v>4141</v>
      </c>
      <c r="F12148" s="605"/>
      <c r="G12148" s="606" t="s">
        <v>4141</v>
      </c>
      <c r="H12148" s="607" t="s">
        <v>4141</v>
      </c>
    </row>
    <row r="12149" spans="1:8">
      <c r="A12149" s="608"/>
      <c r="B12149" s="609"/>
      <c r="C12149" s="609"/>
      <c r="D12149" s="610"/>
      <c r="E12149" s="611" t="s">
        <v>4142</v>
      </c>
      <c r="F12149" s="611"/>
      <c r="G12149" s="611"/>
      <c r="H12149" s="612">
        <v>22406.32</v>
      </c>
    </row>
    <row r="12150" spans="1:8">
      <c r="A12150" s="613" t="s">
        <v>4143</v>
      </c>
      <c r="B12150" s="614"/>
      <c r="C12150" s="615"/>
      <c r="D12150" s="616"/>
      <c r="E12150" s="615"/>
      <c r="F12150" s="615"/>
      <c r="G12150" s="617"/>
      <c r="H12150" s="618"/>
    </row>
    <row r="12151" spans="1:8">
      <c r="A12151" s="594" t="s">
        <v>4064</v>
      </c>
      <c r="B12151" s="595"/>
      <c r="C12151" s="595"/>
      <c r="D12151" s="596"/>
      <c r="E12151" s="597" t="s">
        <v>4130</v>
      </c>
      <c r="F12151" s="598" t="s">
        <v>4144</v>
      </c>
      <c r="G12151" s="599" t="s">
        <v>4133</v>
      </c>
      <c r="H12151" s="600" t="s">
        <v>4134</v>
      </c>
    </row>
    <row r="12152" spans="1:8">
      <c r="A12152" s="601" t="s">
        <v>4145</v>
      </c>
      <c r="B12152" s="602"/>
      <c r="C12152" s="602"/>
      <c r="D12152" s="603"/>
      <c r="E12152" s="604" t="s">
        <v>4146</v>
      </c>
      <c r="F12152" s="619">
        <v>1.25</v>
      </c>
      <c r="G12152" s="606">
        <v>1587.2183463750353</v>
      </c>
      <c r="H12152" s="607">
        <v>1984.02</v>
      </c>
    </row>
    <row r="12153" spans="1:8">
      <c r="A12153" s="601"/>
      <c r="B12153" s="602"/>
      <c r="C12153" s="602"/>
      <c r="D12153" s="603"/>
      <c r="E12153" s="604" t="s">
        <v>4141</v>
      </c>
      <c r="F12153" s="619" t="s">
        <v>4141</v>
      </c>
      <c r="G12153" s="606" t="s">
        <v>4141</v>
      </c>
      <c r="H12153" s="607" t="s">
        <v>4141</v>
      </c>
    </row>
    <row r="12154" spans="1:8">
      <c r="A12154" s="620"/>
      <c r="B12154" s="621"/>
      <c r="C12154" s="621"/>
      <c r="D12154" s="622"/>
      <c r="E12154" s="623" t="s">
        <v>4147</v>
      </c>
      <c r="F12154" s="624"/>
      <c r="G12154" s="625"/>
      <c r="H12154" s="612">
        <v>1984.02</v>
      </c>
    </row>
    <row r="12155" spans="1:8">
      <c r="A12155" s="626" t="s">
        <v>4148</v>
      </c>
      <c r="B12155" s="627"/>
      <c r="C12155" s="628"/>
      <c r="D12155" s="629"/>
      <c r="E12155" s="628"/>
      <c r="F12155" s="628"/>
      <c r="G12155" s="630"/>
      <c r="H12155" s="631"/>
    </row>
    <row r="12156" spans="1:8">
      <c r="A12156" s="594" t="s">
        <v>4064</v>
      </c>
      <c r="B12156" s="595"/>
      <c r="C12156" s="595"/>
      <c r="D12156" s="596"/>
      <c r="E12156" s="597" t="s">
        <v>4130</v>
      </c>
      <c r="F12156" s="598" t="s">
        <v>4132</v>
      </c>
      <c r="G12156" s="599" t="s">
        <v>4133</v>
      </c>
      <c r="H12156" s="600" t="s">
        <v>4134</v>
      </c>
    </row>
    <row r="12157" spans="1:8">
      <c r="A12157" s="601" t="s">
        <v>4149</v>
      </c>
      <c r="B12157" s="602"/>
      <c r="C12157" s="602"/>
      <c r="D12157" s="603"/>
      <c r="E12157" s="604" t="s">
        <v>4140</v>
      </c>
      <c r="F12157" s="686">
        <v>0.03</v>
      </c>
      <c r="G12157" s="606">
        <v>64783.484999999993</v>
      </c>
      <c r="H12157" s="607">
        <v>1943.5</v>
      </c>
    </row>
    <row r="12158" spans="1:8">
      <c r="A12158" s="601"/>
      <c r="B12158" s="602"/>
      <c r="C12158" s="602"/>
      <c r="D12158" s="603"/>
      <c r="E12158" s="604" t="s">
        <v>4141</v>
      </c>
      <c r="F12158" s="633"/>
      <c r="G12158" s="606" t="s">
        <v>4141</v>
      </c>
      <c r="H12158" s="607" t="s">
        <v>4141</v>
      </c>
    </row>
    <row r="12159" spans="1:8">
      <c r="A12159" s="601"/>
      <c r="B12159" s="602"/>
      <c r="C12159" s="602"/>
      <c r="D12159" s="603"/>
      <c r="E12159" s="623" t="s">
        <v>4150</v>
      </c>
      <c r="F12159" s="624"/>
      <c r="G12159" s="625"/>
      <c r="H12159" s="612">
        <v>1943.5</v>
      </c>
    </row>
    <row r="12160" spans="1:8">
      <c r="A12160" s="634" t="s">
        <v>4151</v>
      </c>
      <c r="B12160" s="635"/>
      <c r="C12160" s="636"/>
      <c r="D12160" s="637"/>
      <c r="E12160" s="636"/>
      <c r="F12160" s="636"/>
      <c r="G12160" s="638"/>
      <c r="H12160" s="639"/>
    </row>
    <row r="12161" spans="1:8">
      <c r="A12161" s="594" t="s">
        <v>4064</v>
      </c>
      <c r="B12161" s="595"/>
      <c r="C12161" s="595"/>
      <c r="D12161" s="596"/>
      <c r="E12161" s="597" t="s">
        <v>4130</v>
      </c>
      <c r="F12161" s="598" t="s">
        <v>4144</v>
      </c>
      <c r="G12161" s="599" t="s">
        <v>4133</v>
      </c>
      <c r="H12161" s="600" t="s">
        <v>4134</v>
      </c>
    </row>
    <row r="12162" spans="1:8">
      <c r="A12162" s="601" t="s">
        <v>4195</v>
      </c>
      <c r="B12162" s="602"/>
      <c r="C12162" s="602"/>
      <c r="D12162" s="603"/>
      <c r="E12162" s="604" t="s">
        <v>4146</v>
      </c>
      <c r="F12162" s="640">
        <v>1.25</v>
      </c>
      <c r="G12162" s="606">
        <v>45029.264109374999</v>
      </c>
      <c r="H12162" s="607">
        <v>56286.58</v>
      </c>
    </row>
    <row r="12163" spans="1:8">
      <c r="A12163" s="601"/>
      <c r="B12163" s="602"/>
      <c r="C12163" s="602"/>
      <c r="D12163" s="603"/>
      <c r="E12163" s="604" t="s">
        <v>4141</v>
      </c>
      <c r="F12163" s="605"/>
      <c r="G12163" s="606" t="s">
        <v>4141</v>
      </c>
      <c r="H12163" s="607" t="s">
        <v>4141</v>
      </c>
    </row>
    <row r="12164" spans="1:8" ht="13.5" thickBot="1">
      <c r="A12164" s="641"/>
      <c r="B12164" s="642"/>
      <c r="C12164" s="642"/>
      <c r="D12164" s="643"/>
      <c r="E12164" s="644" t="s">
        <v>4153</v>
      </c>
      <c r="F12164" s="645"/>
      <c r="G12164" s="646"/>
      <c r="H12164" s="647">
        <v>56286.58</v>
      </c>
    </row>
    <row r="12165" spans="1:8" ht="13.5" thickBot="1">
      <c r="A12165" s="648" t="s">
        <v>4154</v>
      </c>
      <c r="B12165" s="649"/>
      <c r="C12165" s="649"/>
      <c r="D12165" s="649"/>
      <c r="E12165" s="650"/>
      <c r="F12165" s="651">
        <v>82620.42</v>
      </c>
      <c r="G12165" s="652"/>
      <c r="H12165" s="653"/>
    </row>
    <row r="12166" spans="1:8" ht="16.5">
      <c r="A12166" s="690"/>
      <c r="B12166" s="690"/>
      <c r="C12166" s="690"/>
      <c r="D12166" s="690"/>
      <c r="E12166" s="690"/>
      <c r="F12166" s="690"/>
      <c r="G12166" s="690"/>
      <c r="H12166" s="690"/>
    </row>
    <row r="12167" spans="1:8" ht="17.25" thickBot="1">
      <c r="A12167" s="689"/>
      <c r="B12167" s="689"/>
      <c r="C12167" s="689"/>
      <c r="D12167" s="689"/>
      <c r="E12167" s="689"/>
      <c r="F12167" s="689"/>
      <c r="G12167" s="689"/>
      <c r="H12167" s="689"/>
    </row>
    <row r="12168" spans="1:8" ht="13.5" thickBot="1">
      <c r="A12168" s="573" t="s">
        <v>4129</v>
      </c>
      <c r="B12168" s="581"/>
      <c r="C12168" s="581"/>
      <c r="D12168" s="582" t="s">
        <v>947</v>
      </c>
      <c r="E12168" s="583" t="s">
        <v>4130</v>
      </c>
      <c r="F12168" s="584" t="s">
        <v>28</v>
      </c>
      <c r="G12168" s="585" t="s">
        <v>0</v>
      </c>
      <c r="H12168" s="586" t="s">
        <v>5283</v>
      </c>
    </row>
    <row r="12169" spans="1:8" ht="15.75" customHeight="1" thickBot="1">
      <c r="A12169" s="684"/>
      <c r="B12169" s="684"/>
      <c r="C12169" s="684"/>
      <c r="D12169" s="684"/>
      <c r="E12169" s="684"/>
      <c r="F12169" s="684"/>
      <c r="G12169" s="684"/>
      <c r="H12169" s="684"/>
    </row>
    <row r="12170" spans="1:8">
      <c r="A12170" s="588" t="s">
        <v>1297</v>
      </c>
      <c r="B12170" s="589"/>
      <c r="C12170" s="590"/>
      <c r="D12170" s="591"/>
      <c r="E12170" s="590"/>
      <c r="F12170" s="590"/>
      <c r="G12170" s="592"/>
      <c r="H12170" s="593"/>
    </row>
    <row r="12171" spans="1:8">
      <c r="A12171" s="594" t="s">
        <v>4064</v>
      </c>
      <c r="B12171" s="595"/>
      <c r="C12171" s="595"/>
      <c r="D12171" s="596"/>
      <c r="E12171" s="597" t="s">
        <v>4130</v>
      </c>
      <c r="F12171" s="598" t="s">
        <v>4132</v>
      </c>
      <c r="G12171" s="599" t="s">
        <v>4133</v>
      </c>
      <c r="H12171" s="600" t="s">
        <v>4134</v>
      </c>
    </row>
    <row r="12172" spans="1:8" ht="13.5">
      <c r="A12172" s="663" t="s">
        <v>5284</v>
      </c>
      <c r="B12172" s="664"/>
      <c r="C12172" s="664"/>
      <c r="D12172" s="665"/>
      <c r="E12172" s="604" t="s">
        <v>4138</v>
      </c>
      <c r="F12172" s="685">
        <v>1</v>
      </c>
      <c r="G12172" s="606">
        <v>4690</v>
      </c>
      <c r="H12172" s="607">
        <v>4690</v>
      </c>
    </row>
    <row r="12173" spans="1:8" ht="13.5">
      <c r="A12173" s="663" t="s">
        <v>5285</v>
      </c>
      <c r="B12173" s="664"/>
      <c r="C12173" s="664"/>
      <c r="D12173" s="665"/>
      <c r="E12173" s="604" t="s">
        <v>4138</v>
      </c>
      <c r="F12173" s="685">
        <v>0.25</v>
      </c>
      <c r="G12173" s="606">
        <v>24804</v>
      </c>
      <c r="H12173" s="607">
        <v>6201</v>
      </c>
    </row>
    <row r="12174" spans="1:8" ht="13.5">
      <c r="A12174" s="663" t="s">
        <v>5281</v>
      </c>
      <c r="B12174" s="664"/>
      <c r="C12174" s="664"/>
      <c r="D12174" s="665"/>
      <c r="E12174" s="604" t="s">
        <v>4138</v>
      </c>
      <c r="F12174" s="685">
        <v>3</v>
      </c>
      <c r="G12174" s="606">
        <v>81218</v>
      </c>
      <c r="H12174" s="607">
        <v>243654</v>
      </c>
    </row>
    <row r="12175" spans="1:8" ht="13.5">
      <c r="A12175" s="663" t="s">
        <v>5282</v>
      </c>
      <c r="B12175" s="664"/>
      <c r="C12175" s="664"/>
      <c r="D12175" s="665"/>
      <c r="E12175" s="604" t="s">
        <v>4138</v>
      </c>
      <c r="F12175" s="685">
        <v>4.68</v>
      </c>
      <c r="G12175" s="606">
        <v>553</v>
      </c>
      <c r="H12175" s="607">
        <v>2588.04</v>
      </c>
    </row>
    <row r="12176" spans="1:8" ht="13.5">
      <c r="A12176" s="663" t="s">
        <v>4379</v>
      </c>
      <c r="B12176" s="664"/>
      <c r="C12176" s="664"/>
      <c r="D12176" s="665"/>
      <c r="E12176" s="604" t="s">
        <v>4157</v>
      </c>
      <c r="F12176" s="685">
        <v>0.15</v>
      </c>
      <c r="G12176" s="606">
        <v>7245</v>
      </c>
      <c r="H12176" s="607">
        <v>1086.75</v>
      </c>
    </row>
    <row r="12177" spans="1:8" ht="13.5">
      <c r="A12177" s="663" t="s">
        <v>5286</v>
      </c>
      <c r="B12177" s="664"/>
      <c r="C12177" s="664"/>
      <c r="D12177" s="665"/>
      <c r="E12177" s="604" t="s">
        <v>4164</v>
      </c>
      <c r="F12177" s="685">
        <v>2.5</v>
      </c>
      <c r="G12177" s="606">
        <v>143281</v>
      </c>
      <c r="H12177" s="607">
        <v>358202.5</v>
      </c>
    </row>
    <row r="12178" spans="1:8">
      <c r="A12178" s="608"/>
      <c r="B12178" s="609"/>
      <c r="C12178" s="609"/>
      <c r="D12178" s="610"/>
      <c r="E12178" s="611" t="s">
        <v>4142</v>
      </c>
      <c r="F12178" s="611"/>
      <c r="G12178" s="611"/>
      <c r="H12178" s="612">
        <v>616422.29</v>
      </c>
    </row>
    <row r="12179" spans="1:8">
      <c r="A12179" s="613" t="s">
        <v>4143</v>
      </c>
      <c r="B12179" s="614"/>
      <c r="C12179" s="615"/>
      <c r="D12179" s="616"/>
      <c r="E12179" s="615"/>
      <c r="F12179" s="615"/>
      <c r="G12179" s="617"/>
      <c r="H12179" s="618"/>
    </row>
    <row r="12180" spans="1:8">
      <c r="A12180" s="594" t="s">
        <v>4064</v>
      </c>
      <c r="B12180" s="595"/>
      <c r="C12180" s="595"/>
      <c r="D12180" s="596"/>
      <c r="E12180" s="597" t="s">
        <v>4130</v>
      </c>
      <c r="F12180" s="598" t="s">
        <v>4144</v>
      </c>
      <c r="G12180" s="599" t="s">
        <v>4133</v>
      </c>
      <c r="H12180" s="600" t="s">
        <v>4134</v>
      </c>
    </row>
    <row r="12181" spans="1:8">
      <c r="A12181" s="601" t="s">
        <v>4145</v>
      </c>
      <c r="B12181" s="602"/>
      <c r="C12181" s="602"/>
      <c r="D12181" s="603"/>
      <c r="E12181" s="604" t="s">
        <v>4146</v>
      </c>
      <c r="F12181" s="619">
        <v>5</v>
      </c>
      <c r="G12181" s="606">
        <v>1587.2183463750353</v>
      </c>
      <c r="H12181" s="607">
        <v>7936.09</v>
      </c>
    </row>
    <row r="12182" spans="1:8">
      <c r="A12182" s="691"/>
      <c r="B12182" s="692"/>
      <c r="C12182" s="692"/>
      <c r="D12182" s="693"/>
      <c r="E12182" s="604" t="s">
        <v>4141</v>
      </c>
      <c r="F12182" s="619" t="s">
        <v>4141</v>
      </c>
      <c r="G12182" s="606" t="s">
        <v>4141</v>
      </c>
      <c r="H12182" s="607" t="s">
        <v>4141</v>
      </c>
    </row>
    <row r="12183" spans="1:8">
      <c r="A12183" s="620"/>
      <c r="B12183" s="621"/>
      <c r="C12183" s="621"/>
      <c r="D12183" s="622"/>
      <c r="E12183" s="623" t="s">
        <v>4147</v>
      </c>
      <c r="F12183" s="624"/>
      <c r="G12183" s="625"/>
      <c r="H12183" s="612">
        <v>7936.09</v>
      </c>
    </row>
    <row r="12184" spans="1:8">
      <c r="A12184" s="626" t="s">
        <v>4148</v>
      </c>
      <c r="B12184" s="627"/>
      <c r="C12184" s="628"/>
      <c r="D12184" s="629"/>
      <c r="E12184" s="628"/>
      <c r="F12184" s="628"/>
      <c r="G12184" s="630"/>
      <c r="H12184" s="631"/>
    </row>
    <row r="12185" spans="1:8">
      <c r="A12185" s="594" t="s">
        <v>4064</v>
      </c>
      <c r="B12185" s="595"/>
      <c r="C12185" s="595"/>
      <c r="D12185" s="596"/>
      <c r="E12185" s="597" t="s">
        <v>4130</v>
      </c>
      <c r="F12185" s="598" t="s">
        <v>4132</v>
      </c>
      <c r="G12185" s="599" t="s">
        <v>4133</v>
      </c>
      <c r="H12185" s="600" t="s">
        <v>4134</v>
      </c>
    </row>
    <row r="12186" spans="1:8">
      <c r="A12186" s="601" t="s">
        <v>4149</v>
      </c>
      <c r="B12186" s="602"/>
      <c r="C12186" s="602"/>
      <c r="D12186" s="603"/>
      <c r="E12186" s="604" t="s">
        <v>4140</v>
      </c>
      <c r="F12186" s="686">
        <v>0.1</v>
      </c>
      <c r="G12186" s="606">
        <v>64783.484999999993</v>
      </c>
      <c r="H12186" s="607">
        <v>6478.35</v>
      </c>
    </row>
    <row r="12187" spans="1:8">
      <c r="A12187" s="601"/>
      <c r="B12187" s="602"/>
      <c r="C12187" s="602"/>
      <c r="D12187" s="603"/>
      <c r="E12187" s="604" t="s">
        <v>4141</v>
      </c>
      <c r="F12187" s="633"/>
      <c r="G12187" s="606" t="s">
        <v>4141</v>
      </c>
      <c r="H12187" s="607" t="s">
        <v>4141</v>
      </c>
    </row>
    <row r="12188" spans="1:8">
      <c r="A12188" s="601"/>
      <c r="B12188" s="602"/>
      <c r="C12188" s="602"/>
      <c r="D12188" s="603"/>
      <c r="E12188" s="623" t="s">
        <v>4150</v>
      </c>
      <c r="F12188" s="624"/>
      <c r="G12188" s="625"/>
      <c r="H12188" s="612">
        <v>6478.35</v>
      </c>
    </row>
    <row r="12189" spans="1:8">
      <c r="A12189" s="634" t="s">
        <v>4151</v>
      </c>
      <c r="B12189" s="635"/>
      <c r="C12189" s="636"/>
      <c r="D12189" s="637"/>
      <c r="E12189" s="636"/>
      <c r="F12189" s="636"/>
      <c r="G12189" s="638"/>
      <c r="H12189" s="639"/>
    </row>
    <row r="12190" spans="1:8">
      <c r="A12190" s="594" t="s">
        <v>4064</v>
      </c>
      <c r="B12190" s="595"/>
      <c r="C12190" s="595"/>
      <c r="D12190" s="596"/>
      <c r="E12190" s="597" t="s">
        <v>4130</v>
      </c>
      <c r="F12190" s="598" t="s">
        <v>4144</v>
      </c>
      <c r="G12190" s="599" t="s">
        <v>4133</v>
      </c>
      <c r="H12190" s="600" t="s">
        <v>4134</v>
      </c>
    </row>
    <row r="12191" spans="1:8">
      <c r="A12191" s="601" t="s">
        <v>4195</v>
      </c>
      <c r="B12191" s="602"/>
      <c r="C12191" s="602"/>
      <c r="D12191" s="603"/>
      <c r="E12191" s="604" t="s">
        <v>4146</v>
      </c>
      <c r="F12191" s="640">
        <v>5</v>
      </c>
      <c r="G12191" s="606">
        <v>45029.264109374999</v>
      </c>
      <c r="H12191" s="607">
        <v>225146.32</v>
      </c>
    </row>
    <row r="12192" spans="1:8">
      <c r="A12192" s="601"/>
      <c r="B12192" s="602"/>
      <c r="C12192" s="602"/>
      <c r="D12192" s="603"/>
      <c r="E12192" s="604" t="s">
        <v>4141</v>
      </c>
      <c r="F12192" s="605"/>
      <c r="G12192" s="606" t="s">
        <v>4141</v>
      </c>
      <c r="H12192" s="607" t="s">
        <v>4141</v>
      </c>
    </row>
    <row r="12193" spans="1:8">
      <c r="A12193" s="601"/>
      <c r="B12193" s="602"/>
      <c r="C12193" s="602"/>
      <c r="D12193" s="603"/>
      <c r="E12193" s="604" t="s">
        <v>4141</v>
      </c>
      <c r="F12193" s="605"/>
      <c r="G12193" s="606" t="s">
        <v>4141</v>
      </c>
      <c r="H12193" s="607" t="s">
        <v>4141</v>
      </c>
    </row>
    <row r="12194" spans="1:8" ht="13.5" thickBot="1">
      <c r="A12194" s="641"/>
      <c r="B12194" s="642"/>
      <c r="C12194" s="642"/>
      <c r="D12194" s="643"/>
      <c r="E12194" s="644" t="s">
        <v>4153</v>
      </c>
      <c r="F12194" s="645"/>
      <c r="G12194" s="646"/>
      <c r="H12194" s="647">
        <v>225146.32</v>
      </c>
    </row>
    <row r="12195" spans="1:8" ht="13.5" thickBot="1">
      <c r="A12195" s="648" t="s">
        <v>4154</v>
      </c>
      <c r="B12195" s="649"/>
      <c r="C12195" s="649"/>
      <c r="D12195" s="649"/>
      <c r="E12195" s="650"/>
      <c r="F12195" s="651">
        <v>855983.05</v>
      </c>
      <c r="G12195" s="652"/>
      <c r="H12195" s="653"/>
    </row>
    <row r="12196" spans="1:8" ht="16.5">
      <c r="A12196" s="690"/>
      <c r="B12196" s="690"/>
      <c r="C12196" s="690"/>
      <c r="D12196" s="690"/>
      <c r="E12196" s="690"/>
      <c r="F12196" s="690"/>
      <c r="G12196" s="690"/>
      <c r="H12196" s="690"/>
    </row>
    <row r="12197" spans="1:8" ht="17.25" thickBot="1">
      <c r="A12197" s="689"/>
      <c r="B12197" s="689"/>
      <c r="C12197" s="689"/>
      <c r="D12197" s="689"/>
      <c r="E12197" s="689"/>
      <c r="F12197" s="689"/>
      <c r="G12197" s="689"/>
      <c r="H12197" s="689"/>
    </row>
    <row r="12198" spans="1:8" ht="26.25" thickBot="1">
      <c r="A12198" s="573" t="s">
        <v>4129</v>
      </c>
      <c r="B12198" s="581"/>
      <c r="C12198" s="581"/>
      <c r="D12198" s="582" t="s">
        <v>949</v>
      </c>
      <c r="E12198" s="583" t="s">
        <v>4130</v>
      </c>
      <c r="F12198" s="584" t="s">
        <v>28</v>
      </c>
      <c r="G12198" s="585" t="s">
        <v>0</v>
      </c>
      <c r="H12198" s="586" t="s">
        <v>5287</v>
      </c>
    </row>
    <row r="12199" spans="1:8" ht="15.75" customHeight="1" thickBot="1">
      <c r="A12199" s="684"/>
      <c r="B12199" s="684"/>
      <c r="C12199" s="684"/>
      <c r="D12199" s="684"/>
      <c r="E12199" s="684"/>
      <c r="F12199" s="684"/>
      <c r="G12199" s="684"/>
      <c r="H12199" s="684"/>
    </row>
    <row r="12200" spans="1:8">
      <c r="A12200" s="588" t="s">
        <v>1297</v>
      </c>
      <c r="B12200" s="589"/>
      <c r="C12200" s="590"/>
      <c r="D12200" s="591"/>
      <c r="E12200" s="590"/>
      <c r="F12200" s="590"/>
      <c r="G12200" s="592"/>
      <c r="H12200" s="593"/>
    </row>
    <row r="12201" spans="1:8">
      <c r="A12201" s="594" t="s">
        <v>4064</v>
      </c>
      <c r="B12201" s="595"/>
      <c r="C12201" s="595"/>
      <c r="D12201" s="596"/>
      <c r="E12201" s="597" t="s">
        <v>4130</v>
      </c>
      <c r="F12201" s="598" t="s">
        <v>4132</v>
      </c>
      <c r="G12201" s="599" t="s">
        <v>4133</v>
      </c>
      <c r="H12201" s="600" t="s">
        <v>4134</v>
      </c>
    </row>
    <row r="12202" spans="1:8">
      <c r="A12202" s="601" t="s">
        <v>5288</v>
      </c>
      <c r="B12202" s="602"/>
      <c r="C12202" s="602"/>
      <c r="D12202" s="603"/>
      <c r="E12202" s="604" t="s">
        <v>4138</v>
      </c>
      <c r="F12202" s="605">
        <v>2</v>
      </c>
      <c r="G12202" s="606">
        <v>13598</v>
      </c>
      <c r="H12202" s="607">
        <v>27196</v>
      </c>
    </row>
    <row r="12203" spans="1:8">
      <c r="A12203" s="601" t="s">
        <v>5289</v>
      </c>
      <c r="B12203" s="602"/>
      <c r="C12203" s="602"/>
      <c r="D12203" s="603"/>
      <c r="E12203" s="604" t="s">
        <v>4138</v>
      </c>
      <c r="F12203" s="605">
        <v>0.5</v>
      </c>
      <c r="G12203" s="606">
        <v>9194</v>
      </c>
      <c r="H12203" s="607">
        <v>4597</v>
      </c>
    </row>
    <row r="12204" spans="1:8">
      <c r="A12204" s="601" t="s">
        <v>5290</v>
      </c>
      <c r="B12204" s="602"/>
      <c r="C12204" s="602"/>
      <c r="D12204" s="603"/>
      <c r="E12204" s="604" t="s">
        <v>4138</v>
      </c>
      <c r="F12204" s="605">
        <v>8.7499999999999994E-2</v>
      </c>
      <c r="G12204" s="606">
        <v>11025</v>
      </c>
      <c r="H12204" s="607">
        <v>964.69</v>
      </c>
    </row>
    <row r="12205" spans="1:8">
      <c r="A12205" s="601" t="s">
        <v>5291</v>
      </c>
      <c r="B12205" s="602"/>
      <c r="C12205" s="602"/>
      <c r="D12205" s="603"/>
      <c r="E12205" s="604" t="s">
        <v>4138</v>
      </c>
      <c r="F12205" s="605">
        <v>0.51500000000000001</v>
      </c>
      <c r="G12205" s="606">
        <v>8948</v>
      </c>
      <c r="H12205" s="607">
        <v>4608.22</v>
      </c>
    </row>
    <row r="12206" spans="1:8">
      <c r="A12206" s="601" t="s">
        <v>5292</v>
      </c>
      <c r="B12206" s="602"/>
      <c r="C12206" s="602"/>
      <c r="D12206" s="603"/>
      <c r="E12206" s="604" t="s">
        <v>4138</v>
      </c>
      <c r="F12206" s="605">
        <v>0.5</v>
      </c>
      <c r="G12206" s="606">
        <v>7484</v>
      </c>
      <c r="H12206" s="607">
        <v>3742</v>
      </c>
    </row>
    <row r="12207" spans="1:8">
      <c r="A12207" s="601" t="s">
        <v>5293</v>
      </c>
      <c r="B12207" s="602"/>
      <c r="C12207" s="602"/>
      <c r="D12207" s="603"/>
      <c r="E12207" s="604" t="s">
        <v>4138</v>
      </c>
      <c r="F12207" s="605">
        <v>1</v>
      </c>
      <c r="G12207" s="606">
        <v>199395</v>
      </c>
      <c r="H12207" s="607">
        <v>199395</v>
      </c>
    </row>
    <row r="12208" spans="1:8">
      <c r="A12208" s="601" t="s">
        <v>5294</v>
      </c>
      <c r="B12208" s="602"/>
      <c r="C12208" s="602"/>
      <c r="D12208" s="603"/>
      <c r="E12208" s="604" t="s">
        <v>4138</v>
      </c>
      <c r="F12208" s="605">
        <v>1</v>
      </c>
      <c r="G12208" s="606">
        <v>309</v>
      </c>
      <c r="H12208" s="607">
        <v>309</v>
      </c>
    </row>
    <row r="12209" spans="1:8">
      <c r="A12209" s="601" t="s">
        <v>5295</v>
      </c>
      <c r="B12209" s="602"/>
      <c r="C12209" s="602"/>
      <c r="D12209" s="603"/>
      <c r="E12209" s="604" t="s">
        <v>4138</v>
      </c>
      <c r="F12209" s="605">
        <v>5</v>
      </c>
      <c r="G12209" s="606">
        <v>488</v>
      </c>
      <c r="H12209" s="607">
        <v>2440</v>
      </c>
    </row>
    <row r="12210" spans="1:8">
      <c r="A12210" s="608"/>
      <c r="B12210" s="609"/>
      <c r="C12210" s="609"/>
      <c r="D12210" s="610"/>
      <c r="E12210" s="611" t="s">
        <v>4142</v>
      </c>
      <c r="F12210" s="611"/>
      <c r="G12210" s="611"/>
      <c r="H12210" s="612">
        <v>243251.91</v>
      </c>
    </row>
    <row r="12211" spans="1:8">
      <c r="A12211" s="613" t="s">
        <v>4143</v>
      </c>
      <c r="B12211" s="614"/>
      <c r="C12211" s="615"/>
      <c r="D12211" s="616"/>
      <c r="E12211" s="615"/>
      <c r="F12211" s="615"/>
      <c r="G12211" s="617"/>
      <c r="H12211" s="618"/>
    </row>
    <row r="12212" spans="1:8">
      <c r="A12212" s="594" t="s">
        <v>4064</v>
      </c>
      <c r="B12212" s="595"/>
      <c r="C12212" s="595"/>
      <c r="D12212" s="596"/>
      <c r="E12212" s="597" t="s">
        <v>4130</v>
      </c>
      <c r="F12212" s="598" t="s">
        <v>4144</v>
      </c>
      <c r="G12212" s="599" t="s">
        <v>4133</v>
      </c>
      <c r="H12212" s="600" t="s">
        <v>4134</v>
      </c>
    </row>
    <row r="12213" spans="1:8">
      <c r="A12213" s="601" t="s">
        <v>4145</v>
      </c>
      <c r="B12213" s="602"/>
      <c r="C12213" s="602"/>
      <c r="D12213" s="603"/>
      <c r="E12213" s="604" t="s">
        <v>4146</v>
      </c>
      <c r="F12213" s="619">
        <v>2.5</v>
      </c>
      <c r="G12213" s="606">
        <v>1587.2183463750353</v>
      </c>
      <c r="H12213" s="607">
        <v>3968.05</v>
      </c>
    </row>
    <row r="12214" spans="1:8">
      <c r="A12214" s="620"/>
      <c r="B12214" s="621"/>
      <c r="C12214" s="621"/>
      <c r="D12214" s="622"/>
      <c r="E12214" s="623" t="s">
        <v>4147</v>
      </c>
      <c r="F12214" s="624"/>
      <c r="G12214" s="625"/>
      <c r="H12214" s="612">
        <v>3968.05</v>
      </c>
    </row>
    <row r="12215" spans="1:8">
      <c r="A12215" s="626" t="s">
        <v>4148</v>
      </c>
      <c r="B12215" s="627"/>
      <c r="C12215" s="628"/>
      <c r="D12215" s="629"/>
      <c r="E12215" s="628"/>
      <c r="F12215" s="628"/>
      <c r="G12215" s="630"/>
      <c r="H12215" s="631"/>
    </row>
    <row r="12216" spans="1:8">
      <c r="A12216" s="594" t="s">
        <v>4064</v>
      </c>
      <c r="B12216" s="595"/>
      <c r="C12216" s="595"/>
      <c r="D12216" s="596"/>
      <c r="E12216" s="597" t="s">
        <v>4130</v>
      </c>
      <c r="F12216" s="598" t="s">
        <v>4132</v>
      </c>
      <c r="G12216" s="599" t="s">
        <v>4133</v>
      </c>
      <c r="H12216" s="600" t="s">
        <v>4134</v>
      </c>
    </row>
    <row r="12217" spans="1:8">
      <c r="A12217" s="601" t="s">
        <v>4149</v>
      </c>
      <c r="B12217" s="602"/>
      <c r="C12217" s="602"/>
      <c r="D12217" s="603"/>
      <c r="E12217" s="604" t="s">
        <v>4140</v>
      </c>
      <c r="F12217" s="686">
        <v>0.1</v>
      </c>
      <c r="G12217" s="606">
        <v>64783.484999999993</v>
      </c>
      <c r="H12217" s="607">
        <v>6478.35</v>
      </c>
    </row>
    <row r="12218" spans="1:8">
      <c r="A12218" s="601"/>
      <c r="B12218" s="602"/>
      <c r="C12218" s="602"/>
      <c r="D12218" s="603"/>
      <c r="E12218" s="604" t="s">
        <v>4141</v>
      </c>
      <c r="F12218" s="633"/>
      <c r="G12218" s="606" t="s">
        <v>4141</v>
      </c>
      <c r="H12218" s="607" t="s">
        <v>4141</v>
      </c>
    </row>
    <row r="12219" spans="1:8">
      <c r="A12219" s="601"/>
      <c r="B12219" s="602"/>
      <c r="C12219" s="602"/>
      <c r="D12219" s="603"/>
      <c r="E12219" s="623" t="s">
        <v>4150</v>
      </c>
      <c r="F12219" s="624"/>
      <c r="G12219" s="625"/>
      <c r="H12219" s="612">
        <v>6478.35</v>
      </c>
    </row>
    <row r="12220" spans="1:8">
      <c r="A12220" s="634" t="s">
        <v>4151</v>
      </c>
      <c r="B12220" s="635"/>
      <c r="C12220" s="636"/>
      <c r="D12220" s="637"/>
      <c r="E12220" s="636"/>
      <c r="F12220" s="636"/>
      <c r="G12220" s="638"/>
      <c r="H12220" s="639"/>
    </row>
    <row r="12221" spans="1:8">
      <c r="A12221" s="594" t="s">
        <v>4064</v>
      </c>
      <c r="B12221" s="595"/>
      <c r="C12221" s="595"/>
      <c r="D12221" s="596"/>
      <c r="E12221" s="597" t="s">
        <v>4130</v>
      </c>
      <c r="F12221" s="598" t="s">
        <v>4144</v>
      </c>
      <c r="G12221" s="599" t="s">
        <v>4133</v>
      </c>
      <c r="H12221" s="600" t="s">
        <v>4134</v>
      </c>
    </row>
    <row r="12222" spans="1:8">
      <c r="A12222" s="601" t="s">
        <v>4195</v>
      </c>
      <c r="B12222" s="602"/>
      <c r="C12222" s="602"/>
      <c r="D12222" s="603"/>
      <c r="E12222" s="604" t="s">
        <v>4146</v>
      </c>
      <c r="F12222" s="640">
        <v>2.5</v>
      </c>
      <c r="G12222" s="606">
        <v>45029.264109374999</v>
      </c>
      <c r="H12222" s="607">
        <v>112573.16</v>
      </c>
    </row>
    <row r="12223" spans="1:8">
      <c r="A12223" s="601"/>
      <c r="B12223" s="602"/>
      <c r="C12223" s="602"/>
      <c r="D12223" s="603"/>
      <c r="E12223" s="604" t="s">
        <v>4141</v>
      </c>
      <c r="F12223" s="605"/>
      <c r="G12223" s="606" t="s">
        <v>4141</v>
      </c>
      <c r="H12223" s="607" t="s">
        <v>4141</v>
      </c>
    </row>
    <row r="12224" spans="1:8" ht="13.5" thickBot="1">
      <c r="A12224" s="641"/>
      <c r="B12224" s="642"/>
      <c r="C12224" s="642"/>
      <c r="D12224" s="643"/>
      <c r="E12224" s="644" t="s">
        <v>4153</v>
      </c>
      <c r="F12224" s="645"/>
      <c r="G12224" s="646"/>
      <c r="H12224" s="647">
        <v>112573.16</v>
      </c>
    </row>
    <row r="12225" spans="1:8" ht="13.5" thickBot="1">
      <c r="A12225" s="648" t="s">
        <v>4154</v>
      </c>
      <c r="B12225" s="649"/>
      <c r="C12225" s="649"/>
      <c r="D12225" s="649"/>
      <c r="E12225" s="650"/>
      <c r="F12225" s="651">
        <v>366271.47</v>
      </c>
      <c r="G12225" s="652"/>
      <c r="H12225" s="653"/>
    </row>
    <row r="12226" spans="1:8" ht="16.5">
      <c r="A12226" s="690"/>
      <c r="B12226" s="690"/>
      <c r="C12226" s="690"/>
      <c r="D12226" s="690"/>
      <c r="E12226" s="690"/>
      <c r="F12226" s="690"/>
      <c r="G12226" s="690"/>
      <c r="H12226" s="690"/>
    </row>
    <row r="12227" spans="1:8" ht="17.25" thickBot="1">
      <c r="A12227" s="689"/>
      <c r="B12227" s="689"/>
      <c r="C12227" s="689"/>
      <c r="D12227" s="689"/>
      <c r="E12227" s="689"/>
      <c r="F12227" s="689"/>
      <c r="G12227" s="689"/>
      <c r="H12227" s="689"/>
    </row>
    <row r="12228" spans="1:8" ht="13.5" thickBot="1">
      <c r="A12228" s="573" t="s">
        <v>4129</v>
      </c>
      <c r="B12228" s="581"/>
      <c r="C12228" s="581"/>
      <c r="D12228" s="582" t="s">
        <v>951</v>
      </c>
      <c r="E12228" s="583" t="s">
        <v>4130</v>
      </c>
      <c r="F12228" s="584" t="s">
        <v>28</v>
      </c>
      <c r="G12228" s="585" t="s">
        <v>0</v>
      </c>
      <c r="H12228" s="586" t="s">
        <v>5296</v>
      </c>
    </row>
    <row r="12229" spans="1:8" ht="15.75" customHeight="1" thickBot="1">
      <c r="A12229" s="684"/>
      <c r="B12229" s="684"/>
      <c r="C12229" s="684"/>
      <c r="D12229" s="684"/>
      <c r="E12229" s="684"/>
      <c r="F12229" s="684"/>
      <c r="G12229" s="684"/>
      <c r="H12229" s="684"/>
    </row>
    <row r="12230" spans="1:8">
      <c r="A12230" s="588" t="s">
        <v>1297</v>
      </c>
      <c r="B12230" s="589"/>
      <c r="C12230" s="590"/>
      <c r="D12230" s="591"/>
      <c r="E12230" s="590"/>
      <c r="F12230" s="590"/>
      <c r="G12230" s="592"/>
      <c r="H12230" s="593"/>
    </row>
    <row r="12231" spans="1:8">
      <c r="A12231" s="594" t="s">
        <v>4064</v>
      </c>
      <c r="B12231" s="595"/>
      <c r="C12231" s="595"/>
      <c r="D12231" s="596"/>
      <c r="E12231" s="597" t="s">
        <v>4130</v>
      </c>
      <c r="F12231" s="598" t="s">
        <v>4132</v>
      </c>
      <c r="G12231" s="599" t="s">
        <v>4133</v>
      </c>
      <c r="H12231" s="600" t="s">
        <v>4134</v>
      </c>
    </row>
    <row r="12232" spans="1:8">
      <c r="A12232" s="601" t="s">
        <v>5285</v>
      </c>
      <c r="B12232" s="602"/>
      <c r="C12232" s="602"/>
      <c r="D12232" s="603"/>
      <c r="E12232" s="604" t="s">
        <v>4138</v>
      </c>
      <c r="F12232" s="605">
        <v>0.1</v>
      </c>
      <c r="G12232" s="606">
        <v>24804</v>
      </c>
      <c r="H12232" s="607">
        <v>2480.4</v>
      </c>
    </row>
    <row r="12233" spans="1:8">
      <c r="A12233" s="601" t="s">
        <v>5281</v>
      </c>
      <c r="B12233" s="602"/>
      <c r="C12233" s="602"/>
      <c r="D12233" s="603"/>
      <c r="E12233" s="604" t="s">
        <v>4138</v>
      </c>
      <c r="F12233" s="605">
        <v>0.28000000000000003</v>
      </c>
      <c r="G12233" s="606">
        <v>81218</v>
      </c>
      <c r="H12233" s="607">
        <v>22741.040000000001</v>
      </c>
    </row>
    <row r="12234" spans="1:8">
      <c r="A12234" s="601" t="s">
        <v>4379</v>
      </c>
      <c r="B12234" s="602"/>
      <c r="C12234" s="602"/>
      <c r="D12234" s="603"/>
      <c r="E12234" s="604" t="s">
        <v>4157</v>
      </c>
      <c r="F12234" s="605">
        <v>0.1</v>
      </c>
      <c r="G12234" s="606">
        <v>7245</v>
      </c>
      <c r="H12234" s="607">
        <v>724.5</v>
      </c>
    </row>
    <row r="12235" spans="1:8">
      <c r="A12235" s="601"/>
      <c r="B12235" s="602"/>
      <c r="C12235" s="602"/>
      <c r="D12235" s="603"/>
      <c r="E12235" s="604" t="s">
        <v>4141</v>
      </c>
      <c r="F12235" s="605"/>
      <c r="G12235" s="606" t="s">
        <v>4141</v>
      </c>
      <c r="H12235" s="607" t="s">
        <v>4141</v>
      </c>
    </row>
    <row r="12236" spans="1:8">
      <c r="A12236" s="608"/>
      <c r="B12236" s="609"/>
      <c r="C12236" s="609"/>
      <c r="D12236" s="610"/>
      <c r="E12236" s="611" t="s">
        <v>4142</v>
      </c>
      <c r="F12236" s="611"/>
      <c r="G12236" s="611"/>
      <c r="H12236" s="612">
        <v>25945.94</v>
      </c>
    </row>
    <row r="12237" spans="1:8">
      <c r="A12237" s="613" t="s">
        <v>4143</v>
      </c>
      <c r="B12237" s="614"/>
      <c r="C12237" s="615"/>
      <c r="D12237" s="616"/>
      <c r="E12237" s="615"/>
      <c r="F12237" s="615"/>
      <c r="G12237" s="617"/>
      <c r="H12237" s="618"/>
    </row>
    <row r="12238" spans="1:8">
      <c r="A12238" s="594" t="s">
        <v>4064</v>
      </c>
      <c r="B12238" s="595"/>
      <c r="C12238" s="595"/>
      <c r="D12238" s="596"/>
      <c r="E12238" s="597" t="s">
        <v>4130</v>
      </c>
      <c r="F12238" s="598" t="s">
        <v>4144</v>
      </c>
      <c r="G12238" s="599" t="s">
        <v>4133</v>
      </c>
      <c r="H12238" s="600" t="s">
        <v>4134</v>
      </c>
    </row>
    <row r="12239" spans="1:8">
      <c r="A12239" s="601" t="s">
        <v>4145</v>
      </c>
      <c r="B12239" s="602"/>
      <c r="C12239" s="602"/>
      <c r="D12239" s="603"/>
      <c r="E12239" s="604" t="s">
        <v>4146</v>
      </c>
      <c r="F12239" s="619">
        <v>3.4</v>
      </c>
      <c r="G12239" s="606">
        <v>1587.2183463750353</v>
      </c>
      <c r="H12239" s="607">
        <v>5396.54</v>
      </c>
    </row>
    <row r="12240" spans="1:8">
      <c r="A12240" s="601"/>
      <c r="B12240" s="602"/>
      <c r="C12240" s="602"/>
      <c r="D12240" s="603"/>
      <c r="E12240" s="604" t="s">
        <v>4141</v>
      </c>
      <c r="F12240" s="619" t="s">
        <v>4141</v>
      </c>
      <c r="G12240" s="606" t="s">
        <v>4141</v>
      </c>
      <c r="H12240" s="607" t="s">
        <v>4141</v>
      </c>
    </row>
    <row r="12241" spans="1:8">
      <c r="A12241" s="620"/>
      <c r="B12241" s="621"/>
      <c r="C12241" s="621"/>
      <c r="D12241" s="622"/>
      <c r="E12241" s="623" t="s">
        <v>4147</v>
      </c>
      <c r="F12241" s="624"/>
      <c r="G12241" s="625"/>
      <c r="H12241" s="612">
        <v>5396.54</v>
      </c>
    </row>
    <row r="12242" spans="1:8">
      <c r="A12242" s="626" t="s">
        <v>4148</v>
      </c>
      <c r="B12242" s="627"/>
      <c r="C12242" s="628"/>
      <c r="D12242" s="629"/>
      <c r="E12242" s="628"/>
      <c r="F12242" s="628"/>
      <c r="G12242" s="630"/>
      <c r="H12242" s="631"/>
    </row>
    <row r="12243" spans="1:8">
      <c r="A12243" s="594" t="s">
        <v>4064</v>
      </c>
      <c r="B12243" s="595"/>
      <c r="C12243" s="595"/>
      <c r="D12243" s="596"/>
      <c r="E12243" s="597" t="s">
        <v>4130</v>
      </c>
      <c r="F12243" s="598" t="s">
        <v>4132</v>
      </c>
      <c r="G12243" s="599" t="s">
        <v>4133</v>
      </c>
      <c r="H12243" s="600" t="s">
        <v>4134</v>
      </c>
    </row>
    <row r="12244" spans="1:8">
      <c r="A12244" s="601" t="s">
        <v>4149</v>
      </c>
      <c r="B12244" s="602"/>
      <c r="C12244" s="602"/>
      <c r="D12244" s="603"/>
      <c r="E12244" s="604" t="s">
        <v>4140</v>
      </c>
      <c r="F12244" s="686">
        <v>0.1</v>
      </c>
      <c r="G12244" s="606">
        <v>64783.484999999993</v>
      </c>
      <c r="H12244" s="607">
        <v>6478.35</v>
      </c>
    </row>
    <row r="12245" spans="1:8">
      <c r="A12245" s="601"/>
      <c r="B12245" s="602"/>
      <c r="C12245" s="602"/>
      <c r="D12245" s="603"/>
      <c r="E12245" s="604" t="s">
        <v>4141</v>
      </c>
      <c r="F12245" s="633"/>
      <c r="G12245" s="606" t="s">
        <v>4141</v>
      </c>
      <c r="H12245" s="607" t="s">
        <v>4141</v>
      </c>
    </row>
    <row r="12246" spans="1:8">
      <c r="A12246" s="601"/>
      <c r="B12246" s="602"/>
      <c r="C12246" s="602"/>
      <c r="D12246" s="603"/>
      <c r="E12246" s="604" t="s">
        <v>4141</v>
      </c>
      <c r="F12246" s="633"/>
      <c r="G12246" s="606" t="s">
        <v>4141</v>
      </c>
      <c r="H12246" s="607" t="s">
        <v>4141</v>
      </c>
    </row>
    <row r="12247" spans="1:8">
      <c r="A12247" s="601"/>
      <c r="B12247" s="602"/>
      <c r="C12247" s="602"/>
      <c r="D12247" s="603"/>
      <c r="E12247" s="623" t="s">
        <v>4150</v>
      </c>
      <c r="F12247" s="624"/>
      <c r="G12247" s="625"/>
      <c r="H12247" s="612">
        <v>6478.35</v>
      </c>
    </row>
    <row r="12248" spans="1:8">
      <c r="A12248" s="634" t="s">
        <v>4151</v>
      </c>
      <c r="B12248" s="635"/>
      <c r="C12248" s="636"/>
      <c r="D12248" s="637"/>
      <c r="E12248" s="636"/>
      <c r="F12248" s="636"/>
      <c r="G12248" s="638"/>
      <c r="H12248" s="639"/>
    </row>
    <row r="12249" spans="1:8">
      <c r="A12249" s="594" t="s">
        <v>4064</v>
      </c>
      <c r="B12249" s="595"/>
      <c r="C12249" s="595"/>
      <c r="D12249" s="596"/>
      <c r="E12249" s="597" t="s">
        <v>4130</v>
      </c>
      <c r="F12249" s="598" t="s">
        <v>4144</v>
      </c>
      <c r="G12249" s="599" t="s">
        <v>4133</v>
      </c>
      <c r="H12249" s="600" t="s">
        <v>4134</v>
      </c>
    </row>
    <row r="12250" spans="1:8">
      <c r="A12250" s="601" t="s">
        <v>4189</v>
      </c>
      <c r="B12250" s="602"/>
      <c r="C12250" s="602"/>
      <c r="D12250" s="603"/>
      <c r="E12250" s="604" t="s">
        <v>4146</v>
      </c>
      <c r="F12250" s="640">
        <v>3.4</v>
      </c>
      <c r="G12250" s="606">
        <v>45029.264109374999</v>
      </c>
      <c r="H12250" s="607">
        <v>153099.5</v>
      </c>
    </row>
    <row r="12251" spans="1:8">
      <c r="A12251" s="601"/>
      <c r="B12251" s="602"/>
      <c r="C12251" s="602"/>
      <c r="D12251" s="603"/>
      <c r="E12251" s="604" t="s">
        <v>4141</v>
      </c>
      <c r="F12251" s="605"/>
      <c r="G12251" s="606" t="s">
        <v>4141</v>
      </c>
      <c r="H12251" s="607" t="s">
        <v>4141</v>
      </c>
    </row>
    <row r="12252" spans="1:8">
      <c r="A12252" s="601"/>
      <c r="B12252" s="602"/>
      <c r="C12252" s="602"/>
      <c r="D12252" s="603"/>
      <c r="E12252" s="604" t="s">
        <v>4141</v>
      </c>
      <c r="F12252" s="605"/>
      <c r="G12252" s="606" t="s">
        <v>4141</v>
      </c>
      <c r="H12252" s="607" t="s">
        <v>4141</v>
      </c>
    </row>
    <row r="12253" spans="1:8" ht="13.5" thickBot="1">
      <c r="A12253" s="641"/>
      <c r="B12253" s="642"/>
      <c r="C12253" s="642"/>
      <c r="D12253" s="643"/>
      <c r="E12253" s="644" t="s">
        <v>4153</v>
      </c>
      <c r="F12253" s="645"/>
      <c r="G12253" s="646"/>
      <c r="H12253" s="647">
        <v>153099.5</v>
      </c>
    </row>
    <row r="12254" spans="1:8" ht="13.5" thickBot="1">
      <c r="A12254" s="648" t="s">
        <v>4154</v>
      </c>
      <c r="B12254" s="649"/>
      <c r="C12254" s="649"/>
      <c r="D12254" s="649"/>
      <c r="E12254" s="650"/>
      <c r="F12254" s="651">
        <v>190920.33</v>
      </c>
      <c r="G12254" s="652"/>
      <c r="H12254" s="653"/>
    </row>
    <row r="12255" spans="1:8" ht="16.5">
      <c r="A12255" s="690"/>
      <c r="B12255" s="690"/>
      <c r="C12255" s="690"/>
      <c r="D12255" s="690"/>
      <c r="E12255" s="690"/>
      <c r="F12255" s="690"/>
      <c r="G12255" s="690"/>
      <c r="H12255" s="690"/>
    </row>
    <row r="12256" spans="1:8" ht="17.25" thickBot="1">
      <c r="A12256" s="689"/>
      <c r="B12256" s="689"/>
      <c r="C12256" s="689"/>
      <c r="D12256" s="689"/>
      <c r="E12256" s="689"/>
      <c r="F12256" s="689"/>
      <c r="G12256" s="689"/>
      <c r="H12256" s="689"/>
    </row>
    <row r="12257" spans="1:8" ht="26.25" thickBot="1">
      <c r="A12257" s="573" t="s">
        <v>4129</v>
      </c>
      <c r="B12257" s="581"/>
      <c r="C12257" s="581"/>
      <c r="D12257" s="582" t="s">
        <v>953</v>
      </c>
      <c r="E12257" s="583" t="s">
        <v>4130</v>
      </c>
      <c r="F12257" s="584" t="s">
        <v>28</v>
      </c>
      <c r="G12257" s="585" t="s">
        <v>0</v>
      </c>
      <c r="H12257" s="586" t="s">
        <v>5297</v>
      </c>
    </row>
    <row r="12258" spans="1:8" ht="15.75" customHeight="1" thickBot="1">
      <c r="A12258" s="684"/>
      <c r="B12258" s="684"/>
      <c r="C12258" s="684"/>
      <c r="D12258" s="684"/>
      <c r="E12258" s="684"/>
      <c r="F12258" s="684"/>
      <c r="G12258" s="684"/>
      <c r="H12258" s="684"/>
    </row>
    <row r="12259" spans="1:8">
      <c r="A12259" s="588" t="s">
        <v>1297</v>
      </c>
      <c r="B12259" s="589"/>
      <c r="C12259" s="590"/>
      <c r="D12259" s="591"/>
      <c r="E12259" s="590"/>
      <c r="F12259" s="590"/>
      <c r="G12259" s="592"/>
      <c r="H12259" s="593"/>
    </row>
    <row r="12260" spans="1:8">
      <c r="A12260" s="594" t="s">
        <v>4064</v>
      </c>
      <c r="B12260" s="595"/>
      <c r="C12260" s="595"/>
      <c r="D12260" s="596"/>
      <c r="E12260" s="597" t="s">
        <v>4130</v>
      </c>
      <c r="F12260" s="598" t="s">
        <v>4132</v>
      </c>
      <c r="G12260" s="599" t="s">
        <v>4133</v>
      </c>
      <c r="H12260" s="600" t="s">
        <v>4134</v>
      </c>
    </row>
    <row r="12261" spans="1:8">
      <c r="A12261" s="601" t="s">
        <v>5285</v>
      </c>
      <c r="B12261" s="602"/>
      <c r="C12261" s="602"/>
      <c r="D12261" s="603"/>
      <c r="E12261" s="604" t="s">
        <v>4138</v>
      </c>
      <c r="F12261" s="605">
        <v>0.1</v>
      </c>
      <c r="G12261" s="606">
        <v>24804</v>
      </c>
      <c r="H12261" s="607">
        <v>2480.4</v>
      </c>
    </row>
    <row r="12262" spans="1:8">
      <c r="A12262" s="601" t="s">
        <v>5281</v>
      </c>
      <c r="B12262" s="602"/>
      <c r="C12262" s="602"/>
      <c r="D12262" s="603"/>
      <c r="E12262" s="604" t="s">
        <v>4138</v>
      </c>
      <c r="F12262" s="605">
        <v>0.28000000000000003</v>
      </c>
      <c r="G12262" s="606">
        <v>81218</v>
      </c>
      <c r="H12262" s="607">
        <v>22741.040000000001</v>
      </c>
    </row>
    <row r="12263" spans="1:8">
      <c r="A12263" s="601" t="s">
        <v>4379</v>
      </c>
      <c r="B12263" s="602"/>
      <c r="C12263" s="602"/>
      <c r="D12263" s="603"/>
      <c r="E12263" s="604" t="s">
        <v>4157</v>
      </c>
      <c r="F12263" s="605">
        <v>0.1</v>
      </c>
      <c r="G12263" s="606">
        <v>7245</v>
      </c>
      <c r="H12263" s="607">
        <v>724.5</v>
      </c>
    </row>
    <row r="12264" spans="1:8">
      <c r="A12264" s="601"/>
      <c r="B12264" s="602"/>
      <c r="C12264" s="602"/>
      <c r="D12264" s="603"/>
      <c r="E12264" s="604" t="s">
        <v>4141</v>
      </c>
      <c r="F12264" s="605"/>
      <c r="G12264" s="606" t="s">
        <v>4141</v>
      </c>
      <c r="H12264" s="607" t="s">
        <v>4141</v>
      </c>
    </row>
    <row r="12265" spans="1:8">
      <c r="A12265" s="608"/>
      <c r="B12265" s="609"/>
      <c r="C12265" s="609"/>
      <c r="D12265" s="610"/>
      <c r="E12265" s="611" t="s">
        <v>4142</v>
      </c>
      <c r="F12265" s="611"/>
      <c r="G12265" s="611"/>
      <c r="H12265" s="612">
        <v>25945.94</v>
      </c>
    </row>
    <row r="12266" spans="1:8">
      <c r="A12266" s="613" t="s">
        <v>4143</v>
      </c>
      <c r="B12266" s="614"/>
      <c r="C12266" s="615"/>
      <c r="D12266" s="616"/>
      <c r="E12266" s="615"/>
      <c r="F12266" s="615"/>
      <c r="G12266" s="617"/>
      <c r="H12266" s="618"/>
    </row>
    <row r="12267" spans="1:8">
      <c r="A12267" s="594" t="s">
        <v>4064</v>
      </c>
      <c r="B12267" s="595"/>
      <c r="C12267" s="595"/>
      <c r="D12267" s="596"/>
      <c r="E12267" s="597" t="s">
        <v>4130</v>
      </c>
      <c r="F12267" s="598" t="s">
        <v>4144</v>
      </c>
      <c r="G12267" s="599" t="s">
        <v>4133</v>
      </c>
      <c r="H12267" s="600" t="s">
        <v>4134</v>
      </c>
    </row>
    <row r="12268" spans="1:8">
      <c r="A12268" s="601" t="s">
        <v>4145</v>
      </c>
      <c r="B12268" s="602"/>
      <c r="C12268" s="602"/>
      <c r="D12268" s="603"/>
      <c r="E12268" s="604" t="s">
        <v>4146</v>
      </c>
      <c r="F12268" s="619">
        <v>3.6</v>
      </c>
      <c r="G12268" s="606">
        <v>1587.2183463750353</v>
      </c>
      <c r="H12268" s="607">
        <v>5713.99</v>
      </c>
    </row>
    <row r="12269" spans="1:8">
      <c r="A12269" s="601"/>
      <c r="B12269" s="602"/>
      <c r="C12269" s="602"/>
      <c r="D12269" s="603"/>
      <c r="E12269" s="604" t="s">
        <v>4141</v>
      </c>
      <c r="F12269" s="619" t="s">
        <v>4141</v>
      </c>
      <c r="G12269" s="606" t="s">
        <v>4141</v>
      </c>
      <c r="H12269" s="607" t="s">
        <v>4141</v>
      </c>
    </row>
    <row r="12270" spans="1:8">
      <c r="A12270" s="620"/>
      <c r="B12270" s="621"/>
      <c r="C12270" s="621"/>
      <c r="D12270" s="622"/>
      <c r="E12270" s="623" t="s">
        <v>4147</v>
      </c>
      <c r="F12270" s="624"/>
      <c r="G12270" s="625"/>
      <c r="H12270" s="612">
        <v>5713.99</v>
      </c>
    </row>
    <row r="12271" spans="1:8">
      <c r="A12271" s="626" t="s">
        <v>4148</v>
      </c>
      <c r="B12271" s="627"/>
      <c r="C12271" s="628"/>
      <c r="D12271" s="629"/>
      <c r="E12271" s="628"/>
      <c r="F12271" s="628"/>
      <c r="G12271" s="630"/>
      <c r="H12271" s="631"/>
    </row>
    <row r="12272" spans="1:8">
      <c r="A12272" s="594" t="s">
        <v>4064</v>
      </c>
      <c r="B12272" s="595"/>
      <c r="C12272" s="595"/>
      <c r="D12272" s="596"/>
      <c r="E12272" s="597" t="s">
        <v>4130</v>
      </c>
      <c r="F12272" s="598" t="s">
        <v>4132</v>
      </c>
      <c r="G12272" s="599" t="s">
        <v>4133</v>
      </c>
      <c r="H12272" s="600" t="s">
        <v>4134</v>
      </c>
    </row>
    <row r="12273" spans="1:8">
      <c r="A12273" s="601" t="s">
        <v>4149</v>
      </c>
      <c r="B12273" s="602"/>
      <c r="C12273" s="602"/>
      <c r="D12273" s="603"/>
      <c r="E12273" s="604" t="s">
        <v>4140</v>
      </c>
      <c r="F12273" s="686">
        <v>0.1</v>
      </c>
      <c r="G12273" s="606">
        <v>64783.484999999993</v>
      </c>
      <c r="H12273" s="607">
        <v>6478.35</v>
      </c>
    </row>
    <row r="12274" spans="1:8">
      <c r="A12274" s="601"/>
      <c r="B12274" s="602"/>
      <c r="C12274" s="602"/>
      <c r="D12274" s="603"/>
      <c r="E12274" s="604" t="s">
        <v>4141</v>
      </c>
      <c r="F12274" s="633"/>
      <c r="G12274" s="606" t="s">
        <v>4141</v>
      </c>
      <c r="H12274" s="607" t="s">
        <v>4141</v>
      </c>
    </row>
    <row r="12275" spans="1:8">
      <c r="A12275" s="601"/>
      <c r="B12275" s="602"/>
      <c r="C12275" s="602"/>
      <c r="D12275" s="603"/>
      <c r="E12275" s="604" t="s">
        <v>4141</v>
      </c>
      <c r="F12275" s="633"/>
      <c r="G12275" s="606" t="s">
        <v>4141</v>
      </c>
      <c r="H12275" s="607" t="s">
        <v>4141</v>
      </c>
    </row>
    <row r="12276" spans="1:8">
      <c r="A12276" s="601"/>
      <c r="B12276" s="602"/>
      <c r="C12276" s="602"/>
      <c r="D12276" s="603"/>
      <c r="E12276" s="623" t="s">
        <v>4150</v>
      </c>
      <c r="F12276" s="624"/>
      <c r="G12276" s="625"/>
      <c r="H12276" s="612">
        <v>6478.35</v>
      </c>
    </row>
    <row r="12277" spans="1:8">
      <c r="A12277" s="634" t="s">
        <v>4151</v>
      </c>
      <c r="B12277" s="635"/>
      <c r="C12277" s="636"/>
      <c r="D12277" s="637"/>
      <c r="E12277" s="636"/>
      <c r="F12277" s="636"/>
      <c r="G12277" s="638"/>
      <c r="H12277" s="639"/>
    </row>
    <row r="12278" spans="1:8">
      <c r="A12278" s="594" t="s">
        <v>4064</v>
      </c>
      <c r="B12278" s="595"/>
      <c r="C12278" s="595"/>
      <c r="D12278" s="596"/>
      <c r="E12278" s="597" t="s">
        <v>4130</v>
      </c>
      <c r="F12278" s="598" t="s">
        <v>4144</v>
      </c>
      <c r="G12278" s="599" t="s">
        <v>4133</v>
      </c>
      <c r="H12278" s="600" t="s">
        <v>4134</v>
      </c>
    </row>
    <row r="12279" spans="1:8">
      <c r="A12279" s="601" t="s">
        <v>4195</v>
      </c>
      <c r="B12279" s="602"/>
      <c r="C12279" s="602"/>
      <c r="D12279" s="603"/>
      <c r="E12279" s="604" t="s">
        <v>4146</v>
      </c>
      <c r="F12279" s="640">
        <v>3.6</v>
      </c>
      <c r="G12279" s="606">
        <v>45029.264109374999</v>
      </c>
      <c r="H12279" s="607">
        <v>162105.35</v>
      </c>
    </row>
    <row r="12280" spans="1:8">
      <c r="A12280" s="601"/>
      <c r="B12280" s="602"/>
      <c r="C12280" s="602"/>
      <c r="D12280" s="603"/>
      <c r="E12280" s="604" t="s">
        <v>4141</v>
      </c>
      <c r="F12280" s="605"/>
      <c r="G12280" s="606" t="s">
        <v>4141</v>
      </c>
      <c r="H12280" s="607" t="s">
        <v>4141</v>
      </c>
    </row>
    <row r="12281" spans="1:8">
      <c r="A12281" s="601"/>
      <c r="B12281" s="602"/>
      <c r="C12281" s="602"/>
      <c r="D12281" s="603"/>
      <c r="E12281" s="604" t="s">
        <v>4141</v>
      </c>
      <c r="F12281" s="605"/>
      <c r="G12281" s="606" t="s">
        <v>4141</v>
      </c>
      <c r="H12281" s="607" t="s">
        <v>4141</v>
      </c>
    </row>
    <row r="12282" spans="1:8" ht="13.5" thickBot="1">
      <c r="A12282" s="641"/>
      <c r="B12282" s="642"/>
      <c r="C12282" s="642"/>
      <c r="D12282" s="643"/>
      <c r="E12282" s="644" t="s">
        <v>4153</v>
      </c>
      <c r="F12282" s="645"/>
      <c r="G12282" s="646"/>
      <c r="H12282" s="647">
        <v>162105.35</v>
      </c>
    </row>
    <row r="12283" spans="1:8" ht="13.5" thickBot="1">
      <c r="A12283" s="648" t="s">
        <v>4154</v>
      </c>
      <c r="B12283" s="649"/>
      <c r="C12283" s="649"/>
      <c r="D12283" s="649"/>
      <c r="E12283" s="650"/>
      <c r="F12283" s="651">
        <v>200243.63</v>
      </c>
      <c r="G12283" s="652"/>
      <c r="H12283" s="653"/>
    </row>
    <row r="12284" spans="1:8" ht="16.5">
      <c r="A12284" s="690"/>
      <c r="B12284" s="690"/>
      <c r="C12284" s="690"/>
      <c r="D12284" s="690"/>
      <c r="E12284" s="690"/>
      <c r="F12284" s="690"/>
      <c r="G12284" s="690"/>
      <c r="H12284" s="690"/>
    </row>
    <row r="12285" spans="1:8" ht="17.25" thickBot="1">
      <c r="A12285" s="689"/>
      <c r="B12285" s="689"/>
      <c r="C12285" s="689"/>
      <c r="D12285" s="689"/>
      <c r="E12285" s="689"/>
      <c r="F12285" s="689"/>
      <c r="G12285" s="689"/>
      <c r="H12285" s="689"/>
    </row>
    <row r="12286" spans="1:8" ht="26.25" thickBot="1">
      <c r="A12286" s="573" t="s">
        <v>4129</v>
      </c>
      <c r="B12286" s="581"/>
      <c r="C12286" s="581"/>
      <c r="D12286" s="582" t="s">
        <v>955</v>
      </c>
      <c r="E12286" s="583" t="s">
        <v>4130</v>
      </c>
      <c r="F12286" s="584" t="s">
        <v>28</v>
      </c>
      <c r="G12286" s="585" t="s">
        <v>0</v>
      </c>
      <c r="H12286" s="586" t="s">
        <v>5298</v>
      </c>
    </row>
    <row r="12287" spans="1:8" ht="15.75" customHeight="1" thickBot="1">
      <c r="A12287" s="684"/>
      <c r="B12287" s="684"/>
      <c r="C12287" s="684"/>
      <c r="D12287" s="684"/>
      <c r="E12287" s="684"/>
      <c r="F12287" s="684"/>
      <c r="G12287" s="684"/>
      <c r="H12287" s="684"/>
    </row>
    <row r="12288" spans="1:8">
      <c r="A12288" s="588" t="s">
        <v>1297</v>
      </c>
      <c r="B12288" s="589"/>
      <c r="C12288" s="590"/>
      <c r="D12288" s="591"/>
      <c r="E12288" s="590"/>
      <c r="F12288" s="590"/>
      <c r="G12288" s="592"/>
      <c r="H12288" s="593"/>
    </row>
    <row r="12289" spans="1:8">
      <c r="A12289" s="594" t="s">
        <v>4064</v>
      </c>
      <c r="B12289" s="595"/>
      <c r="C12289" s="595"/>
      <c r="D12289" s="596"/>
      <c r="E12289" s="597" t="s">
        <v>4130</v>
      </c>
      <c r="F12289" s="598" t="s">
        <v>4132</v>
      </c>
      <c r="G12289" s="599" t="s">
        <v>4133</v>
      </c>
      <c r="H12289" s="600" t="s">
        <v>4134</v>
      </c>
    </row>
    <row r="12290" spans="1:8">
      <c r="A12290" s="601" t="s">
        <v>5299</v>
      </c>
      <c r="B12290" s="602"/>
      <c r="C12290" s="602"/>
      <c r="D12290" s="603"/>
      <c r="E12290" s="604" t="s">
        <v>4138</v>
      </c>
      <c r="F12290" s="605">
        <v>0.69</v>
      </c>
      <c r="G12290" s="606">
        <v>9371</v>
      </c>
      <c r="H12290" s="607">
        <v>6465.99</v>
      </c>
    </row>
    <row r="12291" spans="1:8">
      <c r="A12291" s="601" t="s">
        <v>5300</v>
      </c>
      <c r="B12291" s="602"/>
      <c r="C12291" s="602"/>
      <c r="D12291" s="603"/>
      <c r="E12291" s="604" t="s">
        <v>4138</v>
      </c>
      <c r="F12291" s="605">
        <v>0.38</v>
      </c>
      <c r="G12291" s="606">
        <v>20922</v>
      </c>
      <c r="H12291" s="607">
        <v>7950.36</v>
      </c>
    </row>
    <row r="12292" spans="1:8">
      <c r="A12292" s="601" t="s">
        <v>5301</v>
      </c>
      <c r="B12292" s="602"/>
      <c r="C12292" s="602"/>
      <c r="D12292" s="603"/>
      <c r="E12292" s="604" t="s">
        <v>4138</v>
      </c>
      <c r="F12292" s="605">
        <v>0.36</v>
      </c>
      <c r="G12292" s="606">
        <v>86659</v>
      </c>
      <c r="H12292" s="607">
        <v>31197.24</v>
      </c>
    </row>
    <row r="12293" spans="1:8">
      <c r="A12293" s="601"/>
      <c r="B12293" s="602"/>
      <c r="C12293" s="602"/>
      <c r="D12293" s="603"/>
      <c r="E12293" s="604" t="s">
        <v>4141</v>
      </c>
      <c r="F12293" s="605"/>
      <c r="G12293" s="606" t="s">
        <v>4141</v>
      </c>
      <c r="H12293" s="607" t="s">
        <v>4141</v>
      </c>
    </row>
    <row r="12294" spans="1:8">
      <c r="A12294" s="608"/>
      <c r="B12294" s="609"/>
      <c r="C12294" s="609"/>
      <c r="D12294" s="610"/>
      <c r="E12294" s="611" t="s">
        <v>4142</v>
      </c>
      <c r="F12294" s="611"/>
      <c r="G12294" s="611"/>
      <c r="H12294" s="612">
        <v>45613.59</v>
      </c>
    </row>
    <row r="12295" spans="1:8">
      <c r="A12295" s="613" t="s">
        <v>4143</v>
      </c>
      <c r="B12295" s="614"/>
      <c r="C12295" s="615"/>
      <c r="D12295" s="616"/>
      <c r="E12295" s="615"/>
      <c r="F12295" s="615"/>
      <c r="G12295" s="617"/>
      <c r="H12295" s="618"/>
    </row>
    <row r="12296" spans="1:8">
      <c r="A12296" s="594" t="s">
        <v>4064</v>
      </c>
      <c r="B12296" s="595"/>
      <c r="C12296" s="595"/>
      <c r="D12296" s="596"/>
      <c r="E12296" s="597" t="s">
        <v>4130</v>
      </c>
      <c r="F12296" s="598" t="s">
        <v>4144</v>
      </c>
      <c r="G12296" s="599" t="s">
        <v>4133</v>
      </c>
      <c r="H12296" s="600" t="s">
        <v>4134</v>
      </c>
    </row>
    <row r="12297" spans="1:8">
      <c r="A12297" s="601" t="s">
        <v>4145</v>
      </c>
      <c r="B12297" s="602"/>
      <c r="C12297" s="602"/>
      <c r="D12297" s="603"/>
      <c r="E12297" s="604" t="s">
        <v>4146</v>
      </c>
      <c r="F12297" s="619">
        <v>0.3</v>
      </c>
      <c r="G12297" s="606">
        <v>1587.2183463750353</v>
      </c>
      <c r="H12297" s="607">
        <v>476.17</v>
      </c>
    </row>
    <row r="12298" spans="1:8">
      <c r="A12298" s="601"/>
      <c r="B12298" s="602"/>
      <c r="C12298" s="602"/>
      <c r="D12298" s="603"/>
      <c r="E12298" s="604" t="s">
        <v>4141</v>
      </c>
      <c r="F12298" s="619" t="s">
        <v>4141</v>
      </c>
      <c r="G12298" s="606" t="s">
        <v>4141</v>
      </c>
      <c r="H12298" s="607" t="s">
        <v>4141</v>
      </c>
    </row>
    <row r="12299" spans="1:8">
      <c r="A12299" s="620"/>
      <c r="B12299" s="621"/>
      <c r="C12299" s="621"/>
      <c r="D12299" s="622"/>
      <c r="E12299" s="623" t="s">
        <v>4147</v>
      </c>
      <c r="F12299" s="624"/>
      <c r="G12299" s="625"/>
      <c r="H12299" s="612">
        <v>476.17</v>
      </c>
    </row>
    <row r="12300" spans="1:8">
      <c r="A12300" s="626" t="s">
        <v>4148</v>
      </c>
      <c r="B12300" s="627"/>
      <c r="C12300" s="628"/>
      <c r="D12300" s="629"/>
      <c r="E12300" s="628"/>
      <c r="F12300" s="628"/>
      <c r="G12300" s="630"/>
      <c r="H12300" s="631"/>
    </row>
    <row r="12301" spans="1:8">
      <c r="A12301" s="594" t="s">
        <v>4064</v>
      </c>
      <c r="B12301" s="595"/>
      <c r="C12301" s="595"/>
      <c r="D12301" s="596"/>
      <c r="E12301" s="597" t="s">
        <v>4130</v>
      </c>
      <c r="F12301" s="598" t="s">
        <v>4132</v>
      </c>
      <c r="G12301" s="599" t="s">
        <v>4133</v>
      </c>
      <c r="H12301" s="600" t="s">
        <v>4134</v>
      </c>
    </row>
    <row r="12302" spans="1:8">
      <c r="A12302" s="601" t="s">
        <v>4149</v>
      </c>
      <c r="B12302" s="602"/>
      <c r="C12302" s="602"/>
      <c r="D12302" s="603"/>
      <c r="E12302" s="604" t="s">
        <v>4140</v>
      </c>
      <c r="F12302" s="686">
        <v>0.20830000000000001</v>
      </c>
      <c r="G12302" s="606">
        <v>64783.484999999993</v>
      </c>
      <c r="H12302" s="607">
        <v>13494.4</v>
      </c>
    </row>
    <row r="12303" spans="1:8">
      <c r="A12303" s="601"/>
      <c r="B12303" s="602"/>
      <c r="C12303" s="602"/>
      <c r="D12303" s="603"/>
      <c r="E12303" s="604" t="s">
        <v>4141</v>
      </c>
      <c r="F12303" s="633"/>
      <c r="G12303" s="606" t="s">
        <v>4141</v>
      </c>
      <c r="H12303" s="607" t="s">
        <v>4141</v>
      </c>
    </row>
    <row r="12304" spans="1:8">
      <c r="A12304" s="601"/>
      <c r="B12304" s="602"/>
      <c r="C12304" s="602"/>
      <c r="D12304" s="603"/>
      <c r="E12304" s="604" t="s">
        <v>4141</v>
      </c>
      <c r="F12304" s="633"/>
      <c r="G12304" s="606" t="s">
        <v>4141</v>
      </c>
      <c r="H12304" s="607" t="s">
        <v>4141</v>
      </c>
    </row>
    <row r="12305" spans="1:8">
      <c r="A12305" s="601"/>
      <c r="B12305" s="602"/>
      <c r="C12305" s="602"/>
      <c r="D12305" s="603"/>
      <c r="E12305" s="623" t="s">
        <v>4150</v>
      </c>
      <c r="F12305" s="624"/>
      <c r="G12305" s="625"/>
      <c r="H12305" s="612">
        <v>13494.4</v>
      </c>
    </row>
    <row r="12306" spans="1:8">
      <c r="A12306" s="634" t="s">
        <v>4151</v>
      </c>
      <c r="B12306" s="635"/>
      <c r="C12306" s="636"/>
      <c r="D12306" s="637"/>
      <c r="E12306" s="636"/>
      <c r="F12306" s="636"/>
      <c r="G12306" s="638"/>
      <c r="H12306" s="639"/>
    </row>
    <row r="12307" spans="1:8">
      <c r="A12307" s="594" t="s">
        <v>4064</v>
      </c>
      <c r="B12307" s="595"/>
      <c r="C12307" s="595"/>
      <c r="D12307" s="596"/>
      <c r="E12307" s="597" t="s">
        <v>4130</v>
      </c>
      <c r="F12307" s="598" t="s">
        <v>4144</v>
      </c>
      <c r="G12307" s="599" t="s">
        <v>4133</v>
      </c>
      <c r="H12307" s="600" t="s">
        <v>4134</v>
      </c>
    </row>
    <row r="12308" spans="1:8">
      <c r="A12308" s="601" t="s">
        <v>4195</v>
      </c>
      <c r="B12308" s="602"/>
      <c r="C12308" s="602"/>
      <c r="D12308" s="603"/>
      <c r="E12308" s="604" t="s">
        <v>4146</v>
      </c>
      <c r="F12308" s="640">
        <v>0.3</v>
      </c>
      <c r="G12308" s="606">
        <v>45029.264109374999</v>
      </c>
      <c r="H12308" s="607">
        <v>13508.78</v>
      </c>
    </row>
    <row r="12309" spans="1:8">
      <c r="A12309" s="601"/>
      <c r="B12309" s="602"/>
      <c r="C12309" s="602"/>
      <c r="D12309" s="603"/>
      <c r="E12309" s="604" t="s">
        <v>4141</v>
      </c>
      <c r="F12309" s="605"/>
      <c r="G12309" s="606" t="s">
        <v>4141</v>
      </c>
      <c r="H12309" s="607" t="s">
        <v>4141</v>
      </c>
    </row>
    <row r="12310" spans="1:8">
      <c r="A12310" s="601"/>
      <c r="B12310" s="602"/>
      <c r="C12310" s="602"/>
      <c r="D12310" s="603"/>
      <c r="E12310" s="604" t="s">
        <v>4141</v>
      </c>
      <c r="F12310" s="605"/>
      <c r="G12310" s="606" t="s">
        <v>4141</v>
      </c>
      <c r="H12310" s="607" t="s">
        <v>4141</v>
      </c>
    </row>
    <row r="12311" spans="1:8" ht="13.5" thickBot="1">
      <c r="A12311" s="641"/>
      <c r="B12311" s="642"/>
      <c r="C12311" s="642"/>
      <c r="D12311" s="643"/>
      <c r="E12311" s="644" t="s">
        <v>4153</v>
      </c>
      <c r="F12311" s="645"/>
      <c r="G12311" s="646"/>
      <c r="H12311" s="647">
        <v>13508.78</v>
      </c>
    </row>
    <row r="12312" spans="1:8" ht="13.5" thickBot="1">
      <c r="A12312" s="648" t="s">
        <v>4154</v>
      </c>
      <c r="B12312" s="649"/>
      <c r="C12312" s="649"/>
      <c r="D12312" s="649"/>
      <c r="E12312" s="650"/>
      <c r="F12312" s="651">
        <v>73092.94</v>
      </c>
      <c r="G12312" s="652"/>
      <c r="H12312" s="653"/>
    </row>
    <row r="12313" spans="1:8" ht="16.5">
      <c r="A12313" s="690"/>
      <c r="B12313" s="690"/>
      <c r="C12313" s="690"/>
      <c r="D12313" s="690"/>
      <c r="E12313" s="690"/>
      <c r="F12313" s="690"/>
      <c r="G12313" s="690"/>
      <c r="H12313" s="690"/>
    </row>
    <row r="12314" spans="1:8" ht="17.25" thickBot="1">
      <c r="A12314" s="689"/>
      <c r="B12314" s="689"/>
      <c r="C12314" s="689"/>
      <c r="D12314" s="689"/>
      <c r="E12314" s="689"/>
      <c r="F12314" s="689"/>
      <c r="G12314" s="689"/>
      <c r="H12314" s="689"/>
    </row>
    <row r="12315" spans="1:8" ht="26.25" thickBot="1">
      <c r="A12315" s="573" t="s">
        <v>4129</v>
      </c>
      <c r="B12315" s="581"/>
      <c r="C12315" s="581"/>
      <c r="D12315" s="582" t="s">
        <v>957</v>
      </c>
      <c r="E12315" s="583" t="s">
        <v>4130</v>
      </c>
      <c r="F12315" s="584" t="s">
        <v>28</v>
      </c>
      <c r="G12315" s="585" t="s">
        <v>0</v>
      </c>
      <c r="H12315" s="586" t="s">
        <v>5302</v>
      </c>
    </row>
    <row r="12316" spans="1:8" ht="15.75" customHeight="1" thickBot="1">
      <c r="A12316" s="684"/>
      <c r="B12316" s="684"/>
      <c r="C12316" s="684"/>
      <c r="D12316" s="684"/>
      <c r="E12316" s="684"/>
      <c r="F12316" s="684"/>
      <c r="G12316" s="684"/>
      <c r="H12316" s="684"/>
    </row>
    <row r="12317" spans="1:8">
      <c r="A12317" s="588" t="s">
        <v>1297</v>
      </c>
      <c r="B12317" s="589"/>
      <c r="C12317" s="590"/>
      <c r="D12317" s="591"/>
      <c r="E12317" s="590"/>
      <c r="F12317" s="590"/>
      <c r="G12317" s="592"/>
      <c r="H12317" s="593"/>
    </row>
    <row r="12318" spans="1:8">
      <c r="A12318" s="594" t="s">
        <v>4064</v>
      </c>
      <c r="B12318" s="595"/>
      <c r="C12318" s="595"/>
      <c r="D12318" s="596"/>
      <c r="E12318" s="597" t="s">
        <v>4130</v>
      </c>
      <c r="F12318" s="598" t="s">
        <v>4132</v>
      </c>
      <c r="G12318" s="599" t="s">
        <v>4133</v>
      </c>
      <c r="H12318" s="600" t="s">
        <v>4134</v>
      </c>
    </row>
    <row r="12319" spans="1:8">
      <c r="A12319" s="601" t="s">
        <v>5303</v>
      </c>
      <c r="B12319" s="602"/>
      <c r="C12319" s="602"/>
      <c r="D12319" s="603"/>
      <c r="E12319" s="604" t="s">
        <v>4138</v>
      </c>
      <c r="F12319" s="605">
        <v>2</v>
      </c>
      <c r="G12319" s="606">
        <v>1578</v>
      </c>
      <c r="H12319" s="607">
        <v>3156</v>
      </c>
    </row>
    <row r="12320" spans="1:8">
      <c r="A12320" s="694" t="s">
        <v>5300</v>
      </c>
      <c r="B12320" s="602"/>
      <c r="C12320" s="602"/>
      <c r="D12320" s="603"/>
      <c r="E12320" s="604" t="s">
        <v>4138</v>
      </c>
      <c r="F12320" s="605">
        <v>0.38</v>
      </c>
      <c r="G12320" s="606">
        <v>20922</v>
      </c>
      <c r="H12320" s="607">
        <v>7950.36</v>
      </c>
    </row>
    <row r="12321" spans="1:8">
      <c r="A12321" s="601" t="s">
        <v>5281</v>
      </c>
      <c r="B12321" s="602"/>
      <c r="C12321" s="602"/>
      <c r="D12321" s="603"/>
      <c r="E12321" s="604" t="s">
        <v>4138</v>
      </c>
      <c r="F12321" s="605">
        <v>2</v>
      </c>
      <c r="G12321" s="606">
        <v>81218</v>
      </c>
      <c r="H12321" s="607">
        <v>162436</v>
      </c>
    </row>
    <row r="12322" spans="1:8">
      <c r="A12322" s="601" t="s">
        <v>5286</v>
      </c>
      <c r="B12322" s="602"/>
      <c r="C12322" s="602"/>
      <c r="D12322" s="603"/>
      <c r="E12322" s="604" t="s">
        <v>4164</v>
      </c>
      <c r="F12322" s="605">
        <v>1</v>
      </c>
      <c r="G12322" s="606">
        <v>143281</v>
      </c>
      <c r="H12322" s="607">
        <v>143281</v>
      </c>
    </row>
    <row r="12323" spans="1:8">
      <c r="A12323" s="608"/>
      <c r="B12323" s="609"/>
      <c r="C12323" s="609"/>
      <c r="D12323" s="610"/>
      <c r="E12323" s="611" t="s">
        <v>4142</v>
      </c>
      <c r="F12323" s="611"/>
      <c r="G12323" s="611"/>
      <c r="H12323" s="612">
        <v>316823.36</v>
      </c>
    </row>
    <row r="12324" spans="1:8">
      <c r="A12324" s="613" t="s">
        <v>4143</v>
      </c>
      <c r="B12324" s="614"/>
      <c r="C12324" s="615"/>
      <c r="D12324" s="616"/>
      <c r="E12324" s="615"/>
      <c r="F12324" s="615"/>
      <c r="G12324" s="617"/>
      <c r="H12324" s="618"/>
    </row>
    <row r="12325" spans="1:8">
      <c r="A12325" s="594" t="s">
        <v>4064</v>
      </c>
      <c r="B12325" s="595"/>
      <c r="C12325" s="595"/>
      <c r="D12325" s="596"/>
      <c r="E12325" s="597" t="s">
        <v>4130</v>
      </c>
      <c r="F12325" s="598" t="s">
        <v>4144</v>
      </c>
      <c r="G12325" s="599" t="s">
        <v>4133</v>
      </c>
      <c r="H12325" s="600" t="s">
        <v>4134</v>
      </c>
    </row>
    <row r="12326" spans="1:8">
      <c r="A12326" s="601" t="s">
        <v>4145</v>
      </c>
      <c r="B12326" s="602"/>
      <c r="C12326" s="602"/>
      <c r="D12326" s="603"/>
      <c r="E12326" s="604" t="s">
        <v>4146</v>
      </c>
      <c r="F12326" s="619">
        <v>0.3</v>
      </c>
      <c r="G12326" s="606">
        <v>1587.2183463750353</v>
      </c>
      <c r="H12326" s="607">
        <v>476.17</v>
      </c>
    </row>
    <row r="12327" spans="1:8">
      <c r="A12327" s="620"/>
      <c r="B12327" s="621"/>
      <c r="C12327" s="621"/>
      <c r="D12327" s="622"/>
      <c r="E12327" s="623" t="s">
        <v>4147</v>
      </c>
      <c r="F12327" s="624"/>
      <c r="G12327" s="625"/>
      <c r="H12327" s="612">
        <v>476.17</v>
      </c>
    </row>
    <row r="12328" spans="1:8">
      <c r="A12328" s="626" t="s">
        <v>4148</v>
      </c>
      <c r="B12328" s="627"/>
      <c r="C12328" s="628"/>
      <c r="D12328" s="629"/>
      <c r="E12328" s="628"/>
      <c r="F12328" s="628"/>
      <c r="G12328" s="630"/>
      <c r="H12328" s="631"/>
    </row>
    <row r="12329" spans="1:8">
      <c r="A12329" s="594" t="s">
        <v>4064</v>
      </c>
      <c r="B12329" s="595"/>
      <c r="C12329" s="595"/>
      <c r="D12329" s="596"/>
      <c r="E12329" s="597" t="s">
        <v>4130</v>
      </c>
      <c r="F12329" s="598" t="s">
        <v>4132</v>
      </c>
      <c r="G12329" s="599" t="s">
        <v>4133</v>
      </c>
      <c r="H12329" s="600" t="s">
        <v>4134</v>
      </c>
    </row>
    <row r="12330" spans="1:8">
      <c r="A12330" s="601" t="s">
        <v>4149</v>
      </c>
      <c r="B12330" s="602"/>
      <c r="C12330" s="602"/>
      <c r="D12330" s="603"/>
      <c r="E12330" s="604" t="s">
        <v>4140</v>
      </c>
      <c r="F12330" s="686">
        <v>0.20830000000000001</v>
      </c>
      <c r="G12330" s="606">
        <v>64783.484999999993</v>
      </c>
      <c r="H12330" s="607">
        <v>13494.4</v>
      </c>
    </row>
    <row r="12331" spans="1:8">
      <c r="A12331" s="601"/>
      <c r="B12331" s="602"/>
      <c r="C12331" s="602"/>
      <c r="D12331" s="603"/>
      <c r="E12331" s="604" t="s">
        <v>4141</v>
      </c>
      <c r="F12331" s="633"/>
      <c r="G12331" s="606" t="s">
        <v>4141</v>
      </c>
      <c r="H12331" s="607" t="s">
        <v>4141</v>
      </c>
    </row>
    <row r="12332" spans="1:8">
      <c r="A12332" s="601"/>
      <c r="B12332" s="602"/>
      <c r="C12332" s="602"/>
      <c r="D12332" s="603"/>
      <c r="E12332" s="604" t="s">
        <v>4141</v>
      </c>
      <c r="F12332" s="633"/>
      <c r="G12332" s="606" t="s">
        <v>4141</v>
      </c>
      <c r="H12332" s="607" t="s">
        <v>4141</v>
      </c>
    </row>
    <row r="12333" spans="1:8">
      <c r="A12333" s="601"/>
      <c r="B12333" s="602"/>
      <c r="C12333" s="602"/>
      <c r="D12333" s="603"/>
      <c r="E12333" s="623" t="s">
        <v>4150</v>
      </c>
      <c r="F12333" s="624"/>
      <c r="G12333" s="625"/>
      <c r="H12333" s="612">
        <v>13494.4</v>
      </c>
    </row>
    <row r="12334" spans="1:8">
      <c r="A12334" s="634" t="s">
        <v>4151</v>
      </c>
      <c r="B12334" s="635"/>
      <c r="C12334" s="636"/>
      <c r="D12334" s="637"/>
      <c r="E12334" s="636"/>
      <c r="F12334" s="636"/>
      <c r="G12334" s="638"/>
      <c r="H12334" s="639"/>
    </row>
    <row r="12335" spans="1:8">
      <c r="A12335" s="594" t="s">
        <v>4064</v>
      </c>
      <c r="B12335" s="595"/>
      <c r="C12335" s="595"/>
      <c r="D12335" s="596"/>
      <c r="E12335" s="597" t="s">
        <v>4130</v>
      </c>
      <c r="F12335" s="598" t="s">
        <v>4144</v>
      </c>
      <c r="G12335" s="599" t="s">
        <v>4133</v>
      </c>
      <c r="H12335" s="600" t="s">
        <v>4134</v>
      </c>
    </row>
    <row r="12336" spans="1:8">
      <c r="A12336" s="601" t="s">
        <v>4195</v>
      </c>
      <c r="B12336" s="602"/>
      <c r="C12336" s="602"/>
      <c r="D12336" s="603"/>
      <c r="E12336" s="604" t="s">
        <v>4146</v>
      </c>
      <c r="F12336" s="640">
        <v>0.3</v>
      </c>
      <c r="G12336" s="606">
        <v>45029.264109374999</v>
      </c>
      <c r="H12336" s="607">
        <v>13508.78</v>
      </c>
    </row>
    <row r="12337" spans="1:8">
      <c r="A12337" s="601"/>
      <c r="B12337" s="602"/>
      <c r="C12337" s="602"/>
      <c r="D12337" s="603"/>
      <c r="E12337" s="604" t="s">
        <v>4141</v>
      </c>
      <c r="F12337" s="605"/>
      <c r="G12337" s="606" t="s">
        <v>4141</v>
      </c>
      <c r="H12337" s="607" t="s">
        <v>4141</v>
      </c>
    </row>
    <row r="12338" spans="1:8">
      <c r="A12338" s="601"/>
      <c r="B12338" s="602"/>
      <c r="C12338" s="602"/>
      <c r="D12338" s="603"/>
      <c r="E12338" s="604" t="s">
        <v>4141</v>
      </c>
      <c r="F12338" s="605"/>
      <c r="G12338" s="606" t="s">
        <v>4141</v>
      </c>
      <c r="H12338" s="607" t="s">
        <v>4141</v>
      </c>
    </row>
    <row r="12339" spans="1:8" ht="13.5" thickBot="1">
      <c r="A12339" s="641"/>
      <c r="B12339" s="642"/>
      <c r="C12339" s="642"/>
      <c r="D12339" s="643"/>
      <c r="E12339" s="644" t="s">
        <v>4153</v>
      </c>
      <c r="F12339" s="645"/>
      <c r="G12339" s="646"/>
      <c r="H12339" s="647">
        <v>13508.78</v>
      </c>
    </row>
    <row r="12340" spans="1:8" ht="13.5" thickBot="1">
      <c r="A12340" s="648" t="s">
        <v>4154</v>
      </c>
      <c r="B12340" s="649"/>
      <c r="C12340" s="649"/>
      <c r="D12340" s="649"/>
      <c r="E12340" s="650"/>
      <c r="F12340" s="651">
        <v>344302.71</v>
      </c>
      <c r="G12340" s="652"/>
      <c r="H12340" s="653"/>
    </row>
    <row r="12341" spans="1:8" ht="16.5">
      <c r="A12341" s="690"/>
      <c r="B12341" s="690"/>
      <c r="C12341" s="690"/>
      <c r="D12341" s="690"/>
      <c r="E12341" s="690"/>
      <c r="F12341" s="690"/>
      <c r="G12341" s="690"/>
      <c r="H12341" s="690"/>
    </row>
    <row r="12342" spans="1:8" ht="17.25" thickBot="1">
      <c r="A12342" s="689"/>
      <c r="B12342" s="689"/>
      <c r="C12342" s="689"/>
      <c r="D12342" s="689"/>
      <c r="E12342" s="689"/>
      <c r="F12342" s="689"/>
      <c r="G12342" s="689"/>
      <c r="H12342" s="689"/>
    </row>
    <row r="12343" spans="1:8" ht="26.25" thickBot="1">
      <c r="A12343" s="573" t="s">
        <v>4129</v>
      </c>
      <c r="B12343" s="581"/>
      <c r="C12343" s="581"/>
      <c r="D12343" s="582" t="s">
        <v>959</v>
      </c>
      <c r="E12343" s="583" t="s">
        <v>4130</v>
      </c>
      <c r="F12343" s="584" t="s">
        <v>28</v>
      </c>
      <c r="G12343" s="585" t="s">
        <v>0</v>
      </c>
      <c r="H12343" s="586" t="s">
        <v>5304</v>
      </c>
    </row>
    <row r="12344" spans="1:8" ht="15.75" customHeight="1" thickBot="1">
      <c r="A12344" s="684"/>
      <c r="B12344" s="684"/>
      <c r="C12344" s="684"/>
      <c r="D12344" s="684"/>
      <c r="E12344" s="684"/>
      <c r="F12344" s="684"/>
      <c r="G12344" s="684"/>
      <c r="H12344" s="684"/>
    </row>
    <row r="12345" spans="1:8">
      <c r="A12345" s="588" t="s">
        <v>1297</v>
      </c>
      <c r="B12345" s="589"/>
      <c r="C12345" s="590"/>
      <c r="D12345" s="591"/>
      <c r="E12345" s="590"/>
      <c r="F12345" s="590"/>
      <c r="G12345" s="592"/>
      <c r="H12345" s="593"/>
    </row>
    <row r="12346" spans="1:8">
      <c r="A12346" s="594" t="s">
        <v>4064</v>
      </c>
      <c r="B12346" s="595"/>
      <c r="C12346" s="595"/>
      <c r="D12346" s="596"/>
      <c r="E12346" s="597" t="s">
        <v>4130</v>
      </c>
      <c r="F12346" s="598" t="s">
        <v>4132</v>
      </c>
      <c r="G12346" s="599" t="s">
        <v>4133</v>
      </c>
      <c r="H12346" s="600" t="s">
        <v>4134</v>
      </c>
    </row>
    <row r="12347" spans="1:8">
      <c r="A12347" s="601" t="s">
        <v>5285</v>
      </c>
      <c r="B12347" s="602"/>
      <c r="C12347" s="602"/>
      <c r="D12347" s="603"/>
      <c r="E12347" s="604" t="s">
        <v>4138</v>
      </c>
      <c r="F12347" s="605">
        <v>0.15</v>
      </c>
      <c r="G12347" s="606">
        <v>24804</v>
      </c>
      <c r="H12347" s="607">
        <v>3720.6</v>
      </c>
    </row>
    <row r="12348" spans="1:8">
      <c r="A12348" s="694" t="s">
        <v>5281</v>
      </c>
      <c r="B12348" s="695"/>
      <c r="C12348" s="695"/>
      <c r="D12348" s="696"/>
      <c r="E12348" s="604" t="s">
        <v>4138</v>
      </c>
      <c r="F12348" s="605">
        <v>0.11</v>
      </c>
      <c r="G12348" s="606">
        <v>81218</v>
      </c>
      <c r="H12348" s="607">
        <v>8933.98</v>
      </c>
    </row>
    <row r="12349" spans="1:8">
      <c r="A12349" s="601" t="s">
        <v>4379</v>
      </c>
      <c r="B12349" s="602"/>
      <c r="C12349" s="602"/>
      <c r="D12349" s="603"/>
      <c r="E12349" s="604" t="s">
        <v>4157</v>
      </c>
      <c r="F12349" s="605">
        <v>0.1</v>
      </c>
      <c r="G12349" s="606">
        <v>7245</v>
      </c>
      <c r="H12349" s="607">
        <v>724.5</v>
      </c>
    </row>
    <row r="12350" spans="1:8">
      <c r="A12350" s="601" t="s">
        <v>5305</v>
      </c>
      <c r="B12350" s="602"/>
      <c r="C12350" s="602"/>
      <c r="D12350" s="603"/>
      <c r="E12350" s="604" t="s">
        <v>4138</v>
      </c>
      <c r="F12350" s="605">
        <v>0.55000000000000004</v>
      </c>
      <c r="G12350" s="606">
        <v>188895</v>
      </c>
      <c r="H12350" s="607">
        <v>103892.25</v>
      </c>
    </row>
    <row r="12351" spans="1:8">
      <c r="A12351" s="601"/>
      <c r="B12351" s="602"/>
      <c r="C12351" s="602"/>
      <c r="D12351" s="603"/>
      <c r="E12351" s="604" t="s">
        <v>4141</v>
      </c>
      <c r="F12351" s="605"/>
      <c r="G12351" s="606" t="s">
        <v>4141</v>
      </c>
      <c r="H12351" s="607" t="s">
        <v>4141</v>
      </c>
    </row>
    <row r="12352" spans="1:8">
      <c r="A12352" s="608"/>
      <c r="B12352" s="609"/>
      <c r="C12352" s="609"/>
      <c r="D12352" s="610"/>
      <c r="E12352" s="611" t="s">
        <v>4142</v>
      </c>
      <c r="F12352" s="611"/>
      <c r="G12352" s="611"/>
      <c r="H12352" s="612">
        <v>117271.33</v>
      </c>
    </row>
    <row r="12353" spans="1:8">
      <c r="A12353" s="613" t="s">
        <v>4143</v>
      </c>
      <c r="B12353" s="614"/>
      <c r="C12353" s="615"/>
      <c r="D12353" s="616"/>
      <c r="E12353" s="615"/>
      <c r="F12353" s="615"/>
      <c r="G12353" s="617"/>
      <c r="H12353" s="618"/>
    </row>
    <row r="12354" spans="1:8">
      <c r="A12354" s="594" t="s">
        <v>4064</v>
      </c>
      <c r="B12354" s="595"/>
      <c r="C12354" s="595"/>
      <c r="D12354" s="596"/>
      <c r="E12354" s="597" t="s">
        <v>4130</v>
      </c>
      <c r="F12354" s="598" t="s">
        <v>4144</v>
      </c>
      <c r="G12354" s="599" t="s">
        <v>4133</v>
      </c>
      <c r="H12354" s="600" t="s">
        <v>4134</v>
      </c>
    </row>
    <row r="12355" spans="1:8">
      <c r="A12355" s="601" t="s">
        <v>4145</v>
      </c>
      <c r="B12355" s="602"/>
      <c r="C12355" s="602"/>
      <c r="D12355" s="603"/>
      <c r="E12355" s="604" t="s">
        <v>4146</v>
      </c>
      <c r="F12355" s="619">
        <v>2</v>
      </c>
      <c r="G12355" s="606">
        <v>1587.2183463750353</v>
      </c>
      <c r="H12355" s="607">
        <v>3174.44</v>
      </c>
    </row>
    <row r="12356" spans="1:8">
      <c r="A12356" s="601"/>
      <c r="B12356" s="602"/>
      <c r="C12356" s="602"/>
      <c r="D12356" s="603"/>
      <c r="E12356" s="604" t="s">
        <v>4141</v>
      </c>
      <c r="F12356" s="619" t="s">
        <v>4141</v>
      </c>
      <c r="G12356" s="606" t="s">
        <v>4141</v>
      </c>
      <c r="H12356" s="607" t="s">
        <v>4141</v>
      </c>
    </row>
    <row r="12357" spans="1:8">
      <c r="A12357" s="620"/>
      <c r="B12357" s="621"/>
      <c r="C12357" s="621"/>
      <c r="D12357" s="622"/>
      <c r="E12357" s="623" t="s">
        <v>4147</v>
      </c>
      <c r="F12357" s="624"/>
      <c r="G12357" s="625"/>
      <c r="H12357" s="612">
        <v>3174.44</v>
      </c>
    </row>
    <row r="12358" spans="1:8">
      <c r="A12358" s="626" t="s">
        <v>4148</v>
      </c>
      <c r="B12358" s="627"/>
      <c r="C12358" s="628"/>
      <c r="D12358" s="629"/>
      <c r="E12358" s="628"/>
      <c r="F12358" s="628"/>
      <c r="G12358" s="630"/>
      <c r="H12358" s="631"/>
    </row>
    <row r="12359" spans="1:8">
      <c r="A12359" s="594" t="s">
        <v>4064</v>
      </c>
      <c r="B12359" s="595"/>
      <c r="C12359" s="595"/>
      <c r="D12359" s="596"/>
      <c r="E12359" s="597" t="s">
        <v>4130</v>
      </c>
      <c r="F12359" s="598" t="s">
        <v>4132</v>
      </c>
      <c r="G12359" s="599" t="s">
        <v>4133</v>
      </c>
      <c r="H12359" s="600" t="s">
        <v>4134</v>
      </c>
    </row>
    <row r="12360" spans="1:8">
      <c r="A12360" s="601" t="s">
        <v>4149</v>
      </c>
      <c r="B12360" s="602"/>
      <c r="C12360" s="602"/>
      <c r="D12360" s="603"/>
      <c r="E12360" s="604" t="s">
        <v>4140</v>
      </c>
      <c r="F12360" s="686">
        <v>0.20830000000000001</v>
      </c>
      <c r="G12360" s="606">
        <v>64783.484999999993</v>
      </c>
      <c r="H12360" s="607">
        <v>13494.4</v>
      </c>
    </row>
    <row r="12361" spans="1:8">
      <c r="A12361" s="601"/>
      <c r="B12361" s="602"/>
      <c r="C12361" s="602"/>
      <c r="D12361" s="603"/>
      <c r="E12361" s="604" t="s">
        <v>4141</v>
      </c>
      <c r="F12361" s="633"/>
      <c r="G12361" s="606" t="s">
        <v>4141</v>
      </c>
      <c r="H12361" s="607" t="s">
        <v>4141</v>
      </c>
    </row>
    <row r="12362" spans="1:8">
      <c r="A12362" s="601"/>
      <c r="B12362" s="602"/>
      <c r="C12362" s="602"/>
      <c r="D12362" s="603"/>
      <c r="E12362" s="604" t="s">
        <v>4141</v>
      </c>
      <c r="F12362" s="633"/>
      <c r="G12362" s="606" t="s">
        <v>4141</v>
      </c>
      <c r="H12362" s="607" t="s">
        <v>4141</v>
      </c>
    </row>
    <row r="12363" spans="1:8">
      <c r="A12363" s="601"/>
      <c r="B12363" s="602"/>
      <c r="C12363" s="602"/>
      <c r="D12363" s="603"/>
      <c r="E12363" s="623" t="s">
        <v>4150</v>
      </c>
      <c r="F12363" s="624"/>
      <c r="G12363" s="625"/>
      <c r="H12363" s="612">
        <v>13494.4</v>
      </c>
    </row>
    <row r="12364" spans="1:8">
      <c r="A12364" s="634" t="s">
        <v>4151</v>
      </c>
      <c r="B12364" s="635"/>
      <c r="C12364" s="636"/>
      <c r="D12364" s="637"/>
      <c r="E12364" s="636"/>
      <c r="F12364" s="636"/>
      <c r="G12364" s="638"/>
      <c r="H12364" s="639"/>
    </row>
    <row r="12365" spans="1:8">
      <c r="A12365" s="594" t="s">
        <v>4064</v>
      </c>
      <c r="B12365" s="595"/>
      <c r="C12365" s="595"/>
      <c r="D12365" s="596"/>
      <c r="E12365" s="597" t="s">
        <v>4130</v>
      </c>
      <c r="F12365" s="598" t="s">
        <v>4144</v>
      </c>
      <c r="G12365" s="599" t="s">
        <v>4133</v>
      </c>
      <c r="H12365" s="600" t="s">
        <v>4134</v>
      </c>
    </row>
    <row r="12366" spans="1:8">
      <c r="A12366" s="601" t="s">
        <v>4195</v>
      </c>
      <c r="B12366" s="602"/>
      <c r="C12366" s="602"/>
      <c r="D12366" s="603"/>
      <c r="E12366" s="604" t="s">
        <v>4146</v>
      </c>
      <c r="F12366" s="640">
        <v>2</v>
      </c>
      <c r="G12366" s="606">
        <v>45029.264109374999</v>
      </c>
      <c r="H12366" s="607">
        <v>90058.53</v>
      </c>
    </row>
    <row r="12367" spans="1:8">
      <c r="A12367" s="601"/>
      <c r="B12367" s="602"/>
      <c r="C12367" s="602"/>
      <c r="D12367" s="603"/>
      <c r="E12367" s="604" t="s">
        <v>4141</v>
      </c>
      <c r="F12367" s="605"/>
      <c r="G12367" s="606" t="s">
        <v>4141</v>
      </c>
      <c r="H12367" s="607" t="s">
        <v>4141</v>
      </c>
    </row>
    <row r="12368" spans="1:8">
      <c r="A12368" s="601"/>
      <c r="B12368" s="602"/>
      <c r="C12368" s="602"/>
      <c r="D12368" s="603"/>
      <c r="E12368" s="604" t="s">
        <v>4141</v>
      </c>
      <c r="F12368" s="605"/>
      <c r="G12368" s="606" t="s">
        <v>4141</v>
      </c>
      <c r="H12368" s="607" t="s">
        <v>4141</v>
      </c>
    </row>
    <row r="12369" spans="1:8" ht="13.5" thickBot="1">
      <c r="A12369" s="641"/>
      <c r="B12369" s="642"/>
      <c r="C12369" s="642"/>
      <c r="D12369" s="643"/>
      <c r="E12369" s="644" t="s">
        <v>4153</v>
      </c>
      <c r="F12369" s="645"/>
      <c r="G12369" s="646"/>
      <c r="H12369" s="647">
        <v>90058.53</v>
      </c>
    </row>
    <row r="12370" spans="1:8" ht="13.5" thickBot="1">
      <c r="A12370" s="648" t="s">
        <v>4154</v>
      </c>
      <c r="B12370" s="649"/>
      <c r="C12370" s="649"/>
      <c r="D12370" s="649"/>
      <c r="E12370" s="650"/>
      <c r="F12370" s="651">
        <v>223998.7</v>
      </c>
      <c r="G12370" s="652"/>
      <c r="H12370" s="653"/>
    </row>
    <row r="12371" spans="1:8" ht="16.5">
      <c r="A12371" s="690"/>
      <c r="B12371" s="690"/>
      <c r="C12371" s="690"/>
      <c r="D12371" s="690"/>
      <c r="E12371" s="690"/>
      <c r="F12371" s="690"/>
      <c r="G12371" s="690"/>
      <c r="H12371" s="690"/>
    </row>
    <row r="12372" spans="1:8" ht="17.25" thickBot="1">
      <c r="A12372" s="689"/>
      <c r="B12372" s="689"/>
      <c r="C12372" s="689"/>
      <c r="D12372" s="689"/>
      <c r="E12372" s="689"/>
      <c r="F12372" s="689"/>
      <c r="G12372" s="689"/>
      <c r="H12372" s="689"/>
    </row>
    <row r="12373" spans="1:8" ht="26.25" thickBot="1">
      <c r="A12373" s="573" t="s">
        <v>4129</v>
      </c>
      <c r="B12373" s="581"/>
      <c r="C12373" s="581"/>
      <c r="D12373" s="582" t="s">
        <v>961</v>
      </c>
      <c r="E12373" s="583" t="s">
        <v>4130</v>
      </c>
      <c r="F12373" s="584" t="s">
        <v>28</v>
      </c>
      <c r="G12373" s="585" t="s">
        <v>0</v>
      </c>
      <c r="H12373" s="586" t="s">
        <v>5306</v>
      </c>
    </row>
    <row r="12374" spans="1:8" ht="15.75" customHeight="1" thickBot="1">
      <c r="A12374" s="684"/>
      <c r="B12374" s="684"/>
      <c r="C12374" s="684"/>
      <c r="D12374" s="684"/>
      <c r="E12374" s="684"/>
      <c r="F12374" s="684"/>
      <c r="G12374" s="684"/>
      <c r="H12374" s="684"/>
    </row>
    <row r="12375" spans="1:8">
      <c r="A12375" s="588" t="s">
        <v>1297</v>
      </c>
      <c r="B12375" s="589"/>
      <c r="C12375" s="590"/>
      <c r="D12375" s="591"/>
      <c r="E12375" s="590"/>
      <c r="F12375" s="590"/>
      <c r="G12375" s="592"/>
      <c r="H12375" s="593"/>
    </row>
    <row r="12376" spans="1:8">
      <c r="A12376" s="594" t="s">
        <v>4064</v>
      </c>
      <c r="B12376" s="595"/>
      <c r="C12376" s="595"/>
      <c r="D12376" s="596"/>
      <c r="E12376" s="597" t="s">
        <v>4130</v>
      </c>
      <c r="F12376" s="598" t="s">
        <v>4132</v>
      </c>
      <c r="G12376" s="599" t="s">
        <v>4133</v>
      </c>
      <c r="H12376" s="600" t="s">
        <v>4134</v>
      </c>
    </row>
    <row r="12377" spans="1:8">
      <c r="A12377" s="697" t="s">
        <v>5307</v>
      </c>
      <c r="B12377" s="698"/>
      <c r="C12377" s="698"/>
      <c r="D12377" s="699"/>
      <c r="E12377" s="604" t="s">
        <v>4138</v>
      </c>
      <c r="F12377" s="605">
        <v>0.625</v>
      </c>
      <c r="G12377" s="606">
        <v>314895</v>
      </c>
      <c r="H12377" s="607">
        <v>196809.38</v>
      </c>
    </row>
    <row r="12378" spans="1:8">
      <c r="A12378" s="601"/>
      <c r="B12378" s="602"/>
      <c r="C12378" s="602"/>
      <c r="D12378" s="603"/>
      <c r="E12378" s="604" t="s">
        <v>4141</v>
      </c>
      <c r="F12378" s="605"/>
      <c r="G12378" s="606" t="s">
        <v>4141</v>
      </c>
      <c r="H12378" s="607" t="s">
        <v>4141</v>
      </c>
    </row>
    <row r="12379" spans="1:8">
      <c r="A12379" s="608"/>
      <c r="B12379" s="609"/>
      <c r="C12379" s="609"/>
      <c r="D12379" s="610"/>
      <c r="E12379" s="611" t="s">
        <v>4142</v>
      </c>
      <c r="F12379" s="611"/>
      <c r="G12379" s="611"/>
      <c r="H12379" s="612">
        <v>196809.38</v>
      </c>
    </row>
    <row r="12380" spans="1:8">
      <c r="A12380" s="613" t="s">
        <v>4143</v>
      </c>
      <c r="B12380" s="614"/>
      <c r="C12380" s="615"/>
      <c r="D12380" s="616"/>
      <c r="E12380" s="615"/>
      <c r="F12380" s="615"/>
      <c r="G12380" s="617"/>
      <c r="H12380" s="618"/>
    </row>
    <row r="12381" spans="1:8">
      <c r="A12381" s="594" t="s">
        <v>4064</v>
      </c>
      <c r="B12381" s="595"/>
      <c r="C12381" s="595"/>
      <c r="D12381" s="596"/>
      <c r="E12381" s="597" t="s">
        <v>4130</v>
      </c>
      <c r="F12381" s="598" t="s">
        <v>4144</v>
      </c>
      <c r="G12381" s="599" t="s">
        <v>4133</v>
      </c>
      <c r="H12381" s="600" t="s">
        <v>4134</v>
      </c>
    </row>
    <row r="12382" spans="1:8">
      <c r="A12382" s="601" t="s">
        <v>4145</v>
      </c>
      <c r="B12382" s="602"/>
      <c r="C12382" s="602"/>
      <c r="D12382" s="603"/>
      <c r="E12382" s="604" t="s">
        <v>4146</v>
      </c>
      <c r="F12382" s="619">
        <v>0.66</v>
      </c>
      <c r="G12382" s="606">
        <v>1587.2183463750353</v>
      </c>
      <c r="H12382" s="607">
        <v>1047.56</v>
      </c>
    </row>
    <row r="12383" spans="1:8">
      <c r="A12383" s="601"/>
      <c r="B12383" s="602"/>
      <c r="C12383" s="602"/>
      <c r="D12383" s="603"/>
      <c r="E12383" s="604" t="s">
        <v>4141</v>
      </c>
      <c r="F12383" s="619" t="s">
        <v>4141</v>
      </c>
      <c r="G12383" s="606" t="s">
        <v>4141</v>
      </c>
      <c r="H12383" s="607" t="s">
        <v>4141</v>
      </c>
    </row>
    <row r="12384" spans="1:8">
      <c r="A12384" s="620"/>
      <c r="B12384" s="621"/>
      <c r="C12384" s="621"/>
      <c r="D12384" s="622"/>
      <c r="E12384" s="623" t="s">
        <v>4147</v>
      </c>
      <c r="F12384" s="624"/>
      <c r="G12384" s="625"/>
      <c r="H12384" s="612">
        <v>1047.56</v>
      </c>
    </row>
    <row r="12385" spans="1:8">
      <c r="A12385" s="626" t="s">
        <v>4148</v>
      </c>
      <c r="B12385" s="627"/>
      <c r="C12385" s="628"/>
      <c r="D12385" s="629"/>
      <c r="E12385" s="628"/>
      <c r="F12385" s="628"/>
      <c r="G12385" s="630"/>
      <c r="H12385" s="631"/>
    </row>
    <row r="12386" spans="1:8">
      <c r="A12386" s="594" t="s">
        <v>4064</v>
      </c>
      <c r="B12386" s="595"/>
      <c r="C12386" s="595"/>
      <c r="D12386" s="596"/>
      <c r="E12386" s="597" t="s">
        <v>4130</v>
      </c>
      <c r="F12386" s="598" t="s">
        <v>4132</v>
      </c>
      <c r="G12386" s="599" t="s">
        <v>4133</v>
      </c>
      <c r="H12386" s="600" t="s">
        <v>4134</v>
      </c>
    </row>
    <row r="12387" spans="1:8">
      <c r="A12387" s="601" t="s">
        <v>4149</v>
      </c>
      <c r="B12387" s="602"/>
      <c r="C12387" s="602"/>
      <c r="D12387" s="603"/>
      <c r="E12387" s="604" t="s">
        <v>4140</v>
      </c>
      <c r="F12387" s="686">
        <v>0.20830000000000001</v>
      </c>
      <c r="G12387" s="606">
        <v>64783.484999999993</v>
      </c>
      <c r="H12387" s="607">
        <v>13494.4</v>
      </c>
    </row>
    <row r="12388" spans="1:8">
      <c r="A12388" s="601"/>
      <c r="B12388" s="602"/>
      <c r="C12388" s="602"/>
      <c r="D12388" s="603"/>
      <c r="E12388" s="604" t="s">
        <v>4141</v>
      </c>
      <c r="F12388" s="633"/>
      <c r="G12388" s="606" t="s">
        <v>4141</v>
      </c>
      <c r="H12388" s="607" t="s">
        <v>4141</v>
      </c>
    </row>
    <row r="12389" spans="1:8">
      <c r="A12389" s="601"/>
      <c r="B12389" s="602"/>
      <c r="C12389" s="602"/>
      <c r="D12389" s="603"/>
      <c r="E12389" s="604" t="s">
        <v>4141</v>
      </c>
      <c r="F12389" s="633"/>
      <c r="G12389" s="606" t="s">
        <v>4141</v>
      </c>
      <c r="H12389" s="607" t="s">
        <v>4141</v>
      </c>
    </row>
    <row r="12390" spans="1:8">
      <c r="A12390" s="601"/>
      <c r="B12390" s="602"/>
      <c r="C12390" s="602"/>
      <c r="D12390" s="603"/>
      <c r="E12390" s="623" t="s">
        <v>4150</v>
      </c>
      <c r="F12390" s="624"/>
      <c r="G12390" s="625"/>
      <c r="H12390" s="612">
        <v>13494.4</v>
      </c>
    </row>
    <row r="12391" spans="1:8">
      <c r="A12391" s="634" t="s">
        <v>4151</v>
      </c>
      <c r="B12391" s="635"/>
      <c r="C12391" s="636"/>
      <c r="D12391" s="637"/>
      <c r="E12391" s="636"/>
      <c r="F12391" s="636"/>
      <c r="G12391" s="638"/>
      <c r="H12391" s="639"/>
    </row>
    <row r="12392" spans="1:8">
      <c r="A12392" s="594" t="s">
        <v>4064</v>
      </c>
      <c r="B12392" s="595"/>
      <c r="C12392" s="595"/>
      <c r="D12392" s="596"/>
      <c r="E12392" s="597" t="s">
        <v>4130</v>
      </c>
      <c r="F12392" s="598" t="s">
        <v>4144</v>
      </c>
      <c r="G12392" s="599" t="s">
        <v>4133</v>
      </c>
      <c r="H12392" s="600" t="s">
        <v>4134</v>
      </c>
    </row>
    <row r="12393" spans="1:8">
      <c r="A12393" s="601" t="s">
        <v>4195</v>
      </c>
      <c r="B12393" s="602"/>
      <c r="C12393" s="602"/>
      <c r="D12393" s="603"/>
      <c r="E12393" s="604" t="s">
        <v>4146</v>
      </c>
      <c r="F12393" s="640">
        <v>0.66</v>
      </c>
      <c r="G12393" s="606">
        <v>45029.264109374999</v>
      </c>
      <c r="H12393" s="607">
        <v>29719.31</v>
      </c>
    </row>
    <row r="12394" spans="1:8">
      <c r="A12394" s="601"/>
      <c r="B12394" s="602"/>
      <c r="C12394" s="602"/>
      <c r="D12394" s="603"/>
      <c r="E12394" s="604" t="s">
        <v>4141</v>
      </c>
      <c r="F12394" s="605"/>
      <c r="G12394" s="606" t="s">
        <v>4141</v>
      </c>
      <c r="H12394" s="607" t="s">
        <v>4141</v>
      </c>
    </row>
    <row r="12395" spans="1:8">
      <c r="A12395" s="601"/>
      <c r="B12395" s="602"/>
      <c r="C12395" s="602"/>
      <c r="D12395" s="603"/>
      <c r="E12395" s="604" t="s">
        <v>4141</v>
      </c>
      <c r="F12395" s="605"/>
      <c r="G12395" s="606" t="s">
        <v>4141</v>
      </c>
      <c r="H12395" s="607" t="s">
        <v>4141</v>
      </c>
    </row>
    <row r="12396" spans="1:8" ht="13.5" thickBot="1">
      <c r="A12396" s="641"/>
      <c r="B12396" s="642"/>
      <c r="C12396" s="642"/>
      <c r="D12396" s="643"/>
      <c r="E12396" s="644" t="s">
        <v>4153</v>
      </c>
      <c r="F12396" s="645"/>
      <c r="G12396" s="646"/>
      <c r="H12396" s="647">
        <v>29719.31</v>
      </c>
    </row>
    <row r="12397" spans="1:8" ht="13.5" thickBot="1">
      <c r="A12397" s="648" t="s">
        <v>4154</v>
      </c>
      <c r="B12397" s="649"/>
      <c r="C12397" s="649"/>
      <c r="D12397" s="649"/>
      <c r="E12397" s="650"/>
      <c r="F12397" s="651">
        <v>241070.65</v>
      </c>
      <c r="G12397" s="652"/>
      <c r="H12397" s="653"/>
    </row>
    <row r="12398" spans="1:8" ht="16.5">
      <c r="A12398" s="690"/>
      <c r="B12398" s="690"/>
      <c r="C12398" s="690"/>
      <c r="D12398" s="690"/>
      <c r="E12398" s="690"/>
      <c r="F12398" s="690"/>
      <c r="G12398" s="690"/>
      <c r="H12398" s="690"/>
    </row>
    <row r="12399" spans="1:8" ht="17.25" thickBot="1">
      <c r="A12399" s="684"/>
      <c r="B12399" s="684"/>
      <c r="C12399" s="684"/>
      <c r="D12399" s="684"/>
      <c r="E12399" s="684"/>
      <c r="F12399" s="684"/>
      <c r="G12399" s="684"/>
      <c r="H12399" s="684"/>
    </row>
    <row r="12400" spans="1:8" ht="26.25" thickBot="1">
      <c r="A12400" s="573" t="s">
        <v>4129</v>
      </c>
      <c r="B12400" s="581"/>
      <c r="C12400" s="581"/>
      <c r="D12400" s="582" t="s">
        <v>963</v>
      </c>
      <c r="E12400" s="583" t="s">
        <v>4130</v>
      </c>
      <c r="F12400" s="584" t="s">
        <v>25</v>
      </c>
      <c r="G12400" s="585" t="s">
        <v>0</v>
      </c>
      <c r="H12400" s="586" t="s">
        <v>5308</v>
      </c>
    </row>
    <row r="12401" spans="1:8" ht="15.75" customHeight="1" thickBot="1">
      <c r="A12401" s="684"/>
      <c r="B12401" s="684"/>
      <c r="C12401" s="684"/>
      <c r="D12401" s="684"/>
      <c r="E12401" s="684"/>
      <c r="F12401" s="684"/>
      <c r="G12401" s="684"/>
      <c r="H12401" s="684"/>
    </row>
    <row r="12402" spans="1:8">
      <c r="A12402" s="588" t="s">
        <v>1297</v>
      </c>
      <c r="B12402" s="589"/>
      <c r="C12402" s="590"/>
      <c r="D12402" s="591"/>
      <c r="E12402" s="590"/>
      <c r="F12402" s="590"/>
      <c r="G12402" s="592"/>
      <c r="H12402" s="593"/>
    </row>
    <row r="12403" spans="1:8">
      <c r="A12403" s="594" t="s">
        <v>4064</v>
      </c>
      <c r="B12403" s="595"/>
      <c r="C12403" s="595"/>
      <c r="D12403" s="596"/>
      <c r="E12403" s="597" t="s">
        <v>4130</v>
      </c>
      <c r="F12403" s="598" t="s">
        <v>4132</v>
      </c>
      <c r="G12403" s="599" t="s">
        <v>4133</v>
      </c>
      <c r="H12403" s="600" t="s">
        <v>4134</v>
      </c>
    </row>
    <row r="12404" spans="1:8" ht="13.5">
      <c r="A12404" s="663" t="s">
        <v>5284</v>
      </c>
      <c r="B12404" s="664"/>
      <c r="C12404" s="664"/>
      <c r="D12404" s="665"/>
      <c r="E12404" s="604" t="s">
        <v>4138</v>
      </c>
      <c r="F12404" s="685">
        <v>4.66</v>
      </c>
      <c r="G12404" s="606">
        <v>4690</v>
      </c>
      <c r="H12404" s="607">
        <v>21855.4</v>
      </c>
    </row>
    <row r="12405" spans="1:8" ht="13.5">
      <c r="A12405" s="663" t="s">
        <v>5285</v>
      </c>
      <c r="B12405" s="664"/>
      <c r="C12405" s="664"/>
      <c r="D12405" s="665"/>
      <c r="E12405" s="604" t="s">
        <v>4138</v>
      </c>
      <c r="F12405" s="685">
        <v>0.2</v>
      </c>
      <c r="G12405" s="606">
        <v>24804</v>
      </c>
      <c r="H12405" s="607">
        <v>4960.8</v>
      </c>
    </row>
    <row r="12406" spans="1:8" ht="13.5">
      <c r="A12406" s="663" t="s">
        <v>5281</v>
      </c>
      <c r="B12406" s="664"/>
      <c r="C12406" s="664"/>
      <c r="D12406" s="665"/>
      <c r="E12406" s="604" t="s">
        <v>4138</v>
      </c>
      <c r="F12406" s="685">
        <v>0.18</v>
      </c>
      <c r="G12406" s="606">
        <v>81218</v>
      </c>
      <c r="H12406" s="607">
        <v>14619.24</v>
      </c>
    </row>
    <row r="12407" spans="1:8" ht="13.5">
      <c r="A12407" s="663" t="s">
        <v>4379</v>
      </c>
      <c r="B12407" s="664"/>
      <c r="C12407" s="664"/>
      <c r="D12407" s="665"/>
      <c r="E12407" s="604" t="s">
        <v>4157</v>
      </c>
      <c r="F12407" s="685">
        <v>0.45</v>
      </c>
      <c r="G12407" s="606">
        <v>7245</v>
      </c>
      <c r="H12407" s="607">
        <v>3260.25</v>
      </c>
    </row>
    <row r="12408" spans="1:8" ht="13.5">
      <c r="A12408" s="663" t="s">
        <v>5282</v>
      </c>
      <c r="B12408" s="664"/>
      <c r="C12408" s="664"/>
      <c r="D12408" s="665"/>
      <c r="E12408" s="604" t="s">
        <v>4138</v>
      </c>
      <c r="F12408" s="685">
        <v>6.98</v>
      </c>
      <c r="G12408" s="606">
        <v>553</v>
      </c>
      <c r="H12408" s="607">
        <v>3859.94</v>
      </c>
    </row>
    <row r="12409" spans="1:8" ht="13.5">
      <c r="A12409" s="663" t="s">
        <v>5305</v>
      </c>
      <c r="B12409" s="664"/>
      <c r="C12409" s="664"/>
      <c r="D12409" s="665"/>
      <c r="E12409" s="604" t="s">
        <v>4138</v>
      </c>
      <c r="F12409" s="685">
        <v>0.7</v>
      </c>
      <c r="G12409" s="606">
        <v>188895</v>
      </c>
      <c r="H12409" s="607">
        <v>132226.5</v>
      </c>
    </row>
    <row r="12410" spans="1:8">
      <c r="A12410" s="601"/>
      <c r="B12410" s="602"/>
      <c r="C12410" s="602"/>
      <c r="D12410" s="603"/>
      <c r="E12410" s="604" t="s">
        <v>4141</v>
      </c>
      <c r="F12410" s="605"/>
      <c r="G12410" s="606" t="s">
        <v>4141</v>
      </c>
      <c r="H12410" s="607" t="s">
        <v>4141</v>
      </c>
    </row>
    <row r="12411" spans="1:8">
      <c r="A12411" s="608"/>
      <c r="B12411" s="609"/>
      <c r="C12411" s="609"/>
      <c r="D12411" s="610"/>
      <c r="E12411" s="611" t="s">
        <v>4142</v>
      </c>
      <c r="F12411" s="611"/>
      <c r="G12411" s="611"/>
      <c r="H12411" s="612">
        <v>180782.13</v>
      </c>
    </row>
    <row r="12412" spans="1:8">
      <c r="A12412" s="613" t="s">
        <v>4143</v>
      </c>
      <c r="B12412" s="614"/>
      <c r="C12412" s="615"/>
      <c r="D12412" s="616"/>
      <c r="E12412" s="615"/>
      <c r="F12412" s="615"/>
      <c r="G12412" s="617"/>
      <c r="H12412" s="618"/>
    </row>
    <row r="12413" spans="1:8">
      <c r="A12413" s="594" t="s">
        <v>4064</v>
      </c>
      <c r="B12413" s="595"/>
      <c r="C12413" s="595"/>
      <c r="D12413" s="596"/>
      <c r="E12413" s="597" t="s">
        <v>4130</v>
      </c>
      <c r="F12413" s="598" t="s">
        <v>4144</v>
      </c>
      <c r="G12413" s="599" t="s">
        <v>4133</v>
      </c>
      <c r="H12413" s="600" t="s">
        <v>4134</v>
      </c>
    </row>
    <row r="12414" spans="1:8">
      <c r="A12414" s="601" t="s">
        <v>4145</v>
      </c>
      <c r="B12414" s="602"/>
      <c r="C12414" s="602"/>
      <c r="D12414" s="603"/>
      <c r="E12414" s="604" t="s">
        <v>4146</v>
      </c>
      <c r="F12414" s="619">
        <v>10.5</v>
      </c>
      <c r="G12414" s="606">
        <v>1587.2183463750353</v>
      </c>
      <c r="H12414" s="607">
        <v>16665.79</v>
      </c>
    </row>
    <row r="12415" spans="1:8">
      <c r="A12415" s="601"/>
      <c r="B12415" s="602"/>
      <c r="C12415" s="602"/>
      <c r="D12415" s="603"/>
      <c r="E12415" s="604" t="s">
        <v>4141</v>
      </c>
      <c r="F12415" s="619" t="s">
        <v>4141</v>
      </c>
      <c r="G12415" s="606" t="s">
        <v>4141</v>
      </c>
      <c r="H12415" s="607" t="s">
        <v>4141</v>
      </c>
    </row>
    <row r="12416" spans="1:8">
      <c r="A12416" s="620"/>
      <c r="B12416" s="621"/>
      <c r="C12416" s="621"/>
      <c r="D12416" s="622"/>
      <c r="E12416" s="623" t="s">
        <v>4147</v>
      </c>
      <c r="F12416" s="624"/>
      <c r="G12416" s="625"/>
      <c r="H12416" s="612">
        <v>16665.79</v>
      </c>
    </row>
    <row r="12417" spans="1:8">
      <c r="A12417" s="626" t="s">
        <v>4148</v>
      </c>
      <c r="B12417" s="627"/>
      <c r="C12417" s="628"/>
      <c r="D12417" s="629"/>
      <c r="E12417" s="628"/>
      <c r="F12417" s="628"/>
      <c r="G12417" s="630"/>
      <c r="H12417" s="631"/>
    </row>
    <row r="12418" spans="1:8">
      <c r="A12418" s="594" t="s">
        <v>4064</v>
      </c>
      <c r="B12418" s="595"/>
      <c r="C12418" s="595"/>
      <c r="D12418" s="596"/>
      <c r="E12418" s="597" t="s">
        <v>4130</v>
      </c>
      <c r="F12418" s="598" t="s">
        <v>4132</v>
      </c>
      <c r="G12418" s="599" t="s">
        <v>4133</v>
      </c>
      <c r="H12418" s="600" t="s">
        <v>4134</v>
      </c>
    </row>
    <row r="12419" spans="1:8">
      <c r="A12419" s="601" t="s">
        <v>4149</v>
      </c>
      <c r="B12419" s="602"/>
      <c r="C12419" s="602"/>
      <c r="D12419" s="603"/>
      <c r="E12419" s="604" t="s">
        <v>4140</v>
      </c>
      <c r="F12419" s="686">
        <v>7.0000000000000007E-2</v>
      </c>
      <c r="G12419" s="606">
        <v>64783.484999999993</v>
      </c>
      <c r="H12419" s="607">
        <v>4534.84</v>
      </c>
    </row>
    <row r="12420" spans="1:8">
      <c r="A12420" s="601"/>
      <c r="B12420" s="602"/>
      <c r="C12420" s="602"/>
      <c r="D12420" s="603"/>
      <c r="E12420" s="604" t="s">
        <v>4141</v>
      </c>
      <c r="F12420" s="633"/>
      <c r="G12420" s="606" t="s">
        <v>4141</v>
      </c>
      <c r="H12420" s="607" t="s">
        <v>4141</v>
      </c>
    </row>
    <row r="12421" spans="1:8">
      <c r="A12421" s="601"/>
      <c r="B12421" s="602"/>
      <c r="C12421" s="602"/>
      <c r="D12421" s="603"/>
      <c r="E12421" s="604" t="s">
        <v>4141</v>
      </c>
      <c r="F12421" s="633"/>
      <c r="G12421" s="606" t="s">
        <v>4141</v>
      </c>
      <c r="H12421" s="607" t="s">
        <v>4141</v>
      </c>
    </row>
    <row r="12422" spans="1:8">
      <c r="A12422" s="601"/>
      <c r="B12422" s="602"/>
      <c r="C12422" s="602"/>
      <c r="D12422" s="603"/>
      <c r="E12422" s="623" t="s">
        <v>4150</v>
      </c>
      <c r="F12422" s="624"/>
      <c r="G12422" s="625"/>
      <c r="H12422" s="612">
        <v>4534.84</v>
      </c>
    </row>
    <row r="12423" spans="1:8">
      <c r="A12423" s="634" t="s">
        <v>4151</v>
      </c>
      <c r="B12423" s="635"/>
      <c r="C12423" s="636"/>
      <c r="D12423" s="637"/>
      <c r="E12423" s="636"/>
      <c r="F12423" s="636"/>
      <c r="G12423" s="638"/>
      <c r="H12423" s="639"/>
    </row>
    <row r="12424" spans="1:8">
      <c r="A12424" s="594" t="s">
        <v>4064</v>
      </c>
      <c r="B12424" s="595"/>
      <c r="C12424" s="595"/>
      <c r="D12424" s="596"/>
      <c r="E12424" s="597" t="s">
        <v>4130</v>
      </c>
      <c r="F12424" s="598" t="s">
        <v>4144</v>
      </c>
      <c r="G12424" s="599" t="s">
        <v>4133</v>
      </c>
      <c r="H12424" s="600" t="s">
        <v>4134</v>
      </c>
    </row>
    <row r="12425" spans="1:8">
      <c r="A12425" s="601" t="s">
        <v>4195</v>
      </c>
      <c r="B12425" s="602"/>
      <c r="C12425" s="602"/>
      <c r="D12425" s="603"/>
      <c r="E12425" s="604" t="s">
        <v>4146</v>
      </c>
      <c r="F12425" s="640">
        <v>10.5</v>
      </c>
      <c r="G12425" s="606">
        <v>45029.264109374999</v>
      </c>
      <c r="H12425" s="607">
        <v>472807.27</v>
      </c>
    </row>
    <row r="12426" spans="1:8">
      <c r="A12426" s="601"/>
      <c r="B12426" s="602"/>
      <c r="C12426" s="602"/>
      <c r="D12426" s="603"/>
      <c r="E12426" s="604" t="s">
        <v>4141</v>
      </c>
      <c r="F12426" s="605"/>
      <c r="G12426" s="606" t="s">
        <v>4141</v>
      </c>
      <c r="H12426" s="607" t="s">
        <v>4141</v>
      </c>
    </row>
    <row r="12427" spans="1:8" ht="13.5" thickBot="1">
      <c r="A12427" s="641"/>
      <c r="B12427" s="642"/>
      <c r="C12427" s="642"/>
      <c r="D12427" s="643"/>
      <c r="E12427" s="644" t="s">
        <v>4153</v>
      </c>
      <c r="F12427" s="645"/>
      <c r="G12427" s="646"/>
      <c r="H12427" s="647">
        <v>472807.27</v>
      </c>
    </row>
    <row r="12428" spans="1:8" ht="13.5" thickBot="1">
      <c r="A12428" s="648" t="s">
        <v>4154</v>
      </c>
      <c r="B12428" s="649"/>
      <c r="C12428" s="649"/>
      <c r="D12428" s="649"/>
      <c r="E12428" s="650"/>
      <c r="F12428" s="651">
        <v>674790.03</v>
      </c>
      <c r="G12428" s="652"/>
      <c r="H12428" s="653"/>
    </row>
    <row r="12429" spans="1:8" ht="16.5">
      <c r="A12429" s="690"/>
      <c r="B12429" s="690"/>
      <c r="C12429" s="690"/>
      <c r="D12429" s="690"/>
      <c r="E12429" s="690"/>
      <c r="F12429" s="690"/>
      <c r="G12429" s="690"/>
      <c r="H12429" s="690"/>
    </row>
    <row r="12430" spans="1:8" ht="17.25" thickBot="1">
      <c r="A12430" s="689"/>
      <c r="B12430" s="689"/>
      <c r="C12430" s="689"/>
      <c r="D12430" s="689"/>
      <c r="E12430" s="689"/>
      <c r="F12430" s="689"/>
      <c r="G12430" s="689"/>
      <c r="H12430" s="689"/>
    </row>
    <row r="12431" spans="1:8" ht="26.25" thickBot="1">
      <c r="A12431" s="573" t="s">
        <v>4129</v>
      </c>
      <c r="B12431" s="581"/>
      <c r="C12431" s="581"/>
      <c r="D12431" s="582" t="s">
        <v>965</v>
      </c>
      <c r="E12431" s="583" t="s">
        <v>4130</v>
      </c>
      <c r="F12431" s="584" t="s">
        <v>25</v>
      </c>
      <c r="G12431" s="585" t="s">
        <v>0</v>
      </c>
      <c r="H12431" s="586" t="s">
        <v>5309</v>
      </c>
    </row>
    <row r="12432" spans="1:8" ht="15.75" customHeight="1" thickBot="1">
      <c r="A12432" s="684"/>
      <c r="B12432" s="684"/>
      <c r="C12432" s="684"/>
      <c r="D12432" s="684"/>
      <c r="E12432" s="684"/>
      <c r="F12432" s="684"/>
      <c r="G12432" s="684"/>
      <c r="H12432" s="684"/>
    </row>
    <row r="12433" spans="1:8">
      <c r="A12433" s="588" t="s">
        <v>1297</v>
      </c>
      <c r="B12433" s="589"/>
      <c r="C12433" s="590"/>
      <c r="D12433" s="591"/>
      <c r="E12433" s="590"/>
      <c r="F12433" s="590"/>
      <c r="G12433" s="592"/>
      <c r="H12433" s="593"/>
    </row>
    <row r="12434" spans="1:8">
      <c r="A12434" s="594" t="s">
        <v>4064</v>
      </c>
      <c r="B12434" s="595"/>
      <c r="C12434" s="595"/>
      <c r="D12434" s="596"/>
      <c r="E12434" s="597" t="s">
        <v>4130</v>
      </c>
      <c r="F12434" s="598" t="s">
        <v>4132</v>
      </c>
      <c r="G12434" s="599" t="s">
        <v>4133</v>
      </c>
      <c r="H12434" s="600" t="s">
        <v>4134</v>
      </c>
    </row>
    <row r="12435" spans="1:8" ht="13.5">
      <c r="A12435" s="663" t="s">
        <v>5284</v>
      </c>
      <c r="B12435" s="664"/>
      <c r="C12435" s="664"/>
      <c r="D12435" s="665"/>
      <c r="E12435" s="604" t="s">
        <v>4138</v>
      </c>
      <c r="F12435" s="685">
        <v>4.66</v>
      </c>
      <c r="G12435" s="606">
        <v>4690</v>
      </c>
      <c r="H12435" s="607">
        <v>21855.4</v>
      </c>
    </row>
    <row r="12436" spans="1:8" ht="13.5">
      <c r="A12436" s="663" t="s">
        <v>5285</v>
      </c>
      <c r="B12436" s="664"/>
      <c r="C12436" s="664"/>
      <c r="D12436" s="665"/>
      <c r="E12436" s="604" t="s">
        <v>4138</v>
      </c>
      <c r="F12436" s="685">
        <v>0.2</v>
      </c>
      <c r="G12436" s="606">
        <v>24804</v>
      </c>
      <c r="H12436" s="607">
        <v>4960.8</v>
      </c>
    </row>
    <row r="12437" spans="1:8" ht="13.5">
      <c r="A12437" s="663" t="s">
        <v>5310</v>
      </c>
      <c r="B12437" s="664"/>
      <c r="C12437" s="664"/>
      <c r="D12437" s="665"/>
      <c r="E12437" s="604" t="s">
        <v>4138</v>
      </c>
      <c r="F12437" s="685">
        <v>0.31</v>
      </c>
      <c r="G12437" s="606">
        <v>109875</v>
      </c>
      <c r="H12437" s="607">
        <v>34061.25</v>
      </c>
    </row>
    <row r="12438" spans="1:8" ht="13.5">
      <c r="A12438" s="663" t="s">
        <v>4379</v>
      </c>
      <c r="B12438" s="664"/>
      <c r="C12438" s="664"/>
      <c r="D12438" s="665"/>
      <c r="E12438" s="604" t="s">
        <v>4157</v>
      </c>
      <c r="F12438" s="685">
        <v>0.4</v>
      </c>
      <c r="G12438" s="606">
        <v>7245</v>
      </c>
      <c r="H12438" s="607">
        <v>2898</v>
      </c>
    </row>
    <row r="12439" spans="1:8" ht="13.5">
      <c r="A12439" s="663" t="s">
        <v>5282</v>
      </c>
      <c r="B12439" s="664"/>
      <c r="C12439" s="664"/>
      <c r="D12439" s="665"/>
      <c r="E12439" s="604" t="s">
        <v>4138</v>
      </c>
      <c r="F12439" s="685">
        <v>6.98</v>
      </c>
      <c r="G12439" s="606">
        <v>553</v>
      </c>
      <c r="H12439" s="607">
        <v>3859.94</v>
      </c>
    </row>
    <row r="12440" spans="1:8" ht="13.5">
      <c r="A12440" s="663" t="s">
        <v>5311</v>
      </c>
      <c r="B12440" s="664"/>
      <c r="C12440" s="664"/>
      <c r="D12440" s="665"/>
      <c r="E12440" s="604" t="s">
        <v>4138</v>
      </c>
      <c r="F12440" s="685">
        <v>1.74</v>
      </c>
      <c r="G12440" s="606">
        <v>61856</v>
      </c>
      <c r="H12440" s="607">
        <v>107629.44</v>
      </c>
    </row>
    <row r="12441" spans="1:8">
      <c r="A12441" s="601"/>
      <c r="B12441" s="602"/>
      <c r="C12441" s="602"/>
      <c r="D12441" s="603"/>
      <c r="E12441" s="604" t="s">
        <v>4141</v>
      </c>
      <c r="F12441" s="605"/>
      <c r="G12441" s="606" t="s">
        <v>4141</v>
      </c>
      <c r="H12441" s="607" t="s">
        <v>4141</v>
      </c>
    </row>
    <row r="12442" spans="1:8">
      <c r="A12442" s="608"/>
      <c r="B12442" s="609"/>
      <c r="C12442" s="609"/>
      <c r="D12442" s="610"/>
      <c r="E12442" s="611" t="s">
        <v>4142</v>
      </c>
      <c r="F12442" s="611"/>
      <c r="G12442" s="611"/>
      <c r="H12442" s="612">
        <v>175264.83</v>
      </c>
    </row>
    <row r="12443" spans="1:8">
      <c r="A12443" s="613" t="s">
        <v>4143</v>
      </c>
      <c r="B12443" s="614"/>
      <c r="C12443" s="615"/>
      <c r="D12443" s="616"/>
      <c r="E12443" s="615"/>
      <c r="F12443" s="615"/>
      <c r="G12443" s="617"/>
      <c r="H12443" s="618"/>
    </row>
    <row r="12444" spans="1:8">
      <c r="A12444" s="594" t="s">
        <v>4064</v>
      </c>
      <c r="B12444" s="595"/>
      <c r="C12444" s="595"/>
      <c r="D12444" s="596"/>
      <c r="E12444" s="597" t="s">
        <v>4130</v>
      </c>
      <c r="F12444" s="598" t="s">
        <v>4144</v>
      </c>
      <c r="G12444" s="599" t="s">
        <v>4133</v>
      </c>
      <c r="H12444" s="600" t="s">
        <v>4134</v>
      </c>
    </row>
    <row r="12445" spans="1:8">
      <c r="A12445" s="601" t="s">
        <v>4145</v>
      </c>
      <c r="B12445" s="602"/>
      <c r="C12445" s="602"/>
      <c r="D12445" s="603"/>
      <c r="E12445" s="604" t="s">
        <v>4146</v>
      </c>
      <c r="F12445" s="619">
        <v>10.4</v>
      </c>
      <c r="G12445" s="606">
        <v>1587.2183463750353</v>
      </c>
      <c r="H12445" s="607">
        <v>16507.07</v>
      </c>
    </row>
    <row r="12446" spans="1:8">
      <c r="A12446" s="601"/>
      <c r="B12446" s="602"/>
      <c r="C12446" s="602"/>
      <c r="D12446" s="603"/>
      <c r="E12446" s="604" t="s">
        <v>4141</v>
      </c>
      <c r="F12446" s="619" t="s">
        <v>4141</v>
      </c>
      <c r="G12446" s="606" t="s">
        <v>4141</v>
      </c>
      <c r="H12446" s="607" t="s">
        <v>4141</v>
      </c>
    </row>
    <row r="12447" spans="1:8">
      <c r="A12447" s="620"/>
      <c r="B12447" s="621"/>
      <c r="C12447" s="621"/>
      <c r="D12447" s="622"/>
      <c r="E12447" s="623" t="s">
        <v>4147</v>
      </c>
      <c r="F12447" s="624"/>
      <c r="G12447" s="625"/>
      <c r="H12447" s="612">
        <v>16507.07</v>
      </c>
    </row>
    <row r="12448" spans="1:8">
      <c r="A12448" s="626" t="s">
        <v>4148</v>
      </c>
      <c r="B12448" s="627"/>
      <c r="C12448" s="628"/>
      <c r="D12448" s="629"/>
      <c r="E12448" s="628"/>
      <c r="F12448" s="628"/>
      <c r="G12448" s="630"/>
      <c r="H12448" s="631"/>
    </row>
    <row r="12449" spans="1:8">
      <c r="A12449" s="594" t="s">
        <v>4064</v>
      </c>
      <c r="B12449" s="595"/>
      <c r="C12449" s="595"/>
      <c r="D12449" s="596"/>
      <c r="E12449" s="597" t="s">
        <v>4130</v>
      </c>
      <c r="F12449" s="598" t="s">
        <v>4132</v>
      </c>
      <c r="G12449" s="599" t="s">
        <v>4133</v>
      </c>
      <c r="H12449" s="600" t="s">
        <v>4134</v>
      </c>
    </row>
    <row r="12450" spans="1:8">
      <c r="A12450" s="601" t="s">
        <v>4149</v>
      </c>
      <c r="B12450" s="602"/>
      <c r="C12450" s="602"/>
      <c r="D12450" s="603"/>
      <c r="E12450" s="604" t="s">
        <v>4140</v>
      </c>
      <c r="F12450" s="686">
        <v>0.1</v>
      </c>
      <c r="G12450" s="606">
        <v>64783.484999999993</v>
      </c>
      <c r="H12450" s="607">
        <v>6478.35</v>
      </c>
    </row>
    <row r="12451" spans="1:8">
      <c r="A12451" s="601"/>
      <c r="B12451" s="602"/>
      <c r="C12451" s="602"/>
      <c r="D12451" s="603"/>
      <c r="E12451" s="604" t="s">
        <v>4141</v>
      </c>
      <c r="F12451" s="633"/>
      <c r="G12451" s="606" t="s">
        <v>4141</v>
      </c>
      <c r="H12451" s="607" t="s">
        <v>4141</v>
      </c>
    </row>
    <row r="12452" spans="1:8">
      <c r="A12452" s="601"/>
      <c r="B12452" s="602"/>
      <c r="C12452" s="602"/>
      <c r="D12452" s="603"/>
      <c r="E12452" s="623" t="s">
        <v>4150</v>
      </c>
      <c r="F12452" s="624"/>
      <c r="G12452" s="625"/>
      <c r="H12452" s="612">
        <v>6478.35</v>
      </c>
    </row>
    <row r="12453" spans="1:8">
      <c r="A12453" s="634" t="s">
        <v>4151</v>
      </c>
      <c r="B12453" s="635"/>
      <c r="C12453" s="636"/>
      <c r="D12453" s="637"/>
      <c r="E12453" s="636"/>
      <c r="F12453" s="636"/>
      <c r="G12453" s="638"/>
      <c r="H12453" s="639"/>
    </row>
    <row r="12454" spans="1:8">
      <c r="A12454" s="594" t="s">
        <v>4064</v>
      </c>
      <c r="B12454" s="595"/>
      <c r="C12454" s="595"/>
      <c r="D12454" s="596"/>
      <c r="E12454" s="597" t="s">
        <v>4130</v>
      </c>
      <c r="F12454" s="598" t="s">
        <v>4144</v>
      </c>
      <c r="G12454" s="599" t="s">
        <v>4133</v>
      </c>
      <c r="H12454" s="600" t="s">
        <v>4134</v>
      </c>
    </row>
    <row r="12455" spans="1:8">
      <c r="A12455" s="601" t="s">
        <v>4195</v>
      </c>
      <c r="B12455" s="602"/>
      <c r="C12455" s="602"/>
      <c r="D12455" s="603"/>
      <c r="E12455" s="604" t="s">
        <v>4146</v>
      </c>
      <c r="F12455" s="640">
        <v>10.4</v>
      </c>
      <c r="G12455" s="606">
        <v>45029.264109374999</v>
      </c>
      <c r="H12455" s="607">
        <v>468304.35</v>
      </c>
    </row>
    <row r="12456" spans="1:8">
      <c r="A12456" s="601"/>
      <c r="B12456" s="602"/>
      <c r="C12456" s="602"/>
      <c r="D12456" s="603"/>
      <c r="E12456" s="604" t="s">
        <v>4141</v>
      </c>
      <c r="F12456" s="605"/>
      <c r="G12456" s="606" t="s">
        <v>4141</v>
      </c>
      <c r="H12456" s="607" t="s">
        <v>4141</v>
      </c>
    </row>
    <row r="12457" spans="1:8">
      <c r="A12457" s="601"/>
      <c r="B12457" s="602"/>
      <c r="C12457" s="602"/>
      <c r="D12457" s="603"/>
      <c r="E12457" s="604" t="s">
        <v>4141</v>
      </c>
      <c r="F12457" s="605"/>
      <c r="G12457" s="606" t="s">
        <v>4141</v>
      </c>
      <c r="H12457" s="607" t="s">
        <v>4141</v>
      </c>
    </row>
    <row r="12458" spans="1:8" ht="13.5" thickBot="1">
      <c r="A12458" s="641"/>
      <c r="B12458" s="642"/>
      <c r="C12458" s="642"/>
      <c r="D12458" s="643"/>
      <c r="E12458" s="644" t="s">
        <v>4153</v>
      </c>
      <c r="F12458" s="645"/>
      <c r="G12458" s="646"/>
      <c r="H12458" s="647">
        <v>468304.35</v>
      </c>
    </row>
    <row r="12459" spans="1:8" ht="13.5" thickBot="1">
      <c r="A12459" s="648" t="s">
        <v>4154</v>
      </c>
      <c r="B12459" s="649"/>
      <c r="C12459" s="649"/>
      <c r="D12459" s="649"/>
      <c r="E12459" s="650"/>
      <c r="F12459" s="651">
        <v>666554.6</v>
      </c>
      <c r="G12459" s="652"/>
      <c r="H12459" s="653"/>
    </row>
    <row r="12460" spans="1:8" ht="16.5">
      <c r="A12460" s="690"/>
      <c r="B12460" s="690"/>
      <c r="C12460" s="690"/>
      <c r="D12460" s="690"/>
      <c r="E12460" s="690"/>
      <c r="F12460" s="690"/>
      <c r="G12460" s="690"/>
      <c r="H12460" s="690"/>
    </row>
    <row r="12461" spans="1:8" ht="17.25" thickBot="1">
      <c r="A12461" s="689"/>
      <c r="B12461" s="689"/>
      <c r="C12461" s="689"/>
      <c r="D12461" s="689"/>
      <c r="E12461" s="689"/>
      <c r="F12461" s="689"/>
      <c r="G12461" s="689"/>
      <c r="H12461" s="689"/>
    </row>
    <row r="12462" spans="1:8" ht="13.5" thickBot="1">
      <c r="A12462" s="573" t="s">
        <v>4129</v>
      </c>
      <c r="B12462" s="581"/>
      <c r="C12462" s="581"/>
      <c r="D12462" s="582" t="s">
        <v>967</v>
      </c>
      <c r="E12462" s="583" t="s">
        <v>4130</v>
      </c>
      <c r="F12462" s="584" t="s">
        <v>28</v>
      </c>
      <c r="G12462" s="585" t="s">
        <v>0</v>
      </c>
      <c r="H12462" s="586" t="s">
        <v>5312</v>
      </c>
    </row>
    <row r="12463" spans="1:8" ht="15.75" customHeight="1" thickBot="1">
      <c r="A12463" s="684"/>
      <c r="B12463" s="684"/>
      <c r="C12463" s="684"/>
      <c r="D12463" s="684"/>
      <c r="E12463" s="684"/>
      <c r="F12463" s="684"/>
      <c r="G12463" s="684"/>
      <c r="H12463" s="684"/>
    </row>
    <row r="12464" spans="1:8">
      <c r="A12464" s="588" t="s">
        <v>1297</v>
      </c>
      <c r="B12464" s="589"/>
      <c r="C12464" s="590"/>
      <c r="D12464" s="591"/>
      <c r="E12464" s="590"/>
      <c r="F12464" s="590"/>
      <c r="G12464" s="592"/>
      <c r="H12464" s="593"/>
    </row>
    <row r="12465" spans="1:8">
      <c r="A12465" s="594" t="s">
        <v>4064</v>
      </c>
      <c r="B12465" s="595"/>
      <c r="C12465" s="595"/>
      <c r="D12465" s="596"/>
      <c r="E12465" s="597" t="s">
        <v>4130</v>
      </c>
      <c r="F12465" s="598" t="s">
        <v>4132</v>
      </c>
      <c r="G12465" s="599" t="s">
        <v>4133</v>
      </c>
      <c r="H12465" s="600" t="s">
        <v>4134</v>
      </c>
    </row>
    <row r="12466" spans="1:8" ht="13.5">
      <c r="A12466" s="663" t="s">
        <v>5285</v>
      </c>
      <c r="B12466" s="664"/>
      <c r="C12466" s="664"/>
      <c r="D12466" s="665"/>
      <c r="E12466" s="604" t="s">
        <v>4138</v>
      </c>
      <c r="F12466" s="685">
        <v>0.2</v>
      </c>
      <c r="G12466" s="606">
        <v>24804</v>
      </c>
      <c r="H12466" s="607">
        <v>4960.8</v>
      </c>
    </row>
    <row r="12467" spans="1:8" ht="13.5">
      <c r="A12467" s="663" t="s">
        <v>5281</v>
      </c>
      <c r="B12467" s="664"/>
      <c r="C12467" s="664"/>
      <c r="D12467" s="665"/>
      <c r="E12467" s="604" t="s">
        <v>4138</v>
      </c>
      <c r="F12467" s="685">
        <v>0.3</v>
      </c>
      <c r="G12467" s="606">
        <v>81218</v>
      </c>
      <c r="H12467" s="607">
        <v>24365.4</v>
      </c>
    </row>
    <row r="12468" spans="1:8" ht="13.5">
      <c r="A12468" s="663" t="s">
        <v>4379</v>
      </c>
      <c r="B12468" s="664"/>
      <c r="C12468" s="664"/>
      <c r="D12468" s="665"/>
      <c r="E12468" s="604" t="s">
        <v>4157</v>
      </c>
      <c r="F12468" s="685">
        <v>0.15</v>
      </c>
      <c r="G12468" s="606">
        <v>7245</v>
      </c>
      <c r="H12468" s="607">
        <v>1086.75</v>
      </c>
    </row>
    <row r="12469" spans="1:8" ht="13.5">
      <c r="A12469" s="663" t="s">
        <v>5282</v>
      </c>
      <c r="B12469" s="664"/>
      <c r="C12469" s="664"/>
      <c r="D12469" s="665"/>
      <c r="E12469" s="604" t="s">
        <v>4138</v>
      </c>
      <c r="F12469" s="685">
        <v>4.5599999999999996</v>
      </c>
      <c r="G12469" s="606">
        <v>553</v>
      </c>
      <c r="H12469" s="607">
        <v>2521.6799999999998</v>
      </c>
    </row>
    <row r="12470" spans="1:8" ht="13.5">
      <c r="A12470" s="663" t="s">
        <v>5311</v>
      </c>
      <c r="B12470" s="664"/>
      <c r="C12470" s="664"/>
      <c r="D12470" s="665"/>
      <c r="E12470" s="604" t="s">
        <v>4138</v>
      </c>
      <c r="F12470" s="685">
        <v>0.8</v>
      </c>
      <c r="G12470" s="606">
        <v>61856</v>
      </c>
      <c r="H12470" s="607">
        <v>49484.800000000003</v>
      </c>
    </row>
    <row r="12471" spans="1:8">
      <c r="A12471" s="601"/>
      <c r="B12471" s="602"/>
      <c r="C12471" s="602"/>
      <c r="D12471" s="603"/>
      <c r="E12471" s="604" t="s">
        <v>4141</v>
      </c>
      <c r="F12471" s="605"/>
      <c r="G12471" s="606" t="s">
        <v>4141</v>
      </c>
      <c r="H12471" s="607" t="s">
        <v>4141</v>
      </c>
    </row>
    <row r="12472" spans="1:8">
      <c r="A12472" s="608"/>
      <c r="B12472" s="609"/>
      <c r="C12472" s="609"/>
      <c r="D12472" s="610"/>
      <c r="E12472" s="611" t="s">
        <v>4142</v>
      </c>
      <c r="F12472" s="611"/>
      <c r="G12472" s="611"/>
      <c r="H12472" s="612">
        <v>82419.429999999993</v>
      </c>
    </row>
    <row r="12473" spans="1:8">
      <c r="A12473" s="613" t="s">
        <v>4143</v>
      </c>
      <c r="B12473" s="614"/>
      <c r="C12473" s="615"/>
      <c r="D12473" s="616"/>
      <c r="E12473" s="615"/>
      <c r="F12473" s="615"/>
      <c r="G12473" s="617"/>
      <c r="H12473" s="618"/>
    </row>
    <row r="12474" spans="1:8">
      <c r="A12474" s="594" t="s">
        <v>4064</v>
      </c>
      <c r="B12474" s="595"/>
      <c r="C12474" s="595"/>
      <c r="D12474" s="596"/>
      <c r="E12474" s="597" t="s">
        <v>4130</v>
      </c>
      <c r="F12474" s="598" t="s">
        <v>4144</v>
      </c>
      <c r="G12474" s="599" t="s">
        <v>4133</v>
      </c>
      <c r="H12474" s="600" t="s">
        <v>4134</v>
      </c>
    </row>
    <row r="12475" spans="1:8">
      <c r="A12475" s="601" t="s">
        <v>4145</v>
      </c>
      <c r="B12475" s="602"/>
      <c r="C12475" s="602"/>
      <c r="D12475" s="603"/>
      <c r="E12475" s="604" t="s">
        <v>4146</v>
      </c>
      <c r="F12475" s="619">
        <v>7.4</v>
      </c>
      <c r="G12475" s="606">
        <v>1587.2183463750353</v>
      </c>
      <c r="H12475" s="607">
        <v>11745.42</v>
      </c>
    </row>
    <row r="12476" spans="1:8">
      <c r="A12476" s="601"/>
      <c r="B12476" s="602"/>
      <c r="C12476" s="602"/>
      <c r="D12476" s="603"/>
      <c r="E12476" s="604" t="s">
        <v>4141</v>
      </c>
      <c r="F12476" s="619" t="s">
        <v>4141</v>
      </c>
      <c r="G12476" s="606" t="s">
        <v>4141</v>
      </c>
      <c r="H12476" s="607" t="s">
        <v>4141</v>
      </c>
    </row>
    <row r="12477" spans="1:8">
      <c r="A12477" s="620"/>
      <c r="B12477" s="621"/>
      <c r="C12477" s="621"/>
      <c r="D12477" s="622"/>
      <c r="E12477" s="623" t="s">
        <v>4147</v>
      </c>
      <c r="F12477" s="624"/>
      <c r="G12477" s="625"/>
      <c r="H12477" s="612">
        <v>11745.42</v>
      </c>
    </row>
    <row r="12478" spans="1:8">
      <c r="A12478" s="626" t="s">
        <v>4148</v>
      </c>
      <c r="B12478" s="627"/>
      <c r="C12478" s="628"/>
      <c r="D12478" s="629"/>
      <c r="E12478" s="628"/>
      <c r="F12478" s="628"/>
      <c r="G12478" s="630"/>
      <c r="H12478" s="631"/>
    </row>
    <row r="12479" spans="1:8">
      <c r="A12479" s="594" t="s">
        <v>4064</v>
      </c>
      <c r="B12479" s="595"/>
      <c r="C12479" s="595"/>
      <c r="D12479" s="596"/>
      <c r="E12479" s="597" t="s">
        <v>4130</v>
      </c>
      <c r="F12479" s="598" t="s">
        <v>4132</v>
      </c>
      <c r="G12479" s="599" t="s">
        <v>4133</v>
      </c>
      <c r="H12479" s="600" t="s">
        <v>4134</v>
      </c>
    </row>
    <row r="12480" spans="1:8">
      <c r="A12480" s="601" t="s">
        <v>4149</v>
      </c>
      <c r="B12480" s="602"/>
      <c r="C12480" s="602"/>
      <c r="D12480" s="603"/>
      <c r="E12480" s="604" t="s">
        <v>4140</v>
      </c>
      <c r="F12480" s="686">
        <v>0.1</v>
      </c>
      <c r="G12480" s="606">
        <v>64783.484999999993</v>
      </c>
      <c r="H12480" s="607">
        <v>6478.35</v>
      </c>
    </row>
    <row r="12481" spans="1:8">
      <c r="A12481" s="601"/>
      <c r="B12481" s="602"/>
      <c r="C12481" s="602"/>
      <c r="D12481" s="603"/>
      <c r="E12481" s="604" t="s">
        <v>4141</v>
      </c>
      <c r="F12481" s="633"/>
      <c r="G12481" s="606" t="s">
        <v>4141</v>
      </c>
      <c r="H12481" s="607" t="s">
        <v>4141</v>
      </c>
    </row>
    <row r="12482" spans="1:8">
      <c r="A12482" s="601"/>
      <c r="B12482" s="602"/>
      <c r="C12482" s="602"/>
      <c r="D12482" s="603"/>
      <c r="E12482" s="604" t="s">
        <v>4141</v>
      </c>
      <c r="F12482" s="633"/>
      <c r="G12482" s="606" t="s">
        <v>4141</v>
      </c>
      <c r="H12482" s="607" t="s">
        <v>4141</v>
      </c>
    </row>
    <row r="12483" spans="1:8">
      <c r="A12483" s="601"/>
      <c r="B12483" s="602"/>
      <c r="C12483" s="602"/>
      <c r="D12483" s="603"/>
      <c r="E12483" s="623" t="s">
        <v>4150</v>
      </c>
      <c r="F12483" s="624"/>
      <c r="G12483" s="625"/>
      <c r="H12483" s="612">
        <v>6478.35</v>
      </c>
    </row>
    <row r="12484" spans="1:8">
      <c r="A12484" s="634" t="s">
        <v>4151</v>
      </c>
      <c r="B12484" s="635"/>
      <c r="C12484" s="636"/>
      <c r="D12484" s="637"/>
      <c r="E12484" s="636"/>
      <c r="F12484" s="636"/>
      <c r="G12484" s="638"/>
      <c r="H12484" s="639"/>
    </row>
    <row r="12485" spans="1:8">
      <c r="A12485" s="594" t="s">
        <v>4064</v>
      </c>
      <c r="B12485" s="595"/>
      <c r="C12485" s="595"/>
      <c r="D12485" s="596"/>
      <c r="E12485" s="597" t="s">
        <v>4130</v>
      </c>
      <c r="F12485" s="598" t="s">
        <v>4144</v>
      </c>
      <c r="G12485" s="599" t="s">
        <v>4133</v>
      </c>
      <c r="H12485" s="600" t="s">
        <v>4134</v>
      </c>
    </row>
    <row r="12486" spans="1:8">
      <c r="A12486" s="601" t="s">
        <v>4195</v>
      </c>
      <c r="B12486" s="602"/>
      <c r="C12486" s="602"/>
      <c r="D12486" s="603"/>
      <c r="E12486" s="604" t="s">
        <v>4146</v>
      </c>
      <c r="F12486" s="640">
        <v>7.4</v>
      </c>
      <c r="G12486" s="606">
        <v>45029.264109374999</v>
      </c>
      <c r="H12486" s="607">
        <v>333216.55</v>
      </c>
    </row>
    <row r="12487" spans="1:8">
      <c r="A12487" s="601"/>
      <c r="B12487" s="602"/>
      <c r="C12487" s="602"/>
      <c r="D12487" s="603"/>
      <c r="E12487" s="604" t="s">
        <v>4141</v>
      </c>
      <c r="F12487" s="605"/>
      <c r="G12487" s="606" t="s">
        <v>4141</v>
      </c>
      <c r="H12487" s="607" t="s">
        <v>4141</v>
      </c>
    </row>
    <row r="12488" spans="1:8" ht="13.5" thickBot="1">
      <c r="A12488" s="641"/>
      <c r="B12488" s="642"/>
      <c r="C12488" s="642"/>
      <c r="D12488" s="643"/>
      <c r="E12488" s="644" t="s">
        <v>4153</v>
      </c>
      <c r="F12488" s="645"/>
      <c r="G12488" s="646"/>
      <c r="H12488" s="647">
        <v>333216.55</v>
      </c>
    </row>
    <row r="12489" spans="1:8" ht="13.5" thickBot="1">
      <c r="A12489" s="648" t="s">
        <v>4154</v>
      </c>
      <c r="B12489" s="649"/>
      <c r="C12489" s="649"/>
      <c r="D12489" s="649"/>
      <c r="E12489" s="650"/>
      <c r="F12489" s="651">
        <v>433859.75</v>
      </c>
      <c r="G12489" s="652"/>
      <c r="H12489" s="653"/>
    </row>
    <row r="12490" spans="1:8">
      <c r="A12490" s="551"/>
      <c r="B12490" s="551"/>
      <c r="C12490" s="551"/>
      <c r="D12490" s="551"/>
      <c r="E12490" s="551"/>
      <c r="F12490" s="551"/>
      <c r="G12490" s="551"/>
      <c r="H12490" s="551"/>
    </row>
    <row r="12491" spans="1:8" ht="17.25" thickBot="1">
      <c r="A12491" s="689"/>
      <c r="B12491" s="689"/>
      <c r="C12491" s="689"/>
      <c r="D12491" s="689"/>
      <c r="E12491" s="689"/>
      <c r="F12491" s="689"/>
      <c r="G12491" s="689"/>
      <c r="H12491" s="689"/>
    </row>
    <row r="12492" spans="1:8" ht="51.75" thickBot="1">
      <c r="A12492" s="573" t="s">
        <v>4129</v>
      </c>
      <c r="B12492" s="581"/>
      <c r="C12492" s="581"/>
      <c r="D12492" s="582" t="s">
        <v>969</v>
      </c>
      <c r="E12492" s="583" t="s">
        <v>4130</v>
      </c>
      <c r="F12492" s="584" t="s">
        <v>28</v>
      </c>
      <c r="G12492" s="585" t="s">
        <v>0</v>
      </c>
      <c r="H12492" s="586" t="s">
        <v>5313</v>
      </c>
    </row>
    <row r="12493" spans="1:8" ht="15.75" customHeight="1" thickBot="1">
      <c r="A12493" s="684"/>
      <c r="B12493" s="684"/>
      <c r="C12493" s="684"/>
      <c r="D12493" s="684"/>
      <c r="E12493" s="684"/>
      <c r="F12493" s="684"/>
      <c r="G12493" s="684"/>
      <c r="H12493" s="684"/>
    </row>
    <row r="12494" spans="1:8">
      <c r="A12494" s="588" t="s">
        <v>1297</v>
      </c>
      <c r="B12494" s="589"/>
      <c r="C12494" s="590"/>
      <c r="D12494" s="591"/>
      <c r="E12494" s="590"/>
      <c r="F12494" s="590"/>
      <c r="G12494" s="592"/>
      <c r="H12494" s="593"/>
    </row>
    <row r="12495" spans="1:8">
      <c r="A12495" s="594" t="s">
        <v>4064</v>
      </c>
      <c r="B12495" s="595"/>
      <c r="C12495" s="595"/>
      <c r="D12495" s="596"/>
      <c r="E12495" s="597" t="s">
        <v>4130</v>
      </c>
      <c r="F12495" s="598" t="s">
        <v>4132</v>
      </c>
      <c r="G12495" s="599" t="s">
        <v>4133</v>
      </c>
      <c r="H12495" s="600" t="s">
        <v>4134</v>
      </c>
    </row>
    <row r="12496" spans="1:8" ht="13.5">
      <c r="A12496" s="663" t="s">
        <v>5285</v>
      </c>
      <c r="B12496" s="664"/>
      <c r="C12496" s="664"/>
      <c r="D12496" s="665"/>
      <c r="E12496" s="604" t="s">
        <v>4138</v>
      </c>
      <c r="F12496" s="685">
        <v>0.1</v>
      </c>
      <c r="G12496" s="606">
        <v>24804</v>
      </c>
      <c r="H12496" s="607">
        <v>2480.4</v>
      </c>
    </row>
    <row r="12497" spans="1:8" ht="13.5">
      <c r="A12497" s="663" t="s">
        <v>5281</v>
      </c>
      <c r="B12497" s="664"/>
      <c r="C12497" s="664"/>
      <c r="D12497" s="665"/>
      <c r="E12497" s="604" t="s">
        <v>4138</v>
      </c>
      <c r="F12497" s="685">
        <v>0.1</v>
      </c>
      <c r="G12497" s="606">
        <v>81218</v>
      </c>
      <c r="H12497" s="607">
        <v>8121.8</v>
      </c>
    </row>
    <row r="12498" spans="1:8" ht="13.5">
      <c r="A12498" s="663" t="s">
        <v>4379</v>
      </c>
      <c r="B12498" s="664"/>
      <c r="C12498" s="664"/>
      <c r="D12498" s="665"/>
      <c r="E12498" s="604" t="s">
        <v>4157</v>
      </c>
      <c r="F12498" s="685">
        <v>0.05</v>
      </c>
      <c r="G12498" s="606">
        <v>7245</v>
      </c>
      <c r="H12498" s="607">
        <v>362.25</v>
      </c>
    </row>
    <row r="12499" spans="1:8" ht="13.5">
      <c r="A12499" s="663" t="s">
        <v>4978</v>
      </c>
      <c r="B12499" s="664"/>
      <c r="C12499" s="664"/>
      <c r="D12499" s="665"/>
      <c r="E12499" s="604" t="s">
        <v>4177</v>
      </c>
      <c r="F12499" s="685">
        <v>0.05</v>
      </c>
      <c r="G12499" s="606">
        <v>62798</v>
      </c>
      <c r="H12499" s="607">
        <v>3139.9</v>
      </c>
    </row>
    <row r="12500" spans="1:8" ht="13.5">
      <c r="A12500" s="663" t="s">
        <v>5311</v>
      </c>
      <c r="B12500" s="664"/>
      <c r="C12500" s="664"/>
      <c r="D12500" s="665"/>
      <c r="E12500" s="604" t="s">
        <v>4138</v>
      </c>
      <c r="F12500" s="685">
        <v>0.2</v>
      </c>
      <c r="G12500" s="606">
        <v>61856</v>
      </c>
      <c r="H12500" s="607">
        <v>12371.2</v>
      </c>
    </row>
    <row r="12501" spans="1:8" ht="13.5">
      <c r="A12501" s="601" t="s">
        <v>4977</v>
      </c>
      <c r="B12501" s="602"/>
      <c r="C12501" s="602"/>
      <c r="D12501" s="603"/>
      <c r="E12501" s="604" t="s">
        <v>4228</v>
      </c>
      <c r="F12501" s="685">
        <v>0.03</v>
      </c>
      <c r="G12501" s="606">
        <v>86659</v>
      </c>
      <c r="H12501" s="607">
        <v>2599.77</v>
      </c>
    </row>
    <row r="12502" spans="1:8">
      <c r="A12502" s="608"/>
      <c r="B12502" s="609"/>
      <c r="C12502" s="609"/>
      <c r="D12502" s="610"/>
      <c r="E12502" s="611" t="s">
        <v>4142</v>
      </c>
      <c r="F12502" s="611"/>
      <c r="G12502" s="611"/>
      <c r="H12502" s="612">
        <v>29075.32</v>
      </c>
    </row>
    <row r="12503" spans="1:8">
      <c r="A12503" s="613" t="s">
        <v>4143</v>
      </c>
      <c r="B12503" s="614"/>
      <c r="C12503" s="615"/>
      <c r="D12503" s="616"/>
      <c r="E12503" s="615"/>
      <c r="F12503" s="615"/>
      <c r="G12503" s="617"/>
      <c r="H12503" s="618"/>
    </row>
    <row r="12504" spans="1:8">
      <c r="A12504" s="594" t="s">
        <v>4064</v>
      </c>
      <c r="B12504" s="595"/>
      <c r="C12504" s="595"/>
      <c r="D12504" s="596"/>
      <c r="E12504" s="597" t="s">
        <v>4130</v>
      </c>
      <c r="F12504" s="598" t="s">
        <v>4144</v>
      </c>
      <c r="G12504" s="599" t="s">
        <v>4133</v>
      </c>
      <c r="H12504" s="600" t="s">
        <v>4134</v>
      </c>
    </row>
    <row r="12505" spans="1:8">
      <c r="A12505" s="601" t="s">
        <v>4145</v>
      </c>
      <c r="B12505" s="602"/>
      <c r="C12505" s="602"/>
      <c r="D12505" s="603"/>
      <c r="E12505" s="604" t="s">
        <v>4146</v>
      </c>
      <c r="F12505" s="619">
        <v>3</v>
      </c>
      <c r="G12505" s="606">
        <v>1587.2183463750353</v>
      </c>
      <c r="H12505" s="607">
        <v>4761.66</v>
      </c>
    </row>
    <row r="12506" spans="1:8">
      <c r="A12506" s="601"/>
      <c r="B12506" s="602"/>
      <c r="C12506" s="602"/>
      <c r="D12506" s="603"/>
      <c r="E12506" s="604" t="s">
        <v>4141</v>
      </c>
      <c r="F12506" s="619" t="s">
        <v>4141</v>
      </c>
      <c r="G12506" s="606" t="s">
        <v>4141</v>
      </c>
      <c r="H12506" s="607" t="s">
        <v>4141</v>
      </c>
    </row>
    <row r="12507" spans="1:8">
      <c r="A12507" s="620"/>
      <c r="B12507" s="621"/>
      <c r="C12507" s="621"/>
      <c r="D12507" s="622"/>
      <c r="E12507" s="623" t="s">
        <v>4147</v>
      </c>
      <c r="F12507" s="624"/>
      <c r="G12507" s="625"/>
      <c r="H12507" s="612">
        <v>4761.66</v>
      </c>
    </row>
    <row r="12508" spans="1:8">
      <c r="A12508" s="626" t="s">
        <v>4148</v>
      </c>
      <c r="B12508" s="627"/>
      <c r="C12508" s="628"/>
      <c r="D12508" s="629"/>
      <c r="E12508" s="628"/>
      <c r="F12508" s="628"/>
      <c r="G12508" s="630"/>
      <c r="H12508" s="631"/>
    </row>
    <row r="12509" spans="1:8">
      <c r="A12509" s="594" t="s">
        <v>4064</v>
      </c>
      <c r="B12509" s="595"/>
      <c r="C12509" s="595"/>
      <c r="D12509" s="596"/>
      <c r="E12509" s="597" t="s">
        <v>4130</v>
      </c>
      <c r="F12509" s="598" t="s">
        <v>4132</v>
      </c>
      <c r="G12509" s="599" t="s">
        <v>4133</v>
      </c>
      <c r="H12509" s="600" t="s">
        <v>4134</v>
      </c>
    </row>
    <row r="12510" spans="1:8">
      <c r="A12510" s="601" t="s">
        <v>4149</v>
      </c>
      <c r="B12510" s="602"/>
      <c r="C12510" s="602"/>
      <c r="D12510" s="603"/>
      <c r="E12510" s="604" t="s">
        <v>4140</v>
      </c>
      <c r="F12510" s="686">
        <v>0.20830000000000001</v>
      </c>
      <c r="G12510" s="606">
        <v>64783.484999999993</v>
      </c>
      <c r="H12510" s="607">
        <v>13494.4</v>
      </c>
    </row>
    <row r="12511" spans="1:8">
      <c r="A12511" s="601"/>
      <c r="B12511" s="602"/>
      <c r="C12511" s="602"/>
      <c r="D12511" s="603"/>
      <c r="E12511" s="604" t="s">
        <v>4141</v>
      </c>
      <c r="F12511" s="633"/>
      <c r="G12511" s="606" t="s">
        <v>4141</v>
      </c>
      <c r="H12511" s="607" t="s">
        <v>4141</v>
      </c>
    </row>
    <row r="12512" spans="1:8">
      <c r="A12512" s="601"/>
      <c r="B12512" s="602"/>
      <c r="C12512" s="602"/>
      <c r="D12512" s="603"/>
      <c r="E12512" s="604" t="s">
        <v>4141</v>
      </c>
      <c r="F12512" s="633"/>
      <c r="G12512" s="606" t="s">
        <v>4141</v>
      </c>
      <c r="H12512" s="607" t="s">
        <v>4141</v>
      </c>
    </row>
    <row r="12513" spans="1:8">
      <c r="A12513" s="601"/>
      <c r="B12513" s="602"/>
      <c r="C12513" s="602"/>
      <c r="D12513" s="603"/>
      <c r="E12513" s="623" t="s">
        <v>4150</v>
      </c>
      <c r="F12513" s="624"/>
      <c r="G12513" s="625"/>
      <c r="H12513" s="612">
        <v>13494.4</v>
      </c>
    </row>
    <row r="12514" spans="1:8">
      <c r="A12514" s="634" t="s">
        <v>4151</v>
      </c>
      <c r="B12514" s="635"/>
      <c r="C12514" s="636"/>
      <c r="D12514" s="637"/>
      <c r="E12514" s="636"/>
      <c r="F12514" s="636"/>
      <c r="G12514" s="638"/>
      <c r="H12514" s="639"/>
    </row>
    <row r="12515" spans="1:8">
      <c r="A12515" s="594" t="s">
        <v>4064</v>
      </c>
      <c r="B12515" s="595"/>
      <c r="C12515" s="595"/>
      <c r="D12515" s="596"/>
      <c r="E12515" s="597" t="s">
        <v>4130</v>
      </c>
      <c r="F12515" s="598" t="s">
        <v>4144</v>
      </c>
      <c r="G12515" s="599" t="s">
        <v>4133</v>
      </c>
      <c r="H12515" s="600" t="s">
        <v>4134</v>
      </c>
    </row>
    <row r="12516" spans="1:8">
      <c r="A12516" s="601" t="s">
        <v>4195</v>
      </c>
      <c r="B12516" s="602"/>
      <c r="C12516" s="602"/>
      <c r="D12516" s="603"/>
      <c r="E12516" s="604" t="s">
        <v>4146</v>
      </c>
      <c r="F12516" s="640">
        <v>3</v>
      </c>
      <c r="G12516" s="606">
        <v>45029.264109374999</v>
      </c>
      <c r="H12516" s="607">
        <v>135087.79</v>
      </c>
    </row>
    <row r="12517" spans="1:8">
      <c r="A12517" s="601"/>
      <c r="B12517" s="602"/>
      <c r="C12517" s="602"/>
      <c r="D12517" s="603"/>
      <c r="E12517" s="604" t="s">
        <v>4141</v>
      </c>
      <c r="F12517" s="605"/>
      <c r="G12517" s="606" t="s">
        <v>4141</v>
      </c>
      <c r="H12517" s="607" t="s">
        <v>4141</v>
      </c>
    </row>
    <row r="12518" spans="1:8" ht="13.5" thickBot="1">
      <c r="A12518" s="641"/>
      <c r="B12518" s="642"/>
      <c r="C12518" s="642"/>
      <c r="D12518" s="643"/>
      <c r="E12518" s="644" t="s">
        <v>4153</v>
      </c>
      <c r="F12518" s="645"/>
      <c r="G12518" s="646"/>
      <c r="H12518" s="647">
        <v>135087.79</v>
      </c>
    </row>
    <row r="12519" spans="1:8" ht="13.5" thickBot="1">
      <c r="A12519" s="648" t="s">
        <v>4154</v>
      </c>
      <c r="B12519" s="649"/>
      <c r="C12519" s="649"/>
      <c r="D12519" s="649"/>
      <c r="E12519" s="650"/>
      <c r="F12519" s="651">
        <v>182419.17</v>
      </c>
      <c r="G12519" s="652"/>
      <c r="H12519" s="653"/>
    </row>
    <row r="12520" spans="1:8">
      <c r="A12520" s="551"/>
      <c r="B12520" s="551"/>
      <c r="C12520" s="551"/>
      <c r="D12520" s="551"/>
      <c r="E12520" s="551"/>
      <c r="F12520" s="551"/>
      <c r="G12520" s="551"/>
      <c r="H12520" s="551"/>
    </row>
    <row r="12521" spans="1:8" ht="17.25" thickBot="1">
      <c r="A12521" s="689"/>
      <c r="B12521" s="689"/>
      <c r="C12521" s="689"/>
      <c r="D12521" s="689"/>
      <c r="E12521" s="689"/>
      <c r="F12521" s="689"/>
      <c r="G12521" s="689"/>
      <c r="H12521" s="689"/>
    </row>
    <row r="12522" spans="1:8" ht="13.5" thickBot="1">
      <c r="A12522" s="573" t="s">
        <v>4129</v>
      </c>
      <c r="B12522" s="581"/>
      <c r="C12522" s="581"/>
      <c r="D12522" s="582" t="s">
        <v>971</v>
      </c>
      <c r="E12522" s="583" t="s">
        <v>4130</v>
      </c>
      <c r="F12522" s="584" t="s">
        <v>25</v>
      </c>
      <c r="G12522" s="585" t="s">
        <v>0</v>
      </c>
      <c r="H12522" s="586" t="s">
        <v>5314</v>
      </c>
    </row>
    <row r="12523" spans="1:8" ht="15.75" customHeight="1" thickBot="1">
      <c r="A12523" s="684"/>
      <c r="B12523" s="684"/>
      <c r="C12523" s="684"/>
      <c r="D12523" s="684"/>
      <c r="E12523" s="684"/>
      <c r="F12523" s="684"/>
      <c r="G12523" s="684"/>
      <c r="H12523" s="684"/>
    </row>
    <row r="12524" spans="1:8">
      <c r="A12524" s="588" t="s">
        <v>1297</v>
      </c>
      <c r="B12524" s="589"/>
      <c r="C12524" s="590"/>
      <c r="D12524" s="591"/>
      <c r="E12524" s="590"/>
      <c r="F12524" s="590"/>
      <c r="G12524" s="592"/>
      <c r="H12524" s="593"/>
    </row>
    <row r="12525" spans="1:8">
      <c r="A12525" s="594" t="s">
        <v>4064</v>
      </c>
      <c r="B12525" s="595"/>
      <c r="C12525" s="595"/>
      <c r="D12525" s="596"/>
      <c r="E12525" s="597" t="s">
        <v>4130</v>
      </c>
      <c r="F12525" s="598" t="s">
        <v>4132</v>
      </c>
      <c r="G12525" s="599" t="s">
        <v>4133</v>
      </c>
      <c r="H12525" s="600" t="s">
        <v>4134</v>
      </c>
    </row>
    <row r="12526" spans="1:8" ht="13.5">
      <c r="A12526" s="663" t="s">
        <v>5281</v>
      </c>
      <c r="B12526" s="664"/>
      <c r="C12526" s="664"/>
      <c r="D12526" s="665"/>
      <c r="E12526" s="604" t="s">
        <v>4138</v>
      </c>
      <c r="F12526" s="685">
        <v>0.25</v>
      </c>
      <c r="G12526" s="606">
        <v>81218</v>
      </c>
      <c r="H12526" s="607">
        <v>20304.5</v>
      </c>
    </row>
    <row r="12527" spans="1:8" ht="13.5">
      <c r="A12527" s="663" t="s">
        <v>4379</v>
      </c>
      <c r="B12527" s="664"/>
      <c r="C12527" s="664"/>
      <c r="D12527" s="665"/>
      <c r="E12527" s="604" t="s">
        <v>4157</v>
      </c>
      <c r="F12527" s="685">
        <v>0.25</v>
      </c>
      <c r="G12527" s="606">
        <v>7245</v>
      </c>
      <c r="H12527" s="607">
        <v>1811.25</v>
      </c>
    </row>
    <row r="12528" spans="1:8" ht="13.5">
      <c r="A12528" s="663" t="s">
        <v>5282</v>
      </c>
      <c r="B12528" s="664"/>
      <c r="C12528" s="664"/>
      <c r="D12528" s="665"/>
      <c r="E12528" s="604" t="s">
        <v>4138</v>
      </c>
      <c r="F12528" s="685">
        <v>2</v>
      </c>
      <c r="G12528" s="606">
        <v>553</v>
      </c>
      <c r="H12528" s="607">
        <v>1106</v>
      </c>
    </row>
    <row r="12529" spans="1:8">
      <c r="A12529" s="601"/>
      <c r="B12529" s="602"/>
      <c r="C12529" s="602"/>
      <c r="D12529" s="603"/>
      <c r="E12529" s="604" t="s">
        <v>4141</v>
      </c>
      <c r="F12529" s="605"/>
      <c r="G12529" s="606" t="s">
        <v>4141</v>
      </c>
      <c r="H12529" s="607" t="s">
        <v>4141</v>
      </c>
    </row>
    <row r="12530" spans="1:8">
      <c r="A12530" s="608"/>
      <c r="B12530" s="609"/>
      <c r="C12530" s="609"/>
      <c r="D12530" s="610"/>
      <c r="E12530" s="611" t="s">
        <v>4142</v>
      </c>
      <c r="F12530" s="611"/>
      <c r="G12530" s="611"/>
      <c r="H12530" s="612">
        <v>23221.75</v>
      </c>
    </row>
    <row r="12531" spans="1:8">
      <c r="A12531" s="613" t="s">
        <v>4143</v>
      </c>
      <c r="B12531" s="614"/>
      <c r="C12531" s="615"/>
      <c r="D12531" s="616"/>
      <c r="E12531" s="615"/>
      <c r="F12531" s="615"/>
      <c r="G12531" s="617"/>
      <c r="H12531" s="618"/>
    </row>
    <row r="12532" spans="1:8">
      <c r="A12532" s="594" t="s">
        <v>4064</v>
      </c>
      <c r="B12532" s="595"/>
      <c r="C12532" s="595"/>
      <c r="D12532" s="596"/>
      <c r="E12532" s="597" t="s">
        <v>4130</v>
      </c>
      <c r="F12532" s="598" t="s">
        <v>4144</v>
      </c>
      <c r="G12532" s="599" t="s">
        <v>4133</v>
      </c>
      <c r="H12532" s="600" t="s">
        <v>4134</v>
      </c>
    </row>
    <row r="12533" spans="1:8">
      <c r="A12533" s="601" t="s">
        <v>4145</v>
      </c>
      <c r="B12533" s="602"/>
      <c r="C12533" s="602"/>
      <c r="D12533" s="603"/>
      <c r="E12533" s="604" t="s">
        <v>4146</v>
      </c>
      <c r="F12533" s="619">
        <v>1.1100000000000001</v>
      </c>
      <c r="G12533" s="606">
        <v>1587.2183463750353</v>
      </c>
      <c r="H12533" s="607">
        <v>1761.81</v>
      </c>
    </row>
    <row r="12534" spans="1:8">
      <c r="A12534" s="601"/>
      <c r="B12534" s="602"/>
      <c r="C12534" s="602"/>
      <c r="D12534" s="603"/>
      <c r="E12534" s="604" t="s">
        <v>4141</v>
      </c>
      <c r="F12534" s="619" t="s">
        <v>4141</v>
      </c>
      <c r="G12534" s="606" t="s">
        <v>4141</v>
      </c>
      <c r="H12534" s="607" t="s">
        <v>4141</v>
      </c>
    </row>
    <row r="12535" spans="1:8">
      <c r="A12535" s="620"/>
      <c r="B12535" s="621"/>
      <c r="C12535" s="621"/>
      <c r="D12535" s="622"/>
      <c r="E12535" s="623" t="s">
        <v>4147</v>
      </c>
      <c r="F12535" s="624"/>
      <c r="G12535" s="625"/>
      <c r="H12535" s="612">
        <v>1761.81</v>
      </c>
    </row>
    <row r="12536" spans="1:8">
      <c r="A12536" s="626" t="s">
        <v>4148</v>
      </c>
      <c r="B12536" s="627"/>
      <c r="C12536" s="628"/>
      <c r="D12536" s="629"/>
      <c r="E12536" s="628"/>
      <c r="F12536" s="628"/>
      <c r="G12536" s="630"/>
      <c r="H12536" s="631"/>
    </row>
    <row r="12537" spans="1:8">
      <c r="A12537" s="594" t="s">
        <v>4064</v>
      </c>
      <c r="B12537" s="595"/>
      <c r="C12537" s="595"/>
      <c r="D12537" s="596"/>
      <c r="E12537" s="597" t="s">
        <v>4130</v>
      </c>
      <c r="F12537" s="598" t="s">
        <v>4132</v>
      </c>
      <c r="G12537" s="599" t="s">
        <v>4133</v>
      </c>
      <c r="H12537" s="600" t="s">
        <v>4134</v>
      </c>
    </row>
    <row r="12538" spans="1:8">
      <c r="A12538" s="601" t="s">
        <v>4149</v>
      </c>
      <c r="B12538" s="602"/>
      <c r="C12538" s="602"/>
      <c r="D12538" s="603"/>
      <c r="E12538" s="604" t="s">
        <v>4140</v>
      </c>
      <c r="F12538" s="686">
        <v>0.20830000000000001</v>
      </c>
      <c r="G12538" s="606">
        <v>64783.484999999993</v>
      </c>
      <c r="H12538" s="607">
        <v>13494.4</v>
      </c>
    </row>
    <row r="12539" spans="1:8">
      <c r="A12539" s="601"/>
      <c r="B12539" s="602"/>
      <c r="C12539" s="602"/>
      <c r="D12539" s="603"/>
      <c r="E12539" s="604" t="s">
        <v>4141</v>
      </c>
      <c r="F12539" s="633"/>
      <c r="G12539" s="606" t="s">
        <v>4141</v>
      </c>
      <c r="H12539" s="607" t="s">
        <v>4141</v>
      </c>
    </row>
    <row r="12540" spans="1:8">
      <c r="A12540" s="601"/>
      <c r="B12540" s="602"/>
      <c r="C12540" s="602"/>
      <c r="D12540" s="603"/>
      <c r="E12540" s="604" t="s">
        <v>4141</v>
      </c>
      <c r="F12540" s="633"/>
      <c r="G12540" s="606" t="s">
        <v>4141</v>
      </c>
      <c r="H12540" s="607" t="s">
        <v>4141</v>
      </c>
    </row>
    <row r="12541" spans="1:8">
      <c r="A12541" s="601"/>
      <c r="B12541" s="602"/>
      <c r="C12541" s="602"/>
      <c r="D12541" s="603"/>
      <c r="E12541" s="623" t="s">
        <v>4150</v>
      </c>
      <c r="F12541" s="624"/>
      <c r="G12541" s="625"/>
      <c r="H12541" s="612">
        <v>13494.4</v>
      </c>
    </row>
    <row r="12542" spans="1:8">
      <c r="A12542" s="634" t="s">
        <v>4151</v>
      </c>
      <c r="B12542" s="635"/>
      <c r="C12542" s="636"/>
      <c r="D12542" s="637"/>
      <c r="E12542" s="636"/>
      <c r="F12542" s="636"/>
      <c r="G12542" s="638"/>
      <c r="H12542" s="639"/>
    </row>
    <row r="12543" spans="1:8">
      <c r="A12543" s="594" t="s">
        <v>4064</v>
      </c>
      <c r="B12543" s="595"/>
      <c r="C12543" s="595"/>
      <c r="D12543" s="596"/>
      <c r="E12543" s="597" t="s">
        <v>4130</v>
      </c>
      <c r="F12543" s="598" t="s">
        <v>4144</v>
      </c>
      <c r="G12543" s="599" t="s">
        <v>4133</v>
      </c>
      <c r="H12543" s="600" t="s">
        <v>4134</v>
      </c>
    </row>
    <row r="12544" spans="1:8">
      <c r="A12544" s="601" t="s">
        <v>4189</v>
      </c>
      <c r="B12544" s="602"/>
      <c r="C12544" s="602"/>
      <c r="D12544" s="603"/>
      <c r="E12544" s="604" t="s">
        <v>4146</v>
      </c>
      <c r="F12544" s="640">
        <v>1.1100000000000001</v>
      </c>
      <c r="G12544" s="606">
        <v>45029.264109374999</v>
      </c>
      <c r="H12544" s="607">
        <v>49982.48</v>
      </c>
    </row>
    <row r="12545" spans="1:8">
      <c r="A12545" s="601"/>
      <c r="B12545" s="602"/>
      <c r="C12545" s="602"/>
      <c r="D12545" s="603"/>
      <c r="E12545" s="604" t="s">
        <v>4141</v>
      </c>
      <c r="F12545" s="605"/>
      <c r="G12545" s="606" t="s">
        <v>4141</v>
      </c>
      <c r="H12545" s="607" t="s">
        <v>4141</v>
      </c>
    </row>
    <row r="12546" spans="1:8">
      <c r="A12546" s="601"/>
      <c r="B12546" s="602"/>
      <c r="C12546" s="602"/>
      <c r="D12546" s="603"/>
      <c r="E12546" s="604" t="s">
        <v>4141</v>
      </c>
      <c r="F12546" s="605"/>
      <c r="G12546" s="606" t="s">
        <v>4141</v>
      </c>
      <c r="H12546" s="607" t="s">
        <v>4141</v>
      </c>
    </row>
    <row r="12547" spans="1:8" ht="13.5" thickBot="1">
      <c r="A12547" s="641"/>
      <c r="B12547" s="642"/>
      <c r="C12547" s="642"/>
      <c r="D12547" s="643"/>
      <c r="E12547" s="644" t="s">
        <v>4153</v>
      </c>
      <c r="F12547" s="645"/>
      <c r="G12547" s="646"/>
      <c r="H12547" s="647">
        <v>49982.48</v>
      </c>
    </row>
    <row r="12548" spans="1:8" ht="13.5" thickBot="1">
      <c r="A12548" s="648" t="s">
        <v>4154</v>
      </c>
      <c r="B12548" s="649"/>
      <c r="C12548" s="649"/>
      <c r="D12548" s="649"/>
      <c r="E12548" s="650"/>
      <c r="F12548" s="651">
        <v>88460.44</v>
      </c>
      <c r="G12548" s="652"/>
      <c r="H12548" s="653"/>
    </row>
    <row r="12549" spans="1:8" ht="16.5">
      <c r="A12549" s="690"/>
      <c r="B12549" s="690"/>
      <c r="C12549" s="690"/>
      <c r="D12549" s="690"/>
      <c r="E12549" s="690"/>
      <c r="F12549" s="690"/>
      <c r="G12549" s="690"/>
      <c r="H12549" s="690"/>
    </row>
    <row r="12550" spans="1:8" ht="17.25" thickBot="1">
      <c r="A12550" s="689"/>
      <c r="B12550" s="689"/>
      <c r="C12550" s="689"/>
      <c r="D12550" s="689"/>
      <c r="E12550" s="689"/>
      <c r="F12550" s="689"/>
      <c r="G12550" s="689"/>
      <c r="H12550" s="689"/>
    </row>
    <row r="12551" spans="1:8" ht="13.5" thickBot="1">
      <c r="A12551" s="573" t="s">
        <v>4129</v>
      </c>
      <c r="B12551" s="581"/>
      <c r="C12551" s="581"/>
      <c r="D12551" s="582" t="s">
        <v>973</v>
      </c>
      <c r="E12551" s="583" t="s">
        <v>4130</v>
      </c>
      <c r="F12551" s="584" t="s">
        <v>25</v>
      </c>
      <c r="G12551" s="585" t="s">
        <v>0</v>
      </c>
      <c r="H12551" s="586" t="s">
        <v>5315</v>
      </c>
    </row>
    <row r="12552" spans="1:8" ht="15.75" customHeight="1" thickBot="1">
      <c r="A12552" s="684"/>
      <c r="B12552" s="684"/>
      <c r="C12552" s="684"/>
      <c r="D12552" s="684"/>
      <c r="E12552" s="684"/>
      <c r="F12552" s="684"/>
      <c r="G12552" s="684"/>
      <c r="H12552" s="684"/>
    </row>
    <row r="12553" spans="1:8">
      <c r="A12553" s="588" t="s">
        <v>1297</v>
      </c>
      <c r="B12553" s="589"/>
      <c r="C12553" s="590"/>
      <c r="D12553" s="591"/>
      <c r="E12553" s="590"/>
      <c r="F12553" s="590"/>
      <c r="G12553" s="592"/>
      <c r="H12553" s="593"/>
    </row>
    <row r="12554" spans="1:8">
      <c r="A12554" s="594" t="s">
        <v>4064</v>
      </c>
      <c r="B12554" s="595"/>
      <c r="C12554" s="595"/>
      <c r="D12554" s="596"/>
      <c r="E12554" s="597" t="s">
        <v>4130</v>
      </c>
      <c r="F12554" s="598" t="s">
        <v>4132</v>
      </c>
      <c r="G12554" s="599" t="s">
        <v>4133</v>
      </c>
      <c r="H12554" s="600" t="s">
        <v>4134</v>
      </c>
    </row>
    <row r="12555" spans="1:8" ht="13.5">
      <c r="A12555" s="663" t="s">
        <v>5310</v>
      </c>
      <c r="B12555" s="664"/>
      <c r="C12555" s="664"/>
      <c r="D12555" s="665"/>
      <c r="E12555" s="604" t="s">
        <v>4138</v>
      </c>
      <c r="F12555" s="685">
        <v>0.34</v>
      </c>
      <c r="G12555" s="606">
        <v>109875</v>
      </c>
      <c r="H12555" s="607">
        <v>37357.5</v>
      </c>
    </row>
    <row r="12556" spans="1:8" ht="13.5">
      <c r="A12556" s="663" t="s">
        <v>4379</v>
      </c>
      <c r="B12556" s="664"/>
      <c r="C12556" s="664"/>
      <c r="D12556" s="665"/>
      <c r="E12556" s="604" t="s">
        <v>4157</v>
      </c>
      <c r="F12556" s="685">
        <v>0.14000000000000001</v>
      </c>
      <c r="G12556" s="606">
        <v>7245</v>
      </c>
      <c r="H12556" s="607">
        <v>1014.3</v>
      </c>
    </row>
    <row r="12557" spans="1:8" ht="13.5">
      <c r="A12557" s="663" t="s">
        <v>5282</v>
      </c>
      <c r="B12557" s="664"/>
      <c r="C12557" s="664"/>
      <c r="D12557" s="665"/>
      <c r="E12557" s="604" t="s">
        <v>4138</v>
      </c>
      <c r="F12557" s="685">
        <v>2</v>
      </c>
      <c r="G12557" s="606">
        <v>553</v>
      </c>
      <c r="H12557" s="607">
        <v>1106</v>
      </c>
    </row>
    <row r="12558" spans="1:8">
      <c r="A12558" s="601"/>
      <c r="B12558" s="602"/>
      <c r="C12558" s="602"/>
      <c r="D12558" s="603"/>
      <c r="E12558" s="604" t="s">
        <v>4141</v>
      </c>
      <c r="F12558" s="605"/>
      <c r="G12558" s="606" t="s">
        <v>4141</v>
      </c>
      <c r="H12558" s="607" t="s">
        <v>4141</v>
      </c>
    </row>
    <row r="12559" spans="1:8">
      <c r="A12559" s="608"/>
      <c r="B12559" s="609"/>
      <c r="C12559" s="609"/>
      <c r="D12559" s="610"/>
      <c r="E12559" s="611" t="s">
        <v>4142</v>
      </c>
      <c r="F12559" s="611"/>
      <c r="G12559" s="611"/>
      <c r="H12559" s="612">
        <v>39477.800000000003</v>
      </c>
    </row>
    <row r="12560" spans="1:8">
      <c r="A12560" s="613" t="s">
        <v>4143</v>
      </c>
      <c r="B12560" s="614"/>
      <c r="C12560" s="615"/>
      <c r="D12560" s="616"/>
      <c r="E12560" s="615"/>
      <c r="F12560" s="615"/>
      <c r="G12560" s="617"/>
      <c r="H12560" s="618"/>
    </row>
    <row r="12561" spans="1:8">
      <c r="A12561" s="594" t="s">
        <v>4064</v>
      </c>
      <c r="B12561" s="595"/>
      <c r="C12561" s="595"/>
      <c r="D12561" s="596"/>
      <c r="E12561" s="597" t="s">
        <v>4130</v>
      </c>
      <c r="F12561" s="598" t="s">
        <v>4144</v>
      </c>
      <c r="G12561" s="599" t="s">
        <v>4133</v>
      </c>
      <c r="H12561" s="600" t="s">
        <v>4134</v>
      </c>
    </row>
    <row r="12562" spans="1:8">
      <c r="A12562" s="601" t="s">
        <v>4145</v>
      </c>
      <c r="B12562" s="602"/>
      <c r="C12562" s="602"/>
      <c r="D12562" s="603"/>
      <c r="E12562" s="604" t="s">
        <v>4146</v>
      </c>
      <c r="F12562" s="619">
        <v>1.06</v>
      </c>
      <c r="G12562" s="606">
        <v>1587.2183463750353</v>
      </c>
      <c r="H12562" s="607">
        <v>1682.45</v>
      </c>
    </row>
    <row r="12563" spans="1:8">
      <c r="A12563" s="620"/>
      <c r="B12563" s="621"/>
      <c r="C12563" s="621"/>
      <c r="D12563" s="622"/>
      <c r="E12563" s="623" t="s">
        <v>4147</v>
      </c>
      <c r="F12563" s="624"/>
      <c r="G12563" s="625"/>
      <c r="H12563" s="612">
        <v>1682.45</v>
      </c>
    </row>
    <row r="12564" spans="1:8">
      <c r="A12564" s="626" t="s">
        <v>4148</v>
      </c>
      <c r="B12564" s="627"/>
      <c r="C12564" s="628"/>
      <c r="D12564" s="629"/>
      <c r="E12564" s="628"/>
      <c r="F12564" s="628"/>
      <c r="G12564" s="630"/>
      <c r="H12564" s="631"/>
    </row>
    <row r="12565" spans="1:8">
      <c r="A12565" s="594" t="s">
        <v>4064</v>
      </c>
      <c r="B12565" s="595"/>
      <c r="C12565" s="595"/>
      <c r="D12565" s="596"/>
      <c r="E12565" s="597" t="s">
        <v>4130</v>
      </c>
      <c r="F12565" s="598" t="s">
        <v>4132</v>
      </c>
      <c r="G12565" s="599" t="s">
        <v>4133</v>
      </c>
      <c r="H12565" s="600" t="s">
        <v>4134</v>
      </c>
    </row>
    <row r="12566" spans="1:8">
      <c r="A12566" s="601" t="s">
        <v>4149</v>
      </c>
      <c r="B12566" s="602"/>
      <c r="C12566" s="602"/>
      <c r="D12566" s="603"/>
      <c r="E12566" s="604" t="s">
        <v>4140</v>
      </c>
      <c r="F12566" s="686">
        <v>0.20830000000000001</v>
      </c>
      <c r="G12566" s="606">
        <v>64783.484999999993</v>
      </c>
      <c r="H12566" s="607">
        <v>13494.4</v>
      </c>
    </row>
    <row r="12567" spans="1:8">
      <c r="A12567" s="601"/>
      <c r="B12567" s="602"/>
      <c r="C12567" s="602"/>
      <c r="D12567" s="603"/>
      <c r="E12567" s="604" t="s">
        <v>4141</v>
      </c>
      <c r="F12567" s="633"/>
      <c r="G12567" s="606" t="s">
        <v>4141</v>
      </c>
      <c r="H12567" s="607" t="s">
        <v>4141</v>
      </c>
    </row>
    <row r="12568" spans="1:8">
      <c r="A12568" s="601"/>
      <c r="B12568" s="602"/>
      <c r="C12568" s="602"/>
      <c r="D12568" s="603"/>
      <c r="E12568" s="623" t="s">
        <v>4150</v>
      </c>
      <c r="F12568" s="624"/>
      <c r="G12568" s="625"/>
      <c r="H12568" s="612">
        <v>13494.4</v>
      </c>
    </row>
    <row r="12569" spans="1:8">
      <c r="A12569" s="634" t="s">
        <v>4151</v>
      </c>
      <c r="B12569" s="635"/>
      <c r="C12569" s="636"/>
      <c r="D12569" s="637"/>
      <c r="E12569" s="636"/>
      <c r="F12569" s="636"/>
      <c r="G12569" s="638"/>
      <c r="H12569" s="639"/>
    </row>
    <row r="12570" spans="1:8">
      <c r="A12570" s="594" t="s">
        <v>4064</v>
      </c>
      <c r="B12570" s="595"/>
      <c r="C12570" s="595"/>
      <c r="D12570" s="596"/>
      <c r="E12570" s="597" t="s">
        <v>4130</v>
      </c>
      <c r="F12570" s="598" t="s">
        <v>4144</v>
      </c>
      <c r="G12570" s="599" t="s">
        <v>4133</v>
      </c>
      <c r="H12570" s="600" t="s">
        <v>4134</v>
      </c>
    </row>
    <row r="12571" spans="1:8">
      <c r="A12571" s="601" t="s">
        <v>4195</v>
      </c>
      <c r="B12571" s="602"/>
      <c r="C12571" s="602"/>
      <c r="D12571" s="603"/>
      <c r="E12571" s="604" t="s">
        <v>4146</v>
      </c>
      <c r="F12571" s="640">
        <v>1.06</v>
      </c>
      <c r="G12571" s="606">
        <v>45029.264109374999</v>
      </c>
      <c r="H12571" s="607">
        <v>47731.02</v>
      </c>
    </row>
    <row r="12572" spans="1:8">
      <c r="A12572" s="601"/>
      <c r="B12572" s="602"/>
      <c r="C12572" s="602"/>
      <c r="D12572" s="603"/>
      <c r="E12572" s="604" t="s">
        <v>4141</v>
      </c>
      <c r="F12572" s="605"/>
      <c r="G12572" s="606" t="s">
        <v>4141</v>
      </c>
      <c r="H12572" s="607" t="s">
        <v>4141</v>
      </c>
    </row>
    <row r="12573" spans="1:8">
      <c r="A12573" s="601"/>
      <c r="B12573" s="602"/>
      <c r="C12573" s="602"/>
      <c r="D12573" s="603"/>
      <c r="E12573" s="604" t="s">
        <v>4141</v>
      </c>
      <c r="F12573" s="605"/>
      <c r="G12573" s="606" t="s">
        <v>4141</v>
      </c>
      <c r="H12573" s="607" t="s">
        <v>4141</v>
      </c>
    </row>
    <row r="12574" spans="1:8" ht="13.5" thickBot="1">
      <c r="A12574" s="641"/>
      <c r="B12574" s="642"/>
      <c r="C12574" s="642"/>
      <c r="D12574" s="643"/>
      <c r="E12574" s="644" t="s">
        <v>4153</v>
      </c>
      <c r="F12574" s="645"/>
      <c r="G12574" s="646"/>
      <c r="H12574" s="647">
        <v>47731.02</v>
      </c>
    </row>
    <row r="12575" spans="1:8" ht="13.5" thickBot="1">
      <c r="A12575" s="648" t="s">
        <v>4154</v>
      </c>
      <c r="B12575" s="649"/>
      <c r="C12575" s="649"/>
      <c r="D12575" s="649"/>
      <c r="E12575" s="650"/>
      <c r="F12575" s="651">
        <v>102385.67</v>
      </c>
      <c r="G12575" s="652"/>
      <c r="H12575" s="653"/>
    </row>
    <row r="12576" spans="1:8" ht="16.5">
      <c r="A12576" s="690"/>
      <c r="B12576" s="690"/>
      <c r="C12576" s="690"/>
      <c r="D12576" s="690"/>
      <c r="E12576" s="690"/>
      <c r="F12576" s="690"/>
      <c r="G12576" s="690"/>
      <c r="H12576" s="690"/>
    </row>
    <row r="12577" spans="1:8" ht="13.5" thickBot="1">
      <c r="A12577" s="700"/>
      <c r="B12577" s="700"/>
      <c r="C12577" s="700"/>
      <c r="D12577" s="700"/>
      <c r="E12577" s="700"/>
      <c r="F12577" s="700"/>
      <c r="G12577" s="700"/>
      <c r="H12577" s="700"/>
    </row>
    <row r="12578" spans="1:8" ht="26.25" thickBot="1">
      <c r="A12578" s="573" t="s">
        <v>4129</v>
      </c>
      <c r="B12578" s="581"/>
      <c r="C12578" s="581"/>
      <c r="D12578" s="582" t="s">
        <v>975</v>
      </c>
      <c r="E12578" s="583" t="s">
        <v>4130</v>
      </c>
      <c r="F12578" s="584" t="s">
        <v>28</v>
      </c>
      <c r="G12578" s="585" t="s">
        <v>0</v>
      </c>
      <c r="H12578" s="586" t="s">
        <v>5316</v>
      </c>
    </row>
    <row r="12579" spans="1:8" ht="15.75" customHeight="1" thickBot="1">
      <c r="A12579" s="684"/>
      <c r="B12579" s="684"/>
      <c r="C12579" s="684"/>
      <c r="D12579" s="684"/>
      <c r="E12579" s="684"/>
      <c r="F12579" s="684"/>
      <c r="G12579" s="684"/>
      <c r="H12579" s="684"/>
    </row>
    <row r="12580" spans="1:8">
      <c r="A12580" s="588" t="s">
        <v>1297</v>
      </c>
      <c r="B12580" s="589"/>
      <c r="C12580" s="590"/>
      <c r="D12580" s="591"/>
      <c r="E12580" s="590"/>
      <c r="F12580" s="590"/>
      <c r="G12580" s="592"/>
      <c r="H12580" s="593"/>
    </row>
    <row r="12581" spans="1:8">
      <c r="A12581" s="594" t="s">
        <v>4064</v>
      </c>
      <c r="B12581" s="595"/>
      <c r="C12581" s="595"/>
      <c r="D12581" s="596"/>
      <c r="E12581" s="597" t="s">
        <v>4130</v>
      </c>
      <c r="F12581" s="598" t="s">
        <v>4132</v>
      </c>
      <c r="G12581" s="599" t="s">
        <v>4133</v>
      </c>
      <c r="H12581" s="600" t="s">
        <v>4134</v>
      </c>
    </row>
    <row r="12582" spans="1:8" ht="13.5">
      <c r="A12582" s="663" t="s">
        <v>5284</v>
      </c>
      <c r="B12582" s="664"/>
      <c r="C12582" s="664"/>
      <c r="D12582" s="665"/>
      <c r="E12582" s="604" t="s">
        <v>4138</v>
      </c>
      <c r="F12582" s="685">
        <v>2</v>
      </c>
      <c r="G12582" s="606">
        <v>4690</v>
      </c>
      <c r="H12582" s="607">
        <v>9380</v>
      </c>
    </row>
    <row r="12583" spans="1:8" ht="13.5">
      <c r="A12583" s="663" t="s">
        <v>5285</v>
      </c>
      <c r="B12583" s="664"/>
      <c r="C12583" s="664"/>
      <c r="D12583" s="665"/>
      <c r="E12583" s="604" t="s">
        <v>4138</v>
      </c>
      <c r="F12583" s="685">
        <v>0.2</v>
      </c>
      <c r="G12583" s="606">
        <v>24804</v>
      </c>
      <c r="H12583" s="607">
        <v>4960.8</v>
      </c>
    </row>
    <row r="12584" spans="1:8" ht="13.5">
      <c r="A12584" s="663" t="s">
        <v>5281</v>
      </c>
      <c r="B12584" s="664"/>
      <c r="C12584" s="664"/>
      <c r="D12584" s="665"/>
      <c r="E12584" s="604" t="s">
        <v>4138</v>
      </c>
      <c r="F12584" s="685">
        <v>0.22</v>
      </c>
      <c r="G12584" s="606">
        <v>81218</v>
      </c>
      <c r="H12584" s="607">
        <v>17867.96</v>
      </c>
    </row>
    <row r="12585" spans="1:8" ht="13.5">
      <c r="A12585" s="663" t="s">
        <v>4379</v>
      </c>
      <c r="B12585" s="664"/>
      <c r="C12585" s="664"/>
      <c r="D12585" s="665"/>
      <c r="E12585" s="604" t="s">
        <v>4157</v>
      </c>
      <c r="F12585" s="685">
        <v>0.35</v>
      </c>
      <c r="G12585" s="606">
        <v>7245</v>
      </c>
      <c r="H12585" s="607">
        <v>2535.75</v>
      </c>
    </row>
    <row r="12586" spans="1:8" ht="13.5">
      <c r="A12586" s="663" t="s">
        <v>5282</v>
      </c>
      <c r="B12586" s="664"/>
      <c r="C12586" s="664"/>
      <c r="D12586" s="665"/>
      <c r="E12586" s="604" t="s">
        <v>4138</v>
      </c>
      <c r="F12586" s="685">
        <v>5</v>
      </c>
      <c r="G12586" s="606">
        <v>553</v>
      </c>
      <c r="H12586" s="607">
        <v>2765</v>
      </c>
    </row>
    <row r="12587" spans="1:8" ht="13.5">
      <c r="A12587" s="663" t="s">
        <v>5305</v>
      </c>
      <c r="B12587" s="664"/>
      <c r="C12587" s="664"/>
      <c r="D12587" s="665"/>
      <c r="E12587" s="604" t="s">
        <v>4138</v>
      </c>
      <c r="F12587" s="685">
        <v>0.75</v>
      </c>
      <c r="G12587" s="606">
        <v>188895</v>
      </c>
      <c r="H12587" s="607">
        <v>141671.25</v>
      </c>
    </row>
    <row r="12588" spans="1:8">
      <c r="A12588" s="601"/>
      <c r="B12588" s="602"/>
      <c r="C12588" s="602"/>
      <c r="D12588" s="603"/>
      <c r="E12588" s="604" t="s">
        <v>4141</v>
      </c>
      <c r="F12588" s="605"/>
      <c r="G12588" s="606" t="s">
        <v>4141</v>
      </c>
      <c r="H12588" s="607" t="s">
        <v>4141</v>
      </c>
    </row>
    <row r="12589" spans="1:8">
      <c r="A12589" s="608"/>
      <c r="B12589" s="609"/>
      <c r="C12589" s="609"/>
      <c r="D12589" s="610"/>
      <c r="E12589" s="611" t="s">
        <v>4142</v>
      </c>
      <c r="F12589" s="611"/>
      <c r="G12589" s="611"/>
      <c r="H12589" s="612">
        <v>179180.76</v>
      </c>
    </row>
    <row r="12590" spans="1:8">
      <c r="A12590" s="613" t="s">
        <v>4143</v>
      </c>
      <c r="B12590" s="614"/>
      <c r="C12590" s="615"/>
      <c r="D12590" s="616"/>
      <c r="E12590" s="615"/>
      <c r="F12590" s="615"/>
      <c r="G12590" s="617"/>
      <c r="H12590" s="618"/>
    </row>
    <row r="12591" spans="1:8">
      <c r="A12591" s="594" t="s">
        <v>4064</v>
      </c>
      <c r="B12591" s="595"/>
      <c r="C12591" s="595"/>
      <c r="D12591" s="596"/>
      <c r="E12591" s="597" t="s">
        <v>4130</v>
      </c>
      <c r="F12591" s="598" t="s">
        <v>4144</v>
      </c>
      <c r="G12591" s="599" t="s">
        <v>4133</v>
      </c>
      <c r="H12591" s="600" t="s">
        <v>4134</v>
      </c>
    </row>
    <row r="12592" spans="1:8">
      <c r="A12592" s="601" t="s">
        <v>4145</v>
      </c>
      <c r="B12592" s="602"/>
      <c r="C12592" s="602"/>
      <c r="D12592" s="603"/>
      <c r="E12592" s="604" t="s">
        <v>4146</v>
      </c>
      <c r="F12592" s="619">
        <v>3.3</v>
      </c>
      <c r="G12592" s="606">
        <v>1587.2183463750353</v>
      </c>
      <c r="H12592" s="607">
        <v>5237.82</v>
      </c>
    </row>
    <row r="12593" spans="1:8">
      <c r="A12593" s="601"/>
      <c r="B12593" s="602"/>
      <c r="C12593" s="602"/>
      <c r="D12593" s="603"/>
      <c r="E12593" s="604" t="s">
        <v>4141</v>
      </c>
      <c r="F12593" s="619" t="s">
        <v>4141</v>
      </c>
      <c r="G12593" s="606" t="s">
        <v>4141</v>
      </c>
      <c r="H12593" s="607" t="s">
        <v>4141</v>
      </c>
    </row>
    <row r="12594" spans="1:8">
      <c r="A12594" s="620"/>
      <c r="B12594" s="621"/>
      <c r="C12594" s="621"/>
      <c r="D12594" s="622"/>
      <c r="E12594" s="623" t="s">
        <v>4147</v>
      </c>
      <c r="F12594" s="624"/>
      <c r="G12594" s="625"/>
      <c r="H12594" s="612">
        <v>5237.82</v>
      </c>
    </row>
    <row r="12595" spans="1:8">
      <c r="A12595" s="626" t="s">
        <v>4148</v>
      </c>
      <c r="B12595" s="627"/>
      <c r="C12595" s="628"/>
      <c r="D12595" s="629"/>
      <c r="E12595" s="628"/>
      <c r="F12595" s="628"/>
      <c r="G12595" s="630"/>
      <c r="H12595" s="631"/>
    </row>
    <row r="12596" spans="1:8">
      <c r="A12596" s="594" t="s">
        <v>4064</v>
      </c>
      <c r="B12596" s="595"/>
      <c r="C12596" s="595"/>
      <c r="D12596" s="596"/>
      <c r="E12596" s="597" t="s">
        <v>4130</v>
      </c>
      <c r="F12596" s="598" t="s">
        <v>4132</v>
      </c>
      <c r="G12596" s="599" t="s">
        <v>4133</v>
      </c>
      <c r="H12596" s="600" t="s">
        <v>4134</v>
      </c>
    </row>
    <row r="12597" spans="1:8">
      <c r="A12597" s="601" t="s">
        <v>4149</v>
      </c>
      <c r="B12597" s="602"/>
      <c r="C12597" s="602"/>
      <c r="D12597" s="603"/>
      <c r="E12597" s="604" t="s">
        <v>4140</v>
      </c>
      <c r="F12597" s="686">
        <v>0.1</v>
      </c>
      <c r="G12597" s="606">
        <v>64783.484999999993</v>
      </c>
      <c r="H12597" s="607">
        <v>6478.35</v>
      </c>
    </row>
    <row r="12598" spans="1:8">
      <c r="A12598" s="601"/>
      <c r="B12598" s="602"/>
      <c r="C12598" s="602"/>
      <c r="D12598" s="603"/>
      <c r="E12598" s="604" t="s">
        <v>4141</v>
      </c>
      <c r="F12598" s="633"/>
      <c r="G12598" s="606" t="s">
        <v>4141</v>
      </c>
      <c r="H12598" s="607" t="s">
        <v>4141</v>
      </c>
    </row>
    <row r="12599" spans="1:8">
      <c r="A12599" s="601"/>
      <c r="B12599" s="602"/>
      <c r="C12599" s="602"/>
      <c r="D12599" s="603"/>
      <c r="E12599" s="604" t="s">
        <v>4141</v>
      </c>
      <c r="F12599" s="633"/>
      <c r="G12599" s="606" t="s">
        <v>4141</v>
      </c>
      <c r="H12599" s="607" t="s">
        <v>4141</v>
      </c>
    </row>
    <row r="12600" spans="1:8">
      <c r="A12600" s="601"/>
      <c r="B12600" s="602"/>
      <c r="C12600" s="602"/>
      <c r="D12600" s="603"/>
      <c r="E12600" s="623" t="s">
        <v>4150</v>
      </c>
      <c r="F12600" s="624"/>
      <c r="G12600" s="625"/>
      <c r="H12600" s="612">
        <v>6478.35</v>
      </c>
    </row>
    <row r="12601" spans="1:8">
      <c r="A12601" s="634" t="s">
        <v>4151</v>
      </c>
      <c r="B12601" s="635"/>
      <c r="C12601" s="636"/>
      <c r="D12601" s="637"/>
      <c r="E12601" s="636"/>
      <c r="F12601" s="636"/>
      <c r="G12601" s="638"/>
      <c r="H12601" s="639"/>
    </row>
    <row r="12602" spans="1:8">
      <c r="A12602" s="594" t="s">
        <v>4064</v>
      </c>
      <c r="B12602" s="595"/>
      <c r="C12602" s="595"/>
      <c r="D12602" s="596"/>
      <c r="E12602" s="597" t="s">
        <v>4130</v>
      </c>
      <c r="F12602" s="598" t="s">
        <v>4144</v>
      </c>
      <c r="G12602" s="599" t="s">
        <v>4133</v>
      </c>
      <c r="H12602" s="600" t="s">
        <v>4134</v>
      </c>
    </row>
    <row r="12603" spans="1:8">
      <c r="A12603" s="601" t="s">
        <v>4195</v>
      </c>
      <c r="B12603" s="602"/>
      <c r="C12603" s="602"/>
      <c r="D12603" s="603"/>
      <c r="E12603" s="604" t="s">
        <v>4146</v>
      </c>
      <c r="F12603" s="640">
        <v>3.3</v>
      </c>
      <c r="G12603" s="606">
        <v>45029.264109374999</v>
      </c>
      <c r="H12603" s="607">
        <v>148596.57</v>
      </c>
    </row>
    <row r="12604" spans="1:8">
      <c r="A12604" s="601"/>
      <c r="B12604" s="602"/>
      <c r="C12604" s="602"/>
      <c r="D12604" s="603"/>
      <c r="E12604" s="604" t="s">
        <v>4141</v>
      </c>
      <c r="F12604" s="605"/>
      <c r="G12604" s="606" t="s">
        <v>4141</v>
      </c>
      <c r="H12604" s="607" t="s">
        <v>4141</v>
      </c>
    </row>
    <row r="12605" spans="1:8">
      <c r="A12605" s="601"/>
      <c r="B12605" s="602"/>
      <c r="C12605" s="602"/>
      <c r="D12605" s="603"/>
      <c r="E12605" s="604" t="s">
        <v>4141</v>
      </c>
      <c r="F12605" s="605"/>
      <c r="G12605" s="606" t="s">
        <v>4141</v>
      </c>
      <c r="H12605" s="607" t="s">
        <v>4141</v>
      </c>
    </row>
    <row r="12606" spans="1:8" ht="13.5" thickBot="1">
      <c r="A12606" s="641"/>
      <c r="B12606" s="642"/>
      <c r="C12606" s="642"/>
      <c r="D12606" s="643"/>
      <c r="E12606" s="644" t="s">
        <v>4153</v>
      </c>
      <c r="F12606" s="645"/>
      <c r="G12606" s="646"/>
      <c r="H12606" s="647">
        <v>148596.57</v>
      </c>
    </row>
    <row r="12607" spans="1:8" ht="13.5" thickBot="1">
      <c r="A12607" s="648" t="s">
        <v>4154</v>
      </c>
      <c r="B12607" s="649"/>
      <c r="C12607" s="649"/>
      <c r="D12607" s="649"/>
      <c r="E12607" s="650"/>
      <c r="F12607" s="651">
        <v>339493.5</v>
      </c>
      <c r="G12607" s="652"/>
      <c r="H12607" s="653"/>
    </row>
    <row r="12608" spans="1:8" ht="16.5">
      <c r="A12608" s="690"/>
      <c r="B12608" s="690"/>
      <c r="C12608" s="690"/>
      <c r="D12608" s="690"/>
      <c r="E12608" s="690"/>
      <c r="F12608" s="690"/>
      <c r="G12608" s="690"/>
      <c r="H12608" s="690"/>
    </row>
    <row r="12609" spans="1:8" ht="17.25" thickBot="1">
      <c r="A12609" s="689"/>
      <c r="B12609" s="689"/>
      <c r="C12609" s="689"/>
      <c r="D12609" s="689"/>
      <c r="E12609" s="689"/>
      <c r="F12609" s="689"/>
      <c r="G12609" s="689"/>
      <c r="H12609" s="689"/>
    </row>
    <row r="12610" spans="1:8" ht="26.25" thickBot="1">
      <c r="A12610" s="573" t="s">
        <v>4129</v>
      </c>
      <c r="B12610" s="581"/>
      <c r="C12610" s="581"/>
      <c r="D12610" s="582" t="s">
        <v>977</v>
      </c>
      <c r="E12610" s="583" t="s">
        <v>4130</v>
      </c>
      <c r="F12610" s="584" t="s">
        <v>2</v>
      </c>
      <c r="G12610" s="585" t="s">
        <v>0</v>
      </c>
      <c r="H12610" s="586" t="s">
        <v>5317</v>
      </c>
    </row>
    <row r="12611" spans="1:8" ht="15.75" customHeight="1" thickBot="1">
      <c r="A12611" s="684"/>
      <c r="B12611" s="684"/>
      <c r="C12611" s="684"/>
      <c r="D12611" s="684"/>
      <c r="E12611" s="684"/>
      <c r="F12611" s="684"/>
      <c r="G12611" s="684"/>
      <c r="H12611" s="684"/>
    </row>
    <row r="12612" spans="1:8">
      <c r="A12612" s="588" t="s">
        <v>1297</v>
      </c>
      <c r="B12612" s="589"/>
      <c r="C12612" s="590"/>
      <c r="D12612" s="591"/>
      <c r="E12612" s="590"/>
      <c r="F12612" s="590"/>
      <c r="G12612" s="592"/>
      <c r="H12612" s="593"/>
    </row>
    <row r="12613" spans="1:8">
      <c r="A12613" s="594" t="s">
        <v>4064</v>
      </c>
      <c r="B12613" s="595"/>
      <c r="C12613" s="595"/>
      <c r="D12613" s="596"/>
      <c r="E12613" s="597" t="s">
        <v>4130</v>
      </c>
      <c r="F12613" s="598" t="s">
        <v>4132</v>
      </c>
      <c r="G12613" s="599" t="s">
        <v>4133</v>
      </c>
      <c r="H12613" s="600" t="s">
        <v>4134</v>
      </c>
    </row>
    <row r="12614" spans="1:8" ht="13.5">
      <c r="A12614" s="663" t="s">
        <v>5303</v>
      </c>
      <c r="B12614" s="664"/>
      <c r="C12614" s="664"/>
      <c r="D12614" s="665"/>
      <c r="E12614" s="604" t="s">
        <v>4138</v>
      </c>
      <c r="F12614" s="685">
        <v>4</v>
      </c>
      <c r="G12614" s="606">
        <v>1578</v>
      </c>
      <c r="H12614" s="607">
        <v>6312</v>
      </c>
    </row>
    <row r="12615" spans="1:8" ht="13.5">
      <c r="A12615" s="663" t="s">
        <v>5318</v>
      </c>
      <c r="B12615" s="664"/>
      <c r="C12615" s="664"/>
      <c r="D12615" s="665"/>
      <c r="E12615" s="604" t="s">
        <v>4138</v>
      </c>
      <c r="F12615" s="685">
        <v>1</v>
      </c>
      <c r="G12615" s="606">
        <v>72782</v>
      </c>
      <c r="H12615" s="607">
        <v>72782</v>
      </c>
    </row>
    <row r="12616" spans="1:8" ht="13.5">
      <c r="A12616" s="663" t="s">
        <v>5319</v>
      </c>
      <c r="B12616" s="664"/>
      <c r="C12616" s="664"/>
      <c r="D12616" s="665"/>
      <c r="E12616" s="604" t="s">
        <v>4138</v>
      </c>
      <c r="F12616" s="685">
        <v>4</v>
      </c>
      <c r="G12616" s="606">
        <v>2278</v>
      </c>
      <c r="H12616" s="607">
        <v>9112</v>
      </c>
    </row>
    <row r="12617" spans="1:8" ht="13.5">
      <c r="A12617" s="663" t="s">
        <v>5320</v>
      </c>
      <c r="B12617" s="664"/>
      <c r="C12617" s="664"/>
      <c r="D12617" s="665"/>
      <c r="E12617" s="604" t="s">
        <v>4138</v>
      </c>
      <c r="F12617" s="685">
        <v>1</v>
      </c>
      <c r="G12617" s="606">
        <v>141645</v>
      </c>
      <c r="H12617" s="607">
        <v>141645</v>
      </c>
    </row>
    <row r="12618" spans="1:8" ht="13.5">
      <c r="A12618" s="663" t="s">
        <v>5282</v>
      </c>
      <c r="B12618" s="664"/>
      <c r="C12618" s="664"/>
      <c r="D12618" s="665"/>
      <c r="E12618" s="604" t="s">
        <v>4138</v>
      </c>
      <c r="F12618" s="685">
        <v>4</v>
      </c>
      <c r="G12618" s="606">
        <v>553</v>
      </c>
      <c r="H12618" s="607">
        <v>2212</v>
      </c>
    </row>
    <row r="12619" spans="1:8">
      <c r="A12619" s="601"/>
      <c r="B12619" s="602"/>
      <c r="C12619" s="602"/>
      <c r="D12619" s="603"/>
      <c r="E12619" s="604" t="s">
        <v>4141</v>
      </c>
      <c r="F12619" s="605"/>
      <c r="G12619" s="606" t="s">
        <v>4141</v>
      </c>
      <c r="H12619" s="607" t="s">
        <v>4141</v>
      </c>
    </row>
    <row r="12620" spans="1:8">
      <c r="A12620" s="608"/>
      <c r="B12620" s="609"/>
      <c r="C12620" s="609"/>
      <c r="D12620" s="610"/>
      <c r="E12620" s="611" t="s">
        <v>4142</v>
      </c>
      <c r="F12620" s="611"/>
      <c r="G12620" s="611"/>
      <c r="H12620" s="612">
        <v>232063</v>
      </c>
    </row>
    <row r="12621" spans="1:8">
      <c r="A12621" s="613" t="s">
        <v>4143</v>
      </c>
      <c r="B12621" s="614"/>
      <c r="C12621" s="615"/>
      <c r="D12621" s="616"/>
      <c r="E12621" s="615"/>
      <c r="F12621" s="615"/>
      <c r="G12621" s="617"/>
      <c r="H12621" s="618"/>
    </row>
    <row r="12622" spans="1:8">
      <c r="A12622" s="594" t="s">
        <v>4064</v>
      </c>
      <c r="B12622" s="595"/>
      <c r="C12622" s="595"/>
      <c r="D12622" s="596"/>
      <c r="E12622" s="597" t="s">
        <v>4130</v>
      </c>
      <c r="F12622" s="598" t="s">
        <v>4144</v>
      </c>
      <c r="G12622" s="599" t="s">
        <v>4133</v>
      </c>
      <c r="H12622" s="600" t="s">
        <v>4134</v>
      </c>
    </row>
    <row r="12623" spans="1:8">
      <c r="A12623" s="601" t="s">
        <v>4145</v>
      </c>
      <c r="B12623" s="602"/>
      <c r="C12623" s="602"/>
      <c r="D12623" s="603"/>
      <c r="E12623" s="604" t="s">
        <v>4146</v>
      </c>
      <c r="F12623" s="619">
        <v>1.2</v>
      </c>
      <c r="G12623" s="606">
        <v>1587.2183463750353</v>
      </c>
      <c r="H12623" s="607">
        <v>1904.66</v>
      </c>
    </row>
    <row r="12624" spans="1:8">
      <c r="A12624" s="601"/>
      <c r="B12624" s="602"/>
      <c r="C12624" s="602"/>
      <c r="D12624" s="603"/>
      <c r="E12624" s="604" t="s">
        <v>4141</v>
      </c>
      <c r="F12624" s="619" t="s">
        <v>4141</v>
      </c>
      <c r="G12624" s="606" t="s">
        <v>4141</v>
      </c>
      <c r="H12624" s="607" t="s">
        <v>4141</v>
      </c>
    </row>
    <row r="12625" spans="1:8">
      <c r="A12625" s="620"/>
      <c r="B12625" s="621"/>
      <c r="C12625" s="621"/>
      <c r="D12625" s="622"/>
      <c r="E12625" s="623" t="s">
        <v>4147</v>
      </c>
      <c r="F12625" s="624"/>
      <c r="G12625" s="625"/>
      <c r="H12625" s="612">
        <v>1904.66</v>
      </c>
    </row>
    <row r="12626" spans="1:8">
      <c r="A12626" s="626" t="s">
        <v>4148</v>
      </c>
      <c r="B12626" s="627"/>
      <c r="C12626" s="628"/>
      <c r="D12626" s="629"/>
      <c r="E12626" s="628"/>
      <c r="F12626" s="628"/>
      <c r="G12626" s="630"/>
      <c r="H12626" s="631"/>
    </row>
    <row r="12627" spans="1:8">
      <c r="A12627" s="594" t="s">
        <v>4064</v>
      </c>
      <c r="B12627" s="595"/>
      <c r="C12627" s="595"/>
      <c r="D12627" s="596"/>
      <c r="E12627" s="597" t="s">
        <v>4130</v>
      </c>
      <c r="F12627" s="598" t="s">
        <v>4132</v>
      </c>
      <c r="G12627" s="599" t="s">
        <v>4133</v>
      </c>
      <c r="H12627" s="600" t="s">
        <v>4134</v>
      </c>
    </row>
    <row r="12628" spans="1:8">
      <c r="A12628" s="601" t="s">
        <v>4149</v>
      </c>
      <c r="B12628" s="602"/>
      <c r="C12628" s="602"/>
      <c r="D12628" s="603"/>
      <c r="E12628" s="604" t="s">
        <v>4140</v>
      </c>
      <c r="F12628" s="686">
        <v>0.20830000000000001</v>
      </c>
      <c r="G12628" s="606">
        <v>64783.484999999993</v>
      </c>
      <c r="H12628" s="607">
        <v>13494.4</v>
      </c>
    </row>
    <row r="12629" spans="1:8">
      <c r="A12629" s="601"/>
      <c r="B12629" s="602"/>
      <c r="C12629" s="602"/>
      <c r="D12629" s="603"/>
      <c r="E12629" s="604" t="s">
        <v>4141</v>
      </c>
      <c r="F12629" s="633"/>
      <c r="G12629" s="606" t="s">
        <v>4141</v>
      </c>
      <c r="H12629" s="607" t="s">
        <v>4141</v>
      </c>
    </row>
    <row r="12630" spans="1:8">
      <c r="A12630" s="601"/>
      <c r="B12630" s="602"/>
      <c r="C12630" s="602"/>
      <c r="D12630" s="603"/>
      <c r="E12630" s="623" t="s">
        <v>4150</v>
      </c>
      <c r="F12630" s="624"/>
      <c r="G12630" s="625"/>
      <c r="H12630" s="612">
        <v>13494.4</v>
      </c>
    </row>
    <row r="12631" spans="1:8">
      <c r="A12631" s="634" t="s">
        <v>4151</v>
      </c>
      <c r="B12631" s="635"/>
      <c r="C12631" s="636"/>
      <c r="D12631" s="637"/>
      <c r="E12631" s="636"/>
      <c r="F12631" s="636"/>
      <c r="G12631" s="638"/>
      <c r="H12631" s="639"/>
    </row>
    <row r="12632" spans="1:8">
      <c r="A12632" s="594" t="s">
        <v>4064</v>
      </c>
      <c r="B12632" s="595"/>
      <c r="C12632" s="595"/>
      <c r="D12632" s="596"/>
      <c r="E12632" s="597" t="s">
        <v>4130</v>
      </c>
      <c r="F12632" s="598" t="s">
        <v>4144</v>
      </c>
      <c r="G12632" s="599" t="s">
        <v>4133</v>
      </c>
      <c r="H12632" s="600" t="s">
        <v>4134</v>
      </c>
    </row>
    <row r="12633" spans="1:8">
      <c r="A12633" s="601" t="s">
        <v>4195</v>
      </c>
      <c r="B12633" s="602"/>
      <c r="C12633" s="602"/>
      <c r="D12633" s="603"/>
      <c r="E12633" s="604" t="s">
        <v>4146</v>
      </c>
      <c r="F12633" s="640">
        <v>1.2</v>
      </c>
      <c r="G12633" s="606">
        <v>45029.264109374999</v>
      </c>
      <c r="H12633" s="607">
        <v>54035.12</v>
      </c>
    </row>
    <row r="12634" spans="1:8">
      <c r="A12634" s="601"/>
      <c r="B12634" s="602"/>
      <c r="C12634" s="602"/>
      <c r="D12634" s="603"/>
      <c r="E12634" s="604" t="s">
        <v>4141</v>
      </c>
      <c r="F12634" s="605"/>
      <c r="G12634" s="606" t="s">
        <v>4141</v>
      </c>
      <c r="H12634" s="607" t="s">
        <v>4141</v>
      </c>
    </row>
    <row r="12635" spans="1:8">
      <c r="A12635" s="601"/>
      <c r="B12635" s="602"/>
      <c r="C12635" s="602"/>
      <c r="D12635" s="603"/>
      <c r="E12635" s="604" t="s">
        <v>4141</v>
      </c>
      <c r="F12635" s="605"/>
      <c r="G12635" s="606" t="s">
        <v>4141</v>
      </c>
      <c r="H12635" s="607" t="s">
        <v>4141</v>
      </c>
    </row>
    <row r="12636" spans="1:8" ht="13.5" thickBot="1">
      <c r="A12636" s="641"/>
      <c r="B12636" s="642"/>
      <c r="C12636" s="642"/>
      <c r="D12636" s="643"/>
      <c r="E12636" s="644" t="s">
        <v>4153</v>
      </c>
      <c r="F12636" s="645"/>
      <c r="G12636" s="646"/>
      <c r="H12636" s="647">
        <v>54035.12</v>
      </c>
    </row>
    <row r="12637" spans="1:8" ht="13.5" thickBot="1">
      <c r="A12637" s="648" t="s">
        <v>4154</v>
      </c>
      <c r="B12637" s="649"/>
      <c r="C12637" s="649"/>
      <c r="D12637" s="649"/>
      <c r="E12637" s="650"/>
      <c r="F12637" s="651">
        <v>301497.18</v>
      </c>
      <c r="G12637" s="652"/>
      <c r="H12637" s="653"/>
    </row>
    <row r="12638" spans="1:8">
      <c r="A12638" s="551"/>
      <c r="B12638" s="551"/>
      <c r="C12638" s="551"/>
      <c r="D12638" s="551"/>
      <c r="E12638" s="551"/>
      <c r="F12638" s="551"/>
      <c r="G12638" s="551"/>
      <c r="H12638" s="551"/>
    </row>
    <row r="12639" spans="1:8" ht="17.25" thickBot="1">
      <c r="A12639" s="689"/>
      <c r="B12639" s="689"/>
      <c r="C12639" s="689"/>
      <c r="D12639" s="689"/>
      <c r="E12639" s="689"/>
      <c r="F12639" s="689"/>
      <c r="G12639" s="689"/>
      <c r="H12639" s="689"/>
    </row>
    <row r="12640" spans="1:8" ht="26.25" thickBot="1">
      <c r="A12640" s="573" t="s">
        <v>4129</v>
      </c>
      <c r="B12640" s="581"/>
      <c r="C12640" s="581"/>
      <c r="D12640" s="582" t="s">
        <v>979</v>
      </c>
      <c r="E12640" s="583" t="s">
        <v>4130</v>
      </c>
      <c r="F12640" s="584" t="s">
        <v>2</v>
      </c>
      <c r="G12640" s="585" t="s">
        <v>0</v>
      </c>
      <c r="H12640" s="586" t="s">
        <v>5321</v>
      </c>
    </row>
    <row r="12641" spans="1:8" ht="15.75" customHeight="1" thickBot="1">
      <c r="A12641" s="684"/>
      <c r="B12641" s="684"/>
      <c r="C12641" s="684"/>
      <c r="D12641" s="684"/>
      <c r="E12641" s="684"/>
      <c r="F12641" s="684"/>
      <c r="G12641" s="684"/>
      <c r="H12641" s="684"/>
    </row>
    <row r="12642" spans="1:8">
      <c r="A12642" s="588" t="s">
        <v>1297</v>
      </c>
      <c r="B12642" s="589"/>
      <c r="C12642" s="590"/>
      <c r="D12642" s="591"/>
      <c r="E12642" s="590"/>
      <c r="F12642" s="590"/>
      <c r="G12642" s="592"/>
      <c r="H12642" s="593"/>
    </row>
    <row r="12643" spans="1:8">
      <c r="A12643" s="594" t="s">
        <v>4064</v>
      </c>
      <c r="B12643" s="595"/>
      <c r="C12643" s="595"/>
      <c r="D12643" s="596"/>
      <c r="E12643" s="597" t="s">
        <v>4130</v>
      </c>
      <c r="F12643" s="598" t="s">
        <v>4132</v>
      </c>
      <c r="G12643" s="599" t="s">
        <v>4133</v>
      </c>
      <c r="H12643" s="600" t="s">
        <v>4134</v>
      </c>
    </row>
    <row r="12644" spans="1:8" ht="13.5">
      <c r="A12644" s="663" t="s">
        <v>5322</v>
      </c>
      <c r="B12644" s="664"/>
      <c r="C12644" s="664"/>
      <c r="D12644" s="665"/>
      <c r="E12644" s="604" t="s">
        <v>4138</v>
      </c>
      <c r="F12644" s="685">
        <v>1</v>
      </c>
      <c r="G12644" s="606">
        <v>50295</v>
      </c>
      <c r="H12644" s="607">
        <v>50295</v>
      </c>
    </row>
    <row r="12645" spans="1:8" ht="13.5">
      <c r="A12645" s="663" t="s">
        <v>5303</v>
      </c>
      <c r="B12645" s="664"/>
      <c r="C12645" s="664"/>
      <c r="D12645" s="665"/>
      <c r="E12645" s="604" t="s">
        <v>4138</v>
      </c>
      <c r="F12645" s="685">
        <v>4</v>
      </c>
      <c r="G12645" s="606">
        <v>1578</v>
      </c>
      <c r="H12645" s="607">
        <v>6312</v>
      </c>
    </row>
    <row r="12646" spans="1:8" ht="13.5">
      <c r="A12646" s="663" t="s">
        <v>5323</v>
      </c>
      <c r="B12646" s="664"/>
      <c r="C12646" s="664"/>
      <c r="D12646" s="665"/>
      <c r="E12646" s="604" t="s">
        <v>4138</v>
      </c>
      <c r="F12646" s="685">
        <v>1</v>
      </c>
      <c r="G12646" s="606">
        <v>73535</v>
      </c>
      <c r="H12646" s="607">
        <v>73535</v>
      </c>
    </row>
    <row r="12647" spans="1:8" ht="13.5">
      <c r="A12647" s="663" t="s">
        <v>5319</v>
      </c>
      <c r="B12647" s="664"/>
      <c r="C12647" s="664"/>
      <c r="D12647" s="665"/>
      <c r="E12647" s="604" t="s">
        <v>4138</v>
      </c>
      <c r="F12647" s="685">
        <v>4</v>
      </c>
      <c r="G12647" s="606">
        <v>2278</v>
      </c>
      <c r="H12647" s="607">
        <v>9112</v>
      </c>
    </row>
    <row r="12648" spans="1:8" ht="13.5">
      <c r="A12648" s="663" t="s">
        <v>5324</v>
      </c>
      <c r="B12648" s="664"/>
      <c r="C12648" s="664"/>
      <c r="D12648" s="665"/>
      <c r="E12648" s="604" t="s">
        <v>4138</v>
      </c>
      <c r="F12648" s="685">
        <v>1</v>
      </c>
      <c r="G12648" s="606">
        <v>157759</v>
      </c>
      <c r="H12648" s="607">
        <v>157759</v>
      </c>
    </row>
    <row r="12649" spans="1:8" ht="13.5">
      <c r="A12649" s="663" t="s">
        <v>5282</v>
      </c>
      <c r="B12649" s="664"/>
      <c r="C12649" s="664"/>
      <c r="D12649" s="665"/>
      <c r="E12649" s="604" t="s">
        <v>4138</v>
      </c>
      <c r="F12649" s="685">
        <v>4</v>
      </c>
      <c r="G12649" s="606">
        <v>553</v>
      </c>
      <c r="H12649" s="607">
        <v>2212</v>
      </c>
    </row>
    <row r="12650" spans="1:8">
      <c r="A12650" s="601"/>
      <c r="B12650" s="602"/>
      <c r="C12650" s="602"/>
      <c r="D12650" s="603"/>
      <c r="E12650" s="604" t="s">
        <v>4141</v>
      </c>
      <c r="F12650" s="605"/>
      <c r="G12650" s="606" t="s">
        <v>4141</v>
      </c>
      <c r="H12650" s="607" t="s">
        <v>4141</v>
      </c>
    </row>
    <row r="12651" spans="1:8">
      <c r="A12651" s="608"/>
      <c r="B12651" s="609"/>
      <c r="C12651" s="609"/>
      <c r="D12651" s="610"/>
      <c r="E12651" s="611" t="s">
        <v>4142</v>
      </c>
      <c r="F12651" s="611"/>
      <c r="G12651" s="611"/>
      <c r="H12651" s="612">
        <v>299225</v>
      </c>
    </row>
    <row r="12652" spans="1:8">
      <c r="A12652" s="613" t="s">
        <v>4143</v>
      </c>
      <c r="B12652" s="614"/>
      <c r="C12652" s="615"/>
      <c r="D12652" s="616"/>
      <c r="E12652" s="615"/>
      <c r="F12652" s="615"/>
      <c r="G12652" s="617"/>
      <c r="H12652" s="618"/>
    </row>
    <row r="12653" spans="1:8">
      <c r="A12653" s="594" t="s">
        <v>4064</v>
      </c>
      <c r="B12653" s="595"/>
      <c r="C12653" s="595"/>
      <c r="D12653" s="596"/>
      <c r="E12653" s="597" t="s">
        <v>4130</v>
      </c>
      <c r="F12653" s="598" t="s">
        <v>4144</v>
      </c>
      <c r="G12653" s="599" t="s">
        <v>4133</v>
      </c>
      <c r="H12653" s="600" t="s">
        <v>4134</v>
      </c>
    </row>
    <row r="12654" spans="1:8">
      <c r="A12654" s="601" t="s">
        <v>4145</v>
      </c>
      <c r="B12654" s="602"/>
      <c r="C12654" s="602"/>
      <c r="D12654" s="603"/>
      <c r="E12654" s="604" t="s">
        <v>4146</v>
      </c>
      <c r="F12654" s="619">
        <v>0.87</v>
      </c>
      <c r="G12654" s="606">
        <v>1587.2183463750353</v>
      </c>
      <c r="H12654" s="607">
        <v>1380.88</v>
      </c>
    </row>
    <row r="12655" spans="1:8">
      <c r="A12655" s="601"/>
      <c r="B12655" s="602"/>
      <c r="C12655" s="602"/>
      <c r="D12655" s="603"/>
      <c r="E12655" s="604" t="s">
        <v>4141</v>
      </c>
      <c r="F12655" s="619" t="s">
        <v>4141</v>
      </c>
      <c r="G12655" s="606" t="s">
        <v>4141</v>
      </c>
      <c r="H12655" s="607" t="s">
        <v>4141</v>
      </c>
    </row>
    <row r="12656" spans="1:8">
      <c r="A12656" s="620"/>
      <c r="B12656" s="621"/>
      <c r="C12656" s="621"/>
      <c r="D12656" s="622"/>
      <c r="E12656" s="623" t="s">
        <v>4147</v>
      </c>
      <c r="F12656" s="624"/>
      <c r="G12656" s="625"/>
      <c r="H12656" s="612">
        <v>1380.88</v>
      </c>
    </row>
    <row r="12657" spans="1:8">
      <c r="A12657" s="626" t="s">
        <v>4148</v>
      </c>
      <c r="B12657" s="627"/>
      <c r="C12657" s="628"/>
      <c r="D12657" s="629"/>
      <c r="E12657" s="628"/>
      <c r="F12657" s="628"/>
      <c r="G12657" s="630"/>
      <c r="H12657" s="631"/>
    </row>
    <row r="12658" spans="1:8">
      <c r="A12658" s="594" t="s">
        <v>4064</v>
      </c>
      <c r="B12658" s="595"/>
      <c r="C12658" s="595"/>
      <c r="D12658" s="596"/>
      <c r="E12658" s="597" t="s">
        <v>4130</v>
      </c>
      <c r="F12658" s="598" t="s">
        <v>4132</v>
      </c>
      <c r="G12658" s="599" t="s">
        <v>4133</v>
      </c>
      <c r="H12658" s="600" t="s">
        <v>4134</v>
      </c>
    </row>
    <row r="12659" spans="1:8">
      <c r="A12659" s="601" t="s">
        <v>4149</v>
      </c>
      <c r="B12659" s="602"/>
      <c r="C12659" s="602"/>
      <c r="D12659" s="603"/>
      <c r="E12659" s="604" t="s">
        <v>4140</v>
      </c>
      <c r="F12659" s="686">
        <v>0.3821</v>
      </c>
      <c r="G12659" s="606">
        <v>64783.484999999993</v>
      </c>
      <c r="H12659" s="607">
        <v>24753.77</v>
      </c>
    </row>
    <row r="12660" spans="1:8">
      <c r="A12660" s="601"/>
      <c r="B12660" s="602"/>
      <c r="C12660" s="602"/>
      <c r="D12660" s="603"/>
      <c r="E12660" s="604" t="s">
        <v>4141</v>
      </c>
      <c r="F12660" s="633"/>
      <c r="G12660" s="606" t="s">
        <v>4141</v>
      </c>
      <c r="H12660" s="607" t="s">
        <v>4141</v>
      </c>
    </row>
    <row r="12661" spans="1:8">
      <c r="A12661" s="601"/>
      <c r="B12661" s="602"/>
      <c r="C12661" s="602"/>
      <c r="D12661" s="603"/>
      <c r="E12661" s="604" t="s">
        <v>4141</v>
      </c>
      <c r="F12661" s="633"/>
      <c r="G12661" s="606" t="s">
        <v>4141</v>
      </c>
      <c r="H12661" s="607" t="s">
        <v>4141</v>
      </c>
    </row>
    <row r="12662" spans="1:8">
      <c r="A12662" s="601"/>
      <c r="B12662" s="602"/>
      <c r="C12662" s="602"/>
      <c r="D12662" s="603"/>
      <c r="E12662" s="623" t="s">
        <v>4150</v>
      </c>
      <c r="F12662" s="624"/>
      <c r="G12662" s="625"/>
      <c r="H12662" s="612">
        <v>24753.77</v>
      </c>
    </row>
    <row r="12663" spans="1:8">
      <c r="A12663" s="634" t="s">
        <v>4151</v>
      </c>
      <c r="B12663" s="635"/>
      <c r="C12663" s="636"/>
      <c r="D12663" s="637"/>
      <c r="E12663" s="636"/>
      <c r="F12663" s="636"/>
      <c r="G12663" s="638"/>
      <c r="H12663" s="639"/>
    </row>
    <row r="12664" spans="1:8">
      <c r="A12664" s="594" t="s">
        <v>4064</v>
      </c>
      <c r="B12664" s="595"/>
      <c r="C12664" s="595"/>
      <c r="D12664" s="596"/>
      <c r="E12664" s="597" t="s">
        <v>4130</v>
      </c>
      <c r="F12664" s="598" t="s">
        <v>4144</v>
      </c>
      <c r="G12664" s="599" t="s">
        <v>4133</v>
      </c>
      <c r="H12664" s="600" t="s">
        <v>4134</v>
      </c>
    </row>
    <row r="12665" spans="1:8">
      <c r="A12665" s="601" t="s">
        <v>4195</v>
      </c>
      <c r="B12665" s="602"/>
      <c r="C12665" s="602"/>
      <c r="D12665" s="603"/>
      <c r="E12665" s="604" t="s">
        <v>4146</v>
      </c>
      <c r="F12665" s="640">
        <v>0.87</v>
      </c>
      <c r="G12665" s="606">
        <v>45029.264109374999</v>
      </c>
      <c r="H12665" s="607">
        <v>39175.46</v>
      </c>
    </row>
    <row r="12666" spans="1:8">
      <c r="A12666" s="601"/>
      <c r="B12666" s="602"/>
      <c r="C12666" s="602"/>
      <c r="D12666" s="603"/>
      <c r="E12666" s="604" t="s">
        <v>4141</v>
      </c>
      <c r="F12666" s="605"/>
      <c r="G12666" s="606" t="s">
        <v>4141</v>
      </c>
      <c r="H12666" s="607" t="s">
        <v>4141</v>
      </c>
    </row>
    <row r="12667" spans="1:8" ht="13.5" thickBot="1">
      <c r="A12667" s="641"/>
      <c r="B12667" s="642"/>
      <c r="C12667" s="642"/>
      <c r="D12667" s="643"/>
      <c r="E12667" s="644" t="s">
        <v>4153</v>
      </c>
      <c r="F12667" s="645"/>
      <c r="G12667" s="646"/>
      <c r="H12667" s="647">
        <v>39175.46</v>
      </c>
    </row>
    <row r="12668" spans="1:8" ht="13.5" thickBot="1">
      <c r="A12668" s="648" t="s">
        <v>4154</v>
      </c>
      <c r="B12668" s="649"/>
      <c r="C12668" s="649"/>
      <c r="D12668" s="649"/>
      <c r="E12668" s="650"/>
      <c r="F12668" s="651">
        <v>364535.11</v>
      </c>
      <c r="G12668" s="652"/>
      <c r="H12668" s="653"/>
    </row>
    <row r="12669" spans="1:8" ht="16.5">
      <c r="A12669" s="690"/>
      <c r="B12669" s="690"/>
      <c r="C12669" s="690"/>
      <c r="D12669" s="690"/>
      <c r="E12669" s="690"/>
      <c r="F12669" s="690"/>
      <c r="G12669" s="690"/>
      <c r="H12669" s="690"/>
    </row>
    <row r="12670" spans="1:8" ht="13.5" thickBot="1">
      <c r="A12670" s="683"/>
      <c r="B12670" s="683"/>
      <c r="C12670" s="683"/>
      <c r="D12670" s="683"/>
      <c r="E12670" s="683"/>
      <c r="F12670" s="683"/>
      <c r="G12670" s="683"/>
      <c r="H12670" s="683"/>
    </row>
    <row r="12671" spans="1:8" ht="26.25" thickBot="1">
      <c r="A12671" s="573" t="s">
        <v>4129</v>
      </c>
      <c r="B12671" s="581"/>
      <c r="C12671" s="581"/>
      <c r="D12671" s="582" t="s">
        <v>981</v>
      </c>
      <c r="E12671" s="583" t="s">
        <v>4130</v>
      </c>
      <c r="F12671" s="584" t="s">
        <v>28</v>
      </c>
      <c r="G12671" s="585" t="s">
        <v>0</v>
      </c>
      <c r="H12671" s="586" t="s">
        <v>5325</v>
      </c>
    </row>
    <row r="12672" spans="1:8" ht="15.75" customHeight="1" thickBot="1">
      <c r="A12672" s="684"/>
      <c r="B12672" s="684"/>
      <c r="C12672" s="684"/>
      <c r="D12672" s="684"/>
      <c r="E12672" s="684"/>
      <c r="F12672" s="684"/>
      <c r="G12672" s="684"/>
      <c r="H12672" s="684"/>
    </row>
    <row r="12673" spans="1:8">
      <c r="A12673" s="588" t="s">
        <v>1297</v>
      </c>
      <c r="B12673" s="589"/>
      <c r="C12673" s="590"/>
      <c r="D12673" s="591"/>
      <c r="E12673" s="590"/>
      <c r="F12673" s="590"/>
      <c r="G12673" s="592"/>
      <c r="H12673" s="593"/>
    </row>
    <row r="12674" spans="1:8">
      <c r="A12674" s="594" t="s">
        <v>4064</v>
      </c>
      <c r="B12674" s="595"/>
      <c r="C12674" s="595"/>
      <c r="D12674" s="596"/>
      <c r="E12674" s="597" t="s">
        <v>4130</v>
      </c>
      <c r="F12674" s="598" t="s">
        <v>4132</v>
      </c>
      <c r="G12674" s="599" t="s">
        <v>4133</v>
      </c>
      <c r="H12674" s="600" t="s">
        <v>4134</v>
      </c>
    </row>
    <row r="12675" spans="1:8" ht="13.5">
      <c r="A12675" s="663" t="s">
        <v>5284</v>
      </c>
      <c r="B12675" s="664"/>
      <c r="C12675" s="664"/>
      <c r="D12675" s="665"/>
      <c r="E12675" s="604" t="s">
        <v>4138</v>
      </c>
      <c r="F12675" s="685">
        <v>1</v>
      </c>
      <c r="G12675" s="606">
        <v>4690</v>
      </c>
      <c r="H12675" s="607">
        <v>4690</v>
      </c>
    </row>
    <row r="12676" spans="1:8" ht="13.5">
      <c r="A12676" s="663" t="s">
        <v>5285</v>
      </c>
      <c r="B12676" s="664"/>
      <c r="C12676" s="664"/>
      <c r="D12676" s="665"/>
      <c r="E12676" s="604" t="s">
        <v>4138</v>
      </c>
      <c r="F12676" s="685">
        <v>0.13</v>
      </c>
      <c r="G12676" s="606">
        <v>24804</v>
      </c>
      <c r="H12676" s="607">
        <v>3224.52</v>
      </c>
    </row>
    <row r="12677" spans="1:8" ht="13.5">
      <c r="A12677" s="663" t="s">
        <v>5281</v>
      </c>
      <c r="B12677" s="664"/>
      <c r="C12677" s="664"/>
      <c r="D12677" s="665"/>
      <c r="E12677" s="604" t="s">
        <v>4138</v>
      </c>
      <c r="F12677" s="685">
        <v>0.16</v>
      </c>
      <c r="G12677" s="606">
        <v>81218</v>
      </c>
      <c r="H12677" s="607">
        <v>12994.88</v>
      </c>
    </row>
    <row r="12678" spans="1:8" ht="13.5">
      <c r="A12678" s="663" t="s">
        <v>4379</v>
      </c>
      <c r="B12678" s="664"/>
      <c r="C12678" s="664"/>
      <c r="D12678" s="665"/>
      <c r="E12678" s="604" t="s">
        <v>4157</v>
      </c>
      <c r="F12678" s="685">
        <v>0.13</v>
      </c>
      <c r="G12678" s="606">
        <v>7245</v>
      </c>
      <c r="H12678" s="607">
        <v>941.85</v>
      </c>
    </row>
    <row r="12679" spans="1:8" ht="13.5">
      <c r="A12679" s="663" t="s">
        <v>5282</v>
      </c>
      <c r="B12679" s="664"/>
      <c r="C12679" s="664"/>
      <c r="D12679" s="665"/>
      <c r="E12679" s="604" t="s">
        <v>4138</v>
      </c>
      <c r="F12679" s="685">
        <v>6</v>
      </c>
      <c r="G12679" s="606">
        <v>553</v>
      </c>
      <c r="H12679" s="607">
        <v>3318</v>
      </c>
    </row>
    <row r="12680" spans="1:8">
      <c r="A12680" s="601"/>
      <c r="B12680" s="602"/>
      <c r="C12680" s="602"/>
      <c r="D12680" s="603"/>
      <c r="E12680" s="604" t="s">
        <v>4141</v>
      </c>
      <c r="F12680" s="605"/>
      <c r="G12680" s="606" t="s">
        <v>4141</v>
      </c>
      <c r="H12680" s="607" t="s">
        <v>4141</v>
      </c>
    </row>
    <row r="12681" spans="1:8">
      <c r="A12681" s="608"/>
      <c r="B12681" s="609"/>
      <c r="C12681" s="609"/>
      <c r="D12681" s="610"/>
      <c r="E12681" s="611" t="s">
        <v>4142</v>
      </c>
      <c r="F12681" s="611"/>
      <c r="G12681" s="611"/>
      <c r="H12681" s="612">
        <v>25169.25</v>
      </c>
    </row>
    <row r="12682" spans="1:8">
      <c r="A12682" s="613" t="s">
        <v>4143</v>
      </c>
      <c r="B12682" s="614"/>
      <c r="C12682" s="615"/>
      <c r="D12682" s="616"/>
      <c r="E12682" s="615"/>
      <c r="F12682" s="615"/>
      <c r="G12682" s="617"/>
      <c r="H12682" s="618"/>
    </row>
    <row r="12683" spans="1:8">
      <c r="A12683" s="594" t="s">
        <v>4064</v>
      </c>
      <c r="B12683" s="595"/>
      <c r="C12683" s="595"/>
      <c r="D12683" s="596"/>
      <c r="E12683" s="597" t="s">
        <v>4130</v>
      </c>
      <c r="F12683" s="598" t="s">
        <v>4144</v>
      </c>
      <c r="G12683" s="599" t="s">
        <v>4133</v>
      </c>
      <c r="H12683" s="600" t="s">
        <v>4134</v>
      </c>
    </row>
    <row r="12684" spans="1:8">
      <c r="A12684" s="601" t="s">
        <v>4145</v>
      </c>
      <c r="B12684" s="602"/>
      <c r="C12684" s="602"/>
      <c r="D12684" s="603"/>
      <c r="E12684" s="604" t="s">
        <v>4146</v>
      </c>
      <c r="F12684" s="619">
        <v>3</v>
      </c>
      <c r="G12684" s="606">
        <v>1587.2183463750353</v>
      </c>
      <c r="H12684" s="607">
        <v>4761.66</v>
      </c>
    </row>
    <row r="12685" spans="1:8">
      <c r="A12685" s="601"/>
      <c r="B12685" s="602"/>
      <c r="C12685" s="602"/>
      <c r="D12685" s="603"/>
      <c r="E12685" s="604" t="s">
        <v>4141</v>
      </c>
      <c r="F12685" s="619" t="s">
        <v>4141</v>
      </c>
      <c r="G12685" s="606" t="s">
        <v>4141</v>
      </c>
      <c r="H12685" s="607" t="s">
        <v>4141</v>
      </c>
    </row>
    <row r="12686" spans="1:8">
      <c r="A12686" s="620"/>
      <c r="B12686" s="621"/>
      <c r="C12686" s="621"/>
      <c r="D12686" s="622"/>
      <c r="E12686" s="623" t="s">
        <v>4147</v>
      </c>
      <c r="F12686" s="624"/>
      <c r="G12686" s="625"/>
      <c r="H12686" s="612">
        <v>4761.66</v>
      </c>
    </row>
    <row r="12687" spans="1:8">
      <c r="A12687" s="626" t="s">
        <v>4148</v>
      </c>
      <c r="B12687" s="627"/>
      <c r="C12687" s="628"/>
      <c r="D12687" s="629"/>
      <c r="E12687" s="628"/>
      <c r="F12687" s="628"/>
      <c r="G12687" s="630"/>
      <c r="H12687" s="631"/>
    </row>
    <row r="12688" spans="1:8">
      <c r="A12688" s="594" t="s">
        <v>4064</v>
      </c>
      <c r="B12688" s="595"/>
      <c r="C12688" s="595"/>
      <c r="D12688" s="596"/>
      <c r="E12688" s="597" t="s">
        <v>4130</v>
      </c>
      <c r="F12688" s="598" t="s">
        <v>4132</v>
      </c>
      <c r="G12688" s="599" t="s">
        <v>4133</v>
      </c>
      <c r="H12688" s="600" t="s">
        <v>4134</v>
      </c>
    </row>
    <row r="12689" spans="1:8">
      <c r="A12689" s="601" t="s">
        <v>4149</v>
      </c>
      <c r="B12689" s="602"/>
      <c r="C12689" s="602"/>
      <c r="D12689" s="603"/>
      <c r="E12689" s="604" t="s">
        <v>4140</v>
      </c>
      <c r="F12689" s="686">
        <v>0.1</v>
      </c>
      <c r="G12689" s="606">
        <v>64783.484999999993</v>
      </c>
      <c r="H12689" s="607">
        <v>6478.35</v>
      </c>
    </row>
    <row r="12690" spans="1:8">
      <c r="A12690" s="601"/>
      <c r="B12690" s="602"/>
      <c r="C12690" s="602"/>
      <c r="D12690" s="603"/>
      <c r="E12690" s="604" t="s">
        <v>4141</v>
      </c>
      <c r="F12690" s="633"/>
      <c r="G12690" s="606" t="s">
        <v>4141</v>
      </c>
      <c r="H12690" s="607" t="s">
        <v>4141</v>
      </c>
    </row>
    <row r="12691" spans="1:8">
      <c r="A12691" s="601"/>
      <c r="B12691" s="602"/>
      <c r="C12691" s="602"/>
      <c r="D12691" s="603"/>
      <c r="E12691" s="604" t="s">
        <v>4141</v>
      </c>
      <c r="F12691" s="633"/>
      <c r="G12691" s="606" t="s">
        <v>4141</v>
      </c>
      <c r="H12691" s="607" t="s">
        <v>4141</v>
      </c>
    </row>
    <row r="12692" spans="1:8">
      <c r="A12692" s="601"/>
      <c r="B12692" s="602"/>
      <c r="C12692" s="602"/>
      <c r="D12692" s="603"/>
      <c r="E12692" s="623" t="s">
        <v>4150</v>
      </c>
      <c r="F12692" s="624"/>
      <c r="G12692" s="625"/>
      <c r="H12692" s="612">
        <v>6478.35</v>
      </c>
    </row>
    <row r="12693" spans="1:8">
      <c r="A12693" s="634" t="s">
        <v>4151</v>
      </c>
      <c r="B12693" s="635"/>
      <c r="C12693" s="636"/>
      <c r="D12693" s="637"/>
      <c r="E12693" s="636"/>
      <c r="F12693" s="636"/>
      <c r="G12693" s="638"/>
      <c r="H12693" s="639"/>
    </row>
    <row r="12694" spans="1:8">
      <c r="A12694" s="594" t="s">
        <v>4064</v>
      </c>
      <c r="B12694" s="595"/>
      <c r="C12694" s="595"/>
      <c r="D12694" s="596"/>
      <c r="E12694" s="597" t="s">
        <v>4130</v>
      </c>
      <c r="F12694" s="598" t="s">
        <v>4144</v>
      </c>
      <c r="G12694" s="599" t="s">
        <v>4133</v>
      </c>
      <c r="H12694" s="600" t="s">
        <v>4134</v>
      </c>
    </row>
    <row r="12695" spans="1:8">
      <c r="A12695" s="601" t="s">
        <v>4195</v>
      </c>
      <c r="B12695" s="602"/>
      <c r="C12695" s="602"/>
      <c r="D12695" s="603"/>
      <c r="E12695" s="604" t="s">
        <v>4146</v>
      </c>
      <c r="F12695" s="640">
        <v>3</v>
      </c>
      <c r="G12695" s="606">
        <v>45029.264109374999</v>
      </c>
      <c r="H12695" s="607">
        <v>135087.79</v>
      </c>
    </row>
    <row r="12696" spans="1:8">
      <c r="A12696" s="601"/>
      <c r="B12696" s="602"/>
      <c r="C12696" s="602"/>
      <c r="D12696" s="603"/>
      <c r="E12696" s="604" t="s">
        <v>4141</v>
      </c>
      <c r="F12696" s="605"/>
      <c r="G12696" s="606" t="s">
        <v>4141</v>
      </c>
      <c r="H12696" s="607" t="s">
        <v>4141</v>
      </c>
    </row>
    <row r="12697" spans="1:8" ht="13.5" thickBot="1">
      <c r="A12697" s="641"/>
      <c r="B12697" s="642"/>
      <c r="C12697" s="642"/>
      <c r="D12697" s="643"/>
      <c r="E12697" s="644" t="s">
        <v>4153</v>
      </c>
      <c r="F12697" s="645"/>
      <c r="G12697" s="646"/>
      <c r="H12697" s="647">
        <v>135087.79</v>
      </c>
    </row>
    <row r="12698" spans="1:8" ht="13.5" thickBot="1">
      <c r="A12698" s="648" t="s">
        <v>4154</v>
      </c>
      <c r="B12698" s="649"/>
      <c r="C12698" s="649"/>
      <c r="D12698" s="649"/>
      <c r="E12698" s="650"/>
      <c r="F12698" s="651">
        <v>171497.05</v>
      </c>
      <c r="G12698" s="652"/>
      <c r="H12698" s="653"/>
    </row>
    <row r="12699" spans="1:8" ht="16.5">
      <c r="A12699" s="690"/>
      <c r="B12699" s="690"/>
      <c r="C12699" s="690"/>
      <c r="D12699" s="690"/>
      <c r="E12699" s="690"/>
      <c r="F12699" s="690"/>
      <c r="G12699" s="690"/>
      <c r="H12699" s="690"/>
    </row>
    <row r="12700" spans="1:8" ht="13.5" thickBot="1">
      <c r="A12700" s="683"/>
      <c r="B12700" s="683"/>
      <c r="C12700" s="683"/>
      <c r="D12700" s="683"/>
      <c r="E12700" s="683"/>
      <c r="F12700" s="683"/>
      <c r="G12700" s="683"/>
      <c r="H12700" s="683"/>
    </row>
    <row r="12701" spans="1:8" ht="39" thickBot="1">
      <c r="A12701" s="573" t="s">
        <v>4129</v>
      </c>
      <c r="B12701" s="581"/>
      <c r="C12701" s="581"/>
      <c r="D12701" s="582" t="s">
        <v>983</v>
      </c>
      <c r="E12701" s="583" t="s">
        <v>4130</v>
      </c>
      <c r="F12701" s="584" t="s">
        <v>28</v>
      </c>
      <c r="G12701" s="585" t="s">
        <v>0</v>
      </c>
      <c r="H12701" s="586" t="s">
        <v>5326</v>
      </c>
    </row>
    <row r="12702" spans="1:8" ht="15.75" customHeight="1" thickBot="1">
      <c r="A12702" s="684"/>
      <c r="B12702" s="684"/>
      <c r="C12702" s="684"/>
      <c r="D12702" s="684"/>
      <c r="E12702" s="684"/>
      <c r="F12702" s="684"/>
      <c r="G12702" s="684"/>
      <c r="H12702" s="684"/>
    </row>
    <row r="12703" spans="1:8">
      <c r="A12703" s="588" t="s">
        <v>1297</v>
      </c>
      <c r="B12703" s="589"/>
      <c r="C12703" s="590"/>
      <c r="D12703" s="591"/>
      <c r="E12703" s="590"/>
      <c r="F12703" s="590"/>
      <c r="G12703" s="592"/>
      <c r="H12703" s="593"/>
    </row>
    <row r="12704" spans="1:8">
      <c r="A12704" s="594" t="s">
        <v>4064</v>
      </c>
      <c r="B12704" s="595"/>
      <c r="C12704" s="595"/>
      <c r="D12704" s="596"/>
      <c r="E12704" s="597" t="s">
        <v>4130</v>
      </c>
      <c r="F12704" s="598" t="s">
        <v>4132</v>
      </c>
      <c r="G12704" s="599" t="s">
        <v>4133</v>
      </c>
      <c r="H12704" s="600" t="s">
        <v>4134</v>
      </c>
    </row>
    <row r="12705" spans="1:8" ht="13.5">
      <c r="A12705" s="663" t="s">
        <v>5327</v>
      </c>
      <c r="B12705" s="664"/>
      <c r="C12705" s="664"/>
      <c r="D12705" s="665"/>
      <c r="E12705" s="604" t="s">
        <v>4164</v>
      </c>
      <c r="F12705" s="685">
        <v>1</v>
      </c>
      <c r="G12705" s="606">
        <v>1916250</v>
      </c>
      <c r="H12705" s="607">
        <v>1916250</v>
      </c>
    </row>
    <row r="12706" spans="1:8" ht="13.5">
      <c r="A12706" s="663"/>
      <c r="B12706" s="664"/>
      <c r="C12706" s="664"/>
      <c r="D12706" s="665"/>
      <c r="E12706" s="604" t="s">
        <v>4141</v>
      </c>
      <c r="F12706" s="685"/>
      <c r="G12706" s="606" t="s">
        <v>4141</v>
      </c>
      <c r="H12706" s="607" t="s">
        <v>4141</v>
      </c>
    </row>
    <row r="12707" spans="1:8">
      <c r="A12707" s="601"/>
      <c r="B12707" s="602"/>
      <c r="C12707" s="602"/>
      <c r="D12707" s="603"/>
      <c r="E12707" s="604" t="s">
        <v>4141</v>
      </c>
      <c r="F12707" s="605"/>
      <c r="G12707" s="606" t="s">
        <v>4141</v>
      </c>
      <c r="H12707" s="607" t="s">
        <v>4141</v>
      </c>
    </row>
    <row r="12708" spans="1:8">
      <c r="A12708" s="608"/>
      <c r="B12708" s="609"/>
      <c r="C12708" s="609"/>
      <c r="D12708" s="610"/>
      <c r="E12708" s="611" t="s">
        <v>4142</v>
      </c>
      <c r="F12708" s="611"/>
      <c r="G12708" s="611"/>
      <c r="H12708" s="612">
        <v>1916250</v>
      </c>
    </row>
    <row r="12709" spans="1:8">
      <c r="A12709" s="613" t="s">
        <v>4143</v>
      </c>
      <c r="B12709" s="614"/>
      <c r="C12709" s="615"/>
      <c r="D12709" s="616"/>
      <c r="E12709" s="615"/>
      <c r="F12709" s="615"/>
      <c r="G12709" s="617"/>
      <c r="H12709" s="618"/>
    </row>
    <row r="12710" spans="1:8">
      <c r="A12710" s="594" t="s">
        <v>4064</v>
      </c>
      <c r="B12710" s="595"/>
      <c r="C12710" s="595"/>
      <c r="D12710" s="596"/>
      <c r="E12710" s="597" t="s">
        <v>4130</v>
      </c>
      <c r="F12710" s="598" t="s">
        <v>4144</v>
      </c>
      <c r="G12710" s="599" t="s">
        <v>4133</v>
      </c>
      <c r="H12710" s="600" t="s">
        <v>4134</v>
      </c>
    </row>
    <row r="12711" spans="1:8">
      <c r="A12711" s="601" t="s">
        <v>4145</v>
      </c>
      <c r="B12711" s="602"/>
      <c r="C12711" s="602"/>
      <c r="D12711" s="603"/>
      <c r="E12711" s="604" t="s">
        <v>4146</v>
      </c>
      <c r="F12711" s="619">
        <v>4</v>
      </c>
      <c r="G12711" s="606">
        <v>1587.2183463750353</v>
      </c>
      <c r="H12711" s="607">
        <v>6348.87</v>
      </c>
    </row>
    <row r="12712" spans="1:8">
      <c r="A12712" s="601" t="s">
        <v>4180</v>
      </c>
      <c r="B12712" s="602"/>
      <c r="C12712" s="602"/>
      <c r="D12712" s="603"/>
      <c r="E12712" s="604" t="s">
        <v>4146</v>
      </c>
      <c r="F12712" s="619">
        <v>4</v>
      </c>
      <c r="G12712" s="606">
        <v>104.75641086075238</v>
      </c>
      <c r="H12712" s="607">
        <v>419.03</v>
      </c>
    </row>
    <row r="12713" spans="1:8">
      <c r="A12713" s="601" t="s">
        <v>4181</v>
      </c>
      <c r="B12713" s="602"/>
      <c r="C12713" s="602"/>
      <c r="D12713" s="603"/>
      <c r="E12713" s="604" t="s">
        <v>4146</v>
      </c>
      <c r="F12713" s="619">
        <v>4</v>
      </c>
      <c r="G12713" s="606">
        <v>2041.4757928961851</v>
      </c>
      <c r="H12713" s="607">
        <v>8165.9</v>
      </c>
    </row>
    <row r="12714" spans="1:8">
      <c r="A12714" s="620"/>
      <c r="B12714" s="621"/>
      <c r="C12714" s="621"/>
      <c r="D12714" s="622"/>
      <c r="E12714" s="623" t="s">
        <v>4147</v>
      </c>
      <c r="F12714" s="624"/>
      <c r="G12714" s="625"/>
      <c r="H12714" s="612">
        <v>14933.8</v>
      </c>
    </row>
    <row r="12715" spans="1:8">
      <c r="A12715" s="626" t="s">
        <v>4148</v>
      </c>
      <c r="B12715" s="627"/>
      <c r="C12715" s="628"/>
      <c r="D12715" s="629"/>
      <c r="E12715" s="628"/>
      <c r="F12715" s="628"/>
      <c r="G12715" s="630"/>
      <c r="H12715" s="631"/>
    </row>
    <row r="12716" spans="1:8">
      <c r="A12716" s="594" t="s">
        <v>4064</v>
      </c>
      <c r="B12716" s="595"/>
      <c r="C12716" s="595"/>
      <c r="D12716" s="596"/>
      <c r="E12716" s="597" t="s">
        <v>4130</v>
      </c>
      <c r="F12716" s="598" t="s">
        <v>4132</v>
      </c>
      <c r="G12716" s="599" t="s">
        <v>4133</v>
      </c>
      <c r="H12716" s="600" t="s">
        <v>4134</v>
      </c>
    </row>
    <row r="12717" spans="1:8">
      <c r="A12717" s="601" t="s">
        <v>4149</v>
      </c>
      <c r="B12717" s="602"/>
      <c r="C12717" s="602"/>
      <c r="D12717" s="603"/>
      <c r="E12717" s="604" t="s">
        <v>4140</v>
      </c>
      <c r="F12717" s="686">
        <v>1</v>
      </c>
      <c r="G12717" s="606">
        <v>64783.484999999993</v>
      </c>
      <c r="H12717" s="607">
        <v>64783.49</v>
      </c>
    </row>
    <row r="12718" spans="1:8">
      <c r="A12718" s="601"/>
      <c r="B12718" s="602"/>
      <c r="C12718" s="602"/>
      <c r="D12718" s="603"/>
      <c r="E12718" s="604" t="s">
        <v>4141</v>
      </c>
      <c r="F12718" s="633"/>
      <c r="G12718" s="606" t="s">
        <v>4141</v>
      </c>
      <c r="H12718" s="607" t="s">
        <v>4141</v>
      </c>
    </row>
    <row r="12719" spans="1:8">
      <c r="A12719" s="601"/>
      <c r="B12719" s="602"/>
      <c r="C12719" s="602"/>
      <c r="D12719" s="603"/>
      <c r="E12719" s="604" t="s">
        <v>4141</v>
      </c>
      <c r="F12719" s="633"/>
      <c r="G12719" s="606" t="s">
        <v>4141</v>
      </c>
      <c r="H12719" s="607" t="s">
        <v>4141</v>
      </c>
    </row>
    <row r="12720" spans="1:8">
      <c r="A12720" s="601"/>
      <c r="B12720" s="602"/>
      <c r="C12720" s="602"/>
      <c r="D12720" s="603"/>
      <c r="E12720" s="623" t="s">
        <v>4150</v>
      </c>
      <c r="F12720" s="624"/>
      <c r="G12720" s="625"/>
      <c r="H12720" s="612">
        <v>64783.49</v>
      </c>
    </row>
    <row r="12721" spans="1:8">
      <c r="A12721" s="634" t="s">
        <v>4151</v>
      </c>
      <c r="B12721" s="635"/>
      <c r="C12721" s="636"/>
      <c r="D12721" s="637"/>
      <c r="E12721" s="636"/>
      <c r="F12721" s="636"/>
      <c r="G12721" s="638"/>
      <c r="H12721" s="639"/>
    </row>
    <row r="12722" spans="1:8">
      <c r="A12722" s="594" t="s">
        <v>4064</v>
      </c>
      <c r="B12722" s="595"/>
      <c r="C12722" s="595"/>
      <c r="D12722" s="596"/>
      <c r="E12722" s="597" t="s">
        <v>4130</v>
      </c>
      <c r="F12722" s="598" t="s">
        <v>4144</v>
      </c>
      <c r="G12722" s="599" t="s">
        <v>4133</v>
      </c>
      <c r="H12722" s="600" t="s">
        <v>4134</v>
      </c>
    </row>
    <row r="12723" spans="1:8">
      <c r="A12723" s="601" t="s">
        <v>4195</v>
      </c>
      <c r="B12723" s="602"/>
      <c r="C12723" s="602"/>
      <c r="D12723" s="603"/>
      <c r="E12723" s="604" t="s">
        <v>4146</v>
      </c>
      <c r="F12723" s="640">
        <v>4</v>
      </c>
      <c r="G12723" s="606">
        <v>45029.264109374999</v>
      </c>
      <c r="H12723" s="607">
        <v>180117.06</v>
      </c>
    </row>
    <row r="12724" spans="1:8">
      <c r="A12724" s="601"/>
      <c r="B12724" s="602"/>
      <c r="C12724" s="602"/>
      <c r="D12724" s="603"/>
      <c r="E12724" s="604" t="s">
        <v>4141</v>
      </c>
      <c r="F12724" s="605"/>
      <c r="G12724" s="606" t="s">
        <v>4141</v>
      </c>
      <c r="H12724" s="607" t="s">
        <v>4141</v>
      </c>
    </row>
    <row r="12725" spans="1:8" ht="13.5" thickBot="1">
      <c r="A12725" s="641"/>
      <c r="B12725" s="642"/>
      <c r="C12725" s="642"/>
      <c r="D12725" s="643"/>
      <c r="E12725" s="644" t="s">
        <v>4153</v>
      </c>
      <c r="F12725" s="645"/>
      <c r="G12725" s="646"/>
      <c r="H12725" s="647">
        <v>180117.06</v>
      </c>
    </row>
    <row r="12726" spans="1:8" ht="13.5" thickBot="1">
      <c r="A12726" s="648" t="s">
        <v>4154</v>
      </c>
      <c r="B12726" s="649"/>
      <c r="C12726" s="649"/>
      <c r="D12726" s="649"/>
      <c r="E12726" s="650"/>
      <c r="F12726" s="651">
        <v>2176084.35</v>
      </c>
      <c r="G12726" s="652"/>
      <c r="H12726" s="653"/>
    </row>
    <row r="12727" spans="1:8" ht="16.5">
      <c r="A12727" s="690"/>
      <c r="B12727" s="690"/>
      <c r="C12727" s="690"/>
      <c r="D12727" s="690"/>
      <c r="E12727" s="690"/>
      <c r="F12727" s="690"/>
      <c r="G12727" s="690"/>
      <c r="H12727" s="690"/>
    </row>
    <row r="12728" spans="1:8" ht="13.5" thickBot="1">
      <c r="A12728" s="683"/>
      <c r="B12728" s="683"/>
      <c r="C12728" s="683"/>
      <c r="D12728" s="683"/>
      <c r="E12728" s="683"/>
      <c r="F12728" s="683"/>
      <c r="G12728" s="683"/>
      <c r="H12728" s="683"/>
    </row>
    <row r="12729" spans="1:8" ht="39" thickBot="1">
      <c r="A12729" s="573" t="s">
        <v>4129</v>
      </c>
      <c r="B12729" s="581"/>
      <c r="C12729" s="581"/>
      <c r="D12729" s="582" t="s">
        <v>985</v>
      </c>
      <c r="E12729" s="583" t="s">
        <v>4130</v>
      </c>
      <c r="F12729" s="584" t="s">
        <v>28</v>
      </c>
      <c r="G12729" s="585" t="s">
        <v>0</v>
      </c>
      <c r="H12729" s="586" t="s">
        <v>5328</v>
      </c>
    </row>
    <row r="12730" spans="1:8" ht="15.75" customHeight="1" thickBot="1">
      <c r="A12730" s="684"/>
      <c r="B12730" s="684"/>
      <c r="C12730" s="684"/>
      <c r="D12730" s="684"/>
      <c r="E12730" s="684"/>
      <c r="F12730" s="684"/>
      <c r="G12730" s="684"/>
      <c r="H12730" s="684"/>
    </row>
    <row r="12731" spans="1:8">
      <c r="A12731" s="588" t="s">
        <v>1297</v>
      </c>
      <c r="B12731" s="589"/>
      <c r="C12731" s="590"/>
      <c r="D12731" s="591"/>
      <c r="E12731" s="590"/>
      <c r="F12731" s="590"/>
      <c r="G12731" s="592"/>
      <c r="H12731" s="593"/>
    </row>
    <row r="12732" spans="1:8">
      <c r="A12732" s="594" t="s">
        <v>4064</v>
      </c>
      <c r="B12732" s="595"/>
      <c r="C12732" s="595"/>
      <c r="D12732" s="596"/>
      <c r="E12732" s="597" t="s">
        <v>4130</v>
      </c>
      <c r="F12732" s="598" t="s">
        <v>4132</v>
      </c>
      <c r="G12732" s="599" t="s">
        <v>4133</v>
      </c>
      <c r="H12732" s="600" t="s">
        <v>4134</v>
      </c>
    </row>
    <row r="12733" spans="1:8" ht="13.5">
      <c r="A12733" s="663" t="s">
        <v>5329</v>
      </c>
      <c r="B12733" s="664"/>
      <c r="C12733" s="664"/>
      <c r="D12733" s="665"/>
      <c r="E12733" s="604" t="s">
        <v>4164</v>
      </c>
      <c r="F12733" s="685">
        <v>1</v>
      </c>
      <c r="G12733" s="606">
        <v>1890000</v>
      </c>
      <c r="H12733" s="607">
        <v>1890000</v>
      </c>
    </row>
    <row r="12734" spans="1:8" ht="13.5">
      <c r="A12734" s="663"/>
      <c r="B12734" s="664"/>
      <c r="C12734" s="664"/>
      <c r="D12734" s="665"/>
      <c r="E12734" s="604" t="s">
        <v>4141</v>
      </c>
      <c r="F12734" s="685"/>
      <c r="G12734" s="606" t="s">
        <v>4141</v>
      </c>
      <c r="H12734" s="607" t="s">
        <v>4141</v>
      </c>
    </row>
    <row r="12735" spans="1:8">
      <c r="A12735" s="601"/>
      <c r="B12735" s="602"/>
      <c r="C12735" s="602"/>
      <c r="D12735" s="603"/>
      <c r="E12735" s="604" t="s">
        <v>4141</v>
      </c>
      <c r="F12735" s="605"/>
      <c r="G12735" s="606" t="s">
        <v>4141</v>
      </c>
      <c r="H12735" s="607" t="s">
        <v>4141</v>
      </c>
    </row>
    <row r="12736" spans="1:8">
      <c r="A12736" s="608"/>
      <c r="B12736" s="609"/>
      <c r="C12736" s="609"/>
      <c r="D12736" s="610"/>
      <c r="E12736" s="611" t="s">
        <v>4142</v>
      </c>
      <c r="F12736" s="611"/>
      <c r="G12736" s="611"/>
      <c r="H12736" s="612">
        <v>1890000</v>
      </c>
    </row>
    <row r="12737" spans="1:8">
      <c r="A12737" s="613" t="s">
        <v>4143</v>
      </c>
      <c r="B12737" s="614"/>
      <c r="C12737" s="615"/>
      <c r="D12737" s="616"/>
      <c r="E12737" s="615"/>
      <c r="F12737" s="615"/>
      <c r="G12737" s="617"/>
      <c r="H12737" s="618"/>
    </row>
    <row r="12738" spans="1:8">
      <c r="A12738" s="594" t="s">
        <v>4064</v>
      </c>
      <c r="B12738" s="595"/>
      <c r="C12738" s="595"/>
      <c r="D12738" s="596"/>
      <c r="E12738" s="597" t="s">
        <v>4130</v>
      </c>
      <c r="F12738" s="598" t="s">
        <v>4144</v>
      </c>
      <c r="G12738" s="599" t="s">
        <v>4133</v>
      </c>
      <c r="H12738" s="600" t="s">
        <v>4134</v>
      </c>
    </row>
    <row r="12739" spans="1:8">
      <c r="A12739" s="601" t="s">
        <v>4145</v>
      </c>
      <c r="B12739" s="602"/>
      <c r="C12739" s="602"/>
      <c r="D12739" s="603"/>
      <c r="E12739" s="604" t="s">
        <v>4146</v>
      </c>
      <c r="F12739" s="619">
        <v>4.5</v>
      </c>
      <c r="G12739" s="606">
        <v>1587.2183463750353</v>
      </c>
      <c r="H12739" s="607">
        <v>7142.48</v>
      </c>
    </row>
    <row r="12740" spans="1:8">
      <c r="A12740" s="601"/>
      <c r="B12740" s="602"/>
      <c r="C12740" s="602"/>
      <c r="D12740" s="603"/>
      <c r="E12740" s="604" t="s">
        <v>4141</v>
      </c>
      <c r="F12740" s="619" t="s">
        <v>4141</v>
      </c>
      <c r="G12740" s="606" t="s">
        <v>4141</v>
      </c>
      <c r="H12740" s="607" t="s">
        <v>4141</v>
      </c>
    </row>
    <row r="12741" spans="1:8">
      <c r="A12741" s="601"/>
      <c r="B12741" s="602"/>
      <c r="C12741" s="602"/>
      <c r="D12741" s="603"/>
      <c r="E12741" s="604" t="s">
        <v>4141</v>
      </c>
      <c r="F12741" s="619" t="s">
        <v>4141</v>
      </c>
      <c r="G12741" s="606" t="s">
        <v>4141</v>
      </c>
      <c r="H12741" s="607" t="s">
        <v>4141</v>
      </c>
    </row>
    <row r="12742" spans="1:8">
      <c r="A12742" s="620"/>
      <c r="B12742" s="621"/>
      <c r="C12742" s="621"/>
      <c r="D12742" s="622"/>
      <c r="E12742" s="623" t="s">
        <v>4147</v>
      </c>
      <c r="F12742" s="624"/>
      <c r="G12742" s="625"/>
      <c r="H12742" s="612">
        <v>7142.48</v>
      </c>
    </row>
    <row r="12743" spans="1:8">
      <c r="A12743" s="626" t="s">
        <v>4148</v>
      </c>
      <c r="B12743" s="627"/>
      <c r="C12743" s="628"/>
      <c r="D12743" s="629"/>
      <c r="E12743" s="628"/>
      <c r="F12743" s="628"/>
      <c r="G12743" s="630"/>
      <c r="H12743" s="631"/>
    </row>
    <row r="12744" spans="1:8">
      <c r="A12744" s="594" t="s">
        <v>4064</v>
      </c>
      <c r="B12744" s="595"/>
      <c r="C12744" s="595"/>
      <c r="D12744" s="596"/>
      <c r="E12744" s="597" t="s">
        <v>4130</v>
      </c>
      <c r="F12744" s="598" t="s">
        <v>4132</v>
      </c>
      <c r="G12744" s="599" t="s">
        <v>4133</v>
      </c>
      <c r="H12744" s="600" t="s">
        <v>4134</v>
      </c>
    </row>
    <row r="12745" spans="1:8">
      <c r="A12745" s="601" t="s">
        <v>4149</v>
      </c>
      <c r="B12745" s="602"/>
      <c r="C12745" s="602"/>
      <c r="D12745" s="603"/>
      <c r="E12745" s="604" t="s">
        <v>4140</v>
      </c>
      <c r="F12745" s="686">
        <v>1</v>
      </c>
      <c r="G12745" s="606">
        <v>64783.484999999993</v>
      </c>
      <c r="H12745" s="607">
        <v>64783.49</v>
      </c>
    </row>
    <row r="12746" spans="1:8">
      <c r="A12746" s="601"/>
      <c r="B12746" s="602"/>
      <c r="C12746" s="602"/>
      <c r="D12746" s="603"/>
      <c r="E12746" s="604" t="s">
        <v>4141</v>
      </c>
      <c r="F12746" s="633"/>
      <c r="G12746" s="606" t="s">
        <v>4141</v>
      </c>
      <c r="H12746" s="607" t="s">
        <v>4141</v>
      </c>
    </row>
    <row r="12747" spans="1:8">
      <c r="A12747" s="601"/>
      <c r="B12747" s="602"/>
      <c r="C12747" s="602"/>
      <c r="D12747" s="603"/>
      <c r="E12747" s="604" t="s">
        <v>4141</v>
      </c>
      <c r="F12747" s="633"/>
      <c r="G12747" s="606" t="s">
        <v>4141</v>
      </c>
      <c r="H12747" s="607" t="s">
        <v>4141</v>
      </c>
    </row>
    <row r="12748" spans="1:8">
      <c r="A12748" s="601"/>
      <c r="B12748" s="602"/>
      <c r="C12748" s="602"/>
      <c r="D12748" s="603"/>
      <c r="E12748" s="623" t="s">
        <v>4150</v>
      </c>
      <c r="F12748" s="624"/>
      <c r="G12748" s="625"/>
      <c r="H12748" s="612">
        <v>64783.49</v>
      </c>
    </row>
    <row r="12749" spans="1:8">
      <c r="A12749" s="634" t="s">
        <v>4151</v>
      </c>
      <c r="B12749" s="635"/>
      <c r="C12749" s="636"/>
      <c r="D12749" s="637"/>
      <c r="E12749" s="636"/>
      <c r="F12749" s="636"/>
      <c r="G12749" s="638"/>
      <c r="H12749" s="639"/>
    </row>
    <row r="12750" spans="1:8">
      <c r="A12750" s="594" t="s">
        <v>4064</v>
      </c>
      <c r="B12750" s="595"/>
      <c r="C12750" s="595"/>
      <c r="D12750" s="596"/>
      <c r="E12750" s="597" t="s">
        <v>4130</v>
      </c>
      <c r="F12750" s="598" t="s">
        <v>4144</v>
      </c>
      <c r="G12750" s="599" t="s">
        <v>4133</v>
      </c>
      <c r="H12750" s="600" t="s">
        <v>4134</v>
      </c>
    </row>
    <row r="12751" spans="1:8">
      <c r="A12751" s="601" t="s">
        <v>4195</v>
      </c>
      <c r="B12751" s="602"/>
      <c r="C12751" s="602"/>
      <c r="D12751" s="603"/>
      <c r="E12751" s="604" t="s">
        <v>4146</v>
      </c>
      <c r="F12751" s="640">
        <v>4.5</v>
      </c>
      <c r="G12751" s="606">
        <v>45029.264109374999</v>
      </c>
      <c r="H12751" s="607">
        <v>202631.69</v>
      </c>
    </row>
    <row r="12752" spans="1:8">
      <c r="A12752" s="601"/>
      <c r="B12752" s="602"/>
      <c r="C12752" s="602"/>
      <c r="D12752" s="603"/>
      <c r="E12752" s="604" t="s">
        <v>4141</v>
      </c>
      <c r="F12752" s="605"/>
      <c r="G12752" s="606" t="s">
        <v>4141</v>
      </c>
      <c r="H12752" s="607" t="s">
        <v>4141</v>
      </c>
    </row>
    <row r="12753" spans="1:8" ht="13.5" thickBot="1">
      <c r="A12753" s="641"/>
      <c r="B12753" s="642"/>
      <c r="C12753" s="642"/>
      <c r="D12753" s="643"/>
      <c r="E12753" s="644" t="s">
        <v>4153</v>
      </c>
      <c r="F12753" s="645"/>
      <c r="G12753" s="646"/>
      <c r="H12753" s="647">
        <v>202631.69</v>
      </c>
    </row>
    <row r="12754" spans="1:8" ht="13.5" thickBot="1">
      <c r="A12754" s="648" t="s">
        <v>4154</v>
      </c>
      <c r="B12754" s="649"/>
      <c r="C12754" s="649"/>
      <c r="D12754" s="649"/>
      <c r="E12754" s="650"/>
      <c r="F12754" s="651">
        <v>2164557.66</v>
      </c>
      <c r="G12754" s="652"/>
      <c r="H12754" s="653"/>
    </row>
    <row r="12755" spans="1:8" ht="16.5">
      <c r="A12755" s="690"/>
      <c r="B12755" s="690"/>
      <c r="C12755" s="690"/>
      <c r="D12755" s="690"/>
      <c r="E12755" s="690"/>
      <c r="F12755" s="690"/>
      <c r="G12755" s="690"/>
      <c r="H12755" s="690"/>
    </row>
    <row r="12756" spans="1:8" ht="13.5" thickBot="1">
      <c r="A12756" s="700"/>
      <c r="B12756" s="700"/>
      <c r="C12756" s="700"/>
      <c r="D12756" s="700"/>
      <c r="E12756" s="700"/>
      <c r="F12756" s="700"/>
      <c r="G12756" s="700"/>
      <c r="H12756" s="700"/>
    </row>
    <row r="12757" spans="1:8" ht="26.25" thickBot="1">
      <c r="A12757" s="573" t="s">
        <v>4129</v>
      </c>
      <c r="B12757" s="581"/>
      <c r="C12757" s="581"/>
      <c r="D12757" s="582" t="s">
        <v>988</v>
      </c>
      <c r="E12757" s="583" t="s">
        <v>4130</v>
      </c>
      <c r="F12757" s="584" t="s">
        <v>28</v>
      </c>
      <c r="G12757" s="585" t="s">
        <v>0</v>
      </c>
      <c r="H12757" s="586" t="s">
        <v>5330</v>
      </c>
    </row>
    <row r="12758" spans="1:8" ht="15.75" customHeight="1" thickBot="1">
      <c r="A12758" s="684"/>
      <c r="B12758" s="684"/>
      <c r="C12758" s="684"/>
      <c r="D12758" s="684"/>
      <c r="E12758" s="684"/>
      <c r="F12758" s="684"/>
      <c r="G12758" s="684"/>
      <c r="H12758" s="684"/>
    </row>
    <row r="12759" spans="1:8">
      <c r="A12759" s="588" t="s">
        <v>1297</v>
      </c>
      <c r="B12759" s="589"/>
      <c r="C12759" s="590"/>
      <c r="D12759" s="591"/>
      <c r="E12759" s="590"/>
      <c r="F12759" s="590"/>
      <c r="G12759" s="592"/>
      <c r="H12759" s="593"/>
    </row>
    <row r="12760" spans="1:8">
      <c r="A12760" s="594" t="s">
        <v>4064</v>
      </c>
      <c r="B12760" s="595"/>
      <c r="C12760" s="595"/>
      <c r="D12760" s="596"/>
      <c r="E12760" s="597" t="s">
        <v>4130</v>
      </c>
      <c r="F12760" s="598" t="s">
        <v>4132</v>
      </c>
      <c r="G12760" s="599" t="s">
        <v>4133</v>
      </c>
      <c r="H12760" s="600" t="s">
        <v>4134</v>
      </c>
    </row>
    <row r="12761" spans="1:8" ht="13.5">
      <c r="A12761" s="663" t="s">
        <v>5331</v>
      </c>
      <c r="B12761" s="664"/>
      <c r="C12761" s="664"/>
      <c r="D12761" s="665"/>
      <c r="E12761" s="604" t="s">
        <v>4136</v>
      </c>
      <c r="F12761" s="685">
        <v>1.7</v>
      </c>
      <c r="G12761" s="606">
        <v>24351</v>
      </c>
      <c r="H12761" s="607">
        <v>41396.699999999997</v>
      </c>
    </row>
    <row r="12762" spans="1:8" ht="13.5">
      <c r="A12762" s="663" t="s">
        <v>5332</v>
      </c>
      <c r="B12762" s="664"/>
      <c r="C12762" s="664"/>
      <c r="D12762" s="665"/>
      <c r="E12762" s="604" t="s">
        <v>4164</v>
      </c>
      <c r="F12762" s="685">
        <v>1.05</v>
      </c>
      <c r="G12762" s="606">
        <v>19216</v>
      </c>
      <c r="H12762" s="607">
        <v>20176.8</v>
      </c>
    </row>
    <row r="12763" spans="1:8" ht="13.5">
      <c r="A12763" s="663" t="s">
        <v>5333</v>
      </c>
      <c r="B12763" s="664"/>
      <c r="C12763" s="664"/>
      <c r="D12763" s="665"/>
      <c r="E12763" s="604" t="s">
        <v>4138</v>
      </c>
      <c r="F12763" s="685">
        <v>1.36</v>
      </c>
      <c r="G12763" s="606">
        <v>13493</v>
      </c>
      <c r="H12763" s="607">
        <v>18350.48</v>
      </c>
    </row>
    <row r="12764" spans="1:8" ht="13.5">
      <c r="A12764" s="663" t="s">
        <v>5334</v>
      </c>
      <c r="B12764" s="664"/>
      <c r="C12764" s="664"/>
      <c r="D12764" s="665"/>
      <c r="E12764" s="604" t="s">
        <v>4263</v>
      </c>
      <c r="F12764" s="685">
        <v>0.04</v>
      </c>
      <c r="G12764" s="606">
        <v>31345</v>
      </c>
      <c r="H12764" s="607">
        <v>1253.8</v>
      </c>
    </row>
    <row r="12765" spans="1:8" ht="13.5">
      <c r="A12765" s="663" t="s">
        <v>5335</v>
      </c>
      <c r="B12765" s="664"/>
      <c r="C12765" s="664"/>
      <c r="D12765" s="665"/>
      <c r="E12765" s="604" t="s">
        <v>4136</v>
      </c>
      <c r="F12765" s="685">
        <v>0.9</v>
      </c>
      <c r="G12765" s="606">
        <v>26013</v>
      </c>
      <c r="H12765" s="607">
        <v>23411.7</v>
      </c>
    </row>
    <row r="12766" spans="1:8">
      <c r="A12766" s="601"/>
      <c r="B12766" s="602"/>
      <c r="C12766" s="602"/>
      <c r="D12766" s="603"/>
      <c r="E12766" s="604" t="s">
        <v>4141</v>
      </c>
      <c r="F12766" s="605"/>
      <c r="G12766" s="606" t="s">
        <v>4141</v>
      </c>
      <c r="H12766" s="607" t="s">
        <v>4141</v>
      </c>
    </row>
    <row r="12767" spans="1:8">
      <c r="A12767" s="608"/>
      <c r="B12767" s="609"/>
      <c r="C12767" s="609"/>
      <c r="D12767" s="610"/>
      <c r="E12767" s="611" t="s">
        <v>4142</v>
      </c>
      <c r="F12767" s="611"/>
      <c r="G12767" s="611"/>
      <c r="H12767" s="612">
        <v>104589.48</v>
      </c>
    </row>
    <row r="12768" spans="1:8">
      <c r="A12768" s="613" t="s">
        <v>4143</v>
      </c>
      <c r="B12768" s="614"/>
      <c r="C12768" s="615"/>
      <c r="D12768" s="616"/>
      <c r="E12768" s="615"/>
      <c r="F12768" s="615"/>
      <c r="G12768" s="617"/>
      <c r="H12768" s="618"/>
    </row>
    <row r="12769" spans="1:8">
      <c r="A12769" s="594" t="s">
        <v>4064</v>
      </c>
      <c r="B12769" s="595"/>
      <c r="C12769" s="595"/>
      <c r="D12769" s="596"/>
      <c r="E12769" s="597" t="s">
        <v>4130</v>
      </c>
      <c r="F12769" s="598" t="s">
        <v>4144</v>
      </c>
      <c r="G12769" s="599" t="s">
        <v>4133</v>
      </c>
      <c r="H12769" s="600" t="s">
        <v>4134</v>
      </c>
    </row>
    <row r="12770" spans="1:8">
      <c r="A12770" s="601" t="s">
        <v>4145</v>
      </c>
      <c r="B12770" s="602"/>
      <c r="C12770" s="602"/>
      <c r="D12770" s="603"/>
      <c r="E12770" s="604" t="s">
        <v>4146</v>
      </c>
      <c r="F12770" s="619">
        <v>0.49</v>
      </c>
      <c r="G12770" s="606">
        <v>1587.2183463750353</v>
      </c>
      <c r="H12770" s="607">
        <v>777.74</v>
      </c>
    </row>
    <row r="12771" spans="1:8">
      <c r="A12771" s="601"/>
      <c r="B12771" s="602"/>
      <c r="C12771" s="602"/>
      <c r="D12771" s="603"/>
      <c r="E12771" s="604" t="s">
        <v>4141</v>
      </c>
      <c r="F12771" s="619" t="s">
        <v>4141</v>
      </c>
      <c r="G12771" s="606" t="s">
        <v>4141</v>
      </c>
      <c r="H12771" s="607" t="s">
        <v>4141</v>
      </c>
    </row>
    <row r="12772" spans="1:8">
      <c r="A12772" s="620"/>
      <c r="B12772" s="621"/>
      <c r="C12772" s="621"/>
      <c r="D12772" s="622"/>
      <c r="E12772" s="623" t="s">
        <v>4147</v>
      </c>
      <c r="F12772" s="624"/>
      <c r="G12772" s="625"/>
      <c r="H12772" s="612">
        <v>777.74</v>
      </c>
    </row>
    <row r="12773" spans="1:8">
      <c r="A12773" s="626" t="s">
        <v>4148</v>
      </c>
      <c r="B12773" s="627"/>
      <c r="C12773" s="628"/>
      <c r="D12773" s="629"/>
      <c r="E12773" s="628"/>
      <c r="F12773" s="628"/>
      <c r="G12773" s="630"/>
      <c r="H12773" s="631"/>
    </row>
    <row r="12774" spans="1:8">
      <c r="A12774" s="594" t="s">
        <v>4064</v>
      </c>
      <c r="B12774" s="595"/>
      <c r="C12774" s="595"/>
      <c r="D12774" s="596"/>
      <c r="E12774" s="597" t="s">
        <v>4130</v>
      </c>
      <c r="F12774" s="598" t="s">
        <v>4132</v>
      </c>
      <c r="G12774" s="599" t="s">
        <v>4133</v>
      </c>
      <c r="H12774" s="600" t="s">
        <v>4134</v>
      </c>
    </row>
    <row r="12775" spans="1:8">
      <c r="A12775" s="601" t="s">
        <v>4149</v>
      </c>
      <c r="B12775" s="602"/>
      <c r="C12775" s="602"/>
      <c r="D12775" s="603"/>
      <c r="E12775" s="604" t="s">
        <v>4140</v>
      </c>
      <c r="F12775" s="686">
        <v>0.5</v>
      </c>
      <c r="G12775" s="606">
        <v>64783.484999999993</v>
      </c>
      <c r="H12775" s="607">
        <v>32391.74</v>
      </c>
    </row>
    <row r="12776" spans="1:8">
      <c r="A12776" s="601"/>
      <c r="B12776" s="602"/>
      <c r="C12776" s="602"/>
      <c r="D12776" s="603"/>
      <c r="E12776" s="604" t="s">
        <v>4141</v>
      </c>
      <c r="F12776" s="701"/>
      <c r="G12776" s="606" t="s">
        <v>4141</v>
      </c>
      <c r="H12776" s="607" t="s">
        <v>4141</v>
      </c>
    </row>
    <row r="12777" spans="1:8">
      <c r="A12777" s="601"/>
      <c r="B12777" s="602"/>
      <c r="C12777" s="602"/>
      <c r="D12777" s="603"/>
      <c r="E12777" s="604" t="s">
        <v>4141</v>
      </c>
      <c r="F12777" s="633"/>
      <c r="G12777" s="606" t="s">
        <v>4141</v>
      </c>
      <c r="H12777" s="607" t="s">
        <v>4141</v>
      </c>
    </row>
    <row r="12778" spans="1:8">
      <c r="A12778" s="601"/>
      <c r="B12778" s="602"/>
      <c r="C12778" s="602"/>
      <c r="D12778" s="603"/>
      <c r="E12778" s="623" t="s">
        <v>4150</v>
      </c>
      <c r="F12778" s="624"/>
      <c r="G12778" s="625"/>
      <c r="H12778" s="612">
        <v>32391.74</v>
      </c>
    </row>
    <row r="12779" spans="1:8">
      <c r="A12779" s="634" t="s">
        <v>4151</v>
      </c>
      <c r="B12779" s="635"/>
      <c r="C12779" s="636"/>
      <c r="D12779" s="637"/>
      <c r="E12779" s="636"/>
      <c r="F12779" s="636"/>
      <c r="G12779" s="638"/>
      <c r="H12779" s="639"/>
    </row>
    <row r="12780" spans="1:8">
      <c r="A12780" s="594" t="s">
        <v>4064</v>
      </c>
      <c r="B12780" s="595"/>
      <c r="C12780" s="595"/>
      <c r="D12780" s="596"/>
      <c r="E12780" s="597" t="s">
        <v>4130</v>
      </c>
      <c r="F12780" s="598" t="s">
        <v>4144</v>
      </c>
      <c r="G12780" s="599" t="s">
        <v>4133</v>
      </c>
      <c r="H12780" s="600" t="s">
        <v>4134</v>
      </c>
    </row>
    <row r="12781" spans="1:8">
      <c r="A12781" s="601" t="s">
        <v>4195</v>
      </c>
      <c r="B12781" s="602"/>
      <c r="C12781" s="602"/>
      <c r="D12781" s="603"/>
      <c r="E12781" s="604" t="s">
        <v>4146</v>
      </c>
      <c r="F12781" s="640">
        <v>0.49</v>
      </c>
      <c r="G12781" s="606">
        <v>45029.264109374999</v>
      </c>
      <c r="H12781" s="607">
        <v>22064.34</v>
      </c>
    </row>
    <row r="12782" spans="1:8">
      <c r="A12782" s="601"/>
      <c r="B12782" s="602"/>
      <c r="C12782" s="602"/>
      <c r="D12782" s="603"/>
      <c r="E12782" s="604" t="s">
        <v>4141</v>
      </c>
      <c r="F12782" s="605"/>
      <c r="G12782" s="606" t="s">
        <v>4141</v>
      </c>
      <c r="H12782" s="607" t="s">
        <v>4141</v>
      </c>
    </row>
    <row r="12783" spans="1:8">
      <c r="A12783" s="601"/>
      <c r="B12783" s="602"/>
      <c r="C12783" s="602"/>
      <c r="D12783" s="603"/>
      <c r="E12783" s="604" t="s">
        <v>4141</v>
      </c>
      <c r="F12783" s="605"/>
      <c r="G12783" s="606" t="s">
        <v>4141</v>
      </c>
      <c r="H12783" s="607" t="s">
        <v>4141</v>
      </c>
    </row>
    <row r="12784" spans="1:8" ht="13.5" thickBot="1">
      <c r="A12784" s="641"/>
      <c r="B12784" s="642"/>
      <c r="C12784" s="642"/>
      <c r="D12784" s="643"/>
      <c r="E12784" s="644" t="s">
        <v>4153</v>
      </c>
      <c r="F12784" s="645"/>
      <c r="G12784" s="646"/>
      <c r="H12784" s="647">
        <v>22064.34</v>
      </c>
    </row>
    <row r="12785" spans="1:8" ht="13.5" thickBot="1">
      <c r="A12785" s="648" t="s">
        <v>4154</v>
      </c>
      <c r="B12785" s="649"/>
      <c r="C12785" s="649"/>
      <c r="D12785" s="649"/>
      <c r="E12785" s="650"/>
      <c r="F12785" s="651">
        <v>159823.29999999999</v>
      </c>
      <c r="G12785" s="652"/>
      <c r="H12785" s="653"/>
    </row>
    <row r="12786" spans="1:8" ht="16.5">
      <c r="A12786" s="690"/>
      <c r="B12786" s="690"/>
      <c r="C12786" s="690"/>
      <c r="D12786" s="690"/>
      <c r="E12786" s="690"/>
      <c r="F12786" s="690"/>
      <c r="G12786" s="690"/>
      <c r="H12786" s="690"/>
    </row>
    <row r="12787" spans="1:8" ht="17.25" thickBot="1">
      <c r="A12787" s="689"/>
      <c r="B12787" s="689"/>
      <c r="C12787" s="689"/>
      <c r="D12787" s="689"/>
      <c r="E12787" s="689"/>
      <c r="F12787" s="689"/>
      <c r="G12787" s="689"/>
      <c r="H12787" s="689"/>
    </row>
    <row r="12788" spans="1:8" ht="13.5" thickBot="1">
      <c r="A12788" s="573" t="s">
        <v>4129</v>
      </c>
      <c r="B12788" s="581"/>
      <c r="C12788" s="581"/>
      <c r="D12788" s="582" t="s">
        <v>990</v>
      </c>
      <c r="E12788" s="583" t="s">
        <v>4130</v>
      </c>
      <c r="F12788" s="584" t="s">
        <v>25</v>
      </c>
      <c r="G12788" s="585" t="s">
        <v>0</v>
      </c>
      <c r="H12788" s="586" t="s">
        <v>5336</v>
      </c>
    </row>
    <row r="12789" spans="1:8" ht="15.75" customHeight="1" thickBot="1">
      <c r="A12789" s="684"/>
      <c r="B12789" s="684"/>
      <c r="C12789" s="684"/>
      <c r="D12789" s="684"/>
      <c r="E12789" s="684"/>
      <c r="F12789" s="684"/>
      <c r="G12789" s="684"/>
      <c r="H12789" s="684"/>
    </row>
    <row r="12790" spans="1:8">
      <c r="A12790" s="588" t="s">
        <v>1297</v>
      </c>
      <c r="B12790" s="589"/>
      <c r="C12790" s="590"/>
      <c r="D12790" s="591"/>
      <c r="E12790" s="590"/>
      <c r="F12790" s="590"/>
      <c r="G12790" s="592"/>
      <c r="H12790" s="593"/>
    </row>
    <row r="12791" spans="1:8">
      <c r="A12791" s="594" t="s">
        <v>4064</v>
      </c>
      <c r="B12791" s="595"/>
      <c r="C12791" s="595"/>
      <c r="D12791" s="596"/>
      <c r="E12791" s="597" t="s">
        <v>4130</v>
      </c>
      <c r="F12791" s="598" t="s">
        <v>4132</v>
      </c>
      <c r="G12791" s="599" t="s">
        <v>4133</v>
      </c>
      <c r="H12791" s="600" t="s">
        <v>4134</v>
      </c>
    </row>
    <row r="12792" spans="1:8" ht="13.5">
      <c r="A12792" s="663" t="s">
        <v>5337</v>
      </c>
      <c r="B12792" s="664"/>
      <c r="C12792" s="664"/>
      <c r="D12792" s="665"/>
      <c r="E12792" s="604" t="s">
        <v>4228</v>
      </c>
      <c r="F12792" s="685">
        <v>0.01</v>
      </c>
      <c r="G12792" s="606">
        <v>77595</v>
      </c>
      <c r="H12792" s="607">
        <v>775.95</v>
      </c>
    </row>
    <row r="12793" spans="1:8" ht="13.5">
      <c r="A12793" s="663" t="s">
        <v>4304</v>
      </c>
      <c r="B12793" s="664"/>
      <c r="C12793" s="664"/>
      <c r="D12793" s="665"/>
      <c r="E12793" s="604" t="s">
        <v>4263</v>
      </c>
      <c r="F12793" s="685">
        <v>0.01</v>
      </c>
      <c r="G12793" s="606">
        <v>29295</v>
      </c>
      <c r="H12793" s="607">
        <v>292.95</v>
      </c>
    </row>
    <row r="12794" spans="1:8" ht="13.5">
      <c r="A12794" s="663" t="s">
        <v>4504</v>
      </c>
      <c r="B12794" s="664"/>
      <c r="C12794" s="664"/>
      <c r="D12794" s="665"/>
      <c r="E12794" s="604" t="s">
        <v>4136</v>
      </c>
      <c r="F12794" s="685">
        <v>5</v>
      </c>
      <c r="G12794" s="606">
        <v>8558</v>
      </c>
      <c r="H12794" s="607">
        <v>42790</v>
      </c>
    </row>
    <row r="12795" spans="1:8">
      <c r="A12795" s="601"/>
      <c r="B12795" s="602"/>
      <c r="C12795" s="602"/>
      <c r="D12795" s="603"/>
      <c r="E12795" s="604" t="s">
        <v>4141</v>
      </c>
      <c r="F12795" s="605"/>
      <c r="G12795" s="606" t="s">
        <v>4141</v>
      </c>
      <c r="H12795" s="607" t="s">
        <v>4141</v>
      </c>
    </row>
    <row r="12796" spans="1:8">
      <c r="A12796" s="608"/>
      <c r="B12796" s="609"/>
      <c r="C12796" s="609"/>
      <c r="D12796" s="610"/>
      <c r="E12796" s="611" t="s">
        <v>4142</v>
      </c>
      <c r="F12796" s="611"/>
      <c r="G12796" s="611"/>
      <c r="H12796" s="612">
        <v>43858.9</v>
      </c>
    </row>
    <row r="12797" spans="1:8">
      <c r="A12797" s="613" t="s">
        <v>4143</v>
      </c>
      <c r="B12797" s="614"/>
      <c r="C12797" s="615"/>
      <c r="D12797" s="616"/>
      <c r="E12797" s="615"/>
      <c r="F12797" s="615"/>
      <c r="G12797" s="617"/>
      <c r="H12797" s="618"/>
    </row>
    <row r="12798" spans="1:8">
      <c r="A12798" s="594" t="s">
        <v>4064</v>
      </c>
      <c r="B12798" s="595"/>
      <c r="C12798" s="595"/>
      <c r="D12798" s="596"/>
      <c r="E12798" s="597" t="s">
        <v>4130</v>
      </c>
      <c r="F12798" s="598" t="s">
        <v>4144</v>
      </c>
      <c r="G12798" s="599" t="s">
        <v>4133</v>
      </c>
      <c r="H12798" s="600" t="s">
        <v>4134</v>
      </c>
    </row>
    <row r="12799" spans="1:8">
      <c r="A12799" s="601" t="s">
        <v>4145</v>
      </c>
      <c r="B12799" s="602"/>
      <c r="C12799" s="602"/>
      <c r="D12799" s="603"/>
      <c r="E12799" s="604" t="s">
        <v>4146</v>
      </c>
      <c r="F12799" s="619">
        <v>0.27</v>
      </c>
      <c r="G12799" s="606">
        <v>1587.2183463750353</v>
      </c>
      <c r="H12799" s="607">
        <v>428.55</v>
      </c>
    </row>
    <row r="12800" spans="1:8">
      <c r="A12800" s="601"/>
      <c r="B12800" s="602"/>
      <c r="C12800" s="602"/>
      <c r="D12800" s="603"/>
      <c r="E12800" s="604" t="s">
        <v>4141</v>
      </c>
      <c r="F12800" s="619" t="s">
        <v>4141</v>
      </c>
      <c r="G12800" s="606" t="s">
        <v>4141</v>
      </c>
      <c r="H12800" s="607" t="s">
        <v>4141</v>
      </c>
    </row>
    <row r="12801" spans="1:8">
      <c r="A12801" s="620"/>
      <c r="B12801" s="621"/>
      <c r="C12801" s="621"/>
      <c r="D12801" s="622"/>
      <c r="E12801" s="623" t="s">
        <v>4147</v>
      </c>
      <c r="F12801" s="624"/>
      <c r="G12801" s="625"/>
      <c r="H12801" s="612">
        <v>428.55</v>
      </c>
    </row>
    <row r="12802" spans="1:8">
      <c r="A12802" s="626" t="s">
        <v>4148</v>
      </c>
      <c r="B12802" s="627"/>
      <c r="C12802" s="628"/>
      <c r="D12802" s="629"/>
      <c r="E12802" s="628"/>
      <c r="F12802" s="628"/>
      <c r="G12802" s="630"/>
      <c r="H12802" s="631"/>
    </row>
    <row r="12803" spans="1:8">
      <c r="A12803" s="594" t="s">
        <v>4064</v>
      </c>
      <c r="B12803" s="595"/>
      <c r="C12803" s="595"/>
      <c r="D12803" s="596"/>
      <c r="E12803" s="597" t="s">
        <v>4130</v>
      </c>
      <c r="F12803" s="598" t="s">
        <v>4132</v>
      </c>
      <c r="G12803" s="599" t="s">
        <v>4133</v>
      </c>
      <c r="H12803" s="600" t="s">
        <v>4134</v>
      </c>
    </row>
    <row r="12804" spans="1:8">
      <c r="A12804" s="601" t="s">
        <v>4149</v>
      </c>
      <c r="B12804" s="602"/>
      <c r="C12804" s="602"/>
      <c r="D12804" s="603"/>
      <c r="E12804" s="604" t="s">
        <v>4140</v>
      </c>
      <c r="F12804" s="686">
        <v>0.2</v>
      </c>
      <c r="G12804" s="606">
        <v>64783.484999999993</v>
      </c>
      <c r="H12804" s="607">
        <v>12956.7</v>
      </c>
    </row>
    <row r="12805" spans="1:8">
      <c r="A12805" s="601"/>
      <c r="B12805" s="602"/>
      <c r="C12805" s="602"/>
      <c r="D12805" s="603"/>
      <c r="E12805" s="604" t="s">
        <v>4141</v>
      </c>
      <c r="F12805" s="633"/>
      <c r="G12805" s="606" t="s">
        <v>4141</v>
      </c>
      <c r="H12805" s="607" t="s">
        <v>4141</v>
      </c>
    </row>
    <row r="12806" spans="1:8">
      <c r="A12806" s="601"/>
      <c r="B12806" s="602"/>
      <c r="C12806" s="602"/>
      <c r="D12806" s="603"/>
      <c r="E12806" s="604" t="s">
        <v>4141</v>
      </c>
      <c r="F12806" s="633"/>
      <c r="G12806" s="606" t="s">
        <v>4141</v>
      </c>
      <c r="H12806" s="607" t="s">
        <v>4141</v>
      </c>
    </row>
    <row r="12807" spans="1:8">
      <c r="A12807" s="601"/>
      <c r="B12807" s="602"/>
      <c r="C12807" s="602"/>
      <c r="D12807" s="603"/>
      <c r="E12807" s="623" t="s">
        <v>4150</v>
      </c>
      <c r="F12807" s="624"/>
      <c r="G12807" s="625"/>
      <c r="H12807" s="612">
        <v>12956.7</v>
      </c>
    </row>
    <row r="12808" spans="1:8">
      <c r="A12808" s="634" t="s">
        <v>4151</v>
      </c>
      <c r="B12808" s="635"/>
      <c r="C12808" s="636"/>
      <c r="D12808" s="637"/>
      <c r="E12808" s="636"/>
      <c r="F12808" s="636"/>
      <c r="G12808" s="638"/>
      <c r="H12808" s="639"/>
    </row>
    <row r="12809" spans="1:8">
      <c r="A12809" s="594" t="s">
        <v>4064</v>
      </c>
      <c r="B12809" s="595"/>
      <c r="C12809" s="595"/>
      <c r="D12809" s="596"/>
      <c r="E12809" s="597" t="s">
        <v>4130</v>
      </c>
      <c r="F12809" s="598" t="s">
        <v>4144</v>
      </c>
      <c r="G12809" s="599" t="s">
        <v>4133</v>
      </c>
      <c r="H12809" s="600" t="s">
        <v>4134</v>
      </c>
    </row>
    <row r="12810" spans="1:8">
      <c r="A12810" s="601" t="s">
        <v>4195</v>
      </c>
      <c r="B12810" s="602"/>
      <c r="C12810" s="602"/>
      <c r="D12810" s="603"/>
      <c r="E12810" s="604" t="s">
        <v>4146</v>
      </c>
      <c r="F12810" s="640">
        <v>0.27</v>
      </c>
      <c r="G12810" s="606">
        <v>45029.264109374999</v>
      </c>
      <c r="H12810" s="607">
        <v>12157.9</v>
      </c>
    </row>
    <row r="12811" spans="1:8">
      <c r="A12811" s="601"/>
      <c r="B12811" s="602"/>
      <c r="C12811" s="602"/>
      <c r="D12811" s="603"/>
      <c r="E12811" s="604" t="s">
        <v>4141</v>
      </c>
      <c r="F12811" s="605"/>
      <c r="G12811" s="606" t="s">
        <v>4141</v>
      </c>
      <c r="H12811" s="607" t="s">
        <v>4141</v>
      </c>
    </row>
    <row r="12812" spans="1:8">
      <c r="A12812" s="601"/>
      <c r="B12812" s="602"/>
      <c r="C12812" s="602"/>
      <c r="D12812" s="603"/>
      <c r="E12812" s="604" t="s">
        <v>4141</v>
      </c>
      <c r="F12812" s="605"/>
      <c r="G12812" s="606" t="s">
        <v>4141</v>
      </c>
      <c r="H12812" s="607" t="s">
        <v>4141</v>
      </c>
    </row>
    <row r="12813" spans="1:8" ht="13.5" thickBot="1">
      <c r="A12813" s="641"/>
      <c r="B12813" s="642"/>
      <c r="C12813" s="642"/>
      <c r="D12813" s="643"/>
      <c r="E12813" s="644" t="s">
        <v>4153</v>
      </c>
      <c r="F12813" s="645"/>
      <c r="G12813" s="646"/>
      <c r="H12813" s="647">
        <v>12157.9</v>
      </c>
    </row>
    <row r="12814" spans="1:8" ht="13.5" thickBot="1">
      <c r="A12814" s="648" t="s">
        <v>4154</v>
      </c>
      <c r="B12814" s="649"/>
      <c r="C12814" s="649"/>
      <c r="D12814" s="649"/>
      <c r="E12814" s="650"/>
      <c r="F12814" s="651">
        <v>69402.05</v>
      </c>
      <c r="G12814" s="652"/>
      <c r="H12814" s="653"/>
    </row>
    <row r="12815" spans="1:8" ht="16.5">
      <c r="A12815" s="690"/>
      <c r="B12815" s="690"/>
      <c r="C12815" s="690"/>
      <c r="D12815" s="690"/>
      <c r="E12815" s="690"/>
      <c r="F12815" s="690"/>
      <c r="G12815" s="690"/>
      <c r="H12815" s="690"/>
    </row>
    <row r="12816" spans="1:8" ht="17.25" thickBot="1">
      <c r="A12816" s="689"/>
      <c r="B12816" s="689"/>
      <c r="C12816" s="689"/>
      <c r="D12816" s="689"/>
      <c r="E12816" s="689"/>
      <c r="F12816" s="689"/>
      <c r="G12816" s="689"/>
      <c r="H12816" s="689"/>
    </row>
    <row r="12817" spans="1:8" ht="51.75" thickBot="1">
      <c r="A12817" s="573" t="s">
        <v>4129</v>
      </c>
      <c r="B12817" s="581"/>
      <c r="C12817" s="581"/>
      <c r="D12817" s="582" t="s">
        <v>992</v>
      </c>
      <c r="E12817" s="583" t="s">
        <v>4130</v>
      </c>
      <c r="F12817" s="584" t="s">
        <v>25</v>
      </c>
      <c r="G12817" s="585" t="s">
        <v>0</v>
      </c>
      <c r="H12817" s="586" t="s">
        <v>5338</v>
      </c>
    </row>
    <row r="12818" spans="1:8" ht="15.75" customHeight="1" thickBot="1">
      <c r="A12818" s="684"/>
      <c r="B12818" s="684"/>
      <c r="C12818" s="684"/>
      <c r="D12818" s="684"/>
      <c r="E12818" s="684"/>
      <c r="F12818" s="684"/>
      <c r="G12818" s="684"/>
      <c r="H12818" s="684"/>
    </row>
    <row r="12819" spans="1:8">
      <c r="A12819" s="588" t="s">
        <v>1297</v>
      </c>
      <c r="B12819" s="589"/>
      <c r="C12819" s="590"/>
      <c r="D12819" s="591"/>
      <c r="E12819" s="590"/>
      <c r="F12819" s="590"/>
      <c r="G12819" s="592"/>
      <c r="H12819" s="593"/>
    </row>
    <row r="12820" spans="1:8">
      <c r="A12820" s="594" t="s">
        <v>4064</v>
      </c>
      <c r="B12820" s="595"/>
      <c r="C12820" s="595"/>
      <c r="D12820" s="596"/>
      <c r="E12820" s="597" t="s">
        <v>4130</v>
      </c>
      <c r="F12820" s="598" t="s">
        <v>4132</v>
      </c>
      <c r="G12820" s="599" t="s">
        <v>4133</v>
      </c>
      <c r="H12820" s="600" t="s">
        <v>4134</v>
      </c>
    </row>
    <row r="12821" spans="1:8" ht="13.5">
      <c r="A12821" s="663" t="s">
        <v>5337</v>
      </c>
      <c r="B12821" s="664"/>
      <c r="C12821" s="664"/>
      <c r="D12821" s="665"/>
      <c r="E12821" s="604" t="s">
        <v>4228</v>
      </c>
      <c r="F12821" s="685">
        <v>0.01</v>
      </c>
      <c r="G12821" s="606">
        <v>77595</v>
      </c>
      <c r="H12821" s="607">
        <v>775.95</v>
      </c>
    </row>
    <row r="12822" spans="1:8" ht="13.5">
      <c r="A12822" s="663" t="s">
        <v>4304</v>
      </c>
      <c r="B12822" s="664"/>
      <c r="C12822" s="664"/>
      <c r="D12822" s="665"/>
      <c r="E12822" s="604" t="s">
        <v>4263</v>
      </c>
      <c r="F12822" s="685">
        <v>0.01</v>
      </c>
      <c r="G12822" s="606">
        <v>29295</v>
      </c>
      <c r="H12822" s="607">
        <v>292.95</v>
      </c>
    </row>
    <row r="12823" spans="1:8" ht="13.5">
      <c r="A12823" s="663" t="s">
        <v>5339</v>
      </c>
      <c r="B12823" s="664"/>
      <c r="C12823" s="664"/>
      <c r="D12823" s="665"/>
      <c r="E12823" s="604" t="s">
        <v>4136</v>
      </c>
      <c r="F12823" s="685">
        <v>1</v>
      </c>
      <c r="G12823" s="606">
        <v>11605</v>
      </c>
      <c r="H12823" s="607">
        <v>11605</v>
      </c>
    </row>
    <row r="12824" spans="1:8" ht="13.5">
      <c r="A12824" s="601" t="s">
        <v>4955</v>
      </c>
      <c r="B12824" s="602"/>
      <c r="C12824" s="602"/>
      <c r="D12824" s="603"/>
      <c r="E12824" s="604" t="s">
        <v>4228</v>
      </c>
      <c r="F12824" s="685">
        <v>0.01</v>
      </c>
      <c r="G12824" s="606">
        <v>118650</v>
      </c>
      <c r="H12824" s="607">
        <v>1186.5</v>
      </c>
    </row>
    <row r="12825" spans="1:8">
      <c r="A12825" s="608"/>
      <c r="B12825" s="609"/>
      <c r="C12825" s="609"/>
      <c r="D12825" s="610"/>
      <c r="E12825" s="611" t="s">
        <v>4142</v>
      </c>
      <c r="F12825" s="611"/>
      <c r="G12825" s="611"/>
      <c r="H12825" s="612">
        <v>13860.4</v>
      </c>
    </row>
    <row r="12826" spans="1:8">
      <c r="A12826" s="613" t="s">
        <v>4143</v>
      </c>
      <c r="B12826" s="614"/>
      <c r="C12826" s="615"/>
      <c r="D12826" s="616"/>
      <c r="E12826" s="615"/>
      <c r="F12826" s="615"/>
      <c r="G12826" s="617"/>
      <c r="H12826" s="618"/>
    </row>
    <row r="12827" spans="1:8">
      <c r="A12827" s="594" t="s">
        <v>4064</v>
      </c>
      <c r="B12827" s="595"/>
      <c r="C12827" s="595"/>
      <c r="D12827" s="596"/>
      <c r="E12827" s="597" t="s">
        <v>4130</v>
      </c>
      <c r="F12827" s="598" t="s">
        <v>4144</v>
      </c>
      <c r="G12827" s="599" t="s">
        <v>4133</v>
      </c>
      <c r="H12827" s="600" t="s">
        <v>4134</v>
      </c>
    </row>
    <row r="12828" spans="1:8">
      <c r="A12828" s="601" t="s">
        <v>4145</v>
      </c>
      <c r="B12828" s="602"/>
      <c r="C12828" s="602"/>
      <c r="D12828" s="603"/>
      <c r="E12828" s="604" t="s">
        <v>4146</v>
      </c>
      <c r="F12828" s="619">
        <v>0.3</v>
      </c>
      <c r="G12828" s="606">
        <v>1587.2183463750353</v>
      </c>
      <c r="H12828" s="607">
        <v>476.17</v>
      </c>
    </row>
    <row r="12829" spans="1:8">
      <c r="A12829" s="601" t="s">
        <v>4305</v>
      </c>
      <c r="B12829" s="602"/>
      <c r="C12829" s="602"/>
      <c r="D12829" s="603"/>
      <c r="E12829" s="604" t="s">
        <v>4146</v>
      </c>
      <c r="F12829" s="619">
        <v>0.3</v>
      </c>
      <c r="G12829" s="606">
        <v>11174.017158480248</v>
      </c>
      <c r="H12829" s="607">
        <v>3352.21</v>
      </c>
    </row>
    <row r="12830" spans="1:8">
      <c r="A12830" s="620"/>
      <c r="B12830" s="621"/>
      <c r="C12830" s="621"/>
      <c r="D12830" s="622"/>
      <c r="E12830" s="623" t="s">
        <v>4147</v>
      </c>
      <c r="F12830" s="624"/>
      <c r="G12830" s="625"/>
      <c r="H12830" s="612">
        <v>3828.38</v>
      </c>
    </row>
    <row r="12831" spans="1:8">
      <c r="A12831" s="626" t="s">
        <v>4148</v>
      </c>
      <c r="B12831" s="627"/>
      <c r="C12831" s="628"/>
      <c r="D12831" s="629"/>
      <c r="E12831" s="628"/>
      <c r="F12831" s="628"/>
      <c r="G12831" s="630"/>
      <c r="H12831" s="631"/>
    </row>
    <row r="12832" spans="1:8">
      <c r="A12832" s="594" t="s">
        <v>4064</v>
      </c>
      <c r="B12832" s="595"/>
      <c r="C12832" s="595"/>
      <c r="D12832" s="596"/>
      <c r="E12832" s="597" t="s">
        <v>4130</v>
      </c>
      <c r="F12832" s="598" t="s">
        <v>4132</v>
      </c>
      <c r="G12832" s="599" t="s">
        <v>4133</v>
      </c>
      <c r="H12832" s="600" t="s">
        <v>4134</v>
      </c>
    </row>
    <row r="12833" spans="1:8">
      <c r="A12833" s="601" t="s">
        <v>4149</v>
      </c>
      <c r="B12833" s="602"/>
      <c r="C12833" s="602"/>
      <c r="D12833" s="603"/>
      <c r="E12833" s="604" t="s">
        <v>4140</v>
      </c>
      <c r="F12833" s="686">
        <v>0.05</v>
      </c>
      <c r="G12833" s="606">
        <v>64783.484999999993</v>
      </c>
      <c r="H12833" s="607">
        <v>3239.17</v>
      </c>
    </row>
    <row r="12834" spans="1:8">
      <c r="A12834" s="601"/>
      <c r="B12834" s="602"/>
      <c r="C12834" s="602"/>
      <c r="D12834" s="603"/>
      <c r="E12834" s="604" t="s">
        <v>4141</v>
      </c>
      <c r="F12834" s="633"/>
      <c r="G12834" s="606" t="s">
        <v>4141</v>
      </c>
      <c r="H12834" s="607" t="s">
        <v>4141</v>
      </c>
    </row>
    <row r="12835" spans="1:8">
      <c r="A12835" s="601"/>
      <c r="B12835" s="602"/>
      <c r="C12835" s="602"/>
      <c r="D12835" s="603"/>
      <c r="E12835" s="604" t="s">
        <v>4141</v>
      </c>
      <c r="F12835" s="633"/>
      <c r="G12835" s="606" t="s">
        <v>4141</v>
      </c>
      <c r="H12835" s="607" t="s">
        <v>4141</v>
      </c>
    </row>
    <row r="12836" spans="1:8">
      <c r="A12836" s="601"/>
      <c r="B12836" s="602"/>
      <c r="C12836" s="602"/>
      <c r="D12836" s="603"/>
      <c r="E12836" s="623" t="s">
        <v>4150</v>
      </c>
      <c r="F12836" s="624"/>
      <c r="G12836" s="625"/>
      <c r="H12836" s="612">
        <v>3239.17</v>
      </c>
    </row>
    <row r="12837" spans="1:8">
      <c r="A12837" s="634" t="s">
        <v>4151</v>
      </c>
      <c r="B12837" s="635"/>
      <c r="C12837" s="636"/>
      <c r="D12837" s="637"/>
      <c r="E12837" s="636"/>
      <c r="F12837" s="636"/>
      <c r="G12837" s="638"/>
      <c r="H12837" s="639"/>
    </row>
    <row r="12838" spans="1:8">
      <c r="A12838" s="594" t="s">
        <v>4064</v>
      </c>
      <c r="B12838" s="595"/>
      <c r="C12838" s="595"/>
      <c r="D12838" s="596"/>
      <c r="E12838" s="597" t="s">
        <v>4130</v>
      </c>
      <c r="F12838" s="598" t="s">
        <v>4144</v>
      </c>
      <c r="G12838" s="599" t="s">
        <v>4133</v>
      </c>
      <c r="H12838" s="600" t="s">
        <v>4134</v>
      </c>
    </row>
    <row r="12839" spans="1:8">
      <c r="A12839" s="601" t="s">
        <v>4195</v>
      </c>
      <c r="B12839" s="602"/>
      <c r="C12839" s="602"/>
      <c r="D12839" s="603"/>
      <c r="E12839" s="604" t="s">
        <v>4146</v>
      </c>
      <c r="F12839" s="640">
        <v>0.3</v>
      </c>
      <c r="G12839" s="606">
        <v>45029.264109374999</v>
      </c>
      <c r="H12839" s="607">
        <v>13508.78</v>
      </c>
    </row>
    <row r="12840" spans="1:8">
      <c r="A12840" s="601"/>
      <c r="B12840" s="602"/>
      <c r="C12840" s="602"/>
      <c r="D12840" s="603"/>
      <c r="E12840" s="604" t="s">
        <v>4141</v>
      </c>
      <c r="F12840" s="605"/>
      <c r="G12840" s="606" t="s">
        <v>4141</v>
      </c>
      <c r="H12840" s="607" t="s">
        <v>4141</v>
      </c>
    </row>
    <row r="12841" spans="1:8">
      <c r="A12841" s="601"/>
      <c r="B12841" s="602"/>
      <c r="C12841" s="602"/>
      <c r="D12841" s="603"/>
      <c r="E12841" s="604" t="s">
        <v>4141</v>
      </c>
      <c r="F12841" s="605"/>
      <c r="G12841" s="606" t="s">
        <v>4141</v>
      </c>
      <c r="H12841" s="607" t="s">
        <v>4141</v>
      </c>
    </row>
    <row r="12842" spans="1:8" ht="13.5" thickBot="1">
      <c r="A12842" s="641"/>
      <c r="B12842" s="642"/>
      <c r="C12842" s="642"/>
      <c r="D12842" s="643"/>
      <c r="E12842" s="644" t="s">
        <v>4153</v>
      </c>
      <c r="F12842" s="645"/>
      <c r="G12842" s="646"/>
      <c r="H12842" s="647">
        <v>13508.78</v>
      </c>
    </row>
    <row r="12843" spans="1:8" ht="13.5" thickBot="1">
      <c r="A12843" s="648" t="s">
        <v>4154</v>
      </c>
      <c r="B12843" s="649"/>
      <c r="C12843" s="649"/>
      <c r="D12843" s="649"/>
      <c r="E12843" s="650"/>
      <c r="F12843" s="651">
        <v>34436.730000000003</v>
      </c>
      <c r="G12843" s="652"/>
      <c r="H12843" s="653"/>
    </row>
    <row r="12844" spans="1:8" ht="16.5">
      <c r="A12844" s="690"/>
      <c r="B12844" s="690"/>
      <c r="C12844" s="690"/>
      <c r="D12844" s="690"/>
      <c r="E12844" s="690"/>
      <c r="F12844" s="690"/>
      <c r="G12844" s="690"/>
      <c r="H12844" s="690"/>
    </row>
    <row r="12845" spans="1:8" ht="17.25" thickBot="1">
      <c r="A12845" s="689"/>
      <c r="B12845" s="689"/>
      <c r="C12845" s="689"/>
      <c r="D12845" s="689"/>
      <c r="E12845" s="689"/>
      <c r="F12845" s="689"/>
      <c r="G12845" s="689"/>
      <c r="H12845" s="689"/>
    </row>
    <row r="12846" spans="1:8" ht="51.75" thickBot="1">
      <c r="A12846" s="573" t="s">
        <v>4129</v>
      </c>
      <c r="B12846" s="581"/>
      <c r="C12846" s="581"/>
      <c r="D12846" s="582" t="s">
        <v>994</v>
      </c>
      <c r="E12846" s="583" t="s">
        <v>4130</v>
      </c>
      <c r="F12846" s="584" t="s">
        <v>25</v>
      </c>
      <c r="G12846" s="585" t="s">
        <v>0</v>
      </c>
      <c r="H12846" s="586" t="s">
        <v>5340</v>
      </c>
    </row>
    <row r="12847" spans="1:8" ht="15.75" customHeight="1" thickBot="1">
      <c r="A12847" s="684"/>
      <c r="B12847" s="684"/>
      <c r="C12847" s="684"/>
      <c r="D12847" s="684"/>
      <c r="E12847" s="684"/>
      <c r="F12847" s="684"/>
      <c r="G12847" s="684"/>
      <c r="H12847" s="684"/>
    </row>
    <row r="12848" spans="1:8">
      <c r="A12848" s="588" t="s">
        <v>1297</v>
      </c>
      <c r="B12848" s="589"/>
      <c r="C12848" s="590"/>
      <c r="D12848" s="591"/>
      <c r="E12848" s="590"/>
      <c r="F12848" s="590"/>
      <c r="G12848" s="592"/>
      <c r="H12848" s="593"/>
    </row>
    <row r="12849" spans="1:8">
      <c r="A12849" s="594" t="s">
        <v>4064</v>
      </c>
      <c r="B12849" s="595"/>
      <c r="C12849" s="595"/>
      <c r="D12849" s="596"/>
      <c r="E12849" s="597" t="s">
        <v>4130</v>
      </c>
      <c r="F12849" s="598" t="s">
        <v>4132</v>
      </c>
      <c r="G12849" s="599" t="s">
        <v>4133</v>
      </c>
      <c r="H12849" s="600" t="s">
        <v>4134</v>
      </c>
    </row>
    <row r="12850" spans="1:8" ht="13.5">
      <c r="A12850" s="663" t="s">
        <v>5337</v>
      </c>
      <c r="B12850" s="664"/>
      <c r="C12850" s="664"/>
      <c r="D12850" s="665"/>
      <c r="E12850" s="604" t="s">
        <v>4228</v>
      </c>
      <c r="F12850" s="685">
        <v>0.01</v>
      </c>
      <c r="G12850" s="606">
        <v>77595</v>
      </c>
      <c r="H12850" s="607">
        <v>775.95</v>
      </c>
    </row>
    <row r="12851" spans="1:8" ht="13.5">
      <c r="A12851" s="663" t="s">
        <v>4304</v>
      </c>
      <c r="B12851" s="664"/>
      <c r="C12851" s="664"/>
      <c r="D12851" s="665"/>
      <c r="E12851" s="604" t="s">
        <v>4263</v>
      </c>
      <c r="F12851" s="685">
        <v>0.01</v>
      </c>
      <c r="G12851" s="606">
        <v>29295</v>
      </c>
      <c r="H12851" s="607">
        <v>292.95</v>
      </c>
    </row>
    <row r="12852" spans="1:8" ht="13.5">
      <c r="A12852" s="663" t="s">
        <v>5341</v>
      </c>
      <c r="B12852" s="664"/>
      <c r="C12852" s="664"/>
      <c r="D12852" s="665"/>
      <c r="E12852" s="604" t="s">
        <v>4136</v>
      </c>
      <c r="F12852" s="685">
        <v>1</v>
      </c>
      <c r="G12852" s="606">
        <v>26012</v>
      </c>
      <c r="H12852" s="607">
        <v>26012</v>
      </c>
    </row>
    <row r="12853" spans="1:8" ht="13.5">
      <c r="A12853" s="601" t="s">
        <v>4955</v>
      </c>
      <c r="B12853" s="602"/>
      <c r="C12853" s="602"/>
      <c r="D12853" s="603"/>
      <c r="E12853" s="604" t="s">
        <v>4228</v>
      </c>
      <c r="F12853" s="685">
        <v>0.01</v>
      </c>
      <c r="G12853" s="606">
        <v>118650</v>
      </c>
      <c r="H12853" s="607">
        <v>1186.5</v>
      </c>
    </row>
    <row r="12854" spans="1:8">
      <c r="A12854" s="608"/>
      <c r="B12854" s="609"/>
      <c r="C12854" s="609"/>
      <c r="D12854" s="610"/>
      <c r="E12854" s="611" t="s">
        <v>4142</v>
      </c>
      <c r="F12854" s="611"/>
      <c r="G12854" s="611"/>
      <c r="H12854" s="612">
        <v>28267.4</v>
      </c>
    </row>
    <row r="12855" spans="1:8">
      <c r="A12855" s="613" t="s">
        <v>4143</v>
      </c>
      <c r="B12855" s="614"/>
      <c r="C12855" s="615"/>
      <c r="D12855" s="616"/>
      <c r="E12855" s="615"/>
      <c r="F12855" s="615"/>
      <c r="G12855" s="617"/>
      <c r="H12855" s="618"/>
    </row>
    <row r="12856" spans="1:8">
      <c r="A12856" s="594" t="s">
        <v>4064</v>
      </c>
      <c r="B12856" s="595"/>
      <c r="C12856" s="595"/>
      <c r="D12856" s="596"/>
      <c r="E12856" s="597" t="s">
        <v>4130</v>
      </c>
      <c r="F12856" s="598" t="s">
        <v>4144</v>
      </c>
      <c r="G12856" s="599" t="s">
        <v>4133</v>
      </c>
      <c r="H12856" s="600" t="s">
        <v>4134</v>
      </c>
    </row>
    <row r="12857" spans="1:8">
      <c r="A12857" s="601" t="s">
        <v>4145</v>
      </c>
      <c r="B12857" s="602"/>
      <c r="C12857" s="602"/>
      <c r="D12857" s="603"/>
      <c r="E12857" s="604" t="s">
        <v>4146</v>
      </c>
      <c r="F12857" s="619">
        <v>0.3</v>
      </c>
      <c r="G12857" s="606">
        <v>1587.2183463750353</v>
      </c>
      <c r="H12857" s="607">
        <v>476.17</v>
      </c>
    </row>
    <row r="12858" spans="1:8">
      <c r="A12858" s="601" t="s">
        <v>4305</v>
      </c>
      <c r="B12858" s="602"/>
      <c r="C12858" s="602"/>
      <c r="D12858" s="603"/>
      <c r="E12858" s="604" t="s">
        <v>4146</v>
      </c>
      <c r="F12858" s="619">
        <v>0.3</v>
      </c>
      <c r="G12858" s="606">
        <v>11174.017158480248</v>
      </c>
      <c r="H12858" s="607">
        <v>3352.21</v>
      </c>
    </row>
    <row r="12859" spans="1:8">
      <c r="A12859" s="620"/>
      <c r="B12859" s="621"/>
      <c r="C12859" s="621"/>
      <c r="D12859" s="622"/>
      <c r="E12859" s="623" t="s">
        <v>4147</v>
      </c>
      <c r="F12859" s="624"/>
      <c r="G12859" s="625"/>
      <c r="H12859" s="612">
        <v>3828.38</v>
      </c>
    </row>
    <row r="12860" spans="1:8">
      <c r="A12860" s="626" t="s">
        <v>4148</v>
      </c>
      <c r="B12860" s="627"/>
      <c r="C12860" s="628"/>
      <c r="D12860" s="629"/>
      <c r="E12860" s="628"/>
      <c r="F12860" s="628"/>
      <c r="G12860" s="630"/>
      <c r="H12860" s="631"/>
    </row>
    <row r="12861" spans="1:8">
      <c r="A12861" s="594" t="s">
        <v>4064</v>
      </c>
      <c r="B12861" s="595"/>
      <c r="C12861" s="595"/>
      <c r="D12861" s="596"/>
      <c r="E12861" s="597" t="s">
        <v>4130</v>
      </c>
      <c r="F12861" s="598" t="s">
        <v>4132</v>
      </c>
      <c r="G12861" s="599" t="s">
        <v>4133</v>
      </c>
      <c r="H12861" s="600" t="s">
        <v>4134</v>
      </c>
    </row>
    <row r="12862" spans="1:8">
      <c r="A12862" s="601" t="s">
        <v>4149</v>
      </c>
      <c r="B12862" s="602"/>
      <c r="C12862" s="602"/>
      <c r="D12862" s="603"/>
      <c r="E12862" s="604" t="s">
        <v>4140</v>
      </c>
      <c r="F12862" s="686">
        <v>0.05</v>
      </c>
      <c r="G12862" s="606">
        <v>64783.484999999993</v>
      </c>
      <c r="H12862" s="607">
        <v>3239.17</v>
      </c>
    </row>
    <row r="12863" spans="1:8">
      <c r="A12863" s="601"/>
      <c r="B12863" s="602"/>
      <c r="C12863" s="602"/>
      <c r="D12863" s="603"/>
      <c r="E12863" s="604" t="s">
        <v>4141</v>
      </c>
      <c r="F12863" s="633"/>
      <c r="G12863" s="606" t="s">
        <v>4141</v>
      </c>
      <c r="H12863" s="607" t="s">
        <v>4141</v>
      </c>
    </row>
    <row r="12864" spans="1:8">
      <c r="A12864" s="601"/>
      <c r="B12864" s="602"/>
      <c r="C12864" s="602"/>
      <c r="D12864" s="603"/>
      <c r="E12864" s="604" t="s">
        <v>4141</v>
      </c>
      <c r="F12864" s="633"/>
      <c r="G12864" s="606" t="s">
        <v>4141</v>
      </c>
      <c r="H12864" s="607" t="s">
        <v>4141</v>
      </c>
    </row>
    <row r="12865" spans="1:8">
      <c r="A12865" s="601"/>
      <c r="B12865" s="602"/>
      <c r="C12865" s="602"/>
      <c r="D12865" s="603"/>
      <c r="E12865" s="623" t="s">
        <v>4150</v>
      </c>
      <c r="F12865" s="624"/>
      <c r="G12865" s="625"/>
      <c r="H12865" s="612">
        <v>3239.17</v>
      </c>
    </row>
    <row r="12866" spans="1:8">
      <c r="A12866" s="634" t="s">
        <v>4151</v>
      </c>
      <c r="B12866" s="635"/>
      <c r="C12866" s="636"/>
      <c r="D12866" s="637"/>
      <c r="E12866" s="636"/>
      <c r="F12866" s="636"/>
      <c r="G12866" s="638"/>
      <c r="H12866" s="639"/>
    </row>
    <row r="12867" spans="1:8">
      <c r="A12867" s="594" t="s">
        <v>4064</v>
      </c>
      <c r="B12867" s="595"/>
      <c r="C12867" s="595"/>
      <c r="D12867" s="596"/>
      <c r="E12867" s="597" t="s">
        <v>4130</v>
      </c>
      <c r="F12867" s="598" t="s">
        <v>4144</v>
      </c>
      <c r="G12867" s="599" t="s">
        <v>4133</v>
      </c>
      <c r="H12867" s="600" t="s">
        <v>4134</v>
      </c>
    </row>
    <row r="12868" spans="1:8">
      <c r="A12868" s="601" t="s">
        <v>4195</v>
      </c>
      <c r="B12868" s="602"/>
      <c r="C12868" s="602"/>
      <c r="D12868" s="603"/>
      <c r="E12868" s="604" t="s">
        <v>4146</v>
      </c>
      <c r="F12868" s="640">
        <v>0.3</v>
      </c>
      <c r="G12868" s="606">
        <v>45029.264109374999</v>
      </c>
      <c r="H12868" s="607">
        <v>13508.78</v>
      </c>
    </row>
    <row r="12869" spans="1:8">
      <c r="A12869" s="601"/>
      <c r="B12869" s="602"/>
      <c r="C12869" s="602"/>
      <c r="D12869" s="603"/>
      <c r="E12869" s="604" t="s">
        <v>4141</v>
      </c>
      <c r="F12869" s="605"/>
      <c r="G12869" s="606" t="s">
        <v>4141</v>
      </c>
      <c r="H12869" s="607" t="s">
        <v>4141</v>
      </c>
    </row>
    <row r="12870" spans="1:8">
      <c r="A12870" s="601"/>
      <c r="B12870" s="602"/>
      <c r="C12870" s="602"/>
      <c r="D12870" s="603"/>
      <c r="E12870" s="604" t="s">
        <v>4141</v>
      </c>
      <c r="F12870" s="605"/>
      <c r="G12870" s="606" t="s">
        <v>4141</v>
      </c>
      <c r="H12870" s="607" t="s">
        <v>4141</v>
      </c>
    </row>
    <row r="12871" spans="1:8" ht="13.5" thickBot="1">
      <c r="A12871" s="641"/>
      <c r="B12871" s="642"/>
      <c r="C12871" s="642"/>
      <c r="D12871" s="643"/>
      <c r="E12871" s="644" t="s">
        <v>4153</v>
      </c>
      <c r="F12871" s="645"/>
      <c r="G12871" s="646"/>
      <c r="H12871" s="647">
        <v>13508.78</v>
      </c>
    </row>
    <row r="12872" spans="1:8" ht="13.5" thickBot="1">
      <c r="A12872" s="648" t="s">
        <v>4154</v>
      </c>
      <c r="B12872" s="649"/>
      <c r="C12872" s="649"/>
      <c r="D12872" s="649"/>
      <c r="E12872" s="650"/>
      <c r="F12872" s="651">
        <v>48843.73</v>
      </c>
      <c r="G12872" s="652"/>
      <c r="H12872" s="653"/>
    </row>
    <row r="12873" spans="1:8" ht="16.5">
      <c r="A12873" s="690"/>
      <c r="B12873" s="690"/>
      <c r="C12873" s="690"/>
      <c r="D12873" s="690"/>
      <c r="E12873" s="690"/>
      <c r="F12873" s="690"/>
      <c r="G12873" s="690"/>
      <c r="H12873" s="690"/>
    </row>
    <row r="12874" spans="1:8" ht="17.25" thickBot="1">
      <c r="A12874" s="689"/>
      <c r="B12874" s="689"/>
      <c r="C12874" s="689"/>
      <c r="D12874" s="689"/>
      <c r="E12874" s="689"/>
      <c r="F12874" s="689"/>
      <c r="G12874" s="689"/>
      <c r="H12874" s="689"/>
    </row>
    <row r="12875" spans="1:8" ht="26.25" thickBot="1">
      <c r="A12875" s="573" t="s">
        <v>4129</v>
      </c>
      <c r="B12875" s="581"/>
      <c r="C12875" s="581"/>
      <c r="D12875" s="582" t="s">
        <v>996</v>
      </c>
      <c r="E12875" s="583" t="s">
        <v>4130</v>
      </c>
      <c r="F12875" s="584" t="s">
        <v>2</v>
      </c>
      <c r="G12875" s="585" t="s">
        <v>0</v>
      </c>
      <c r="H12875" s="586" t="s">
        <v>5342</v>
      </c>
    </row>
    <row r="12876" spans="1:8" ht="15.75" customHeight="1" thickBot="1">
      <c r="A12876" s="684"/>
      <c r="B12876" s="684"/>
      <c r="C12876" s="684"/>
      <c r="D12876" s="684"/>
      <c r="E12876" s="684"/>
      <c r="F12876" s="684"/>
      <c r="G12876" s="684"/>
      <c r="H12876" s="684"/>
    </row>
    <row r="12877" spans="1:8">
      <c r="A12877" s="588" t="s">
        <v>1297</v>
      </c>
      <c r="B12877" s="589"/>
      <c r="C12877" s="590"/>
      <c r="D12877" s="591"/>
      <c r="E12877" s="590"/>
      <c r="F12877" s="590"/>
      <c r="G12877" s="592"/>
      <c r="H12877" s="593"/>
    </row>
    <row r="12878" spans="1:8">
      <c r="A12878" s="594" t="s">
        <v>4064</v>
      </c>
      <c r="B12878" s="595"/>
      <c r="C12878" s="595"/>
      <c r="D12878" s="596"/>
      <c r="E12878" s="597" t="s">
        <v>4130</v>
      </c>
      <c r="F12878" s="598" t="s">
        <v>4132</v>
      </c>
      <c r="G12878" s="599" t="s">
        <v>4133</v>
      </c>
      <c r="H12878" s="600" t="s">
        <v>4134</v>
      </c>
    </row>
    <row r="12879" spans="1:8" ht="13.5">
      <c r="A12879" s="663" t="s">
        <v>5337</v>
      </c>
      <c r="B12879" s="664"/>
      <c r="C12879" s="664"/>
      <c r="D12879" s="665"/>
      <c r="E12879" s="604" t="s">
        <v>4228</v>
      </c>
      <c r="F12879" s="685">
        <v>0.04</v>
      </c>
      <c r="G12879" s="606">
        <v>77595</v>
      </c>
      <c r="H12879" s="607">
        <v>3103.8</v>
      </c>
    </row>
    <row r="12880" spans="1:8" ht="13.5">
      <c r="A12880" s="663" t="s">
        <v>5343</v>
      </c>
      <c r="B12880" s="664"/>
      <c r="C12880" s="664"/>
      <c r="D12880" s="665"/>
      <c r="E12880" s="604" t="s">
        <v>4138</v>
      </c>
      <c r="F12880" s="685">
        <v>3</v>
      </c>
      <c r="G12880" s="606">
        <v>9923</v>
      </c>
      <c r="H12880" s="607">
        <v>29769</v>
      </c>
    </row>
    <row r="12881" spans="1:8" ht="13.5">
      <c r="A12881" s="663" t="s">
        <v>5344</v>
      </c>
      <c r="B12881" s="664"/>
      <c r="C12881" s="664"/>
      <c r="D12881" s="665"/>
      <c r="E12881" s="604" t="s">
        <v>2</v>
      </c>
      <c r="F12881" s="685">
        <v>0.4</v>
      </c>
      <c r="G12881" s="606">
        <v>106995</v>
      </c>
      <c r="H12881" s="607">
        <v>42798</v>
      </c>
    </row>
    <row r="12882" spans="1:8" ht="13.5">
      <c r="A12882" s="663" t="s">
        <v>4304</v>
      </c>
      <c r="B12882" s="664"/>
      <c r="C12882" s="664"/>
      <c r="D12882" s="665"/>
      <c r="E12882" s="604" t="s">
        <v>4263</v>
      </c>
      <c r="F12882" s="685">
        <v>0.08</v>
      </c>
      <c r="G12882" s="606">
        <v>29295</v>
      </c>
      <c r="H12882" s="607">
        <v>2343.6</v>
      </c>
    </row>
    <row r="12883" spans="1:8">
      <c r="A12883" s="601"/>
      <c r="B12883" s="602"/>
      <c r="C12883" s="602"/>
      <c r="D12883" s="603"/>
      <c r="E12883" s="604" t="s">
        <v>4141</v>
      </c>
      <c r="F12883" s="605"/>
      <c r="G12883" s="606" t="s">
        <v>4141</v>
      </c>
      <c r="H12883" s="607" t="s">
        <v>4141</v>
      </c>
    </row>
    <row r="12884" spans="1:8">
      <c r="A12884" s="608"/>
      <c r="B12884" s="609"/>
      <c r="C12884" s="609"/>
      <c r="D12884" s="610"/>
      <c r="E12884" s="611" t="s">
        <v>4142</v>
      </c>
      <c r="F12884" s="611"/>
      <c r="G12884" s="611"/>
      <c r="H12884" s="612">
        <v>78014.399999999994</v>
      </c>
    </row>
    <row r="12885" spans="1:8">
      <c r="A12885" s="613" t="s">
        <v>4143</v>
      </c>
      <c r="B12885" s="614"/>
      <c r="C12885" s="615"/>
      <c r="D12885" s="616"/>
      <c r="E12885" s="615"/>
      <c r="F12885" s="615"/>
      <c r="G12885" s="617"/>
      <c r="H12885" s="618"/>
    </row>
    <row r="12886" spans="1:8">
      <c r="A12886" s="594" t="s">
        <v>4064</v>
      </c>
      <c r="B12886" s="595"/>
      <c r="C12886" s="595"/>
      <c r="D12886" s="596"/>
      <c r="E12886" s="597" t="s">
        <v>4130</v>
      </c>
      <c r="F12886" s="598" t="s">
        <v>4144</v>
      </c>
      <c r="G12886" s="599" t="s">
        <v>4133</v>
      </c>
      <c r="H12886" s="600" t="s">
        <v>4134</v>
      </c>
    </row>
    <row r="12887" spans="1:8">
      <c r="A12887" s="601" t="s">
        <v>4145</v>
      </c>
      <c r="B12887" s="602"/>
      <c r="C12887" s="602"/>
      <c r="D12887" s="603"/>
      <c r="E12887" s="604" t="s">
        <v>4146</v>
      </c>
      <c r="F12887" s="619">
        <v>1.2</v>
      </c>
      <c r="G12887" s="606">
        <v>1587.2183463750353</v>
      </c>
      <c r="H12887" s="607">
        <v>1904.66</v>
      </c>
    </row>
    <row r="12888" spans="1:8">
      <c r="A12888" s="601" t="s">
        <v>4305</v>
      </c>
      <c r="B12888" s="602"/>
      <c r="C12888" s="602"/>
      <c r="D12888" s="603"/>
      <c r="E12888" s="604" t="s">
        <v>4146</v>
      </c>
      <c r="F12888" s="619">
        <v>1.2</v>
      </c>
      <c r="G12888" s="606">
        <v>11174.017158480248</v>
      </c>
      <c r="H12888" s="607">
        <v>13408.82</v>
      </c>
    </row>
    <row r="12889" spans="1:8">
      <c r="A12889" s="620"/>
      <c r="B12889" s="621"/>
      <c r="C12889" s="621"/>
      <c r="D12889" s="622"/>
      <c r="E12889" s="623" t="s">
        <v>4147</v>
      </c>
      <c r="F12889" s="624"/>
      <c r="G12889" s="625"/>
      <c r="H12889" s="612">
        <v>15313.48</v>
      </c>
    </row>
    <row r="12890" spans="1:8">
      <c r="A12890" s="626" t="s">
        <v>4148</v>
      </c>
      <c r="B12890" s="627"/>
      <c r="C12890" s="628"/>
      <c r="D12890" s="629"/>
      <c r="E12890" s="628"/>
      <c r="F12890" s="628"/>
      <c r="G12890" s="630"/>
      <c r="H12890" s="631"/>
    </row>
    <row r="12891" spans="1:8">
      <c r="A12891" s="594" t="s">
        <v>4064</v>
      </c>
      <c r="B12891" s="595"/>
      <c r="C12891" s="595"/>
      <c r="D12891" s="596"/>
      <c r="E12891" s="597" t="s">
        <v>4130</v>
      </c>
      <c r="F12891" s="598" t="s">
        <v>4132</v>
      </c>
      <c r="G12891" s="599" t="s">
        <v>4133</v>
      </c>
      <c r="H12891" s="600" t="s">
        <v>4134</v>
      </c>
    </row>
    <row r="12892" spans="1:8">
      <c r="A12892" s="601" t="s">
        <v>4149</v>
      </c>
      <c r="B12892" s="602"/>
      <c r="C12892" s="602"/>
      <c r="D12892" s="603"/>
      <c r="E12892" s="604" t="s">
        <v>4140</v>
      </c>
      <c r="F12892" s="686">
        <v>0.41670000000000001</v>
      </c>
      <c r="G12892" s="606">
        <v>64783.484999999993</v>
      </c>
      <c r="H12892" s="607">
        <v>26995.279999999999</v>
      </c>
    </row>
    <row r="12893" spans="1:8">
      <c r="A12893" s="601"/>
      <c r="B12893" s="602"/>
      <c r="C12893" s="602"/>
      <c r="D12893" s="603"/>
      <c r="E12893" s="604" t="s">
        <v>4141</v>
      </c>
      <c r="F12893" s="633"/>
      <c r="G12893" s="606" t="s">
        <v>4141</v>
      </c>
      <c r="H12893" s="607" t="s">
        <v>4141</v>
      </c>
    </row>
    <row r="12894" spans="1:8">
      <c r="A12894" s="601"/>
      <c r="B12894" s="602"/>
      <c r="C12894" s="602"/>
      <c r="D12894" s="603"/>
      <c r="E12894" s="604" t="s">
        <v>4141</v>
      </c>
      <c r="F12894" s="633"/>
      <c r="G12894" s="606" t="s">
        <v>4141</v>
      </c>
      <c r="H12894" s="607" t="s">
        <v>4141</v>
      </c>
    </row>
    <row r="12895" spans="1:8">
      <c r="A12895" s="601"/>
      <c r="B12895" s="602"/>
      <c r="C12895" s="602"/>
      <c r="D12895" s="603"/>
      <c r="E12895" s="623" t="s">
        <v>4150</v>
      </c>
      <c r="F12895" s="624"/>
      <c r="G12895" s="625"/>
      <c r="H12895" s="612">
        <v>26995.279999999999</v>
      </c>
    </row>
    <row r="12896" spans="1:8">
      <c r="A12896" s="634" t="s">
        <v>4151</v>
      </c>
      <c r="B12896" s="635"/>
      <c r="C12896" s="636"/>
      <c r="D12896" s="637"/>
      <c r="E12896" s="636"/>
      <c r="F12896" s="636"/>
      <c r="G12896" s="638"/>
      <c r="H12896" s="639"/>
    </row>
    <row r="12897" spans="1:8">
      <c r="A12897" s="594" t="s">
        <v>4064</v>
      </c>
      <c r="B12897" s="595"/>
      <c r="C12897" s="595"/>
      <c r="D12897" s="596"/>
      <c r="E12897" s="597" t="s">
        <v>4130</v>
      </c>
      <c r="F12897" s="598" t="s">
        <v>4144</v>
      </c>
      <c r="G12897" s="599" t="s">
        <v>4133</v>
      </c>
      <c r="H12897" s="600" t="s">
        <v>4134</v>
      </c>
    </row>
    <row r="12898" spans="1:8">
      <c r="A12898" s="601" t="s">
        <v>4195</v>
      </c>
      <c r="B12898" s="602"/>
      <c r="C12898" s="602"/>
      <c r="D12898" s="603"/>
      <c r="E12898" s="604" t="s">
        <v>4146</v>
      </c>
      <c r="F12898" s="640">
        <v>1.2</v>
      </c>
      <c r="G12898" s="606">
        <v>45029.264109374999</v>
      </c>
      <c r="H12898" s="607">
        <v>54035.12</v>
      </c>
    </row>
    <row r="12899" spans="1:8">
      <c r="A12899" s="601"/>
      <c r="B12899" s="602"/>
      <c r="C12899" s="602"/>
      <c r="D12899" s="603"/>
      <c r="E12899" s="604" t="s">
        <v>4141</v>
      </c>
      <c r="F12899" s="605"/>
      <c r="G12899" s="606" t="s">
        <v>4141</v>
      </c>
      <c r="H12899" s="607" t="s">
        <v>4141</v>
      </c>
    </row>
    <row r="12900" spans="1:8">
      <c r="A12900" s="601"/>
      <c r="B12900" s="602"/>
      <c r="C12900" s="602"/>
      <c r="D12900" s="603"/>
      <c r="E12900" s="604" t="s">
        <v>4141</v>
      </c>
      <c r="F12900" s="605"/>
      <c r="G12900" s="606" t="s">
        <v>4141</v>
      </c>
      <c r="H12900" s="607" t="s">
        <v>4141</v>
      </c>
    </row>
    <row r="12901" spans="1:8" ht="13.5" thickBot="1">
      <c r="A12901" s="641"/>
      <c r="B12901" s="642"/>
      <c r="C12901" s="642"/>
      <c r="D12901" s="643"/>
      <c r="E12901" s="644" t="s">
        <v>4153</v>
      </c>
      <c r="F12901" s="645"/>
      <c r="G12901" s="646"/>
      <c r="H12901" s="647">
        <v>54035.12</v>
      </c>
    </row>
    <row r="12902" spans="1:8" ht="13.5" thickBot="1">
      <c r="A12902" s="648" t="s">
        <v>4154</v>
      </c>
      <c r="B12902" s="649"/>
      <c r="C12902" s="649"/>
      <c r="D12902" s="649"/>
      <c r="E12902" s="650"/>
      <c r="F12902" s="651">
        <v>174358.28</v>
      </c>
      <c r="G12902" s="652"/>
      <c r="H12902" s="653"/>
    </row>
    <row r="12903" spans="1:8" ht="16.5">
      <c r="A12903" s="690"/>
      <c r="B12903" s="690"/>
      <c r="C12903" s="690"/>
      <c r="D12903" s="690"/>
      <c r="E12903" s="690"/>
      <c r="F12903" s="690"/>
      <c r="G12903" s="690"/>
      <c r="H12903" s="690"/>
    </row>
    <row r="12904" spans="1:8" ht="13.5" thickBot="1">
      <c r="A12904" s="683"/>
      <c r="B12904" s="683"/>
      <c r="C12904" s="683"/>
      <c r="D12904" s="683"/>
      <c r="E12904" s="683"/>
      <c r="F12904" s="683"/>
      <c r="G12904" s="683"/>
      <c r="H12904" s="683"/>
    </row>
    <row r="12905" spans="1:8" ht="26.25" thickBot="1">
      <c r="A12905" s="573" t="s">
        <v>4129</v>
      </c>
      <c r="B12905" s="581"/>
      <c r="C12905" s="581"/>
      <c r="D12905" s="582" t="s">
        <v>998</v>
      </c>
      <c r="E12905" s="583" t="s">
        <v>4130</v>
      </c>
      <c r="F12905" s="584" t="s">
        <v>2</v>
      </c>
      <c r="G12905" s="585" t="s">
        <v>0</v>
      </c>
      <c r="H12905" s="586" t="s">
        <v>5345</v>
      </c>
    </row>
    <row r="12906" spans="1:8" ht="15.75" customHeight="1" thickBot="1">
      <c r="A12906" s="684"/>
      <c r="B12906" s="684"/>
      <c r="C12906" s="684"/>
      <c r="D12906" s="684"/>
      <c r="E12906" s="684"/>
      <c r="F12906" s="684"/>
      <c r="G12906" s="684"/>
      <c r="H12906" s="684"/>
    </row>
    <row r="12907" spans="1:8">
      <c r="A12907" s="588" t="s">
        <v>1297</v>
      </c>
      <c r="B12907" s="589"/>
      <c r="C12907" s="590"/>
      <c r="D12907" s="591"/>
      <c r="E12907" s="590"/>
      <c r="F12907" s="590"/>
      <c r="G12907" s="592"/>
      <c r="H12907" s="593"/>
    </row>
    <row r="12908" spans="1:8">
      <c r="A12908" s="594" t="s">
        <v>4064</v>
      </c>
      <c r="B12908" s="595"/>
      <c r="C12908" s="595"/>
      <c r="D12908" s="596"/>
      <c r="E12908" s="597" t="s">
        <v>4130</v>
      </c>
      <c r="F12908" s="598" t="s">
        <v>4132</v>
      </c>
      <c r="G12908" s="599" t="s">
        <v>4133</v>
      </c>
      <c r="H12908" s="600" t="s">
        <v>4134</v>
      </c>
    </row>
    <row r="12909" spans="1:8" ht="13.5">
      <c r="A12909" s="663" t="s">
        <v>5337</v>
      </c>
      <c r="B12909" s="664"/>
      <c r="C12909" s="664"/>
      <c r="D12909" s="665"/>
      <c r="E12909" s="604" t="s">
        <v>4228</v>
      </c>
      <c r="F12909" s="685">
        <v>0.05</v>
      </c>
      <c r="G12909" s="606">
        <v>77595</v>
      </c>
      <c r="H12909" s="607">
        <v>3879.75</v>
      </c>
    </row>
    <row r="12910" spans="1:8" ht="13.5">
      <c r="A12910" s="663" t="s">
        <v>5343</v>
      </c>
      <c r="B12910" s="664"/>
      <c r="C12910" s="664"/>
      <c r="D12910" s="665"/>
      <c r="E12910" s="604" t="s">
        <v>4138</v>
      </c>
      <c r="F12910" s="685">
        <v>3</v>
      </c>
      <c r="G12910" s="606">
        <v>9923</v>
      </c>
      <c r="H12910" s="607">
        <v>29769</v>
      </c>
    </row>
    <row r="12911" spans="1:8" ht="13.5">
      <c r="A12911" s="663" t="s">
        <v>5344</v>
      </c>
      <c r="B12911" s="664"/>
      <c r="C12911" s="664"/>
      <c r="D12911" s="665"/>
      <c r="E12911" s="604" t="s">
        <v>2</v>
      </c>
      <c r="F12911" s="685">
        <v>0.55000000000000004</v>
      </c>
      <c r="G12911" s="606">
        <v>106995</v>
      </c>
      <c r="H12911" s="607">
        <v>58847.25</v>
      </c>
    </row>
    <row r="12912" spans="1:8" ht="13.5">
      <c r="A12912" s="663" t="s">
        <v>4304</v>
      </c>
      <c r="B12912" s="664"/>
      <c r="C12912" s="664"/>
      <c r="D12912" s="665"/>
      <c r="E12912" s="604" t="s">
        <v>4263</v>
      </c>
      <c r="F12912" s="685">
        <v>0.1</v>
      </c>
      <c r="G12912" s="606">
        <v>29295</v>
      </c>
      <c r="H12912" s="607">
        <v>2929.5</v>
      </c>
    </row>
    <row r="12913" spans="1:8" ht="13.5">
      <c r="A12913" s="663"/>
      <c r="B12913" s="664"/>
      <c r="C12913" s="664"/>
      <c r="D12913" s="665"/>
      <c r="E12913" s="604" t="s">
        <v>4141</v>
      </c>
      <c r="F12913" s="685"/>
      <c r="G12913" s="606" t="s">
        <v>4141</v>
      </c>
      <c r="H12913" s="607" t="s">
        <v>4141</v>
      </c>
    </row>
    <row r="12914" spans="1:8">
      <c r="A12914" s="608"/>
      <c r="B12914" s="609"/>
      <c r="C12914" s="609"/>
      <c r="D12914" s="610"/>
      <c r="E12914" s="611" t="s">
        <v>4142</v>
      </c>
      <c r="F12914" s="611"/>
      <c r="G12914" s="611"/>
      <c r="H12914" s="612">
        <v>95425.5</v>
      </c>
    </row>
    <row r="12915" spans="1:8">
      <c r="A12915" s="702" t="s">
        <v>4143</v>
      </c>
      <c r="B12915" s="703"/>
      <c r="C12915" s="704"/>
      <c r="D12915" s="705"/>
      <c r="E12915" s="615"/>
      <c r="F12915" s="615"/>
      <c r="G12915" s="617"/>
      <c r="H12915" s="618"/>
    </row>
    <row r="12916" spans="1:8">
      <c r="A12916" s="594" t="s">
        <v>4064</v>
      </c>
      <c r="B12916" s="595"/>
      <c r="C12916" s="595"/>
      <c r="D12916" s="596"/>
      <c r="E12916" s="597" t="s">
        <v>4130</v>
      </c>
      <c r="F12916" s="598" t="s">
        <v>4144</v>
      </c>
      <c r="G12916" s="599" t="s">
        <v>4133</v>
      </c>
      <c r="H12916" s="600" t="s">
        <v>4134</v>
      </c>
    </row>
    <row r="12917" spans="1:8">
      <c r="A12917" s="601" t="s">
        <v>4145</v>
      </c>
      <c r="B12917" s="602"/>
      <c r="C12917" s="602"/>
      <c r="D12917" s="603"/>
      <c r="E12917" s="604" t="s">
        <v>4146</v>
      </c>
      <c r="F12917" s="619">
        <v>1.1100000000000001</v>
      </c>
      <c r="G12917" s="606">
        <v>1587.2183463750353</v>
      </c>
      <c r="H12917" s="607">
        <v>1761.81</v>
      </c>
    </row>
    <row r="12918" spans="1:8">
      <c r="A12918" s="601" t="s">
        <v>4305</v>
      </c>
      <c r="B12918" s="602"/>
      <c r="C12918" s="602"/>
      <c r="D12918" s="603"/>
      <c r="E12918" s="604" t="s">
        <v>4146</v>
      </c>
      <c r="F12918" s="619">
        <v>1.1100000000000001</v>
      </c>
      <c r="G12918" s="606">
        <v>11174.017158480248</v>
      </c>
      <c r="H12918" s="607">
        <v>12403.16</v>
      </c>
    </row>
    <row r="12919" spans="1:8">
      <c r="A12919" s="620"/>
      <c r="B12919" s="621"/>
      <c r="C12919" s="621"/>
      <c r="D12919" s="622"/>
      <c r="E12919" s="623" t="s">
        <v>4147</v>
      </c>
      <c r="F12919" s="624"/>
      <c r="G12919" s="625"/>
      <c r="H12919" s="612">
        <v>14164.97</v>
      </c>
    </row>
    <row r="12920" spans="1:8">
      <c r="A12920" s="626" t="s">
        <v>4148</v>
      </c>
      <c r="B12920" s="627"/>
      <c r="C12920" s="628"/>
      <c r="D12920" s="629"/>
      <c r="E12920" s="628"/>
      <c r="F12920" s="628"/>
      <c r="G12920" s="630"/>
      <c r="H12920" s="631"/>
    </row>
    <row r="12921" spans="1:8">
      <c r="A12921" s="594" t="s">
        <v>4064</v>
      </c>
      <c r="B12921" s="595"/>
      <c r="C12921" s="595"/>
      <c r="D12921" s="596"/>
      <c r="E12921" s="597" t="s">
        <v>4130</v>
      </c>
      <c r="F12921" s="598" t="s">
        <v>4132</v>
      </c>
      <c r="G12921" s="599" t="s">
        <v>4133</v>
      </c>
      <c r="H12921" s="600" t="s">
        <v>4134</v>
      </c>
    </row>
    <row r="12922" spans="1:8">
      <c r="A12922" s="601" t="s">
        <v>4149</v>
      </c>
      <c r="B12922" s="602"/>
      <c r="C12922" s="602"/>
      <c r="D12922" s="603"/>
      <c r="E12922" s="604" t="s">
        <v>4140</v>
      </c>
      <c r="F12922" s="686">
        <v>0.3125</v>
      </c>
      <c r="G12922" s="606">
        <v>64783.484999999993</v>
      </c>
      <c r="H12922" s="607">
        <v>20244.84</v>
      </c>
    </row>
    <row r="12923" spans="1:8">
      <c r="A12923" s="601"/>
      <c r="B12923" s="602"/>
      <c r="C12923" s="602"/>
      <c r="D12923" s="603"/>
      <c r="E12923" s="604" t="s">
        <v>4141</v>
      </c>
      <c r="F12923" s="633"/>
      <c r="G12923" s="606" t="s">
        <v>4141</v>
      </c>
      <c r="H12923" s="607" t="s">
        <v>4141</v>
      </c>
    </row>
    <row r="12924" spans="1:8">
      <c r="A12924" s="601"/>
      <c r="B12924" s="602"/>
      <c r="C12924" s="602"/>
      <c r="D12924" s="603"/>
      <c r="E12924" s="604" t="s">
        <v>4141</v>
      </c>
      <c r="F12924" s="633"/>
      <c r="G12924" s="606" t="s">
        <v>4141</v>
      </c>
      <c r="H12924" s="607" t="s">
        <v>4141</v>
      </c>
    </row>
    <row r="12925" spans="1:8">
      <c r="A12925" s="601"/>
      <c r="B12925" s="602"/>
      <c r="C12925" s="602"/>
      <c r="D12925" s="603"/>
      <c r="E12925" s="623" t="s">
        <v>4150</v>
      </c>
      <c r="F12925" s="624"/>
      <c r="G12925" s="625"/>
      <c r="H12925" s="612">
        <v>20244.84</v>
      </c>
    </row>
    <row r="12926" spans="1:8">
      <c r="A12926" s="634" t="s">
        <v>4151</v>
      </c>
      <c r="B12926" s="635"/>
      <c r="C12926" s="636"/>
      <c r="D12926" s="637"/>
      <c r="E12926" s="636"/>
      <c r="F12926" s="636"/>
      <c r="G12926" s="638"/>
      <c r="H12926" s="639"/>
    </row>
    <row r="12927" spans="1:8">
      <c r="A12927" s="594" t="s">
        <v>4064</v>
      </c>
      <c r="B12927" s="595"/>
      <c r="C12927" s="595"/>
      <c r="D12927" s="596"/>
      <c r="E12927" s="597" t="s">
        <v>4130</v>
      </c>
      <c r="F12927" s="598" t="s">
        <v>4144</v>
      </c>
      <c r="G12927" s="599" t="s">
        <v>4133</v>
      </c>
      <c r="H12927" s="600" t="s">
        <v>4134</v>
      </c>
    </row>
    <row r="12928" spans="1:8">
      <c r="A12928" s="601" t="s">
        <v>4195</v>
      </c>
      <c r="B12928" s="602"/>
      <c r="C12928" s="602"/>
      <c r="D12928" s="603"/>
      <c r="E12928" s="604" t="s">
        <v>4146</v>
      </c>
      <c r="F12928" s="640">
        <v>1.1100000000000001</v>
      </c>
      <c r="G12928" s="606">
        <v>45029.264109374999</v>
      </c>
      <c r="H12928" s="607">
        <v>49982.48</v>
      </c>
    </row>
    <row r="12929" spans="1:8">
      <c r="A12929" s="601"/>
      <c r="B12929" s="602"/>
      <c r="C12929" s="602"/>
      <c r="D12929" s="603"/>
      <c r="E12929" s="633" t="s">
        <v>4141</v>
      </c>
      <c r="F12929" s="605"/>
      <c r="G12929" s="606" t="s">
        <v>4141</v>
      </c>
      <c r="H12929" s="607" t="s">
        <v>4141</v>
      </c>
    </row>
    <row r="12930" spans="1:8" ht="13.5" thickBot="1">
      <c r="A12930" s="641"/>
      <c r="B12930" s="642"/>
      <c r="C12930" s="642"/>
      <c r="D12930" s="643"/>
      <c r="E12930" s="644" t="s">
        <v>4153</v>
      </c>
      <c r="F12930" s="645"/>
      <c r="G12930" s="646"/>
      <c r="H12930" s="647">
        <v>49982.48</v>
      </c>
    </row>
    <row r="12931" spans="1:8" ht="13.5" thickBot="1">
      <c r="A12931" s="648" t="s">
        <v>4154</v>
      </c>
      <c r="B12931" s="649"/>
      <c r="C12931" s="649"/>
      <c r="D12931" s="649"/>
      <c r="E12931" s="650"/>
      <c r="F12931" s="651">
        <v>179817.79</v>
      </c>
      <c r="G12931" s="652"/>
      <c r="H12931" s="653"/>
    </row>
    <row r="12932" spans="1:8">
      <c r="A12932" s="551"/>
      <c r="B12932" s="551"/>
      <c r="C12932" s="551"/>
      <c r="D12932" s="551"/>
      <c r="E12932" s="551"/>
      <c r="F12932" s="551"/>
      <c r="G12932" s="551"/>
      <c r="H12932" s="551"/>
    </row>
    <row r="12933" spans="1:8" ht="13.5" thickBot="1">
      <c r="A12933" s="683"/>
      <c r="B12933" s="683"/>
      <c r="C12933" s="683"/>
      <c r="D12933" s="683"/>
      <c r="E12933" s="683"/>
      <c r="F12933" s="683"/>
      <c r="G12933" s="683"/>
      <c r="H12933" s="683"/>
    </row>
    <row r="12934" spans="1:8" ht="26.25" thickBot="1">
      <c r="A12934" s="573" t="s">
        <v>4129</v>
      </c>
      <c r="B12934" s="581"/>
      <c r="C12934" s="581"/>
      <c r="D12934" s="582" t="s">
        <v>1000</v>
      </c>
      <c r="E12934" s="583" t="s">
        <v>4130</v>
      </c>
      <c r="F12934" s="584" t="s">
        <v>2</v>
      </c>
      <c r="G12934" s="585" t="s">
        <v>0</v>
      </c>
      <c r="H12934" s="586" t="s">
        <v>5346</v>
      </c>
    </row>
    <row r="12935" spans="1:8" ht="15.75" customHeight="1" thickBot="1">
      <c r="A12935" s="684"/>
      <c r="B12935" s="684"/>
      <c r="C12935" s="684"/>
      <c r="D12935" s="684"/>
      <c r="E12935" s="684"/>
      <c r="F12935" s="684"/>
      <c r="G12935" s="684"/>
      <c r="H12935" s="684"/>
    </row>
    <row r="12936" spans="1:8">
      <c r="A12936" s="588" t="s">
        <v>1297</v>
      </c>
      <c r="B12936" s="589"/>
      <c r="C12936" s="590"/>
      <c r="D12936" s="591"/>
      <c r="E12936" s="590"/>
      <c r="F12936" s="590"/>
      <c r="G12936" s="592"/>
      <c r="H12936" s="593"/>
    </row>
    <row r="12937" spans="1:8">
      <c r="A12937" s="594" t="s">
        <v>4064</v>
      </c>
      <c r="B12937" s="595"/>
      <c r="C12937" s="595"/>
      <c r="D12937" s="596"/>
      <c r="E12937" s="597" t="s">
        <v>4130</v>
      </c>
      <c r="F12937" s="598" t="s">
        <v>4132</v>
      </c>
      <c r="G12937" s="599" t="s">
        <v>4133</v>
      </c>
      <c r="H12937" s="600" t="s">
        <v>4134</v>
      </c>
    </row>
    <row r="12938" spans="1:8" ht="13.5">
      <c r="A12938" s="663" t="s">
        <v>4934</v>
      </c>
      <c r="B12938" s="664"/>
      <c r="C12938" s="664"/>
      <c r="D12938" s="665"/>
      <c r="E12938" s="604" t="s">
        <v>4263</v>
      </c>
      <c r="F12938" s="685">
        <v>8.4</v>
      </c>
      <c r="G12938" s="606">
        <v>8699</v>
      </c>
      <c r="H12938" s="607">
        <v>73071.600000000006</v>
      </c>
    </row>
    <row r="12939" spans="1:8" ht="13.5">
      <c r="A12939" s="663" t="s">
        <v>5347</v>
      </c>
      <c r="B12939" s="664"/>
      <c r="C12939" s="664"/>
      <c r="D12939" s="665"/>
      <c r="E12939" s="604" t="s">
        <v>4138</v>
      </c>
      <c r="F12939" s="685">
        <v>0.8</v>
      </c>
      <c r="G12939" s="606">
        <v>237363</v>
      </c>
      <c r="H12939" s="607">
        <v>189890.4</v>
      </c>
    </row>
    <row r="12940" spans="1:8" ht="13.5">
      <c r="A12940" s="663" t="s">
        <v>5348</v>
      </c>
      <c r="B12940" s="664"/>
      <c r="C12940" s="664"/>
      <c r="D12940" s="665"/>
      <c r="E12940" s="604" t="s">
        <v>4138</v>
      </c>
      <c r="F12940" s="685">
        <v>0.8</v>
      </c>
      <c r="G12940" s="606">
        <v>78495</v>
      </c>
      <c r="H12940" s="607">
        <v>62796</v>
      </c>
    </row>
    <row r="12941" spans="1:8" ht="13.5">
      <c r="A12941" s="663" t="s">
        <v>4304</v>
      </c>
      <c r="B12941" s="664"/>
      <c r="C12941" s="664"/>
      <c r="D12941" s="665"/>
      <c r="E12941" s="604" t="s">
        <v>4263</v>
      </c>
      <c r="F12941" s="685">
        <v>0.2</v>
      </c>
      <c r="G12941" s="606">
        <v>29295</v>
      </c>
      <c r="H12941" s="607">
        <v>5859</v>
      </c>
    </row>
    <row r="12942" spans="1:8">
      <c r="A12942" s="601"/>
      <c r="B12942" s="602"/>
      <c r="C12942" s="602"/>
      <c r="D12942" s="603"/>
      <c r="E12942" s="604" t="s">
        <v>4141</v>
      </c>
      <c r="F12942" s="605"/>
      <c r="G12942" s="606" t="s">
        <v>4141</v>
      </c>
      <c r="H12942" s="607" t="s">
        <v>4141</v>
      </c>
    </row>
    <row r="12943" spans="1:8">
      <c r="A12943" s="608"/>
      <c r="B12943" s="609"/>
      <c r="C12943" s="609"/>
      <c r="D12943" s="610"/>
      <c r="E12943" s="611" t="s">
        <v>4142</v>
      </c>
      <c r="F12943" s="611"/>
      <c r="G12943" s="611"/>
      <c r="H12943" s="612">
        <v>331617</v>
      </c>
    </row>
    <row r="12944" spans="1:8">
      <c r="A12944" s="613" t="s">
        <v>4143</v>
      </c>
      <c r="B12944" s="614"/>
      <c r="C12944" s="615"/>
      <c r="D12944" s="616"/>
      <c r="E12944" s="615"/>
      <c r="F12944" s="615"/>
      <c r="G12944" s="617"/>
      <c r="H12944" s="618"/>
    </row>
    <row r="12945" spans="1:8">
      <c r="A12945" s="594" t="s">
        <v>4064</v>
      </c>
      <c r="B12945" s="595"/>
      <c r="C12945" s="595"/>
      <c r="D12945" s="596"/>
      <c r="E12945" s="597" t="s">
        <v>4130</v>
      </c>
      <c r="F12945" s="598" t="s">
        <v>4144</v>
      </c>
      <c r="G12945" s="599" t="s">
        <v>4133</v>
      </c>
      <c r="H12945" s="600" t="s">
        <v>4134</v>
      </c>
    </row>
    <row r="12946" spans="1:8">
      <c r="A12946" s="601" t="s">
        <v>4145</v>
      </c>
      <c r="B12946" s="602"/>
      <c r="C12946" s="602"/>
      <c r="D12946" s="603"/>
      <c r="E12946" s="604" t="s">
        <v>4146</v>
      </c>
      <c r="F12946" s="619">
        <v>2</v>
      </c>
      <c r="G12946" s="606">
        <v>1587.2183463750353</v>
      </c>
      <c r="H12946" s="607">
        <v>3174.44</v>
      </c>
    </row>
    <row r="12947" spans="1:8">
      <c r="A12947" s="601" t="s">
        <v>4305</v>
      </c>
      <c r="B12947" s="602"/>
      <c r="C12947" s="602"/>
      <c r="D12947" s="603"/>
      <c r="E12947" s="604" t="s">
        <v>4146</v>
      </c>
      <c r="F12947" s="619">
        <v>2</v>
      </c>
      <c r="G12947" s="606">
        <v>11174.017158480248</v>
      </c>
      <c r="H12947" s="607">
        <v>22348.03</v>
      </c>
    </row>
    <row r="12948" spans="1:8">
      <c r="A12948" s="620"/>
      <c r="B12948" s="621"/>
      <c r="C12948" s="621"/>
      <c r="D12948" s="622"/>
      <c r="E12948" s="623" t="s">
        <v>4147</v>
      </c>
      <c r="F12948" s="624"/>
      <c r="G12948" s="625"/>
      <c r="H12948" s="612">
        <v>25522.47</v>
      </c>
    </row>
    <row r="12949" spans="1:8">
      <c r="A12949" s="626" t="s">
        <v>4148</v>
      </c>
      <c r="B12949" s="627"/>
      <c r="C12949" s="628"/>
      <c r="D12949" s="629"/>
      <c r="E12949" s="628"/>
      <c r="F12949" s="628"/>
      <c r="G12949" s="630"/>
      <c r="H12949" s="631"/>
    </row>
    <row r="12950" spans="1:8">
      <c r="A12950" s="594" t="s">
        <v>4064</v>
      </c>
      <c r="B12950" s="595"/>
      <c r="C12950" s="595"/>
      <c r="D12950" s="596"/>
      <c r="E12950" s="597" t="s">
        <v>4130</v>
      </c>
      <c r="F12950" s="598" t="s">
        <v>4132</v>
      </c>
      <c r="G12950" s="599" t="s">
        <v>4133</v>
      </c>
      <c r="H12950" s="600" t="s">
        <v>4134</v>
      </c>
    </row>
    <row r="12951" spans="1:8">
      <c r="A12951" s="601" t="s">
        <v>4149</v>
      </c>
      <c r="B12951" s="602"/>
      <c r="C12951" s="602"/>
      <c r="D12951" s="603"/>
      <c r="E12951" s="604" t="s">
        <v>4140</v>
      </c>
      <c r="F12951" s="686">
        <v>0.1</v>
      </c>
      <c r="G12951" s="606">
        <v>64783.484999999993</v>
      </c>
      <c r="H12951" s="607">
        <v>6478.35</v>
      </c>
    </row>
    <row r="12952" spans="1:8">
      <c r="A12952" s="601"/>
      <c r="B12952" s="602"/>
      <c r="C12952" s="602"/>
      <c r="D12952" s="603"/>
      <c r="E12952" s="604" t="s">
        <v>4141</v>
      </c>
      <c r="F12952" s="633"/>
      <c r="G12952" s="606" t="s">
        <v>4141</v>
      </c>
      <c r="H12952" s="607" t="s">
        <v>4141</v>
      </c>
    </row>
    <row r="12953" spans="1:8">
      <c r="A12953" s="601"/>
      <c r="B12953" s="602"/>
      <c r="C12953" s="602"/>
      <c r="D12953" s="603"/>
      <c r="E12953" s="604" t="s">
        <v>4141</v>
      </c>
      <c r="F12953" s="633"/>
      <c r="G12953" s="606" t="s">
        <v>4141</v>
      </c>
      <c r="H12953" s="607" t="s">
        <v>4141</v>
      </c>
    </row>
    <row r="12954" spans="1:8">
      <c r="A12954" s="601"/>
      <c r="B12954" s="602"/>
      <c r="C12954" s="602"/>
      <c r="D12954" s="603"/>
      <c r="E12954" s="623" t="s">
        <v>4150</v>
      </c>
      <c r="F12954" s="624"/>
      <c r="G12954" s="625"/>
      <c r="H12954" s="612">
        <v>6478.35</v>
      </c>
    </row>
    <row r="12955" spans="1:8">
      <c r="A12955" s="634" t="s">
        <v>4151</v>
      </c>
      <c r="B12955" s="635"/>
      <c r="C12955" s="636"/>
      <c r="D12955" s="637"/>
      <c r="E12955" s="636"/>
      <c r="F12955" s="636"/>
      <c r="G12955" s="638"/>
      <c r="H12955" s="639"/>
    </row>
    <row r="12956" spans="1:8">
      <c r="A12956" s="594" t="s">
        <v>4064</v>
      </c>
      <c r="B12956" s="595"/>
      <c r="C12956" s="595"/>
      <c r="D12956" s="596"/>
      <c r="E12956" s="597" t="s">
        <v>4130</v>
      </c>
      <c r="F12956" s="598" t="s">
        <v>4144</v>
      </c>
      <c r="G12956" s="599" t="s">
        <v>4133</v>
      </c>
      <c r="H12956" s="600" t="s">
        <v>4134</v>
      </c>
    </row>
    <row r="12957" spans="1:8">
      <c r="A12957" s="601" t="s">
        <v>4195</v>
      </c>
      <c r="B12957" s="602"/>
      <c r="C12957" s="602"/>
      <c r="D12957" s="603"/>
      <c r="E12957" s="604" t="s">
        <v>4146</v>
      </c>
      <c r="F12957" s="640">
        <v>2</v>
      </c>
      <c r="G12957" s="606">
        <v>45029.264109374999</v>
      </c>
      <c r="H12957" s="607">
        <v>90058.53</v>
      </c>
    </row>
    <row r="12958" spans="1:8">
      <c r="A12958" s="601"/>
      <c r="B12958" s="602"/>
      <c r="C12958" s="602"/>
      <c r="D12958" s="603"/>
      <c r="E12958" s="633" t="s">
        <v>4141</v>
      </c>
      <c r="F12958" s="605"/>
      <c r="G12958" s="606" t="s">
        <v>4141</v>
      </c>
      <c r="H12958" s="607" t="s">
        <v>4141</v>
      </c>
    </row>
    <row r="12959" spans="1:8" ht="13.5" thickBot="1">
      <c r="A12959" s="641"/>
      <c r="B12959" s="642"/>
      <c r="C12959" s="642"/>
      <c r="D12959" s="643"/>
      <c r="E12959" s="644" t="s">
        <v>4153</v>
      </c>
      <c r="F12959" s="645"/>
      <c r="G12959" s="646"/>
      <c r="H12959" s="647">
        <v>90058.53</v>
      </c>
    </row>
    <row r="12960" spans="1:8" ht="13.5" thickBot="1">
      <c r="A12960" s="648" t="s">
        <v>4154</v>
      </c>
      <c r="B12960" s="649"/>
      <c r="C12960" s="649"/>
      <c r="D12960" s="649"/>
      <c r="E12960" s="650"/>
      <c r="F12960" s="651">
        <v>453676.35</v>
      </c>
      <c r="G12960" s="652"/>
      <c r="H12960" s="653"/>
    </row>
    <row r="12961" spans="1:8">
      <c r="A12961" s="551"/>
      <c r="B12961" s="551"/>
      <c r="C12961" s="551"/>
      <c r="D12961" s="551"/>
      <c r="E12961" s="551"/>
      <c r="F12961" s="551"/>
      <c r="G12961" s="551"/>
      <c r="H12961" s="551"/>
    </row>
    <row r="12962" spans="1:8" ht="13.5" thickBot="1">
      <c r="A12962" s="683"/>
      <c r="B12962" s="683"/>
      <c r="C12962" s="683"/>
      <c r="D12962" s="683"/>
      <c r="E12962" s="683"/>
      <c r="F12962" s="683"/>
      <c r="G12962" s="683"/>
      <c r="H12962" s="683"/>
    </row>
    <row r="12963" spans="1:8" ht="13.5" thickBot="1">
      <c r="A12963" s="573" t="s">
        <v>4129</v>
      </c>
      <c r="B12963" s="581"/>
      <c r="C12963" s="581"/>
      <c r="D12963" s="582" t="s">
        <v>1002</v>
      </c>
      <c r="E12963" s="583" t="s">
        <v>4130</v>
      </c>
      <c r="F12963" s="584" t="s">
        <v>28</v>
      </c>
      <c r="G12963" s="585" t="s">
        <v>0</v>
      </c>
      <c r="H12963" s="586" t="s">
        <v>5349</v>
      </c>
    </row>
    <row r="12964" spans="1:8" ht="15.75" customHeight="1" thickBot="1">
      <c r="A12964" s="684"/>
      <c r="B12964" s="684"/>
      <c r="C12964" s="684"/>
      <c r="D12964" s="684"/>
      <c r="E12964" s="684"/>
      <c r="F12964" s="684"/>
      <c r="G12964" s="684"/>
      <c r="H12964" s="684"/>
    </row>
    <row r="12965" spans="1:8">
      <c r="A12965" s="588" t="s">
        <v>1297</v>
      </c>
      <c r="B12965" s="589"/>
      <c r="C12965" s="590"/>
      <c r="D12965" s="591"/>
      <c r="E12965" s="590"/>
      <c r="F12965" s="590"/>
      <c r="G12965" s="592"/>
      <c r="H12965" s="593"/>
    </row>
    <row r="12966" spans="1:8">
      <c r="A12966" s="594" t="s">
        <v>4064</v>
      </c>
      <c r="B12966" s="595"/>
      <c r="C12966" s="595"/>
      <c r="D12966" s="596"/>
      <c r="E12966" s="597" t="s">
        <v>4130</v>
      </c>
      <c r="F12966" s="598" t="s">
        <v>4132</v>
      </c>
      <c r="G12966" s="599" t="s">
        <v>4133</v>
      </c>
      <c r="H12966" s="600" t="s">
        <v>4134</v>
      </c>
    </row>
    <row r="12967" spans="1:8" ht="13.5">
      <c r="A12967" s="663" t="s">
        <v>5337</v>
      </c>
      <c r="B12967" s="664"/>
      <c r="C12967" s="664"/>
      <c r="D12967" s="665"/>
      <c r="E12967" s="604" t="s">
        <v>4228</v>
      </c>
      <c r="F12967" s="685">
        <v>0.02</v>
      </c>
      <c r="G12967" s="606">
        <v>77595</v>
      </c>
      <c r="H12967" s="607">
        <v>1551.9</v>
      </c>
    </row>
    <row r="12968" spans="1:8" ht="13.5">
      <c r="A12968" s="663" t="s">
        <v>5350</v>
      </c>
      <c r="B12968" s="664"/>
      <c r="C12968" s="664"/>
      <c r="D12968" s="665"/>
      <c r="E12968" s="604" t="s">
        <v>4138</v>
      </c>
      <c r="F12968" s="685">
        <v>0.43</v>
      </c>
      <c r="G12968" s="606">
        <v>79012</v>
      </c>
      <c r="H12968" s="607">
        <v>33975.160000000003</v>
      </c>
    </row>
    <row r="12969" spans="1:8" ht="13.5">
      <c r="A12969" s="663" t="s">
        <v>4304</v>
      </c>
      <c r="B12969" s="664"/>
      <c r="C12969" s="664"/>
      <c r="D12969" s="665"/>
      <c r="E12969" s="604" t="s">
        <v>4263</v>
      </c>
      <c r="F12969" s="685">
        <v>0.22</v>
      </c>
      <c r="G12969" s="606">
        <v>29295</v>
      </c>
      <c r="H12969" s="607">
        <v>6444.9</v>
      </c>
    </row>
    <row r="12970" spans="1:8" ht="13.5">
      <c r="A12970" s="663" t="s">
        <v>5351</v>
      </c>
      <c r="B12970" s="664"/>
      <c r="C12970" s="664"/>
      <c r="D12970" s="665"/>
      <c r="E12970" s="604" t="s">
        <v>4136</v>
      </c>
      <c r="F12970" s="685">
        <v>6.3</v>
      </c>
      <c r="G12970" s="606">
        <v>8839</v>
      </c>
      <c r="H12970" s="607">
        <v>55685.7</v>
      </c>
    </row>
    <row r="12971" spans="1:8">
      <c r="A12971" s="601"/>
      <c r="B12971" s="602"/>
      <c r="C12971" s="602"/>
      <c r="D12971" s="603"/>
      <c r="E12971" s="604" t="s">
        <v>4141</v>
      </c>
      <c r="F12971" s="605"/>
      <c r="G12971" s="606" t="s">
        <v>4141</v>
      </c>
      <c r="H12971" s="607" t="s">
        <v>4141</v>
      </c>
    </row>
    <row r="12972" spans="1:8">
      <c r="A12972" s="608"/>
      <c r="B12972" s="609"/>
      <c r="C12972" s="609"/>
      <c r="D12972" s="610"/>
      <c r="E12972" s="611" t="s">
        <v>4142</v>
      </c>
      <c r="F12972" s="611"/>
      <c r="G12972" s="611"/>
      <c r="H12972" s="612">
        <v>97657.66</v>
      </c>
    </row>
    <row r="12973" spans="1:8">
      <c r="A12973" s="613" t="s">
        <v>4143</v>
      </c>
      <c r="B12973" s="614"/>
      <c r="C12973" s="615"/>
      <c r="D12973" s="616"/>
      <c r="E12973" s="615"/>
      <c r="F12973" s="615"/>
      <c r="G12973" s="617"/>
      <c r="H12973" s="618"/>
    </row>
    <row r="12974" spans="1:8">
      <c r="A12974" s="594" t="s">
        <v>4064</v>
      </c>
      <c r="B12974" s="595"/>
      <c r="C12974" s="595"/>
      <c r="D12974" s="596"/>
      <c r="E12974" s="597" t="s">
        <v>4130</v>
      </c>
      <c r="F12974" s="598" t="s">
        <v>4144</v>
      </c>
      <c r="G12974" s="599" t="s">
        <v>4133</v>
      </c>
      <c r="H12974" s="600" t="s">
        <v>4134</v>
      </c>
    </row>
    <row r="12975" spans="1:8">
      <c r="A12975" s="601" t="s">
        <v>4145</v>
      </c>
      <c r="B12975" s="602"/>
      <c r="C12975" s="602"/>
      <c r="D12975" s="603"/>
      <c r="E12975" s="604" t="s">
        <v>4146</v>
      </c>
      <c r="F12975" s="619">
        <v>2</v>
      </c>
      <c r="G12975" s="606">
        <v>1587.2183463750353</v>
      </c>
      <c r="H12975" s="607">
        <v>3174.44</v>
      </c>
    </row>
    <row r="12976" spans="1:8">
      <c r="A12976" s="601" t="s">
        <v>4305</v>
      </c>
      <c r="B12976" s="602"/>
      <c r="C12976" s="602"/>
      <c r="D12976" s="603"/>
      <c r="E12976" s="604" t="s">
        <v>4146</v>
      </c>
      <c r="F12976" s="619">
        <v>2</v>
      </c>
      <c r="G12976" s="606">
        <v>11174.017158480248</v>
      </c>
      <c r="H12976" s="607">
        <v>22348.03</v>
      </c>
    </row>
    <row r="12977" spans="1:8">
      <c r="A12977" s="620"/>
      <c r="B12977" s="621"/>
      <c r="C12977" s="621"/>
      <c r="D12977" s="622"/>
      <c r="E12977" s="623" t="s">
        <v>4147</v>
      </c>
      <c r="F12977" s="624"/>
      <c r="G12977" s="625"/>
      <c r="H12977" s="612">
        <v>25522.47</v>
      </c>
    </row>
    <row r="12978" spans="1:8">
      <c r="A12978" s="626" t="s">
        <v>4148</v>
      </c>
      <c r="B12978" s="627"/>
      <c r="C12978" s="628"/>
      <c r="D12978" s="629"/>
      <c r="E12978" s="628"/>
      <c r="F12978" s="628"/>
      <c r="G12978" s="630"/>
      <c r="H12978" s="631"/>
    </row>
    <row r="12979" spans="1:8">
      <c r="A12979" s="594" t="s">
        <v>4064</v>
      </c>
      <c r="B12979" s="595"/>
      <c r="C12979" s="595"/>
      <c r="D12979" s="596"/>
      <c r="E12979" s="597" t="s">
        <v>4130</v>
      </c>
      <c r="F12979" s="598" t="s">
        <v>4132</v>
      </c>
      <c r="G12979" s="599" t="s">
        <v>4133</v>
      </c>
      <c r="H12979" s="600" t="s">
        <v>4134</v>
      </c>
    </row>
    <row r="12980" spans="1:8">
      <c r="A12980" s="601" t="s">
        <v>4149</v>
      </c>
      <c r="B12980" s="602"/>
      <c r="C12980" s="602"/>
      <c r="D12980" s="603"/>
      <c r="E12980" s="604" t="s">
        <v>4140</v>
      </c>
      <c r="F12980" s="686">
        <v>0.1</v>
      </c>
      <c r="G12980" s="606">
        <v>64783.484999999993</v>
      </c>
      <c r="H12980" s="607">
        <v>6478.35</v>
      </c>
    </row>
    <row r="12981" spans="1:8">
      <c r="A12981" s="601"/>
      <c r="B12981" s="602"/>
      <c r="C12981" s="602"/>
      <c r="D12981" s="603"/>
      <c r="E12981" s="604" t="s">
        <v>4141</v>
      </c>
      <c r="F12981" s="633"/>
      <c r="G12981" s="606" t="s">
        <v>4141</v>
      </c>
      <c r="H12981" s="607" t="s">
        <v>4141</v>
      </c>
    </row>
    <row r="12982" spans="1:8">
      <c r="A12982" s="601"/>
      <c r="B12982" s="602"/>
      <c r="C12982" s="602"/>
      <c r="D12982" s="603"/>
      <c r="E12982" s="604" t="s">
        <v>4141</v>
      </c>
      <c r="F12982" s="633"/>
      <c r="G12982" s="606" t="s">
        <v>4141</v>
      </c>
      <c r="H12982" s="607" t="s">
        <v>4141</v>
      </c>
    </row>
    <row r="12983" spans="1:8">
      <c r="A12983" s="601"/>
      <c r="B12983" s="602"/>
      <c r="C12983" s="602"/>
      <c r="D12983" s="603"/>
      <c r="E12983" s="623" t="s">
        <v>4150</v>
      </c>
      <c r="F12983" s="624"/>
      <c r="G12983" s="625"/>
      <c r="H12983" s="612">
        <v>6478.35</v>
      </c>
    </row>
    <row r="12984" spans="1:8">
      <c r="A12984" s="634" t="s">
        <v>4151</v>
      </c>
      <c r="B12984" s="635"/>
      <c r="C12984" s="636"/>
      <c r="D12984" s="637"/>
      <c r="E12984" s="636"/>
      <c r="F12984" s="636"/>
      <c r="G12984" s="638"/>
      <c r="H12984" s="639"/>
    </row>
    <row r="12985" spans="1:8">
      <c r="A12985" s="594" t="s">
        <v>4064</v>
      </c>
      <c r="B12985" s="595"/>
      <c r="C12985" s="595"/>
      <c r="D12985" s="596"/>
      <c r="E12985" s="597" t="s">
        <v>4130</v>
      </c>
      <c r="F12985" s="598" t="s">
        <v>4144</v>
      </c>
      <c r="G12985" s="599" t="s">
        <v>4133</v>
      </c>
      <c r="H12985" s="600" t="s">
        <v>4134</v>
      </c>
    </row>
    <row r="12986" spans="1:8">
      <c r="A12986" s="601" t="s">
        <v>4195</v>
      </c>
      <c r="B12986" s="602"/>
      <c r="C12986" s="602"/>
      <c r="D12986" s="603"/>
      <c r="E12986" s="604" t="s">
        <v>4146</v>
      </c>
      <c r="F12986" s="640">
        <v>2</v>
      </c>
      <c r="G12986" s="606">
        <v>45029.264109374999</v>
      </c>
      <c r="H12986" s="607">
        <v>90058.53</v>
      </c>
    </row>
    <row r="12987" spans="1:8">
      <c r="A12987" s="601"/>
      <c r="B12987" s="602"/>
      <c r="C12987" s="602"/>
      <c r="D12987" s="603"/>
      <c r="E12987" s="633" t="s">
        <v>4141</v>
      </c>
      <c r="F12987" s="605"/>
      <c r="G12987" s="606" t="s">
        <v>4141</v>
      </c>
      <c r="H12987" s="607" t="s">
        <v>4141</v>
      </c>
    </row>
    <row r="12988" spans="1:8" ht="13.5" thickBot="1">
      <c r="A12988" s="641"/>
      <c r="B12988" s="642"/>
      <c r="C12988" s="642"/>
      <c r="D12988" s="643"/>
      <c r="E12988" s="644" t="s">
        <v>4153</v>
      </c>
      <c r="F12988" s="645"/>
      <c r="G12988" s="646"/>
      <c r="H12988" s="647">
        <v>90058.53</v>
      </c>
    </row>
    <row r="12989" spans="1:8" ht="13.5" thickBot="1">
      <c r="A12989" s="648" t="s">
        <v>4154</v>
      </c>
      <c r="B12989" s="649"/>
      <c r="C12989" s="649"/>
      <c r="D12989" s="649"/>
      <c r="E12989" s="650"/>
      <c r="F12989" s="651">
        <v>219717.01</v>
      </c>
      <c r="G12989" s="652"/>
      <c r="H12989" s="653"/>
    </row>
    <row r="12990" spans="1:8" ht="15.75">
      <c r="A12990" s="706"/>
      <c r="B12990" s="706"/>
      <c r="C12990" s="706"/>
      <c r="D12990" s="706"/>
      <c r="E12990" s="706"/>
      <c r="F12990" s="707"/>
      <c r="G12990" s="708"/>
      <c r="H12990" s="708"/>
    </row>
    <row r="12991" spans="1:8" ht="13.5" thickBot="1">
      <c r="A12991" s="683"/>
      <c r="B12991" s="683"/>
      <c r="C12991" s="683"/>
      <c r="D12991" s="683"/>
      <c r="E12991" s="683"/>
      <c r="F12991" s="683"/>
      <c r="G12991" s="683"/>
      <c r="H12991" s="683"/>
    </row>
    <row r="12992" spans="1:8" ht="26.25" thickBot="1">
      <c r="A12992" s="573" t="s">
        <v>4129</v>
      </c>
      <c r="B12992" s="581"/>
      <c r="C12992" s="581"/>
      <c r="D12992" s="582" t="s">
        <v>1004</v>
      </c>
      <c r="E12992" s="583" t="s">
        <v>4130</v>
      </c>
      <c r="F12992" s="584" t="s">
        <v>28</v>
      </c>
      <c r="G12992" s="585" t="s">
        <v>0</v>
      </c>
      <c r="H12992" s="586" t="s">
        <v>5352</v>
      </c>
    </row>
    <row r="12993" spans="1:8" ht="15.75" customHeight="1" thickBot="1">
      <c r="A12993" s="684"/>
      <c r="B12993" s="684"/>
      <c r="C12993" s="684"/>
      <c r="D12993" s="684"/>
      <c r="E12993" s="684"/>
      <c r="F12993" s="684"/>
      <c r="G12993" s="684"/>
      <c r="H12993" s="684"/>
    </row>
    <row r="12994" spans="1:8">
      <c r="A12994" s="588" t="s">
        <v>1297</v>
      </c>
      <c r="B12994" s="589"/>
      <c r="C12994" s="590"/>
      <c r="D12994" s="591"/>
      <c r="E12994" s="590"/>
      <c r="F12994" s="590"/>
      <c r="G12994" s="592"/>
      <c r="H12994" s="593"/>
    </row>
    <row r="12995" spans="1:8">
      <c r="A12995" s="594" t="s">
        <v>4064</v>
      </c>
      <c r="B12995" s="595"/>
      <c r="C12995" s="595"/>
      <c r="D12995" s="596"/>
      <c r="E12995" s="597" t="s">
        <v>4130</v>
      </c>
      <c r="F12995" s="598" t="s">
        <v>4132</v>
      </c>
      <c r="G12995" s="599" t="s">
        <v>4133</v>
      </c>
      <c r="H12995" s="600" t="s">
        <v>4134</v>
      </c>
    </row>
    <row r="12996" spans="1:8" ht="13.5">
      <c r="A12996" s="663" t="s">
        <v>5337</v>
      </c>
      <c r="B12996" s="664"/>
      <c r="C12996" s="664"/>
      <c r="D12996" s="665"/>
      <c r="E12996" s="604" t="s">
        <v>4228</v>
      </c>
      <c r="F12996" s="685">
        <v>0.05</v>
      </c>
      <c r="G12996" s="606">
        <v>77595</v>
      </c>
      <c r="H12996" s="607">
        <v>3879.75</v>
      </c>
    </row>
    <row r="12997" spans="1:8" ht="13.5">
      <c r="A12997" s="663" t="s">
        <v>5343</v>
      </c>
      <c r="B12997" s="664"/>
      <c r="C12997" s="664"/>
      <c r="D12997" s="665"/>
      <c r="E12997" s="604" t="s">
        <v>4138</v>
      </c>
      <c r="F12997" s="685">
        <v>3</v>
      </c>
      <c r="G12997" s="606">
        <v>9923</v>
      </c>
      <c r="H12997" s="607">
        <v>29769</v>
      </c>
    </row>
    <row r="12998" spans="1:8" ht="13.5">
      <c r="A12998" s="663" t="s">
        <v>5350</v>
      </c>
      <c r="B12998" s="664"/>
      <c r="C12998" s="664"/>
      <c r="D12998" s="665"/>
      <c r="E12998" s="604" t="s">
        <v>4138</v>
      </c>
      <c r="F12998" s="685">
        <v>1.55</v>
      </c>
      <c r="G12998" s="606">
        <v>79012</v>
      </c>
      <c r="H12998" s="607">
        <v>122468.6</v>
      </c>
    </row>
    <row r="12999" spans="1:8" ht="13.5">
      <c r="A12999" s="663" t="s">
        <v>4304</v>
      </c>
      <c r="B12999" s="664"/>
      <c r="C12999" s="664"/>
      <c r="D12999" s="665"/>
      <c r="E12999" s="604" t="s">
        <v>4263</v>
      </c>
      <c r="F12999" s="685">
        <v>0.67</v>
      </c>
      <c r="G12999" s="606">
        <v>29295</v>
      </c>
      <c r="H12999" s="607">
        <v>19627.650000000001</v>
      </c>
    </row>
    <row r="13000" spans="1:8">
      <c r="A13000" s="601"/>
      <c r="B13000" s="602"/>
      <c r="C13000" s="602"/>
      <c r="D13000" s="603"/>
      <c r="E13000" s="604" t="s">
        <v>4141</v>
      </c>
      <c r="F13000" s="605"/>
      <c r="G13000" s="606" t="s">
        <v>4141</v>
      </c>
      <c r="H13000" s="607" t="s">
        <v>4141</v>
      </c>
    </row>
    <row r="13001" spans="1:8">
      <c r="A13001" s="608"/>
      <c r="B13001" s="609"/>
      <c r="C13001" s="609"/>
      <c r="D13001" s="610"/>
      <c r="E13001" s="611" t="s">
        <v>4142</v>
      </c>
      <c r="F13001" s="611"/>
      <c r="G13001" s="611"/>
      <c r="H13001" s="612">
        <v>175745</v>
      </c>
    </row>
    <row r="13002" spans="1:8">
      <c r="A13002" s="613" t="s">
        <v>4143</v>
      </c>
      <c r="B13002" s="614"/>
      <c r="C13002" s="615"/>
      <c r="D13002" s="616"/>
      <c r="E13002" s="615"/>
      <c r="F13002" s="615"/>
      <c r="G13002" s="617"/>
      <c r="H13002" s="618"/>
    </row>
    <row r="13003" spans="1:8">
      <c r="A13003" s="594" t="s">
        <v>4064</v>
      </c>
      <c r="B13003" s="595"/>
      <c r="C13003" s="595"/>
      <c r="D13003" s="596"/>
      <c r="E13003" s="597" t="s">
        <v>4130</v>
      </c>
      <c r="F13003" s="598" t="s">
        <v>4144</v>
      </c>
      <c r="G13003" s="599" t="s">
        <v>4133</v>
      </c>
      <c r="H13003" s="600" t="s">
        <v>4134</v>
      </c>
    </row>
    <row r="13004" spans="1:8">
      <c r="A13004" s="601" t="s">
        <v>4145</v>
      </c>
      <c r="B13004" s="602"/>
      <c r="C13004" s="602"/>
      <c r="D13004" s="603"/>
      <c r="E13004" s="604" t="s">
        <v>4146</v>
      </c>
      <c r="F13004" s="619">
        <v>1.56</v>
      </c>
      <c r="G13004" s="606">
        <v>1587.2183463750353</v>
      </c>
      <c r="H13004" s="607">
        <v>2476.06</v>
      </c>
    </row>
    <row r="13005" spans="1:8">
      <c r="A13005" s="601" t="s">
        <v>4305</v>
      </c>
      <c r="B13005" s="602"/>
      <c r="C13005" s="602"/>
      <c r="D13005" s="603"/>
      <c r="E13005" s="604" t="s">
        <v>4146</v>
      </c>
      <c r="F13005" s="619">
        <v>1.56</v>
      </c>
      <c r="G13005" s="606">
        <v>11174.017158480248</v>
      </c>
      <c r="H13005" s="607">
        <v>17431.47</v>
      </c>
    </row>
    <row r="13006" spans="1:8">
      <c r="A13006" s="620"/>
      <c r="B13006" s="621"/>
      <c r="C13006" s="621"/>
      <c r="D13006" s="622"/>
      <c r="E13006" s="623" t="s">
        <v>4147</v>
      </c>
      <c r="F13006" s="624"/>
      <c r="G13006" s="625"/>
      <c r="H13006" s="612">
        <v>19907.53</v>
      </c>
    </row>
    <row r="13007" spans="1:8">
      <c r="A13007" s="626" t="s">
        <v>4148</v>
      </c>
      <c r="B13007" s="627"/>
      <c r="C13007" s="628"/>
      <c r="D13007" s="629"/>
      <c r="E13007" s="628"/>
      <c r="F13007" s="628"/>
      <c r="G13007" s="630"/>
      <c r="H13007" s="631"/>
    </row>
    <row r="13008" spans="1:8">
      <c r="A13008" s="594" t="s">
        <v>4064</v>
      </c>
      <c r="B13008" s="595"/>
      <c r="C13008" s="595"/>
      <c r="D13008" s="596"/>
      <c r="E13008" s="597" t="s">
        <v>4130</v>
      </c>
      <c r="F13008" s="598" t="s">
        <v>4132</v>
      </c>
      <c r="G13008" s="599" t="s">
        <v>4133</v>
      </c>
      <c r="H13008" s="600" t="s">
        <v>4134</v>
      </c>
    </row>
    <row r="13009" spans="1:8">
      <c r="A13009" s="601" t="s">
        <v>4149</v>
      </c>
      <c r="B13009" s="602"/>
      <c r="C13009" s="602"/>
      <c r="D13009" s="603"/>
      <c r="E13009" s="604" t="s">
        <v>4140</v>
      </c>
      <c r="F13009" s="686">
        <v>0.20830000000000001</v>
      </c>
      <c r="G13009" s="606">
        <v>64783.484999999993</v>
      </c>
      <c r="H13009" s="607">
        <v>13494.4</v>
      </c>
    </row>
    <row r="13010" spans="1:8">
      <c r="A13010" s="601"/>
      <c r="B13010" s="602"/>
      <c r="C13010" s="602"/>
      <c r="D13010" s="603"/>
      <c r="E13010" s="604" t="s">
        <v>4141</v>
      </c>
      <c r="F13010" s="633"/>
      <c r="G13010" s="606" t="s">
        <v>4141</v>
      </c>
      <c r="H13010" s="607" t="s">
        <v>4141</v>
      </c>
    </row>
    <row r="13011" spans="1:8">
      <c r="A13011" s="601"/>
      <c r="B13011" s="602"/>
      <c r="C13011" s="602"/>
      <c r="D13011" s="603"/>
      <c r="E13011" s="604" t="s">
        <v>4141</v>
      </c>
      <c r="F13011" s="633"/>
      <c r="G13011" s="606" t="s">
        <v>4141</v>
      </c>
      <c r="H13011" s="607" t="s">
        <v>4141</v>
      </c>
    </row>
    <row r="13012" spans="1:8">
      <c r="A13012" s="601"/>
      <c r="B13012" s="602"/>
      <c r="C13012" s="602"/>
      <c r="D13012" s="603"/>
      <c r="E13012" s="623" t="s">
        <v>4150</v>
      </c>
      <c r="F13012" s="624"/>
      <c r="G13012" s="625"/>
      <c r="H13012" s="612">
        <v>13494.4</v>
      </c>
    </row>
    <row r="13013" spans="1:8">
      <c r="A13013" s="634" t="s">
        <v>4151</v>
      </c>
      <c r="B13013" s="635"/>
      <c r="C13013" s="636"/>
      <c r="D13013" s="637"/>
      <c r="E13013" s="636"/>
      <c r="F13013" s="636"/>
      <c r="G13013" s="638"/>
      <c r="H13013" s="639"/>
    </row>
    <row r="13014" spans="1:8">
      <c r="A13014" s="594" t="s">
        <v>4064</v>
      </c>
      <c r="B13014" s="595"/>
      <c r="C13014" s="595"/>
      <c r="D13014" s="596"/>
      <c r="E13014" s="597" t="s">
        <v>4130</v>
      </c>
      <c r="F13014" s="598" t="s">
        <v>4144</v>
      </c>
      <c r="G13014" s="599" t="s">
        <v>4133</v>
      </c>
      <c r="H13014" s="600" t="s">
        <v>4134</v>
      </c>
    </row>
    <row r="13015" spans="1:8">
      <c r="A13015" s="601" t="s">
        <v>4195</v>
      </c>
      <c r="B13015" s="602"/>
      <c r="C13015" s="602"/>
      <c r="D13015" s="603"/>
      <c r="E13015" s="604" t="s">
        <v>4146</v>
      </c>
      <c r="F13015" s="640">
        <v>1.56</v>
      </c>
      <c r="G13015" s="606">
        <v>45029.264109374999</v>
      </c>
      <c r="H13015" s="607">
        <v>70245.649999999994</v>
      </c>
    </row>
    <row r="13016" spans="1:8">
      <c r="A13016" s="601"/>
      <c r="B13016" s="602"/>
      <c r="C13016" s="602"/>
      <c r="D13016" s="603"/>
      <c r="E13016" s="633" t="s">
        <v>4141</v>
      </c>
      <c r="F13016" s="605"/>
      <c r="G13016" s="606" t="s">
        <v>4141</v>
      </c>
      <c r="H13016" s="607" t="s">
        <v>4141</v>
      </c>
    </row>
    <row r="13017" spans="1:8" ht="13.5" thickBot="1">
      <c r="A13017" s="641"/>
      <c r="B13017" s="642"/>
      <c r="C13017" s="642"/>
      <c r="D13017" s="643"/>
      <c r="E13017" s="644" t="s">
        <v>4153</v>
      </c>
      <c r="F13017" s="645"/>
      <c r="G13017" s="646"/>
      <c r="H13017" s="647">
        <v>70245.649999999994</v>
      </c>
    </row>
    <row r="13018" spans="1:8" ht="13.5" thickBot="1">
      <c r="A13018" s="648" t="s">
        <v>4154</v>
      </c>
      <c r="B13018" s="649"/>
      <c r="C13018" s="649"/>
      <c r="D13018" s="649"/>
      <c r="E13018" s="650"/>
      <c r="F13018" s="651">
        <v>279392.58</v>
      </c>
      <c r="G13018" s="652"/>
      <c r="H13018" s="653"/>
    </row>
    <row r="13019" spans="1:8">
      <c r="A13019" s="551"/>
      <c r="B13019" s="551"/>
      <c r="C13019" s="551"/>
      <c r="D13019" s="551"/>
      <c r="E13019" s="551"/>
      <c r="F13019" s="551"/>
      <c r="G13019" s="551"/>
      <c r="H13019" s="551"/>
    </row>
    <row r="13020" spans="1:8" ht="13.5" thickBot="1">
      <c r="A13020" s="683"/>
      <c r="B13020" s="683"/>
      <c r="C13020" s="683"/>
      <c r="D13020" s="683"/>
      <c r="E13020" s="683"/>
      <c r="F13020" s="683"/>
      <c r="G13020" s="683"/>
      <c r="H13020" s="683"/>
    </row>
    <row r="13021" spans="1:8" ht="13.5" thickBot="1">
      <c r="A13021" s="573" t="s">
        <v>4129</v>
      </c>
      <c r="B13021" s="581"/>
      <c r="C13021" s="581"/>
      <c r="D13021" s="582" t="s">
        <v>1006</v>
      </c>
      <c r="E13021" s="583" t="s">
        <v>4130</v>
      </c>
      <c r="F13021" s="584" t="s">
        <v>28</v>
      </c>
      <c r="G13021" s="585" t="s">
        <v>0</v>
      </c>
      <c r="H13021" s="586" t="s">
        <v>5353</v>
      </c>
    </row>
    <row r="13022" spans="1:8" ht="15.75" customHeight="1" thickBot="1">
      <c r="A13022" s="684"/>
      <c r="B13022" s="684"/>
      <c r="C13022" s="684"/>
      <c r="D13022" s="684"/>
      <c r="E13022" s="684"/>
      <c r="F13022" s="684"/>
      <c r="G13022" s="684"/>
      <c r="H13022" s="684"/>
    </row>
    <row r="13023" spans="1:8">
      <c r="A13023" s="588" t="s">
        <v>1297</v>
      </c>
      <c r="B13023" s="589"/>
      <c r="C13023" s="590"/>
      <c r="D13023" s="591"/>
      <c r="E13023" s="590"/>
      <c r="F13023" s="590"/>
      <c r="G13023" s="592"/>
      <c r="H13023" s="593"/>
    </row>
    <row r="13024" spans="1:8">
      <c r="A13024" s="594" t="s">
        <v>4064</v>
      </c>
      <c r="B13024" s="595"/>
      <c r="C13024" s="595"/>
      <c r="D13024" s="596"/>
      <c r="E13024" s="597" t="s">
        <v>4130</v>
      </c>
      <c r="F13024" s="598" t="s">
        <v>4132</v>
      </c>
      <c r="G13024" s="599" t="s">
        <v>4133</v>
      </c>
      <c r="H13024" s="600" t="s">
        <v>4134</v>
      </c>
    </row>
    <row r="13025" spans="1:8" ht="13.5">
      <c r="A13025" s="663" t="s">
        <v>5337</v>
      </c>
      <c r="B13025" s="664"/>
      <c r="C13025" s="664"/>
      <c r="D13025" s="665"/>
      <c r="E13025" s="604" t="s">
        <v>4228</v>
      </c>
      <c r="F13025" s="685">
        <v>0.2</v>
      </c>
      <c r="G13025" s="606">
        <v>77595</v>
      </c>
      <c r="H13025" s="607">
        <v>15519</v>
      </c>
    </row>
    <row r="13026" spans="1:8" ht="13.5">
      <c r="A13026" s="663" t="s">
        <v>5354</v>
      </c>
      <c r="B13026" s="664"/>
      <c r="C13026" s="664"/>
      <c r="D13026" s="665"/>
      <c r="E13026" s="604" t="s">
        <v>4138</v>
      </c>
      <c r="F13026" s="685">
        <v>1.74</v>
      </c>
      <c r="G13026" s="606">
        <v>20116</v>
      </c>
      <c r="H13026" s="607">
        <v>35001.839999999997</v>
      </c>
    </row>
    <row r="13027" spans="1:8" ht="13.5">
      <c r="A13027" s="663" t="s">
        <v>4304</v>
      </c>
      <c r="B13027" s="664"/>
      <c r="C13027" s="664"/>
      <c r="D13027" s="665"/>
      <c r="E13027" s="604" t="s">
        <v>4263</v>
      </c>
      <c r="F13027" s="685">
        <v>0.6</v>
      </c>
      <c r="G13027" s="606">
        <v>29295</v>
      </c>
      <c r="H13027" s="607">
        <v>17577</v>
      </c>
    </row>
    <row r="13028" spans="1:8">
      <c r="A13028" s="601"/>
      <c r="B13028" s="602"/>
      <c r="C13028" s="602"/>
      <c r="D13028" s="603"/>
      <c r="E13028" s="604" t="s">
        <v>4141</v>
      </c>
      <c r="F13028" s="605"/>
      <c r="G13028" s="606" t="s">
        <v>4141</v>
      </c>
      <c r="H13028" s="607" t="s">
        <v>4141</v>
      </c>
    </row>
    <row r="13029" spans="1:8">
      <c r="A13029" s="608"/>
      <c r="B13029" s="609"/>
      <c r="C13029" s="609"/>
      <c r="D13029" s="610"/>
      <c r="E13029" s="611" t="s">
        <v>4142</v>
      </c>
      <c r="F13029" s="611"/>
      <c r="G13029" s="611"/>
      <c r="H13029" s="612">
        <v>68097.84</v>
      </c>
    </row>
    <row r="13030" spans="1:8">
      <c r="A13030" s="613" t="s">
        <v>4143</v>
      </c>
      <c r="B13030" s="614"/>
      <c r="C13030" s="615"/>
      <c r="D13030" s="616"/>
      <c r="E13030" s="615"/>
      <c r="F13030" s="615"/>
      <c r="G13030" s="617"/>
      <c r="H13030" s="618"/>
    </row>
    <row r="13031" spans="1:8">
      <c r="A13031" s="594" t="s">
        <v>4064</v>
      </c>
      <c r="B13031" s="595"/>
      <c r="C13031" s="595"/>
      <c r="D13031" s="596"/>
      <c r="E13031" s="597" t="s">
        <v>4130</v>
      </c>
      <c r="F13031" s="598" t="s">
        <v>4144</v>
      </c>
      <c r="G13031" s="599" t="s">
        <v>4133</v>
      </c>
      <c r="H13031" s="600" t="s">
        <v>4134</v>
      </c>
    </row>
    <row r="13032" spans="1:8">
      <c r="A13032" s="601" t="s">
        <v>4145</v>
      </c>
      <c r="B13032" s="602"/>
      <c r="C13032" s="602"/>
      <c r="D13032" s="603"/>
      <c r="E13032" s="604" t="s">
        <v>4146</v>
      </c>
      <c r="F13032" s="619">
        <v>1.05</v>
      </c>
      <c r="G13032" s="606">
        <v>1587.2183463750353</v>
      </c>
      <c r="H13032" s="607">
        <v>1666.58</v>
      </c>
    </row>
    <row r="13033" spans="1:8">
      <c r="A13033" s="601" t="s">
        <v>4305</v>
      </c>
      <c r="B13033" s="602"/>
      <c r="C13033" s="602"/>
      <c r="D13033" s="603"/>
      <c r="E13033" s="604" t="s">
        <v>4146</v>
      </c>
      <c r="F13033" s="619">
        <v>1.05</v>
      </c>
      <c r="G13033" s="606">
        <v>11174.017158480248</v>
      </c>
      <c r="H13033" s="607">
        <v>11732.72</v>
      </c>
    </row>
    <row r="13034" spans="1:8">
      <c r="A13034" s="620"/>
      <c r="B13034" s="621"/>
      <c r="C13034" s="621"/>
      <c r="D13034" s="622"/>
      <c r="E13034" s="623" t="s">
        <v>4147</v>
      </c>
      <c r="F13034" s="624"/>
      <c r="G13034" s="625"/>
      <c r="H13034" s="612">
        <v>13399.3</v>
      </c>
    </row>
    <row r="13035" spans="1:8">
      <c r="A13035" s="626" t="s">
        <v>4148</v>
      </c>
      <c r="B13035" s="627"/>
      <c r="C13035" s="628"/>
      <c r="D13035" s="629"/>
      <c r="E13035" s="628"/>
      <c r="F13035" s="628"/>
      <c r="G13035" s="630"/>
      <c r="H13035" s="631"/>
    </row>
    <row r="13036" spans="1:8">
      <c r="A13036" s="594" t="s">
        <v>4064</v>
      </c>
      <c r="B13036" s="595"/>
      <c r="C13036" s="595"/>
      <c r="D13036" s="596"/>
      <c r="E13036" s="597" t="s">
        <v>4130</v>
      </c>
      <c r="F13036" s="598" t="s">
        <v>4132</v>
      </c>
      <c r="G13036" s="599" t="s">
        <v>4133</v>
      </c>
      <c r="H13036" s="600" t="s">
        <v>4134</v>
      </c>
    </row>
    <row r="13037" spans="1:8">
      <c r="A13037" s="601" t="s">
        <v>4149</v>
      </c>
      <c r="B13037" s="602"/>
      <c r="C13037" s="602"/>
      <c r="D13037" s="603"/>
      <c r="E13037" s="604" t="s">
        <v>4140</v>
      </c>
      <c r="F13037" s="686">
        <v>0.20830000000000001</v>
      </c>
      <c r="G13037" s="606">
        <v>64783.484999999993</v>
      </c>
      <c r="H13037" s="607">
        <v>13494.4</v>
      </c>
    </row>
    <row r="13038" spans="1:8">
      <c r="A13038" s="601"/>
      <c r="B13038" s="602"/>
      <c r="C13038" s="602"/>
      <c r="D13038" s="603"/>
      <c r="E13038" s="604" t="s">
        <v>4141</v>
      </c>
      <c r="F13038" s="633"/>
      <c r="G13038" s="606" t="s">
        <v>4141</v>
      </c>
      <c r="H13038" s="607" t="s">
        <v>4141</v>
      </c>
    </row>
    <row r="13039" spans="1:8">
      <c r="A13039" s="601"/>
      <c r="B13039" s="602"/>
      <c r="C13039" s="602"/>
      <c r="D13039" s="603"/>
      <c r="E13039" s="604" t="s">
        <v>4141</v>
      </c>
      <c r="F13039" s="633"/>
      <c r="G13039" s="606" t="s">
        <v>4141</v>
      </c>
      <c r="H13039" s="607" t="s">
        <v>4141</v>
      </c>
    </row>
    <row r="13040" spans="1:8">
      <c r="A13040" s="601"/>
      <c r="B13040" s="602"/>
      <c r="C13040" s="602"/>
      <c r="D13040" s="603"/>
      <c r="E13040" s="623" t="s">
        <v>4150</v>
      </c>
      <c r="F13040" s="624"/>
      <c r="G13040" s="625"/>
      <c r="H13040" s="612">
        <v>13494.4</v>
      </c>
    </row>
    <row r="13041" spans="1:8">
      <c r="A13041" s="634" t="s">
        <v>4151</v>
      </c>
      <c r="B13041" s="635"/>
      <c r="C13041" s="636"/>
      <c r="D13041" s="637"/>
      <c r="E13041" s="636"/>
      <c r="F13041" s="636"/>
      <c r="G13041" s="638"/>
      <c r="H13041" s="639"/>
    </row>
    <row r="13042" spans="1:8">
      <c r="A13042" s="594" t="s">
        <v>4064</v>
      </c>
      <c r="B13042" s="595"/>
      <c r="C13042" s="595"/>
      <c r="D13042" s="596"/>
      <c r="E13042" s="597" t="s">
        <v>4130</v>
      </c>
      <c r="F13042" s="598" t="s">
        <v>4144</v>
      </c>
      <c r="G13042" s="599" t="s">
        <v>4133</v>
      </c>
      <c r="H13042" s="600" t="s">
        <v>4134</v>
      </c>
    </row>
    <row r="13043" spans="1:8">
      <c r="A13043" s="601" t="s">
        <v>4195</v>
      </c>
      <c r="B13043" s="602"/>
      <c r="C13043" s="602"/>
      <c r="D13043" s="603"/>
      <c r="E13043" s="604" t="s">
        <v>4146</v>
      </c>
      <c r="F13043" s="640">
        <v>1.05</v>
      </c>
      <c r="G13043" s="606">
        <v>45029.264109374999</v>
      </c>
      <c r="H13043" s="607">
        <v>47280.73</v>
      </c>
    </row>
    <row r="13044" spans="1:8">
      <c r="A13044" s="601"/>
      <c r="B13044" s="602"/>
      <c r="C13044" s="602"/>
      <c r="D13044" s="603"/>
      <c r="E13044" s="633" t="s">
        <v>4141</v>
      </c>
      <c r="F13044" s="605"/>
      <c r="G13044" s="606" t="s">
        <v>4141</v>
      </c>
      <c r="H13044" s="607" t="s">
        <v>4141</v>
      </c>
    </row>
    <row r="13045" spans="1:8" ht="13.5" thickBot="1">
      <c r="A13045" s="641"/>
      <c r="B13045" s="642"/>
      <c r="C13045" s="642"/>
      <c r="D13045" s="643"/>
      <c r="E13045" s="644" t="s">
        <v>4153</v>
      </c>
      <c r="F13045" s="645"/>
      <c r="G13045" s="646"/>
      <c r="H13045" s="647">
        <v>47280.73</v>
      </c>
    </row>
    <row r="13046" spans="1:8" ht="13.5" thickBot="1">
      <c r="A13046" s="648" t="s">
        <v>4154</v>
      </c>
      <c r="B13046" s="649"/>
      <c r="C13046" s="649"/>
      <c r="D13046" s="649"/>
      <c r="E13046" s="650"/>
      <c r="F13046" s="651">
        <v>142272.26999999999</v>
      </c>
      <c r="G13046" s="652"/>
      <c r="H13046" s="653"/>
    </row>
    <row r="13047" spans="1:8">
      <c r="A13047" s="551"/>
      <c r="B13047" s="551"/>
      <c r="C13047" s="551"/>
      <c r="D13047" s="551"/>
      <c r="E13047" s="551"/>
      <c r="F13047" s="551"/>
      <c r="G13047" s="551"/>
      <c r="H13047" s="551"/>
    </row>
    <row r="13048" spans="1:8" ht="13.5" thickBot="1">
      <c r="A13048" s="683"/>
      <c r="B13048" s="683"/>
      <c r="C13048" s="683"/>
      <c r="D13048" s="683"/>
      <c r="E13048" s="683"/>
      <c r="F13048" s="683"/>
      <c r="G13048" s="683"/>
      <c r="H13048" s="683"/>
    </row>
    <row r="13049" spans="1:8" ht="13.5" thickBot="1">
      <c r="A13049" s="573" t="s">
        <v>4129</v>
      </c>
      <c r="B13049" s="581"/>
      <c r="C13049" s="581"/>
      <c r="D13049" s="582" t="s">
        <v>1008</v>
      </c>
      <c r="E13049" s="583" t="s">
        <v>4130</v>
      </c>
      <c r="F13049" s="584" t="s">
        <v>28</v>
      </c>
      <c r="G13049" s="585" t="s">
        <v>0</v>
      </c>
      <c r="H13049" s="586" t="s">
        <v>5355</v>
      </c>
    </row>
    <row r="13050" spans="1:8" ht="15.75" customHeight="1" thickBot="1">
      <c r="A13050" s="684"/>
      <c r="B13050" s="684"/>
      <c r="C13050" s="684"/>
      <c r="D13050" s="684"/>
      <c r="E13050" s="684"/>
      <c r="F13050" s="684"/>
      <c r="G13050" s="684"/>
      <c r="H13050" s="684"/>
    </row>
    <row r="13051" spans="1:8">
      <c r="A13051" s="588" t="s">
        <v>1297</v>
      </c>
      <c r="B13051" s="589"/>
      <c r="C13051" s="590"/>
      <c r="D13051" s="591"/>
      <c r="E13051" s="590"/>
      <c r="F13051" s="590"/>
      <c r="G13051" s="592"/>
      <c r="H13051" s="593"/>
    </row>
    <row r="13052" spans="1:8">
      <c r="A13052" s="594" t="s">
        <v>4064</v>
      </c>
      <c r="B13052" s="595"/>
      <c r="C13052" s="595"/>
      <c r="D13052" s="596"/>
      <c r="E13052" s="597" t="s">
        <v>4130</v>
      </c>
      <c r="F13052" s="598" t="s">
        <v>4132</v>
      </c>
      <c r="G13052" s="599" t="s">
        <v>4133</v>
      </c>
      <c r="H13052" s="600" t="s">
        <v>4134</v>
      </c>
    </row>
    <row r="13053" spans="1:8" ht="13.5">
      <c r="A13053" s="663" t="s">
        <v>5337</v>
      </c>
      <c r="B13053" s="664"/>
      <c r="C13053" s="664"/>
      <c r="D13053" s="665"/>
      <c r="E13053" s="604" t="s">
        <v>4228</v>
      </c>
      <c r="F13053" s="685">
        <v>0.02</v>
      </c>
      <c r="G13053" s="606">
        <v>77595</v>
      </c>
      <c r="H13053" s="607">
        <v>1551.9</v>
      </c>
    </row>
    <row r="13054" spans="1:8" ht="13.5">
      <c r="A13054" s="663" t="s">
        <v>5344</v>
      </c>
      <c r="B13054" s="664"/>
      <c r="C13054" s="664"/>
      <c r="D13054" s="665"/>
      <c r="E13054" s="604" t="s">
        <v>2</v>
      </c>
      <c r="F13054" s="685">
        <v>0.21</v>
      </c>
      <c r="G13054" s="606">
        <v>106995</v>
      </c>
      <c r="H13054" s="607">
        <v>22468.95</v>
      </c>
    </row>
    <row r="13055" spans="1:8" ht="13.5">
      <c r="A13055" s="663" t="s">
        <v>4304</v>
      </c>
      <c r="B13055" s="664"/>
      <c r="C13055" s="664"/>
      <c r="D13055" s="665"/>
      <c r="E13055" s="604" t="s">
        <v>4263</v>
      </c>
      <c r="F13055" s="685">
        <v>0.46</v>
      </c>
      <c r="G13055" s="606">
        <v>29295</v>
      </c>
      <c r="H13055" s="607">
        <v>13475.7</v>
      </c>
    </row>
    <row r="13056" spans="1:8" ht="13.5">
      <c r="A13056" s="663" t="s">
        <v>5335</v>
      </c>
      <c r="B13056" s="664"/>
      <c r="C13056" s="664"/>
      <c r="D13056" s="665"/>
      <c r="E13056" s="604" t="s">
        <v>4136</v>
      </c>
      <c r="F13056" s="685">
        <v>3</v>
      </c>
      <c r="G13056" s="606">
        <v>26013</v>
      </c>
      <c r="H13056" s="607">
        <v>78039</v>
      </c>
    </row>
    <row r="13057" spans="1:8">
      <c r="A13057" s="608"/>
      <c r="B13057" s="609"/>
      <c r="C13057" s="609"/>
      <c r="D13057" s="610"/>
      <c r="E13057" s="611" t="s">
        <v>4142</v>
      </c>
      <c r="F13057" s="611"/>
      <c r="G13057" s="611"/>
      <c r="H13057" s="612">
        <v>115535.55</v>
      </c>
    </row>
    <row r="13058" spans="1:8">
      <c r="A13058" s="613" t="s">
        <v>4143</v>
      </c>
      <c r="B13058" s="614"/>
      <c r="C13058" s="615"/>
      <c r="D13058" s="616"/>
      <c r="E13058" s="615"/>
      <c r="F13058" s="615"/>
      <c r="G13058" s="617"/>
      <c r="H13058" s="618"/>
    </row>
    <row r="13059" spans="1:8">
      <c r="A13059" s="594" t="s">
        <v>4064</v>
      </c>
      <c r="B13059" s="595"/>
      <c r="C13059" s="595"/>
      <c r="D13059" s="596"/>
      <c r="E13059" s="597" t="s">
        <v>4130</v>
      </c>
      <c r="F13059" s="598" t="s">
        <v>4144</v>
      </c>
      <c r="G13059" s="599" t="s">
        <v>4133</v>
      </c>
      <c r="H13059" s="600" t="s">
        <v>4134</v>
      </c>
    </row>
    <row r="13060" spans="1:8">
      <c r="A13060" s="601" t="s">
        <v>4145</v>
      </c>
      <c r="B13060" s="602"/>
      <c r="C13060" s="602"/>
      <c r="D13060" s="603"/>
      <c r="E13060" s="604" t="s">
        <v>4146</v>
      </c>
      <c r="F13060" s="619">
        <v>1.97</v>
      </c>
      <c r="G13060" s="606">
        <v>1587.2183463750353</v>
      </c>
      <c r="H13060" s="607">
        <v>3126.82</v>
      </c>
    </row>
    <row r="13061" spans="1:8">
      <c r="A13061" s="601" t="s">
        <v>4305</v>
      </c>
      <c r="B13061" s="602"/>
      <c r="C13061" s="602"/>
      <c r="D13061" s="603"/>
      <c r="E13061" s="604" t="s">
        <v>4146</v>
      </c>
      <c r="F13061" s="619">
        <v>1.97</v>
      </c>
      <c r="G13061" s="606">
        <v>11174.017158480248</v>
      </c>
      <c r="H13061" s="607">
        <v>22012.81</v>
      </c>
    </row>
    <row r="13062" spans="1:8">
      <c r="A13062" s="620"/>
      <c r="B13062" s="621"/>
      <c r="C13062" s="621"/>
      <c r="D13062" s="622"/>
      <c r="E13062" s="623" t="s">
        <v>4147</v>
      </c>
      <c r="F13062" s="624"/>
      <c r="G13062" s="625"/>
      <c r="H13062" s="612">
        <v>25139.63</v>
      </c>
    </row>
    <row r="13063" spans="1:8">
      <c r="A13063" s="626" t="s">
        <v>4148</v>
      </c>
      <c r="B13063" s="627"/>
      <c r="C13063" s="628"/>
      <c r="D13063" s="629"/>
      <c r="E13063" s="628"/>
      <c r="F13063" s="628"/>
      <c r="G13063" s="630"/>
      <c r="H13063" s="631"/>
    </row>
    <row r="13064" spans="1:8">
      <c r="A13064" s="594" t="s">
        <v>4064</v>
      </c>
      <c r="B13064" s="595"/>
      <c r="C13064" s="595"/>
      <c r="D13064" s="596"/>
      <c r="E13064" s="597" t="s">
        <v>4130</v>
      </c>
      <c r="F13064" s="598" t="s">
        <v>4132</v>
      </c>
      <c r="G13064" s="599" t="s">
        <v>4133</v>
      </c>
      <c r="H13064" s="600" t="s">
        <v>4134</v>
      </c>
    </row>
    <row r="13065" spans="1:8">
      <c r="A13065" s="601" t="s">
        <v>4149</v>
      </c>
      <c r="B13065" s="602"/>
      <c r="C13065" s="602"/>
      <c r="D13065" s="603"/>
      <c r="E13065" s="604" t="s">
        <v>4140</v>
      </c>
      <c r="F13065" s="686">
        <v>0.20830000000000001</v>
      </c>
      <c r="G13065" s="606">
        <v>64783.484999999993</v>
      </c>
      <c r="H13065" s="607">
        <v>13494.4</v>
      </c>
    </row>
    <row r="13066" spans="1:8">
      <c r="A13066" s="601"/>
      <c r="B13066" s="602"/>
      <c r="C13066" s="602"/>
      <c r="D13066" s="603"/>
      <c r="E13066" s="604" t="s">
        <v>4141</v>
      </c>
      <c r="F13066" s="633"/>
      <c r="G13066" s="606" t="s">
        <v>4141</v>
      </c>
      <c r="H13066" s="607" t="s">
        <v>4141</v>
      </c>
    </row>
    <row r="13067" spans="1:8">
      <c r="A13067" s="601"/>
      <c r="B13067" s="602"/>
      <c r="C13067" s="602"/>
      <c r="D13067" s="603"/>
      <c r="E13067" s="604" t="s">
        <v>4141</v>
      </c>
      <c r="F13067" s="633"/>
      <c r="G13067" s="606" t="s">
        <v>4141</v>
      </c>
      <c r="H13067" s="607" t="s">
        <v>4141</v>
      </c>
    </row>
    <row r="13068" spans="1:8">
      <c r="A13068" s="601"/>
      <c r="B13068" s="602"/>
      <c r="C13068" s="602"/>
      <c r="D13068" s="603"/>
      <c r="E13068" s="623" t="s">
        <v>4150</v>
      </c>
      <c r="F13068" s="624"/>
      <c r="G13068" s="625"/>
      <c r="H13068" s="612">
        <v>13494.4</v>
      </c>
    </row>
    <row r="13069" spans="1:8">
      <c r="A13069" s="634" t="s">
        <v>4151</v>
      </c>
      <c r="B13069" s="635"/>
      <c r="C13069" s="636"/>
      <c r="D13069" s="637"/>
      <c r="E13069" s="636"/>
      <c r="F13069" s="636"/>
      <c r="G13069" s="638"/>
      <c r="H13069" s="639"/>
    </row>
    <row r="13070" spans="1:8">
      <c r="A13070" s="594" t="s">
        <v>4064</v>
      </c>
      <c r="B13070" s="595"/>
      <c r="C13070" s="595"/>
      <c r="D13070" s="596"/>
      <c r="E13070" s="597" t="s">
        <v>4130</v>
      </c>
      <c r="F13070" s="598" t="s">
        <v>4144</v>
      </c>
      <c r="G13070" s="599" t="s">
        <v>4133</v>
      </c>
      <c r="H13070" s="600" t="s">
        <v>4134</v>
      </c>
    </row>
    <row r="13071" spans="1:8">
      <c r="A13071" s="601" t="s">
        <v>4195</v>
      </c>
      <c r="B13071" s="602"/>
      <c r="C13071" s="602"/>
      <c r="D13071" s="603"/>
      <c r="E13071" s="604" t="s">
        <v>4146</v>
      </c>
      <c r="F13071" s="640">
        <v>1.97</v>
      </c>
      <c r="G13071" s="606">
        <v>45029.264109374999</v>
      </c>
      <c r="H13071" s="607">
        <v>88707.65</v>
      </c>
    </row>
    <row r="13072" spans="1:8">
      <c r="A13072" s="601"/>
      <c r="B13072" s="602"/>
      <c r="C13072" s="602"/>
      <c r="D13072" s="603"/>
      <c r="E13072" s="633" t="s">
        <v>4141</v>
      </c>
      <c r="F13072" s="605"/>
      <c r="G13072" s="606" t="s">
        <v>4141</v>
      </c>
      <c r="H13072" s="607" t="s">
        <v>4141</v>
      </c>
    </row>
    <row r="13073" spans="1:8" ht="13.5" thickBot="1">
      <c r="A13073" s="641"/>
      <c r="B13073" s="642"/>
      <c r="C13073" s="642"/>
      <c r="D13073" s="643"/>
      <c r="E13073" s="644" t="s">
        <v>4153</v>
      </c>
      <c r="F13073" s="645"/>
      <c r="G13073" s="646"/>
      <c r="H13073" s="647">
        <v>88707.65</v>
      </c>
    </row>
    <row r="13074" spans="1:8" ht="13.5" thickBot="1">
      <c r="A13074" s="648" t="s">
        <v>4154</v>
      </c>
      <c r="B13074" s="649"/>
      <c r="C13074" s="649"/>
      <c r="D13074" s="649"/>
      <c r="E13074" s="650"/>
      <c r="F13074" s="651">
        <v>242877.23</v>
      </c>
      <c r="G13074" s="652"/>
      <c r="H13074" s="653"/>
    </row>
    <row r="13075" spans="1:8">
      <c r="A13075" s="551"/>
      <c r="B13075" s="551"/>
      <c r="C13075" s="551"/>
      <c r="D13075" s="551"/>
      <c r="E13075" s="551"/>
      <c r="F13075" s="551"/>
      <c r="G13075" s="551"/>
      <c r="H13075" s="551"/>
    </row>
    <row r="13076" spans="1:8" ht="13.5" thickBot="1">
      <c r="A13076" s="683"/>
      <c r="B13076" s="683"/>
      <c r="C13076" s="683"/>
      <c r="D13076" s="683"/>
      <c r="E13076" s="683"/>
      <c r="F13076" s="683"/>
      <c r="G13076" s="683"/>
      <c r="H13076" s="683"/>
    </row>
    <row r="13077" spans="1:8" ht="13.5" thickBot="1">
      <c r="A13077" s="573" t="s">
        <v>4129</v>
      </c>
      <c r="B13077" s="581"/>
      <c r="C13077" s="581"/>
      <c r="D13077" s="582" t="s">
        <v>1010</v>
      </c>
      <c r="E13077" s="583" t="s">
        <v>4130</v>
      </c>
      <c r="F13077" s="584" t="s">
        <v>25</v>
      </c>
      <c r="G13077" s="585" t="s">
        <v>0</v>
      </c>
      <c r="H13077" s="586" t="s">
        <v>5356</v>
      </c>
    </row>
    <row r="13078" spans="1:8" ht="15.75" customHeight="1" thickBot="1">
      <c r="A13078" s="684"/>
      <c r="B13078" s="684"/>
      <c r="C13078" s="684"/>
      <c r="D13078" s="684"/>
      <c r="E13078" s="684"/>
      <c r="F13078" s="684"/>
      <c r="G13078" s="684"/>
      <c r="H13078" s="684"/>
    </row>
    <row r="13079" spans="1:8">
      <c r="A13079" s="588" t="s">
        <v>1297</v>
      </c>
      <c r="B13079" s="589"/>
      <c r="C13079" s="590"/>
      <c r="D13079" s="591"/>
      <c r="E13079" s="590"/>
      <c r="F13079" s="590"/>
      <c r="G13079" s="592"/>
      <c r="H13079" s="593"/>
    </row>
    <row r="13080" spans="1:8">
      <c r="A13080" s="594" t="s">
        <v>4064</v>
      </c>
      <c r="B13080" s="595"/>
      <c r="C13080" s="595"/>
      <c r="D13080" s="596"/>
      <c r="E13080" s="597" t="s">
        <v>4130</v>
      </c>
      <c r="F13080" s="598" t="s">
        <v>4132</v>
      </c>
      <c r="G13080" s="599" t="s">
        <v>4133</v>
      </c>
      <c r="H13080" s="600" t="s">
        <v>4134</v>
      </c>
    </row>
    <row r="13081" spans="1:8" ht="13.5">
      <c r="A13081" s="663" t="s">
        <v>5357</v>
      </c>
      <c r="B13081" s="664"/>
      <c r="C13081" s="664"/>
      <c r="D13081" s="665"/>
      <c r="E13081" s="604" t="s">
        <v>4138</v>
      </c>
      <c r="F13081" s="685">
        <v>0.43</v>
      </c>
      <c r="G13081" s="606">
        <v>40347</v>
      </c>
      <c r="H13081" s="607">
        <v>17349.21</v>
      </c>
    </row>
    <row r="13082" spans="1:8" ht="13.5">
      <c r="A13082" s="663" t="s">
        <v>5337</v>
      </c>
      <c r="B13082" s="664"/>
      <c r="C13082" s="664"/>
      <c r="D13082" s="665"/>
      <c r="E13082" s="604" t="s">
        <v>4228</v>
      </c>
      <c r="F13082" s="685">
        <v>0.01</v>
      </c>
      <c r="G13082" s="606">
        <v>77595</v>
      </c>
      <c r="H13082" s="607">
        <v>775.95</v>
      </c>
    </row>
    <row r="13083" spans="1:8" ht="13.5">
      <c r="A13083" s="663" t="s">
        <v>5358</v>
      </c>
      <c r="B13083" s="664"/>
      <c r="C13083" s="664"/>
      <c r="D13083" s="665"/>
      <c r="E13083" s="604" t="s">
        <v>4138</v>
      </c>
      <c r="F13083" s="685">
        <v>1</v>
      </c>
      <c r="G13083" s="606">
        <v>23957</v>
      </c>
      <c r="H13083" s="607">
        <v>23957</v>
      </c>
    </row>
    <row r="13084" spans="1:8" ht="13.5">
      <c r="A13084" s="663" t="s">
        <v>4304</v>
      </c>
      <c r="B13084" s="664"/>
      <c r="C13084" s="664"/>
      <c r="D13084" s="665"/>
      <c r="E13084" s="604" t="s">
        <v>4263</v>
      </c>
      <c r="F13084" s="685">
        <v>1</v>
      </c>
      <c r="G13084" s="606">
        <v>29295</v>
      </c>
      <c r="H13084" s="607">
        <v>29295</v>
      </c>
    </row>
    <row r="13085" spans="1:8">
      <c r="A13085" s="608"/>
      <c r="B13085" s="609"/>
      <c r="C13085" s="609"/>
      <c r="D13085" s="610"/>
      <c r="E13085" s="611" t="s">
        <v>4142</v>
      </c>
      <c r="F13085" s="611"/>
      <c r="G13085" s="611"/>
      <c r="H13085" s="612">
        <v>71377.16</v>
      </c>
    </row>
    <row r="13086" spans="1:8">
      <c r="A13086" s="613" t="s">
        <v>4143</v>
      </c>
      <c r="B13086" s="614"/>
      <c r="C13086" s="615"/>
      <c r="D13086" s="616"/>
      <c r="E13086" s="615"/>
      <c r="F13086" s="615"/>
      <c r="G13086" s="617"/>
      <c r="H13086" s="618"/>
    </row>
    <row r="13087" spans="1:8">
      <c r="A13087" s="594" t="s">
        <v>4064</v>
      </c>
      <c r="B13087" s="595"/>
      <c r="C13087" s="595"/>
      <c r="D13087" s="596"/>
      <c r="E13087" s="597" t="s">
        <v>4130</v>
      </c>
      <c r="F13087" s="598" t="s">
        <v>4144</v>
      </c>
      <c r="G13087" s="599" t="s">
        <v>4133</v>
      </c>
      <c r="H13087" s="600" t="s">
        <v>4134</v>
      </c>
    </row>
    <row r="13088" spans="1:8">
      <c r="A13088" s="601" t="s">
        <v>4145</v>
      </c>
      <c r="B13088" s="602"/>
      <c r="C13088" s="602"/>
      <c r="D13088" s="603"/>
      <c r="E13088" s="604" t="s">
        <v>4146</v>
      </c>
      <c r="F13088" s="619">
        <v>0.78</v>
      </c>
      <c r="G13088" s="606">
        <v>1587.2183463750353</v>
      </c>
      <c r="H13088" s="607">
        <v>1238.03</v>
      </c>
    </row>
    <row r="13089" spans="1:8">
      <c r="A13089" s="601"/>
      <c r="B13089" s="602"/>
      <c r="C13089" s="602"/>
      <c r="D13089" s="603"/>
      <c r="E13089" s="604" t="s">
        <v>4141</v>
      </c>
      <c r="F13089" s="619" t="s">
        <v>4141</v>
      </c>
      <c r="G13089" s="606" t="s">
        <v>4141</v>
      </c>
      <c r="H13089" s="607" t="s">
        <v>4141</v>
      </c>
    </row>
    <row r="13090" spans="1:8">
      <c r="A13090" s="620"/>
      <c r="B13090" s="621"/>
      <c r="C13090" s="621"/>
      <c r="D13090" s="622"/>
      <c r="E13090" s="623" t="s">
        <v>4147</v>
      </c>
      <c r="F13090" s="624"/>
      <c r="G13090" s="625"/>
      <c r="H13090" s="612">
        <v>1238.03</v>
      </c>
    </row>
    <row r="13091" spans="1:8">
      <c r="A13091" s="626" t="s">
        <v>4148</v>
      </c>
      <c r="B13091" s="627"/>
      <c r="C13091" s="628"/>
      <c r="D13091" s="629"/>
      <c r="E13091" s="628"/>
      <c r="F13091" s="628"/>
      <c r="G13091" s="630"/>
      <c r="H13091" s="631"/>
    </row>
    <row r="13092" spans="1:8">
      <c r="A13092" s="594" t="s">
        <v>4064</v>
      </c>
      <c r="B13092" s="595"/>
      <c r="C13092" s="595"/>
      <c r="D13092" s="596"/>
      <c r="E13092" s="597" t="s">
        <v>4130</v>
      </c>
      <c r="F13092" s="598" t="s">
        <v>4132</v>
      </c>
      <c r="G13092" s="599" t="s">
        <v>4133</v>
      </c>
      <c r="H13092" s="600" t="s">
        <v>4134</v>
      </c>
    </row>
    <row r="13093" spans="1:8">
      <c r="A13093" s="601" t="s">
        <v>4149</v>
      </c>
      <c r="B13093" s="602"/>
      <c r="C13093" s="602"/>
      <c r="D13093" s="603"/>
      <c r="E13093" s="604" t="s">
        <v>4140</v>
      </c>
      <c r="F13093" s="686">
        <v>0.20830000000000001</v>
      </c>
      <c r="G13093" s="606">
        <v>64783.484999999993</v>
      </c>
      <c r="H13093" s="607">
        <v>13494.4</v>
      </c>
    </row>
    <row r="13094" spans="1:8">
      <c r="A13094" s="601"/>
      <c r="B13094" s="602"/>
      <c r="C13094" s="602"/>
      <c r="D13094" s="603"/>
      <c r="E13094" s="604" t="s">
        <v>4141</v>
      </c>
      <c r="F13094" s="633"/>
      <c r="G13094" s="606" t="s">
        <v>4141</v>
      </c>
      <c r="H13094" s="607" t="s">
        <v>4141</v>
      </c>
    </row>
    <row r="13095" spans="1:8">
      <c r="A13095" s="601"/>
      <c r="B13095" s="602"/>
      <c r="C13095" s="602"/>
      <c r="D13095" s="603"/>
      <c r="E13095" s="604" t="s">
        <v>4141</v>
      </c>
      <c r="F13095" s="633"/>
      <c r="G13095" s="606" t="s">
        <v>4141</v>
      </c>
      <c r="H13095" s="607" t="s">
        <v>4141</v>
      </c>
    </row>
    <row r="13096" spans="1:8">
      <c r="A13096" s="601"/>
      <c r="B13096" s="602"/>
      <c r="C13096" s="602"/>
      <c r="D13096" s="603"/>
      <c r="E13096" s="623" t="s">
        <v>4150</v>
      </c>
      <c r="F13096" s="624"/>
      <c r="G13096" s="625"/>
      <c r="H13096" s="612">
        <v>13494.4</v>
      </c>
    </row>
    <row r="13097" spans="1:8">
      <c r="A13097" s="634" t="s">
        <v>4151</v>
      </c>
      <c r="B13097" s="635"/>
      <c r="C13097" s="636"/>
      <c r="D13097" s="637"/>
      <c r="E13097" s="636"/>
      <c r="F13097" s="636"/>
      <c r="G13097" s="638"/>
      <c r="H13097" s="639"/>
    </row>
    <row r="13098" spans="1:8">
      <c r="A13098" s="594" t="s">
        <v>4064</v>
      </c>
      <c r="B13098" s="595"/>
      <c r="C13098" s="595"/>
      <c r="D13098" s="596"/>
      <c r="E13098" s="597" t="s">
        <v>4130</v>
      </c>
      <c r="F13098" s="598" t="s">
        <v>4144</v>
      </c>
      <c r="G13098" s="599" t="s">
        <v>4133</v>
      </c>
      <c r="H13098" s="600" t="s">
        <v>4134</v>
      </c>
    </row>
    <row r="13099" spans="1:8">
      <c r="A13099" s="601" t="s">
        <v>4195</v>
      </c>
      <c r="B13099" s="602"/>
      <c r="C13099" s="602"/>
      <c r="D13099" s="603"/>
      <c r="E13099" s="604" t="s">
        <v>4146</v>
      </c>
      <c r="F13099" s="640">
        <v>0.78</v>
      </c>
      <c r="G13099" s="606">
        <v>45029.264109374999</v>
      </c>
      <c r="H13099" s="607">
        <v>35122.83</v>
      </c>
    </row>
    <row r="13100" spans="1:8">
      <c r="A13100" s="601"/>
      <c r="B13100" s="602"/>
      <c r="C13100" s="602"/>
      <c r="D13100" s="603"/>
      <c r="E13100" s="633" t="s">
        <v>4141</v>
      </c>
      <c r="F13100" s="605"/>
      <c r="G13100" s="606" t="s">
        <v>4141</v>
      </c>
      <c r="H13100" s="607" t="s">
        <v>4141</v>
      </c>
    </row>
    <row r="13101" spans="1:8" ht="13.5" thickBot="1">
      <c r="A13101" s="641"/>
      <c r="B13101" s="642"/>
      <c r="C13101" s="642"/>
      <c r="D13101" s="643"/>
      <c r="E13101" s="644" t="s">
        <v>4153</v>
      </c>
      <c r="F13101" s="645"/>
      <c r="G13101" s="646"/>
      <c r="H13101" s="647">
        <v>35122.83</v>
      </c>
    </row>
    <row r="13102" spans="1:8" ht="13.5" thickBot="1">
      <c r="A13102" s="648" t="s">
        <v>4154</v>
      </c>
      <c r="B13102" s="649"/>
      <c r="C13102" s="649"/>
      <c r="D13102" s="649"/>
      <c r="E13102" s="650"/>
      <c r="F13102" s="651">
        <v>121232.42</v>
      </c>
      <c r="G13102" s="652"/>
      <c r="H13102" s="653"/>
    </row>
    <row r="13103" spans="1:8">
      <c r="A13103" s="551"/>
      <c r="B13103" s="551"/>
      <c r="C13103" s="551"/>
      <c r="D13103" s="551"/>
      <c r="E13103" s="551"/>
      <c r="F13103" s="551"/>
      <c r="G13103" s="551"/>
      <c r="H13103" s="551"/>
    </row>
    <row r="13104" spans="1:8" ht="13.5" thickBot="1">
      <c r="A13104" s="683"/>
      <c r="B13104" s="683"/>
      <c r="C13104" s="683"/>
      <c r="D13104" s="683"/>
      <c r="E13104" s="683"/>
      <c r="F13104" s="683"/>
      <c r="G13104" s="683"/>
      <c r="H13104" s="683"/>
    </row>
    <row r="13105" spans="1:8" ht="26.25" thickBot="1">
      <c r="A13105" s="573" t="s">
        <v>4129</v>
      </c>
      <c r="B13105" s="581"/>
      <c r="C13105" s="581"/>
      <c r="D13105" s="582" t="s">
        <v>1012</v>
      </c>
      <c r="E13105" s="583" t="s">
        <v>4130</v>
      </c>
      <c r="F13105" s="584" t="s">
        <v>2</v>
      </c>
      <c r="G13105" s="585" t="s">
        <v>0</v>
      </c>
      <c r="H13105" s="586" t="s">
        <v>5359</v>
      </c>
    </row>
    <row r="13106" spans="1:8" ht="15.75" customHeight="1" thickBot="1">
      <c r="A13106" s="684"/>
      <c r="B13106" s="684"/>
      <c r="C13106" s="684"/>
      <c r="D13106" s="684"/>
      <c r="E13106" s="684"/>
      <c r="F13106" s="684"/>
      <c r="G13106" s="684"/>
      <c r="H13106" s="684"/>
    </row>
    <row r="13107" spans="1:8">
      <c r="A13107" s="588" t="s">
        <v>1297</v>
      </c>
      <c r="B13107" s="589"/>
      <c r="C13107" s="590"/>
      <c r="D13107" s="591"/>
      <c r="E13107" s="590"/>
      <c r="F13107" s="590"/>
      <c r="G13107" s="592"/>
      <c r="H13107" s="593"/>
    </row>
    <row r="13108" spans="1:8">
      <c r="A13108" s="594" t="s">
        <v>4064</v>
      </c>
      <c r="B13108" s="595"/>
      <c r="C13108" s="595"/>
      <c r="D13108" s="596"/>
      <c r="E13108" s="597" t="s">
        <v>4130</v>
      </c>
      <c r="F13108" s="598" t="s">
        <v>4132</v>
      </c>
      <c r="G13108" s="599" t="s">
        <v>4133</v>
      </c>
      <c r="H13108" s="600" t="s">
        <v>4134</v>
      </c>
    </row>
    <row r="13109" spans="1:8" ht="13.5">
      <c r="A13109" s="663" t="s">
        <v>5360</v>
      </c>
      <c r="B13109" s="664"/>
      <c r="C13109" s="664"/>
      <c r="D13109" s="665"/>
      <c r="E13109" s="604" t="s">
        <v>4164</v>
      </c>
      <c r="F13109" s="685">
        <v>0.35</v>
      </c>
      <c r="G13109" s="606">
        <v>34857</v>
      </c>
      <c r="H13109" s="607">
        <v>12199.95</v>
      </c>
    </row>
    <row r="13110" spans="1:8" ht="13.5">
      <c r="A13110" s="663" t="s">
        <v>5361</v>
      </c>
      <c r="B13110" s="664"/>
      <c r="C13110" s="664"/>
      <c r="D13110" s="665"/>
      <c r="E13110" s="604" t="s">
        <v>4263</v>
      </c>
      <c r="F13110" s="685">
        <v>0.18</v>
      </c>
      <c r="G13110" s="606">
        <v>38286</v>
      </c>
      <c r="H13110" s="607">
        <v>6891.48</v>
      </c>
    </row>
    <row r="13111" spans="1:8" ht="13.5">
      <c r="A13111" s="663" t="s">
        <v>5362</v>
      </c>
      <c r="B13111" s="664"/>
      <c r="C13111" s="664"/>
      <c r="D13111" s="665"/>
      <c r="E13111" s="604" t="s">
        <v>4138</v>
      </c>
      <c r="F13111" s="685">
        <v>8</v>
      </c>
      <c r="G13111" s="606">
        <v>325</v>
      </c>
      <c r="H13111" s="607">
        <v>2600</v>
      </c>
    </row>
    <row r="13112" spans="1:8">
      <c r="A13112" s="601"/>
      <c r="B13112" s="602"/>
      <c r="C13112" s="602"/>
      <c r="D13112" s="603"/>
      <c r="E13112" s="604" t="s">
        <v>4141</v>
      </c>
      <c r="F13112" s="605"/>
      <c r="G13112" s="606" t="s">
        <v>4141</v>
      </c>
      <c r="H13112" s="607" t="s">
        <v>4141</v>
      </c>
    </row>
    <row r="13113" spans="1:8">
      <c r="A13113" s="608"/>
      <c r="B13113" s="609"/>
      <c r="C13113" s="609"/>
      <c r="D13113" s="610"/>
      <c r="E13113" s="611" t="s">
        <v>4142</v>
      </c>
      <c r="F13113" s="611"/>
      <c r="G13113" s="611"/>
      <c r="H13113" s="612">
        <v>21691.43</v>
      </c>
    </row>
    <row r="13114" spans="1:8">
      <c r="A13114" s="613" t="s">
        <v>4143</v>
      </c>
      <c r="B13114" s="614"/>
      <c r="C13114" s="615"/>
      <c r="D13114" s="616"/>
      <c r="E13114" s="615"/>
      <c r="F13114" s="615"/>
      <c r="G13114" s="617"/>
      <c r="H13114" s="618"/>
    </row>
    <row r="13115" spans="1:8">
      <c r="A13115" s="594" t="s">
        <v>4064</v>
      </c>
      <c r="B13115" s="595"/>
      <c r="C13115" s="595"/>
      <c r="D13115" s="596"/>
      <c r="E13115" s="597" t="s">
        <v>4130</v>
      </c>
      <c r="F13115" s="598" t="s">
        <v>4144</v>
      </c>
      <c r="G13115" s="599" t="s">
        <v>4133</v>
      </c>
      <c r="H13115" s="600" t="s">
        <v>4134</v>
      </c>
    </row>
    <row r="13116" spans="1:8">
      <c r="A13116" s="601" t="s">
        <v>4145</v>
      </c>
      <c r="B13116" s="602"/>
      <c r="C13116" s="602"/>
      <c r="D13116" s="603"/>
      <c r="E13116" s="604" t="s">
        <v>4146</v>
      </c>
      <c r="F13116" s="619">
        <v>0.15</v>
      </c>
      <c r="G13116" s="606">
        <v>1587.2183463750353</v>
      </c>
      <c r="H13116" s="607">
        <v>238.08</v>
      </c>
    </row>
    <row r="13117" spans="1:8">
      <c r="A13117" s="601" t="s">
        <v>4305</v>
      </c>
      <c r="B13117" s="602"/>
      <c r="C13117" s="602"/>
      <c r="D13117" s="603"/>
      <c r="E13117" s="604" t="s">
        <v>4146</v>
      </c>
      <c r="F13117" s="619">
        <v>0.15</v>
      </c>
      <c r="G13117" s="606">
        <v>11174.017158480248</v>
      </c>
      <c r="H13117" s="607">
        <v>1676.1</v>
      </c>
    </row>
    <row r="13118" spans="1:8">
      <c r="A13118" s="620"/>
      <c r="B13118" s="621"/>
      <c r="C13118" s="621"/>
      <c r="D13118" s="622"/>
      <c r="E13118" s="623" t="s">
        <v>4147</v>
      </c>
      <c r="F13118" s="624"/>
      <c r="G13118" s="625"/>
      <c r="H13118" s="612">
        <v>1914.18</v>
      </c>
    </row>
    <row r="13119" spans="1:8">
      <c r="A13119" s="626" t="s">
        <v>4148</v>
      </c>
      <c r="B13119" s="627"/>
      <c r="C13119" s="628"/>
      <c r="D13119" s="629"/>
      <c r="E13119" s="628"/>
      <c r="F13119" s="628"/>
      <c r="G13119" s="630"/>
      <c r="H13119" s="631"/>
    </row>
    <row r="13120" spans="1:8">
      <c r="A13120" s="594" t="s">
        <v>4064</v>
      </c>
      <c r="B13120" s="595"/>
      <c r="C13120" s="595"/>
      <c r="D13120" s="596"/>
      <c r="E13120" s="597" t="s">
        <v>4130</v>
      </c>
      <c r="F13120" s="598" t="s">
        <v>4132</v>
      </c>
      <c r="G13120" s="599" t="s">
        <v>4133</v>
      </c>
      <c r="H13120" s="600" t="s">
        <v>4134</v>
      </c>
    </row>
    <row r="13121" spans="1:8">
      <c r="A13121" s="601" t="s">
        <v>4149</v>
      </c>
      <c r="B13121" s="602"/>
      <c r="C13121" s="602"/>
      <c r="D13121" s="603"/>
      <c r="E13121" s="604" t="s">
        <v>4140</v>
      </c>
      <c r="F13121" s="686">
        <v>0.18</v>
      </c>
      <c r="G13121" s="606">
        <v>64783.484999999993</v>
      </c>
      <c r="H13121" s="607">
        <v>11661.03</v>
      </c>
    </row>
    <row r="13122" spans="1:8">
      <c r="A13122" s="601"/>
      <c r="B13122" s="602"/>
      <c r="C13122" s="602"/>
      <c r="D13122" s="603"/>
      <c r="E13122" s="604" t="s">
        <v>4141</v>
      </c>
      <c r="F13122" s="633"/>
      <c r="G13122" s="606" t="s">
        <v>4141</v>
      </c>
      <c r="H13122" s="607" t="s">
        <v>4141</v>
      </c>
    </row>
    <row r="13123" spans="1:8">
      <c r="A13123" s="601"/>
      <c r="B13123" s="602"/>
      <c r="C13123" s="602"/>
      <c r="D13123" s="603"/>
      <c r="E13123" s="604" t="s">
        <v>4141</v>
      </c>
      <c r="F13123" s="633"/>
      <c r="G13123" s="606" t="s">
        <v>4141</v>
      </c>
      <c r="H13123" s="607" t="s">
        <v>4141</v>
      </c>
    </row>
    <row r="13124" spans="1:8">
      <c r="A13124" s="601"/>
      <c r="B13124" s="602"/>
      <c r="C13124" s="602"/>
      <c r="D13124" s="603"/>
      <c r="E13124" s="623" t="s">
        <v>4150</v>
      </c>
      <c r="F13124" s="624"/>
      <c r="G13124" s="625"/>
      <c r="H13124" s="612">
        <v>11661.03</v>
      </c>
    </row>
    <row r="13125" spans="1:8">
      <c r="A13125" s="634" t="s">
        <v>4151</v>
      </c>
      <c r="B13125" s="635"/>
      <c r="C13125" s="636"/>
      <c r="D13125" s="637"/>
      <c r="E13125" s="636"/>
      <c r="F13125" s="636"/>
      <c r="G13125" s="638"/>
      <c r="H13125" s="639"/>
    </row>
    <row r="13126" spans="1:8">
      <c r="A13126" s="594" t="s">
        <v>4064</v>
      </c>
      <c r="B13126" s="595"/>
      <c r="C13126" s="595"/>
      <c r="D13126" s="596"/>
      <c r="E13126" s="597" t="s">
        <v>4130</v>
      </c>
      <c r="F13126" s="598" t="s">
        <v>4144</v>
      </c>
      <c r="G13126" s="599" t="s">
        <v>4133</v>
      </c>
      <c r="H13126" s="600" t="s">
        <v>4134</v>
      </c>
    </row>
    <row r="13127" spans="1:8">
      <c r="A13127" s="601" t="s">
        <v>4195</v>
      </c>
      <c r="B13127" s="602"/>
      <c r="C13127" s="602"/>
      <c r="D13127" s="603"/>
      <c r="E13127" s="604" t="s">
        <v>4146</v>
      </c>
      <c r="F13127" s="640">
        <v>0.15</v>
      </c>
      <c r="G13127" s="606">
        <v>45029.264109374999</v>
      </c>
      <c r="H13127" s="607">
        <v>6754.39</v>
      </c>
    </row>
    <row r="13128" spans="1:8">
      <c r="A13128" s="601"/>
      <c r="B13128" s="602"/>
      <c r="C13128" s="602"/>
      <c r="D13128" s="603"/>
      <c r="E13128" s="633" t="s">
        <v>4141</v>
      </c>
      <c r="F13128" s="605"/>
      <c r="G13128" s="606" t="s">
        <v>4141</v>
      </c>
      <c r="H13128" s="607" t="s">
        <v>4141</v>
      </c>
    </row>
    <row r="13129" spans="1:8" ht="13.5" thickBot="1">
      <c r="A13129" s="641"/>
      <c r="B13129" s="642"/>
      <c r="C13129" s="642"/>
      <c r="D13129" s="643"/>
      <c r="E13129" s="644" t="s">
        <v>4153</v>
      </c>
      <c r="F13129" s="645"/>
      <c r="G13129" s="646"/>
      <c r="H13129" s="647">
        <v>6754.39</v>
      </c>
    </row>
    <row r="13130" spans="1:8" ht="13.5" thickBot="1">
      <c r="A13130" s="648" t="s">
        <v>4154</v>
      </c>
      <c r="B13130" s="649"/>
      <c r="C13130" s="649"/>
      <c r="D13130" s="649"/>
      <c r="E13130" s="650"/>
      <c r="F13130" s="651">
        <v>42021.03</v>
      </c>
      <c r="G13130" s="652"/>
      <c r="H13130" s="653"/>
    </row>
    <row r="13131" spans="1:8">
      <c r="A13131" s="551"/>
      <c r="B13131" s="551"/>
      <c r="C13131" s="551"/>
      <c r="D13131" s="551"/>
      <c r="E13131" s="551"/>
      <c r="F13131" s="551"/>
      <c r="G13131" s="551"/>
      <c r="H13131" s="551"/>
    </row>
    <row r="13132" spans="1:8" ht="13.5" thickBot="1">
      <c r="A13132" s="683"/>
      <c r="B13132" s="683"/>
      <c r="C13132" s="683"/>
      <c r="D13132" s="683"/>
      <c r="E13132" s="683"/>
      <c r="F13132" s="683"/>
      <c r="G13132" s="683"/>
      <c r="H13132" s="683"/>
    </row>
    <row r="13133" spans="1:8" ht="13.5" thickBot="1">
      <c r="A13133" s="573" t="s">
        <v>4129</v>
      </c>
      <c r="B13133" s="581"/>
      <c r="C13133" s="581"/>
      <c r="D13133" s="582" t="s">
        <v>1014</v>
      </c>
      <c r="E13133" s="583" t="s">
        <v>4130</v>
      </c>
      <c r="F13133" s="584" t="s">
        <v>2</v>
      </c>
      <c r="G13133" s="585" t="s">
        <v>0</v>
      </c>
      <c r="H13133" s="586" t="s">
        <v>5363</v>
      </c>
    </row>
    <row r="13134" spans="1:8" ht="15.75" customHeight="1" thickBot="1">
      <c r="A13134" s="684"/>
      <c r="B13134" s="684"/>
      <c r="C13134" s="684"/>
      <c r="D13134" s="684"/>
      <c r="E13134" s="684"/>
      <c r="F13134" s="684"/>
      <c r="G13134" s="684"/>
      <c r="H13134" s="684"/>
    </row>
    <row r="13135" spans="1:8">
      <c r="A13135" s="588" t="s">
        <v>1297</v>
      </c>
      <c r="B13135" s="589"/>
      <c r="C13135" s="590"/>
      <c r="D13135" s="591"/>
      <c r="E13135" s="590"/>
      <c r="F13135" s="590"/>
      <c r="G13135" s="592"/>
      <c r="H13135" s="593"/>
    </row>
    <row r="13136" spans="1:8">
      <c r="A13136" s="594" t="s">
        <v>4064</v>
      </c>
      <c r="B13136" s="595"/>
      <c r="C13136" s="595"/>
      <c r="D13136" s="596"/>
      <c r="E13136" s="597" t="s">
        <v>4130</v>
      </c>
      <c r="F13136" s="598" t="s">
        <v>4132</v>
      </c>
      <c r="G13136" s="599" t="s">
        <v>4133</v>
      </c>
      <c r="H13136" s="600" t="s">
        <v>4134</v>
      </c>
    </row>
    <row r="13137" spans="1:8" ht="13.5">
      <c r="A13137" s="663" t="s">
        <v>5337</v>
      </c>
      <c r="B13137" s="664"/>
      <c r="C13137" s="664"/>
      <c r="D13137" s="665"/>
      <c r="E13137" s="604" t="s">
        <v>4228</v>
      </c>
      <c r="F13137" s="685">
        <v>0.02</v>
      </c>
      <c r="G13137" s="606">
        <v>77595</v>
      </c>
      <c r="H13137" s="607">
        <v>1551.9</v>
      </c>
    </row>
    <row r="13138" spans="1:8" ht="13.5">
      <c r="A13138" s="663" t="s">
        <v>5350</v>
      </c>
      <c r="B13138" s="664"/>
      <c r="C13138" s="664"/>
      <c r="D13138" s="665"/>
      <c r="E13138" s="604" t="s">
        <v>4138</v>
      </c>
      <c r="F13138" s="685">
        <v>0.5</v>
      </c>
      <c r="G13138" s="606">
        <v>79012</v>
      </c>
      <c r="H13138" s="607">
        <v>39506</v>
      </c>
    </row>
    <row r="13139" spans="1:8" ht="13.5">
      <c r="A13139" s="663" t="s">
        <v>4304</v>
      </c>
      <c r="B13139" s="664"/>
      <c r="C13139" s="664"/>
      <c r="D13139" s="665"/>
      <c r="E13139" s="604" t="s">
        <v>4263</v>
      </c>
      <c r="F13139" s="685">
        <v>0.46</v>
      </c>
      <c r="G13139" s="606">
        <v>29295</v>
      </c>
      <c r="H13139" s="607">
        <v>13475.7</v>
      </c>
    </row>
    <row r="13140" spans="1:8">
      <c r="A13140" s="601"/>
      <c r="B13140" s="602"/>
      <c r="C13140" s="602"/>
      <c r="D13140" s="603"/>
      <c r="E13140" s="604" t="s">
        <v>4141</v>
      </c>
      <c r="F13140" s="605"/>
      <c r="G13140" s="606" t="s">
        <v>4141</v>
      </c>
      <c r="H13140" s="607" t="s">
        <v>4141</v>
      </c>
    </row>
    <row r="13141" spans="1:8">
      <c r="A13141" s="608"/>
      <c r="B13141" s="609"/>
      <c r="C13141" s="609"/>
      <c r="D13141" s="610"/>
      <c r="E13141" s="611" t="s">
        <v>4142</v>
      </c>
      <c r="F13141" s="611"/>
      <c r="G13141" s="611"/>
      <c r="H13141" s="612">
        <v>54533.599999999999</v>
      </c>
    </row>
    <row r="13142" spans="1:8">
      <c r="A13142" s="613" t="s">
        <v>4143</v>
      </c>
      <c r="B13142" s="614"/>
      <c r="C13142" s="615"/>
      <c r="D13142" s="616"/>
      <c r="E13142" s="615"/>
      <c r="F13142" s="615"/>
      <c r="G13142" s="617"/>
      <c r="H13142" s="618"/>
    </row>
    <row r="13143" spans="1:8">
      <c r="A13143" s="594" t="s">
        <v>4064</v>
      </c>
      <c r="B13143" s="595"/>
      <c r="C13143" s="595"/>
      <c r="D13143" s="596"/>
      <c r="E13143" s="597" t="s">
        <v>4130</v>
      </c>
      <c r="F13143" s="598" t="s">
        <v>4144</v>
      </c>
      <c r="G13143" s="599" t="s">
        <v>4133</v>
      </c>
      <c r="H13143" s="600" t="s">
        <v>4134</v>
      </c>
    </row>
    <row r="13144" spans="1:8">
      <c r="A13144" s="601" t="s">
        <v>4145</v>
      </c>
      <c r="B13144" s="602"/>
      <c r="C13144" s="602"/>
      <c r="D13144" s="603"/>
      <c r="E13144" s="604" t="s">
        <v>4146</v>
      </c>
      <c r="F13144" s="619">
        <v>1.6</v>
      </c>
      <c r="G13144" s="606">
        <v>1587.2183463750353</v>
      </c>
      <c r="H13144" s="607">
        <v>2539.5500000000002</v>
      </c>
    </row>
    <row r="13145" spans="1:8">
      <c r="A13145" s="601" t="s">
        <v>4305</v>
      </c>
      <c r="B13145" s="602"/>
      <c r="C13145" s="602"/>
      <c r="D13145" s="603"/>
      <c r="E13145" s="604" t="s">
        <v>4146</v>
      </c>
      <c r="F13145" s="619">
        <v>1.6</v>
      </c>
      <c r="G13145" s="606">
        <v>11174.017158480248</v>
      </c>
      <c r="H13145" s="607">
        <v>17878.43</v>
      </c>
    </row>
    <row r="13146" spans="1:8">
      <c r="A13146" s="620"/>
      <c r="B13146" s="621"/>
      <c r="C13146" s="621"/>
      <c r="D13146" s="622"/>
      <c r="E13146" s="623" t="s">
        <v>4147</v>
      </c>
      <c r="F13146" s="624"/>
      <c r="G13146" s="625"/>
      <c r="H13146" s="612">
        <v>20417.98</v>
      </c>
    </row>
    <row r="13147" spans="1:8">
      <c r="A13147" s="626" t="s">
        <v>4148</v>
      </c>
      <c r="B13147" s="627"/>
      <c r="C13147" s="628"/>
      <c r="D13147" s="629"/>
      <c r="E13147" s="628"/>
      <c r="F13147" s="628"/>
      <c r="G13147" s="630"/>
      <c r="H13147" s="631"/>
    </row>
    <row r="13148" spans="1:8">
      <c r="A13148" s="594" t="s">
        <v>4064</v>
      </c>
      <c r="B13148" s="595"/>
      <c r="C13148" s="595"/>
      <c r="D13148" s="596"/>
      <c r="E13148" s="597" t="s">
        <v>4130</v>
      </c>
      <c r="F13148" s="598" t="s">
        <v>4132</v>
      </c>
      <c r="G13148" s="599" t="s">
        <v>4133</v>
      </c>
      <c r="H13148" s="600" t="s">
        <v>4134</v>
      </c>
    </row>
    <row r="13149" spans="1:8">
      <c r="A13149" s="601" t="s">
        <v>4149</v>
      </c>
      <c r="B13149" s="602"/>
      <c r="C13149" s="602"/>
      <c r="D13149" s="603"/>
      <c r="E13149" s="604" t="s">
        <v>4140</v>
      </c>
      <c r="F13149" s="686">
        <v>0.1</v>
      </c>
      <c r="G13149" s="606">
        <v>64783.484999999993</v>
      </c>
      <c r="H13149" s="607">
        <v>6478.35</v>
      </c>
    </row>
    <row r="13150" spans="1:8">
      <c r="A13150" s="601"/>
      <c r="B13150" s="602"/>
      <c r="C13150" s="602"/>
      <c r="D13150" s="603"/>
      <c r="E13150" s="604" t="s">
        <v>4141</v>
      </c>
      <c r="F13150" s="633"/>
      <c r="G13150" s="606" t="s">
        <v>4141</v>
      </c>
      <c r="H13150" s="607" t="s">
        <v>4141</v>
      </c>
    </row>
    <row r="13151" spans="1:8">
      <c r="A13151" s="601"/>
      <c r="B13151" s="602"/>
      <c r="C13151" s="602"/>
      <c r="D13151" s="603"/>
      <c r="E13151" s="604" t="s">
        <v>4141</v>
      </c>
      <c r="F13151" s="633"/>
      <c r="G13151" s="606" t="s">
        <v>4141</v>
      </c>
      <c r="H13151" s="607" t="s">
        <v>4141</v>
      </c>
    </row>
    <row r="13152" spans="1:8">
      <c r="A13152" s="601"/>
      <c r="B13152" s="602"/>
      <c r="C13152" s="602"/>
      <c r="D13152" s="603"/>
      <c r="E13152" s="623" t="s">
        <v>4150</v>
      </c>
      <c r="F13152" s="624"/>
      <c r="G13152" s="625"/>
      <c r="H13152" s="612">
        <v>6478.35</v>
      </c>
    </row>
    <row r="13153" spans="1:8">
      <c r="A13153" s="634" t="s">
        <v>4151</v>
      </c>
      <c r="B13153" s="635"/>
      <c r="C13153" s="636"/>
      <c r="D13153" s="637"/>
      <c r="E13153" s="636"/>
      <c r="F13153" s="636"/>
      <c r="G13153" s="638"/>
      <c r="H13153" s="639"/>
    </row>
    <row r="13154" spans="1:8">
      <c r="A13154" s="594" t="s">
        <v>4064</v>
      </c>
      <c r="B13154" s="595"/>
      <c r="C13154" s="595"/>
      <c r="D13154" s="596"/>
      <c r="E13154" s="597" t="s">
        <v>4130</v>
      </c>
      <c r="F13154" s="598" t="s">
        <v>4144</v>
      </c>
      <c r="G13154" s="599" t="s">
        <v>4133</v>
      </c>
      <c r="H13154" s="600" t="s">
        <v>4134</v>
      </c>
    </row>
    <row r="13155" spans="1:8">
      <c r="A13155" s="601" t="s">
        <v>4195</v>
      </c>
      <c r="B13155" s="602"/>
      <c r="C13155" s="602"/>
      <c r="D13155" s="603"/>
      <c r="E13155" s="604" t="s">
        <v>4146</v>
      </c>
      <c r="F13155" s="640">
        <v>1.6</v>
      </c>
      <c r="G13155" s="606">
        <v>45029.264109374999</v>
      </c>
      <c r="H13155" s="607">
        <v>72046.820000000007</v>
      </c>
    </row>
    <row r="13156" spans="1:8">
      <c r="A13156" s="601"/>
      <c r="B13156" s="602"/>
      <c r="C13156" s="602"/>
      <c r="D13156" s="603"/>
      <c r="E13156" s="633" t="s">
        <v>4141</v>
      </c>
      <c r="F13156" s="605"/>
      <c r="G13156" s="606" t="s">
        <v>4141</v>
      </c>
      <c r="H13156" s="607" t="s">
        <v>4141</v>
      </c>
    </row>
    <row r="13157" spans="1:8" ht="13.5" thickBot="1">
      <c r="A13157" s="641"/>
      <c r="B13157" s="642"/>
      <c r="C13157" s="642"/>
      <c r="D13157" s="643"/>
      <c r="E13157" s="644" t="s">
        <v>4153</v>
      </c>
      <c r="F13157" s="645"/>
      <c r="G13157" s="646"/>
      <c r="H13157" s="647">
        <v>72046.820000000007</v>
      </c>
    </row>
    <row r="13158" spans="1:8" ht="13.5" thickBot="1">
      <c r="A13158" s="648" t="s">
        <v>4154</v>
      </c>
      <c r="B13158" s="649"/>
      <c r="C13158" s="649"/>
      <c r="D13158" s="649"/>
      <c r="E13158" s="650"/>
      <c r="F13158" s="651">
        <v>153476.75</v>
      </c>
      <c r="G13158" s="652"/>
      <c r="H13158" s="653"/>
    </row>
    <row r="13159" spans="1:8">
      <c r="A13159" s="551"/>
      <c r="B13159" s="551"/>
      <c r="C13159" s="551"/>
      <c r="D13159" s="551"/>
      <c r="E13159" s="551"/>
      <c r="F13159" s="551"/>
      <c r="G13159" s="551"/>
      <c r="H13159" s="551"/>
    </row>
    <row r="13160" spans="1:8" ht="13.5" thickBot="1">
      <c r="A13160" s="683"/>
      <c r="B13160" s="683"/>
      <c r="C13160" s="683"/>
      <c r="D13160" s="683"/>
      <c r="E13160" s="683"/>
      <c r="F13160" s="683"/>
      <c r="G13160" s="683"/>
      <c r="H13160" s="683"/>
    </row>
    <row r="13161" spans="1:8" ht="26.25" thickBot="1">
      <c r="A13161" s="573" t="s">
        <v>4129</v>
      </c>
      <c r="B13161" s="581"/>
      <c r="C13161" s="581"/>
      <c r="D13161" s="582" t="s">
        <v>1016</v>
      </c>
      <c r="E13161" s="583" t="s">
        <v>4130</v>
      </c>
      <c r="F13161" s="584" t="s">
        <v>28</v>
      </c>
      <c r="G13161" s="585" t="s">
        <v>0</v>
      </c>
      <c r="H13161" s="586" t="s">
        <v>5364</v>
      </c>
    </row>
    <row r="13162" spans="1:8" ht="15.75" customHeight="1" thickBot="1">
      <c r="A13162" s="684"/>
      <c r="B13162" s="684"/>
      <c r="C13162" s="684"/>
      <c r="D13162" s="684"/>
      <c r="E13162" s="684"/>
      <c r="F13162" s="684"/>
      <c r="G13162" s="684"/>
      <c r="H13162" s="684"/>
    </row>
    <row r="13163" spans="1:8">
      <c r="A13163" s="588" t="s">
        <v>1297</v>
      </c>
      <c r="B13163" s="589"/>
      <c r="C13163" s="590"/>
      <c r="D13163" s="591"/>
      <c r="E13163" s="590"/>
      <c r="F13163" s="590"/>
      <c r="G13163" s="592"/>
      <c r="H13163" s="593"/>
    </row>
    <row r="13164" spans="1:8">
      <c r="A13164" s="594" t="s">
        <v>4064</v>
      </c>
      <c r="B13164" s="595"/>
      <c r="C13164" s="595"/>
      <c r="D13164" s="596"/>
      <c r="E13164" s="597" t="s">
        <v>4130</v>
      </c>
      <c r="F13164" s="598" t="s">
        <v>4132</v>
      </c>
      <c r="G13164" s="599" t="s">
        <v>4133</v>
      </c>
      <c r="H13164" s="600" t="s">
        <v>4134</v>
      </c>
    </row>
    <row r="13165" spans="1:8" ht="13.5">
      <c r="A13165" s="663" t="s">
        <v>5337</v>
      </c>
      <c r="B13165" s="664"/>
      <c r="C13165" s="664"/>
      <c r="D13165" s="665"/>
      <c r="E13165" s="604" t="s">
        <v>4228</v>
      </c>
      <c r="F13165" s="685">
        <v>0.05</v>
      </c>
      <c r="G13165" s="606">
        <v>77595</v>
      </c>
      <c r="H13165" s="607">
        <v>3879.75</v>
      </c>
    </row>
    <row r="13166" spans="1:8" ht="13.5">
      <c r="A13166" s="663" t="s">
        <v>5343</v>
      </c>
      <c r="B13166" s="664"/>
      <c r="C13166" s="664"/>
      <c r="D13166" s="665"/>
      <c r="E13166" s="604" t="s">
        <v>4138</v>
      </c>
      <c r="F13166" s="685">
        <v>3</v>
      </c>
      <c r="G13166" s="606">
        <v>9923</v>
      </c>
      <c r="H13166" s="607">
        <v>29769</v>
      </c>
    </row>
    <row r="13167" spans="1:8" ht="13.5">
      <c r="A13167" s="663" t="s">
        <v>5350</v>
      </c>
      <c r="B13167" s="664"/>
      <c r="C13167" s="664"/>
      <c r="D13167" s="665"/>
      <c r="E13167" s="604" t="s">
        <v>4138</v>
      </c>
      <c r="F13167" s="685">
        <v>1.55</v>
      </c>
      <c r="G13167" s="606">
        <v>79012</v>
      </c>
      <c r="H13167" s="607">
        <v>122468.6</v>
      </c>
    </row>
    <row r="13168" spans="1:8" ht="13.5">
      <c r="A13168" s="663" t="s">
        <v>4304</v>
      </c>
      <c r="B13168" s="664"/>
      <c r="C13168" s="664"/>
      <c r="D13168" s="665"/>
      <c r="E13168" s="604" t="s">
        <v>4263</v>
      </c>
      <c r="F13168" s="685">
        <v>0.67</v>
      </c>
      <c r="G13168" s="606">
        <v>29295</v>
      </c>
      <c r="H13168" s="607">
        <v>19627.650000000001</v>
      </c>
    </row>
    <row r="13169" spans="1:8">
      <c r="A13169" s="601"/>
      <c r="B13169" s="602"/>
      <c r="C13169" s="602"/>
      <c r="D13169" s="603"/>
      <c r="E13169" s="604" t="s">
        <v>4141</v>
      </c>
      <c r="F13169" s="605"/>
      <c r="G13169" s="606" t="s">
        <v>4141</v>
      </c>
      <c r="H13169" s="607" t="s">
        <v>4141</v>
      </c>
    </row>
    <row r="13170" spans="1:8">
      <c r="A13170" s="608"/>
      <c r="B13170" s="609"/>
      <c r="C13170" s="609"/>
      <c r="D13170" s="610"/>
      <c r="E13170" s="611" t="s">
        <v>4142</v>
      </c>
      <c r="F13170" s="611"/>
      <c r="G13170" s="611"/>
      <c r="H13170" s="612">
        <v>175745</v>
      </c>
    </row>
    <row r="13171" spans="1:8">
      <c r="A13171" s="613" t="s">
        <v>4143</v>
      </c>
      <c r="B13171" s="614"/>
      <c r="C13171" s="615"/>
      <c r="D13171" s="616"/>
      <c r="E13171" s="615"/>
      <c r="F13171" s="615"/>
      <c r="G13171" s="617"/>
      <c r="H13171" s="618"/>
    </row>
    <row r="13172" spans="1:8">
      <c r="A13172" s="594" t="s">
        <v>4064</v>
      </c>
      <c r="B13172" s="595"/>
      <c r="C13172" s="595"/>
      <c r="D13172" s="596"/>
      <c r="E13172" s="597" t="s">
        <v>4130</v>
      </c>
      <c r="F13172" s="598" t="s">
        <v>4144</v>
      </c>
      <c r="G13172" s="599" t="s">
        <v>4133</v>
      </c>
      <c r="H13172" s="600" t="s">
        <v>4134</v>
      </c>
    </row>
    <row r="13173" spans="1:8">
      <c r="A13173" s="601" t="s">
        <v>4145</v>
      </c>
      <c r="B13173" s="602"/>
      <c r="C13173" s="602"/>
      <c r="D13173" s="603"/>
      <c r="E13173" s="604" t="s">
        <v>4146</v>
      </c>
      <c r="F13173" s="619">
        <v>1.56</v>
      </c>
      <c r="G13173" s="606">
        <v>1587.2183463750353</v>
      </c>
      <c r="H13173" s="607">
        <v>2476.06</v>
      </c>
    </row>
    <row r="13174" spans="1:8">
      <c r="A13174" s="601" t="s">
        <v>4305</v>
      </c>
      <c r="B13174" s="602"/>
      <c r="C13174" s="602"/>
      <c r="D13174" s="603"/>
      <c r="E13174" s="604" t="s">
        <v>4146</v>
      </c>
      <c r="F13174" s="619">
        <v>1.56</v>
      </c>
      <c r="G13174" s="606">
        <v>11174.017158480248</v>
      </c>
      <c r="H13174" s="607">
        <v>17431.47</v>
      </c>
    </row>
    <row r="13175" spans="1:8">
      <c r="A13175" s="620"/>
      <c r="B13175" s="621"/>
      <c r="C13175" s="621"/>
      <c r="D13175" s="622"/>
      <c r="E13175" s="623" t="s">
        <v>4147</v>
      </c>
      <c r="F13175" s="624"/>
      <c r="G13175" s="625"/>
      <c r="H13175" s="612">
        <v>19907.53</v>
      </c>
    </row>
    <row r="13176" spans="1:8">
      <c r="A13176" s="626" t="s">
        <v>4148</v>
      </c>
      <c r="B13176" s="627"/>
      <c r="C13176" s="628"/>
      <c r="D13176" s="629"/>
      <c r="E13176" s="628"/>
      <c r="F13176" s="628"/>
      <c r="G13176" s="630"/>
      <c r="H13176" s="631"/>
    </row>
    <row r="13177" spans="1:8">
      <c r="A13177" s="594" t="s">
        <v>4064</v>
      </c>
      <c r="B13177" s="595"/>
      <c r="C13177" s="595"/>
      <c r="D13177" s="596"/>
      <c r="E13177" s="597" t="s">
        <v>4130</v>
      </c>
      <c r="F13177" s="598" t="s">
        <v>4132</v>
      </c>
      <c r="G13177" s="599" t="s">
        <v>4133</v>
      </c>
      <c r="H13177" s="600" t="s">
        <v>4134</v>
      </c>
    </row>
    <row r="13178" spans="1:8">
      <c r="A13178" s="601" t="s">
        <v>4149</v>
      </c>
      <c r="B13178" s="602"/>
      <c r="C13178" s="602"/>
      <c r="D13178" s="603"/>
      <c r="E13178" s="604" t="s">
        <v>4140</v>
      </c>
      <c r="F13178" s="686">
        <v>0.20830000000000001</v>
      </c>
      <c r="G13178" s="606">
        <v>64783.484999999993</v>
      </c>
      <c r="H13178" s="607">
        <v>13494.4</v>
      </c>
    </row>
    <row r="13179" spans="1:8">
      <c r="A13179" s="601"/>
      <c r="B13179" s="602"/>
      <c r="C13179" s="602"/>
      <c r="D13179" s="603"/>
      <c r="E13179" s="604" t="s">
        <v>4141</v>
      </c>
      <c r="F13179" s="633"/>
      <c r="G13179" s="606" t="s">
        <v>4141</v>
      </c>
      <c r="H13179" s="607" t="s">
        <v>4141</v>
      </c>
    </row>
    <row r="13180" spans="1:8">
      <c r="A13180" s="601"/>
      <c r="B13180" s="602"/>
      <c r="C13180" s="602"/>
      <c r="D13180" s="603"/>
      <c r="E13180" s="604" t="s">
        <v>4141</v>
      </c>
      <c r="F13180" s="633"/>
      <c r="G13180" s="606" t="s">
        <v>4141</v>
      </c>
      <c r="H13180" s="607" t="s">
        <v>4141</v>
      </c>
    </row>
    <row r="13181" spans="1:8">
      <c r="A13181" s="601"/>
      <c r="B13181" s="602"/>
      <c r="C13181" s="602"/>
      <c r="D13181" s="603"/>
      <c r="E13181" s="623" t="s">
        <v>4150</v>
      </c>
      <c r="F13181" s="624"/>
      <c r="G13181" s="625"/>
      <c r="H13181" s="612">
        <v>13494.4</v>
      </c>
    </row>
    <row r="13182" spans="1:8">
      <c r="A13182" s="634" t="s">
        <v>4151</v>
      </c>
      <c r="B13182" s="635"/>
      <c r="C13182" s="636"/>
      <c r="D13182" s="637"/>
      <c r="E13182" s="636"/>
      <c r="F13182" s="636"/>
      <c r="G13182" s="638"/>
      <c r="H13182" s="639"/>
    </row>
    <row r="13183" spans="1:8">
      <c r="A13183" s="594" t="s">
        <v>4064</v>
      </c>
      <c r="B13183" s="595"/>
      <c r="C13183" s="595"/>
      <c r="D13183" s="596"/>
      <c r="E13183" s="597" t="s">
        <v>4130</v>
      </c>
      <c r="F13183" s="598" t="s">
        <v>4144</v>
      </c>
      <c r="G13183" s="599" t="s">
        <v>4133</v>
      </c>
      <c r="H13183" s="600" t="s">
        <v>4134</v>
      </c>
    </row>
    <row r="13184" spans="1:8">
      <c r="A13184" s="601" t="s">
        <v>4195</v>
      </c>
      <c r="B13184" s="602"/>
      <c r="C13184" s="602"/>
      <c r="D13184" s="603"/>
      <c r="E13184" s="604" t="s">
        <v>4146</v>
      </c>
      <c r="F13184" s="640">
        <v>1.56</v>
      </c>
      <c r="G13184" s="606">
        <v>45029.264109374999</v>
      </c>
      <c r="H13184" s="607">
        <v>70245.649999999994</v>
      </c>
    </row>
    <row r="13185" spans="1:8">
      <c r="A13185" s="601"/>
      <c r="B13185" s="602"/>
      <c r="C13185" s="602"/>
      <c r="D13185" s="603"/>
      <c r="E13185" s="633" t="s">
        <v>4141</v>
      </c>
      <c r="F13185" s="605"/>
      <c r="G13185" s="606" t="s">
        <v>4141</v>
      </c>
      <c r="H13185" s="607" t="s">
        <v>4141</v>
      </c>
    </row>
    <row r="13186" spans="1:8" ht="13.5" thickBot="1">
      <c r="A13186" s="641"/>
      <c r="B13186" s="642"/>
      <c r="C13186" s="642"/>
      <c r="D13186" s="643"/>
      <c r="E13186" s="644" t="s">
        <v>4153</v>
      </c>
      <c r="F13186" s="645"/>
      <c r="G13186" s="646"/>
      <c r="H13186" s="647">
        <v>70245.649999999994</v>
      </c>
    </row>
    <row r="13187" spans="1:8" ht="13.5" thickBot="1">
      <c r="A13187" s="648" t="s">
        <v>4154</v>
      </c>
      <c r="B13187" s="649"/>
      <c r="C13187" s="649"/>
      <c r="D13187" s="649"/>
      <c r="E13187" s="650"/>
      <c r="F13187" s="651">
        <v>279392.58</v>
      </c>
      <c r="G13187" s="652"/>
      <c r="H13187" s="653"/>
    </row>
    <row r="13188" spans="1:8">
      <c r="A13188" s="551"/>
      <c r="B13188" s="551"/>
      <c r="C13188" s="551"/>
      <c r="D13188" s="551"/>
      <c r="E13188" s="551"/>
      <c r="F13188" s="551"/>
      <c r="G13188" s="551"/>
      <c r="H13188" s="551"/>
    </row>
    <row r="13189" spans="1:8" ht="15.75" thickBot="1">
      <c r="A13189" s="654"/>
      <c r="B13189" s="654"/>
      <c r="C13189" s="654"/>
      <c r="D13189" s="654"/>
      <c r="E13189" s="654"/>
      <c r="F13189" s="654"/>
      <c r="G13189" s="654"/>
      <c r="H13189" s="654"/>
    </row>
    <row r="13190" spans="1:8" ht="51.75" thickBot="1">
      <c r="A13190" s="573" t="s">
        <v>4129</v>
      </c>
      <c r="B13190" s="581"/>
      <c r="C13190" s="581"/>
      <c r="D13190" s="582" t="s">
        <v>1018</v>
      </c>
      <c r="E13190" s="583" t="s">
        <v>4130</v>
      </c>
      <c r="F13190" s="584" t="s">
        <v>25</v>
      </c>
      <c r="G13190" s="585" t="s">
        <v>0</v>
      </c>
      <c r="H13190" s="586" t="s">
        <v>5365</v>
      </c>
    </row>
    <row r="13191" spans="1:8" ht="15.75" customHeight="1" thickBot="1">
      <c r="A13191" s="587"/>
      <c r="B13191" s="587"/>
      <c r="C13191" s="587"/>
      <c r="D13191" s="587"/>
      <c r="E13191" s="587"/>
      <c r="F13191" s="587"/>
      <c r="G13191" s="587"/>
      <c r="H13191" s="587"/>
    </row>
    <row r="13192" spans="1:8">
      <c r="A13192" s="588" t="s">
        <v>1297</v>
      </c>
      <c r="B13192" s="589"/>
      <c r="C13192" s="590"/>
      <c r="D13192" s="591"/>
      <c r="E13192" s="590"/>
      <c r="F13192" s="590"/>
      <c r="G13192" s="592"/>
      <c r="H13192" s="593"/>
    </row>
    <row r="13193" spans="1:8">
      <c r="A13193" s="594" t="s">
        <v>4064</v>
      </c>
      <c r="B13193" s="595"/>
      <c r="C13193" s="595"/>
      <c r="D13193" s="596"/>
      <c r="E13193" s="597" t="s">
        <v>4130</v>
      </c>
      <c r="F13193" s="598" t="s">
        <v>4132</v>
      </c>
      <c r="G13193" s="599" t="s">
        <v>4133</v>
      </c>
      <c r="H13193" s="600" t="s">
        <v>4134</v>
      </c>
    </row>
    <row r="13194" spans="1:8">
      <c r="A13194" s="601" t="s">
        <v>5366</v>
      </c>
      <c r="B13194" s="602"/>
      <c r="C13194" s="602"/>
      <c r="D13194" s="603"/>
      <c r="E13194" s="604" t="s">
        <v>4136</v>
      </c>
      <c r="F13194" s="605">
        <v>1</v>
      </c>
      <c r="G13194" s="606">
        <v>44416</v>
      </c>
      <c r="H13194" s="607">
        <v>44416</v>
      </c>
    </row>
    <row r="13195" spans="1:8">
      <c r="A13195" s="601" t="s">
        <v>5367</v>
      </c>
      <c r="B13195" s="602"/>
      <c r="C13195" s="602"/>
      <c r="D13195" s="603"/>
      <c r="E13195" s="604" t="s">
        <v>4138</v>
      </c>
      <c r="F13195" s="605">
        <v>3</v>
      </c>
      <c r="G13195" s="606">
        <v>39</v>
      </c>
      <c r="H13195" s="607">
        <v>117</v>
      </c>
    </row>
    <row r="13196" spans="1:8" ht="26.25" customHeight="1">
      <c r="A13196" s="601" t="s">
        <v>4227</v>
      </c>
      <c r="B13196" s="602"/>
      <c r="C13196" s="602"/>
      <c r="D13196" s="603"/>
      <c r="E13196" s="604" t="s">
        <v>4228</v>
      </c>
      <c r="F13196" s="605">
        <v>0.04</v>
      </c>
      <c r="G13196" s="606">
        <v>118545</v>
      </c>
      <c r="H13196" s="607">
        <v>4741.8</v>
      </c>
    </row>
    <row r="13197" spans="1:8">
      <c r="A13197" s="601"/>
      <c r="B13197" s="602"/>
      <c r="C13197" s="602"/>
      <c r="D13197" s="603"/>
      <c r="E13197" s="604" t="s">
        <v>4141</v>
      </c>
      <c r="F13197" s="605"/>
      <c r="G13197" s="606" t="s">
        <v>4141</v>
      </c>
      <c r="H13197" s="607" t="s">
        <v>4141</v>
      </c>
    </row>
    <row r="13198" spans="1:8">
      <c r="A13198" s="601"/>
      <c r="B13198" s="602"/>
      <c r="C13198" s="602"/>
      <c r="D13198" s="603"/>
      <c r="E13198" s="611" t="s">
        <v>4142</v>
      </c>
      <c r="F13198" s="611"/>
      <c r="G13198" s="611"/>
      <c r="H13198" s="612">
        <v>49274.8</v>
      </c>
    </row>
    <row r="13199" spans="1:8">
      <c r="A13199" s="613" t="s">
        <v>4143</v>
      </c>
      <c r="B13199" s="614"/>
      <c r="C13199" s="615"/>
      <c r="D13199" s="616"/>
      <c r="E13199" s="615"/>
      <c r="F13199" s="615"/>
      <c r="G13199" s="617"/>
      <c r="H13199" s="618"/>
    </row>
    <row r="13200" spans="1:8">
      <c r="A13200" s="594" t="s">
        <v>4064</v>
      </c>
      <c r="B13200" s="595"/>
      <c r="C13200" s="595"/>
      <c r="D13200" s="596"/>
      <c r="E13200" s="597" t="s">
        <v>4130</v>
      </c>
      <c r="F13200" s="598" t="s">
        <v>4144</v>
      </c>
      <c r="G13200" s="599" t="s">
        <v>4133</v>
      </c>
      <c r="H13200" s="600" t="s">
        <v>4134</v>
      </c>
    </row>
    <row r="13201" spans="1:8">
      <c r="A13201" s="601" t="s">
        <v>4145</v>
      </c>
      <c r="B13201" s="602"/>
      <c r="C13201" s="602"/>
      <c r="D13201" s="603"/>
      <c r="E13201" s="604" t="s">
        <v>4146</v>
      </c>
      <c r="F13201" s="619">
        <v>0.3</v>
      </c>
      <c r="G13201" s="606">
        <v>1587.2183463750353</v>
      </c>
      <c r="H13201" s="607">
        <v>476.17</v>
      </c>
    </row>
    <row r="13202" spans="1:8">
      <c r="A13202" s="601" t="s">
        <v>4180</v>
      </c>
      <c r="B13202" s="602"/>
      <c r="C13202" s="602"/>
      <c r="D13202" s="603"/>
      <c r="E13202" s="604" t="s">
        <v>4146</v>
      </c>
      <c r="F13202" s="619">
        <v>0.3</v>
      </c>
      <c r="G13202" s="606">
        <v>104.75641086075238</v>
      </c>
      <c r="H13202" s="607">
        <v>31.43</v>
      </c>
    </row>
    <row r="13203" spans="1:8">
      <c r="A13203" s="601" t="s">
        <v>4181</v>
      </c>
      <c r="B13203" s="602"/>
      <c r="C13203" s="602"/>
      <c r="D13203" s="603"/>
      <c r="E13203" s="604" t="s">
        <v>4146</v>
      </c>
      <c r="F13203" s="619">
        <v>0.3</v>
      </c>
      <c r="G13203" s="606">
        <v>2041.4757928961851</v>
      </c>
      <c r="H13203" s="607">
        <v>612.44000000000005</v>
      </c>
    </row>
    <row r="13204" spans="1:8">
      <c r="A13204" s="620"/>
      <c r="B13204" s="621"/>
      <c r="C13204" s="621"/>
      <c r="D13204" s="622"/>
      <c r="E13204" s="623" t="s">
        <v>4147</v>
      </c>
      <c r="F13204" s="624"/>
      <c r="G13204" s="625"/>
      <c r="H13204" s="612">
        <v>1120.04</v>
      </c>
    </row>
    <row r="13205" spans="1:8">
      <c r="A13205" s="626" t="s">
        <v>4148</v>
      </c>
      <c r="B13205" s="627"/>
      <c r="C13205" s="628"/>
      <c r="D13205" s="629"/>
      <c r="E13205" s="628"/>
      <c r="F13205" s="628"/>
      <c r="G13205" s="630"/>
      <c r="H13205" s="631"/>
    </row>
    <row r="13206" spans="1:8">
      <c r="A13206" s="594" t="s">
        <v>4064</v>
      </c>
      <c r="B13206" s="595"/>
      <c r="C13206" s="595"/>
      <c r="D13206" s="596"/>
      <c r="E13206" s="597" t="s">
        <v>4130</v>
      </c>
      <c r="F13206" s="598" t="s">
        <v>4132</v>
      </c>
      <c r="G13206" s="599" t="s">
        <v>4133</v>
      </c>
      <c r="H13206" s="600" t="s">
        <v>4134</v>
      </c>
    </row>
    <row r="13207" spans="1:8">
      <c r="A13207" s="601" t="s">
        <v>4149</v>
      </c>
      <c r="B13207" s="602"/>
      <c r="C13207" s="602"/>
      <c r="D13207" s="603"/>
      <c r="E13207" s="604" t="s">
        <v>4140</v>
      </c>
      <c r="F13207" s="632">
        <v>0.1042</v>
      </c>
      <c r="G13207" s="606">
        <v>64783.484999999993</v>
      </c>
      <c r="H13207" s="607">
        <v>6750.44</v>
      </c>
    </row>
    <row r="13208" spans="1:8">
      <c r="A13208" s="601"/>
      <c r="B13208" s="602"/>
      <c r="C13208" s="602"/>
      <c r="D13208" s="603"/>
      <c r="E13208" s="623" t="s">
        <v>4150</v>
      </c>
      <c r="F13208" s="624"/>
      <c r="G13208" s="625"/>
      <c r="H13208" s="612">
        <v>6750.44</v>
      </c>
    </row>
    <row r="13209" spans="1:8">
      <c r="A13209" s="634" t="s">
        <v>4151</v>
      </c>
      <c r="B13209" s="635"/>
      <c r="C13209" s="636"/>
      <c r="D13209" s="637"/>
      <c r="E13209" s="636"/>
      <c r="F13209" s="636"/>
      <c r="G13209" s="638"/>
      <c r="H13209" s="639"/>
    </row>
    <row r="13210" spans="1:8">
      <c r="A13210" s="594" t="s">
        <v>4064</v>
      </c>
      <c r="B13210" s="595"/>
      <c r="C13210" s="595"/>
      <c r="D13210" s="596"/>
      <c r="E13210" s="597" t="s">
        <v>4130</v>
      </c>
      <c r="F13210" s="598" t="s">
        <v>4144</v>
      </c>
      <c r="G13210" s="599" t="s">
        <v>4133</v>
      </c>
      <c r="H13210" s="600" t="s">
        <v>4134</v>
      </c>
    </row>
    <row r="13211" spans="1:8">
      <c r="A13211" s="601" t="s">
        <v>4195</v>
      </c>
      <c r="B13211" s="602"/>
      <c r="C13211" s="602"/>
      <c r="D13211" s="603"/>
      <c r="E13211" s="604" t="s">
        <v>4146</v>
      </c>
      <c r="F13211" s="640">
        <v>0.3</v>
      </c>
      <c r="G13211" s="606">
        <v>45029.264109374999</v>
      </c>
      <c r="H13211" s="607">
        <v>13508.78</v>
      </c>
    </row>
    <row r="13212" spans="1:8">
      <c r="A13212" s="601"/>
      <c r="B13212" s="602"/>
      <c r="C13212" s="602"/>
      <c r="D13212" s="603"/>
      <c r="E13212" s="604" t="s">
        <v>4141</v>
      </c>
      <c r="F13212" s="605"/>
      <c r="G13212" s="606" t="s">
        <v>4141</v>
      </c>
      <c r="H13212" s="607" t="s">
        <v>4141</v>
      </c>
    </row>
    <row r="13213" spans="1:8" ht="13.5" thickBot="1">
      <c r="A13213" s="641"/>
      <c r="B13213" s="642"/>
      <c r="C13213" s="642"/>
      <c r="D13213" s="643"/>
      <c r="E13213" s="644" t="s">
        <v>4153</v>
      </c>
      <c r="F13213" s="645"/>
      <c r="G13213" s="646"/>
      <c r="H13213" s="647">
        <v>13508.78</v>
      </c>
    </row>
    <row r="13214" spans="1:8" ht="13.5" thickBot="1">
      <c r="A13214" s="648" t="s">
        <v>4154</v>
      </c>
      <c r="B13214" s="649"/>
      <c r="C13214" s="649"/>
      <c r="D13214" s="649"/>
      <c r="E13214" s="650"/>
      <c r="F13214" s="651">
        <v>70654.06</v>
      </c>
      <c r="G13214" s="652"/>
      <c r="H13214" s="653"/>
    </row>
    <row r="13215" spans="1:8" ht="15">
      <c r="A13215" s="579"/>
      <c r="B13215" s="579"/>
      <c r="C13215" s="579"/>
      <c r="D13215" s="579"/>
      <c r="E13215" s="579"/>
      <c r="F13215" s="579"/>
      <c r="G13215" s="579"/>
      <c r="H13215" s="579"/>
    </row>
    <row r="13216" spans="1:8" ht="15.75" thickBot="1">
      <c r="A13216" s="654"/>
      <c r="B13216" s="654"/>
      <c r="C13216" s="654"/>
      <c r="D13216" s="654"/>
      <c r="E13216" s="654"/>
      <c r="F13216" s="654"/>
      <c r="G13216" s="654"/>
      <c r="H13216" s="654"/>
    </row>
    <row r="13217" spans="1:8" ht="51.75" thickBot="1">
      <c r="A13217" s="573" t="s">
        <v>4129</v>
      </c>
      <c r="B13217" s="581"/>
      <c r="C13217" s="581"/>
      <c r="D13217" s="582" t="s">
        <v>1020</v>
      </c>
      <c r="E13217" s="583" t="s">
        <v>4130</v>
      </c>
      <c r="F13217" s="584" t="s">
        <v>2</v>
      </c>
      <c r="G13217" s="585" t="s">
        <v>0</v>
      </c>
      <c r="H13217" s="586" t="s">
        <v>5368</v>
      </c>
    </row>
    <row r="13218" spans="1:8" ht="15.75" customHeight="1" thickBot="1">
      <c r="A13218" s="587"/>
      <c r="B13218" s="587"/>
      <c r="C13218" s="587"/>
      <c r="D13218" s="587"/>
      <c r="E13218" s="587"/>
      <c r="F13218" s="587"/>
      <c r="G13218" s="587"/>
      <c r="H13218" s="587"/>
    </row>
    <row r="13219" spans="1:8">
      <c r="A13219" s="588" t="s">
        <v>1297</v>
      </c>
      <c r="B13219" s="589"/>
      <c r="C13219" s="590"/>
      <c r="D13219" s="591"/>
      <c r="E13219" s="590"/>
      <c r="F13219" s="590"/>
      <c r="G13219" s="592"/>
      <c r="H13219" s="593"/>
    </row>
    <row r="13220" spans="1:8">
      <c r="A13220" s="594" t="s">
        <v>4064</v>
      </c>
      <c r="B13220" s="595"/>
      <c r="C13220" s="595"/>
      <c r="D13220" s="596"/>
      <c r="E13220" s="597" t="s">
        <v>4130</v>
      </c>
      <c r="F13220" s="598" t="s">
        <v>4132</v>
      </c>
      <c r="G13220" s="599" t="s">
        <v>4133</v>
      </c>
      <c r="H13220" s="600" t="s">
        <v>4134</v>
      </c>
    </row>
    <row r="13221" spans="1:8">
      <c r="A13221" s="601" t="s">
        <v>5369</v>
      </c>
      <c r="B13221" s="602"/>
      <c r="C13221" s="602"/>
      <c r="D13221" s="603"/>
      <c r="E13221" s="604" t="s">
        <v>4138</v>
      </c>
      <c r="F13221" s="605">
        <v>1</v>
      </c>
      <c r="G13221" s="606">
        <v>3176265</v>
      </c>
      <c r="H13221" s="607">
        <v>3176265</v>
      </c>
    </row>
    <row r="13222" spans="1:8">
      <c r="A13222" s="601"/>
      <c r="B13222" s="602"/>
      <c r="C13222" s="602"/>
      <c r="D13222" s="603"/>
      <c r="E13222" s="604" t="s">
        <v>4141</v>
      </c>
      <c r="F13222" s="605"/>
      <c r="G13222" s="606" t="s">
        <v>4141</v>
      </c>
      <c r="H13222" s="607" t="s">
        <v>4141</v>
      </c>
    </row>
    <row r="13223" spans="1:8">
      <c r="A13223" s="601"/>
      <c r="B13223" s="602"/>
      <c r="C13223" s="602"/>
      <c r="D13223" s="603"/>
      <c r="E13223" s="604" t="s">
        <v>4141</v>
      </c>
      <c r="F13223" s="605"/>
      <c r="G13223" s="606" t="s">
        <v>4141</v>
      </c>
      <c r="H13223" s="607" t="s">
        <v>4141</v>
      </c>
    </row>
    <row r="13224" spans="1:8">
      <c r="A13224" s="601"/>
      <c r="B13224" s="602"/>
      <c r="C13224" s="602"/>
      <c r="D13224" s="603"/>
      <c r="E13224" s="604" t="s">
        <v>4141</v>
      </c>
      <c r="F13224" s="605"/>
      <c r="G13224" s="606" t="s">
        <v>4141</v>
      </c>
      <c r="H13224" s="607" t="s">
        <v>4141</v>
      </c>
    </row>
    <row r="13225" spans="1:8">
      <c r="A13225" s="601"/>
      <c r="B13225" s="602"/>
      <c r="C13225" s="602"/>
      <c r="D13225" s="603"/>
      <c r="E13225" s="611" t="s">
        <v>4142</v>
      </c>
      <c r="F13225" s="611"/>
      <c r="G13225" s="611"/>
      <c r="H13225" s="612">
        <v>3176265</v>
      </c>
    </row>
    <row r="13226" spans="1:8">
      <c r="A13226" s="613" t="s">
        <v>4143</v>
      </c>
      <c r="B13226" s="614"/>
      <c r="C13226" s="615"/>
      <c r="D13226" s="616"/>
      <c r="E13226" s="615"/>
      <c r="F13226" s="615"/>
      <c r="G13226" s="617"/>
      <c r="H13226" s="618"/>
    </row>
    <row r="13227" spans="1:8">
      <c r="A13227" s="594" t="s">
        <v>4064</v>
      </c>
      <c r="B13227" s="595"/>
      <c r="C13227" s="595"/>
      <c r="D13227" s="596"/>
      <c r="E13227" s="597" t="s">
        <v>4130</v>
      </c>
      <c r="F13227" s="598" t="s">
        <v>4144</v>
      </c>
      <c r="G13227" s="599" t="s">
        <v>4133</v>
      </c>
      <c r="H13227" s="600" t="s">
        <v>4134</v>
      </c>
    </row>
    <row r="13228" spans="1:8">
      <c r="A13228" s="601" t="s">
        <v>4145</v>
      </c>
      <c r="B13228" s="602"/>
      <c r="C13228" s="602"/>
      <c r="D13228" s="603"/>
      <c r="E13228" s="604" t="s">
        <v>4146</v>
      </c>
      <c r="F13228" s="619">
        <v>2.5</v>
      </c>
      <c r="G13228" s="606">
        <v>1587.2183463750353</v>
      </c>
      <c r="H13228" s="607">
        <v>3968.05</v>
      </c>
    </row>
    <row r="13229" spans="1:8">
      <c r="A13229" s="601" t="s">
        <v>4181</v>
      </c>
      <c r="B13229" s="602"/>
      <c r="C13229" s="602"/>
      <c r="D13229" s="603"/>
      <c r="E13229" s="604" t="s">
        <v>4146</v>
      </c>
      <c r="F13229" s="619">
        <v>2.5</v>
      </c>
      <c r="G13229" s="606">
        <v>2041.4757928961851</v>
      </c>
      <c r="H13229" s="607">
        <v>5103.6899999999996</v>
      </c>
    </row>
    <row r="13230" spans="1:8">
      <c r="A13230" s="601" t="s">
        <v>5248</v>
      </c>
      <c r="B13230" s="602"/>
      <c r="C13230" s="602"/>
      <c r="D13230" s="603"/>
      <c r="E13230" s="604" t="s">
        <v>4146</v>
      </c>
      <c r="F13230" s="619">
        <v>2.5</v>
      </c>
      <c r="G13230" s="606">
        <v>3491.8803620250774</v>
      </c>
      <c r="H13230" s="607">
        <v>8729.7000000000007</v>
      </c>
    </row>
    <row r="13231" spans="1:8">
      <c r="A13231" s="620"/>
      <c r="B13231" s="621"/>
      <c r="C13231" s="621"/>
      <c r="D13231" s="622"/>
      <c r="E13231" s="623" t="s">
        <v>4147</v>
      </c>
      <c r="F13231" s="624"/>
      <c r="G13231" s="625"/>
      <c r="H13231" s="612">
        <v>17801.439999999999</v>
      </c>
    </row>
    <row r="13232" spans="1:8">
      <c r="A13232" s="626" t="s">
        <v>4148</v>
      </c>
      <c r="B13232" s="627"/>
      <c r="C13232" s="628"/>
      <c r="D13232" s="629"/>
      <c r="E13232" s="628"/>
      <c r="F13232" s="628"/>
      <c r="G13232" s="630"/>
      <c r="H13232" s="631"/>
    </row>
    <row r="13233" spans="1:8">
      <c r="A13233" s="594" t="s">
        <v>4064</v>
      </c>
      <c r="B13233" s="595"/>
      <c r="C13233" s="595"/>
      <c r="D13233" s="596"/>
      <c r="E13233" s="597" t="s">
        <v>4130</v>
      </c>
      <c r="F13233" s="598" t="s">
        <v>4132</v>
      </c>
      <c r="G13233" s="599" t="s">
        <v>4133</v>
      </c>
      <c r="H13233" s="600" t="s">
        <v>4134</v>
      </c>
    </row>
    <row r="13234" spans="1:8">
      <c r="A13234" s="601" t="s">
        <v>4149</v>
      </c>
      <c r="B13234" s="602"/>
      <c r="C13234" s="602"/>
      <c r="D13234" s="603"/>
      <c r="E13234" s="604" t="s">
        <v>4140</v>
      </c>
      <c r="F13234" s="632">
        <v>2</v>
      </c>
      <c r="G13234" s="606">
        <v>64783.484999999993</v>
      </c>
      <c r="H13234" s="607">
        <v>129566.97</v>
      </c>
    </row>
    <row r="13235" spans="1:8">
      <c r="A13235" s="601"/>
      <c r="B13235" s="602"/>
      <c r="C13235" s="602"/>
      <c r="D13235" s="603"/>
      <c r="E13235" s="623" t="s">
        <v>4150</v>
      </c>
      <c r="F13235" s="624"/>
      <c r="G13235" s="625"/>
      <c r="H13235" s="612">
        <v>129566.97</v>
      </c>
    </row>
    <row r="13236" spans="1:8">
      <c r="A13236" s="634" t="s">
        <v>4151</v>
      </c>
      <c r="B13236" s="635"/>
      <c r="C13236" s="636"/>
      <c r="D13236" s="637"/>
      <c r="E13236" s="636"/>
      <c r="F13236" s="636"/>
      <c r="G13236" s="638"/>
      <c r="H13236" s="639"/>
    </row>
    <row r="13237" spans="1:8">
      <c r="A13237" s="594" t="s">
        <v>4064</v>
      </c>
      <c r="B13237" s="595"/>
      <c r="C13237" s="595"/>
      <c r="D13237" s="596"/>
      <c r="E13237" s="597" t="s">
        <v>4130</v>
      </c>
      <c r="F13237" s="598" t="s">
        <v>4144</v>
      </c>
      <c r="G13237" s="599" t="s">
        <v>4133</v>
      </c>
      <c r="H13237" s="600" t="s">
        <v>4134</v>
      </c>
    </row>
    <row r="13238" spans="1:8">
      <c r="A13238" s="601" t="s">
        <v>4189</v>
      </c>
      <c r="B13238" s="602"/>
      <c r="C13238" s="602"/>
      <c r="D13238" s="603"/>
      <c r="E13238" s="604" t="s">
        <v>4146</v>
      </c>
      <c r="F13238" s="640">
        <v>2.5</v>
      </c>
      <c r="G13238" s="606">
        <v>45029.264109374999</v>
      </c>
      <c r="H13238" s="607">
        <v>112573.16</v>
      </c>
    </row>
    <row r="13239" spans="1:8">
      <c r="A13239" s="601"/>
      <c r="B13239" s="602"/>
      <c r="C13239" s="602"/>
      <c r="D13239" s="603"/>
      <c r="E13239" s="604" t="s">
        <v>4141</v>
      </c>
      <c r="F13239" s="605"/>
      <c r="G13239" s="606" t="s">
        <v>4141</v>
      </c>
      <c r="H13239" s="607" t="s">
        <v>4141</v>
      </c>
    </row>
    <row r="13240" spans="1:8" ht="13.5" thickBot="1">
      <c r="A13240" s="641"/>
      <c r="B13240" s="642"/>
      <c r="C13240" s="642"/>
      <c r="D13240" s="643"/>
      <c r="E13240" s="644" t="s">
        <v>4153</v>
      </c>
      <c r="F13240" s="645"/>
      <c r="G13240" s="646"/>
      <c r="H13240" s="647">
        <v>112573.16</v>
      </c>
    </row>
    <row r="13241" spans="1:8" ht="13.5" thickBot="1">
      <c r="A13241" s="648" t="s">
        <v>4154</v>
      </c>
      <c r="B13241" s="649"/>
      <c r="C13241" s="649"/>
      <c r="D13241" s="649"/>
      <c r="E13241" s="650"/>
      <c r="F13241" s="651">
        <v>3436206.57</v>
      </c>
      <c r="G13241" s="652"/>
      <c r="H13241" s="653"/>
    </row>
    <row r="13242" spans="1:8" ht="15">
      <c r="A13242" s="579"/>
      <c r="B13242" s="579"/>
      <c r="C13242" s="579"/>
      <c r="D13242" s="579"/>
      <c r="E13242" s="579"/>
      <c r="F13242" s="579"/>
      <c r="G13242" s="579"/>
      <c r="H13242" s="579"/>
    </row>
    <row r="13243" spans="1:8" ht="15.75" thickBot="1">
      <c r="A13243" s="654"/>
      <c r="B13243" s="654"/>
      <c r="C13243" s="654"/>
      <c r="D13243" s="654"/>
      <c r="E13243" s="654"/>
      <c r="F13243" s="654"/>
      <c r="G13243" s="654"/>
      <c r="H13243" s="654"/>
    </row>
    <row r="13244" spans="1:8" ht="51.75" thickBot="1">
      <c r="A13244" s="573" t="s">
        <v>4129</v>
      </c>
      <c r="B13244" s="581"/>
      <c r="C13244" s="581"/>
      <c r="D13244" s="582" t="s">
        <v>1022</v>
      </c>
      <c r="E13244" s="583" t="s">
        <v>4130</v>
      </c>
      <c r="F13244" s="584" t="s">
        <v>2</v>
      </c>
      <c r="G13244" s="585" t="s">
        <v>0</v>
      </c>
      <c r="H13244" s="586" t="s">
        <v>5370</v>
      </c>
    </row>
    <row r="13245" spans="1:8" ht="15.75" customHeight="1" thickBot="1">
      <c r="A13245" s="587"/>
      <c r="B13245" s="587"/>
      <c r="C13245" s="587"/>
      <c r="D13245" s="587"/>
      <c r="E13245" s="587"/>
      <c r="F13245" s="587"/>
      <c r="G13245" s="587"/>
      <c r="H13245" s="587"/>
    </row>
    <row r="13246" spans="1:8">
      <c r="A13246" s="588" t="s">
        <v>1297</v>
      </c>
      <c r="B13246" s="589"/>
      <c r="C13246" s="590"/>
      <c r="D13246" s="591"/>
      <c r="E13246" s="590"/>
      <c r="F13246" s="590"/>
      <c r="G13246" s="592"/>
      <c r="H13246" s="593"/>
    </row>
    <row r="13247" spans="1:8">
      <c r="A13247" s="594" t="s">
        <v>4064</v>
      </c>
      <c r="B13247" s="595"/>
      <c r="C13247" s="595"/>
      <c r="D13247" s="596"/>
      <c r="E13247" s="597" t="s">
        <v>4130</v>
      </c>
      <c r="F13247" s="598" t="s">
        <v>4132</v>
      </c>
      <c r="G13247" s="599" t="s">
        <v>4133</v>
      </c>
      <c r="H13247" s="600" t="s">
        <v>4134</v>
      </c>
    </row>
    <row r="13248" spans="1:8">
      <c r="A13248" s="601" t="s">
        <v>5371</v>
      </c>
      <c r="B13248" s="602"/>
      <c r="C13248" s="602"/>
      <c r="D13248" s="603"/>
      <c r="E13248" s="604" t="s">
        <v>4138</v>
      </c>
      <c r="F13248" s="605">
        <v>1</v>
      </c>
      <c r="G13248" s="606">
        <v>2099565</v>
      </c>
      <c r="H13248" s="607">
        <v>2099565</v>
      </c>
    </row>
    <row r="13249" spans="1:8">
      <c r="A13249" s="601"/>
      <c r="B13249" s="602"/>
      <c r="C13249" s="602"/>
      <c r="D13249" s="603"/>
      <c r="E13249" s="604" t="s">
        <v>4141</v>
      </c>
      <c r="F13249" s="605"/>
      <c r="G13249" s="606" t="s">
        <v>4141</v>
      </c>
      <c r="H13249" s="607" t="s">
        <v>4141</v>
      </c>
    </row>
    <row r="13250" spans="1:8">
      <c r="A13250" s="601"/>
      <c r="B13250" s="602"/>
      <c r="C13250" s="602"/>
      <c r="D13250" s="603"/>
      <c r="E13250" s="604" t="s">
        <v>4141</v>
      </c>
      <c r="F13250" s="605"/>
      <c r="G13250" s="606" t="s">
        <v>4141</v>
      </c>
      <c r="H13250" s="607" t="s">
        <v>4141</v>
      </c>
    </row>
    <row r="13251" spans="1:8">
      <c r="A13251" s="601"/>
      <c r="B13251" s="602"/>
      <c r="C13251" s="602"/>
      <c r="D13251" s="603"/>
      <c r="E13251" s="604" t="s">
        <v>4141</v>
      </c>
      <c r="F13251" s="605"/>
      <c r="G13251" s="606" t="s">
        <v>4141</v>
      </c>
      <c r="H13251" s="607" t="s">
        <v>4141</v>
      </c>
    </row>
    <row r="13252" spans="1:8">
      <c r="A13252" s="601"/>
      <c r="B13252" s="602"/>
      <c r="C13252" s="602"/>
      <c r="D13252" s="603"/>
      <c r="E13252" s="611" t="s">
        <v>4142</v>
      </c>
      <c r="F13252" s="611"/>
      <c r="G13252" s="611"/>
      <c r="H13252" s="612">
        <v>2099565</v>
      </c>
    </row>
    <row r="13253" spans="1:8">
      <c r="A13253" s="613" t="s">
        <v>4143</v>
      </c>
      <c r="B13253" s="614"/>
      <c r="C13253" s="615"/>
      <c r="D13253" s="616"/>
      <c r="E13253" s="615"/>
      <c r="F13253" s="615"/>
      <c r="G13253" s="617"/>
      <c r="H13253" s="618"/>
    </row>
    <row r="13254" spans="1:8">
      <c r="A13254" s="594" t="s">
        <v>4064</v>
      </c>
      <c r="B13254" s="595"/>
      <c r="C13254" s="595"/>
      <c r="D13254" s="596"/>
      <c r="E13254" s="597" t="s">
        <v>4130</v>
      </c>
      <c r="F13254" s="598" t="s">
        <v>4144</v>
      </c>
      <c r="G13254" s="599" t="s">
        <v>4133</v>
      </c>
      <c r="H13254" s="600" t="s">
        <v>4134</v>
      </c>
    </row>
    <row r="13255" spans="1:8">
      <c r="A13255" s="601" t="s">
        <v>4145</v>
      </c>
      <c r="B13255" s="602"/>
      <c r="C13255" s="602"/>
      <c r="D13255" s="603"/>
      <c r="E13255" s="604" t="s">
        <v>4146</v>
      </c>
      <c r="F13255" s="619">
        <v>2.5</v>
      </c>
      <c r="G13255" s="606">
        <v>1587.2183463750353</v>
      </c>
      <c r="H13255" s="607">
        <v>3968.05</v>
      </c>
    </row>
    <row r="13256" spans="1:8">
      <c r="A13256" s="601" t="s">
        <v>4181</v>
      </c>
      <c r="B13256" s="602"/>
      <c r="C13256" s="602"/>
      <c r="D13256" s="603"/>
      <c r="E13256" s="604" t="s">
        <v>4146</v>
      </c>
      <c r="F13256" s="619">
        <v>2.5</v>
      </c>
      <c r="G13256" s="606">
        <v>2041.4757928961851</v>
      </c>
      <c r="H13256" s="607">
        <v>5103.6899999999996</v>
      </c>
    </row>
    <row r="13257" spans="1:8">
      <c r="A13257" s="601" t="s">
        <v>5248</v>
      </c>
      <c r="B13257" s="602"/>
      <c r="C13257" s="602"/>
      <c r="D13257" s="603"/>
      <c r="E13257" s="604" t="s">
        <v>4146</v>
      </c>
      <c r="F13257" s="619">
        <v>2.5</v>
      </c>
      <c r="G13257" s="606">
        <v>3491.8803620250774</v>
      </c>
      <c r="H13257" s="607">
        <v>8729.7000000000007</v>
      </c>
    </row>
    <row r="13258" spans="1:8">
      <c r="A13258" s="620"/>
      <c r="B13258" s="621"/>
      <c r="C13258" s="621"/>
      <c r="D13258" s="622"/>
      <c r="E13258" s="623" t="s">
        <v>4147</v>
      </c>
      <c r="F13258" s="624"/>
      <c r="G13258" s="625"/>
      <c r="H13258" s="612">
        <v>17801.439999999999</v>
      </c>
    </row>
    <row r="13259" spans="1:8">
      <c r="A13259" s="626" t="s">
        <v>4148</v>
      </c>
      <c r="B13259" s="627"/>
      <c r="C13259" s="628"/>
      <c r="D13259" s="629"/>
      <c r="E13259" s="628"/>
      <c r="F13259" s="628"/>
      <c r="G13259" s="630"/>
      <c r="H13259" s="631"/>
    </row>
    <row r="13260" spans="1:8">
      <c r="A13260" s="594" t="s">
        <v>4064</v>
      </c>
      <c r="B13260" s="595"/>
      <c r="C13260" s="595"/>
      <c r="D13260" s="596"/>
      <c r="E13260" s="597" t="s">
        <v>4130</v>
      </c>
      <c r="F13260" s="598" t="s">
        <v>4132</v>
      </c>
      <c r="G13260" s="599" t="s">
        <v>4133</v>
      </c>
      <c r="H13260" s="600" t="s">
        <v>4134</v>
      </c>
    </row>
    <row r="13261" spans="1:8">
      <c r="A13261" s="601" t="s">
        <v>4149</v>
      </c>
      <c r="B13261" s="602"/>
      <c r="C13261" s="602"/>
      <c r="D13261" s="603"/>
      <c r="E13261" s="604" t="s">
        <v>4140</v>
      </c>
      <c r="F13261" s="632">
        <v>1.8</v>
      </c>
      <c r="G13261" s="606">
        <v>64783.484999999993</v>
      </c>
      <c r="H13261" s="607">
        <v>116610.27</v>
      </c>
    </row>
    <row r="13262" spans="1:8">
      <c r="A13262" s="601"/>
      <c r="B13262" s="602"/>
      <c r="C13262" s="602"/>
      <c r="D13262" s="603"/>
      <c r="E13262" s="623" t="s">
        <v>4150</v>
      </c>
      <c r="F13262" s="624"/>
      <c r="G13262" s="625"/>
      <c r="H13262" s="612">
        <v>116610.27</v>
      </c>
    </row>
    <row r="13263" spans="1:8">
      <c r="A13263" s="634" t="s">
        <v>4151</v>
      </c>
      <c r="B13263" s="635"/>
      <c r="C13263" s="636"/>
      <c r="D13263" s="637"/>
      <c r="E13263" s="636"/>
      <c r="F13263" s="636"/>
      <c r="G13263" s="638"/>
      <c r="H13263" s="639"/>
    </row>
    <row r="13264" spans="1:8">
      <c r="A13264" s="594" t="s">
        <v>4064</v>
      </c>
      <c r="B13264" s="595"/>
      <c r="C13264" s="595"/>
      <c r="D13264" s="596"/>
      <c r="E13264" s="597" t="s">
        <v>4130</v>
      </c>
      <c r="F13264" s="598" t="s">
        <v>4144</v>
      </c>
      <c r="G13264" s="599" t="s">
        <v>4133</v>
      </c>
      <c r="H13264" s="600" t="s">
        <v>4134</v>
      </c>
    </row>
    <row r="13265" spans="1:8">
      <c r="A13265" s="601" t="s">
        <v>4189</v>
      </c>
      <c r="B13265" s="602"/>
      <c r="C13265" s="602"/>
      <c r="D13265" s="603"/>
      <c r="E13265" s="604" t="s">
        <v>4146</v>
      </c>
      <c r="F13265" s="640">
        <v>2.5</v>
      </c>
      <c r="G13265" s="606">
        <v>45029.264109374999</v>
      </c>
      <c r="H13265" s="607">
        <v>112573.16</v>
      </c>
    </row>
    <row r="13266" spans="1:8">
      <c r="A13266" s="601"/>
      <c r="B13266" s="602"/>
      <c r="C13266" s="602"/>
      <c r="D13266" s="603"/>
      <c r="E13266" s="604" t="s">
        <v>4141</v>
      </c>
      <c r="F13266" s="605"/>
      <c r="G13266" s="606" t="s">
        <v>4141</v>
      </c>
      <c r="H13266" s="607" t="s">
        <v>4141</v>
      </c>
    </row>
    <row r="13267" spans="1:8" ht="13.5" thickBot="1">
      <c r="A13267" s="641"/>
      <c r="B13267" s="642"/>
      <c r="C13267" s="642"/>
      <c r="D13267" s="643"/>
      <c r="E13267" s="644" t="s">
        <v>4153</v>
      </c>
      <c r="F13267" s="645"/>
      <c r="G13267" s="646"/>
      <c r="H13267" s="647">
        <v>112573.16</v>
      </c>
    </row>
    <row r="13268" spans="1:8" ht="13.5" thickBot="1">
      <c r="A13268" s="648" t="s">
        <v>4154</v>
      </c>
      <c r="B13268" s="649"/>
      <c r="C13268" s="649"/>
      <c r="D13268" s="649"/>
      <c r="E13268" s="650"/>
      <c r="F13268" s="651">
        <v>2346549.87</v>
      </c>
      <c r="G13268" s="652"/>
      <c r="H13268" s="653"/>
    </row>
    <row r="13269" spans="1:8" ht="15">
      <c r="A13269" s="579"/>
      <c r="B13269" s="579"/>
      <c r="C13269" s="579"/>
      <c r="D13269" s="579"/>
      <c r="E13269" s="579"/>
      <c r="F13269" s="579"/>
      <c r="G13269" s="579"/>
      <c r="H13269" s="579"/>
    </row>
    <row r="13270" spans="1:8" ht="15.75" thickBot="1">
      <c r="A13270" s="654"/>
      <c r="B13270" s="654"/>
      <c r="C13270" s="654"/>
      <c r="D13270" s="654"/>
      <c r="E13270" s="654"/>
      <c r="F13270" s="654"/>
      <c r="G13270" s="654"/>
      <c r="H13270" s="654"/>
    </row>
    <row r="13271" spans="1:8" ht="39" thickBot="1">
      <c r="A13271" s="573" t="s">
        <v>4129</v>
      </c>
      <c r="B13271" s="581"/>
      <c r="C13271" s="581"/>
      <c r="D13271" s="582" t="s">
        <v>1024</v>
      </c>
      <c r="E13271" s="583" t="s">
        <v>4130</v>
      </c>
      <c r="F13271" s="584" t="s">
        <v>2</v>
      </c>
      <c r="G13271" s="585" t="s">
        <v>0</v>
      </c>
      <c r="H13271" s="586" t="s">
        <v>5372</v>
      </c>
    </row>
    <row r="13272" spans="1:8" ht="15.75" customHeight="1" thickBot="1">
      <c r="A13272" s="587"/>
      <c r="B13272" s="587"/>
      <c r="C13272" s="587"/>
      <c r="D13272" s="587"/>
      <c r="E13272" s="587"/>
      <c r="F13272" s="587"/>
      <c r="G13272" s="587"/>
      <c r="H13272" s="587"/>
    </row>
    <row r="13273" spans="1:8">
      <c r="A13273" s="588" t="s">
        <v>1297</v>
      </c>
      <c r="B13273" s="589"/>
      <c r="C13273" s="590"/>
      <c r="D13273" s="591"/>
      <c r="E13273" s="590"/>
      <c r="F13273" s="590"/>
      <c r="G13273" s="592"/>
      <c r="H13273" s="593"/>
    </row>
    <row r="13274" spans="1:8">
      <c r="A13274" s="594" t="s">
        <v>4064</v>
      </c>
      <c r="B13274" s="595"/>
      <c r="C13274" s="595"/>
      <c r="D13274" s="596"/>
      <c r="E13274" s="597" t="s">
        <v>4130</v>
      </c>
      <c r="F13274" s="598" t="s">
        <v>4132</v>
      </c>
      <c r="G13274" s="599" t="s">
        <v>4133</v>
      </c>
      <c r="H13274" s="600" t="s">
        <v>4134</v>
      </c>
    </row>
    <row r="13275" spans="1:8">
      <c r="A13275" s="601" t="s">
        <v>5373</v>
      </c>
      <c r="B13275" s="602"/>
      <c r="C13275" s="602"/>
      <c r="D13275" s="603"/>
      <c r="E13275" s="604" t="s">
        <v>4138</v>
      </c>
      <c r="F13275" s="605">
        <v>1</v>
      </c>
      <c r="G13275" s="606">
        <v>108579</v>
      </c>
      <c r="H13275" s="607">
        <v>108579</v>
      </c>
    </row>
    <row r="13276" spans="1:8">
      <c r="A13276" s="601"/>
      <c r="B13276" s="602"/>
      <c r="C13276" s="602"/>
      <c r="D13276" s="603"/>
      <c r="E13276" s="604" t="s">
        <v>4141</v>
      </c>
      <c r="F13276" s="605"/>
      <c r="G13276" s="606" t="s">
        <v>4141</v>
      </c>
      <c r="H13276" s="607" t="s">
        <v>4141</v>
      </c>
    </row>
    <row r="13277" spans="1:8">
      <c r="A13277" s="601"/>
      <c r="B13277" s="602"/>
      <c r="C13277" s="602"/>
      <c r="D13277" s="603"/>
      <c r="E13277" s="604" t="s">
        <v>4141</v>
      </c>
      <c r="F13277" s="605"/>
      <c r="G13277" s="606" t="s">
        <v>4141</v>
      </c>
      <c r="H13277" s="607" t="s">
        <v>4141</v>
      </c>
    </row>
    <row r="13278" spans="1:8">
      <c r="A13278" s="601"/>
      <c r="B13278" s="602"/>
      <c r="C13278" s="602"/>
      <c r="D13278" s="603"/>
      <c r="E13278" s="604" t="s">
        <v>4141</v>
      </c>
      <c r="F13278" s="605"/>
      <c r="G13278" s="606" t="s">
        <v>4141</v>
      </c>
      <c r="H13278" s="607" t="s">
        <v>4141</v>
      </c>
    </row>
    <row r="13279" spans="1:8">
      <c r="A13279" s="601"/>
      <c r="B13279" s="602"/>
      <c r="C13279" s="602"/>
      <c r="D13279" s="603"/>
      <c r="E13279" s="611" t="s">
        <v>4142</v>
      </c>
      <c r="F13279" s="611"/>
      <c r="G13279" s="611"/>
      <c r="H13279" s="612">
        <v>108579</v>
      </c>
    </row>
    <row r="13280" spans="1:8">
      <c r="A13280" s="613" t="s">
        <v>4143</v>
      </c>
      <c r="B13280" s="614"/>
      <c r="C13280" s="615"/>
      <c r="D13280" s="616"/>
      <c r="E13280" s="615"/>
      <c r="F13280" s="615"/>
      <c r="G13280" s="617"/>
      <c r="H13280" s="618"/>
    </row>
    <row r="13281" spans="1:8">
      <c r="A13281" s="594" t="s">
        <v>4064</v>
      </c>
      <c r="B13281" s="595"/>
      <c r="C13281" s="595"/>
      <c r="D13281" s="596"/>
      <c r="E13281" s="597" t="s">
        <v>4130</v>
      </c>
      <c r="F13281" s="598" t="s">
        <v>4144</v>
      </c>
      <c r="G13281" s="599" t="s">
        <v>4133</v>
      </c>
      <c r="H13281" s="600" t="s">
        <v>4134</v>
      </c>
    </row>
    <row r="13282" spans="1:8">
      <c r="A13282" s="601" t="s">
        <v>4145</v>
      </c>
      <c r="B13282" s="602"/>
      <c r="C13282" s="602"/>
      <c r="D13282" s="603"/>
      <c r="E13282" s="604" t="s">
        <v>4146</v>
      </c>
      <c r="F13282" s="619">
        <v>0.25</v>
      </c>
      <c r="G13282" s="606">
        <v>1587.2183463750353</v>
      </c>
      <c r="H13282" s="607">
        <v>396.8</v>
      </c>
    </row>
    <row r="13283" spans="1:8">
      <c r="A13283" s="601" t="s">
        <v>4181</v>
      </c>
      <c r="B13283" s="602"/>
      <c r="C13283" s="602"/>
      <c r="D13283" s="603"/>
      <c r="E13283" s="604" t="s">
        <v>4146</v>
      </c>
      <c r="F13283" s="619">
        <v>0.25</v>
      </c>
      <c r="G13283" s="606">
        <v>2041.4757928961851</v>
      </c>
      <c r="H13283" s="607">
        <v>510.37</v>
      </c>
    </row>
    <row r="13284" spans="1:8">
      <c r="A13284" s="601" t="s">
        <v>5248</v>
      </c>
      <c r="B13284" s="602"/>
      <c r="C13284" s="602"/>
      <c r="D13284" s="603"/>
      <c r="E13284" s="604" t="s">
        <v>4146</v>
      </c>
      <c r="F13284" s="619">
        <v>0.25</v>
      </c>
      <c r="G13284" s="606">
        <v>3491.8803620250774</v>
      </c>
      <c r="H13284" s="607">
        <v>872.97</v>
      </c>
    </row>
    <row r="13285" spans="1:8">
      <c r="A13285" s="620"/>
      <c r="B13285" s="621"/>
      <c r="C13285" s="621"/>
      <c r="D13285" s="622"/>
      <c r="E13285" s="623" t="s">
        <v>4147</v>
      </c>
      <c r="F13285" s="624"/>
      <c r="G13285" s="625"/>
      <c r="H13285" s="612">
        <v>1780.14</v>
      </c>
    </row>
    <row r="13286" spans="1:8">
      <c r="A13286" s="626" t="s">
        <v>4148</v>
      </c>
      <c r="B13286" s="627"/>
      <c r="C13286" s="628"/>
      <c r="D13286" s="629"/>
      <c r="E13286" s="628"/>
      <c r="F13286" s="628"/>
      <c r="G13286" s="630"/>
      <c r="H13286" s="631"/>
    </row>
    <row r="13287" spans="1:8">
      <c r="A13287" s="594" t="s">
        <v>4064</v>
      </c>
      <c r="B13287" s="595"/>
      <c r="C13287" s="595"/>
      <c r="D13287" s="596"/>
      <c r="E13287" s="597" t="s">
        <v>4130</v>
      </c>
      <c r="F13287" s="598" t="s">
        <v>4132</v>
      </c>
      <c r="G13287" s="599" t="s">
        <v>4133</v>
      </c>
      <c r="H13287" s="600" t="s">
        <v>4134</v>
      </c>
    </row>
    <row r="13288" spans="1:8">
      <c r="A13288" s="601" t="s">
        <v>4149</v>
      </c>
      <c r="B13288" s="602"/>
      <c r="C13288" s="602"/>
      <c r="D13288" s="603"/>
      <c r="E13288" s="604" t="s">
        <v>4140</v>
      </c>
      <c r="F13288" s="632">
        <v>0.1042</v>
      </c>
      <c r="G13288" s="606">
        <v>64783.484999999993</v>
      </c>
      <c r="H13288" s="607">
        <v>6750.44</v>
      </c>
    </row>
    <row r="13289" spans="1:8">
      <c r="A13289" s="601"/>
      <c r="B13289" s="602"/>
      <c r="C13289" s="602"/>
      <c r="D13289" s="603"/>
      <c r="E13289" s="623" t="s">
        <v>4150</v>
      </c>
      <c r="F13289" s="624"/>
      <c r="G13289" s="625"/>
      <c r="H13289" s="612">
        <v>6750.44</v>
      </c>
    </row>
    <row r="13290" spans="1:8">
      <c r="A13290" s="634" t="s">
        <v>4151</v>
      </c>
      <c r="B13290" s="635"/>
      <c r="C13290" s="636"/>
      <c r="D13290" s="637"/>
      <c r="E13290" s="636"/>
      <c r="F13290" s="636"/>
      <c r="G13290" s="638"/>
      <c r="H13290" s="639"/>
    </row>
    <row r="13291" spans="1:8">
      <c r="A13291" s="594" t="s">
        <v>4064</v>
      </c>
      <c r="B13291" s="595"/>
      <c r="C13291" s="595"/>
      <c r="D13291" s="596"/>
      <c r="E13291" s="597" t="s">
        <v>4130</v>
      </c>
      <c r="F13291" s="598" t="s">
        <v>4144</v>
      </c>
      <c r="G13291" s="599" t="s">
        <v>4133</v>
      </c>
      <c r="H13291" s="600" t="s">
        <v>4134</v>
      </c>
    </row>
    <row r="13292" spans="1:8">
      <c r="A13292" s="601" t="s">
        <v>4189</v>
      </c>
      <c r="B13292" s="602"/>
      <c r="C13292" s="602"/>
      <c r="D13292" s="603"/>
      <c r="E13292" s="604" t="s">
        <v>4146</v>
      </c>
      <c r="F13292" s="640">
        <v>0.25</v>
      </c>
      <c r="G13292" s="606">
        <v>45029.264109374999</v>
      </c>
      <c r="H13292" s="607">
        <v>11257.32</v>
      </c>
    </row>
    <row r="13293" spans="1:8">
      <c r="A13293" s="601"/>
      <c r="B13293" s="602"/>
      <c r="C13293" s="602"/>
      <c r="D13293" s="603"/>
      <c r="E13293" s="604" t="s">
        <v>4141</v>
      </c>
      <c r="F13293" s="605"/>
      <c r="G13293" s="606" t="s">
        <v>4141</v>
      </c>
      <c r="H13293" s="607" t="s">
        <v>4141</v>
      </c>
    </row>
    <row r="13294" spans="1:8" ht="13.5" thickBot="1">
      <c r="A13294" s="641"/>
      <c r="B13294" s="642"/>
      <c r="C13294" s="642"/>
      <c r="D13294" s="643"/>
      <c r="E13294" s="644" t="s">
        <v>4153</v>
      </c>
      <c r="F13294" s="645"/>
      <c r="G13294" s="646"/>
      <c r="H13294" s="647">
        <v>11257.32</v>
      </c>
    </row>
    <row r="13295" spans="1:8" ht="13.5" thickBot="1">
      <c r="A13295" s="648" t="s">
        <v>4154</v>
      </c>
      <c r="B13295" s="649"/>
      <c r="C13295" s="649"/>
      <c r="D13295" s="649"/>
      <c r="E13295" s="650"/>
      <c r="F13295" s="651">
        <v>128366.9</v>
      </c>
      <c r="G13295" s="652"/>
      <c r="H13295" s="653"/>
    </row>
    <row r="13296" spans="1:8" ht="15">
      <c r="A13296" s="579"/>
      <c r="B13296" s="579"/>
      <c r="C13296" s="579"/>
      <c r="D13296" s="579"/>
      <c r="E13296" s="579"/>
      <c r="F13296" s="579"/>
      <c r="G13296" s="579"/>
      <c r="H13296" s="579"/>
    </row>
    <row r="13297" spans="1:8" ht="15.75" thickBot="1">
      <c r="A13297" s="654"/>
      <c r="B13297" s="654"/>
      <c r="C13297" s="654"/>
      <c r="D13297" s="654"/>
      <c r="E13297" s="654"/>
      <c r="F13297" s="654"/>
      <c r="G13297" s="654"/>
      <c r="H13297" s="654"/>
    </row>
    <row r="13298" spans="1:8" ht="39" thickBot="1">
      <c r="A13298" s="573" t="s">
        <v>4129</v>
      </c>
      <c r="B13298" s="581"/>
      <c r="C13298" s="581"/>
      <c r="D13298" s="582" t="s">
        <v>1026</v>
      </c>
      <c r="E13298" s="583" t="s">
        <v>4130</v>
      </c>
      <c r="F13298" s="584" t="s">
        <v>2</v>
      </c>
      <c r="G13298" s="585" t="s">
        <v>0</v>
      </c>
      <c r="H13298" s="586" t="s">
        <v>5374</v>
      </c>
    </row>
    <row r="13299" spans="1:8" ht="15.75" customHeight="1" thickBot="1">
      <c r="A13299" s="587"/>
      <c r="B13299" s="587"/>
      <c r="C13299" s="587"/>
      <c r="D13299" s="587"/>
      <c r="E13299" s="587"/>
      <c r="F13299" s="587"/>
      <c r="G13299" s="587"/>
      <c r="H13299" s="587"/>
    </row>
    <row r="13300" spans="1:8">
      <c r="A13300" s="588" t="s">
        <v>1297</v>
      </c>
      <c r="B13300" s="589"/>
      <c r="C13300" s="590"/>
      <c r="D13300" s="591"/>
      <c r="E13300" s="590"/>
      <c r="F13300" s="590"/>
      <c r="G13300" s="592"/>
      <c r="H13300" s="593"/>
    </row>
    <row r="13301" spans="1:8">
      <c r="A13301" s="594" t="s">
        <v>4064</v>
      </c>
      <c r="B13301" s="595"/>
      <c r="C13301" s="595"/>
      <c r="D13301" s="596"/>
      <c r="E13301" s="597" t="s">
        <v>4130</v>
      </c>
      <c r="F13301" s="598" t="s">
        <v>4132</v>
      </c>
      <c r="G13301" s="599" t="s">
        <v>4133</v>
      </c>
      <c r="H13301" s="600" t="s">
        <v>4134</v>
      </c>
    </row>
    <row r="13302" spans="1:8">
      <c r="A13302" s="601" t="s">
        <v>5375</v>
      </c>
      <c r="B13302" s="602"/>
      <c r="C13302" s="602"/>
      <c r="D13302" s="603"/>
      <c r="E13302" s="604" t="s">
        <v>4138</v>
      </c>
      <c r="F13302" s="605">
        <v>1</v>
      </c>
      <c r="G13302" s="606">
        <v>99531</v>
      </c>
      <c r="H13302" s="607">
        <v>99531</v>
      </c>
    </row>
    <row r="13303" spans="1:8">
      <c r="A13303" s="601"/>
      <c r="B13303" s="602"/>
      <c r="C13303" s="602"/>
      <c r="D13303" s="603"/>
      <c r="E13303" s="604" t="s">
        <v>4141</v>
      </c>
      <c r="F13303" s="605"/>
      <c r="G13303" s="606" t="s">
        <v>4141</v>
      </c>
      <c r="H13303" s="607" t="s">
        <v>4141</v>
      </c>
    </row>
    <row r="13304" spans="1:8">
      <c r="A13304" s="601"/>
      <c r="B13304" s="602"/>
      <c r="C13304" s="602"/>
      <c r="D13304" s="603"/>
      <c r="E13304" s="604" t="s">
        <v>4141</v>
      </c>
      <c r="F13304" s="605"/>
      <c r="G13304" s="606" t="s">
        <v>4141</v>
      </c>
      <c r="H13304" s="607" t="s">
        <v>4141</v>
      </c>
    </row>
    <row r="13305" spans="1:8">
      <c r="A13305" s="601"/>
      <c r="B13305" s="602"/>
      <c r="C13305" s="602"/>
      <c r="D13305" s="603"/>
      <c r="E13305" s="604" t="s">
        <v>4141</v>
      </c>
      <c r="F13305" s="605"/>
      <c r="G13305" s="606" t="s">
        <v>4141</v>
      </c>
      <c r="H13305" s="607" t="s">
        <v>4141</v>
      </c>
    </row>
    <row r="13306" spans="1:8">
      <c r="A13306" s="601"/>
      <c r="B13306" s="602"/>
      <c r="C13306" s="602"/>
      <c r="D13306" s="603"/>
      <c r="E13306" s="611" t="s">
        <v>4142</v>
      </c>
      <c r="F13306" s="611"/>
      <c r="G13306" s="611"/>
      <c r="H13306" s="612">
        <v>99531</v>
      </c>
    </row>
    <row r="13307" spans="1:8">
      <c r="A13307" s="613" t="s">
        <v>4143</v>
      </c>
      <c r="B13307" s="614"/>
      <c r="C13307" s="615"/>
      <c r="D13307" s="616"/>
      <c r="E13307" s="615"/>
      <c r="F13307" s="615"/>
      <c r="G13307" s="617"/>
      <c r="H13307" s="618"/>
    </row>
    <row r="13308" spans="1:8">
      <c r="A13308" s="594" t="s">
        <v>4064</v>
      </c>
      <c r="B13308" s="595"/>
      <c r="C13308" s="595"/>
      <c r="D13308" s="596"/>
      <c r="E13308" s="597" t="s">
        <v>4130</v>
      </c>
      <c r="F13308" s="598" t="s">
        <v>4144</v>
      </c>
      <c r="G13308" s="599" t="s">
        <v>4133</v>
      </c>
      <c r="H13308" s="600" t="s">
        <v>4134</v>
      </c>
    </row>
    <row r="13309" spans="1:8">
      <c r="A13309" s="601" t="s">
        <v>4145</v>
      </c>
      <c r="B13309" s="602"/>
      <c r="C13309" s="602"/>
      <c r="D13309" s="603"/>
      <c r="E13309" s="604" t="s">
        <v>4146</v>
      </c>
      <c r="F13309" s="619">
        <v>0.25</v>
      </c>
      <c r="G13309" s="606">
        <v>1587.2183463750353</v>
      </c>
      <c r="H13309" s="607">
        <v>396.8</v>
      </c>
    </row>
    <row r="13310" spans="1:8">
      <c r="A13310" s="601" t="s">
        <v>4181</v>
      </c>
      <c r="B13310" s="602"/>
      <c r="C13310" s="602"/>
      <c r="D13310" s="603"/>
      <c r="E13310" s="604" t="s">
        <v>4146</v>
      </c>
      <c r="F13310" s="619">
        <v>0.25</v>
      </c>
      <c r="G13310" s="606">
        <v>2041.4757928961851</v>
      </c>
      <c r="H13310" s="607">
        <v>510.37</v>
      </c>
    </row>
    <row r="13311" spans="1:8">
      <c r="A13311" s="601" t="s">
        <v>5248</v>
      </c>
      <c r="B13311" s="602"/>
      <c r="C13311" s="602"/>
      <c r="D13311" s="603"/>
      <c r="E13311" s="604" t="s">
        <v>4146</v>
      </c>
      <c r="F13311" s="619">
        <v>0.25</v>
      </c>
      <c r="G13311" s="606">
        <v>3491.8803620250774</v>
      </c>
      <c r="H13311" s="607">
        <v>872.97</v>
      </c>
    </row>
    <row r="13312" spans="1:8">
      <c r="A13312" s="620"/>
      <c r="B13312" s="621"/>
      <c r="C13312" s="621"/>
      <c r="D13312" s="622"/>
      <c r="E13312" s="623" t="s">
        <v>4147</v>
      </c>
      <c r="F13312" s="624"/>
      <c r="G13312" s="625"/>
      <c r="H13312" s="612">
        <v>1780.14</v>
      </c>
    </row>
    <row r="13313" spans="1:8">
      <c r="A13313" s="626" t="s">
        <v>4148</v>
      </c>
      <c r="B13313" s="627"/>
      <c r="C13313" s="628"/>
      <c r="D13313" s="629"/>
      <c r="E13313" s="628"/>
      <c r="F13313" s="628"/>
      <c r="G13313" s="630"/>
      <c r="H13313" s="631"/>
    </row>
    <row r="13314" spans="1:8">
      <c r="A13314" s="594" t="s">
        <v>4064</v>
      </c>
      <c r="B13314" s="595"/>
      <c r="C13314" s="595"/>
      <c r="D13314" s="596"/>
      <c r="E13314" s="597" t="s">
        <v>4130</v>
      </c>
      <c r="F13314" s="598" t="s">
        <v>4132</v>
      </c>
      <c r="G13314" s="599" t="s">
        <v>4133</v>
      </c>
      <c r="H13314" s="600" t="s">
        <v>4134</v>
      </c>
    </row>
    <row r="13315" spans="1:8">
      <c r="A13315" s="601" t="s">
        <v>4149</v>
      </c>
      <c r="B13315" s="602"/>
      <c r="C13315" s="602"/>
      <c r="D13315" s="603"/>
      <c r="E13315" s="604" t="s">
        <v>4140</v>
      </c>
      <c r="F13315" s="632">
        <v>0.1042</v>
      </c>
      <c r="G13315" s="606">
        <v>64783.484999999993</v>
      </c>
      <c r="H13315" s="607">
        <v>6750.44</v>
      </c>
    </row>
    <row r="13316" spans="1:8">
      <c r="A13316" s="601"/>
      <c r="B13316" s="602"/>
      <c r="C13316" s="602"/>
      <c r="D13316" s="603"/>
      <c r="E13316" s="623" t="s">
        <v>4150</v>
      </c>
      <c r="F13316" s="624"/>
      <c r="G13316" s="625"/>
      <c r="H13316" s="612">
        <v>6750.44</v>
      </c>
    </row>
    <row r="13317" spans="1:8">
      <c r="A13317" s="634" t="s">
        <v>4151</v>
      </c>
      <c r="B13317" s="635"/>
      <c r="C13317" s="636"/>
      <c r="D13317" s="637"/>
      <c r="E13317" s="636"/>
      <c r="F13317" s="636"/>
      <c r="G13317" s="638"/>
      <c r="H13317" s="639"/>
    </row>
    <row r="13318" spans="1:8">
      <c r="A13318" s="594" t="s">
        <v>4064</v>
      </c>
      <c r="B13318" s="595"/>
      <c r="C13318" s="595"/>
      <c r="D13318" s="596"/>
      <c r="E13318" s="597" t="s">
        <v>4130</v>
      </c>
      <c r="F13318" s="598" t="s">
        <v>4144</v>
      </c>
      <c r="G13318" s="599" t="s">
        <v>4133</v>
      </c>
      <c r="H13318" s="600" t="s">
        <v>4134</v>
      </c>
    </row>
    <row r="13319" spans="1:8">
      <c r="A13319" s="601" t="s">
        <v>4189</v>
      </c>
      <c r="B13319" s="602"/>
      <c r="C13319" s="602"/>
      <c r="D13319" s="603"/>
      <c r="E13319" s="604" t="s">
        <v>4146</v>
      </c>
      <c r="F13319" s="640">
        <v>0.25</v>
      </c>
      <c r="G13319" s="606">
        <v>45029.264109374999</v>
      </c>
      <c r="H13319" s="607">
        <v>11257.32</v>
      </c>
    </row>
    <row r="13320" spans="1:8">
      <c r="A13320" s="601"/>
      <c r="B13320" s="602"/>
      <c r="C13320" s="602"/>
      <c r="D13320" s="603"/>
      <c r="E13320" s="604" t="s">
        <v>4141</v>
      </c>
      <c r="F13320" s="605"/>
      <c r="G13320" s="606" t="s">
        <v>4141</v>
      </c>
      <c r="H13320" s="607" t="s">
        <v>4141</v>
      </c>
    </row>
    <row r="13321" spans="1:8" ht="13.5" thickBot="1">
      <c r="A13321" s="641"/>
      <c r="B13321" s="642"/>
      <c r="C13321" s="642"/>
      <c r="D13321" s="643"/>
      <c r="E13321" s="644" t="s">
        <v>4153</v>
      </c>
      <c r="F13321" s="645"/>
      <c r="G13321" s="646"/>
      <c r="H13321" s="647">
        <v>11257.32</v>
      </c>
    </row>
    <row r="13322" spans="1:8" ht="13.5" thickBot="1">
      <c r="A13322" s="648" t="s">
        <v>4154</v>
      </c>
      <c r="B13322" s="649"/>
      <c r="C13322" s="649"/>
      <c r="D13322" s="649"/>
      <c r="E13322" s="650"/>
      <c r="F13322" s="651">
        <v>119318.9</v>
      </c>
      <c r="G13322" s="652"/>
      <c r="H13322" s="653"/>
    </row>
    <row r="13323" spans="1:8" ht="15">
      <c r="A13323" s="579"/>
      <c r="B13323" s="579"/>
      <c r="C13323" s="579"/>
      <c r="D13323" s="579"/>
      <c r="E13323" s="579"/>
      <c r="F13323" s="579"/>
      <c r="G13323" s="579"/>
      <c r="H13323" s="579"/>
    </row>
    <row r="13324" spans="1:8" ht="15.75" thickBot="1">
      <c r="A13324" s="654"/>
      <c r="B13324" s="654"/>
      <c r="C13324" s="654"/>
      <c r="D13324" s="654"/>
      <c r="E13324" s="654"/>
      <c r="F13324" s="654"/>
      <c r="G13324" s="654"/>
      <c r="H13324" s="654"/>
    </row>
    <row r="13325" spans="1:8" ht="51.75" thickBot="1">
      <c r="A13325" s="573" t="s">
        <v>4129</v>
      </c>
      <c r="B13325" s="581"/>
      <c r="C13325" s="581"/>
      <c r="D13325" s="582" t="s">
        <v>1028</v>
      </c>
      <c r="E13325" s="583" t="s">
        <v>4130</v>
      </c>
      <c r="F13325" s="584" t="s">
        <v>25</v>
      </c>
      <c r="G13325" s="585" t="s">
        <v>0</v>
      </c>
      <c r="H13325" s="586" t="s">
        <v>5376</v>
      </c>
    </row>
    <row r="13326" spans="1:8" ht="15.75" customHeight="1" thickBot="1">
      <c r="A13326" s="587"/>
      <c r="B13326" s="587"/>
      <c r="C13326" s="587"/>
      <c r="D13326" s="587"/>
      <c r="E13326" s="587"/>
      <c r="F13326" s="587"/>
      <c r="G13326" s="587"/>
      <c r="H13326" s="587"/>
    </row>
    <row r="13327" spans="1:8">
      <c r="A13327" s="588" t="s">
        <v>1297</v>
      </c>
      <c r="B13327" s="589"/>
      <c r="C13327" s="590"/>
      <c r="D13327" s="591"/>
      <c r="E13327" s="590"/>
      <c r="F13327" s="590"/>
      <c r="G13327" s="592"/>
      <c r="H13327" s="593"/>
    </row>
    <row r="13328" spans="1:8">
      <c r="A13328" s="594" t="s">
        <v>4064</v>
      </c>
      <c r="B13328" s="595"/>
      <c r="C13328" s="595"/>
      <c r="D13328" s="596"/>
      <c r="E13328" s="597" t="s">
        <v>4130</v>
      </c>
      <c r="F13328" s="598" t="s">
        <v>4132</v>
      </c>
      <c r="G13328" s="599" t="s">
        <v>4133</v>
      </c>
      <c r="H13328" s="600" t="s">
        <v>4134</v>
      </c>
    </row>
    <row r="13329" spans="1:8">
      <c r="A13329" s="601" t="s">
        <v>5377</v>
      </c>
      <c r="B13329" s="602"/>
      <c r="C13329" s="602"/>
      <c r="D13329" s="603"/>
      <c r="E13329" s="604" t="s">
        <v>4164</v>
      </c>
      <c r="F13329" s="605">
        <v>1</v>
      </c>
      <c r="G13329" s="606">
        <v>42241</v>
      </c>
      <c r="H13329" s="607">
        <v>42241</v>
      </c>
    </row>
    <row r="13330" spans="1:8">
      <c r="A13330" s="601" t="s">
        <v>4466</v>
      </c>
      <c r="B13330" s="602"/>
      <c r="C13330" s="602"/>
      <c r="D13330" s="603"/>
      <c r="E13330" s="604" t="s">
        <v>4157</v>
      </c>
      <c r="F13330" s="605">
        <v>0.2</v>
      </c>
      <c r="G13330" s="606">
        <v>432986</v>
      </c>
      <c r="H13330" s="607">
        <v>86597.2</v>
      </c>
    </row>
    <row r="13331" spans="1:8">
      <c r="A13331" s="601" t="s">
        <v>5333</v>
      </c>
      <c r="B13331" s="602"/>
      <c r="C13331" s="602"/>
      <c r="D13331" s="603"/>
      <c r="E13331" s="604" t="s">
        <v>4138</v>
      </c>
      <c r="F13331" s="605">
        <v>0.2</v>
      </c>
      <c r="G13331" s="606">
        <v>13493</v>
      </c>
      <c r="H13331" s="607">
        <v>2698.6</v>
      </c>
    </row>
    <row r="13332" spans="1:8">
      <c r="A13332" s="601" t="s">
        <v>4944</v>
      </c>
      <c r="B13332" s="602"/>
      <c r="C13332" s="602"/>
      <c r="D13332" s="603"/>
      <c r="E13332" s="604" t="s">
        <v>4228</v>
      </c>
      <c r="F13332" s="605">
        <v>0.03</v>
      </c>
      <c r="G13332" s="606">
        <v>79568</v>
      </c>
      <c r="H13332" s="607">
        <v>2387.04</v>
      </c>
    </row>
    <row r="13333" spans="1:8">
      <c r="A13333" s="601" t="s">
        <v>4945</v>
      </c>
      <c r="B13333" s="602"/>
      <c r="C13333" s="602"/>
      <c r="D13333" s="603"/>
      <c r="E13333" s="604" t="s">
        <v>4228</v>
      </c>
      <c r="F13333" s="605">
        <v>0.01</v>
      </c>
      <c r="G13333" s="606">
        <v>83875</v>
      </c>
      <c r="H13333" s="607">
        <v>838.75</v>
      </c>
    </row>
    <row r="13334" spans="1:8" ht="15" customHeight="1">
      <c r="A13334" s="601" t="s">
        <v>4946</v>
      </c>
      <c r="B13334" s="602"/>
      <c r="C13334" s="602"/>
      <c r="D13334" s="603"/>
      <c r="E13334" s="604" t="s">
        <v>4138</v>
      </c>
      <c r="F13334" s="605">
        <v>1</v>
      </c>
      <c r="G13334" s="606">
        <v>1995</v>
      </c>
      <c r="H13334" s="607">
        <v>1995</v>
      </c>
    </row>
    <row r="13335" spans="1:8">
      <c r="A13335" s="601" t="s">
        <v>4955</v>
      </c>
      <c r="B13335" s="602"/>
      <c r="C13335" s="602"/>
      <c r="D13335" s="603"/>
      <c r="E13335" s="604" t="s">
        <v>4228</v>
      </c>
      <c r="F13335" s="605">
        <v>0.03</v>
      </c>
      <c r="G13335" s="606">
        <v>118650</v>
      </c>
      <c r="H13335" s="607">
        <v>3559.5</v>
      </c>
    </row>
    <row r="13336" spans="1:8">
      <c r="A13336" s="601"/>
      <c r="B13336" s="602"/>
      <c r="C13336" s="602"/>
      <c r="D13336" s="603"/>
      <c r="E13336" s="611" t="s">
        <v>4142</v>
      </c>
      <c r="F13336" s="611"/>
      <c r="G13336" s="611"/>
      <c r="H13336" s="612">
        <v>140317.09</v>
      </c>
    </row>
    <row r="13337" spans="1:8">
      <c r="A13337" s="613" t="s">
        <v>4143</v>
      </c>
      <c r="B13337" s="614"/>
      <c r="C13337" s="615"/>
      <c r="D13337" s="616"/>
      <c r="E13337" s="615"/>
      <c r="F13337" s="615"/>
      <c r="G13337" s="617"/>
      <c r="H13337" s="618"/>
    </row>
    <row r="13338" spans="1:8">
      <c r="A13338" s="594" t="s">
        <v>4064</v>
      </c>
      <c r="B13338" s="595"/>
      <c r="C13338" s="595"/>
      <c r="D13338" s="596"/>
      <c r="E13338" s="597" t="s">
        <v>4130</v>
      </c>
      <c r="F13338" s="598" t="s">
        <v>4144</v>
      </c>
      <c r="G13338" s="599" t="s">
        <v>4133</v>
      </c>
      <c r="H13338" s="600" t="s">
        <v>4134</v>
      </c>
    </row>
    <row r="13339" spans="1:8">
      <c r="A13339" s="601" t="s">
        <v>4145</v>
      </c>
      <c r="B13339" s="602"/>
      <c r="C13339" s="602"/>
      <c r="D13339" s="603"/>
      <c r="E13339" s="604" t="s">
        <v>4146</v>
      </c>
      <c r="F13339" s="619">
        <v>0.8</v>
      </c>
      <c r="G13339" s="606">
        <v>1587.2183463750353</v>
      </c>
      <c r="H13339" s="607">
        <v>1269.77</v>
      </c>
    </row>
    <row r="13340" spans="1:8">
      <c r="A13340" s="601" t="s">
        <v>4181</v>
      </c>
      <c r="B13340" s="602"/>
      <c r="C13340" s="602"/>
      <c r="D13340" s="603"/>
      <c r="E13340" s="604" t="s">
        <v>4146</v>
      </c>
      <c r="F13340" s="619">
        <v>0.8</v>
      </c>
      <c r="G13340" s="606">
        <v>2041.4757928961851</v>
      </c>
      <c r="H13340" s="607">
        <v>1633.18</v>
      </c>
    </row>
    <row r="13341" spans="1:8">
      <c r="A13341" s="601" t="s">
        <v>4305</v>
      </c>
      <c r="B13341" s="602"/>
      <c r="C13341" s="602"/>
      <c r="D13341" s="603"/>
      <c r="E13341" s="604" t="s">
        <v>4146</v>
      </c>
      <c r="F13341" s="619">
        <v>0.8</v>
      </c>
      <c r="G13341" s="606">
        <v>11174.017158480248</v>
      </c>
      <c r="H13341" s="607">
        <v>8939.2099999999991</v>
      </c>
    </row>
    <row r="13342" spans="1:8">
      <c r="A13342" s="620"/>
      <c r="B13342" s="621"/>
      <c r="C13342" s="621"/>
      <c r="D13342" s="622"/>
      <c r="E13342" s="623" t="s">
        <v>4147</v>
      </c>
      <c r="F13342" s="624"/>
      <c r="G13342" s="625"/>
      <c r="H13342" s="612">
        <v>11842.16</v>
      </c>
    </row>
    <row r="13343" spans="1:8">
      <c r="A13343" s="626" t="s">
        <v>4148</v>
      </c>
      <c r="B13343" s="627"/>
      <c r="C13343" s="628"/>
      <c r="D13343" s="629"/>
      <c r="E13343" s="628"/>
      <c r="F13343" s="628"/>
      <c r="G13343" s="630"/>
      <c r="H13343" s="631"/>
    </row>
    <row r="13344" spans="1:8">
      <c r="A13344" s="594" t="s">
        <v>4064</v>
      </c>
      <c r="B13344" s="595"/>
      <c r="C13344" s="595"/>
      <c r="D13344" s="596"/>
      <c r="E13344" s="597" t="s">
        <v>4130</v>
      </c>
      <c r="F13344" s="598" t="s">
        <v>4132</v>
      </c>
      <c r="G13344" s="599" t="s">
        <v>4133</v>
      </c>
      <c r="H13344" s="600" t="s">
        <v>4134</v>
      </c>
    </row>
    <row r="13345" spans="1:8">
      <c r="A13345" s="601" t="s">
        <v>4149</v>
      </c>
      <c r="B13345" s="602"/>
      <c r="C13345" s="602"/>
      <c r="D13345" s="603"/>
      <c r="E13345" s="604" t="s">
        <v>4140</v>
      </c>
      <c r="F13345" s="632">
        <v>0.15</v>
      </c>
      <c r="G13345" s="606">
        <v>64783.484999999993</v>
      </c>
      <c r="H13345" s="607">
        <v>9717.52</v>
      </c>
    </row>
    <row r="13346" spans="1:8">
      <c r="A13346" s="601"/>
      <c r="B13346" s="602"/>
      <c r="C13346" s="602"/>
      <c r="D13346" s="603"/>
      <c r="E13346" s="623" t="s">
        <v>4150</v>
      </c>
      <c r="F13346" s="624"/>
      <c r="G13346" s="625"/>
      <c r="H13346" s="612">
        <v>9717.52</v>
      </c>
    </row>
    <row r="13347" spans="1:8">
      <c r="A13347" s="634" t="s">
        <v>4151</v>
      </c>
      <c r="B13347" s="635"/>
      <c r="C13347" s="636"/>
      <c r="D13347" s="637"/>
      <c r="E13347" s="636"/>
      <c r="F13347" s="636"/>
      <c r="G13347" s="638"/>
      <c r="H13347" s="639"/>
    </row>
    <row r="13348" spans="1:8">
      <c r="A13348" s="594" t="s">
        <v>4064</v>
      </c>
      <c r="B13348" s="595"/>
      <c r="C13348" s="595"/>
      <c r="D13348" s="596"/>
      <c r="E13348" s="597" t="s">
        <v>4130</v>
      </c>
      <c r="F13348" s="598" t="s">
        <v>4144</v>
      </c>
      <c r="G13348" s="599" t="s">
        <v>4133</v>
      </c>
      <c r="H13348" s="600" t="s">
        <v>4134</v>
      </c>
    </row>
    <row r="13349" spans="1:8">
      <c r="A13349" s="601" t="s">
        <v>4189</v>
      </c>
      <c r="B13349" s="602"/>
      <c r="C13349" s="602"/>
      <c r="D13349" s="603"/>
      <c r="E13349" s="604" t="s">
        <v>4146</v>
      </c>
      <c r="F13349" s="640">
        <v>0.8</v>
      </c>
      <c r="G13349" s="606">
        <v>45029.264109374999</v>
      </c>
      <c r="H13349" s="607">
        <v>36023.410000000003</v>
      </c>
    </row>
    <row r="13350" spans="1:8">
      <c r="A13350" s="601"/>
      <c r="B13350" s="602"/>
      <c r="C13350" s="602"/>
      <c r="D13350" s="603"/>
      <c r="E13350" s="604" t="s">
        <v>4141</v>
      </c>
      <c r="F13350" s="605"/>
      <c r="G13350" s="606" t="s">
        <v>4141</v>
      </c>
      <c r="H13350" s="607" t="s">
        <v>4141</v>
      </c>
    </row>
    <row r="13351" spans="1:8" ht="13.5" thickBot="1">
      <c r="A13351" s="641"/>
      <c r="B13351" s="642"/>
      <c r="C13351" s="642"/>
      <c r="D13351" s="643"/>
      <c r="E13351" s="644" t="s">
        <v>4153</v>
      </c>
      <c r="F13351" s="645"/>
      <c r="G13351" s="646"/>
      <c r="H13351" s="647">
        <v>36023.410000000003</v>
      </c>
    </row>
    <row r="13352" spans="1:8" ht="13.5" thickBot="1">
      <c r="A13352" s="648" t="s">
        <v>4154</v>
      </c>
      <c r="B13352" s="649"/>
      <c r="C13352" s="649"/>
      <c r="D13352" s="649"/>
      <c r="E13352" s="650"/>
      <c r="F13352" s="651">
        <v>197900.18</v>
      </c>
      <c r="G13352" s="652"/>
      <c r="H13352" s="653"/>
    </row>
    <row r="13353" spans="1:8" ht="15">
      <c r="A13353" s="579"/>
      <c r="B13353" s="579"/>
      <c r="C13353" s="579"/>
      <c r="D13353" s="579"/>
      <c r="E13353" s="579"/>
      <c r="F13353" s="579"/>
      <c r="G13353" s="579"/>
      <c r="H13353" s="579"/>
    </row>
    <row r="13354" spans="1:8" ht="15.75" thickBot="1">
      <c r="A13354" s="654"/>
      <c r="B13354" s="654"/>
      <c r="C13354" s="654"/>
      <c r="D13354" s="654"/>
      <c r="E13354" s="654"/>
      <c r="F13354" s="654"/>
      <c r="G13354" s="654"/>
      <c r="H13354" s="654"/>
    </row>
    <row r="13355" spans="1:8" ht="39" thickBot="1">
      <c r="A13355" s="573" t="s">
        <v>4129</v>
      </c>
      <c r="B13355" s="581"/>
      <c r="C13355" s="581"/>
      <c r="D13355" s="582" t="s">
        <v>1030</v>
      </c>
      <c r="E13355" s="583" t="s">
        <v>4130</v>
      </c>
      <c r="F13355" s="584" t="s">
        <v>25</v>
      </c>
      <c r="G13355" s="585" t="s">
        <v>0</v>
      </c>
      <c r="H13355" s="586" t="s">
        <v>5378</v>
      </c>
    </row>
    <row r="13356" spans="1:8" ht="15.75" customHeight="1" thickBot="1">
      <c r="A13356" s="587"/>
      <c r="B13356" s="587"/>
      <c r="C13356" s="587"/>
      <c r="D13356" s="587"/>
      <c r="E13356" s="587"/>
      <c r="F13356" s="587"/>
      <c r="G13356" s="587"/>
      <c r="H13356" s="587"/>
    </row>
    <row r="13357" spans="1:8">
      <c r="A13357" s="588" t="s">
        <v>1297</v>
      </c>
      <c r="B13357" s="589"/>
      <c r="C13357" s="590"/>
      <c r="D13357" s="591"/>
      <c r="E13357" s="590"/>
      <c r="F13357" s="590"/>
      <c r="G13357" s="592"/>
      <c r="H13357" s="593"/>
    </row>
    <row r="13358" spans="1:8">
      <c r="A13358" s="594" t="s">
        <v>4064</v>
      </c>
      <c r="B13358" s="595"/>
      <c r="C13358" s="595"/>
      <c r="D13358" s="596"/>
      <c r="E13358" s="597" t="s">
        <v>4130</v>
      </c>
      <c r="F13358" s="598" t="s">
        <v>4132</v>
      </c>
      <c r="G13358" s="599" t="s">
        <v>4133</v>
      </c>
      <c r="H13358" s="600" t="s">
        <v>4134</v>
      </c>
    </row>
    <row r="13359" spans="1:8">
      <c r="A13359" s="601" t="s">
        <v>5379</v>
      </c>
      <c r="B13359" s="602"/>
      <c r="C13359" s="602"/>
      <c r="D13359" s="603"/>
      <c r="E13359" s="604" t="s">
        <v>4136</v>
      </c>
      <c r="F13359" s="605">
        <v>1</v>
      </c>
      <c r="G13359" s="606">
        <v>7716</v>
      </c>
      <c r="H13359" s="607">
        <v>7716</v>
      </c>
    </row>
    <row r="13360" spans="1:8">
      <c r="A13360" s="601" t="s">
        <v>5380</v>
      </c>
      <c r="B13360" s="602"/>
      <c r="C13360" s="602"/>
      <c r="D13360" s="603"/>
      <c r="E13360" s="604" t="s">
        <v>4136</v>
      </c>
      <c r="F13360" s="605">
        <v>2</v>
      </c>
      <c r="G13360" s="606">
        <v>1511</v>
      </c>
      <c r="H13360" s="607">
        <v>3022</v>
      </c>
    </row>
    <row r="13361" spans="1:8">
      <c r="A13361" s="601"/>
      <c r="B13361" s="602"/>
      <c r="C13361" s="602"/>
      <c r="D13361" s="603"/>
      <c r="E13361" s="604" t="s">
        <v>4141</v>
      </c>
      <c r="F13361" s="605"/>
      <c r="G13361" s="606" t="s">
        <v>4141</v>
      </c>
      <c r="H13361" s="607" t="s">
        <v>4141</v>
      </c>
    </row>
    <row r="13362" spans="1:8">
      <c r="A13362" s="601"/>
      <c r="B13362" s="602"/>
      <c r="C13362" s="602"/>
      <c r="D13362" s="603"/>
      <c r="E13362" s="604" t="s">
        <v>4141</v>
      </c>
      <c r="F13362" s="605"/>
      <c r="G13362" s="606" t="s">
        <v>4141</v>
      </c>
      <c r="H13362" s="607" t="s">
        <v>4141</v>
      </c>
    </row>
    <row r="13363" spans="1:8">
      <c r="A13363" s="601"/>
      <c r="B13363" s="602"/>
      <c r="C13363" s="602"/>
      <c r="D13363" s="603"/>
      <c r="E13363" s="611" t="s">
        <v>4142</v>
      </c>
      <c r="F13363" s="611"/>
      <c r="G13363" s="611"/>
      <c r="H13363" s="612">
        <v>10738</v>
      </c>
    </row>
    <row r="13364" spans="1:8">
      <c r="A13364" s="613" t="s">
        <v>4143</v>
      </c>
      <c r="B13364" s="614"/>
      <c r="C13364" s="615"/>
      <c r="D13364" s="616"/>
      <c r="E13364" s="615"/>
      <c r="F13364" s="615"/>
      <c r="G13364" s="617"/>
      <c r="H13364" s="618"/>
    </row>
    <row r="13365" spans="1:8">
      <c r="A13365" s="594" t="s">
        <v>4064</v>
      </c>
      <c r="B13365" s="595"/>
      <c r="C13365" s="595"/>
      <c r="D13365" s="596"/>
      <c r="E13365" s="597" t="s">
        <v>4130</v>
      </c>
      <c r="F13365" s="598" t="s">
        <v>4144</v>
      </c>
      <c r="G13365" s="599" t="s">
        <v>4133</v>
      </c>
      <c r="H13365" s="600" t="s">
        <v>4134</v>
      </c>
    </row>
    <row r="13366" spans="1:8">
      <c r="A13366" s="601" t="s">
        <v>4145</v>
      </c>
      <c r="B13366" s="602"/>
      <c r="C13366" s="602"/>
      <c r="D13366" s="603"/>
      <c r="E13366" s="604" t="s">
        <v>4146</v>
      </c>
      <c r="F13366" s="619">
        <v>1.1188811188811187</v>
      </c>
      <c r="G13366" s="606">
        <v>1587.2183463750353</v>
      </c>
      <c r="H13366" s="607">
        <v>1775.91</v>
      </c>
    </row>
    <row r="13367" spans="1:8">
      <c r="A13367" s="601" t="s">
        <v>4181</v>
      </c>
      <c r="B13367" s="602"/>
      <c r="C13367" s="602"/>
      <c r="D13367" s="603"/>
      <c r="E13367" s="604" t="s">
        <v>4146</v>
      </c>
      <c r="F13367" s="619">
        <v>1.1188811188811187</v>
      </c>
      <c r="G13367" s="606">
        <v>2041.4757928961851</v>
      </c>
      <c r="H13367" s="607">
        <v>2284.17</v>
      </c>
    </row>
    <row r="13368" spans="1:8">
      <c r="A13368" s="601"/>
      <c r="B13368" s="602"/>
      <c r="C13368" s="602"/>
      <c r="D13368" s="603"/>
      <c r="E13368" s="604" t="s">
        <v>4141</v>
      </c>
      <c r="F13368" s="619" t="s">
        <v>4141</v>
      </c>
      <c r="G13368" s="606" t="s">
        <v>4141</v>
      </c>
      <c r="H13368" s="607" t="s">
        <v>4141</v>
      </c>
    </row>
    <row r="13369" spans="1:8">
      <c r="A13369" s="620"/>
      <c r="B13369" s="621"/>
      <c r="C13369" s="621"/>
      <c r="D13369" s="622"/>
      <c r="E13369" s="623" t="s">
        <v>4147</v>
      </c>
      <c r="F13369" s="624"/>
      <c r="G13369" s="625"/>
      <c r="H13369" s="612">
        <v>4060.08</v>
      </c>
    </row>
    <row r="13370" spans="1:8">
      <c r="A13370" s="626" t="s">
        <v>4148</v>
      </c>
      <c r="B13370" s="627"/>
      <c r="C13370" s="628"/>
      <c r="D13370" s="629"/>
      <c r="E13370" s="628"/>
      <c r="F13370" s="628"/>
      <c r="G13370" s="630"/>
      <c r="H13370" s="631"/>
    </row>
    <row r="13371" spans="1:8">
      <c r="A13371" s="594" t="s">
        <v>4064</v>
      </c>
      <c r="B13371" s="595"/>
      <c r="C13371" s="595"/>
      <c r="D13371" s="596"/>
      <c r="E13371" s="597" t="s">
        <v>4130</v>
      </c>
      <c r="F13371" s="598" t="s">
        <v>4132</v>
      </c>
      <c r="G13371" s="599" t="s">
        <v>4133</v>
      </c>
      <c r="H13371" s="600" t="s">
        <v>4134</v>
      </c>
    </row>
    <row r="13372" spans="1:8">
      <c r="A13372" s="601" t="s">
        <v>4149</v>
      </c>
      <c r="B13372" s="602"/>
      <c r="C13372" s="602"/>
      <c r="D13372" s="603"/>
      <c r="E13372" s="604" t="s">
        <v>4140</v>
      </c>
      <c r="F13372" s="632">
        <v>0.15</v>
      </c>
      <c r="G13372" s="606">
        <v>64783.484999999993</v>
      </c>
      <c r="H13372" s="607">
        <v>9717.52</v>
      </c>
    </row>
    <row r="13373" spans="1:8">
      <c r="A13373" s="601"/>
      <c r="B13373" s="602"/>
      <c r="C13373" s="602"/>
      <c r="D13373" s="603"/>
      <c r="E13373" s="623" t="s">
        <v>4150</v>
      </c>
      <c r="F13373" s="624"/>
      <c r="G13373" s="625"/>
      <c r="H13373" s="612">
        <v>9717.52</v>
      </c>
    </row>
    <row r="13374" spans="1:8">
      <c r="A13374" s="634" t="s">
        <v>4151</v>
      </c>
      <c r="B13374" s="635"/>
      <c r="C13374" s="636"/>
      <c r="D13374" s="637"/>
      <c r="E13374" s="636"/>
      <c r="F13374" s="636"/>
      <c r="G13374" s="638"/>
      <c r="H13374" s="639"/>
    </row>
    <row r="13375" spans="1:8">
      <c r="A13375" s="594" t="s">
        <v>4064</v>
      </c>
      <c r="B13375" s="595"/>
      <c r="C13375" s="595"/>
      <c r="D13375" s="596"/>
      <c r="E13375" s="597" t="s">
        <v>4130</v>
      </c>
      <c r="F13375" s="598" t="s">
        <v>4144</v>
      </c>
      <c r="G13375" s="599" t="s">
        <v>4133</v>
      </c>
      <c r="H13375" s="600" t="s">
        <v>4134</v>
      </c>
    </row>
    <row r="13376" spans="1:8">
      <c r="A13376" s="601" t="s">
        <v>4195</v>
      </c>
      <c r="B13376" s="602"/>
      <c r="C13376" s="602"/>
      <c r="D13376" s="603"/>
      <c r="E13376" s="604" t="s">
        <v>4146</v>
      </c>
      <c r="F13376" s="640">
        <v>1.1188811188811187</v>
      </c>
      <c r="G13376" s="606">
        <v>45029.264109374999</v>
      </c>
      <c r="H13376" s="607">
        <v>50382.39</v>
      </c>
    </row>
    <row r="13377" spans="1:8">
      <c r="A13377" s="601"/>
      <c r="B13377" s="602"/>
      <c r="C13377" s="602"/>
      <c r="D13377" s="603"/>
      <c r="E13377" s="604" t="s">
        <v>4141</v>
      </c>
      <c r="F13377" s="605"/>
      <c r="G13377" s="606" t="s">
        <v>4141</v>
      </c>
      <c r="H13377" s="607" t="s">
        <v>4141</v>
      </c>
    </row>
    <row r="13378" spans="1:8" ht="13.5" thickBot="1">
      <c r="A13378" s="641"/>
      <c r="B13378" s="642"/>
      <c r="C13378" s="642"/>
      <c r="D13378" s="643"/>
      <c r="E13378" s="644" t="s">
        <v>4153</v>
      </c>
      <c r="F13378" s="645"/>
      <c r="G13378" s="646"/>
      <c r="H13378" s="647">
        <v>50382.39</v>
      </c>
    </row>
    <row r="13379" spans="1:8" ht="13.5" thickBot="1">
      <c r="A13379" s="648" t="s">
        <v>4154</v>
      </c>
      <c r="B13379" s="649"/>
      <c r="C13379" s="649"/>
      <c r="D13379" s="649"/>
      <c r="E13379" s="650"/>
      <c r="F13379" s="651">
        <v>74897.990000000005</v>
      </c>
      <c r="G13379" s="652"/>
      <c r="H13379" s="653"/>
    </row>
    <row r="13380" spans="1:8" ht="15">
      <c r="A13380" s="579"/>
      <c r="B13380" s="579"/>
      <c r="C13380" s="579"/>
      <c r="D13380" s="579"/>
      <c r="E13380" s="579"/>
      <c r="F13380" s="579"/>
      <c r="G13380" s="579"/>
      <c r="H13380" s="579"/>
    </row>
    <row r="13381" spans="1:8" ht="15.75" thickBot="1">
      <c r="A13381" s="654"/>
      <c r="B13381" s="654"/>
      <c r="C13381" s="654"/>
      <c r="D13381" s="654"/>
      <c r="E13381" s="654"/>
      <c r="F13381" s="654"/>
      <c r="G13381" s="654"/>
      <c r="H13381" s="654"/>
    </row>
    <row r="13382" spans="1:8" ht="39" thickBot="1">
      <c r="A13382" s="573" t="s">
        <v>4129</v>
      </c>
      <c r="B13382" s="581"/>
      <c r="C13382" s="581"/>
      <c r="D13382" s="582" t="s">
        <v>1032</v>
      </c>
      <c r="E13382" s="583" t="s">
        <v>4130</v>
      </c>
      <c r="F13382" s="584" t="s">
        <v>25</v>
      </c>
      <c r="G13382" s="585" t="s">
        <v>0</v>
      </c>
      <c r="H13382" s="586" t="s">
        <v>5381</v>
      </c>
    </row>
    <row r="13383" spans="1:8" ht="15.75" customHeight="1" thickBot="1">
      <c r="A13383" s="587"/>
      <c r="B13383" s="587"/>
      <c r="C13383" s="587"/>
      <c r="D13383" s="587"/>
      <c r="E13383" s="587"/>
      <c r="F13383" s="587"/>
      <c r="G13383" s="587"/>
      <c r="H13383" s="587"/>
    </row>
    <row r="13384" spans="1:8">
      <c r="A13384" s="588" t="s">
        <v>1297</v>
      </c>
      <c r="B13384" s="589"/>
      <c r="C13384" s="590"/>
      <c r="D13384" s="591"/>
      <c r="E13384" s="590"/>
      <c r="F13384" s="590"/>
      <c r="G13384" s="592"/>
      <c r="H13384" s="593"/>
    </row>
    <row r="13385" spans="1:8">
      <c r="A13385" s="594" t="s">
        <v>4064</v>
      </c>
      <c r="B13385" s="595"/>
      <c r="C13385" s="595"/>
      <c r="D13385" s="596"/>
      <c r="E13385" s="597" t="s">
        <v>4130</v>
      </c>
      <c r="F13385" s="598" t="s">
        <v>4132</v>
      </c>
      <c r="G13385" s="599" t="s">
        <v>4133</v>
      </c>
      <c r="H13385" s="600" t="s">
        <v>4134</v>
      </c>
    </row>
    <row r="13386" spans="1:8">
      <c r="A13386" s="601" t="s">
        <v>5382</v>
      </c>
      <c r="B13386" s="602"/>
      <c r="C13386" s="602"/>
      <c r="D13386" s="603"/>
      <c r="E13386" s="604" t="s">
        <v>4136</v>
      </c>
      <c r="F13386" s="605">
        <v>1</v>
      </c>
      <c r="G13386" s="606">
        <v>15552</v>
      </c>
      <c r="H13386" s="607">
        <v>15552</v>
      </c>
    </row>
    <row r="13387" spans="1:8">
      <c r="A13387" s="601" t="s">
        <v>5380</v>
      </c>
      <c r="B13387" s="602"/>
      <c r="C13387" s="602"/>
      <c r="D13387" s="603"/>
      <c r="E13387" s="604" t="s">
        <v>4136</v>
      </c>
      <c r="F13387" s="605">
        <v>2</v>
      </c>
      <c r="G13387" s="606">
        <v>1511</v>
      </c>
      <c r="H13387" s="607">
        <v>3022</v>
      </c>
    </row>
    <row r="13388" spans="1:8">
      <c r="A13388" s="601"/>
      <c r="B13388" s="602"/>
      <c r="C13388" s="602"/>
      <c r="D13388" s="603"/>
      <c r="E13388" s="604" t="s">
        <v>4141</v>
      </c>
      <c r="F13388" s="605"/>
      <c r="G13388" s="606" t="s">
        <v>4141</v>
      </c>
      <c r="H13388" s="607" t="s">
        <v>4141</v>
      </c>
    </row>
    <row r="13389" spans="1:8">
      <c r="A13389" s="601"/>
      <c r="B13389" s="602"/>
      <c r="C13389" s="602"/>
      <c r="D13389" s="603"/>
      <c r="E13389" s="604" t="s">
        <v>4141</v>
      </c>
      <c r="F13389" s="605"/>
      <c r="G13389" s="606" t="s">
        <v>4141</v>
      </c>
      <c r="H13389" s="607" t="s">
        <v>4141</v>
      </c>
    </row>
    <row r="13390" spans="1:8">
      <c r="A13390" s="601"/>
      <c r="B13390" s="602"/>
      <c r="C13390" s="602"/>
      <c r="D13390" s="603"/>
      <c r="E13390" s="611" t="s">
        <v>4142</v>
      </c>
      <c r="F13390" s="611"/>
      <c r="G13390" s="611"/>
      <c r="H13390" s="612">
        <v>18574</v>
      </c>
    </row>
    <row r="13391" spans="1:8">
      <c r="A13391" s="613" t="s">
        <v>4143</v>
      </c>
      <c r="B13391" s="614"/>
      <c r="C13391" s="615"/>
      <c r="D13391" s="616"/>
      <c r="E13391" s="615"/>
      <c r="F13391" s="615"/>
      <c r="G13391" s="617"/>
      <c r="H13391" s="618"/>
    </row>
    <row r="13392" spans="1:8">
      <c r="A13392" s="594" t="s">
        <v>4064</v>
      </c>
      <c r="B13392" s="595"/>
      <c r="C13392" s="595"/>
      <c r="D13392" s="596"/>
      <c r="E13392" s="597" t="s">
        <v>4130</v>
      </c>
      <c r="F13392" s="598" t="s">
        <v>4144</v>
      </c>
      <c r="G13392" s="599" t="s">
        <v>4133</v>
      </c>
      <c r="H13392" s="600" t="s">
        <v>4134</v>
      </c>
    </row>
    <row r="13393" spans="1:8">
      <c r="A13393" s="601" t="s">
        <v>4145</v>
      </c>
      <c r="B13393" s="602"/>
      <c r="C13393" s="602"/>
      <c r="D13393" s="603"/>
      <c r="E13393" s="604" t="s">
        <v>4146</v>
      </c>
      <c r="F13393" s="619">
        <v>1.1188811188811187</v>
      </c>
      <c r="G13393" s="606">
        <v>1587.2183463750353</v>
      </c>
      <c r="H13393" s="607">
        <v>1775.91</v>
      </c>
    </row>
    <row r="13394" spans="1:8">
      <c r="A13394" s="601" t="s">
        <v>4181</v>
      </c>
      <c r="B13394" s="602"/>
      <c r="C13394" s="602"/>
      <c r="D13394" s="603"/>
      <c r="E13394" s="604" t="s">
        <v>4146</v>
      </c>
      <c r="F13394" s="619">
        <v>1.1188811188811187</v>
      </c>
      <c r="G13394" s="606">
        <v>2041.4757928961851</v>
      </c>
      <c r="H13394" s="607">
        <v>2284.17</v>
      </c>
    </row>
    <row r="13395" spans="1:8">
      <c r="A13395" s="601"/>
      <c r="B13395" s="602"/>
      <c r="C13395" s="602"/>
      <c r="D13395" s="603"/>
      <c r="E13395" s="604" t="s">
        <v>4141</v>
      </c>
      <c r="F13395" s="619" t="s">
        <v>4141</v>
      </c>
      <c r="G13395" s="606" t="s">
        <v>4141</v>
      </c>
      <c r="H13395" s="607" t="s">
        <v>4141</v>
      </c>
    </row>
    <row r="13396" spans="1:8">
      <c r="A13396" s="620"/>
      <c r="B13396" s="621"/>
      <c r="C13396" s="621"/>
      <c r="D13396" s="622"/>
      <c r="E13396" s="623" t="s">
        <v>4147</v>
      </c>
      <c r="F13396" s="624"/>
      <c r="G13396" s="625"/>
      <c r="H13396" s="612">
        <v>4060.08</v>
      </c>
    </row>
    <row r="13397" spans="1:8">
      <c r="A13397" s="626" t="s">
        <v>4148</v>
      </c>
      <c r="B13397" s="627"/>
      <c r="C13397" s="628"/>
      <c r="D13397" s="629"/>
      <c r="E13397" s="628"/>
      <c r="F13397" s="628"/>
      <c r="G13397" s="630"/>
      <c r="H13397" s="631"/>
    </row>
    <row r="13398" spans="1:8">
      <c r="A13398" s="594" t="s">
        <v>4064</v>
      </c>
      <c r="B13398" s="595"/>
      <c r="C13398" s="595"/>
      <c r="D13398" s="596"/>
      <c r="E13398" s="597" t="s">
        <v>4130</v>
      </c>
      <c r="F13398" s="598" t="s">
        <v>4132</v>
      </c>
      <c r="G13398" s="599" t="s">
        <v>4133</v>
      </c>
      <c r="H13398" s="600" t="s">
        <v>4134</v>
      </c>
    </row>
    <row r="13399" spans="1:8">
      <c r="A13399" s="601" t="s">
        <v>4149</v>
      </c>
      <c r="B13399" s="602"/>
      <c r="C13399" s="602"/>
      <c r="D13399" s="603"/>
      <c r="E13399" s="604" t="s">
        <v>4140</v>
      </c>
      <c r="F13399" s="632">
        <v>0.15</v>
      </c>
      <c r="G13399" s="606">
        <v>64783.484999999993</v>
      </c>
      <c r="H13399" s="607">
        <v>9717.52</v>
      </c>
    </row>
    <row r="13400" spans="1:8">
      <c r="A13400" s="601"/>
      <c r="B13400" s="602"/>
      <c r="C13400" s="602"/>
      <c r="D13400" s="603"/>
      <c r="E13400" s="623" t="s">
        <v>4150</v>
      </c>
      <c r="F13400" s="624"/>
      <c r="G13400" s="625"/>
      <c r="H13400" s="612">
        <v>9717.52</v>
      </c>
    </row>
    <row r="13401" spans="1:8">
      <c r="A13401" s="634" t="s">
        <v>4151</v>
      </c>
      <c r="B13401" s="635"/>
      <c r="C13401" s="636"/>
      <c r="D13401" s="637"/>
      <c r="E13401" s="636"/>
      <c r="F13401" s="636"/>
      <c r="G13401" s="638"/>
      <c r="H13401" s="639"/>
    </row>
    <row r="13402" spans="1:8">
      <c r="A13402" s="594" t="s">
        <v>4064</v>
      </c>
      <c r="B13402" s="595"/>
      <c r="C13402" s="595"/>
      <c r="D13402" s="596"/>
      <c r="E13402" s="597" t="s">
        <v>4130</v>
      </c>
      <c r="F13402" s="598" t="s">
        <v>4144</v>
      </c>
      <c r="G13402" s="599" t="s">
        <v>4133</v>
      </c>
      <c r="H13402" s="600" t="s">
        <v>4134</v>
      </c>
    </row>
    <row r="13403" spans="1:8">
      <c r="A13403" s="601" t="s">
        <v>4195</v>
      </c>
      <c r="B13403" s="602"/>
      <c r="C13403" s="602"/>
      <c r="D13403" s="603"/>
      <c r="E13403" s="604" t="s">
        <v>4146</v>
      </c>
      <c r="F13403" s="640">
        <v>1.1188811188811187</v>
      </c>
      <c r="G13403" s="606">
        <v>45029.264109374999</v>
      </c>
      <c r="H13403" s="607">
        <v>50382.39</v>
      </c>
    </row>
    <row r="13404" spans="1:8">
      <c r="A13404" s="601"/>
      <c r="B13404" s="602"/>
      <c r="C13404" s="602"/>
      <c r="D13404" s="603"/>
      <c r="E13404" s="604" t="s">
        <v>4141</v>
      </c>
      <c r="F13404" s="605"/>
      <c r="G13404" s="606" t="s">
        <v>4141</v>
      </c>
      <c r="H13404" s="607" t="s">
        <v>4141</v>
      </c>
    </row>
    <row r="13405" spans="1:8" ht="13.5" thickBot="1">
      <c r="A13405" s="641"/>
      <c r="B13405" s="642"/>
      <c r="C13405" s="642"/>
      <c r="D13405" s="643"/>
      <c r="E13405" s="644" t="s">
        <v>4153</v>
      </c>
      <c r="F13405" s="645"/>
      <c r="G13405" s="646"/>
      <c r="H13405" s="647">
        <v>50382.39</v>
      </c>
    </row>
    <row r="13406" spans="1:8" ht="13.5" thickBot="1">
      <c r="A13406" s="648" t="s">
        <v>4154</v>
      </c>
      <c r="B13406" s="649"/>
      <c r="C13406" s="649"/>
      <c r="D13406" s="649"/>
      <c r="E13406" s="650"/>
      <c r="F13406" s="651">
        <v>82733.990000000005</v>
      </c>
      <c r="G13406" s="652"/>
      <c r="H13406" s="653"/>
    </row>
    <row r="13407" spans="1:8" ht="15">
      <c r="A13407" s="579"/>
      <c r="B13407" s="579"/>
      <c r="C13407" s="579"/>
      <c r="D13407" s="579"/>
      <c r="E13407" s="579"/>
      <c r="F13407" s="579"/>
      <c r="G13407" s="579"/>
      <c r="H13407" s="579"/>
    </row>
    <row r="13408" spans="1:8" ht="13.5" thickBot="1">
      <c r="A13408" s="683"/>
      <c r="B13408" s="683"/>
      <c r="C13408" s="683"/>
      <c r="D13408" s="683"/>
      <c r="E13408" s="683"/>
      <c r="F13408" s="683"/>
      <c r="G13408" s="683"/>
      <c r="H13408" s="683"/>
    </row>
    <row r="13409" spans="1:8" ht="26.25" thickBot="1">
      <c r="A13409" s="573" t="s">
        <v>4129</v>
      </c>
      <c r="B13409" s="581"/>
      <c r="C13409" s="581"/>
      <c r="D13409" s="582" t="s">
        <v>1035</v>
      </c>
      <c r="E13409" s="583" t="s">
        <v>4130</v>
      </c>
      <c r="F13409" s="584" t="s">
        <v>33</v>
      </c>
      <c r="G13409" s="585" t="s">
        <v>0</v>
      </c>
      <c r="H13409" s="586" t="s">
        <v>5383</v>
      </c>
    </row>
    <row r="13410" spans="1:8" ht="15.75" customHeight="1" thickBot="1">
      <c r="A13410" s="684"/>
      <c r="B13410" s="684"/>
      <c r="C13410" s="684"/>
      <c r="D13410" s="684"/>
      <c r="E13410" s="684"/>
      <c r="F13410" s="684"/>
      <c r="G13410" s="684"/>
      <c r="H13410" s="684"/>
    </row>
    <row r="13411" spans="1:8">
      <c r="A13411" s="588" t="s">
        <v>1297</v>
      </c>
      <c r="B13411" s="589"/>
      <c r="C13411" s="590"/>
      <c r="D13411" s="591"/>
      <c r="E13411" s="590"/>
      <c r="F13411" s="590"/>
      <c r="G13411" s="592"/>
      <c r="H13411" s="593"/>
    </row>
    <row r="13412" spans="1:8">
      <c r="A13412" s="594" t="s">
        <v>4064</v>
      </c>
      <c r="B13412" s="595"/>
      <c r="C13412" s="595"/>
      <c r="D13412" s="596"/>
      <c r="E13412" s="597" t="s">
        <v>4130</v>
      </c>
      <c r="F13412" s="598" t="s">
        <v>4132</v>
      </c>
      <c r="G13412" s="599" t="s">
        <v>4133</v>
      </c>
      <c r="H13412" s="600" t="s">
        <v>4134</v>
      </c>
    </row>
    <row r="13413" spans="1:8" ht="13.5">
      <c r="A13413" s="663" t="s">
        <v>5384</v>
      </c>
      <c r="B13413" s="664"/>
      <c r="C13413" s="664"/>
      <c r="D13413" s="665"/>
      <c r="E13413" s="604" t="s">
        <v>4263</v>
      </c>
      <c r="F13413" s="685">
        <v>210</v>
      </c>
      <c r="G13413" s="606">
        <v>703</v>
      </c>
      <c r="H13413" s="607">
        <v>147630</v>
      </c>
    </row>
    <row r="13414" spans="1:8" ht="13.5">
      <c r="A13414" s="663" t="s">
        <v>4919</v>
      </c>
      <c r="B13414" s="664"/>
      <c r="C13414" s="664"/>
      <c r="D13414" s="665"/>
      <c r="E13414" s="604" t="s">
        <v>4140</v>
      </c>
      <c r="F13414" s="685">
        <v>0.5</v>
      </c>
      <c r="G13414" s="606">
        <v>236523</v>
      </c>
      <c r="H13414" s="607">
        <v>118261.5</v>
      </c>
    </row>
    <row r="13415" spans="1:8" ht="13.5">
      <c r="A13415" s="663" t="s">
        <v>4176</v>
      </c>
      <c r="B13415" s="664"/>
      <c r="C13415" s="664"/>
      <c r="D13415" s="665"/>
      <c r="E13415" s="604" t="s">
        <v>4177</v>
      </c>
      <c r="F13415" s="685">
        <v>160</v>
      </c>
      <c r="G13415" s="606">
        <v>32</v>
      </c>
      <c r="H13415" s="607">
        <v>5120</v>
      </c>
    </row>
    <row r="13416" spans="1:8" ht="13.5">
      <c r="A13416" s="663" t="s">
        <v>5385</v>
      </c>
      <c r="B13416" s="664"/>
      <c r="C13416" s="664"/>
      <c r="D13416" s="665"/>
      <c r="E13416" s="604" t="s">
        <v>4140</v>
      </c>
      <c r="F13416" s="685">
        <v>1</v>
      </c>
      <c r="G13416" s="606">
        <v>184597</v>
      </c>
      <c r="H13416" s="607">
        <v>184597</v>
      </c>
    </row>
    <row r="13417" spans="1:8" ht="13.5">
      <c r="A13417" s="663"/>
      <c r="B13417" s="664"/>
      <c r="C13417" s="664"/>
      <c r="D13417" s="665"/>
      <c r="E13417" s="611" t="s">
        <v>4142</v>
      </c>
      <c r="F13417" s="611"/>
      <c r="G13417" s="611"/>
      <c r="H13417" s="612">
        <v>455608.5</v>
      </c>
    </row>
    <row r="13418" spans="1:8">
      <c r="A13418" s="613" t="s">
        <v>4143</v>
      </c>
      <c r="B13418" s="614"/>
      <c r="C13418" s="615"/>
      <c r="D13418" s="616"/>
      <c r="E13418" s="615"/>
      <c r="F13418" s="615"/>
      <c r="G13418" s="617"/>
      <c r="H13418" s="618"/>
    </row>
    <row r="13419" spans="1:8">
      <c r="A13419" s="594" t="s">
        <v>4064</v>
      </c>
      <c r="B13419" s="595"/>
      <c r="C13419" s="595"/>
      <c r="D13419" s="596"/>
      <c r="E13419" s="597" t="s">
        <v>4130</v>
      </c>
      <c r="F13419" s="598" t="s">
        <v>4144</v>
      </c>
      <c r="G13419" s="599" t="s">
        <v>4133</v>
      </c>
      <c r="H13419" s="600" t="s">
        <v>4134</v>
      </c>
    </row>
    <row r="13420" spans="1:8">
      <c r="A13420" s="601" t="s">
        <v>4145</v>
      </c>
      <c r="B13420" s="602"/>
      <c r="C13420" s="602"/>
      <c r="D13420" s="603"/>
      <c r="E13420" s="604" t="s">
        <v>4146</v>
      </c>
      <c r="F13420" s="619">
        <v>1.6</v>
      </c>
      <c r="G13420" s="606">
        <v>1587.2183463750353</v>
      </c>
      <c r="H13420" s="607">
        <v>2539.5500000000002</v>
      </c>
    </row>
    <row r="13421" spans="1:8">
      <c r="A13421" s="601" t="s">
        <v>4935</v>
      </c>
      <c r="B13421" s="602"/>
      <c r="C13421" s="602"/>
      <c r="D13421" s="603"/>
      <c r="E13421" s="604" t="s">
        <v>4146</v>
      </c>
      <c r="F13421" s="619">
        <v>1.6</v>
      </c>
      <c r="G13421" s="606">
        <v>9078.8889412652024</v>
      </c>
      <c r="H13421" s="607">
        <v>14526.22</v>
      </c>
    </row>
    <row r="13422" spans="1:8">
      <c r="A13422" s="601" t="s">
        <v>5386</v>
      </c>
      <c r="B13422" s="602"/>
      <c r="C13422" s="602"/>
      <c r="D13422" s="603"/>
      <c r="E13422" s="604" t="s">
        <v>4146</v>
      </c>
      <c r="F13422" s="619">
        <v>1.6</v>
      </c>
      <c r="G13422" s="606">
        <v>14316.709484302821</v>
      </c>
      <c r="H13422" s="607">
        <v>22906.74</v>
      </c>
    </row>
    <row r="13423" spans="1:8">
      <c r="A13423" s="620"/>
      <c r="B13423" s="621"/>
      <c r="C13423" s="621"/>
      <c r="D13423" s="622"/>
      <c r="E13423" s="623" t="s">
        <v>4147</v>
      </c>
      <c r="F13423" s="624"/>
      <c r="G13423" s="625"/>
      <c r="H13423" s="612">
        <v>39972.51</v>
      </c>
    </row>
    <row r="13424" spans="1:8">
      <c r="A13424" s="626" t="s">
        <v>4148</v>
      </c>
      <c r="B13424" s="627"/>
      <c r="C13424" s="628"/>
      <c r="D13424" s="629"/>
      <c r="E13424" s="628"/>
      <c r="F13424" s="628"/>
      <c r="G13424" s="630"/>
      <c r="H13424" s="631"/>
    </row>
    <row r="13425" spans="1:8">
      <c r="A13425" s="594" t="s">
        <v>4064</v>
      </c>
      <c r="B13425" s="595"/>
      <c r="C13425" s="595"/>
      <c r="D13425" s="596"/>
      <c r="E13425" s="597" t="s">
        <v>4130</v>
      </c>
      <c r="F13425" s="598" t="s">
        <v>4132</v>
      </c>
      <c r="G13425" s="599" t="s">
        <v>4133</v>
      </c>
      <c r="H13425" s="600" t="s">
        <v>4134</v>
      </c>
    </row>
    <row r="13426" spans="1:8">
      <c r="A13426" s="601" t="s">
        <v>4149</v>
      </c>
      <c r="B13426" s="602"/>
      <c r="C13426" s="602"/>
      <c r="D13426" s="603"/>
      <c r="E13426" s="604" t="s">
        <v>4140</v>
      </c>
      <c r="F13426" s="686">
        <v>1</v>
      </c>
      <c r="G13426" s="606">
        <v>64783.484999999993</v>
      </c>
      <c r="H13426" s="607">
        <v>64783.49</v>
      </c>
    </row>
    <row r="13427" spans="1:8">
      <c r="A13427" s="601"/>
      <c r="B13427" s="602"/>
      <c r="C13427" s="602"/>
      <c r="D13427" s="603"/>
      <c r="E13427" s="604" t="s">
        <v>4141</v>
      </c>
      <c r="F13427" s="633"/>
      <c r="G13427" s="606" t="s">
        <v>4141</v>
      </c>
      <c r="H13427" s="607" t="s">
        <v>4141</v>
      </c>
    </row>
    <row r="13428" spans="1:8">
      <c r="A13428" s="601"/>
      <c r="B13428" s="602"/>
      <c r="C13428" s="602"/>
      <c r="D13428" s="603"/>
      <c r="E13428" s="604" t="s">
        <v>4141</v>
      </c>
      <c r="F13428" s="633"/>
      <c r="G13428" s="606" t="s">
        <v>4141</v>
      </c>
      <c r="H13428" s="607" t="s">
        <v>4141</v>
      </c>
    </row>
    <row r="13429" spans="1:8">
      <c r="A13429" s="601"/>
      <c r="B13429" s="602"/>
      <c r="C13429" s="602"/>
      <c r="D13429" s="603"/>
      <c r="E13429" s="623" t="s">
        <v>4150</v>
      </c>
      <c r="F13429" s="624"/>
      <c r="G13429" s="625"/>
      <c r="H13429" s="612">
        <v>64783.49</v>
      </c>
    </row>
    <row r="13430" spans="1:8">
      <c r="A13430" s="634" t="s">
        <v>4151</v>
      </c>
      <c r="B13430" s="635"/>
      <c r="C13430" s="636"/>
      <c r="D13430" s="637"/>
      <c r="E13430" s="636"/>
      <c r="F13430" s="636"/>
      <c r="G13430" s="638"/>
      <c r="H13430" s="639"/>
    </row>
    <row r="13431" spans="1:8">
      <c r="A13431" s="594" t="s">
        <v>4064</v>
      </c>
      <c r="B13431" s="595"/>
      <c r="C13431" s="595"/>
      <c r="D13431" s="596"/>
      <c r="E13431" s="597" t="s">
        <v>4130</v>
      </c>
      <c r="F13431" s="598" t="s">
        <v>4144</v>
      </c>
      <c r="G13431" s="599" t="s">
        <v>4133</v>
      </c>
      <c r="H13431" s="600" t="s">
        <v>4134</v>
      </c>
    </row>
    <row r="13432" spans="1:8">
      <c r="A13432" s="601" t="s">
        <v>4264</v>
      </c>
      <c r="B13432" s="602"/>
      <c r="C13432" s="602"/>
      <c r="D13432" s="603"/>
      <c r="E13432" s="604" t="s">
        <v>4146</v>
      </c>
      <c r="F13432" s="640">
        <v>1.6</v>
      </c>
      <c r="G13432" s="606">
        <v>83625.776203124988</v>
      </c>
      <c r="H13432" s="607">
        <v>133801.24</v>
      </c>
    </row>
    <row r="13433" spans="1:8">
      <c r="A13433" s="601"/>
      <c r="B13433" s="602"/>
      <c r="C13433" s="602"/>
      <c r="D13433" s="603"/>
      <c r="E13433" s="633" t="s">
        <v>4141</v>
      </c>
      <c r="F13433" s="605"/>
      <c r="G13433" s="606" t="s">
        <v>4141</v>
      </c>
      <c r="H13433" s="607" t="s">
        <v>4141</v>
      </c>
    </row>
    <row r="13434" spans="1:8" ht="13.5" thickBot="1">
      <c r="A13434" s="641"/>
      <c r="B13434" s="642"/>
      <c r="C13434" s="642"/>
      <c r="D13434" s="643"/>
      <c r="E13434" s="644" t="s">
        <v>4153</v>
      </c>
      <c r="F13434" s="645"/>
      <c r="G13434" s="646"/>
      <c r="H13434" s="647">
        <v>133801.24</v>
      </c>
    </row>
    <row r="13435" spans="1:8" ht="13.5" thickBot="1">
      <c r="A13435" s="648" t="s">
        <v>4154</v>
      </c>
      <c r="B13435" s="649"/>
      <c r="C13435" s="649"/>
      <c r="D13435" s="649"/>
      <c r="E13435" s="650"/>
      <c r="F13435" s="651">
        <v>694165.74</v>
      </c>
      <c r="G13435" s="652"/>
      <c r="H13435" s="653"/>
    </row>
    <row r="13436" spans="1:8">
      <c r="A13436" s="551"/>
      <c r="B13436" s="551"/>
      <c r="C13436" s="551"/>
      <c r="D13436" s="551"/>
      <c r="E13436" s="551"/>
      <c r="F13436" s="551"/>
      <c r="G13436" s="551"/>
      <c r="H13436" s="551"/>
    </row>
    <row r="13437" spans="1:8" ht="13.5" thickBot="1">
      <c r="A13437" s="683"/>
      <c r="B13437" s="683"/>
      <c r="C13437" s="683"/>
      <c r="D13437" s="683"/>
      <c r="E13437" s="683"/>
      <c r="F13437" s="683"/>
      <c r="G13437" s="683"/>
      <c r="H13437" s="683"/>
    </row>
    <row r="13438" spans="1:8" ht="26.25" thickBot="1">
      <c r="A13438" s="573" t="s">
        <v>4129</v>
      </c>
      <c r="B13438" s="581"/>
      <c r="C13438" s="581"/>
      <c r="D13438" s="582" t="s">
        <v>1037</v>
      </c>
      <c r="E13438" s="583" t="s">
        <v>4130</v>
      </c>
      <c r="F13438" s="584" t="s">
        <v>33</v>
      </c>
      <c r="G13438" s="585" t="s">
        <v>0</v>
      </c>
      <c r="H13438" s="586" t="s">
        <v>5387</v>
      </c>
    </row>
    <row r="13439" spans="1:8" ht="15.75" customHeight="1" thickBot="1">
      <c r="A13439" s="684"/>
      <c r="B13439" s="684"/>
      <c r="C13439" s="684"/>
      <c r="D13439" s="684"/>
      <c r="E13439" s="684"/>
      <c r="F13439" s="684"/>
      <c r="G13439" s="684"/>
      <c r="H13439" s="684"/>
    </row>
    <row r="13440" spans="1:8">
      <c r="A13440" s="588" t="s">
        <v>1297</v>
      </c>
      <c r="B13440" s="589"/>
      <c r="C13440" s="590"/>
      <c r="D13440" s="591"/>
      <c r="E13440" s="590"/>
      <c r="F13440" s="590"/>
      <c r="G13440" s="592"/>
      <c r="H13440" s="593"/>
    </row>
    <row r="13441" spans="1:8">
      <c r="A13441" s="594" t="s">
        <v>4064</v>
      </c>
      <c r="B13441" s="595"/>
      <c r="C13441" s="595"/>
      <c r="D13441" s="596"/>
      <c r="E13441" s="597" t="s">
        <v>4130</v>
      </c>
      <c r="F13441" s="598" t="s">
        <v>4132</v>
      </c>
      <c r="G13441" s="599" t="s">
        <v>4133</v>
      </c>
      <c r="H13441" s="600" t="s">
        <v>4134</v>
      </c>
    </row>
    <row r="13442" spans="1:8" ht="13.5">
      <c r="A13442" s="663" t="s">
        <v>5384</v>
      </c>
      <c r="B13442" s="664"/>
      <c r="C13442" s="664"/>
      <c r="D13442" s="665"/>
      <c r="E13442" s="604" t="s">
        <v>4263</v>
      </c>
      <c r="F13442" s="685">
        <v>260</v>
      </c>
      <c r="G13442" s="606">
        <v>703</v>
      </c>
      <c r="H13442" s="607">
        <v>182780</v>
      </c>
    </row>
    <row r="13443" spans="1:8" ht="13.5">
      <c r="A13443" s="663" t="s">
        <v>4298</v>
      </c>
      <c r="B13443" s="664"/>
      <c r="C13443" s="664"/>
      <c r="D13443" s="665"/>
      <c r="E13443" s="604" t="s">
        <v>4136</v>
      </c>
      <c r="F13443" s="685">
        <v>3</v>
      </c>
      <c r="G13443" s="606">
        <v>14994</v>
      </c>
      <c r="H13443" s="607">
        <v>44982</v>
      </c>
    </row>
    <row r="13444" spans="1:8" ht="13.5">
      <c r="A13444" s="663" t="s">
        <v>4975</v>
      </c>
      <c r="B13444" s="664"/>
      <c r="C13444" s="664"/>
      <c r="D13444" s="665"/>
      <c r="E13444" s="604" t="s">
        <v>4136</v>
      </c>
      <c r="F13444" s="685">
        <v>3</v>
      </c>
      <c r="G13444" s="606">
        <v>13756</v>
      </c>
      <c r="H13444" s="607">
        <v>41268</v>
      </c>
    </row>
    <row r="13445" spans="1:8" ht="13.5">
      <c r="A13445" s="663" t="s">
        <v>4922</v>
      </c>
      <c r="B13445" s="664"/>
      <c r="C13445" s="664"/>
      <c r="D13445" s="665"/>
      <c r="E13445" s="604" t="s">
        <v>4136</v>
      </c>
      <c r="F13445" s="685">
        <v>3</v>
      </c>
      <c r="G13445" s="606">
        <v>17079</v>
      </c>
      <c r="H13445" s="607">
        <v>51237</v>
      </c>
    </row>
    <row r="13446" spans="1:8" ht="13.5">
      <c r="A13446" s="663" t="s">
        <v>4873</v>
      </c>
      <c r="B13446" s="664"/>
      <c r="C13446" s="664"/>
      <c r="D13446" s="665"/>
      <c r="E13446" s="604" t="s">
        <v>4157</v>
      </c>
      <c r="F13446" s="685">
        <v>0.5</v>
      </c>
      <c r="G13446" s="606">
        <v>6195</v>
      </c>
      <c r="H13446" s="607">
        <v>3097.5</v>
      </c>
    </row>
    <row r="13447" spans="1:8" ht="13.5">
      <c r="A13447" s="663" t="s">
        <v>4919</v>
      </c>
      <c r="B13447" s="664"/>
      <c r="C13447" s="664"/>
      <c r="D13447" s="665"/>
      <c r="E13447" s="604" t="s">
        <v>4140</v>
      </c>
      <c r="F13447" s="685">
        <v>0.63</v>
      </c>
      <c r="G13447" s="606">
        <v>236523</v>
      </c>
      <c r="H13447" s="607">
        <v>149009.49</v>
      </c>
    </row>
    <row r="13448" spans="1:8" ht="13.5">
      <c r="A13448" s="663" t="s">
        <v>4176</v>
      </c>
      <c r="B13448" s="664"/>
      <c r="C13448" s="664"/>
      <c r="D13448" s="665"/>
      <c r="E13448" s="604" t="s">
        <v>4177</v>
      </c>
      <c r="F13448" s="685">
        <v>170</v>
      </c>
      <c r="G13448" s="606">
        <v>32</v>
      </c>
      <c r="H13448" s="607">
        <v>5440</v>
      </c>
    </row>
    <row r="13449" spans="1:8" ht="13.5">
      <c r="A13449" s="663" t="s">
        <v>5385</v>
      </c>
      <c r="B13449" s="664"/>
      <c r="C13449" s="664"/>
      <c r="D13449" s="665"/>
      <c r="E13449" s="604" t="s">
        <v>4140</v>
      </c>
      <c r="F13449" s="685">
        <v>0.84</v>
      </c>
      <c r="G13449" s="606">
        <v>184597</v>
      </c>
      <c r="H13449" s="607">
        <v>155061.48000000001</v>
      </c>
    </row>
    <row r="13450" spans="1:8" ht="13.5">
      <c r="A13450" s="663"/>
      <c r="B13450" s="664"/>
      <c r="C13450" s="664"/>
      <c r="D13450" s="665"/>
      <c r="E13450" s="611" t="s">
        <v>4142</v>
      </c>
      <c r="F13450" s="611"/>
      <c r="G13450" s="611"/>
      <c r="H13450" s="612">
        <v>632875.47</v>
      </c>
    </row>
    <row r="13451" spans="1:8">
      <c r="A13451" s="613" t="s">
        <v>4143</v>
      </c>
      <c r="B13451" s="614"/>
      <c r="C13451" s="615"/>
      <c r="D13451" s="616"/>
      <c r="E13451" s="615"/>
      <c r="F13451" s="615"/>
      <c r="G13451" s="617"/>
      <c r="H13451" s="618"/>
    </row>
    <row r="13452" spans="1:8">
      <c r="A13452" s="594" t="s">
        <v>4064</v>
      </c>
      <c r="B13452" s="595"/>
      <c r="C13452" s="595"/>
      <c r="D13452" s="596"/>
      <c r="E13452" s="597" t="s">
        <v>4130</v>
      </c>
      <c r="F13452" s="598" t="s">
        <v>4144</v>
      </c>
      <c r="G13452" s="599" t="s">
        <v>4133</v>
      </c>
      <c r="H13452" s="600" t="s">
        <v>4134</v>
      </c>
    </row>
    <row r="13453" spans="1:8">
      <c r="A13453" s="601" t="s">
        <v>4145</v>
      </c>
      <c r="B13453" s="602"/>
      <c r="C13453" s="602"/>
      <c r="D13453" s="603"/>
      <c r="E13453" s="604" t="s">
        <v>4146</v>
      </c>
      <c r="F13453" s="619">
        <v>1.6</v>
      </c>
      <c r="G13453" s="606">
        <v>1587.2183463750353</v>
      </c>
      <c r="H13453" s="607">
        <v>2539.5500000000002</v>
      </c>
    </row>
    <row r="13454" spans="1:8">
      <c r="A13454" s="601" t="s">
        <v>4935</v>
      </c>
      <c r="B13454" s="602"/>
      <c r="C13454" s="602"/>
      <c r="D13454" s="603"/>
      <c r="E13454" s="604" t="s">
        <v>4146</v>
      </c>
      <c r="F13454" s="619">
        <v>1.6</v>
      </c>
      <c r="G13454" s="606">
        <v>9078.8889412652024</v>
      </c>
      <c r="H13454" s="607">
        <v>14526.22</v>
      </c>
    </row>
    <row r="13455" spans="1:8">
      <c r="A13455" s="601" t="s">
        <v>5386</v>
      </c>
      <c r="B13455" s="602"/>
      <c r="C13455" s="602"/>
      <c r="D13455" s="603"/>
      <c r="E13455" s="604" t="s">
        <v>4146</v>
      </c>
      <c r="F13455" s="619">
        <v>1.6</v>
      </c>
      <c r="G13455" s="606">
        <v>14316.709484302821</v>
      </c>
      <c r="H13455" s="607">
        <v>22906.74</v>
      </c>
    </row>
    <row r="13456" spans="1:8">
      <c r="A13456" s="620"/>
      <c r="B13456" s="621"/>
      <c r="C13456" s="621"/>
      <c r="D13456" s="622"/>
      <c r="E13456" s="623" t="s">
        <v>4147</v>
      </c>
      <c r="F13456" s="624"/>
      <c r="G13456" s="625"/>
      <c r="H13456" s="612">
        <v>39972.51</v>
      </c>
    </row>
    <row r="13457" spans="1:8">
      <c r="A13457" s="626" t="s">
        <v>4148</v>
      </c>
      <c r="B13457" s="627"/>
      <c r="C13457" s="628"/>
      <c r="D13457" s="629"/>
      <c r="E13457" s="628"/>
      <c r="F13457" s="628"/>
      <c r="G13457" s="630"/>
      <c r="H13457" s="631"/>
    </row>
    <row r="13458" spans="1:8">
      <c r="A13458" s="594" t="s">
        <v>4064</v>
      </c>
      <c r="B13458" s="595"/>
      <c r="C13458" s="595"/>
      <c r="D13458" s="596"/>
      <c r="E13458" s="597" t="s">
        <v>4130</v>
      </c>
      <c r="F13458" s="598" t="s">
        <v>4132</v>
      </c>
      <c r="G13458" s="599" t="s">
        <v>4133</v>
      </c>
      <c r="H13458" s="600" t="s">
        <v>4134</v>
      </c>
    </row>
    <row r="13459" spans="1:8">
      <c r="A13459" s="601" t="s">
        <v>4149</v>
      </c>
      <c r="B13459" s="602"/>
      <c r="C13459" s="602"/>
      <c r="D13459" s="603"/>
      <c r="E13459" s="604" t="s">
        <v>4140</v>
      </c>
      <c r="F13459" s="686">
        <v>1</v>
      </c>
      <c r="G13459" s="606">
        <v>64783.484999999993</v>
      </c>
      <c r="H13459" s="607">
        <v>64783.49</v>
      </c>
    </row>
    <row r="13460" spans="1:8">
      <c r="A13460" s="601"/>
      <c r="B13460" s="602"/>
      <c r="C13460" s="602"/>
      <c r="D13460" s="603"/>
      <c r="E13460" s="604" t="s">
        <v>4141</v>
      </c>
      <c r="F13460" s="633"/>
      <c r="G13460" s="606" t="s">
        <v>4141</v>
      </c>
      <c r="H13460" s="607" t="s">
        <v>4141</v>
      </c>
    </row>
    <row r="13461" spans="1:8">
      <c r="A13461" s="601"/>
      <c r="B13461" s="602"/>
      <c r="C13461" s="602"/>
      <c r="D13461" s="603"/>
      <c r="E13461" s="604" t="s">
        <v>4141</v>
      </c>
      <c r="F13461" s="633"/>
      <c r="G13461" s="606" t="s">
        <v>4141</v>
      </c>
      <c r="H13461" s="607" t="s">
        <v>4141</v>
      </c>
    </row>
    <row r="13462" spans="1:8">
      <c r="A13462" s="601"/>
      <c r="B13462" s="602"/>
      <c r="C13462" s="602"/>
      <c r="D13462" s="603"/>
      <c r="E13462" s="623" t="s">
        <v>4150</v>
      </c>
      <c r="F13462" s="624"/>
      <c r="G13462" s="625"/>
      <c r="H13462" s="612">
        <v>64783.49</v>
      </c>
    </row>
    <row r="13463" spans="1:8">
      <c r="A13463" s="634" t="s">
        <v>4151</v>
      </c>
      <c r="B13463" s="635"/>
      <c r="C13463" s="636"/>
      <c r="D13463" s="637"/>
      <c r="E13463" s="636"/>
      <c r="F13463" s="636"/>
      <c r="G13463" s="638"/>
      <c r="H13463" s="639"/>
    </row>
    <row r="13464" spans="1:8">
      <c r="A13464" s="594" t="s">
        <v>4064</v>
      </c>
      <c r="B13464" s="595"/>
      <c r="C13464" s="595"/>
      <c r="D13464" s="596"/>
      <c r="E13464" s="597" t="s">
        <v>4130</v>
      </c>
      <c r="F13464" s="598" t="s">
        <v>4144</v>
      </c>
      <c r="G13464" s="599" t="s">
        <v>4133</v>
      </c>
      <c r="H13464" s="600" t="s">
        <v>4134</v>
      </c>
    </row>
    <row r="13465" spans="1:8" ht="15" customHeight="1">
      <c r="A13465" s="601" t="s">
        <v>4264</v>
      </c>
      <c r="B13465" s="602"/>
      <c r="C13465" s="602"/>
      <c r="D13465" s="603"/>
      <c r="E13465" s="604" t="s">
        <v>4146</v>
      </c>
      <c r="F13465" s="640">
        <v>1.6</v>
      </c>
      <c r="G13465" s="606">
        <v>83625.776203124988</v>
      </c>
      <c r="H13465" s="607">
        <v>133801.24</v>
      </c>
    </row>
    <row r="13466" spans="1:8">
      <c r="A13466" s="601"/>
      <c r="B13466" s="602"/>
      <c r="C13466" s="602"/>
      <c r="D13466" s="603"/>
      <c r="E13466" s="633" t="s">
        <v>4141</v>
      </c>
      <c r="F13466" s="605"/>
      <c r="G13466" s="606" t="s">
        <v>4141</v>
      </c>
      <c r="H13466" s="607" t="s">
        <v>4141</v>
      </c>
    </row>
    <row r="13467" spans="1:8" ht="13.5" thickBot="1">
      <c r="A13467" s="641"/>
      <c r="B13467" s="642"/>
      <c r="C13467" s="642"/>
      <c r="D13467" s="643"/>
      <c r="E13467" s="644" t="s">
        <v>4153</v>
      </c>
      <c r="F13467" s="645"/>
      <c r="G13467" s="646"/>
      <c r="H13467" s="647">
        <v>133801.24</v>
      </c>
    </row>
    <row r="13468" spans="1:8" ht="13.5" thickBot="1">
      <c r="A13468" s="648" t="s">
        <v>4154</v>
      </c>
      <c r="B13468" s="649"/>
      <c r="C13468" s="649"/>
      <c r="D13468" s="649"/>
      <c r="E13468" s="650"/>
      <c r="F13468" s="651">
        <v>871432.71</v>
      </c>
      <c r="G13468" s="652"/>
      <c r="H13468" s="653"/>
    </row>
    <row r="13469" spans="1:8">
      <c r="A13469" s="551"/>
      <c r="B13469" s="551"/>
      <c r="C13469" s="551"/>
      <c r="D13469" s="551"/>
      <c r="E13469" s="551"/>
      <c r="F13469" s="551"/>
      <c r="G13469" s="551"/>
      <c r="H13469" s="551"/>
    </row>
    <row r="13470" spans="1:8" ht="13.5" thickBot="1">
      <c r="A13470" s="683"/>
      <c r="B13470" s="683"/>
      <c r="C13470" s="683"/>
      <c r="D13470" s="683"/>
      <c r="E13470" s="683"/>
      <c r="F13470" s="683"/>
      <c r="G13470" s="683"/>
      <c r="H13470" s="683"/>
    </row>
    <row r="13471" spans="1:8" ht="26.25" thickBot="1">
      <c r="A13471" s="573" t="s">
        <v>4129</v>
      </c>
      <c r="B13471" s="581"/>
      <c r="C13471" s="581"/>
      <c r="D13471" s="582" t="s">
        <v>1039</v>
      </c>
      <c r="E13471" s="583" t="s">
        <v>4130</v>
      </c>
      <c r="F13471" s="584" t="s">
        <v>33</v>
      </c>
      <c r="G13471" s="585" t="s">
        <v>0</v>
      </c>
      <c r="H13471" s="586" t="s">
        <v>5388</v>
      </c>
    </row>
    <row r="13472" spans="1:8" ht="15.75" customHeight="1" thickBot="1">
      <c r="A13472" s="684"/>
      <c r="B13472" s="684"/>
      <c r="C13472" s="684"/>
      <c r="D13472" s="684"/>
      <c r="E13472" s="684"/>
      <c r="F13472" s="684"/>
      <c r="G13472" s="684"/>
      <c r="H13472" s="684"/>
    </row>
    <row r="13473" spans="1:8">
      <c r="A13473" s="588" t="s">
        <v>1297</v>
      </c>
      <c r="B13473" s="589"/>
      <c r="C13473" s="590"/>
      <c r="D13473" s="591"/>
      <c r="E13473" s="590"/>
      <c r="F13473" s="590"/>
      <c r="G13473" s="592"/>
      <c r="H13473" s="593"/>
    </row>
    <row r="13474" spans="1:8">
      <c r="A13474" s="594" t="s">
        <v>4064</v>
      </c>
      <c r="B13474" s="595"/>
      <c r="C13474" s="595"/>
      <c r="D13474" s="596"/>
      <c r="E13474" s="597" t="s">
        <v>4130</v>
      </c>
      <c r="F13474" s="598" t="s">
        <v>4132</v>
      </c>
      <c r="G13474" s="599" t="s">
        <v>4133</v>
      </c>
      <c r="H13474" s="600" t="s">
        <v>4134</v>
      </c>
    </row>
    <row r="13475" spans="1:8" ht="13.5">
      <c r="A13475" s="663" t="s">
        <v>5384</v>
      </c>
      <c r="B13475" s="664"/>
      <c r="C13475" s="664"/>
      <c r="D13475" s="665"/>
      <c r="E13475" s="604" t="s">
        <v>4263</v>
      </c>
      <c r="F13475" s="685">
        <v>300</v>
      </c>
      <c r="G13475" s="606">
        <v>703</v>
      </c>
      <c r="H13475" s="607">
        <v>210900</v>
      </c>
    </row>
    <row r="13476" spans="1:8" ht="13.5">
      <c r="A13476" s="663" t="s">
        <v>4298</v>
      </c>
      <c r="B13476" s="664"/>
      <c r="C13476" s="664"/>
      <c r="D13476" s="665"/>
      <c r="E13476" s="604" t="s">
        <v>4136</v>
      </c>
      <c r="F13476" s="685">
        <v>3</v>
      </c>
      <c r="G13476" s="606">
        <v>14994</v>
      </c>
      <c r="H13476" s="607">
        <v>44982</v>
      </c>
    </row>
    <row r="13477" spans="1:8" ht="13.5">
      <c r="A13477" s="663" t="s">
        <v>4975</v>
      </c>
      <c r="B13477" s="664"/>
      <c r="C13477" s="664"/>
      <c r="D13477" s="665"/>
      <c r="E13477" s="604" t="s">
        <v>4136</v>
      </c>
      <c r="F13477" s="685">
        <v>3</v>
      </c>
      <c r="G13477" s="606">
        <v>13756</v>
      </c>
      <c r="H13477" s="607">
        <v>41268</v>
      </c>
    </row>
    <row r="13478" spans="1:8" ht="13.5">
      <c r="A13478" s="663" t="s">
        <v>4922</v>
      </c>
      <c r="B13478" s="664"/>
      <c r="C13478" s="664"/>
      <c r="D13478" s="665"/>
      <c r="E13478" s="604" t="s">
        <v>4136</v>
      </c>
      <c r="F13478" s="685">
        <v>3</v>
      </c>
      <c r="G13478" s="606">
        <v>17079</v>
      </c>
      <c r="H13478" s="607">
        <v>51237</v>
      </c>
    </row>
    <row r="13479" spans="1:8" ht="13.5">
      <c r="A13479" s="663" t="s">
        <v>4873</v>
      </c>
      <c r="B13479" s="664"/>
      <c r="C13479" s="664"/>
      <c r="D13479" s="665"/>
      <c r="E13479" s="604" t="s">
        <v>4157</v>
      </c>
      <c r="F13479" s="685">
        <v>0.5</v>
      </c>
      <c r="G13479" s="606">
        <v>6195</v>
      </c>
      <c r="H13479" s="607">
        <v>3097.5</v>
      </c>
    </row>
    <row r="13480" spans="1:8" ht="13.5">
      <c r="A13480" s="663" t="s">
        <v>4919</v>
      </c>
      <c r="B13480" s="664"/>
      <c r="C13480" s="664"/>
      <c r="D13480" s="665"/>
      <c r="E13480" s="604" t="s">
        <v>4140</v>
      </c>
      <c r="F13480" s="685">
        <v>0.48</v>
      </c>
      <c r="G13480" s="606">
        <v>236523</v>
      </c>
      <c r="H13480" s="607">
        <v>113531.04</v>
      </c>
    </row>
    <row r="13481" spans="1:8" ht="13.5">
      <c r="A13481" s="663" t="s">
        <v>4176</v>
      </c>
      <c r="B13481" s="664"/>
      <c r="C13481" s="664"/>
      <c r="D13481" s="665"/>
      <c r="E13481" s="604" t="s">
        <v>4177</v>
      </c>
      <c r="F13481" s="685">
        <v>170</v>
      </c>
      <c r="G13481" s="606">
        <v>32</v>
      </c>
      <c r="H13481" s="607">
        <v>5440</v>
      </c>
    </row>
    <row r="13482" spans="1:8" ht="13.5">
      <c r="A13482" s="663" t="s">
        <v>5385</v>
      </c>
      <c r="B13482" s="664"/>
      <c r="C13482" s="664"/>
      <c r="D13482" s="665"/>
      <c r="E13482" s="604" t="s">
        <v>4140</v>
      </c>
      <c r="F13482" s="685">
        <v>0.95</v>
      </c>
      <c r="G13482" s="606">
        <v>184597</v>
      </c>
      <c r="H13482" s="607">
        <v>175367.15</v>
      </c>
    </row>
    <row r="13483" spans="1:8" ht="13.5">
      <c r="A13483" s="663"/>
      <c r="B13483" s="664"/>
      <c r="C13483" s="664"/>
      <c r="D13483" s="665"/>
      <c r="E13483" s="611" t="s">
        <v>4142</v>
      </c>
      <c r="F13483" s="611"/>
      <c r="G13483" s="611"/>
      <c r="H13483" s="612">
        <v>645822.68999999994</v>
      </c>
    </row>
    <row r="13484" spans="1:8">
      <c r="A13484" s="613" t="s">
        <v>4143</v>
      </c>
      <c r="B13484" s="614"/>
      <c r="C13484" s="615"/>
      <c r="D13484" s="616"/>
      <c r="E13484" s="615"/>
      <c r="F13484" s="615"/>
      <c r="G13484" s="617"/>
      <c r="H13484" s="618"/>
    </row>
    <row r="13485" spans="1:8">
      <c r="A13485" s="594" t="s">
        <v>4064</v>
      </c>
      <c r="B13485" s="595"/>
      <c r="C13485" s="595"/>
      <c r="D13485" s="596"/>
      <c r="E13485" s="597" t="s">
        <v>4130</v>
      </c>
      <c r="F13485" s="598" t="s">
        <v>4144</v>
      </c>
      <c r="G13485" s="599" t="s">
        <v>4133</v>
      </c>
      <c r="H13485" s="600" t="s">
        <v>4134</v>
      </c>
    </row>
    <row r="13486" spans="1:8">
      <c r="A13486" s="601" t="s">
        <v>4145</v>
      </c>
      <c r="B13486" s="602"/>
      <c r="C13486" s="602"/>
      <c r="D13486" s="603"/>
      <c r="E13486" s="604" t="s">
        <v>4146</v>
      </c>
      <c r="F13486" s="619">
        <v>2</v>
      </c>
      <c r="G13486" s="606">
        <v>1587.2183463750353</v>
      </c>
      <c r="H13486" s="607">
        <v>3174.44</v>
      </c>
    </row>
    <row r="13487" spans="1:8">
      <c r="A13487" s="601" t="s">
        <v>4935</v>
      </c>
      <c r="B13487" s="602"/>
      <c r="C13487" s="602"/>
      <c r="D13487" s="603"/>
      <c r="E13487" s="604" t="s">
        <v>4146</v>
      </c>
      <c r="F13487" s="619">
        <v>2</v>
      </c>
      <c r="G13487" s="606">
        <v>9078.8889412652024</v>
      </c>
      <c r="H13487" s="607">
        <v>18157.78</v>
      </c>
    </row>
    <row r="13488" spans="1:8">
      <c r="A13488" s="601" t="s">
        <v>5386</v>
      </c>
      <c r="B13488" s="602"/>
      <c r="C13488" s="602"/>
      <c r="D13488" s="603"/>
      <c r="E13488" s="604" t="s">
        <v>4146</v>
      </c>
      <c r="F13488" s="619">
        <v>2</v>
      </c>
      <c r="G13488" s="606">
        <v>14316.709484302821</v>
      </c>
      <c r="H13488" s="607">
        <v>28633.42</v>
      </c>
    </row>
    <row r="13489" spans="1:8">
      <c r="A13489" s="620"/>
      <c r="B13489" s="621"/>
      <c r="C13489" s="621"/>
      <c r="D13489" s="622"/>
      <c r="E13489" s="623" t="s">
        <v>4147</v>
      </c>
      <c r="F13489" s="624"/>
      <c r="G13489" s="625"/>
      <c r="H13489" s="612">
        <v>49965.64</v>
      </c>
    </row>
    <row r="13490" spans="1:8">
      <c r="A13490" s="626" t="s">
        <v>4148</v>
      </c>
      <c r="B13490" s="627"/>
      <c r="C13490" s="628"/>
      <c r="D13490" s="629"/>
      <c r="E13490" s="628"/>
      <c r="F13490" s="628"/>
      <c r="G13490" s="630"/>
      <c r="H13490" s="631"/>
    </row>
    <row r="13491" spans="1:8">
      <c r="A13491" s="594" t="s">
        <v>4064</v>
      </c>
      <c r="B13491" s="595"/>
      <c r="C13491" s="595"/>
      <c r="D13491" s="596"/>
      <c r="E13491" s="597" t="s">
        <v>4130</v>
      </c>
      <c r="F13491" s="598" t="s">
        <v>4132</v>
      </c>
      <c r="G13491" s="599" t="s">
        <v>4133</v>
      </c>
      <c r="H13491" s="600" t="s">
        <v>4134</v>
      </c>
    </row>
    <row r="13492" spans="1:8">
      <c r="A13492" s="601" t="s">
        <v>4149</v>
      </c>
      <c r="B13492" s="602"/>
      <c r="C13492" s="602"/>
      <c r="D13492" s="603"/>
      <c r="E13492" s="604" t="s">
        <v>4140</v>
      </c>
      <c r="F13492" s="686">
        <v>1</v>
      </c>
      <c r="G13492" s="606">
        <v>64783.484999999993</v>
      </c>
      <c r="H13492" s="607">
        <v>64783.49</v>
      </c>
    </row>
    <row r="13493" spans="1:8">
      <c r="A13493" s="601"/>
      <c r="B13493" s="602"/>
      <c r="C13493" s="602"/>
      <c r="D13493" s="603"/>
      <c r="E13493" s="604" t="s">
        <v>4141</v>
      </c>
      <c r="F13493" s="633"/>
      <c r="G13493" s="606" t="s">
        <v>4141</v>
      </c>
      <c r="H13493" s="607" t="s">
        <v>4141</v>
      </c>
    </row>
    <row r="13494" spans="1:8">
      <c r="A13494" s="601"/>
      <c r="B13494" s="602"/>
      <c r="C13494" s="602"/>
      <c r="D13494" s="603"/>
      <c r="E13494" s="604" t="s">
        <v>4141</v>
      </c>
      <c r="F13494" s="633"/>
      <c r="G13494" s="606" t="s">
        <v>4141</v>
      </c>
      <c r="H13494" s="607" t="s">
        <v>4141</v>
      </c>
    </row>
    <row r="13495" spans="1:8">
      <c r="A13495" s="601"/>
      <c r="B13495" s="602"/>
      <c r="C13495" s="602"/>
      <c r="D13495" s="603"/>
      <c r="E13495" s="623" t="s">
        <v>4150</v>
      </c>
      <c r="F13495" s="624"/>
      <c r="G13495" s="625"/>
      <c r="H13495" s="612">
        <v>64783.49</v>
      </c>
    </row>
    <row r="13496" spans="1:8">
      <c r="A13496" s="634" t="s">
        <v>4151</v>
      </c>
      <c r="B13496" s="635"/>
      <c r="C13496" s="636"/>
      <c r="D13496" s="637"/>
      <c r="E13496" s="636"/>
      <c r="F13496" s="636"/>
      <c r="G13496" s="638"/>
      <c r="H13496" s="639"/>
    </row>
    <row r="13497" spans="1:8">
      <c r="A13497" s="594" t="s">
        <v>4064</v>
      </c>
      <c r="B13497" s="595"/>
      <c r="C13497" s="595"/>
      <c r="D13497" s="596"/>
      <c r="E13497" s="597" t="s">
        <v>4130</v>
      </c>
      <c r="F13497" s="598" t="s">
        <v>4144</v>
      </c>
      <c r="G13497" s="599" t="s">
        <v>4133</v>
      </c>
      <c r="H13497" s="600" t="s">
        <v>4134</v>
      </c>
    </row>
    <row r="13498" spans="1:8" ht="15" customHeight="1">
      <c r="A13498" s="601" t="s">
        <v>4264</v>
      </c>
      <c r="B13498" s="602"/>
      <c r="C13498" s="602"/>
      <c r="D13498" s="603"/>
      <c r="E13498" s="604" t="s">
        <v>4146</v>
      </c>
      <c r="F13498" s="640">
        <v>2</v>
      </c>
      <c r="G13498" s="606">
        <v>83625.776203124988</v>
      </c>
      <c r="H13498" s="607">
        <v>167251.54999999999</v>
      </c>
    </row>
    <row r="13499" spans="1:8">
      <c r="A13499" s="601"/>
      <c r="B13499" s="602"/>
      <c r="C13499" s="602"/>
      <c r="D13499" s="603"/>
      <c r="E13499" s="633" t="s">
        <v>4141</v>
      </c>
      <c r="F13499" s="605"/>
      <c r="G13499" s="606" t="s">
        <v>4141</v>
      </c>
      <c r="H13499" s="607" t="s">
        <v>4141</v>
      </c>
    </row>
    <row r="13500" spans="1:8" ht="13.5" thickBot="1">
      <c r="A13500" s="641"/>
      <c r="B13500" s="642"/>
      <c r="C13500" s="642"/>
      <c r="D13500" s="643"/>
      <c r="E13500" s="644" t="s">
        <v>4153</v>
      </c>
      <c r="F13500" s="645"/>
      <c r="G13500" s="646"/>
      <c r="H13500" s="647">
        <v>167251.54999999999</v>
      </c>
    </row>
    <row r="13501" spans="1:8" ht="13.5" thickBot="1">
      <c r="A13501" s="648" t="s">
        <v>4154</v>
      </c>
      <c r="B13501" s="649"/>
      <c r="C13501" s="649"/>
      <c r="D13501" s="649"/>
      <c r="E13501" s="650"/>
      <c r="F13501" s="651">
        <v>927823.37</v>
      </c>
      <c r="G13501" s="652"/>
      <c r="H13501" s="653"/>
    </row>
    <row r="13502" spans="1:8">
      <c r="A13502" s="551"/>
      <c r="B13502" s="551"/>
      <c r="C13502" s="551"/>
      <c r="D13502" s="551"/>
      <c r="E13502" s="551"/>
      <c r="F13502" s="551"/>
      <c r="G13502" s="551"/>
      <c r="H13502" s="551"/>
    </row>
    <row r="13503" spans="1:8" ht="13.5" thickBot="1">
      <c r="A13503" s="683"/>
      <c r="B13503" s="683"/>
      <c r="C13503" s="683"/>
      <c r="D13503" s="683"/>
      <c r="E13503" s="683"/>
      <c r="F13503" s="683"/>
      <c r="G13503" s="683"/>
      <c r="H13503" s="683"/>
    </row>
    <row r="13504" spans="1:8" ht="26.25" thickBot="1">
      <c r="A13504" s="573" t="s">
        <v>4129</v>
      </c>
      <c r="B13504" s="581"/>
      <c r="C13504" s="581"/>
      <c r="D13504" s="582" t="s">
        <v>1041</v>
      </c>
      <c r="E13504" s="583" t="s">
        <v>4130</v>
      </c>
      <c r="F13504" s="584" t="s">
        <v>33</v>
      </c>
      <c r="G13504" s="585" t="s">
        <v>0</v>
      </c>
      <c r="H13504" s="586" t="s">
        <v>5389</v>
      </c>
    </row>
    <row r="13505" spans="1:8" ht="15.75" customHeight="1" thickBot="1">
      <c r="A13505" s="684"/>
      <c r="B13505" s="684"/>
      <c r="C13505" s="684"/>
      <c r="D13505" s="684"/>
      <c r="E13505" s="684"/>
      <c r="F13505" s="684"/>
      <c r="G13505" s="684"/>
      <c r="H13505" s="684"/>
    </row>
    <row r="13506" spans="1:8">
      <c r="A13506" s="588" t="s">
        <v>1297</v>
      </c>
      <c r="B13506" s="589"/>
      <c r="C13506" s="590"/>
      <c r="D13506" s="591"/>
      <c r="E13506" s="590"/>
      <c r="F13506" s="590"/>
      <c r="G13506" s="592"/>
      <c r="H13506" s="593"/>
    </row>
    <row r="13507" spans="1:8">
      <c r="A13507" s="594" t="s">
        <v>4064</v>
      </c>
      <c r="B13507" s="595"/>
      <c r="C13507" s="595"/>
      <c r="D13507" s="596"/>
      <c r="E13507" s="597" t="s">
        <v>4130</v>
      </c>
      <c r="F13507" s="598" t="s">
        <v>4132</v>
      </c>
      <c r="G13507" s="599" t="s">
        <v>4133</v>
      </c>
      <c r="H13507" s="600" t="s">
        <v>4134</v>
      </c>
    </row>
    <row r="13508" spans="1:8" ht="13.5">
      <c r="A13508" s="663" t="s">
        <v>5384</v>
      </c>
      <c r="B13508" s="664"/>
      <c r="C13508" s="664"/>
      <c r="D13508" s="665"/>
      <c r="E13508" s="604" t="s">
        <v>4263</v>
      </c>
      <c r="F13508" s="685">
        <v>350</v>
      </c>
      <c r="G13508" s="606">
        <v>703</v>
      </c>
      <c r="H13508" s="607">
        <v>246050</v>
      </c>
    </row>
    <row r="13509" spans="1:8" ht="13.5">
      <c r="A13509" s="663" t="s">
        <v>4298</v>
      </c>
      <c r="B13509" s="664"/>
      <c r="C13509" s="664"/>
      <c r="D13509" s="665"/>
      <c r="E13509" s="604" t="s">
        <v>4136</v>
      </c>
      <c r="F13509" s="685">
        <v>3</v>
      </c>
      <c r="G13509" s="606">
        <v>14994</v>
      </c>
      <c r="H13509" s="607">
        <v>44982</v>
      </c>
    </row>
    <row r="13510" spans="1:8" ht="13.5">
      <c r="A13510" s="663" t="s">
        <v>4975</v>
      </c>
      <c r="B13510" s="664"/>
      <c r="C13510" s="664"/>
      <c r="D13510" s="665"/>
      <c r="E13510" s="604" t="s">
        <v>4136</v>
      </c>
      <c r="F13510" s="685">
        <v>3</v>
      </c>
      <c r="G13510" s="606">
        <v>13756</v>
      </c>
      <c r="H13510" s="607">
        <v>41268</v>
      </c>
    </row>
    <row r="13511" spans="1:8" ht="13.5">
      <c r="A13511" s="663" t="s">
        <v>4922</v>
      </c>
      <c r="B13511" s="664"/>
      <c r="C13511" s="664"/>
      <c r="D13511" s="665"/>
      <c r="E13511" s="604" t="s">
        <v>4136</v>
      </c>
      <c r="F13511" s="685">
        <v>3</v>
      </c>
      <c r="G13511" s="606">
        <v>17079</v>
      </c>
      <c r="H13511" s="607">
        <v>51237</v>
      </c>
    </row>
    <row r="13512" spans="1:8" ht="13.5">
      <c r="A13512" s="663" t="s">
        <v>4873</v>
      </c>
      <c r="B13512" s="664"/>
      <c r="C13512" s="664"/>
      <c r="D13512" s="665"/>
      <c r="E13512" s="604" t="s">
        <v>4157</v>
      </c>
      <c r="F13512" s="685">
        <v>0.5</v>
      </c>
      <c r="G13512" s="606">
        <v>6195</v>
      </c>
      <c r="H13512" s="607">
        <v>3097.5</v>
      </c>
    </row>
    <row r="13513" spans="1:8" ht="13.5">
      <c r="A13513" s="663" t="s">
        <v>4919</v>
      </c>
      <c r="B13513" s="664"/>
      <c r="C13513" s="664"/>
      <c r="D13513" s="665"/>
      <c r="E13513" s="604" t="s">
        <v>4140</v>
      </c>
      <c r="F13513" s="685">
        <v>0.56000000000000005</v>
      </c>
      <c r="G13513" s="606">
        <v>236523</v>
      </c>
      <c r="H13513" s="607">
        <v>132452.88</v>
      </c>
    </row>
    <row r="13514" spans="1:8" ht="13.5">
      <c r="A13514" s="663" t="s">
        <v>4176</v>
      </c>
      <c r="B13514" s="664"/>
      <c r="C13514" s="664"/>
      <c r="D13514" s="665"/>
      <c r="E13514" s="604" t="s">
        <v>4177</v>
      </c>
      <c r="F13514" s="685">
        <v>180</v>
      </c>
      <c r="G13514" s="606">
        <v>32</v>
      </c>
      <c r="H13514" s="607">
        <v>5760</v>
      </c>
    </row>
    <row r="13515" spans="1:8" ht="13.5">
      <c r="A13515" s="663" t="s">
        <v>5385</v>
      </c>
      <c r="B13515" s="664"/>
      <c r="C13515" s="664"/>
      <c r="D13515" s="665"/>
      <c r="E13515" s="604" t="s">
        <v>4140</v>
      </c>
      <c r="F13515" s="685">
        <v>0.84</v>
      </c>
      <c r="G13515" s="606">
        <v>184597</v>
      </c>
      <c r="H13515" s="607">
        <v>155061.48000000001</v>
      </c>
    </row>
    <row r="13516" spans="1:8" ht="13.5">
      <c r="A13516" s="663"/>
      <c r="B13516" s="664"/>
      <c r="C13516" s="664"/>
      <c r="D13516" s="665"/>
      <c r="E13516" s="611" t="s">
        <v>4142</v>
      </c>
      <c r="F13516" s="611"/>
      <c r="G13516" s="611"/>
      <c r="H13516" s="612">
        <v>679908.86</v>
      </c>
    </row>
    <row r="13517" spans="1:8">
      <c r="A13517" s="613" t="s">
        <v>4143</v>
      </c>
      <c r="B13517" s="614"/>
      <c r="C13517" s="615"/>
      <c r="D13517" s="616"/>
      <c r="E13517" s="615"/>
      <c r="F13517" s="615"/>
      <c r="G13517" s="617"/>
      <c r="H13517" s="618"/>
    </row>
    <row r="13518" spans="1:8">
      <c r="A13518" s="594" t="s">
        <v>4064</v>
      </c>
      <c r="B13518" s="595"/>
      <c r="C13518" s="595"/>
      <c r="D13518" s="596"/>
      <c r="E13518" s="597" t="s">
        <v>4130</v>
      </c>
      <c r="F13518" s="598" t="s">
        <v>4144</v>
      </c>
      <c r="G13518" s="599" t="s">
        <v>4133</v>
      </c>
      <c r="H13518" s="600" t="s">
        <v>4134</v>
      </c>
    </row>
    <row r="13519" spans="1:8">
      <c r="A13519" s="601" t="s">
        <v>4145</v>
      </c>
      <c r="B13519" s="602"/>
      <c r="C13519" s="602"/>
      <c r="D13519" s="603"/>
      <c r="E13519" s="604" t="s">
        <v>4146</v>
      </c>
      <c r="F13519" s="619">
        <v>2.5</v>
      </c>
      <c r="G13519" s="606">
        <v>1587.2183463750353</v>
      </c>
      <c r="H13519" s="607">
        <v>3968.05</v>
      </c>
    </row>
    <row r="13520" spans="1:8">
      <c r="A13520" s="601" t="s">
        <v>4935</v>
      </c>
      <c r="B13520" s="602"/>
      <c r="C13520" s="602"/>
      <c r="D13520" s="603"/>
      <c r="E13520" s="604" t="s">
        <v>4146</v>
      </c>
      <c r="F13520" s="619">
        <v>2.5</v>
      </c>
      <c r="G13520" s="606">
        <v>9078.8889412652024</v>
      </c>
      <c r="H13520" s="607">
        <v>22697.22</v>
      </c>
    </row>
    <row r="13521" spans="1:8">
      <c r="A13521" s="601" t="s">
        <v>5386</v>
      </c>
      <c r="B13521" s="602"/>
      <c r="C13521" s="602"/>
      <c r="D13521" s="603"/>
      <c r="E13521" s="604" t="s">
        <v>4146</v>
      </c>
      <c r="F13521" s="619">
        <v>2.5</v>
      </c>
      <c r="G13521" s="606">
        <v>14316.709484302821</v>
      </c>
      <c r="H13521" s="607">
        <v>35791.769999999997</v>
      </c>
    </row>
    <row r="13522" spans="1:8">
      <c r="A13522" s="620"/>
      <c r="B13522" s="621"/>
      <c r="C13522" s="621"/>
      <c r="D13522" s="622"/>
      <c r="E13522" s="623" t="s">
        <v>4147</v>
      </c>
      <c r="F13522" s="624"/>
      <c r="G13522" s="625"/>
      <c r="H13522" s="612">
        <v>62457.04</v>
      </c>
    </row>
    <row r="13523" spans="1:8">
      <c r="A13523" s="626" t="s">
        <v>4148</v>
      </c>
      <c r="B13523" s="627"/>
      <c r="C13523" s="628"/>
      <c r="D13523" s="629"/>
      <c r="E13523" s="628"/>
      <c r="F13523" s="628"/>
      <c r="G13523" s="630"/>
      <c r="H13523" s="631"/>
    </row>
    <row r="13524" spans="1:8">
      <c r="A13524" s="594" t="s">
        <v>4064</v>
      </c>
      <c r="B13524" s="595"/>
      <c r="C13524" s="595"/>
      <c r="D13524" s="596"/>
      <c r="E13524" s="597" t="s">
        <v>4130</v>
      </c>
      <c r="F13524" s="598" t="s">
        <v>4132</v>
      </c>
      <c r="G13524" s="599" t="s">
        <v>4133</v>
      </c>
      <c r="H13524" s="600" t="s">
        <v>4134</v>
      </c>
    </row>
    <row r="13525" spans="1:8">
      <c r="A13525" s="601" t="s">
        <v>4149</v>
      </c>
      <c r="B13525" s="602"/>
      <c r="C13525" s="602"/>
      <c r="D13525" s="603"/>
      <c r="E13525" s="604" t="s">
        <v>4140</v>
      </c>
      <c r="F13525" s="686">
        <v>1</v>
      </c>
      <c r="G13525" s="606">
        <v>64783.484999999993</v>
      </c>
      <c r="H13525" s="607">
        <v>64783.49</v>
      </c>
    </row>
    <row r="13526" spans="1:8">
      <c r="A13526" s="601"/>
      <c r="B13526" s="602"/>
      <c r="C13526" s="602"/>
      <c r="D13526" s="603"/>
      <c r="E13526" s="604" t="s">
        <v>4141</v>
      </c>
      <c r="F13526" s="633"/>
      <c r="G13526" s="606" t="s">
        <v>4141</v>
      </c>
      <c r="H13526" s="607" t="s">
        <v>4141</v>
      </c>
    </row>
    <row r="13527" spans="1:8">
      <c r="A13527" s="601"/>
      <c r="B13527" s="602"/>
      <c r="C13527" s="602"/>
      <c r="D13527" s="603"/>
      <c r="E13527" s="604" t="s">
        <v>4141</v>
      </c>
      <c r="F13527" s="633"/>
      <c r="G13527" s="606" t="s">
        <v>4141</v>
      </c>
      <c r="H13527" s="607" t="s">
        <v>4141</v>
      </c>
    </row>
    <row r="13528" spans="1:8">
      <c r="A13528" s="601"/>
      <c r="B13528" s="602"/>
      <c r="C13528" s="602"/>
      <c r="D13528" s="603"/>
      <c r="E13528" s="623" t="s">
        <v>4150</v>
      </c>
      <c r="F13528" s="624"/>
      <c r="G13528" s="625"/>
      <c r="H13528" s="612">
        <v>64783.49</v>
      </c>
    </row>
    <row r="13529" spans="1:8">
      <c r="A13529" s="634" t="s">
        <v>4151</v>
      </c>
      <c r="B13529" s="635"/>
      <c r="C13529" s="636"/>
      <c r="D13529" s="637"/>
      <c r="E13529" s="636"/>
      <c r="F13529" s="636"/>
      <c r="G13529" s="638"/>
      <c r="H13529" s="639"/>
    </row>
    <row r="13530" spans="1:8">
      <c r="A13530" s="594" t="s">
        <v>4064</v>
      </c>
      <c r="B13530" s="595"/>
      <c r="C13530" s="595"/>
      <c r="D13530" s="596"/>
      <c r="E13530" s="597" t="s">
        <v>4130</v>
      </c>
      <c r="F13530" s="598" t="s">
        <v>4144</v>
      </c>
      <c r="G13530" s="599" t="s">
        <v>4133</v>
      </c>
      <c r="H13530" s="600" t="s">
        <v>4134</v>
      </c>
    </row>
    <row r="13531" spans="1:8" ht="15" customHeight="1">
      <c r="A13531" s="601" t="s">
        <v>4264</v>
      </c>
      <c r="B13531" s="602"/>
      <c r="C13531" s="602"/>
      <c r="D13531" s="603"/>
      <c r="E13531" s="604" t="s">
        <v>4146</v>
      </c>
      <c r="F13531" s="640">
        <v>2.5</v>
      </c>
      <c r="G13531" s="606">
        <v>83625.776203124988</v>
      </c>
      <c r="H13531" s="607">
        <v>209064.44</v>
      </c>
    </row>
    <row r="13532" spans="1:8">
      <c r="A13532" s="601"/>
      <c r="B13532" s="602"/>
      <c r="C13532" s="602"/>
      <c r="D13532" s="603"/>
      <c r="E13532" s="633" t="s">
        <v>4141</v>
      </c>
      <c r="F13532" s="605"/>
      <c r="G13532" s="606" t="s">
        <v>4141</v>
      </c>
      <c r="H13532" s="607" t="s">
        <v>4141</v>
      </c>
    </row>
    <row r="13533" spans="1:8" ht="13.5" thickBot="1">
      <c r="A13533" s="641"/>
      <c r="B13533" s="642"/>
      <c r="C13533" s="642"/>
      <c r="D13533" s="643"/>
      <c r="E13533" s="644" t="s">
        <v>4153</v>
      </c>
      <c r="F13533" s="645"/>
      <c r="G13533" s="646"/>
      <c r="H13533" s="647">
        <v>209064.44</v>
      </c>
    </row>
    <row r="13534" spans="1:8" ht="13.5" thickBot="1">
      <c r="A13534" s="648" t="s">
        <v>4154</v>
      </c>
      <c r="B13534" s="649"/>
      <c r="C13534" s="649"/>
      <c r="D13534" s="649"/>
      <c r="E13534" s="650"/>
      <c r="F13534" s="651">
        <v>1016213.83</v>
      </c>
      <c r="G13534" s="652"/>
      <c r="H13534" s="653"/>
    </row>
    <row r="13535" spans="1:8">
      <c r="A13535" s="551"/>
      <c r="B13535" s="551"/>
      <c r="C13535" s="551"/>
      <c r="D13535" s="551"/>
      <c r="E13535" s="551"/>
      <c r="F13535" s="551"/>
      <c r="G13535" s="551"/>
      <c r="H13535" s="551"/>
    </row>
    <row r="13536" spans="1:8" ht="13.5" thickBot="1">
      <c r="A13536" s="683"/>
      <c r="B13536" s="683"/>
      <c r="C13536" s="683"/>
      <c r="D13536" s="683"/>
      <c r="E13536" s="683"/>
      <c r="F13536" s="683"/>
      <c r="G13536" s="683"/>
      <c r="H13536" s="683"/>
    </row>
    <row r="13537" spans="1:8" ht="26.25" thickBot="1">
      <c r="A13537" s="573" t="s">
        <v>4129</v>
      </c>
      <c r="B13537" s="581"/>
      <c r="C13537" s="581"/>
      <c r="D13537" s="582" t="s">
        <v>1043</v>
      </c>
      <c r="E13537" s="583" t="s">
        <v>4130</v>
      </c>
      <c r="F13537" s="584" t="s">
        <v>33</v>
      </c>
      <c r="G13537" s="585" t="s">
        <v>0</v>
      </c>
      <c r="H13537" s="586" t="s">
        <v>5390</v>
      </c>
    </row>
    <row r="13538" spans="1:8" ht="15.75" customHeight="1" thickBot="1">
      <c r="A13538" s="684"/>
      <c r="B13538" s="684"/>
      <c r="C13538" s="684"/>
      <c r="D13538" s="684"/>
      <c r="E13538" s="684"/>
      <c r="F13538" s="684"/>
      <c r="G13538" s="684"/>
      <c r="H13538" s="684"/>
    </row>
    <row r="13539" spans="1:8">
      <c r="A13539" s="588" t="s">
        <v>1297</v>
      </c>
      <c r="B13539" s="589"/>
      <c r="C13539" s="590"/>
      <c r="D13539" s="591"/>
      <c r="E13539" s="590"/>
      <c r="F13539" s="590"/>
      <c r="G13539" s="592"/>
      <c r="H13539" s="593"/>
    </row>
    <row r="13540" spans="1:8">
      <c r="A13540" s="594" t="s">
        <v>4064</v>
      </c>
      <c r="B13540" s="595"/>
      <c r="C13540" s="595"/>
      <c r="D13540" s="596"/>
      <c r="E13540" s="597" t="s">
        <v>4130</v>
      </c>
      <c r="F13540" s="598" t="s">
        <v>4132</v>
      </c>
      <c r="G13540" s="599" t="s">
        <v>4133</v>
      </c>
      <c r="H13540" s="600" t="s">
        <v>4134</v>
      </c>
    </row>
    <row r="13541" spans="1:8" ht="13.5">
      <c r="A13541" s="663" t="s">
        <v>5384</v>
      </c>
      <c r="B13541" s="664"/>
      <c r="C13541" s="664"/>
      <c r="D13541" s="665"/>
      <c r="E13541" s="604" t="s">
        <v>4263</v>
      </c>
      <c r="F13541" s="685">
        <v>420</v>
      </c>
      <c r="G13541" s="606">
        <v>703</v>
      </c>
      <c r="H13541" s="607">
        <v>295260</v>
      </c>
    </row>
    <row r="13542" spans="1:8" ht="13.5">
      <c r="A13542" s="663" t="s">
        <v>4298</v>
      </c>
      <c r="B13542" s="664"/>
      <c r="C13542" s="664"/>
      <c r="D13542" s="665"/>
      <c r="E13542" s="604" t="s">
        <v>4136</v>
      </c>
      <c r="F13542" s="685">
        <v>3</v>
      </c>
      <c r="G13542" s="606">
        <v>14994</v>
      </c>
      <c r="H13542" s="607">
        <v>44982</v>
      </c>
    </row>
    <row r="13543" spans="1:8" ht="13.5">
      <c r="A13543" s="663" t="s">
        <v>4975</v>
      </c>
      <c r="B13543" s="664"/>
      <c r="C13543" s="664"/>
      <c r="D13543" s="665"/>
      <c r="E13543" s="604" t="s">
        <v>4136</v>
      </c>
      <c r="F13543" s="685">
        <v>3</v>
      </c>
      <c r="G13543" s="606">
        <v>13756</v>
      </c>
      <c r="H13543" s="607">
        <v>41268</v>
      </c>
    </row>
    <row r="13544" spans="1:8" ht="13.5">
      <c r="A13544" s="663" t="s">
        <v>4922</v>
      </c>
      <c r="B13544" s="664"/>
      <c r="C13544" s="664"/>
      <c r="D13544" s="665"/>
      <c r="E13544" s="604" t="s">
        <v>4136</v>
      </c>
      <c r="F13544" s="685">
        <v>3</v>
      </c>
      <c r="G13544" s="606">
        <v>17079</v>
      </c>
      <c r="H13544" s="607">
        <v>51237</v>
      </c>
    </row>
    <row r="13545" spans="1:8" ht="13.5">
      <c r="A13545" s="663" t="s">
        <v>4873</v>
      </c>
      <c r="B13545" s="664"/>
      <c r="C13545" s="664"/>
      <c r="D13545" s="665"/>
      <c r="E13545" s="604" t="s">
        <v>4157</v>
      </c>
      <c r="F13545" s="685">
        <v>0.5</v>
      </c>
      <c r="G13545" s="606">
        <v>6195</v>
      </c>
      <c r="H13545" s="607">
        <v>3097.5</v>
      </c>
    </row>
    <row r="13546" spans="1:8" ht="13.5">
      <c r="A13546" s="663" t="s">
        <v>4919</v>
      </c>
      <c r="B13546" s="664"/>
      <c r="C13546" s="664"/>
      <c r="D13546" s="665"/>
      <c r="E13546" s="604" t="s">
        <v>4140</v>
      </c>
      <c r="F13546" s="685">
        <v>0.67</v>
      </c>
      <c r="G13546" s="606">
        <v>236523</v>
      </c>
      <c r="H13546" s="607">
        <v>158470.41</v>
      </c>
    </row>
    <row r="13547" spans="1:8" ht="13.5">
      <c r="A13547" s="663" t="s">
        <v>4176</v>
      </c>
      <c r="B13547" s="664"/>
      <c r="C13547" s="664"/>
      <c r="D13547" s="665"/>
      <c r="E13547" s="604" t="s">
        <v>4177</v>
      </c>
      <c r="F13547" s="685">
        <v>250</v>
      </c>
      <c r="G13547" s="606">
        <v>32</v>
      </c>
      <c r="H13547" s="607">
        <v>8000</v>
      </c>
    </row>
    <row r="13548" spans="1:8" ht="13.5">
      <c r="A13548" s="663" t="s">
        <v>5385</v>
      </c>
      <c r="B13548" s="664"/>
      <c r="C13548" s="664"/>
      <c r="D13548" s="665"/>
      <c r="E13548" s="604" t="s">
        <v>4140</v>
      </c>
      <c r="F13548" s="685">
        <v>0.67</v>
      </c>
      <c r="G13548" s="606">
        <v>184597</v>
      </c>
      <c r="H13548" s="607">
        <v>123679.99</v>
      </c>
    </row>
    <row r="13549" spans="1:8" ht="13.5">
      <c r="A13549" s="663"/>
      <c r="B13549" s="664"/>
      <c r="C13549" s="664"/>
      <c r="D13549" s="665"/>
      <c r="E13549" s="611" t="s">
        <v>4142</v>
      </c>
      <c r="F13549" s="611"/>
      <c r="G13549" s="611"/>
      <c r="H13549" s="612">
        <v>725994.9</v>
      </c>
    </row>
    <row r="13550" spans="1:8">
      <c r="A13550" s="613" t="s">
        <v>4143</v>
      </c>
      <c r="B13550" s="614"/>
      <c r="C13550" s="615"/>
      <c r="D13550" s="616"/>
      <c r="E13550" s="615"/>
      <c r="F13550" s="615"/>
      <c r="G13550" s="617"/>
      <c r="H13550" s="618"/>
    </row>
    <row r="13551" spans="1:8">
      <c r="A13551" s="594" t="s">
        <v>4064</v>
      </c>
      <c r="B13551" s="595"/>
      <c r="C13551" s="595"/>
      <c r="D13551" s="596"/>
      <c r="E13551" s="597" t="s">
        <v>4130</v>
      </c>
      <c r="F13551" s="598" t="s">
        <v>4144</v>
      </c>
      <c r="G13551" s="599" t="s">
        <v>4133</v>
      </c>
      <c r="H13551" s="600" t="s">
        <v>4134</v>
      </c>
    </row>
    <row r="13552" spans="1:8">
      <c r="A13552" s="601" t="s">
        <v>4145</v>
      </c>
      <c r="B13552" s="602"/>
      <c r="C13552" s="602"/>
      <c r="D13552" s="603"/>
      <c r="E13552" s="604" t="s">
        <v>4146</v>
      </c>
      <c r="F13552" s="619">
        <v>2.6</v>
      </c>
      <c r="G13552" s="606">
        <v>1587.2183463750353</v>
      </c>
      <c r="H13552" s="607">
        <v>4126.7700000000004</v>
      </c>
    </row>
    <row r="13553" spans="1:8">
      <c r="A13553" s="601" t="s">
        <v>4935</v>
      </c>
      <c r="B13553" s="602"/>
      <c r="C13553" s="602"/>
      <c r="D13553" s="603"/>
      <c r="E13553" s="604" t="s">
        <v>4146</v>
      </c>
      <c r="F13553" s="619">
        <v>2.6</v>
      </c>
      <c r="G13553" s="606">
        <v>9078.8889412652024</v>
      </c>
      <c r="H13553" s="607">
        <v>23605.11</v>
      </c>
    </row>
    <row r="13554" spans="1:8">
      <c r="A13554" s="601" t="s">
        <v>5386</v>
      </c>
      <c r="B13554" s="602"/>
      <c r="C13554" s="602"/>
      <c r="D13554" s="603"/>
      <c r="E13554" s="604" t="s">
        <v>4146</v>
      </c>
      <c r="F13554" s="619">
        <v>2.6</v>
      </c>
      <c r="G13554" s="606">
        <v>14316.709484302821</v>
      </c>
      <c r="H13554" s="607">
        <v>37223.440000000002</v>
      </c>
    </row>
    <row r="13555" spans="1:8">
      <c r="A13555" s="620"/>
      <c r="B13555" s="621"/>
      <c r="C13555" s="621"/>
      <c r="D13555" s="622"/>
      <c r="E13555" s="623" t="s">
        <v>4147</v>
      </c>
      <c r="F13555" s="624"/>
      <c r="G13555" s="625"/>
      <c r="H13555" s="612">
        <v>64955.32</v>
      </c>
    </row>
    <row r="13556" spans="1:8">
      <c r="A13556" s="626" t="s">
        <v>4148</v>
      </c>
      <c r="B13556" s="627"/>
      <c r="C13556" s="628"/>
      <c r="D13556" s="629"/>
      <c r="E13556" s="628"/>
      <c r="F13556" s="628"/>
      <c r="G13556" s="630"/>
      <c r="H13556" s="631"/>
    </row>
    <row r="13557" spans="1:8">
      <c r="A13557" s="594" t="s">
        <v>4064</v>
      </c>
      <c r="B13557" s="595"/>
      <c r="C13557" s="595"/>
      <c r="D13557" s="596"/>
      <c r="E13557" s="597" t="s">
        <v>4130</v>
      </c>
      <c r="F13557" s="598" t="s">
        <v>4132</v>
      </c>
      <c r="G13557" s="599" t="s">
        <v>4133</v>
      </c>
      <c r="H13557" s="600" t="s">
        <v>4134</v>
      </c>
    </row>
    <row r="13558" spans="1:8">
      <c r="A13558" s="601" t="s">
        <v>4149</v>
      </c>
      <c r="B13558" s="602"/>
      <c r="C13558" s="602"/>
      <c r="D13558" s="603"/>
      <c r="E13558" s="604" t="s">
        <v>4140</v>
      </c>
      <c r="F13558" s="686">
        <v>1</v>
      </c>
      <c r="G13558" s="606">
        <v>64783.484999999993</v>
      </c>
      <c r="H13558" s="607">
        <v>64783.49</v>
      </c>
    </row>
    <row r="13559" spans="1:8">
      <c r="A13559" s="601"/>
      <c r="B13559" s="602"/>
      <c r="C13559" s="602"/>
      <c r="D13559" s="603"/>
      <c r="E13559" s="604" t="s">
        <v>4141</v>
      </c>
      <c r="F13559" s="633"/>
      <c r="G13559" s="606" t="s">
        <v>4141</v>
      </c>
      <c r="H13559" s="607" t="s">
        <v>4141</v>
      </c>
    </row>
    <row r="13560" spans="1:8">
      <c r="A13560" s="601"/>
      <c r="B13560" s="602"/>
      <c r="C13560" s="602"/>
      <c r="D13560" s="603"/>
      <c r="E13560" s="604" t="s">
        <v>4141</v>
      </c>
      <c r="F13560" s="633"/>
      <c r="G13560" s="606" t="s">
        <v>4141</v>
      </c>
      <c r="H13560" s="607" t="s">
        <v>4141</v>
      </c>
    </row>
    <row r="13561" spans="1:8">
      <c r="A13561" s="601"/>
      <c r="B13561" s="602"/>
      <c r="C13561" s="602"/>
      <c r="D13561" s="603"/>
      <c r="E13561" s="623" t="s">
        <v>4150</v>
      </c>
      <c r="F13561" s="624"/>
      <c r="G13561" s="625"/>
      <c r="H13561" s="612">
        <v>64783.49</v>
      </c>
    </row>
    <row r="13562" spans="1:8">
      <c r="A13562" s="634" t="s">
        <v>4151</v>
      </c>
      <c r="B13562" s="635"/>
      <c r="C13562" s="636"/>
      <c r="D13562" s="637"/>
      <c r="E13562" s="636"/>
      <c r="F13562" s="636"/>
      <c r="G13562" s="638"/>
      <c r="H13562" s="639"/>
    </row>
    <row r="13563" spans="1:8">
      <c r="A13563" s="594" t="s">
        <v>4064</v>
      </c>
      <c r="B13563" s="595"/>
      <c r="C13563" s="595"/>
      <c r="D13563" s="596"/>
      <c r="E13563" s="597" t="s">
        <v>4130</v>
      </c>
      <c r="F13563" s="598" t="s">
        <v>4144</v>
      </c>
      <c r="G13563" s="599" t="s">
        <v>4133</v>
      </c>
      <c r="H13563" s="600" t="s">
        <v>4134</v>
      </c>
    </row>
    <row r="13564" spans="1:8">
      <c r="A13564" s="601" t="s">
        <v>4264</v>
      </c>
      <c r="B13564" s="602"/>
      <c r="C13564" s="602"/>
      <c r="D13564" s="603"/>
      <c r="E13564" s="604" t="s">
        <v>4146</v>
      </c>
      <c r="F13564" s="640">
        <v>2.6</v>
      </c>
      <c r="G13564" s="606">
        <v>83625.776203124988</v>
      </c>
      <c r="H13564" s="607">
        <v>217427.02</v>
      </c>
    </row>
    <row r="13565" spans="1:8">
      <c r="A13565" s="601"/>
      <c r="B13565" s="602"/>
      <c r="C13565" s="602"/>
      <c r="D13565" s="603"/>
      <c r="E13565" s="633" t="s">
        <v>4141</v>
      </c>
      <c r="F13565" s="605"/>
      <c r="G13565" s="606" t="s">
        <v>4141</v>
      </c>
      <c r="H13565" s="607" t="s">
        <v>4141</v>
      </c>
    </row>
    <row r="13566" spans="1:8" ht="13.5" thickBot="1">
      <c r="A13566" s="641"/>
      <c r="B13566" s="642"/>
      <c r="C13566" s="642"/>
      <c r="D13566" s="643"/>
      <c r="E13566" s="644" t="s">
        <v>4153</v>
      </c>
      <c r="F13566" s="645"/>
      <c r="G13566" s="646"/>
      <c r="H13566" s="647">
        <v>217427.02</v>
      </c>
    </row>
    <row r="13567" spans="1:8" ht="13.5" thickBot="1">
      <c r="A13567" s="648" t="s">
        <v>4154</v>
      </c>
      <c r="B13567" s="649"/>
      <c r="C13567" s="649"/>
      <c r="D13567" s="649"/>
      <c r="E13567" s="650"/>
      <c r="F13567" s="651">
        <v>1073160.73</v>
      </c>
      <c r="G13567" s="652"/>
      <c r="H13567" s="653"/>
    </row>
    <row r="13568" spans="1:8">
      <c r="A13568" s="551"/>
      <c r="B13568" s="551"/>
      <c r="C13568" s="551"/>
      <c r="D13568" s="551"/>
      <c r="E13568" s="551"/>
      <c r="F13568" s="551"/>
      <c r="G13568" s="551"/>
      <c r="H13568" s="551"/>
    </row>
    <row r="13569" spans="1:8" ht="13.5" thickBot="1">
      <c r="A13569" s="683"/>
      <c r="B13569" s="683"/>
      <c r="C13569" s="683"/>
      <c r="D13569" s="683"/>
      <c r="E13569" s="683"/>
      <c r="F13569" s="683"/>
      <c r="G13569" s="683"/>
      <c r="H13569" s="683"/>
    </row>
    <row r="13570" spans="1:8" ht="26.25" thickBot="1">
      <c r="A13570" s="573" t="s">
        <v>4129</v>
      </c>
      <c r="B13570" s="581"/>
      <c r="C13570" s="581"/>
      <c r="D13570" s="582" t="s">
        <v>1045</v>
      </c>
      <c r="E13570" s="583" t="s">
        <v>4130</v>
      </c>
      <c r="F13570" s="584" t="s">
        <v>33</v>
      </c>
      <c r="G13570" s="585" t="s">
        <v>0</v>
      </c>
      <c r="H13570" s="586" t="s">
        <v>5391</v>
      </c>
    </row>
    <row r="13571" spans="1:8" ht="15.75" customHeight="1" thickBot="1">
      <c r="A13571" s="684"/>
      <c r="B13571" s="684"/>
      <c r="C13571" s="684"/>
      <c r="D13571" s="684"/>
      <c r="E13571" s="684"/>
      <c r="F13571" s="684"/>
      <c r="G13571" s="684"/>
      <c r="H13571" s="684"/>
    </row>
    <row r="13572" spans="1:8">
      <c r="A13572" s="588" t="s">
        <v>1297</v>
      </c>
      <c r="B13572" s="589"/>
      <c r="C13572" s="590"/>
      <c r="D13572" s="591"/>
      <c r="E13572" s="590"/>
      <c r="F13572" s="590"/>
      <c r="G13572" s="592"/>
      <c r="H13572" s="593"/>
    </row>
    <row r="13573" spans="1:8">
      <c r="A13573" s="594" t="s">
        <v>4064</v>
      </c>
      <c r="B13573" s="595"/>
      <c r="C13573" s="595"/>
      <c r="D13573" s="596"/>
      <c r="E13573" s="597" t="s">
        <v>4130</v>
      </c>
      <c r="F13573" s="598" t="s">
        <v>4132</v>
      </c>
      <c r="G13573" s="599" t="s">
        <v>4133</v>
      </c>
      <c r="H13573" s="600" t="s">
        <v>4134</v>
      </c>
    </row>
    <row r="13574" spans="1:8" ht="13.5">
      <c r="A13574" s="663" t="s">
        <v>5384</v>
      </c>
      <c r="B13574" s="664"/>
      <c r="C13574" s="664"/>
      <c r="D13574" s="665"/>
      <c r="E13574" s="604" t="s">
        <v>4263</v>
      </c>
      <c r="F13574" s="685">
        <v>260</v>
      </c>
      <c r="G13574" s="606">
        <v>703</v>
      </c>
      <c r="H13574" s="607">
        <v>182780</v>
      </c>
    </row>
    <row r="13575" spans="1:8" ht="13.5">
      <c r="A13575" s="663" t="s">
        <v>4298</v>
      </c>
      <c r="B13575" s="664"/>
      <c r="C13575" s="664"/>
      <c r="D13575" s="665"/>
      <c r="E13575" s="604" t="s">
        <v>4136</v>
      </c>
      <c r="F13575" s="685">
        <v>3</v>
      </c>
      <c r="G13575" s="606">
        <v>14994</v>
      </c>
      <c r="H13575" s="607">
        <v>44982</v>
      </c>
    </row>
    <row r="13576" spans="1:8" ht="13.5">
      <c r="A13576" s="663" t="s">
        <v>4975</v>
      </c>
      <c r="B13576" s="664"/>
      <c r="C13576" s="664"/>
      <c r="D13576" s="665"/>
      <c r="E13576" s="604" t="s">
        <v>4136</v>
      </c>
      <c r="F13576" s="685">
        <v>3</v>
      </c>
      <c r="G13576" s="606">
        <v>13756</v>
      </c>
      <c r="H13576" s="607">
        <v>41268</v>
      </c>
    </row>
    <row r="13577" spans="1:8" ht="13.5">
      <c r="A13577" s="663" t="s">
        <v>4922</v>
      </c>
      <c r="B13577" s="664"/>
      <c r="C13577" s="664"/>
      <c r="D13577" s="665"/>
      <c r="E13577" s="604" t="s">
        <v>4136</v>
      </c>
      <c r="F13577" s="685">
        <v>3</v>
      </c>
      <c r="G13577" s="606">
        <v>17079</v>
      </c>
      <c r="H13577" s="607">
        <v>51237</v>
      </c>
    </row>
    <row r="13578" spans="1:8" ht="13.5">
      <c r="A13578" s="663" t="s">
        <v>4873</v>
      </c>
      <c r="B13578" s="664"/>
      <c r="C13578" s="664"/>
      <c r="D13578" s="665"/>
      <c r="E13578" s="604" t="s">
        <v>4157</v>
      </c>
      <c r="F13578" s="685">
        <v>0.5</v>
      </c>
      <c r="G13578" s="606">
        <v>6195</v>
      </c>
      <c r="H13578" s="607">
        <v>3097.5</v>
      </c>
    </row>
    <row r="13579" spans="1:8" ht="13.5">
      <c r="A13579" s="663" t="s">
        <v>5392</v>
      </c>
      <c r="B13579" s="664" t="s">
        <v>5392</v>
      </c>
      <c r="C13579" s="664" t="s">
        <v>5392</v>
      </c>
      <c r="D13579" s="665" t="s">
        <v>5392</v>
      </c>
      <c r="E13579" s="604" t="s">
        <v>4140</v>
      </c>
      <c r="F13579" s="685">
        <v>0.63</v>
      </c>
      <c r="G13579" s="606">
        <v>215439</v>
      </c>
      <c r="H13579" s="607">
        <v>135726.57</v>
      </c>
    </row>
    <row r="13580" spans="1:8" ht="13.5">
      <c r="A13580" s="663" t="s">
        <v>4176</v>
      </c>
      <c r="B13580" s="664"/>
      <c r="C13580" s="664"/>
      <c r="D13580" s="665"/>
      <c r="E13580" s="604" t="s">
        <v>4177</v>
      </c>
      <c r="F13580" s="685">
        <v>170</v>
      </c>
      <c r="G13580" s="606">
        <v>32</v>
      </c>
      <c r="H13580" s="607">
        <v>5440</v>
      </c>
    </row>
    <row r="13581" spans="1:8" ht="13.5">
      <c r="A13581" s="663" t="s">
        <v>5393</v>
      </c>
      <c r="B13581" s="664" t="s">
        <v>5393</v>
      </c>
      <c r="C13581" s="664" t="s">
        <v>5393</v>
      </c>
      <c r="D13581" s="665" t="s">
        <v>5393</v>
      </c>
      <c r="E13581" s="604" t="s">
        <v>4140</v>
      </c>
      <c r="F13581" s="685">
        <v>0.84</v>
      </c>
      <c r="G13581" s="606">
        <v>92678</v>
      </c>
      <c r="H13581" s="607">
        <v>77849.52</v>
      </c>
    </row>
    <row r="13582" spans="1:8" ht="13.5">
      <c r="A13582" s="663"/>
      <c r="B13582" s="664"/>
      <c r="C13582" s="664"/>
      <c r="D13582" s="665"/>
      <c r="E13582" s="611" t="s">
        <v>4142</v>
      </c>
      <c r="F13582" s="611"/>
      <c r="G13582" s="611"/>
      <c r="H13582" s="612">
        <v>542380.59</v>
      </c>
    </row>
    <row r="13583" spans="1:8">
      <c r="A13583" s="613" t="s">
        <v>4143</v>
      </c>
      <c r="B13583" s="614"/>
      <c r="C13583" s="615"/>
      <c r="D13583" s="616"/>
      <c r="E13583" s="615"/>
      <c r="F13583" s="615"/>
      <c r="G13583" s="617"/>
      <c r="H13583" s="618"/>
    </row>
    <row r="13584" spans="1:8">
      <c r="A13584" s="594" t="s">
        <v>4064</v>
      </c>
      <c r="B13584" s="595"/>
      <c r="C13584" s="595"/>
      <c r="D13584" s="596"/>
      <c r="E13584" s="597" t="s">
        <v>4130</v>
      </c>
      <c r="F13584" s="598" t="s">
        <v>4144</v>
      </c>
      <c r="G13584" s="599" t="s">
        <v>4133</v>
      </c>
      <c r="H13584" s="600" t="s">
        <v>4134</v>
      </c>
    </row>
    <row r="13585" spans="1:8">
      <c r="A13585" s="601" t="s">
        <v>4145</v>
      </c>
      <c r="B13585" s="602"/>
      <c r="C13585" s="602"/>
      <c r="D13585" s="603"/>
      <c r="E13585" s="604" t="s">
        <v>4146</v>
      </c>
      <c r="F13585" s="619">
        <v>1.6</v>
      </c>
      <c r="G13585" s="606">
        <v>1587.2183463750353</v>
      </c>
      <c r="H13585" s="607">
        <v>2539.5500000000002</v>
      </c>
    </row>
    <row r="13586" spans="1:8">
      <c r="A13586" s="601" t="s">
        <v>4935</v>
      </c>
      <c r="B13586" s="602"/>
      <c r="C13586" s="602"/>
      <c r="D13586" s="603"/>
      <c r="E13586" s="604" t="s">
        <v>4146</v>
      </c>
      <c r="F13586" s="619">
        <v>1.6</v>
      </c>
      <c r="G13586" s="606">
        <v>9078.8889412652024</v>
      </c>
      <c r="H13586" s="607">
        <v>14526.22</v>
      </c>
    </row>
    <row r="13587" spans="1:8">
      <c r="A13587" s="601" t="s">
        <v>5386</v>
      </c>
      <c r="B13587" s="602"/>
      <c r="C13587" s="602"/>
      <c r="D13587" s="603"/>
      <c r="E13587" s="604" t="s">
        <v>4146</v>
      </c>
      <c r="F13587" s="619">
        <v>1.6</v>
      </c>
      <c r="G13587" s="606">
        <v>14316.709484302821</v>
      </c>
      <c r="H13587" s="607">
        <v>22906.74</v>
      </c>
    </row>
    <row r="13588" spans="1:8">
      <c r="A13588" s="620"/>
      <c r="B13588" s="621"/>
      <c r="C13588" s="621"/>
      <c r="D13588" s="622"/>
      <c r="E13588" s="623" t="s">
        <v>4147</v>
      </c>
      <c r="F13588" s="624"/>
      <c r="G13588" s="625"/>
      <c r="H13588" s="612">
        <v>39972.51</v>
      </c>
    </row>
    <row r="13589" spans="1:8">
      <c r="A13589" s="626" t="s">
        <v>4148</v>
      </c>
      <c r="B13589" s="627"/>
      <c r="C13589" s="628"/>
      <c r="D13589" s="629"/>
      <c r="E13589" s="628"/>
      <c r="F13589" s="628"/>
      <c r="G13589" s="630"/>
      <c r="H13589" s="631"/>
    </row>
    <row r="13590" spans="1:8">
      <c r="A13590" s="594" t="s">
        <v>4064</v>
      </c>
      <c r="B13590" s="595"/>
      <c r="C13590" s="595"/>
      <c r="D13590" s="596"/>
      <c r="E13590" s="597" t="s">
        <v>4130</v>
      </c>
      <c r="F13590" s="598" t="s">
        <v>4132</v>
      </c>
      <c r="G13590" s="599" t="s">
        <v>4133</v>
      </c>
      <c r="H13590" s="600" t="s">
        <v>4134</v>
      </c>
    </row>
    <row r="13591" spans="1:8">
      <c r="A13591" s="601" t="s">
        <v>4149</v>
      </c>
      <c r="B13591" s="602"/>
      <c r="C13591" s="602"/>
      <c r="D13591" s="603"/>
      <c r="E13591" s="604" t="s">
        <v>4140</v>
      </c>
      <c r="F13591" s="686">
        <v>1</v>
      </c>
      <c r="G13591" s="606">
        <v>64783.484999999993</v>
      </c>
      <c r="H13591" s="607">
        <v>64783.49</v>
      </c>
    </row>
    <row r="13592" spans="1:8">
      <c r="A13592" s="601"/>
      <c r="B13592" s="602"/>
      <c r="C13592" s="602"/>
      <c r="D13592" s="603"/>
      <c r="E13592" s="604" t="s">
        <v>4141</v>
      </c>
      <c r="F13592" s="633"/>
      <c r="G13592" s="606" t="s">
        <v>4141</v>
      </c>
      <c r="H13592" s="607" t="s">
        <v>4141</v>
      </c>
    </row>
    <row r="13593" spans="1:8">
      <c r="A13593" s="601"/>
      <c r="B13593" s="602"/>
      <c r="C13593" s="602"/>
      <c r="D13593" s="603"/>
      <c r="E13593" s="604" t="s">
        <v>4141</v>
      </c>
      <c r="F13593" s="633"/>
      <c r="G13593" s="606" t="s">
        <v>4141</v>
      </c>
      <c r="H13593" s="607" t="s">
        <v>4141</v>
      </c>
    </row>
    <row r="13594" spans="1:8">
      <c r="A13594" s="601"/>
      <c r="B13594" s="602"/>
      <c r="C13594" s="602"/>
      <c r="D13594" s="603"/>
      <c r="E13594" s="623" t="s">
        <v>4150</v>
      </c>
      <c r="F13594" s="624"/>
      <c r="G13594" s="625"/>
      <c r="H13594" s="612">
        <v>64783.49</v>
      </c>
    </row>
    <row r="13595" spans="1:8">
      <c r="A13595" s="634" t="s">
        <v>4151</v>
      </c>
      <c r="B13595" s="635"/>
      <c r="C13595" s="636"/>
      <c r="D13595" s="637"/>
      <c r="E13595" s="636"/>
      <c r="F13595" s="636"/>
      <c r="G13595" s="638"/>
      <c r="H13595" s="639"/>
    </row>
    <row r="13596" spans="1:8">
      <c r="A13596" s="594" t="s">
        <v>4064</v>
      </c>
      <c r="B13596" s="595"/>
      <c r="C13596" s="595"/>
      <c r="D13596" s="596"/>
      <c r="E13596" s="597" t="s">
        <v>4130</v>
      </c>
      <c r="F13596" s="598" t="s">
        <v>4144</v>
      </c>
      <c r="G13596" s="599" t="s">
        <v>4133</v>
      </c>
      <c r="H13596" s="600" t="s">
        <v>4134</v>
      </c>
    </row>
    <row r="13597" spans="1:8">
      <c r="A13597" s="601" t="s">
        <v>4264</v>
      </c>
      <c r="B13597" s="602"/>
      <c r="C13597" s="602"/>
      <c r="D13597" s="603"/>
      <c r="E13597" s="604" t="s">
        <v>4146</v>
      </c>
      <c r="F13597" s="640">
        <v>1.6</v>
      </c>
      <c r="G13597" s="606">
        <v>83625.776203124988</v>
      </c>
      <c r="H13597" s="607">
        <v>133801.24</v>
      </c>
    </row>
    <row r="13598" spans="1:8">
      <c r="A13598" s="601"/>
      <c r="B13598" s="602"/>
      <c r="C13598" s="602"/>
      <c r="D13598" s="603"/>
      <c r="E13598" s="633" t="s">
        <v>4141</v>
      </c>
      <c r="F13598" s="605"/>
      <c r="G13598" s="606" t="s">
        <v>4141</v>
      </c>
      <c r="H13598" s="607" t="s">
        <v>4141</v>
      </c>
    </row>
    <row r="13599" spans="1:8" ht="13.5" thickBot="1">
      <c r="A13599" s="641"/>
      <c r="B13599" s="642"/>
      <c r="C13599" s="642"/>
      <c r="D13599" s="643"/>
      <c r="E13599" s="644" t="s">
        <v>4153</v>
      </c>
      <c r="F13599" s="645"/>
      <c r="G13599" s="646"/>
      <c r="H13599" s="647">
        <v>133801.24</v>
      </c>
    </row>
    <row r="13600" spans="1:8" ht="13.5" thickBot="1">
      <c r="A13600" s="648" t="s">
        <v>4154</v>
      </c>
      <c r="B13600" s="649"/>
      <c r="C13600" s="649"/>
      <c r="D13600" s="649"/>
      <c r="E13600" s="650"/>
      <c r="F13600" s="651">
        <v>780937.83</v>
      </c>
      <c r="G13600" s="652"/>
      <c r="H13600" s="653"/>
    </row>
    <row r="13601" spans="1:8">
      <c r="A13601" s="551"/>
      <c r="B13601" s="551"/>
      <c r="C13601" s="551"/>
      <c r="D13601" s="551"/>
      <c r="E13601" s="551"/>
      <c r="F13601" s="551"/>
      <c r="G13601" s="551"/>
      <c r="H13601" s="551"/>
    </row>
    <row r="13602" spans="1:8" ht="13.5" thickBot="1">
      <c r="A13602" s="683"/>
      <c r="B13602" s="683"/>
      <c r="C13602" s="683"/>
      <c r="D13602" s="683"/>
      <c r="E13602" s="683"/>
      <c r="F13602" s="683"/>
      <c r="G13602" s="683"/>
      <c r="H13602" s="683"/>
    </row>
    <row r="13603" spans="1:8" ht="26.25" thickBot="1">
      <c r="A13603" s="573" t="s">
        <v>4129</v>
      </c>
      <c r="B13603" s="581"/>
      <c r="C13603" s="581"/>
      <c r="D13603" s="582" t="s">
        <v>1047</v>
      </c>
      <c r="E13603" s="583" t="s">
        <v>4130</v>
      </c>
      <c r="F13603" s="584" t="s">
        <v>33</v>
      </c>
      <c r="G13603" s="585" t="s">
        <v>0</v>
      </c>
      <c r="H13603" s="586" t="s">
        <v>5394</v>
      </c>
    </row>
    <row r="13604" spans="1:8" ht="15.75" customHeight="1" thickBot="1">
      <c r="A13604" s="684"/>
      <c r="B13604" s="684"/>
      <c r="C13604" s="684"/>
      <c r="D13604" s="684"/>
      <c r="E13604" s="684"/>
      <c r="F13604" s="684"/>
      <c r="G13604" s="684"/>
      <c r="H13604" s="684"/>
    </row>
    <row r="13605" spans="1:8">
      <c r="A13605" s="588" t="s">
        <v>1297</v>
      </c>
      <c r="B13605" s="589"/>
      <c r="C13605" s="590"/>
      <c r="D13605" s="591"/>
      <c r="E13605" s="590"/>
      <c r="F13605" s="590"/>
      <c r="G13605" s="592"/>
      <c r="H13605" s="593"/>
    </row>
    <row r="13606" spans="1:8">
      <c r="A13606" s="594" t="s">
        <v>4064</v>
      </c>
      <c r="B13606" s="595"/>
      <c r="C13606" s="595"/>
      <c r="D13606" s="596"/>
      <c r="E13606" s="597" t="s">
        <v>4130</v>
      </c>
      <c r="F13606" s="598" t="s">
        <v>4132</v>
      </c>
      <c r="G13606" s="599" t="s">
        <v>4133</v>
      </c>
      <c r="H13606" s="600" t="s">
        <v>4134</v>
      </c>
    </row>
    <row r="13607" spans="1:8" ht="13.5">
      <c r="A13607" s="663" t="s">
        <v>5384</v>
      </c>
      <c r="B13607" s="664"/>
      <c r="C13607" s="664"/>
      <c r="D13607" s="665"/>
      <c r="E13607" s="604" t="s">
        <v>4263</v>
      </c>
      <c r="F13607" s="685">
        <v>350</v>
      </c>
      <c r="G13607" s="606">
        <v>703</v>
      </c>
      <c r="H13607" s="607">
        <v>246050</v>
      </c>
    </row>
    <row r="13608" spans="1:8" ht="13.5">
      <c r="A13608" s="663" t="s">
        <v>4298</v>
      </c>
      <c r="B13608" s="664"/>
      <c r="C13608" s="664"/>
      <c r="D13608" s="665"/>
      <c r="E13608" s="604" t="s">
        <v>4136</v>
      </c>
      <c r="F13608" s="685">
        <v>3</v>
      </c>
      <c r="G13608" s="606">
        <v>14994</v>
      </c>
      <c r="H13608" s="607">
        <v>44982</v>
      </c>
    </row>
    <row r="13609" spans="1:8" ht="13.5">
      <c r="A13609" s="663" t="s">
        <v>4975</v>
      </c>
      <c r="B13609" s="664"/>
      <c r="C13609" s="664"/>
      <c r="D13609" s="665"/>
      <c r="E13609" s="604" t="s">
        <v>4136</v>
      </c>
      <c r="F13609" s="685">
        <v>3</v>
      </c>
      <c r="G13609" s="606">
        <v>13756</v>
      </c>
      <c r="H13609" s="607">
        <v>41268</v>
      </c>
    </row>
    <row r="13610" spans="1:8" ht="13.5">
      <c r="A13610" s="663" t="s">
        <v>4922</v>
      </c>
      <c r="B13610" s="664"/>
      <c r="C13610" s="664"/>
      <c r="D13610" s="665"/>
      <c r="E13610" s="604" t="s">
        <v>4136</v>
      </c>
      <c r="F13610" s="685">
        <v>3</v>
      </c>
      <c r="G13610" s="606">
        <v>17079</v>
      </c>
      <c r="H13610" s="607">
        <v>51237</v>
      </c>
    </row>
    <row r="13611" spans="1:8" ht="13.5">
      <c r="A13611" s="663" t="s">
        <v>4873</v>
      </c>
      <c r="B13611" s="664"/>
      <c r="C13611" s="664"/>
      <c r="D13611" s="665"/>
      <c r="E13611" s="604" t="s">
        <v>4157</v>
      </c>
      <c r="F13611" s="685">
        <v>0.5</v>
      </c>
      <c r="G13611" s="606">
        <v>6195</v>
      </c>
      <c r="H13611" s="607">
        <v>3097.5</v>
      </c>
    </row>
    <row r="13612" spans="1:8" ht="13.5">
      <c r="A13612" s="663" t="s">
        <v>5392</v>
      </c>
      <c r="B13612" s="664" t="s">
        <v>5392</v>
      </c>
      <c r="C13612" s="664" t="s">
        <v>5392</v>
      </c>
      <c r="D13612" s="665" t="s">
        <v>5392</v>
      </c>
      <c r="E13612" s="604" t="s">
        <v>4140</v>
      </c>
      <c r="F13612" s="685">
        <v>0.56000000000000005</v>
      </c>
      <c r="G13612" s="606">
        <v>215439</v>
      </c>
      <c r="H13612" s="607">
        <v>120645.84</v>
      </c>
    </row>
    <row r="13613" spans="1:8" ht="13.5">
      <c r="A13613" s="663" t="s">
        <v>4176</v>
      </c>
      <c r="B13613" s="664"/>
      <c r="C13613" s="664"/>
      <c r="D13613" s="665"/>
      <c r="E13613" s="604" t="s">
        <v>4177</v>
      </c>
      <c r="F13613" s="685">
        <v>180</v>
      </c>
      <c r="G13613" s="606">
        <v>32</v>
      </c>
      <c r="H13613" s="607">
        <v>5760</v>
      </c>
    </row>
    <row r="13614" spans="1:8" ht="13.5">
      <c r="A13614" s="663" t="s">
        <v>5393</v>
      </c>
      <c r="B13614" s="664" t="s">
        <v>5393</v>
      </c>
      <c r="C13614" s="664" t="s">
        <v>5393</v>
      </c>
      <c r="D13614" s="665" t="s">
        <v>5393</v>
      </c>
      <c r="E13614" s="604" t="s">
        <v>4140</v>
      </c>
      <c r="F13614" s="685">
        <v>0.84</v>
      </c>
      <c r="G13614" s="606">
        <v>92678</v>
      </c>
      <c r="H13614" s="607">
        <v>77849.52</v>
      </c>
    </row>
    <row r="13615" spans="1:8" ht="13.5">
      <c r="A13615" s="663"/>
      <c r="B13615" s="664"/>
      <c r="C13615" s="664"/>
      <c r="D13615" s="665"/>
      <c r="E13615" s="611" t="s">
        <v>4142</v>
      </c>
      <c r="F13615" s="611"/>
      <c r="G13615" s="611"/>
      <c r="H13615" s="612">
        <v>590889.86</v>
      </c>
    </row>
    <row r="13616" spans="1:8">
      <c r="A13616" s="613" t="s">
        <v>4143</v>
      </c>
      <c r="B13616" s="614"/>
      <c r="C13616" s="615"/>
      <c r="D13616" s="616"/>
      <c r="E13616" s="615"/>
      <c r="F13616" s="615"/>
      <c r="G13616" s="617"/>
      <c r="H13616" s="618"/>
    </row>
    <row r="13617" spans="1:8">
      <c r="A13617" s="594" t="s">
        <v>4064</v>
      </c>
      <c r="B13617" s="595"/>
      <c r="C13617" s="595"/>
      <c r="D13617" s="596"/>
      <c r="E13617" s="597" t="s">
        <v>4130</v>
      </c>
      <c r="F13617" s="598" t="s">
        <v>4144</v>
      </c>
      <c r="G13617" s="599" t="s">
        <v>4133</v>
      </c>
      <c r="H13617" s="600" t="s">
        <v>4134</v>
      </c>
    </row>
    <row r="13618" spans="1:8">
      <c r="A13618" s="601" t="s">
        <v>4145</v>
      </c>
      <c r="B13618" s="602"/>
      <c r="C13618" s="602"/>
      <c r="D13618" s="603"/>
      <c r="E13618" s="604" t="s">
        <v>4146</v>
      </c>
      <c r="F13618" s="619">
        <v>2.5</v>
      </c>
      <c r="G13618" s="606">
        <v>1587.2183463750353</v>
      </c>
      <c r="H13618" s="607">
        <v>3968.05</v>
      </c>
    </row>
    <row r="13619" spans="1:8">
      <c r="A13619" s="601" t="s">
        <v>4935</v>
      </c>
      <c r="B13619" s="602"/>
      <c r="C13619" s="602"/>
      <c r="D13619" s="603"/>
      <c r="E13619" s="604" t="s">
        <v>4146</v>
      </c>
      <c r="F13619" s="619">
        <v>2.5</v>
      </c>
      <c r="G13619" s="606">
        <v>9078.8889412652024</v>
      </c>
      <c r="H13619" s="607">
        <v>22697.22</v>
      </c>
    </row>
    <row r="13620" spans="1:8">
      <c r="A13620" s="601" t="s">
        <v>5386</v>
      </c>
      <c r="B13620" s="602"/>
      <c r="C13620" s="602"/>
      <c r="D13620" s="603"/>
      <c r="E13620" s="604" t="s">
        <v>4146</v>
      </c>
      <c r="F13620" s="619">
        <v>2.5</v>
      </c>
      <c r="G13620" s="606">
        <v>14316.709484302821</v>
      </c>
      <c r="H13620" s="607">
        <v>35791.769999999997</v>
      </c>
    </row>
    <row r="13621" spans="1:8">
      <c r="A13621" s="620"/>
      <c r="B13621" s="621"/>
      <c r="C13621" s="621"/>
      <c r="D13621" s="622"/>
      <c r="E13621" s="623" t="s">
        <v>4147</v>
      </c>
      <c r="F13621" s="624"/>
      <c r="G13621" s="625"/>
      <c r="H13621" s="612">
        <v>62457.04</v>
      </c>
    </row>
    <row r="13622" spans="1:8">
      <c r="A13622" s="626" t="s">
        <v>4148</v>
      </c>
      <c r="B13622" s="627"/>
      <c r="C13622" s="628"/>
      <c r="D13622" s="629"/>
      <c r="E13622" s="628"/>
      <c r="F13622" s="628"/>
      <c r="G13622" s="630"/>
      <c r="H13622" s="631"/>
    </row>
    <row r="13623" spans="1:8">
      <c r="A13623" s="594" t="s">
        <v>4064</v>
      </c>
      <c r="B13623" s="595"/>
      <c r="C13623" s="595"/>
      <c r="D13623" s="596"/>
      <c r="E13623" s="597" t="s">
        <v>4130</v>
      </c>
      <c r="F13623" s="598" t="s">
        <v>4132</v>
      </c>
      <c r="G13623" s="599" t="s">
        <v>4133</v>
      </c>
      <c r="H13623" s="600" t="s">
        <v>4134</v>
      </c>
    </row>
    <row r="13624" spans="1:8">
      <c r="A13624" s="601" t="s">
        <v>4149</v>
      </c>
      <c r="B13624" s="602"/>
      <c r="C13624" s="602"/>
      <c r="D13624" s="603"/>
      <c r="E13624" s="604" t="s">
        <v>4140</v>
      </c>
      <c r="F13624" s="686">
        <v>1</v>
      </c>
      <c r="G13624" s="606">
        <v>64783.484999999993</v>
      </c>
      <c r="H13624" s="607">
        <v>64783.49</v>
      </c>
    </row>
    <row r="13625" spans="1:8">
      <c r="A13625" s="601"/>
      <c r="B13625" s="602"/>
      <c r="C13625" s="602"/>
      <c r="D13625" s="603"/>
      <c r="E13625" s="604" t="s">
        <v>4141</v>
      </c>
      <c r="F13625" s="633"/>
      <c r="G13625" s="606" t="s">
        <v>4141</v>
      </c>
      <c r="H13625" s="607" t="s">
        <v>4141</v>
      </c>
    </row>
    <row r="13626" spans="1:8">
      <c r="A13626" s="601"/>
      <c r="B13626" s="602"/>
      <c r="C13626" s="602"/>
      <c r="D13626" s="603"/>
      <c r="E13626" s="604" t="s">
        <v>4141</v>
      </c>
      <c r="F13626" s="633"/>
      <c r="G13626" s="606" t="s">
        <v>4141</v>
      </c>
      <c r="H13626" s="607" t="s">
        <v>4141</v>
      </c>
    </row>
    <row r="13627" spans="1:8">
      <c r="A13627" s="601"/>
      <c r="B13627" s="602"/>
      <c r="C13627" s="602"/>
      <c r="D13627" s="603"/>
      <c r="E13627" s="623" t="s">
        <v>4150</v>
      </c>
      <c r="F13627" s="624"/>
      <c r="G13627" s="625"/>
      <c r="H13627" s="612">
        <v>64783.49</v>
      </c>
    </row>
    <row r="13628" spans="1:8">
      <c r="A13628" s="634" t="s">
        <v>4151</v>
      </c>
      <c r="B13628" s="635"/>
      <c r="C13628" s="636"/>
      <c r="D13628" s="637"/>
      <c r="E13628" s="636"/>
      <c r="F13628" s="636"/>
      <c r="G13628" s="638"/>
      <c r="H13628" s="639"/>
    </row>
    <row r="13629" spans="1:8">
      <c r="A13629" s="594" t="s">
        <v>4064</v>
      </c>
      <c r="B13629" s="595"/>
      <c r="C13629" s="595"/>
      <c r="D13629" s="596"/>
      <c r="E13629" s="597" t="s">
        <v>4130</v>
      </c>
      <c r="F13629" s="598" t="s">
        <v>4144</v>
      </c>
      <c r="G13629" s="599" t="s">
        <v>4133</v>
      </c>
      <c r="H13629" s="600" t="s">
        <v>4134</v>
      </c>
    </row>
    <row r="13630" spans="1:8" ht="15" customHeight="1">
      <c r="A13630" s="601" t="s">
        <v>4264</v>
      </c>
      <c r="B13630" s="602"/>
      <c r="C13630" s="602"/>
      <c r="D13630" s="603"/>
      <c r="E13630" s="604" t="s">
        <v>4146</v>
      </c>
      <c r="F13630" s="640">
        <v>2.5</v>
      </c>
      <c r="G13630" s="606">
        <v>83625.776203124988</v>
      </c>
      <c r="H13630" s="607">
        <v>209064.44</v>
      </c>
    </row>
    <row r="13631" spans="1:8">
      <c r="A13631" s="601"/>
      <c r="B13631" s="602"/>
      <c r="C13631" s="602"/>
      <c r="D13631" s="603"/>
      <c r="E13631" s="633" t="s">
        <v>4141</v>
      </c>
      <c r="F13631" s="605"/>
      <c r="G13631" s="606" t="s">
        <v>4141</v>
      </c>
      <c r="H13631" s="607" t="s">
        <v>4141</v>
      </c>
    </row>
    <row r="13632" spans="1:8" ht="13.5" thickBot="1">
      <c r="A13632" s="641"/>
      <c r="B13632" s="642"/>
      <c r="C13632" s="642"/>
      <c r="D13632" s="643"/>
      <c r="E13632" s="644" t="s">
        <v>4153</v>
      </c>
      <c r="F13632" s="645"/>
      <c r="G13632" s="646"/>
      <c r="H13632" s="647">
        <v>209064.44</v>
      </c>
    </row>
    <row r="13633" spans="1:8" ht="13.5" thickBot="1">
      <c r="A13633" s="648" t="s">
        <v>4154</v>
      </c>
      <c r="B13633" s="649"/>
      <c r="C13633" s="649"/>
      <c r="D13633" s="649"/>
      <c r="E13633" s="650"/>
      <c r="F13633" s="651">
        <v>927194.83</v>
      </c>
      <c r="G13633" s="652"/>
      <c r="H13633" s="653"/>
    </row>
    <row r="13634" spans="1:8">
      <c r="A13634" s="551"/>
      <c r="B13634" s="551"/>
      <c r="C13634" s="551"/>
      <c r="D13634" s="551"/>
      <c r="E13634" s="551"/>
      <c r="F13634" s="551"/>
      <c r="G13634" s="551"/>
      <c r="H13634" s="551"/>
    </row>
    <row r="13635" spans="1:8" ht="13.5" thickBot="1">
      <c r="A13635" s="683"/>
      <c r="B13635" s="683"/>
      <c r="C13635" s="683"/>
      <c r="D13635" s="683"/>
      <c r="E13635" s="683"/>
      <c r="F13635" s="683"/>
      <c r="G13635" s="683"/>
      <c r="H13635" s="683"/>
    </row>
    <row r="13636" spans="1:8" ht="13.5" thickBot="1">
      <c r="A13636" s="573" t="s">
        <v>4129</v>
      </c>
      <c r="B13636" s="581"/>
      <c r="C13636" s="581"/>
      <c r="D13636" s="582" t="s">
        <v>1049</v>
      </c>
      <c r="E13636" s="583" t="s">
        <v>4130</v>
      </c>
      <c r="F13636" s="584" t="s">
        <v>33</v>
      </c>
      <c r="G13636" s="585" t="s">
        <v>0</v>
      </c>
      <c r="H13636" s="586" t="s">
        <v>5395</v>
      </c>
    </row>
    <row r="13637" spans="1:8" ht="15.75" customHeight="1" thickBot="1">
      <c r="A13637" s="684"/>
      <c r="B13637" s="684"/>
      <c r="C13637" s="684"/>
      <c r="D13637" s="684"/>
      <c r="E13637" s="684"/>
      <c r="F13637" s="684"/>
      <c r="G13637" s="684"/>
      <c r="H13637" s="684"/>
    </row>
    <row r="13638" spans="1:8">
      <c r="A13638" s="588" t="s">
        <v>1297</v>
      </c>
      <c r="B13638" s="589"/>
      <c r="C13638" s="590"/>
      <c r="D13638" s="591"/>
      <c r="E13638" s="590"/>
      <c r="F13638" s="590"/>
      <c r="G13638" s="592"/>
      <c r="H13638" s="593"/>
    </row>
    <row r="13639" spans="1:8">
      <c r="A13639" s="594" t="s">
        <v>4064</v>
      </c>
      <c r="B13639" s="595"/>
      <c r="C13639" s="595"/>
      <c r="D13639" s="596"/>
      <c r="E13639" s="597" t="s">
        <v>4130</v>
      </c>
      <c r="F13639" s="598" t="s">
        <v>4132</v>
      </c>
      <c r="G13639" s="599" t="s">
        <v>4133</v>
      </c>
      <c r="H13639" s="600" t="s">
        <v>4134</v>
      </c>
    </row>
    <row r="13640" spans="1:8" ht="13.5">
      <c r="A13640" s="663" t="s">
        <v>5384</v>
      </c>
      <c r="B13640" s="664"/>
      <c r="C13640" s="664"/>
      <c r="D13640" s="665"/>
      <c r="E13640" s="604" t="s">
        <v>4263</v>
      </c>
      <c r="F13640" s="685">
        <v>610</v>
      </c>
      <c r="G13640" s="606">
        <v>703</v>
      </c>
      <c r="H13640" s="607">
        <v>428830</v>
      </c>
    </row>
    <row r="13641" spans="1:8" ht="13.5">
      <c r="A13641" s="663" t="s">
        <v>5392</v>
      </c>
      <c r="B13641" s="664" t="s">
        <v>5392</v>
      </c>
      <c r="C13641" s="664" t="s">
        <v>5392</v>
      </c>
      <c r="D13641" s="665" t="s">
        <v>5392</v>
      </c>
      <c r="E13641" s="604" t="s">
        <v>4140</v>
      </c>
      <c r="F13641" s="685">
        <v>0.97</v>
      </c>
      <c r="G13641" s="606">
        <v>215439</v>
      </c>
      <c r="H13641" s="607">
        <v>208975.83</v>
      </c>
    </row>
    <row r="13642" spans="1:8" ht="13.5">
      <c r="A13642" s="663" t="s">
        <v>4176</v>
      </c>
      <c r="B13642" s="664"/>
      <c r="C13642" s="664"/>
      <c r="D13642" s="665"/>
      <c r="E13642" s="604" t="s">
        <v>4177</v>
      </c>
      <c r="F13642" s="685">
        <v>250</v>
      </c>
      <c r="G13642" s="606">
        <v>32</v>
      </c>
      <c r="H13642" s="607">
        <v>8000</v>
      </c>
    </row>
    <row r="13643" spans="1:8" ht="13.5">
      <c r="A13643" s="663"/>
      <c r="B13643" s="664"/>
      <c r="C13643" s="664"/>
      <c r="D13643" s="665"/>
      <c r="E13643" s="604" t="s">
        <v>4141</v>
      </c>
      <c r="F13643" s="685"/>
      <c r="G13643" s="606" t="s">
        <v>4141</v>
      </c>
      <c r="H13643" s="607" t="s">
        <v>4141</v>
      </c>
    </row>
    <row r="13644" spans="1:8" ht="13.5">
      <c r="A13644" s="663"/>
      <c r="B13644" s="664"/>
      <c r="C13644" s="664"/>
      <c r="D13644" s="665"/>
      <c r="E13644" s="611" t="s">
        <v>4142</v>
      </c>
      <c r="F13644" s="611"/>
      <c r="G13644" s="611"/>
      <c r="H13644" s="612">
        <v>645805.82999999996</v>
      </c>
    </row>
    <row r="13645" spans="1:8">
      <c r="A13645" s="613" t="s">
        <v>4143</v>
      </c>
      <c r="B13645" s="614"/>
      <c r="C13645" s="615"/>
      <c r="D13645" s="616"/>
      <c r="E13645" s="615"/>
      <c r="F13645" s="615"/>
      <c r="G13645" s="617"/>
      <c r="H13645" s="618"/>
    </row>
    <row r="13646" spans="1:8">
      <c r="A13646" s="594" t="s">
        <v>4064</v>
      </c>
      <c r="B13646" s="595"/>
      <c r="C13646" s="595"/>
      <c r="D13646" s="596"/>
      <c r="E13646" s="597" t="s">
        <v>4130</v>
      </c>
      <c r="F13646" s="598" t="s">
        <v>4144</v>
      </c>
      <c r="G13646" s="599" t="s">
        <v>4133</v>
      </c>
      <c r="H13646" s="600" t="s">
        <v>4134</v>
      </c>
    </row>
    <row r="13647" spans="1:8">
      <c r="A13647" s="601" t="s">
        <v>4145</v>
      </c>
      <c r="B13647" s="602"/>
      <c r="C13647" s="602"/>
      <c r="D13647" s="603"/>
      <c r="E13647" s="604" t="s">
        <v>4146</v>
      </c>
      <c r="F13647" s="619">
        <v>2</v>
      </c>
      <c r="G13647" s="606">
        <v>1587.2183463750353</v>
      </c>
      <c r="H13647" s="607">
        <v>3174.44</v>
      </c>
    </row>
    <row r="13648" spans="1:8">
      <c r="A13648" s="601"/>
      <c r="B13648" s="602"/>
      <c r="C13648" s="602"/>
      <c r="D13648" s="603"/>
      <c r="E13648" s="604" t="s">
        <v>4141</v>
      </c>
      <c r="F13648" s="619" t="s">
        <v>4141</v>
      </c>
      <c r="G13648" s="606" t="s">
        <v>4141</v>
      </c>
      <c r="H13648" s="607" t="s">
        <v>4141</v>
      </c>
    </row>
    <row r="13649" spans="1:8">
      <c r="A13649" s="620"/>
      <c r="B13649" s="621"/>
      <c r="C13649" s="621"/>
      <c r="D13649" s="622"/>
      <c r="E13649" s="623" t="s">
        <v>4147</v>
      </c>
      <c r="F13649" s="624"/>
      <c r="G13649" s="625"/>
      <c r="H13649" s="612">
        <v>3174.44</v>
      </c>
    </row>
    <row r="13650" spans="1:8">
      <c r="A13650" s="626" t="s">
        <v>4148</v>
      </c>
      <c r="B13650" s="627"/>
      <c r="C13650" s="628"/>
      <c r="D13650" s="629"/>
      <c r="E13650" s="628"/>
      <c r="F13650" s="628"/>
      <c r="G13650" s="630"/>
      <c r="H13650" s="631"/>
    </row>
    <row r="13651" spans="1:8">
      <c r="A13651" s="594" t="s">
        <v>4064</v>
      </c>
      <c r="B13651" s="595"/>
      <c r="C13651" s="595"/>
      <c r="D13651" s="596"/>
      <c r="E13651" s="597" t="s">
        <v>4130</v>
      </c>
      <c r="F13651" s="598" t="s">
        <v>4132</v>
      </c>
      <c r="G13651" s="599" t="s">
        <v>4133</v>
      </c>
      <c r="H13651" s="600" t="s">
        <v>4134</v>
      </c>
    </row>
    <row r="13652" spans="1:8">
      <c r="A13652" s="601" t="s">
        <v>4149</v>
      </c>
      <c r="B13652" s="602"/>
      <c r="C13652" s="602"/>
      <c r="D13652" s="603"/>
      <c r="E13652" s="604" t="s">
        <v>4140</v>
      </c>
      <c r="F13652" s="686">
        <v>0.5</v>
      </c>
      <c r="G13652" s="606">
        <v>64783.484999999993</v>
      </c>
      <c r="H13652" s="607">
        <v>32391.74</v>
      </c>
    </row>
    <row r="13653" spans="1:8">
      <c r="A13653" s="601"/>
      <c r="B13653" s="602"/>
      <c r="C13653" s="602"/>
      <c r="D13653" s="603"/>
      <c r="E13653" s="604" t="s">
        <v>4141</v>
      </c>
      <c r="F13653" s="633"/>
      <c r="G13653" s="606" t="s">
        <v>4141</v>
      </c>
      <c r="H13653" s="607" t="s">
        <v>4141</v>
      </c>
    </row>
    <row r="13654" spans="1:8">
      <c r="A13654" s="601"/>
      <c r="B13654" s="602"/>
      <c r="C13654" s="602"/>
      <c r="D13654" s="603"/>
      <c r="E13654" s="604" t="s">
        <v>4141</v>
      </c>
      <c r="F13654" s="633"/>
      <c r="G13654" s="606" t="s">
        <v>4141</v>
      </c>
      <c r="H13654" s="607" t="s">
        <v>4141</v>
      </c>
    </row>
    <row r="13655" spans="1:8">
      <c r="A13655" s="601"/>
      <c r="B13655" s="602"/>
      <c r="C13655" s="602"/>
      <c r="D13655" s="603"/>
      <c r="E13655" s="623" t="s">
        <v>4150</v>
      </c>
      <c r="F13655" s="624"/>
      <c r="G13655" s="625"/>
      <c r="H13655" s="612">
        <v>32391.74</v>
      </c>
    </row>
    <row r="13656" spans="1:8">
      <c r="A13656" s="634" t="s">
        <v>4151</v>
      </c>
      <c r="B13656" s="635"/>
      <c r="C13656" s="636"/>
      <c r="D13656" s="637"/>
      <c r="E13656" s="636"/>
      <c r="F13656" s="636"/>
      <c r="G13656" s="638"/>
      <c r="H13656" s="639"/>
    </row>
    <row r="13657" spans="1:8">
      <c r="A13657" s="594" t="s">
        <v>4064</v>
      </c>
      <c r="B13657" s="595"/>
      <c r="C13657" s="595"/>
      <c r="D13657" s="596"/>
      <c r="E13657" s="597" t="s">
        <v>4130</v>
      </c>
      <c r="F13657" s="598" t="s">
        <v>4144</v>
      </c>
      <c r="G13657" s="599" t="s">
        <v>4133</v>
      </c>
      <c r="H13657" s="600" t="s">
        <v>4134</v>
      </c>
    </row>
    <row r="13658" spans="1:8">
      <c r="A13658" s="601" t="s">
        <v>4195</v>
      </c>
      <c r="B13658" s="602"/>
      <c r="C13658" s="602"/>
      <c r="D13658" s="603"/>
      <c r="E13658" s="604" t="s">
        <v>4146</v>
      </c>
      <c r="F13658" s="640">
        <v>2</v>
      </c>
      <c r="G13658" s="606">
        <v>45029.264109374999</v>
      </c>
      <c r="H13658" s="607">
        <v>90058.53</v>
      </c>
    </row>
    <row r="13659" spans="1:8">
      <c r="A13659" s="601"/>
      <c r="B13659" s="602"/>
      <c r="C13659" s="602"/>
      <c r="D13659" s="603"/>
      <c r="E13659" s="633" t="s">
        <v>4141</v>
      </c>
      <c r="F13659" s="605"/>
      <c r="G13659" s="606" t="s">
        <v>4141</v>
      </c>
      <c r="H13659" s="607" t="s">
        <v>4141</v>
      </c>
    </row>
    <row r="13660" spans="1:8" ht="13.5" thickBot="1">
      <c r="A13660" s="641"/>
      <c r="B13660" s="642"/>
      <c r="C13660" s="642"/>
      <c r="D13660" s="643"/>
      <c r="E13660" s="644" t="s">
        <v>4153</v>
      </c>
      <c r="F13660" s="645"/>
      <c r="G13660" s="646"/>
      <c r="H13660" s="647">
        <v>90058.53</v>
      </c>
    </row>
    <row r="13661" spans="1:8" ht="13.5" thickBot="1">
      <c r="A13661" s="648" t="s">
        <v>4154</v>
      </c>
      <c r="B13661" s="649"/>
      <c r="C13661" s="649"/>
      <c r="D13661" s="649"/>
      <c r="E13661" s="650"/>
      <c r="F13661" s="651">
        <v>771430.54</v>
      </c>
      <c r="G13661" s="652"/>
      <c r="H13661" s="653"/>
    </row>
    <row r="13662" spans="1:8">
      <c r="A13662" s="551"/>
      <c r="B13662" s="551"/>
      <c r="C13662" s="551"/>
      <c r="D13662" s="551"/>
      <c r="E13662" s="551"/>
      <c r="F13662" s="551"/>
      <c r="G13662" s="551"/>
      <c r="H13662" s="551"/>
    </row>
    <row r="13663" spans="1:8" ht="13.5" thickBot="1">
      <c r="A13663" s="683"/>
      <c r="B13663" s="683"/>
      <c r="C13663" s="683"/>
      <c r="D13663" s="683"/>
      <c r="E13663" s="683"/>
      <c r="F13663" s="683"/>
      <c r="G13663" s="683"/>
      <c r="H13663" s="683"/>
    </row>
    <row r="13664" spans="1:8" ht="13.5" thickBot="1">
      <c r="A13664" s="573" t="s">
        <v>4129</v>
      </c>
      <c r="B13664" s="581"/>
      <c r="C13664" s="581"/>
      <c r="D13664" s="582" t="s">
        <v>1051</v>
      </c>
      <c r="E13664" s="583" t="s">
        <v>4130</v>
      </c>
      <c r="F13664" s="584" t="s">
        <v>33</v>
      </c>
      <c r="G13664" s="585" t="s">
        <v>0</v>
      </c>
      <c r="H13664" s="586" t="s">
        <v>5396</v>
      </c>
    </row>
    <row r="13665" spans="1:8" ht="15.75" customHeight="1" thickBot="1">
      <c r="A13665" s="684"/>
      <c r="B13665" s="684"/>
      <c r="C13665" s="684"/>
      <c r="D13665" s="684"/>
      <c r="E13665" s="684"/>
      <c r="F13665" s="684"/>
      <c r="G13665" s="684"/>
      <c r="H13665" s="684"/>
    </row>
    <row r="13666" spans="1:8">
      <c r="A13666" s="588" t="s">
        <v>1297</v>
      </c>
      <c r="B13666" s="589"/>
      <c r="C13666" s="590"/>
      <c r="D13666" s="591"/>
      <c r="E13666" s="590"/>
      <c r="F13666" s="590"/>
      <c r="G13666" s="592"/>
      <c r="H13666" s="593"/>
    </row>
    <row r="13667" spans="1:8">
      <c r="A13667" s="594" t="s">
        <v>4064</v>
      </c>
      <c r="B13667" s="595"/>
      <c r="C13667" s="595"/>
      <c r="D13667" s="596"/>
      <c r="E13667" s="597" t="s">
        <v>4130</v>
      </c>
      <c r="F13667" s="598" t="s">
        <v>4132</v>
      </c>
      <c r="G13667" s="599" t="s">
        <v>4133</v>
      </c>
      <c r="H13667" s="600" t="s">
        <v>4134</v>
      </c>
    </row>
    <row r="13668" spans="1:8" ht="13.5">
      <c r="A13668" s="663" t="s">
        <v>5384</v>
      </c>
      <c r="B13668" s="664"/>
      <c r="C13668" s="664"/>
      <c r="D13668" s="665"/>
      <c r="E13668" s="604" t="s">
        <v>4263</v>
      </c>
      <c r="F13668" s="685">
        <v>454</v>
      </c>
      <c r="G13668" s="606">
        <v>703</v>
      </c>
      <c r="H13668" s="607">
        <v>319162</v>
      </c>
    </row>
    <row r="13669" spans="1:8" ht="13.5">
      <c r="A13669" s="663" t="s">
        <v>5392</v>
      </c>
      <c r="B13669" s="664" t="s">
        <v>5392</v>
      </c>
      <c r="C13669" s="664" t="s">
        <v>5392</v>
      </c>
      <c r="D13669" s="665" t="s">
        <v>5392</v>
      </c>
      <c r="E13669" s="604" t="s">
        <v>4140</v>
      </c>
      <c r="F13669" s="685">
        <v>1.0900000000000001</v>
      </c>
      <c r="G13669" s="606">
        <v>215439</v>
      </c>
      <c r="H13669" s="607">
        <v>234828.51</v>
      </c>
    </row>
    <row r="13670" spans="1:8" ht="13.5">
      <c r="A13670" s="663" t="s">
        <v>4176</v>
      </c>
      <c r="B13670" s="664"/>
      <c r="C13670" s="664"/>
      <c r="D13670" s="665"/>
      <c r="E13670" s="604" t="s">
        <v>4177</v>
      </c>
      <c r="F13670" s="685">
        <v>240</v>
      </c>
      <c r="G13670" s="606">
        <v>32</v>
      </c>
      <c r="H13670" s="607">
        <v>7680</v>
      </c>
    </row>
    <row r="13671" spans="1:8" ht="13.5">
      <c r="A13671" s="663"/>
      <c r="B13671" s="664"/>
      <c r="C13671" s="664"/>
      <c r="D13671" s="665"/>
      <c r="E13671" s="604" t="s">
        <v>4141</v>
      </c>
      <c r="F13671" s="685"/>
      <c r="G13671" s="606" t="s">
        <v>4141</v>
      </c>
      <c r="H13671" s="607" t="s">
        <v>4141</v>
      </c>
    </row>
    <row r="13672" spans="1:8" ht="13.5">
      <c r="A13672" s="663"/>
      <c r="B13672" s="664"/>
      <c r="C13672" s="664"/>
      <c r="D13672" s="665"/>
      <c r="E13672" s="611" t="s">
        <v>4142</v>
      </c>
      <c r="F13672" s="611"/>
      <c r="G13672" s="611"/>
      <c r="H13672" s="612">
        <v>561670.51</v>
      </c>
    </row>
    <row r="13673" spans="1:8">
      <c r="A13673" s="613" t="s">
        <v>4143</v>
      </c>
      <c r="B13673" s="614"/>
      <c r="C13673" s="615"/>
      <c r="D13673" s="616"/>
      <c r="E13673" s="615"/>
      <c r="F13673" s="615"/>
      <c r="G13673" s="617"/>
      <c r="H13673" s="618"/>
    </row>
    <row r="13674" spans="1:8">
      <c r="A13674" s="594" t="s">
        <v>4064</v>
      </c>
      <c r="B13674" s="595"/>
      <c r="C13674" s="595"/>
      <c r="D13674" s="596"/>
      <c r="E13674" s="597" t="s">
        <v>4130</v>
      </c>
      <c r="F13674" s="598" t="s">
        <v>4144</v>
      </c>
      <c r="G13674" s="599" t="s">
        <v>4133</v>
      </c>
      <c r="H13674" s="600" t="s">
        <v>4134</v>
      </c>
    </row>
    <row r="13675" spans="1:8">
      <c r="A13675" s="601" t="s">
        <v>4145</v>
      </c>
      <c r="B13675" s="602"/>
      <c r="C13675" s="602"/>
      <c r="D13675" s="603"/>
      <c r="E13675" s="604" t="s">
        <v>4146</v>
      </c>
      <c r="F13675" s="619">
        <v>2</v>
      </c>
      <c r="G13675" s="606">
        <v>1587.2183463750353</v>
      </c>
      <c r="H13675" s="607">
        <v>3174.44</v>
      </c>
    </row>
    <row r="13676" spans="1:8">
      <c r="A13676" s="601"/>
      <c r="B13676" s="602"/>
      <c r="C13676" s="602"/>
      <c r="D13676" s="603"/>
      <c r="E13676" s="604" t="s">
        <v>4141</v>
      </c>
      <c r="F13676" s="619" t="s">
        <v>4141</v>
      </c>
      <c r="G13676" s="606" t="s">
        <v>4141</v>
      </c>
      <c r="H13676" s="607" t="s">
        <v>4141</v>
      </c>
    </row>
    <row r="13677" spans="1:8">
      <c r="A13677" s="620"/>
      <c r="B13677" s="621"/>
      <c r="C13677" s="621"/>
      <c r="D13677" s="622"/>
      <c r="E13677" s="623" t="s">
        <v>4147</v>
      </c>
      <c r="F13677" s="624"/>
      <c r="G13677" s="625"/>
      <c r="H13677" s="612">
        <v>3174.44</v>
      </c>
    </row>
    <row r="13678" spans="1:8">
      <c r="A13678" s="626" t="s">
        <v>4148</v>
      </c>
      <c r="B13678" s="627"/>
      <c r="C13678" s="628"/>
      <c r="D13678" s="629"/>
      <c r="E13678" s="628"/>
      <c r="F13678" s="628"/>
      <c r="G13678" s="630"/>
      <c r="H13678" s="631"/>
    </row>
    <row r="13679" spans="1:8">
      <c r="A13679" s="594" t="s">
        <v>4064</v>
      </c>
      <c r="B13679" s="595"/>
      <c r="C13679" s="595"/>
      <c r="D13679" s="596"/>
      <c r="E13679" s="597" t="s">
        <v>4130</v>
      </c>
      <c r="F13679" s="598" t="s">
        <v>4132</v>
      </c>
      <c r="G13679" s="599" t="s">
        <v>4133</v>
      </c>
      <c r="H13679" s="600" t="s">
        <v>4134</v>
      </c>
    </row>
    <row r="13680" spans="1:8">
      <c r="A13680" s="601" t="s">
        <v>4149</v>
      </c>
      <c r="B13680" s="602"/>
      <c r="C13680" s="602"/>
      <c r="D13680" s="603"/>
      <c r="E13680" s="604" t="s">
        <v>4140</v>
      </c>
      <c r="F13680" s="686">
        <v>0.5</v>
      </c>
      <c r="G13680" s="606">
        <v>64783.484999999993</v>
      </c>
      <c r="H13680" s="607">
        <v>32391.74</v>
      </c>
    </row>
    <row r="13681" spans="1:8">
      <c r="A13681" s="601"/>
      <c r="B13681" s="602"/>
      <c r="C13681" s="602"/>
      <c r="D13681" s="603"/>
      <c r="E13681" s="604" t="s">
        <v>4141</v>
      </c>
      <c r="F13681" s="633"/>
      <c r="G13681" s="606" t="s">
        <v>4141</v>
      </c>
      <c r="H13681" s="607" t="s">
        <v>4141</v>
      </c>
    </row>
    <row r="13682" spans="1:8">
      <c r="A13682" s="601"/>
      <c r="B13682" s="602"/>
      <c r="C13682" s="602"/>
      <c r="D13682" s="603"/>
      <c r="E13682" s="604" t="s">
        <v>4141</v>
      </c>
      <c r="F13682" s="633"/>
      <c r="G13682" s="606" t="s">
        <v>4141</v>
      </c>
      <c r="H13682" s="607" t="s">
        <v>4141</v>
      </c>
    </row>
    <row r="13683" spans="1:8">
      <c r="A13683" s="601"/>
      <c r="B13683" s="602"/>
      <c r="C13683" s="602"/>
      <c r="D13683" s="603"/>
      <c r="E13683" s="623" t="s">
        <v>4150</v>
      </c>
      <c r="F13683" s="624"/>
      <c r="G13683" s="625"/>
      <c r="H13683" s="612">
        <v>32391.74</v>
      </c>
    </row>
    <row r="13684" spans="1:8">
      <c r="A13684" s="634" t="s">
        <v>4151</v>
      </c>
      <c r="B13684" s="635"/>
      <c r="C13684" s="636"/>
      <c r="D13684" s="637"/>
      <c r="E13684" s="636"/>
      <c r="F13684" s="636"/>
      <c r="G13684" s="638"/>
      <c r="H13684" s="639"/>
    </row>
    <row r="13685" spans="1:8">
      <c r="A13685" s="594" t="s">
        <v>4064</v>
      </c>
      <c r="B13685" s="595"/>
      <c r="C13685" s="595"/>
      <c r="D13685" s="596"/>
      <c r="E13685" s="597" t="s">
        <v>4130</v>
      </c>
      <c r="F13685" s="598" t="s">
        <v>4144</v>
      </c>
      <c r="G13685" s="599" t="s">
        <v>4133</v>
      </c>
      <c r="H13685" s="600" t="s">
        <v>4134</v>
      </c>
    </row>
    <row r="13686" spans="1:8">
      <c r="A13686" s="601" t="s">
        <v>4195</v>
      </c>
      <c r="B13686" s="602"/>
      <c r="C13686" s="602"/>
      <c r="D13686" s="603"/>
      <c r="E13686" s="604" t="s">
        <v>4146</v>
      </c>
      <c r="F13686" s="640">
        <v>2</v>
      </c>
      <c r="G13686" s="606">
        <v>45029.264109374999</v>
      </c>
      <c r="H13686" s="607">
        <v>90058.53</v>
      </c>
    </row>
    <row r="13687" spans="1:8">
      <c r="A13687" s="601"/>
      <c r="B13687" s="602"/>
      <c r="C13687" s="602"/>
      <c r="D13687" s="603"/>
      <c r="E13687" s="633" t="s">
        <v>4141</v>
      </c>
      <c r="F13687" s="605"/>
      <c r="G13687" s="606" t="s">
        <v>4141</v>
      </c>
      <c r="H13687" s="607" t="s">
        <v>4141</v>
      </c>
    </row>
    <row r="13688" spans="1:8" ht="13.5" thickBot="1">
      <c r="A13688" s="641"/>
      <c r="B13688" s="642"/>
      <c r="C13688" s="642"/>
      <c r="D13688" s="643"/>
      <c r="E13688" s="644" t="s">
        <v>4153</v>
      </c>
      <c r="F13688" s="645"/>
      <c r="G13688" s="646"/>
      <c r="H13688" s="647">
        <v>90058.53</v>
      </c>
    </row>
    <row r="13689" spans="1:8" ht="13.5" thickBot="1">
      <c r="A13689" s="648" t="s">
        <v>4154</v>
      </c>
      <c r="B13689" s="649"/>
      <c r="C13689" s="649"/>
      <c r="D13689" s="649"/>
      <c r="E13689" s="650"/>
      <c r="F13689" s="651">
        <v>687295.22</v>
      </c>
      <c r="G13689" s="652"/>
      <c r="H13689" s="653"/>
    </row>
    <row r="13690" spans="1:8">
      <c r="A13690" s="551"/>
      <c r="B13690" s="551"/>
      <c r="C13690" s="551"/>
      <c r="D13690" s="551"/>
      <c r="E13690" s="551"/>
      <c r="F13690" s="551"/>
      <c r="G13690" s="551"/>
      <c r="H13690" s="551"/>
    </row>
    <row r="13691" spans="1:8" ht="13.5" thickBot="1">
      <c r="A13691" s="683"/>
      <c r="B13691" s="683"/>
      <c r="C13691" s="683"/>
      <c r="D13691" s="683"/>
      <c r="E13691" s="683"/>
      <c r="F13691" s="683"/>
      <c r="G13691" s="683"/>
      <c r="H13691" s="683"/>
    </row>
    <row r="13692" spans="1:8" ht="26.25" thickBot="1">
      <c r="A13692" s="573" t="s">
        <v>4129</v>
      </c>
      <c r="B13692" s="581"/>
      <c r="C13692" s="581"/>
      <c r="D13692" s="582" t="s">
        <v>1053</v>
      </c>
      <c r="E13692" s="583" t="s">
        <v>4130</v>
      </c>
      <c r="F13692" s="584" t="s">
        <v>33</v>
      </c>
      <c r="G13692" s="585" t="s">
        <v>0</v>
      </c>
      <c r="H13692" s="586" t="s">
        <v>5397</v>
      </c>
    </row>
    <row r="13693" spans="1:8" ht="15.75" customHeight="1" thickBot="1">
      <c r="A13693" s="684"/>
      <c r="B13693" s="684"/>
      <c r="C13693" s="684"/>
      <c r="D13693" s="684"/>
      <c r="E13693" s="684"/>
      <c r="F13693" s="684"/>
      <c r="G13693" s="684"/>
      <c r="H13693" s="684"/>
    </row>
    <row r="13694" spans="1:8">
      <c r="A13694" s="588" t="s">
        <v>1297</v>
      </c>
      <c r="B13694" s="589"/>
      <c r="C13694" s="590"/>
      <c r="D13694" s="591"/>
      <c r="E13694" s="590"/>
      <c r="F13694" s="590"/>
      <c r="G13694" s="592"/>
      <c r="H13694" s="593"/>
    </row>
    <row r="13695" spans="1:8">
      <c r="A13695" s="594" t="s">
        <v>4064</v>
      </c>
      <c r="B13695" s="595"/>
      <c r="C13695" s="595"/>
      <c r="D13695" s="596"/>
      <c r="E13695" s="597" t="s">
        <v>4130</v>
      </c>
      <c r="F13695" s="598" t="s">
        <v>4132</v>
      </c>
      <c r="G13695" s="599" t="s">
        <v>4133</v>
      </c>
      <c r="H13695" s="600" t="s">
        <v>4134</v>
      </c>
    </row>
    <row r="13696" spans="1:8" ht="13.5">
      <c r="A13696" s="663" t="s">
        <v>5384</v>
      </c>
      <c r="B13696" s="664"/>
      <c r="C13696" s="664"/>
      <c r="D13696" s="665"/>
      <c r="E13696" s="604" t="s">
        <v>4263</v>
      </c>
      <c r="F13696" s="685">
        <v>454</v>
      </c>
      <c r="G13696" s="606">
        <v>703</v>
      </c>
      <c r="H13696" s="607">
        <v>319162</v>
      </c>
    </row>
    <row r="13697" spans="1:8" ht="13.5">
      <c r="A13697" s="663" t="s">
        <v>5392</v>
      </c>
      <c r="B13697" s="664" t="s">
        <v>5392</v>
      </c>
      <c r="C13697" s="664" t="s">
        <v>5392</v>
      </c>
      <c r="D13697" s="665" t="s">
        <v>5392</v>
      </c>
      <c r="E13697" s="604" t="s">
        <v>4140</v>
      </c>
      <c r="F13697" s="685">
        <v>1.0900000000000001</v>
      </c>
      <c r="G13697" s="606">
        <v>215439</v>
      </c>
      <c r="H13697" s="607">
        <v>234828.51</v>
      </c>
    </row>
    <row r="13698" spans="1:8" ht="13.5">
      <c r="A13698" s="663" t="s">
        <v>4176</v>
      </c>
      <c r="B13698" s="664"/>
      <c r="C13698" s="664"/>
      <c r="D13698" s="665"/>
      <c r="E13698" s="604" t="s">
        <v>4177</v>
      </c>
      <c r="F13698" s="685">
        <v>240</v>
      </c>
      <c r="G13698" s="606">
        <v>32</v>
      </c>
      <c r="H13698" s="607">
        <v>7680</v>
      </c>
    </row>
    <row r="13699" spans="1:8" ht="13.5">
      <c r="A13699" s="663" t="s">
        <v>5398</v>
      </c>
      <c r="B13699" s="664"/>
      <c r="C13699" s="664"/>
      <c r="D13699" s="665"/>
      <c r="E13699" s="604" t="s">
        <v>4138</v>
      </c>
      <c r="F13699" s="685">
        <v>1.1000000000000001</v>
      </c>
      <c r="G13699" s="606">
        <v>367395</v>
      </c>
      <c r="H13699" s="607">
        <v>404134.5</v>
      </c>
    </row>
    <row r="13700" spans="1:8" ht="13.5">
      <c r="A13700" s="663"/>
      <c r="B13700" s="664"/>
      <c r="C13700" s="664"/>
      <c r="D13700" s="665"/>
      <c r="E13700" s="611" t="s">
        <v>4142</v>
      </c>
      <c r="F13700" s="611"/>
      <c r="G13700" s="611"/>
      <c r="H13700" s="612">
        <v>965805.01</v>
      </c>
    </row>
    <row r="13701" spans="1:8">
      <c r="A13701" s="613" t="s">
        <v>4143</v>
      </c>
      <c r="B13701" s="614"/>
      <c r="C13701" s="615"/>
      <c r="D13701" s="616"/>
      <c r="E13701" s="615"/>
      <c r="F13701" s="615"/>
      <c r="G13701" s="617"/>
      <c r="H13701" s="618"/>
    </row>
    <row r="13702" spans="1:8">
      <c r="A13702" s="594" t="s">
        <v>4064</v>
      </c>
      <c r="B13702" s="595"/>
      <c r="C13702" s="595"/>
      <c r="D13702" s="596"/>
      <c r="E13702" s="597" t="s">
        <v>4130</v>
      </c>
      <c r="F13702" s="598" t="s">
        <v>4144</v>
      </c>
      <c r="G13702" s="599" t="s">
        <v>4133</v>
      </c>
      <c r="H13702" s="600" t="s">
        <v>4134</v>
      </c>
    </row>
    <row r="13703" spans="1:8">
      <c r="A13703" s="601" t="s">
        <v>4145</v>
      </c>
      <c r="B13703" s="602"/>
      <c r="C13703" s="602"/>
      <c r="D13703" s="603"/>
      <c r="E13703" s="604" t="s">
        <v>4146</v>
      </c>
      <c r="F13703" s="619">
        <v>2</v>
      </c>
      <c r="G13703" s="606">
        <v>1587.2183463750353</v>
      </c>
      <c r="H13703" s="607">
        <v>3174.44</v>
      </c>
    </row>
    <row r="13704" spans="1:8">
      <c r="A13704" s="601"/>
      <c r="B13704" s="602"/>
      <c r="C13704" s="602"/>
      <c r="D13704" s="603"/>
      <c r="E13704" s="604" t="s">
        <v>4141</v>
      </c>
      <c r="F13704" s="619" t="s">
        <v>4141</v>
      </c>
      <c r="G13704" s="606" t="s">
        <v>4141</v>
      </c>
      <c r="H13704" s="607" t="s">
        <v>4141</v>
      </c>
    </row>
    <row r="13705" spans="1:8">
      <c r="A13705" s="620"/>
      <c r="B13705" s="621"/>
      <c r="C13705" s="621"/>
      <c r="D13705" s="622"/>
      <c r="E13705" s="623" t="s">
        <v>4147</v>
      </c>
      <c r="F13705" s="624"/>
      <c r="G13705" s="625"/>
      <c r="H13705" s="612">
        <v>3174.44</v>
      </c>
    </row>
    <row r="13706" spans="1:8">
      <c r="A13706" s="626" t="s">
        <v>4148</v>
      </c>
      <c r="B13706" s="627"/>
      <c r="C13706" s="628"/>
      <c r="D13706" s="629"/>
      <c r="E13706" s="628"/>
      <c r="F13706" s="628"/>
      <c r="G13706" s="630"/>
      <c r="H13706" s="631"/>
    </row>
    <row r="13707" spans="1:8">
      <c r="A13707" s="594" t="s">
        <v>4064</v>
      </c>
      <c r="B13707" s="595"/>
      <c r="C13707" s="595"/>
      <c r="D13707" s="596"/>
      <c r="E13707" s="597" t="s">
        <v>4130</v>
      </c>
      <c r="F13707" s="598" t="s">
        <v>4132</v>
      </c>
      <c r="G13707" s="599" t="s">
        <v>4133</v>
      </c>
      <c r="H13707" s="600" t="s">
        <v>4134</v>
      </c>
    </row>
    <row r="13708" spans="1:8">
      <c r="A13708" s="601" t="s">
        <v>4149</v>
      </c>
      <c r="B13708" s="602"/>
      <c r="C13708" s="602"/>
      <c r="D13708" s="603"/>
      <c r="E13708" s="604" t="s">
        <v>4140</v>
      </c>
      <c r="F13708" s="686">
        <v>0.5</v>
      </c>
      <c r="G13708" s="606">
        <v>64783.484999999993</v>
      </c>
      <c r="H13708" s="607">
        <v>32391.74</v>
      </c>
    </row>
    <row r="13709" spans="1:8">
      <c r="A13709" s="601"/>
      <c r="B13709" s="602"/>
      <c r="C13709" s="602"/>
      <c r="D13709" s="603"/>
      <c r="E13709" s="604" t="s">
        <v>4141</v>
      </c>
      <c r="F13709" s="633"/>
      <c r="G13709" s="606" t="s">
        <v>4141</v>
      </c>
      <c r="H13709" s="607" t="s">
        <v>4141</v>
      </c>
    </row>
    <row r="13710" spans="1:8">
      <c r="A13710" s="601"/>
      <c r="B13710" s="602"/>
      <c r="C13710" s="602"/>
      <c r="D13710" s="603"/>
      <c r="E13710" s="604" t="s">
        <v>4141</v>
      </c>
      <c r="F13710" s="633"/>
      <c r="G13710" s="606" t="s">
        <v>4141</v>
      </c>
      <c r="H13710" s="607" t="s">
        <v>4141</v>
      </c>
    </row>
    <row r="13711" spans="1:8">
      <c r="A13711" s="601"/>
      <c r="B13711" s="602"/>
      <c r="C13711" s="602"/>
      <c r="D13711" s="603"/>
      <c r="E13711" s="623" t="s">
        <v>4150</v>
      </c>
      <c r="F13711" s="624"/>
      <c r="G13711" s="625"/>
      <c r="H13711" s="612">
        <v>32391.74</v>
      </c>
    </row>
    <row r="13712" spans="1:8">
      <c r="A13712" s="634" t="s">
        <v>4151</v>
      </c>
      <c r="B13712" s="635"/>
      <c r="C13712" s="636"/>
      <c r="D13712" s="637"/>
      <c r="E13712" s="636"/>
      <c r="F13712" s="636"/>
      <c r="G13712" s="638"/>
      <c r="H13712" s="639"/>
    </row>
    <row r="13713" spans="1:8">
      <c r="A13713" s="594" t="s">
        <v>4064</v>
      </c>
      <c r="B13713" s="595"/>
      <c r="C13713" s="595"/>
      <c r="D13713" s="596"/>
      <c r="E13713" s="597" t="s">
        <v>4130</v>
      </c>
      <c r="F13713" s="598" t="s">
        <v>4144</v>
      </c>
      <c r="G13713" s="599" t="s">
        <v>4133</v>
      </c>
      <c r="H13713" s="600" t="s">
        <v>4134</v>
      </c>
    </row>
    <row r="13714" spans="1:8">
      <c r="A13714" s="601" t="s">
        <v>4195</v>
      </c>
      <c r="B13714" s="602"/>
      <c r="C13714" s="602"/>
      <c r="D13714" s="603"/>
      <c r="E13714" s="604" t="s">
        <v>4146</v>
      </c>
      <c r="F13714" s="640">
        <v>2</v>
      </c>
      <c r="G13714" s="606">
        <v>45029.264109374999</v>
      </c>
      <c r="H13714" s="607">
        <v>90058.53</v>
      </c>
    </row>
    <row r="13715" spans="1:8">
      <c r="A13715" s="601"/>
      <c r="B13715" s="602"/>
      <c r="C13715" s="602"/>
      <c r="D13715" s="603"/>
      <c r="E13715" s="633" t="s">
        <v>4141</v>
      </c>
      <c r="F13715" s="605"/>
      <c r="G13715" s="606" t="s">
        <v>4141</v>
      </c>
      <c r="H13715" s="607" t="s">
        <v>4141</v>
      </c>
    </row>
    <row r="13716" spans="1:8" ht="13.5" thickBot="1">
      <c r="A13716" s="641"/>
      <c r="B13716" s="642"/>
      <c r="C13716" s="642"/>
      <c r="D13716" s="643"/>
      <c r="E13716" s="644" t="s">
        <v>4153</v>
      </c>
      <c r="F13716" s="645"/>
      <c r="G13716" s="646"/>
      <c r="H13716" s="647">
        <v>90058.53</v>
      </c>
    </row>
    <row r="13717" spans="1:8" ht="13.5" thickBot="1">
      <c r="A13717" s="648" t="s">
        <v>4154</v>
      </c>
      <c r="B13717" s="649"/>
      <c r="C13717" s="649"/>
      <c r="D13717" s="649"/>
      <c r="E13717" s="650"/>
      <c r="F13717" s="651">
        <v>1091429.72</v>
      </c>
      <c r="G13717" s="652"/>
      <c r="H13717" s="653"/>
    </row>
    <row r="13718" spans="1:8">
      <c r="A13718" s="551"/>
      <c r="B13718" s="551"/>
      <c r="C13718" s="551"/>
      <c r="D13718" s="551"/>
      <c r="E13718" s="551"/>
      <c r="F13718" s="551"/>
      <c r="G13718" s="551"/>
      <c r="H13718" s="551"/>
    </row>
    <row r="13719" spans="1:8" ht="13.5" thickBot="1">
      <c r="A13719" s="683"/>
      <c r="B13719" s="683"/>
      <c r="C13719" s="683"/>
      <c r="D13719" s="683"/>
      <c r="E13719" s="683"/>
      <c r="F13719" s="683"/>
      <c r="G13719" s="683"/>
      <c r="H13719" s="683"/>
    </row>
    <row r="13720" spans="1:8" ht="13.5" thickBot="1">
      <c r="A13720" s="573" t="s">
        <v>4129</v>
      </c>
      <c r="B13720" s="581"/>
      <c r="C13720" s="581"/>
      <c r="D13720" s="582" t="s">
        <v>1055</v>
      </c>
      <c r="E13720" s="583" t="s">
        <v>4130</v>
      </c>
      <c r="F13720" s="584" t="s">
        <v>33</v>
      </c>
      <c r="G13720" s="585" t="s">
        <v>0</v>
      </c>
      <c r="H13720" s="586" t="s">
        <v>5399</v>
      </c>
    </row>
    <row r="13721" spans="1:8" ht="15.75" customHeight="1" thickBot="1">
      <c r="A13721" s="709"/>
      <c r="B13721" s="709"/>
      <c r="C13721" s="709"/>
      <c r="D13721" s="709"/>
      <c r="E13721" s="709"/>
      <c r="F13721" s="709"/>
      <c r="G13721" s="709"/>
      <c r="H13721" s="709"/>
    </row>
    <row r="13722" spans="1:8">
      <c r="A13722" s="588" t="s">
        <v>1297</v>
      </c>
      <c r="B13722" s="589"/>
      <c r="C13722" s="590"/>
      <c r="D13722" s="591"/>
      <c r="E13722" s="590"/>
      <c r="F13722" s="590"/>
      <c r="G13722" s="592"/>
      <c r="H13722" s="593"/>
    </row>
    <row r="13723" spans="1:8">
      <c r="A13723" s="594" t="s">
        <v>4064</v>
      </c>
      <c r="B13723" s="595"/>
      <c r="C13723" s="595"/>
      <c r="D13723" s="596"/>
      <c r="E13723" s="597" t="s">
        <v>4130</v>
      </c>
      <c r="F13723" s="598" t="s">
        <v>4132</v>
      </c>
      <c r="G13723" s="599" t="s">
        <v>4133</v>
      </c>
      <c r="H13723" s="600" t="s">
        <v>4134</v>
      </c>
    </row>
    <row r="13724" spans="1:8" ht="13.5">
      <c r="A13724" s="663" t="s">
        <v>5384</v>
      </c>
      <c r="B13724" s="664"/>
      <c r="C13724" s="664"/>
      <c r="D13724" s="665"/>
      <c r="E13724" s="604" t="s">
        <v>4263</v>
      </c>
      <c r="F13724" s="685">
        <v>364</v>
      </c>
      <c r="G13724" s="606">
        <v>703</v>
      </c>
      <c r="H13724" s="607">
        <v>255892</v>
      </c>
    </row>
    <row r="13725" spans="1:8" ht="13.5">
      <c r="A13725" s="663" t="s">
        <v>5392</v>
      </c>
      <c r="B13725" s="664"/>
      <c r="C13725" s="664"/>
      <c r="D13725" s="665"/>
      <c r="E13725" s="604" t="s">
        <v>4140</v>
      </c>
      <c r="F13725" s="685">
        <v>1.1599999999999999</v>
      </c>
      <c r="G13725" s="606">
        <v>215439</v>
      </c>
      <c r="H13725" s="607">
        <v>249909.24</v>
      </c>
    </row>
    <row r="13726" spans="1:8" ht="13.5">
      <c r="A13726" s="663" t="s">
        <v>4176</v>
      </c>
      <c r="B13726" s="664"/>
      <c r="C13726" s="664"/>
      <c r="D13726" s="665"/>
      <c r="E13726" s="604" t="s">
        <v>4177</v>
      </c>
      <c r="F13726" s="685">
        <v>220</v>
      </c>
      <c r="G13726" s="606">
        <v>32</v>
      </c>
      <c r="H13726" s="607">
        <v>7040</v>
      </c>
    </row>
    <row r="13727" spans="1:8" ht="14.25" thickBot="1">
      <c r="A13727" s="663"/>
      <c r="B13727" s="664"/>
      <c r="C13727" s="664"/>
      <c r="D13727" s="665"/>
      <c r="E13727" s="623" t="s">
        <v>4142</v>
      </c>
      <c r="F13727" s="624"/>
      <c r="G13727" s="625"/>
      <c r="H13727" s="612">
        <v>512841.24</v>
      </c>
    </row>
    <row r="13728" spans="1:8">
      <c r="A13728" s="588" t="s">
        <v>4143</v>
      </c>
      <c r="B13728" s="589"/>
      <c r="C13728" s="590"/>
      <c r="D13728" s="591"/>
      <c r="E13728" s="590"/>
      <c r="F13728" s="590"/>
      <c r="G13728" s="592"/>
      <c r="H13728" s="593"/>
    </row>
    <row r="13729" spans="1:8">
      <c r="A13729" s="594" t="s">
        <v>4064</v>
      </c>
      <c r="B13729" s="595"/>
      <c r="C13729" s="595"/>
      <c r="D13729" s="596"/>
      <c r="E13729" s="597" t="s">
        <v>4130</v>
      </c>
      <c r="F13729" s="598" t="s">
        <v>4144</v>
      </c>
      <c r="G13729" s="599" t="s">
        <v>4133</v>
      </c>
      <c r="H13729" s="600" t="s">
        <v>4134</v>
      </c>
    </row>
    <row r="13730" spans="1:8">
      <c r="A13730" s="601" t="s">
        <v>4145</v>
      </c>
      <c r="B13730" s="602"/>
      <c r="C13730" s="602"/>
      <c r="D13730" s="603"/>
      <c r="E13730" s="604" t="s">
        <v>4146</v>
      </c>
      <c r="F13730" s="619">
        <v>2</v>
      </c>
      <c r="G13730" s="606">
        <v>1587.2183463750353</v>
      </c>
      <c r="H13730" s="607">
        <v>3174.44</v>
      </c>
    </row>
    <row r="13731" spans="1:8">
      <c r="A13731" s="601"/>
      <c r="B13731" s="602"/>
      <c r="C13731" s="602"/>
      <c r="D13731" s="603"/>
      <c r="E13731" s="604" t="s">
        <v>4141</v>
      </c>
      <c r="F13731" s="619" t="s">
        <v>4141</v>
      </c>
      <c r="G13731" s="606" t="s">
        <v>4141</v>
      </c>
      <c r="H13731" s="607" t="s">
        <v>4141</v>
      </c>
    </row>
    <row r="13732" spans="1:8" ht="13.5" thickBot="1">
      <c r="A13732" s="641"/>
      <c r="B13732" s="642"/>
      <c r="C13732" s="642"/>
      <c r="D13732" s="643"/>
      <c r="E13732" s="623" t="s">
        <v>4147</v>
      </c>
      <c r="F13732" s="624"/>
      <c r="G13732" s="625"/>
      <c r="H13732" s="612">
        <v>3174.44</v>
      </c>
    </row>
    <row r="13733" spans="1:8">
      <c r="A13733" s="588" t="s">
        <v>4148</v>
      </c>
      <c r="B13733" s="589"/>
      <c r="C13733" s="590"/>
      <c r="D13733" s="591"/>
      <c r="E13733" s="590"/>
      <c r="F13733" s="590"/>
      <c r="G13733" s="592"/>
      <c r="H13733" s="593"/>
    </row>
    <row r="13734" spans="1:8">
      <c r="A13734" s="594" t="s">
        <v>4064</v>
      </c>
      <c r="B13734" s="595"/>
      <c r="C13734" s="595"/>
      <c r="D13734" s="596"/>
      <c r="E13734" s="597" t="s">
        <v>4130</v>
      </c>
      <c r="F13734" s="598" t="s">
        <v>4132</v>
      </c>
      <c r="G13734" s="599" t="s">
        <v>4133</v>
      </c>
      <c r="H13734" s="600" t="s">
        <v>4134</v>
      </c>
    </row>
    <row r="13735" spans="1:8">
      <c r="A13735" s="601" t="s">
        <v>4149</v>
      </c>
      <c r="B13735" s="602"/>
      <c r="C13735" s="602"/>
      <c r="D13735" s="603"/>
      <c r="E13735" s="604" t="s">
        <v>4140</v>
      </c>
      <c r="F13735" s="686">
        <v>0.5</v>
      </c>
      <c r="G13735" s="606">
        <v>64783.484999999993</v>
      </c>
      <c r="H13735" s="607">
        <v>32391.74</v>
      </c>
    </row>
    <row r="13736" spans="1:8">
      <c r="A13736" s="601"/>
      <c r="B13736" s="602"/>
      <c r="C13736" s="602"/>
      <c r="D13736" s="603"/>
      <c r="E13736" s="604" t="s">
        <v>4141</v>
      </c>
      <c r="F13736" s="633"/>
      <c r="G13736" s="606" t="s">
        <v>4141</v>
      </c>
      <c r="H13736" s="607" t="s">
        <v>4141</v>
      </c>
    </row>
    <row r="13737" spans="1:8">
      <c r="A13737" s="601"/>
      <c r="B13737" s="602"/>
      <c r="C13737" s="602"/>
      <c r="D13737" s="603"/>
      <c r="E13737" s="604" t="s">
        <v>4141</v>
      </c>
      <c r="F13737" s="633"/>
      <c r="G13737" s="606" t="s">
        <v>4141</v>
      </c>
      <c r="H13737" s="607" t="s">
        <v>4141</v>
      </c>
    </row>
    <row r="13738" spans="1:8" ht="13.5" thickBot="1">
      <c r="A13738" s="601"/>
      <c r="B13738" s="602"/>
      <c r="C13738" s="602"/>
      <c r="D13738" s="603"/>
      <c r="E13738" s="623" t="s">
        <v>4150</v>
      </c>
      <c r="F13738" s="624"/>
      <c r="G13738" s="625"/>
      <c r="H13738" s="612">
        <v>32391.74</v>
      </c>
    </row>
    <row r="13739" spans="1:8">
      <c r="A13739" s="588" t="s">
        <v>4151</v>
      </c>
      <c r="B13739" s="589"/>
      <c r="C13739" s="590"/>
      <c r="D13739" s="591"/>
      <c r="E13739" s="590"/>
      <c r="F13739" s="590"/>
      <c r="G13739" s="592"/>
      <c r="H13739" s="593"/>
    </row>
    <row r="13740" spans="1:8">
      <c r="A13740" s="594" t="s">
        <v>4064</v>
      </c>
      <c r="B13740" s="595"/>
      <c r="C13740" s="595"/>
      <c r="D13740" s="596"/>
      <c r="E13740" s="597" t="s">
        <v>4130</v>
      </c>
      <c r="F13740" s="598" t="s">
        <v>4144</v>
      </c>
      <c r="G13740" s="599" t="s">
        <v>4133</v>
      </c>
      <c r="H13740" s="600" t="s">
        <v>4134</v>
      </c>
    </row>
    <row r="13741" spans="1:8">
      <c r="A13741" s="601" t="s">
        <v>4195</v>
      </c>
      <c r="B13741" s="602"/>
      <c r="C13741" s="602"/>
      <c r="D13741" s="603"/>
      <c r="E13741" s="604" t="s">
        <v>4146</v>
      </c>
      <c r="F13741" s="640">
        <v>2</v>
      </c>
      <c r="G13741" s="606">
        <v>45029.264109374999</v>
      </c>
      <c r="H13741" s="607">
        <v>90058.53</v>
      </c>
    </row>
    <row r="13742" spans="1:8">
      <c r="A13742" s="601"/>
      <c r="B13742" s="602"/>
      <c r="C13742" s="602"/>
      <c r="D13742" s="603"/>
      <c r="E13742" s="633" t="s">
        <v>4141</v>
      </c>
      <c r="F13742" s="605"/>
      <c r="G13742" s="606" t="s">
        <v>4141</v>
      </c>
      <c r="H13742" s="607" t="s">
        <v>4141</v>
      </c>
    </row>
    <row r="13743" spans="1:8" ht="13.5" thickBot="1">
      <c r="A13743" s="641"/>
      <c r="B13743" s="642"/>
      <c r="C13743" s="642"/>
      <c r="D13743" s="643"/>
      <c r="E13743" s="644" t="s">
        <v>4153</v>
      </c>
      <c r="F13743" s="645"/>
      <c r="G13743" s="646"/>
      <c r="H13743" s="647">
        <v>90058.53</v>
      </c>
    </row>
    <row r="13744" spans="1:8" ht="13.5" thickBot="1">
      <c r="A13744" s="648" t="s">
        <v>4154</v>
      </c>
      <c r="B13744" s="649"/>
      <c r="C13744" s="649"/>
      <c r="D13744" s="649"/>
      <c r="E13744" s="650"/>
      <c r="F13744" s="651">
        <v>638465.94999999995</v>
      </c>
      <c r="G13744" s="652"/>
      <c r="H13744" s="653"/>
    </row>
    <row r="13745" spans="1:8">
      <c r="A13745" s="551"/>
      <c r="B13745" s="551"/>
      <c r="C13745" s="551"/>
      <c r="D13745" s="551"/>
      <c r="E13745" s="551"/>
      <c r="F13745" s="551"/>
      <c r="G13745" s="551"/>
      <c r="H13745" s="551"/>
    </row>
    <row r="13746" spans="1:8" ht="13.5" thickBot="1">
      <c r="A13746" s="683"/>
      <c r="B13746" s="683"/>
      <c r="C13746" s="683"/>
      <c r="D13746" s="683"/>
      <c r="E13746" s="683"/>
      <c r="F13746" s="683"/>
      <c r="G13746" s="683"/>
      <c r="H13746" s="683"/>
    </row>
    <row r="13747" spans="1:8" ht="26.25" thickBot="1">
      <c r="A13747" s="573" t="s">
        <v>4129</v>
      </c>
      <c r="B13747" s="581"/>
      <c r="C13747" s="581"/>
      <c r="D13747" s="582" t="s">
        <v>1057</v>
      </c>
      <c r="E13747" s="583" t="s">
        <v>4130</v>
      </c>
      <c r="F13747" s="584" t="s">
        <v>33</v>
      </c>
      <c r="G13747" s="585" t="s">
        <v>0</v>
      </c>
      <c r="H13747" s="586" t="s">
        <v>5400</v>
      </c>
    </row>
    <row r="13748" spans="1:8" ht="15.75" customHeight="1" thickBot="1">
      <c r="A13748" s="684"/>
      <c r="B13748" s="684"/>
      <c r="C13748" s="684"/>
      <c r="D13748" s="684"/>
      <c r="E13748" s="684"/>
      <c r="F13748" s="684"/>
      <c r="G13748" s="684"/>
      <c r="H13748" s="684"/>
    </row>
    <row r="13749" spans="1:8">
      <c r="A13749" s="588" t="s">
        <v>1297</v>
      </c>
      <c r="B13749" s="589"/>
      <c r="C13749" s="590"/>
      <c r="D13749" s="591"/>
      <c r="E13749" s="590"/>
      <c r="F13749" s="590"/>
      <c r="G13749" s="592"/>
      <c r="H13749" s="593"/>
    </row>
    <row r="13750" spans="1:8">
      <c r="A13750" s="594" t="s">
        <v>4064</v>
      </c>
      <c r="B13750" s="595"/>
      <c r="C13750" s="595"/>
      <c r="D13750" s="596"/>
      <c r="E13750" s="597" t="s">
        <v>4130</v>
      </c>
      <c r="F13750" s="598" t="s">
        <v>4132</v>
      </c>
      <c r="G13750" s="599" t="s">
        <v>4133</v>
      </c>
      <c r="H13750" s="600" t="s">
        <v>4134</v>
      </c>
    </row>
    <row r="13751" spans="1:8" ht="13.5">
      <c r="A13751" s="663" t="s">
        <v>5384</v>
      </c>
      <c r="B13751" s="664"/>
      <c r="C13751" s="664"/>
      <c r="D13751" s="665"/>
      <c r="E13751" s="604" t="s">
        <v>4263</v>
      </c>
      <c r="F13751" s="685">
        <v>364</v>
      </c>
      <c r="G13751" s="606">
        <v>703</v>
      </c>
      <c r="H13751" s="607">
        <v>255892</v>
      </c>
    </row>
    <row r="13752" spans="1:8" ht="13.5">
      <c r="A13752" s="663" t="s">
        <v>5392</v>
      </c>
      <c r="B13752" s="664" t="s">
        <v>5392</v>
      </c>
      <c r="C13752" s="664" t="s">
        <v>5392</v>
      </c>
      <c r="D13752" s="665" t="s">
        <v>5392</v>
      </c>
      <c r="E13752" s="604" t="s">
        <v>4140</v>
      </c>
      <c r="F13752" s="685">
        <v>1.1599999999999999</v>
      </c>
      <c r="G13752" s="606">
        <v>215439</v>
      </c>
      <c r="H13752" s="607">
        <v>249909.24</v>
      </c>
    </row>
    <row r="13753" spans="1:8" ht="13.5">
      <c r="A13753" s="663" t="s">
        <v>4176</v>
      </c>
      <c r="B13753" s="664"/>
      <c r="C13753" s="664"/>
      <c r="D13753" s="665"/>
      <c r="E13753" s="604" t="s">
        <v>4177</v>
      </c>
      <c r="F13753" s="685">
        <v>220</v>
      </c>
      <c r="G13753" s="606">
        <v>32</v>
      </c>
      <c r="H13753" s="607">
        <v>7040</v>
      </c>
    </row>
    <row r="13754" spans="1:8" ht="13.5">
      <c r="A13754" s="663" t="s">
        <v>5398</v>
      </c>
      <c r="B13754" s="664"/>
      <c r="C13754" s="664"/>
      <c r="D13754" s="665"/>
      <c r="E13754" s="604" t="s">
        <v>4138</v>
      </c>
      <c r="F13754" s="685">
        <v>1</v>
      </c>
      <c r="G13754" s="606">
        <v>367395</v>
      </c>
      <c r="H13754" s="607">
        <v>367395</v>
      </c>
    </row>
    <row r="13755" spans="1:8" ht="13.5">
      <c r="A13755" s="663"/>
      <c r="B13755" s="664"/>
      <c r="C13755" s="664"/>
      <c r="D13755" s="665"/>
      <c r="E13755" s="611" t="s">
        <v>4142</v>
      </c>
      <c r="F13755" s="611"/>
      <c r="G13755" s="611"/>
      <c r="H13755" s="612">
        <v>880236.24</v>
      </c>
    </row>
    <row r="13756" spans="1:8">
      <c r="A13756" s="613" t="s">
        <v>4143</v>
      </c>
      <c r="B13756" s="614"/>
      <c r="C13756" s="615"/>
      <c r="D13756" s="616"/>
      <c r="E13756" s="615"/>
      <c r="F13756" s="615"/>
      <c r="G13756" s="617"/>
      <c r="H13756" s="618"/>
    </row>
    <row r="13757" spans="1:8">
      <c r="A13757" s="594" t="s">
        <v>4064</v>
      </c>
      <c r="B13757" s="595"/>
      <c r="C13757" s="595"/>
      <c r="D13757" s="596"/>
      <c r="E13757" s="597" t="s">
        <v>4130</v>
      </c>
      <c r="F13757" s="598" t="s">
        <v>4144</v>
      </c>
      <c r="G13757" s="599" t="s">
        <v>4133</v>
      </c>
      <c r="H13757" s="600" t="s">
        <v>4134</v>
      </c>
    </row>
    <row r="13758" spans="1:8">
      <c r="A13758" s="601" t="s">
        <v>4145</v>
      </c>
      <c r="B13758" s="602"/>
      <c r="C13758" s="602"/>
      <c r="D13758" s="603"/>
      <c r="E13758" s="604" t="s">
        <v>4146</v>
      </c>
      <c r="F13758" s="619">
        <v>2</v>
      </c>
      <c r="G13758" s="606">
        <v>1587.2183463750353</v>
      </c>
      <c r="H13758" s="607">
        <v>3174.44</v>
      </c>
    </row>
    <row r="13759" spans="1:8">
      <c r="A13759" s="601"/>
      <c r="B13759" s="602"/>
      <c r="C13759" s="602"/>
      <c r="D13759" s="603"/>
      <c r="E13759" s="604" t="s">
        <v>4141</v>
      </c>
      <c r="F13759" s="619" t="s">
        <v>4141</v>
      </c>
      <c r="G13759" s="606" t="s">
        <v>4141</v>
      </c>
      <c r="H13759" s="607" t="s">
        <v>4141</v>
      </c>
    </row>
    <row r="13760" spans="1:8">
      <c r="A13760" s="620"/>
      <c r="B13760" s="621"/>
      <c r="C13760" s="621"/>
      <c r="D13760" s="622"/>
      <c r="E13760" s="623" t="s">
        <v>4147</v>
      </c>
      <c r="F13760" s="624"/>
      <c r="G13760" s="625"/>
      <c r="H13760" s="612">
        <v>3174.44</v>
      </c>
    </row>
    <row r="13761" spans="1:8">
      <c r="A13761" s="626" t="s">
        <v>4148</v>
      </c>
      <c r="B13761" s="627"/>
      <c r="C13761" s="628"/>
      <c r="D13761" s="629"/>
      <c r="E13761" s="628"/>
      <c r="F13761" s="628"/>
      <c r="G13761" s="630"/>
      <c r="H13761" s="631"/>
    </row>
    <row r="13762" spans="1:8">
      <c r="A13762" s="594" t="s">
        <v>4064</v>
      </c>
      <c r="B13762" s="595"/>
      <c r="C13762" s="595"/>
      <c r="D13762" s="596"/>
      <c r="E13762" s="597" t="s">
        <v>4130</v>
      </c>
      <c r="F13762" s="598" t="s">
        <v>4132</v>
      </c>
      <c r="G13762" s="599" t="s">
        <v>4133</v>
      </c>
      <c r="H13762" s="600" t="s">
        <v>4134</v>
      </c>
    </row>
    <row r="13763" spans="1:8">
      <c r="A13763" s="601" t="s">
        <v>4149</v>
      </c>
      <c r="B13763" s="602"/>
      <c r="C13763" s="602"/>
      <c r="D13763" s="603"/>
      <c r="E13763" s="604" t="s">
        <v>4140</v>
      </c>
      <c r="F13763" s="686">
        <v>0.5</v>
      </c>
      <c r="G13763" s="606">
        <v>64783.484999999993</v>
      </c>
      <c r="H13763" s="607">
        <v>32391.74</v>
      </c>
    </row>
    <row r="13764" spans="1:8">
      <c r="A13764" s="601"/>
      <c r="B13764" s="602"/>
      <c r="C13764" s="602"/>
      <c r="D13764" s="603"/>
      <c r="E13764" s="604" t="s">
        <v>4141</v>
      </c>
      <c r="F13764" s="633"/>
      <c r="G13764" s="606" t="s">
        <v>4141</v>
      </c>
      <c r="H13764" s="607" t="s">
        <v>4141</v>
      </c>
    </row>
    <row r="13765" spans="1:8">
      <c r="A13765" s="601"/>
      <c r="B13765" s="602"/>
      <c r="C13765" s="602"/>
      <c r="D13765" s="603"/>
      <c r="E13765" s="604" t="s">
        <v>4141</v>
      </c>
      <c r="F13765" s="633"/>
      <c r="G13765" s="606" t="s">
        <v>4141</v>
      </c>
      <c r="H13765" s="607" t="s">
        <v>4141</v>
      </c>
    </row>
    <row r="13766" spans="1:8">
      <c r="A13766" s="601"/>
      <c r="B13766" s="602"/>
      <c r="C13766" s="602"/>
      <c r="D13766" s="603"/>
      <c r="E13766" s="623" t="s">
        <v>4150</v>
      </c>
      <c r="F13766" s="624"/>
      <c r="G13766" s="625"/>
      <c r="H13766" s="612">
        <v>32391.74</v>
      </c>
    </row>
    <row r="13767" spans="1:8">
      <c r="A13767" s="634" t="s">
        <v>4151</v>
      </c>
      <c r="B13767" s="635"/>
      <c r="C13767" s="636"/>
      <c r="D13767" s="637"/>
      <c r="E13767" s="636"/>
      <c r="F13767" s="636"/>
      <c r="G13767" s="638"/>
      <c r="H13767" s="639"/>
    </row>
    <row r="13768" spans="1:8">
      <c r="A13768" s="594" t="s">
        <v>4064</v>
      </c>
      <c r="B13768" s="595"/>
      <c r="C13768" s="595"/>
      <c r="D13768" s="596"/>
      <c r="E13768" s="597" t="s">
        <v>4130</v>
      </c>
      <c r="F13768" s="598" t="s">
        <v>4144</v>
      </c>
      <c r="G13768" s="599" t="s">
        <v>4133</v>
      </c>
      <c r="H13768" s="600" t="s">
        <v>4134</v>
      </c>
    </row>
    <row r="13769" spans="1:8">
      <c r="A13769" s="601" t="s">
        <v>4195</v>
      </c>
      <c r="B13769" s="602"/>
      <c r="C13769" s="602"/>
      <c r="D13769" s="603"/>
      <c r="E13769" s="604" t="s">
        <v>4146</v>
      </c>
      <c r="F13769" s="640">
        <v>2</v>
      </c>
      <c r="G13769" s="606">
        <v>45029.264109374999</v>
      </c>
      <c r="H13769" s="607">
        <v>90058.53</v>
      </c>
    </row>
    <row r="13770" spans="1:8">
      <c r="A13770" s="601"/>
      <c r="B13770" s="602"/>
      <c r="C13770" s="602"/>
      <c r="D13770" s="603"/>
      <c r="E13770" s="633" t="s">
        <v>4141</v>
      </c>
      <c r="F13770" s="605"/>
      <c r="G13770" s="606" t="s">
        <v>4141</v>
      </c>
      <c r="H13770" s="607" t="s">
        <v>4141</v>
      </c>
    </row>
    <row r="13771" spans="1:8" ht="13.5" thickBot="1">
      <c r="A13771" s="641"/>
      <c r="B13771" s="642"/>
      <c r="C13771" s="642"/>
      <c r="D13771" s="643"/>
      <c r="E13771" s="644" t="s">
        <v>4153</v>
      </c>
      <c r="F13771" s="645"/>
      <c r="G13771" s="646"/>
      <c r="H13771" s="647">
        <v>90058.53</v>
      </c>
    </row>
    <row r="13772" spans="1:8" ht="13.5" thickBot="1">
      <c r="A13772" s="648" t="s">
        <v>4154</v>
      </c>
      <c r="B13772" s="649"/>
      <c r="C13772" s="649"/>
      <c r="D13772" s="649"/>
      <c r="E13772" s="650"/>
      <c r="F13772" s="651">
        <v>1005860.95</v>
      </c>
      <c r="G13772" s="652"/>
      <c r="H13772" s="653"/>
    </row>
    <row r="13773" spans="1:8">
      <c r="A13773" s="551"/>
      <c r="B13773" s="551"/>
      <c r="C13773" s="551"/>
      <c r="D13773" s="551"/>
      <c r="E13773" s="551"/>
      <c r="F13773" s="551"/>
      <c r="G13773" s="551"/>
      <c r="H13773" s="551"/>
    </row>
    <row r="13774" spans="1:8" ht="13.5" thickBot="1">
      <c r="A13774" s="683"/>
      <c r="B13774" s="683"/>
      <c r="C13774" s="683"/>
      <c r="D13774" s="683"/>
      <c r="E13774" s="683"/>
      <c r="F13774" s="683"/>
      <c r="G13774" s="683"/>
      <c r="H13774" s="683"/>
    </row>
    <row r="13775" spans="1:8" ht="13.5" thickBot="1">
      <c r="A13775" s="573" t="s">
        <v>4129</v>
      </c>
      <c r="B13775" s="581"/>
      <c r="C13775" s="581"/>
      <c r="D13775" s="582" t="s">
        <v>1059</v>
      </c>
      <c r="E13775" s="583" t="s">
        <v>4130</v>
      </c>
      <c r="F13775" s="584" t="s">
        <v>33</v>
      </c>
      <c r="G13775" s="585" t="s">
        <v>0</v>
      </c>
      <c r="H13775" s="586" t="s">
        <v>5401</v>
      </c>
    </row>
    <row r="13776" spans="1:8" ht="15.75" customHeight="1" thickBot="1">
      <c r="A13776" s="684"/>
      <c r="B13776" s="684"/>
      <c r="C13776" s="684"/>
      <c r="D13776" s="684"/>
      <c r="E13776" s="684"/>
      <c r="F13776" s="684"/>
      <c r="G13776" s="684"/>
      <c r="H13776" s="684"/>
    </row>
    <row r="13777" spans="1:8">
      <c r="A13777" s="588" t="s">
        <v>1297</v>
      </c>
      <c r="B13777" s="589"/>
      <c r="C13777" s="590"/>
      <c r="D13777" s="591"/>
      <c r="E13777" s="590"/>
      <c r="F13777" s="590"/>
      <c r="G13777" s="592"/>
      <c r="H13777" s="593"/>
    </row>
    <row r="13778" spans="1:8">
      <c r="A13778" s="594" t="s">
        <v>4064</v>
      </c>
      <c r="B13778" s="595"/>
      <c r="C13778" s="595"/>
      <c r="D13778" s="596"/>
      <c r="E13778" s="597" t="s">
        <v>4130</v>
      </c>
      <c r="F13778" s="598" t="s">
        <v>4132</v>
      </c>
      <c r="G13778" s="599" t="s">
        <v>4133</v>
      </c>
      <c r="H13778" s="600" t="s">
        <v>4134</v>
      </c>
    </row>
    <row r="13779" spans="1:8" ht="13.5">
      <c r="A13779" s="663" t="s">
        <v>5384</v>
      </c>
      <c r="B13779" s="664"/>
      <c r="C13779" s="664"/>
      <c r="D13779" s="665"/>
      <c r="E13779" s="604" t="s">
        <v>4263</v>
      </c>
      <c r="F13779" s="685">
        <v>302</v>
      </c>
      <c r="G13779" s="606">
        <v>703</v>
      </c>
      <c r="H13779" s="607">
        <v>212306</v>
      </c>
    </row>
    <row r="13780" spans="1:8" ht="13.5">
      <c r="A13780" s="663" t="s">
        <v>5392</v>
      </c>
      <c r="B13780" s="664" t="s">
        <v>5392</v>
      </c>
      <c r="C13780" s="664" t="s">
        <v>5392</v>
      </c>
      <c r="D13780" s="665" t="s">
        <v>5392</v>
      </c>
      <c r="E13780" s="604" t="s">
        <v>4140</v>
      </c>
      <c r="F13780" s="685">
        <v>1.2</v>
      </c>
      <c r="G13780" s="606">
        <v>215439</v>
      </c>
      <c r="H13780" s="607">
        <v>258526.8</v>
      </c>
    </row>
    <row r="13781" spans="1:8" ht="13.5">
      <c r="A13781" s="663" t="s">
        <v>4176</v>
      </c>
      <c r="B13781" s="664"/>
      <c r="C13781" s="664"/>
      <c r="D13781" s="665"/>
      <c r="E13781" s="604" t="s">
        <v>4177</v>
      </c>
      <c r="F13781" s="685">
        <v>182</v>
      </c>
      <c r="G13781" s="606">
        <v>32</v>
      </c>
      <c r="H13781" s="607">
        <v>5824</v>
      </c>
    </row>
    <row r="13782" spans="1:8" ht="13.5">
      <c r="A13782" s="663"/>
      <c r="B13782" s="664"/>
      <c r="C13782" s="664"/>
      <c r="D13782" s="665"/>
      <c r="E13782" s="611" t="s">
        <v>4142</v>
      </c>
      <c r="F13782" s="611"/>
      <c r="G13782" s="611"/>
      <c r="H13782" s="612">
        <v>476656.8</v>
      </c>
    </row>
    <row r="13783" spans="1:8">
      <c r="A13783" s="613" t="s">
        <v>4143</v>
      </c>
      <c r="B13783" s="614"/>
      <c r="C13783" s="615"/>
      <c r="D13783" s="616"/>
      <c r="E13783" s="615"/>
      <c r="F13783" s="615"/>
      <c r="G13783" s="617"/>
      <c r="H13783" s="618"/>
    </row>
    <row r="13784" spans="1:8">
      <c r="A13784" s="594" t="s">
        <v>4064</v>
      </c>
      <c r="B13784" s="595"/>
      <c r="C13784" s="595"/>
      <c r="D13784" s="596"/>
      <c r="E13784" s="597" t="s">
        <v>4130</v>
      </c>
      <c r="F13784" s="598" t="s">
        <v>4144</v>
      </c>
      <c r="G13784" s="599" t="s">
        <v>4133</v>
      </c>
      <c r="H13784" s="600" t="s">
        <v>4134</v>
      </c>
    </row>
    <row r="13785" spans="1:8">
      <c r="A13785" s="601" t="s">
        <v>4145</v>
      </c>
      <c r="B13785" s="602"/>
      <c r="C13785" s="602"/>
      <c r="D13785" s="603"/>
      <c r="E13785" s="604" t="s">
        <v>4146</v>
      </c>
      <c r="F13785" s="619">
        <v>2</v>
      </c>
      <c r="G13785" s="606">
        <v>1587.2183463750353</v>
      </c>
      <c r="H13785" s="607">
        <v>3174.44</v>
      </c>
    </row>
    <row r="13786" spans="1:8">
      <c r="A13786" s="601"/>
      <c r="B13786" s="602"/>
      <c r="C13786" s="602"/>
      <c r="D13786" s="603"/>
      <c r="E13786" s="604" t="s">
        <v>4141</v>
      </c>
      <c r="F13786" s="619" t="s">
        <v>4141</v>
      </c>
      <c r="G13786" s="606" t="s">
        <v>4141</v>
      </c>
      <c r="H13786" s="607" t="s">
        <v>4141</v>
      </c>
    </row>
    <row r="13787" spans="1:8">
      <c r="A13787" s="620"/>
      <c r="B13787" s="621"/>
      <c r="C13787" s="621"/>
      <c r="D13787" s="622"/>
      <c r="E13787" s="623" t="s">
        <v>4147</v>
      </c>
      <c r="F13787" s="624"/>
      <c r="G13787" s="625"/>
      <c r="H13787" s="612">
        <v>3174.44</v>
      </c>
    </row>
    <row r="13788" spans="1:8">
      <c r="A13788" s="626" t="s">
        <v>4148</v>
      </c>
      <c r="B13788" s="627"/>
      <c r="C13788" s="628"/>
      <c r="D13788" s="629"/>
      <c r="E13788" s="628"/>
      <c r="F13788" s="628"/>
      <c r="G13788" s="630"/>
      <c r="H13788" s="631"/>
    </row>
    <row r="13789" spans="1:8">
      <c r="A13789" s="594" t="s">
        <v>4064</v>
      </c>
      <c r="B13789" s="595"/>
      <c r="C13789" s="595"/>
      <c r="D13789" s="596"/>
      <c r="E13789" s="597" t="s">
        <v>4130</v>
      </c>
      <c r="F13789" s="598" t="s">
        <v>4132</v>
      </c>
      <c r="G13789" s="599" t="s">
        <v>4133</v>
      </c>
      <c r="H13789" s="600" t="s">
        <v>4134</v>
      </c>
    </row>
    <row r="13790" spans="1:8">
      <c r="A13790" s="601" t="s">
        <v>4149</v>
      </c>
      <c r="B13790" s="602"/>
      <c r="C13790" s="602"/>
      <c r="D13790" s="603"/>
      <c r="E13790" s="604" t="s">
        <v>4140</v>
      </c>
      <c r="F13790" s="686">
        <v>0.5</v>
      </c>
      <c r="G13790" s="606">
        <v>64783.484999999993</v>
      </c>
      <c r="H13790" s="607">
        <v>32391.74</v>
      </c>
    </row>
    <row r="13791" spans="1:8">
      <c r="A13791" s="601"/>
      <c r="B13791" s="602"/>
      <c r="C13791" s="602"/>
      <c r="D13791" s="603"/>
      <c r="E13791" s="604" t="s">
        <v>4141</v>
      </c>
      <c r="F13791" s="633"/>
      <c r="G13791" s="606" t="s">
        <v>4141</v>
      </c>
      <c r="H13791" s="607" t="s">
        <v>4141</v>
      </c>
    </row>
    <row r="13792" spans="1:8">
      <c r="A13792" s="601"/>
      <c r="B13792" s="602"/>
      <c r="C13792" s="602"/>
      <c r="D13792" s="603"/>
      <c r="E13792" s="604" t="s">
        <v>4141</v>
      </c>
      <c r="F13792" s="633"/>
      <c r="G13792" s="606" t="s">
        <v>4141</v>
      </c>
      <c r="H13792" s="607" t="s">
        <v>4141</v>
      </c>
    </row>
    <row r="13793" spans="1:8">
      <c r="A13793" s="601"/>
      <c r="B13793" s="602"/>
      <c r="C13793" s="602"/>
      <c r="D13793" s="603"/>
      <c r="E13793" s="623" t="s">
        <v>4150</v>
      </c>
      <c r="F13793" s="624"/>
      <c r="G13793" s="625"/>
      <c r="H13793" s="612">
        <v>32391.74</v>
      </c>
    </row>
    <row r="13794" spans="1:8">
      <c r="A13794" s="634" t="s">
        <v>4151</v>
      </c>
      <c r="B13794" s="635"/>
      <c r="C13794" s="636"/>
      <c r="D13794" s="637"/>
      <c r="E13794" s="636"/>
      <c r="F13794" s="636"/>
      <c r="G13794" s="638"/>
      <c r="H13794" s="639"/>
    </row>
    <row r="13795" spans="1:8">
      <c r="A13795" s="594" t="s">
        <v>4064</v>
      </c>
      <c r="B13795" s="595"/>
      <c r="C13795" s="595"/>
      <c r="D13795" s="596"/>
      <c r="E13795" s="597" t="s">
        <v>4130</v>
      </c>
      <c r="F13795" s="598" t="s">
        <v>4144</v>
      </c>
      <c r="G13795" s="599" t="s">
        <v>4133</v>
      </c>
      <c r="H13795" s="600" t="s">
        <v>4134</v>
      </c>
    </row>
    <row r="13796" spans="1:8">
      <c r="A13796" s="601" t="s">
        <v>4195</v>
      </c>
      <c r="B13796" s="602"/>
      <c r="C13796" s="602"/>
      <c r="D13796" s="603"/>
      <c r="E13796" s="604" t="s">
        <v>4146</v>
      </c>
      <c r="F13796" s="640">
        <v>2</v>
      </c>
      <c r="G13796" s="606">
        <v>45029.264109374999</v>
      </c>
      <c r="H13796" s="607">
        <v>90058.53</v>
      </c>
    </row>
    <row r="13797" spans="1:8">
      <c r="A13797" s="601"/>
      <c r="B13797" s="602"/>
      <c r="C13797" s="602"/>
      <c r="D13797" s="603"/>
      <c r="E13797" s="633" t="s">
        <v>4141</v>
      </c>
      <c r="F13797" s="605"/>
      <c r="G13797" s="606" t="s">
        <v>4141</v>
      </c>
      <c r="H13797" s="607" t="s">
        <v>4141</v>
      </c>
    </row>
    <row r="13798" spans="1:8" ht="13.5" thickBot="1">
      <c r="A13798" s="641"/>
      <c r="B13798" s="642"/>
      <c r="C13798" s="642"/>
      <c r="D13798" s="643"/>
      <c r="E13798" s="644" t="s">
        <v>4153</v>
      </c>
      <c r="F13798" s="645"/>
      <c r="G13798" s="646"/>
      <c r="H13798" s="647">
        <v>90058.53</v>
      </c>
    </row>
    <row r="13799" spans="1:8" ht="13.5" thickBot="1">
      <c r="A13799" s="648" t="s">
        <v>4154</v>
      </c>
      <c r="B13799" s="649"/>
      <c r="C13799" s="649"/>
      <c r="D13799" s="649"/>
      <c r="E13799" s="650"/>
      <c r="F13799" s="651">
        <v>602281.51</v>
      </c>
      <c r="G13799" s="652"/>
      <c r="H13799" s="653"/>
    </row>
    <row r="13800" spans="1:8">
      <c r="A13800" s="551"/>
      <c r="B13800" s="551"/>
      <c r="C13800" s="551"/>
      <c r="D13800" s="551"/>
      <c r="E13800" s="551"/>
      <c r="F13800" s="551"/>
      <c r="G13800" s="551"/>
      <c r="H13800" s="551"/>
    </row>
    <row r="13801" spans="1:8" ht="13.5" thickBot="1">
      <c r="A13801" s="683"/>
      <c r="B13801" s="683"/>
      <c r="C13801" s="683"/>
      <c r="D13801" s="683"/>
      <c r="E13801" s="683"/>
      <c r="F13801" s="683"/>
      <c r="G13801" s="683"/>
      <c r="H13801" s="683"/>
    </row>
    <row r="13802" spans="1:8" ht="13.5" thickBot="1">
      <c r="A13802" s="573" t="s">
        <v>4129</v>
      </c>
      <c r="B13802" s="581"/>
      <c r="C13802" s="581"/>
      <c r="D13802" s="582" t="s">
        <v>1061</v>
      </c>
      <c r="E13802" s="583" t="s">
        <v>4130</v>
      </c>
      <c r="F13802" s="584" t="s">
        <v>33</v>
      </c>
      <c r="G13802" s="585" t="s">
        <v>0</v>
      </c>
      <c r="H13802" s="586" t="s">
        <v>5402</v>
      </c>
    </row>
    <row r="13803" spans="1:8" ht="15.75" customHeight="1" thickBot="1">
      <c r="A13803" s="684"/>
      <c r="B13803" s="684"/>
      <c r="C13803" s="684"/>
      <c r="D13803" s="684"/>
      <c r="E13803" s="684"/>
      <c r="F13803" s="684"/>
      <c r="G13803" s="684"/>
      <c r="H13803" s="684"/>
    </row>
    <row r="13804" spans="1:8">
      <c r="A13804" s="588" t="s">
        <v>1297</v>
      </c>
      <c r="B13804" s="589"/>
      <c r="C13804" s="590"/>
      <c r="D13804" s="591"/>
      <c r="E13804" s="590"/>
      <c r="F13804" s="590"/>
      <c r="G13804" s="592"/>
      <c r="H13804" s="593"/>
    </row>
    <row r="13805" spans="1:8">
      <c r="A13805" s="594" t="s">
        <v>4064</v>
      </c>
      <c r="B13805" s="595"/>
      <c r="C13805" s="595"/>
      <c r="D13805" s="596"/>
      <c r="E13805" s="597" t="s">
        <v>4130</v>
      </c>
      <c r="F13805" s="598" t="s">
        <v>4132</v>
      </c>
      <c r="G13805" s="599" t="s">
        <v>4133</v>
      </c>
      <c r="H13805" s="600" t="s">
        <v>4134</v>
      </c>
    </row>
    <row r="13806" spans="1:8" ht="13.5">
      <c r="A13806" s="663" t="s">
        <v>5384</v>
      </c>
      <c r="B13806" s="664"/>
      <c r="C13806" s="664"/>
      <c r="D13806" s="665"/>
      <c r="E13806" s="604" t="s">
        <v>4263</v>
      </c>
      <c r="F13806" s="685">
        <v>261</v>
      </c>
      <c r="G13806" s="606">
        <v>703</v>
      </c>
      <c r="H13806" s="607">
        <v>183483</v>
      </c>
    </row>
    <row r="13807" spans="1:8" ht="13.5">
      <c r="A13807" s="663" t="s">
        <v>5392</v>
      </c>
      <c r="B13807" s="664" t="s">
        <v>5392</v>
      </c>
      <c r="C13807" s="664" t="s">
        <v>5392</v>
      </c>
      <c r="D13807" s="665" t="s">
        <v>5392</v>
      </c>
      <c r="E13807" s="604" t="s">
        <v>4140</v>
      </c>
      <c r="F13807" s="685">
        <v>1.2</v>
      </c>
      <c r="G13807" s="606">
        <v>215439</v>
      </c>
      <c r="H13807" s="607">
        <v>258526.8</v>
      </c>
    </row>
    <row r="13808" spans="1:8" ht="13.5">
      <c r="A13808" s="663" t="s">
        <v>4176</v>
      </c>
      <c r="B13808" s="664"/>
      <c r="C13808" s="664"/>
      <c r="D13808" s="665"/>
      <c r="E13808" s="604" t="s">
        <v>4177</v>
      </c>
      <c r="F13808" s="685">
        <v>158</v>
      </c>
      <c r="G13808" s="606">
        <v>32</v>
      </c>
      <c r="H13808" s="607">
        <v>5056</v>
      </c>
    </row>
    <row r="13809" spans="1:8" ht="13.5">
      <c r="A13809" s="663"/>
      <c r="B13809" s="664"/>
      <c r="C13809" s="664"/>
      <c r="D13809" s="665"/>
      <c r="E13809" s="611" t="s">
        <v>4142</v>
      </c>
      <c r="F13809" s="611"/>
      <c r="G13809" s="611"/>
      <c r="H13809" s="612">
        <v>447065.8</v>
      </c>
    </row>
    <row r="13810" spans="1:8">
      <c r="A13810" s="613" t="s">
        <v>4143</v>
      </c>
      <c r="B13810" s="614"/>
      <c r="C13810" s="615"/>
      <c r="D13810" s="616"/>
      <c r="E13810" s="615"/>
      <c r="F13810" s="615"/>
      <c r="G13810" s="617"/>
      <c r="H13810" s="618"/>
    </row>
    <row r="13811" spans="1:8">
      <c r="A13811" s="594" t="s">
        <v>4064</v>
      </c>
      <c r="B13811" s="595"/>
      <c r="C13811" s="595"/>
      <c r="D13811" s="596"/>
      <c r="E13811" s="597" t="s">
        <v>4130</v>
      </c>
      <c r="F13811" s="598" t="s">
        <v>4144</v>
      </c>
      <c r="G13811" s="599" t="s">
        <v>4133</v>
      </c>
      <c r="H13811" s="600" t="s">
        <v>4134</v>
      </c>
    </row>
    <row r="13812" spans="1:8">
      <c r="A13812" s="601" t="s">
        <v>4145</v>
      </c>
      <c r="B13812" s="602"/>
      <c r="C13812" s="602"/>
      <c r="D13812" s="603"/>
      <c r="E13812" s="604" t="s">
        <v>4146</v>
      </c>
      <c r="F13812" s="619">
        <v>2</v>
      </c>
      <c r="G13812" s="606">
        <v>1587.2183463750353</v>
      </c>
      <c r="H13812" s="607">
        <v>3174.44</v>
      </c>
    </row>
    <row r="13813" spans="1:8">
      <c r="A13813" s="601"/>
      <c r="B13813" s="602"/>
      <c r="C13813" s="602"/>
      <c r="D13813" s="603"/>
      <c r="E13813" s="604" t="s">
        <v>4141</v>
      </c>
      <c r="F13813" s="619" t="s">
        <v>4141</v>
      </c>
      <c r="G13813" s="606" t="s">
        <v>4141</v>
      </c>
      <c r="H13813" s="607" t="s">
        <v>4141</v>
      </c>
    </row>
    <row r="13814" spans="1:8">
      <c r="A13814" s="620"/>
      <c r="B13814" s="621"/>
      <c r="C13814" s="621"/>
      <c r="D13814" s="622"/>
      <c r="E13814" s="623" t="s">
        <v>4147</v>
      </c>
      <c r="F13814" s="624"/>
      <c r="G13814" s="625"/>
      <c r="H13814" s="612">
        <v>3174.44</v>
      </c>
    </row>
    <row r="13815" spans="1:8">
      <c r="A13815" s="626" t="s">
        <v>4148</v>
      </c>
      <c r="B13815" s="627"/>
      <c r="C13815" s="628"/>
      <c r="D13815" s="629"/>
      <c r="E13815" s="628"/>
      <c r="F13815" s="628"/>
      <c r="G13815" s="630"/>
      <c r="H13815" s="631"/>
    </row>
    <row r="13816" spans="1:8">
      <c r="A13816" s="594" t="s">
        <v>4064</v>
      </c>
      <c r="B13816" s="595"/>
      <c r="C13816" s="595"/>
      <c r="D13816" s="596"/>
      <c r="E13816" s="597" t="s">
        <v>4130</v>
      </c>
      <c r="F13816" s="598" t="s">
        <v>4132</v>
      </c>
      <c r="G13816" s="599" t="s">
        <v>4133</v>
      </c>
      <c r="H13816" s="600" t="s">
        <v>4134</v>
      </c>
    </row>
    <row r="13817" spans="1:8">
      <c r="A13817" s="601" t="s">
        <v>4149</v>
      </c>
      <c r="B13817" s="602"/>
      <c r="C13817" s="602"/>
      <c r="D13817" s="603"/>
      <c r="E13817" s="604" t="s">
        <v>4140</v>
      </c>
      <c r="F13817" s="686">
        <v>0.5</v>
      </c>
      <c r="G13817" s="606">
        <v>64783.484999999993</v>
      </c>
      <c r="H13817" s="607">
        <v>32391.74</v>
      </c>
    </row>
    <row r="13818" spans="1:8">
      <c r="A13818" s="601"/>
      <c r="B13818" s="602"/>
      <c r="C13818" s="602"/>
      <c r="D13818" s="603"/>
      <c r="E13818" s="604" t="s">
        <v>4141</v>
      </c>
      <c r="F13818" s="633"/>
      <c r="G13818" s="606" t="s">
        <v>4141</v>
      </c>
      <c r="H13818" s="607" t="s">
        <v>4141</v>
      </c>
    </row>
    <row r="13819" spans="1:8">
      <c r="A13819" s="601"/>
      <c r="B13819" s="602"/>
      <c r="C13819" s="602"/>
      <c r="D13819" s="603"/>
      <c r="E13819" s="604" t="s">
        <v>4141</v>
      </c>
      <c r="F13819" s="633"/>
      <c r="G13819" s="606" t="s">
        <v>4141</v>
      </c>
      <c r="H13819" s="607" t="s">
        <v>4141</v>
      </c>
    </row>
    <row r="13820" spans="1:8">
      <c r="A13820" s="601"/>
      <c r="B13820" s="602"/>
      <c r="C13820" s="602"/>
      <c r="D13820" s="603"/>
      <c r="E13820" s="623" t="s">
        <v>4150</v>
      </c>
      <c r="F13820" s="624"/>
      <c r="G13820" s="625"/>
      <c r="H13820" s="612">
        <v>32391.74</v>
      </c>
    </row>
    <row r="13821" spans="1:8">
      <c r="A13821" s="634" t="s">
        <v>4151</v>
      </c>
      <c r="B13821" s="635"/>
      <c r="C13821" s="636"/>
      <c r="D13821" s="637"/>
      <c r="E13821" s="636"/>
      <c r="F13821" s="636"/>
      <c r="G13821" s="638"/>
      <c r="H13821" s="639"/>
    </row>
    <row r="13822" spans="1:8">
      <c r="A13822" s="594" t="s">
        <v>4064</v>
      </c>
      <c r="B13822" s="595"/>
      <c r="C13822" s="595"/>
      <c r="D13822" s="596"/>
      <c r="E13822" s="597" t="s">
        <v>4130</v>
      </c>
      <c r="F13822" s="598" t="s">
        <v>4144</v>
      </c>
      <c r="G13822" s="599" t="s">
        <v>4133</v>
      </c>
      <c r="H13822" s="600" t="s">
        <v>4134</v>
      </c>
    </row>
    <row r="13823" spans="1:8">
      <c r="A13823" s="601" t="s">
        <v>4195</v>
      </c>
      <c r="B13823" s="602"/>
      <c r="C13823" s="602"/>
      <c r="D13823" s="603"/>
      <c r="E13823" s="604" t="s">
        <v>4146</v>
      </c>
      <c r="F13823" s="640">
        <v>2</v>
      </c>
      <c r="G13823" s="606">
        <v>45029.264109374999</v>
      </c>
      <c r="H13823" s="607">
        <v>90058.53</v>
      </c>
    </row>
    <row r="13824" spans="1:8">
      <c r="A13824" s="601"/>
      <c r="B13824" s="602"/>
      <c r="C13824" s="602"/>
      <c r="D13824" s="603"/>
      <c r="E13824" s="633" t="s">
        <v>4141</v>
      </c>
      <c r="F13824" s="605"/>
      <c r="G13824" s="606" t="s">
        <v>4141</v>
      </c>
      <c r="H13824" s="607" t="s">
        <v>4141</v>
      </c>
    </row>
    <row r="13825" spans="1:8" ht="13.5" thickBot="1">
      <c r="A13825" s="641"/>
      <c r="B13825" s="642"/>
      <c r="C13825" s="642"/>
      <c r="D13825" s="643"/>
      <c r="E13825" s="644" t="s">
        <v>4153</v>
      </c>
      <c r="F13825" s="645"/>
      <c r="G13825" s="646"/>
      <c r="H13825" s="647">
        <v>90058.53</v>
      </c>
    </row>
    <row r="13826" spans="1:8" ht="13.5" thickBot="1">
      <c r="A13826" s="648" t="s">
        <v>4154</v>
      </c>
      <c r="B13826" s="649"/>
      <c r="C13826" s="649"/>
      <c r="D13826" s="649"/>
      <c r="E13826" s="650"/>
      <c r="F13826" s="651">
        <v>572690.51</v>
      </c>
      <c r="G13826" s="652"/>
      <c r="H13826" s="653"/>
    </row>
    <row r="13827" spans="1:8">
      <c r="A13827" s="551"/>
      <c r="B13827" s="551"/>
      <c r="C13827" s="551"/>
      <c r="D13827" s="551"/>
      <c r="E13827" s="551"/>
      <c r="F13827" s="551"/>
      <c r="G13827" s="551"/>
      <c r="H13827" s="551"/>
    </row>
    <row r="13828" spans="1:8" ht="13.5" thickBot="1">
      <c r="A13828" s="683"/>
      <c r="B13828" s="683"/>
      <c r="C13828" s="683"/>
      <c r="D13828" s="683"/>
      <c r="E13828" s="683"/>
      <c r="F13828" s="683"/>
      <c r="G13828" s="683"/>
      <c r="H13828" s="683"/>
    </row>
    <row r="13829" spans="1:8" ht="13.5" thickBot="1">
      <c r="A13829" s="573" t="s">
        <v>4129</v>
      </c>
      <c r="B13829" s="581"/>
      <c r="C13829" s="581"/>
      <c r="D13829" s="582" t="s">
        <v>1063</v>
      </c>
      <c r="E13829" s="583" t="s">
        <v>4130</v>
      </c>
      <c r="F13829" s="584" t="s">
        <v>25</v>
      </c>
      <c r="G13829" s="585" t="s">
        <v>0</v>
      </c>
      <c r="H13829" s="586" t="s">
        <v>5403</v>
      </c>
    </row>
    <row r="13830" spans="1:8" ht="15.75" customHeight="1" thickBot="1">
      <c r="A13830" s="684"/>
      <c r="B13830" s="684"/>
      <c r="C13830" s="684"/>
      <c r="D13830" s="684"/>
      <c r="E13830" s="684"/>
      <c r="F13830" s="684"/>
      <c r="G13830" s="684"/>
      <c r="H13830" s="684"/>
    </row>
    <row r="13831" spans="1:8">
      <c r="A13831" s="588" t="s">
        <v>1297</v>
      </c>
      <c r="B13831" s="589"/>
      <c r="C13831" s="590"/>
      <c r="D13831" s="591"/>
      <c r="E13831" s="590"/>
      <c r="F13831" s="590"/>
      <c r="G13831" s="592"/>
      <c r="H13831" s="593"/>
    </row>
    <row r="13832" spans="1:8">
      <c r="A13832" s="594" t="s">
        <v>4064</v>
      </c>
      <c r="B13832" s="595"/>
      <c r="C13832" s="595"/>
      <c r="D13832" s="596"/>
      <c r="E13832" s="597" t="s">
        <v>4130</v>
      </c>
      <c r="F13832" s="598" t="s">
        <v>4132</v>
      </c>
      <c r="G13832" s="599" t="s">
        <v>4133</v>
      </c>
      <c r="H13832" s="600" t="s">
        <v>4134</v>
      </c>
    </row>
    <row r="13833" spans="1:8" ht="13.5">
      <c r="A13833" s="663" t="s">
        <v>5404</v>
      </c>
      <c r="B13833" s="664" t="s">
        <v>5405</v>
      </c>
      <c r="C13833" s="664" t="s">
        <v>5405</v>
      </c>
      <c r="D13833" s="665" t="s">
        <v>5405</v>
      </c>
      <c r="E13833" s="604" t="s">
        <v>4140</v>
      </c>
      <c r="F13833" s="685">
        <v>0.01</v>
      </c>
      <c r="G13833" s="606">
        <v>571099</v>
      </c>
      <c r="H13833" s="607">
        <v>5710.99</v>
      </c>
    </row>
    <row r="13834" spans="1:8" ht="13.5">
      <c r="A13834" s="663"/>
      <c r="B13834" s="664"/>
      <c r="C13834" s="664"/>
      <c r="D13834" s="665"/>
      <c r="E13834" s="604" t="s">
        <v>4141</v>
      </c>
      <c r="F13834" s="685"/>
      <c r="G13834" s="606" t="s">
        <v>4141</v>
      </c>
      <c r="H13834" s="607" t="s">
        <v>4141</v>
      </c>
    </row>
    <row r="13835" spans="1:8" ht="13.5">
      <c r="A13835" s="663"/>
      <c r="B13835" s="664"/>
      <c r="C13835" s="664"/>
      <c r="D13835" s="665"/>
      <c r="E13835" s="611" t="s">
        <v>4142</v>
      </c>
      <c r="F13835" s="611"/>
      <c r="G13835" s="611"/>
      <c r="H13835" s="612">
        <v>5710.99</v>
      </c>
    </row>
    <row r="13836" spans="1:8">
      <c r="A13836" s="613" t="s">
        <v>4143</v>
      </c>
      <c r="B13836" s="614"/>
      <c r="C13836" s="615"/>
      <c r="D13836" s="616"/>
      <c r="E13836" s="615"/>
      <c r="F13836" s="615"/>
      <c r="G13836" s="617"/>
      <c r="H13836" s="618"/>
    </row>
    <row r="13837" spans="1:8">
      <c r="A13837" s="594" t="s">
        <v>4064</v>
      </c>
      <c r="B13837" s="595"/>
      <c r="C13837" s="595"/>
      <c r="D13837" s="596"/>
      <c r="E13837" s="597" t="s">
        <v>4130</v>
      </c>
      <c r="F13837" s="598" t="s">
        <v>4144</v>
      </c>
      <c r="G13837" s="599" t="s">
        <v>4133</v>
      </c>
      <c r="H13837" s="600" t="s">
        <v>4134</v>
      </c>
    </row>
    <row r="13838" spans="1:8">
      <c r="A13838" s="601" t="s">
        <v>4145</v>
      </c>
      <c r="B13838" s="602"/>
      <c r="C13838" s="602"/>
      <c r="D13838" s="603"/>
      <c r="E13838" s="604" t="s">
        <v>4146</v>
      </c>
      <c r="F13838" s="619">
        <v>0.16</v>
      </c>
      <c r="G13838" s="606">
        <v>1587.2183463750353</v>
      </c>
      <c r="H13838" s="607">
        <v>253.95</v>
      </c>
    </row>
    <row r="13839" spans="1:8">
      <c r="A13839" s="601"/>
      <c r="B13839" s="602"/>
      <c r="C13839" s="602"/>
      <c r="D13839" s="603"/>
      <c r="E13839" s="604" t="s">
        <v>4141</v>
      </c>
      <c r="F13839" s="619" t="s">
        <v>4141</v>
      </c>
      <c r="G13839" s="606" t="s">
        <v>4141</v>
      </c>
      <c r="H13839" s="607" t="s">
        <v>4141</v>
      </c>
    </row>
    <row r="13840" spans="1:8" s="579" customFormat="1" ht="15">
      <c r="A13840" s="620"/>
      <c r="B13840" s="621"/>
      <c r="C13840" s="621"/>
      <c r="D13840" s="622"/>
      <c r="E13840" s="623" t="s">
        <v>4147</v>
      </c>
      <c r="F13840" s="624"/>
      <c r="G13840" s="625"/>
      <c r="H13840" s="612">
        <v>253.95</v>
      </c>
    </row>
    <row r="13841" spans="1:8">
      <c r="A13841" s="626" t="s">
        <v>4148</v>
      </c>
      <c r="B13841" s="627"/>
      <c r="C13841" s="628"/>
      <c r="D13841" s="629"/>
      <c r="E13841" s="628"/>
      <c r="F13841" s="628"/>
      <c r="G13841" s="630"/>
      <c r="H13841" s="631"/>
    </row>
    <row r="13842" spans="1:8">
      <c r="A13842" s="594" t="s">
        <v>4064</v>
      </c>
      <c r="B13842" s="595"/>
      <c r="C13842" s="595"/>
      <c r="D13842" s="596"/>
      <c r="E13842" s="597" t="s">
        <v>4130</v>
      </c>
      <c r="F13842" s="598" t="s">
        <v>4132</v>
      </c>
      <c r="G13842" s="599" t="s">
        <v>4133</v>
      </c>
      <c r="H13842" s="600" t="s">
        <v>4134</v>
      </c>
    </row>
    <row r="13843" spans="1:8">
      <c r="A13843" s="601" t="s">
        <v>4149</v>
      </c>
      <c r="B13843" s="602"/>
      <c r="C13843" s="602"/>
      <c r="D13843" s="603"/>
      <c r="E13843" s="604" t="s">
        <v>4140</v>
      </c>
      <c r="F13843" s="686">
        <v>0.03</v>
      </c>
      <c r="G13843" s="606">
        <v>64783.484999999993</v>
      </c>
      <c r="H13843" s="607">
        <v>1943.5</v>
      </c>
    </row>
    <row r="13844" spans="1:8">
      <c r="A13844" s="601"/>
      <c r="B13844" s="602"/>
      <c r="C13844" s="602"/>
      <c r="D13844" s="603"/>
      <c r="E13844" s="604" t="s">
        <v>4141</v>
      </c>
      <c r="F13844" s="633"/>
      <c r="G13844" s="606" t="s">
        <v>4141</v>
      </c>
      <c r="H13844" s="607" t="s">
        <v>4141</v>
      </c>
    </row>
    <row r="13845" spans="1:8">
      <c r="A13845" s="601"/>
      <c r="B13845" s="602"/>
      <c r="C13845" s="602"/>
      <c r="D13845" s="603"/>
      <c r="E13845" s="604" t="s">
        <v>4141</v>
      </c>
      <c r="F13845" s="633"/>
      <c r="G13845" s="606" t="s">
        <v>4141</v>
      </c>
      <c r="H13845" s="607" t="s">
        <v>4141</v>
      </c>
    </row>
    <row r="13846" spans="1:8">
      <c r="A13846" s="601"/>
      <c r="B13846" s="602"/>
      <c r="C13846" s="602"/>
      <c r="D13846" s="603"/>
      <c r="E13846" s="623" t="s">
        <v>4150</v>
      </c>
      <c r="F13846" s="624"/>
      <c r="G13846" s="625"/>
      <c r="H13846" s="612">
        <v>1943.5</v>
      </c>
    </row>
    <row r="13847" spans="1:8">
      <c r="A13847" s="634" t="s">
        <v>4151</v>
      </c>
      <c r="B13847" s="635"/>
      <c r="C13847" s="636"/>
      <c r="D13847" s="637"/>
      <c r="E13847" s="636"/>
      <c r="F13847" s="636"/>
      <c r="G13847" s="638"/>
      <c r="H13847" s="639"/>
    </row>
    <row r="13848" spans="1:8">
      <c r="A13848" s="594" t="s">
        <v>4064</v>
      </c>
      <c r="B13848" s="595"/>
      <c r="C13848" s="595"/>
      <c r="D13848" s="596"/>
      <c r="E13848" s="597" t="s">
        <v>4130</v>
      </c>
      <c r="F13848" s="598" t="s">
        <v>4144</v>
      </c>
      <c r="G13848" s="599" t="s">
        <v>4133</v>
      </c>
      <c r="H13848" s="600" t="s">
        <v>4134</v>
      </c>
    </row>
    <row r="13849" spans="1:8">
      <c r="A13849" s="601" t="s">
        <v>4195</v>
      </c>
      <c r="B13849" s="602"/>
      <c r="C13849" s="602"/>
      <c r="D13849" s="603"/>
      <c r="E13849" s="604" t="s">
        <v>4146</v>
      </c>
      <c r="F13849" s="640">
        <v>0.16</v>
      </c>
      <c r="G13849" s="606">
        <v>45029.264109374999</v>
      </c>
      <c r="H13849" s="607">
        <v>7204.68</v>
      </c>
    </row>
    <row r="13850" spans="1:8">
      <c r="A13850" s="601"/>
      <c r="B13850" s="602"/>
      <c r="C13850" s="602"/>
      <c r="D13850" s="603"/>
      <c r="E13850" s="633" t="s">
        <v>4141</v>
      </c>
      <c r="F13850" s="605"/>
      <c r="G13850" s="606" t="s">
        <v>4141</v>
      </c>
      <c r="H13850" s="607" t="s">
        <v>4141</v>
      </c>
    </row>
    <row r="13851" spans="1:8" ht="13.5" thickBot="1">
      <c r="A13851" s="641"/>
      <c r="B13851" s="642"/>
      <c r="C13851" s="642"/>
      <c r="D13851" s="643"/>
      <c r="E13851" s="644" t="s">
        <v>4153</v>
      </c>
      <c r="F13851" s="645"/>
      <c r="G13851" s="646"/>
      <c r="H13851" s="647">
        <v>7204.68</v>
      </c>
    </row>
    <row r="13852" spans="1:8" ht="13.5" thickBot="1">
      <c r="A13852" s="648" t="s">
        <v>4154</v>
      </c>
      <c r="B13852" s="649"/>
      <c r="C13852" s="649"/>
      <c r="D13852" s="649"/>
      <c r="E13852" s="650"/>
      <c r="F13852" s="651">
        <v>15113.12</v>
      </c>
      <c r="G13852" s="652"/>
      <c r="H13852" s="653"/>
    </row>
    <row r="13853" spans="1:8">
      <c r="A13853" s="551"/>
      <c r="B13853" s="551"/>
      <c r="C13853" s="551"/>
      <c r="D13853" s="551"/>
      <c r="E13853" s="551"/>
      <c r="F13853" s="551"/>
      <c r="G13853" s="551"/>
      <c r="H13853" s="551"/>
    </row>
    <row r="13854" spans="1:8" ht="13.5" thickBot="1">
      <c r="A13854" s="683"/>
      <c r="B13854" s="683"/>
      <c r="C13854" s="683"/>
      <c r="D13854" s="683"/>
      <c r="E13854" s="683"/>
      <c r="F13854" s="683"/>
      <c r="G13854" s="683"/>
      <c r="H13854" s="683"/>
    </row>
    <row r="13855" spans="1:8" ht="26.25" thickBot="1">
      <c r="A13855" s="573" t="s">
        <v>4129</v>
      </c>
      <c r="B13855" s="581"/>
      <c r="C13855" s="581"/>
      <c r="D13855" s="582" t="s">
        <v>1065</v>
      </c>
      <c r="E13855" s="583" t="s">
        <v>4130</v>
      </c>
      <c r="F13855" s="584" t="s">
        <v>28</v>
      </c>
      <c r="G13855" s="585" t="s">
        <v>0</v>
      </c>
      <c r="H13855" s="586" t="s">
        <v>5406</v>
      </c>
    </row>
    <row r="13856" spans="1:8" ht="15.75" customHeight="1" thickBot="1">
      <c r="A13856" s="684"/>
      <c r="B13856" s="684"/>
      <c r="C13856" s="684"/>
      <c r="D13856" s="684"/>
      <c r="E13856" s="684"/>
      <c r="F13856" s="684"/>
      <c r="G13856" s="684"/>
      <c r="H13856" s="684"/>
    </row>
    <row r="13857" spans="1:8">
      <c r="A13857" s="588" t="s">
        <v>1297</v>
      </c>
      <c r="B13857" s="589"/>
      <c r="C13857" s="590"/>
      <c r="D13857" s="591"/>
      <c r="E13857" s="590"/>
      <c r="F13857" s="590"/>
      <c r="G13857" s="592"/>
      <c r="H13857" s="593"/>
    </row>
    <row r="13858" spans="1:8">
      <c r="A13858" s="594" t="s">
        <v>4064</v>
      </c>
      <c r="B13858" s="595"/>
      <c r="C13858" s="595"/>
      <c r="D13858" s="596"/>
      <c r="E13858" s="597" t="s">
        <v>4130</v>
      </c>
      <c r="F13858" s="598" t="s">
        <v>4132</v>
      </c>
      <c r="G13858" s="599" t="s">
        <v>4133</v>
      </c>
      <c r="H13858" s="600" t="s">
        <v>4134</v>
      </c>
    </row>
    <row r="13859" spans="1:8" ht="13.5">
      <c r="A13859" s="663" t="s">
        <v>4331</v>
      </c>
      <c r="B13859" s="664" t="s">
        <v>4331</v>
      </c>
      <c r="C13859" s="664" t="s">
        <v>4331</v>
      </c>
      <c r="D13859" s="665" t="s">
        <v>4331</v>
      </c>
      <c r="E13859" s="604" t="s">
        <v>4164</v>
      </c>
      <c r="F13859" s="685">
        <v>0.83</v>
      </c>
      <c r="G13859" s="606">
        <v>8996</v>
      </c>
      <c r="H13859" s="607">
        <v>7466.68</v>
      </c>
    </row>
    <row r="13860" spans="1:8" ht="13.5">
      <c r="A13860" s="663" t="s">
        <v>4156</v>
      </c>
      <c r="B13860" s="664" t="s">
        <v>5407</v>
      </c>
      <c r="C13860" s="664" t="s">
        <v>5407</v>
      </c>
      <c r="D13860" s="665" t="s">
        <v>5407</v>
      </c>
      <c r="E13860" s="604" t="s">
        <v>4157</v>
      </c>
      <c r="F13860" s="685">
        <v>0.04</v>
      </c>
      <c r="G13860" s="606">
        <v>7214</v>
      </c>
      <c r="H13860" s="607">
        <v>288.56</v>
      </c>
    </row>
    <row r="13861" spans="1:8" ht="13.5">
      <c r="A13861" s="663"/>
      <c r="B13861" s="664"/>
      <c r="C13861" s="664"/>
      <c r="D13861" s="665"/>
      <c r="E13861" s="604" t="s">
        <v>4141</v>
      </c>
      <c r="F13861" s="685"/>
      <c r="G13861" s="606" t="s">
        <v>4141</v>
      </c>
      <c r="H13861" s="607" t="s">
        <v>4141</v>
      </c>
    </row>
    <row r="13862" spans="1:8" ht="13.5">
      <c r="A13862" s="663"/>
      <c r="B13862" s="664"/>
      <c r="C13862" s="664"/>
      <c r="D13862" s="665"/>
      <c r="E13862" s="611" t="s">
        <v>4142</v>
      </c>
      <c r="F13862" s="611"/>
      <c r="G13862" s="611"/>
      <c r="H13862" s="612">
        <v>7755.24</v>
      </c>
    </row>
    <row r="13863" spans="1:8">
      <c r="A13863" s="613" t="s">
        <v>4143</v>
      </c>
      <c r="B13863" s="614"/>
      <c r="C13863" s="615"/>
      <c r="D13863" s="616"/>
      <c r="E13863" s="615"/>
      <c r="F13863" s="615"/>
      <c r="G13863" s="617"/>
      <c r="H13863" s="618"/>
    </row>
    <row r="13864" spans="1:8">
      <c r="A13864" s="594" t="s">
        <v>4064</v>
      </c>
      <c r="B13864" s="595"/>
      <c r="C13864" s="595"/>
      <c r="D13864" s="596"/>
      <c r="E13864" s="597" t="s">
        <v>4130</v>
      </c>
      <c r="F13864" s="598" t="s">
        <v>4144</v>
      </c>
      <c r="G13864" s="599" t="s">
        <v>4133</v>
      </c>
      <c r="H13864" s="600" t="s">
        <v>4134</v>
      </c>
    </row>
    <row r="13865" spans="1:8">
      <c r="A13865" s="601" t="s">
        <v>4145</v>
      </c>
      <c r="B13865" s="602"/>
      <c r="C13865" s="602"/>
      <c r="D13865" s="603"/>
      <c r="E13865" s="604" t="s">
        <v>4146</v>
      </c>
      <c r="F13865" s="619">
        <v>0.1</v>
      </c>
      <c r="G13865" s="606">
        <v>1587.2183463750353</v>
      </c>
      <c r="H13865" s="607">
        <v>158.72</v>
      </c>
    </row>
    <row r="13866" spans="1:8">
      <c r="A13866" s="601"/>
      <c r="B13866" s="602"/>
      <c r="C13866" s="602"/>
      <c r="D13866" s="603"/>
      <c r="E13866" s="604" t="s">
        <v>4141</v>
      </c>
      <c r="F13866" s="619" t="s">
        <v>4141</v>
      </c>
      <c r="G13866" s="606" t="s">
        <v>4141</v>
      </c>
      <c r="H13866" s="607" t="s">
        <v>4141</v>
      </c>
    </row>
    <row r="13867" spans="1:8">
      <c r="A13867" s="620"/>
      <c r="B13867" s="621"/>
      <c r="C13867" s="621"/>
      <c r="D13867" s="622"/>
      <c r="E13867" s="623" t="s">
        <v>4147</v>
      </c>
      <c r="F13867" s="624"/>
      <c r="G13867" s="625"/>
      <c r="H13867" s="612">
        <v>158.72</v>
      </c>
    </row>
    <row r="13868" spans="1:8">
      <c r="A13868" s="626" t="s">
        <v>4148</v>
      </c>
      <c r="B13868" s="627"/>
      <c r="C13868" s="628"/>
      <c r="D13868" s="629"/>
      <c r="E13868" s="628"/>
      <c r="F13868" s="628"/>
      <c r="G13868" s="630"/>
      <c r="H13868" s="631"/>
    </row>
    <row r="13869" spans="1:8">
      <c r="A13869" s="594" t="s">
        <v>4064</v>
      </c>
      <c r="B13869" s="595"/>
      <c r="C13869" s="595"/>
      <c r="D13869" s="596"/>
      <c r="E13869" s="597" t="s">
        <v>4130</v>
      </c>
      <c r="F13869" s="598" t="s">
        <v>4132</v>
      </c>
      <c r="G13869" s="599" t="s">
        <v>4133</v>
      </c>
      <c r="H13869" s="600" t="s">
        <v>4134</v>
      </c>
    </row>
    <row r="13870" spans="1:8">
      <c r="A13870" s="601" t="s">
        <v>4149</v>
      </c>
      <c r="B13870" s="602"/>
      <c r="C13870" s="602"/>
      <c r="D13870" s="603"/>
      <c r="E13870" s="604" t="s">
        <v>4140</v>
      </c>
      <c r="F13870" s="686">
        <v>0.25</v>
      </c>
      <c r="G13870" s="606">
        <v>64783.484999999993</v>
      </c>
      <c r="H13870" s="607">
        <v>16195.87</v>
      </c>
    </row>
    <row r="13871" spans="1:8">
      <c r="A13871" s="601"/>
      <c r="B13871" s="602"/>
      <c r="C13871" s="602"/>
      <c r="D13871" s="603"/>
      <c r="E13871" s="604" t="s">
        <v>4141</v>
      </c>
      <c r="F13871" s="633"/>
      <c r="G13871" s="606" t="s">
        <v>4141</v>
      </c>
      <c r="H13871" s="607" t="s">
        <v>4141</v>
      </c>
    </row>
    <row r="13872" spans="1:8">
      <c r="A13872" s="601"/>
      <c r="B13872" s="602"/>
      <c r="C13872" s="602"/>
      <c r="D13872" s="603"/>
      <c r="E13872" s="604" t="s">
        <v>4141</v>
      </c>
      <c r="F13872" s="633"/>
      <c r="G13872" s="606" t="s">
        <v>4141</v>
      </c>
      <c r="H13872" s="607" t="s">
        <v>4141</v>
      </c>
    </row>
    <row r="13873" spans="1:8">
      <c r="A13873" s="601"/>
      <c r="B13873" s="602"/>
      <c r="C13873" s="602"/>
      <c r="D13873" s="603"/>
      <c r="E13873" s="623" t="s">
        <v>4150</v>
      </c>
      <c r="F13873" s="624"/>
      <c r="G13873" s="625"/>
      <c r="H13873" s="612">
        <v>16195.87</v>
      </c>
    </row>
    <row r="13874" spans="1:8">
      <c r="A13874" s="634" t="s">
        <v>4151</v>
      </c>
      <c r="B13874" s="635"/>
      <c r="C13874" s="636"/>
      <c r="D13874" s="637"/>
      <c r="E13874" s="636"/>
      <c r="F13874" s="636"/>
      <c r="G13874" s="638"/>
      <c r="H13874" s="639"/>
    </row>
    <row r="13875" spans="1:8">
      <c r="A13875" s="594" t="s">
        <v>4064</v>
      </c>
      <c r="B13875" s="595"/>
      <c r="C13875" s="595"/>
      <c r="D13875" s="596"/>
      <c r="E13875" s="597" t="s">
        <v>4130</v>
      </c>
      <c r="F13875" s="598" t="s">
        <v>4144</v>
      </c>
      <c r="G13875" s="599" t="s">
        <v>4133</v>
      </c>
      <c r="H13875" s="600" t="s">
        <v>4134</v>
      </c>
    </row>
    <row r="13876" spans="1:8">
      <c r="A13876" s="601" t="s">
        <v>4195</v>
      </c>
      <c r="B13876" s="602"/>
      <c r="C13876" s="602"/>
      <c r="D13876" s="603"/>
      <c r="E13876" s="604" t="s">
        <v>4146</v>
      </c>
      <c r="F13876" s="640">
        <v>0.1</v>
      </c>
      <c r="G13876" s="606">
        <v>45029.264109374999</v>
      </c>
      <c r="H13876" s="607">
        <v>4502.93</v>
      </c>
    </row>
    <row r="13877" spans="1:8">
      <c r="A13877" s="601"/>
      <c r="B13877" s="602"/>
      <c r="C13877" s="602"/>
      <c r="D13877" s="603"/>
      <c r="E13877" s="633" t="s">
        <v>4141</v>
      </c>
      <c r="F13877" s="605"/>
      <c r="G13877" s="606" t="s">
        <v>4141</v>
      </c>
      <c r="H13877" s="607" t="s">
        <v>4141</v>
      </c>
    </row>
    <row r="13878" spans="1:8" ht="13.5" thickBot="1">
      <c r="A13878" s="641"/>
      <c r="B13878" s="642"/>
      <c r="C13878" s="642"/>
      <c r="D13878" s="643"/>
      <c r="E13878" s="644" t="s">
        <v>4153</v>
      </c>
      <c r="F13878" s="645"/>
      <c r="G13878" s="646"/>
      <c r="H13878" s="647">
        <v>4502.93</v>
      </c>
    </row>
    <row r="13879" spans="1:8" ht="13.5" thickBot="1">
      <c r="A13879" s="648" t="s">
        <v>4154</v>
      </c>
      <c r="B13879" s="649"/>
      <c r="C13879" s="649"/>
      <c r="D13879" s="649"/>
      <c r="E13879" s="650"/>
      <c r="F13879" s="651">
        <v>28612.76</v>
      </c>
      <c r="G13879" s="652"/>
      <c r="H13879" s="653"/>
    </row>
    <row r="13880" spans="1:8">
      <c r="A13880" s="551"/>
      <c r="B13880" s="551"/>
      <c r="C13880" s="551"/>
      <c r="D13880" s="551"/>
      <c r="E13880" s="551"/>
      <c r="F13880" s="551"/>
      <c r="G13880" s="551"/>
      <c r="H13880" s="551"/>
    </row>
    <row r="13881" spans="1:8" ht="13.5" thickBot="1">
      <c r="A13881" s="683"/>
      <c r="B13881" s="683"/>
      <c r="C13881" s="683"/>
      <c r="D13881" s="683"/>
      <c r="E13881" s="683"/>
      <c r="F13881" s="683"/>
      <c r="G13881" s="683"/>
      <c r="H13881" s="683"/>
    </row>
    <row r="13882" spans="1:8" ht="26.25" thickBot="1">
      <c r="A13882" s="573" t="s">
        <v>4129</v>
      </c>
      <c r="B13882" s="581"/>
      <c r="C13882" s="581"/>
      <c r="D13882" s="582" t="s">
        <v>1067</v>
      </c>
      <c r="E13882" s="583" t="s">
        <v>4130</v>
      </c>
      <c r="F13882" s="584" t="s">
        <v>28</v>
      </c>
      <c r="G13882" s="585" t="s">
        <v>0</v>
      </c>
      <c r="H13882" s="586" t="s">
        <v>5408</v>
      </c>
    </row>
    <row r="13883" spans="1:8" ht="15.75" customHeight="1" thickBot="1">
      <c r="A13883" s="684"/>
      <c r="B13883" s="684"/>
      <c r="C13883" s="684"/>
      <c r="D13883" s="684"/>
      <c r="E13883" s="684"/>
      <c r="F13883" s="684"/>
      <c r="G13883" s="684"/>
      <c r="H13883" s="684"/>
    </row>
    <row r="13884" spans="1:8">
      <c r="A13884" s="588" t="s">
        <v>1297</v>
      </c>
      <c r="B13884" s="589"/>
      <c r="C13884" s="590"/>
      <c r="D13884" s="591"/>
      <c r="E13884" s="590"/>
      <c r="F13884" s="590"/>
      <c r="G13884" s="592"/>
      <c r="H13884" s="593"/>
    </row>
    <row r="13885" spans="1:8">
      <c r="A13885" s="594" t="s">
        <v>4064</v>
      </c>
      <c r="B13885" s="595"/>
      <c r="C13885" s="595"/>
      <c r="D13885" s="596"/>
      <c r="E13885" s="597" t="s">
        <v>4130</v>
      </c>
      <c r="F13885" s="598" t="s">
        <v>4132</v>
      </c>
      <c r="G13885" s="599" t="s">
        <v>4133</v>
      </c>
      <c r="H13885" s="600" t="s">
        <v>4134</v>
      </c>
    </row>
    <row r="13886" spans="1:8" ht="13.5">
      <c r="A13886" s="663" t="s">
        <v>5409</v>
      </c>
      <c r="B13886" s="664" t="s">
        <v>5409</v>
      </c>
      <c r="C13886" s="664" t="s">
        <v>5409</v>
      </c>
      <c r="D13886" s="665" t="s">
        <v>5409</v>
      </c>
      <c r="E13886" s="604" t="s">
        <v>4140</v>
      </c>
      <c r="F13886" s="685">
        <v>0.83</v>
      </c>
      <c r="G13886" s="606">
        <v>18900</v>
      </c>
      <c r="H13886" s="607">
        <v>15687</v>
      </c>
    </row>
    <row r="13887" spans="1:8" ht="13.5">
      <c r="A13887" s="663" t="s">
        <v>4156</v>
      </c>
      <c r="B13887" s="664" t="s">
        <v>5407</v>
      </c>
      <c r="C13887" s="664" t="s">
        <v>5407</v>
      </c>
      <c r="D13887" s="665" t="s">
        <v>5407</v>
      </c>
      <c r="E13887" s="604" t="s">
        <v>4157</v>
      </c>
      <c r="F13887" s="685">
        <v>0.04</v>
      </c>
      <c r="G13887" s="606">
        <v>7214</v>
      </c>
      <c r="H13887" s="607">
        <v>288.56</v>
      </c>
    </row>
    <row r="13888" spans="1:8" ht="13.5">
      <c r="A13888" s="663"/>
      <c r="B13888" s="664"/>
      <c r="C13888" s="664"/>
      <c r="D13888" s="665"/>
      <c r="E13888" s="604" t="s">
        <v>4141</v>
      </c>
      <c r="F13888" s="685"/>
      <c r="G13888" s="606" t="s">
        <v>4141</v>
      </c>
      <c r="H13888" s="607" t="s">
        <v>4141</v>
      </c>
    </row>
    <row r="13889" spans="1:8" ht="13.5">
      <c r="A13889" s="663"/>
      <c r="B13889" s="664"/>
      <c r="C13889" s="664"/>
      <c r="D13889" s="665"/>
      <c r="E13889" s="611" t="s">
        <v>4142</v>
      </c>
      <c r="F13889" s="611"/>
      <c r="G13889" s="611"/>
      <c r="H13889" s="612">
        <v>15975.56</v>
      </c>
    </row>
    <row r="13890" spans="1:8">
      <c r="A13890" s="613" t="s">
        <v>4143</v>
      </c>
      <c r="B13890" s="614"/>
      <c r="C13890" s="615"/>
      <c r="D13890" s="616"/>
      <c r="E13890" s="615"/>
      <c r="F13890" s="615"/>
      <c r="G13890" s="617"/>
      <c r="H13890" s="618"/>
    </row>
    <row r="13891" spans="1:8">
      <c r="A13891" s="594" t="s">
        <v>4064</v>
      </c>
      <c r="B13891" s="595"/>
      <c r="C13891" s="595"/>
      <c r="D13891" s="596"/>
      <c r="E13891" s="597" t="s">
        <v>4130</v>
      </c>
      <c r="F13891" s="598" t="s">
        <v>4144</v>
      </c>
      <c r="G13891" s="599" t="s">
        <v>4133</v>
      </c>
      <c r="H13891" s="600" t="s">
        <v>4134</v>
      </c>
    </row>
    <row r="13892" spans="1:8">
      <c r="A13892" s="601" t="s">
        <v>4145</v>
      </c>
      <c r="B13892" s="602"/>
      <c r="C13892" s="602"/>
      <c r="D13892" s="603"/>
      <c r="E13892" s="604" t="s">
        <v>4146</v>
      </c>
      <c r="F13892" s="619">
        <v>0.15</v>
      </c>
      <c r="G13892" s="606">
        <v>1587.2183463750353</v>
      </c>
      <c r="H13892" s="607">
        <v>238.08</v>
      </c>
    </row>
    <row r="13893" spans="1:8">
      <c r="A13893" s="601"/>
      <c r="B13893" s="602"/>
      <c r="C13893" s="602"/>
      <c r="D13893" s="603"/>
      <c r="E13893" s="604" t="s">
        <v>4141</v>
      </c>
      <c r="F13893" s="619" t="s">
        <v>4141</v>
      </c>
      <c r="G13893" s="606" t="s">
        <v>4141</v>
      </c>
      <c r="H13893" s="607" t="s">
        <v>4141</v>
      </c>
    </row>
    <row r="13894" spans="1:8">
      <c r="A13894" s="620"/>
      <c r="B13894" s="621"/>
      <c r="C13894" s="621"/>
      <c r="D13894" s="622"/>
      <c r="E13894" s="623" t="s">
        <v>4147</v>
      </c>
      <c r="F13894" s="624"/>
      <c r="G13894" s="625"/>
      <c r="H13894" s="612">
        <v>238.08</v>
      </c>
    </row>
    <row r="13895" spans="1:8">
      <c r="A13895" s="626" t="s">
        <v>4148</v>
      </c>
      <c r="B13895" s="627"/>
      <c r="C13895" s="628"/>
      <c r="D13895" s="629"/>
      <c r="E13895" s="628"/>
      <c r="F13895" s="628"/>
      <c r="G13895" s="630"/>
      <c r="H13895" s="631"/>
    </row>
    <row r="13896" spans="1:8">
      <c r="A13896" s="594" t="s">
        <v>4064</v>
      </c>
      <c r="B13896" s="595"/>
      <c r="C13896" s="595"/>
      <c r="D13896" s="596"/>
      <c r="E13896" s="597" t="s">
        <v>4130</v>
      </c>
      <c r="F13896" s="598" t="s">
        <v>4132</v>
      </c>
      <c r="G13896" s="599" t="s">
        <v>4133</v>
      </c>
      <c r="H13896" s="600" t="s">
        <v>4134</v>
      </c>
    </row>
    <row r="13897" spans="1:8">
      <c r="A13897" s="601" t="s">
        <v>4149</v>
      </c>
      <c r="B13897" s="602"/>
      <c r="C13897" s="602"/>
      <c r="D13897" s="603"/>
      <c r="E13897" s="604" t="s">
        <v>4140</v>
      </c>
      <c r="F13897" s="686">
        <v>0.25</v>
      </c>
      <c r="G13897" s="606">
        <v>64783.484999999993</v>
      </c>
      <c r="H13897" s="607">
        <v>16195.87</v>
      </c>
    </row>
    <row r="13898" spans="1:8">
      <c r="A13898" s="601"/>
      <c r="B13898" s="602"/>
      <c r="C13898" s="602"/>
      <c r="D13898" s="603"/>
      <c r="E13898" s="604" t="s">
        <v>4141</v>
      </c>
      <c r="F13898" s="633"/>
      <c r="G13898" s="606" t="s">
        <v>4141</v>
      </c>
      <c r="H13898" s="607" t="s">
        <v>4141</v>
      </c>
    </row>
    <row r="13899" spans="1:8">
      <c r="A13899" s="601"/>
      <c r="B13899" s="602"/>
      <c r="C13899" s="602"/>
      <c r="D13899" s="603"/>
      <c r="E13899" s="604" t="s">
        <v>4141</v>
      </c>
      <c r="F13899" s="633"/>
      <c r="G13899" s="606" t="s">
        <v>4141</v>
      </c>
      <c r="H13899" s="607" t="s">
        <v>4141</v>
      </c>
    </row>
    <row r="13900" spans="1:8">
      <c r="A13900" s="601"/>
      <c r="B13900" s="602"/>
      <c r="C13900" s="602"/>
      <c r="D13900" s="603"/>
      <c r="E13900" s="623" t="s">
        <v>4150</v>
      </c>
      <c r="F13900" s="624"/>
      <c r="G13900" s="625"/>
      <c r="H13900" s="612">
        <v>16195.87</v>
      </c>
    </row>
    <row r="13901" spans="1:8">
      <c r="A13901" s="634" t="s">
        <v>4151</v>
      </c>
      <c r="B13901" s="635"/>
      <c r="C13901" s="636"/>
      <c r="D13901" s="637"/>
      <c r="E13901" s="636"/>
      <c r="F13901" s="636"/>
      <c r="G13901" s="638"/>
      <c r="H13901" s="639"/>
    </row>
    <row r="13902" spans="1:8">
      <c r="A13902" s="594" t="s">
        <v>4064</v>
      </c>
      <c r="B13902" s="595"/>
      <c r="C13902" s="595"/>
      <c r="D13902" s="596"/>
      <c r="E13902" s="597" t="s">
        <v>4130</v>
      </c>
      <c r="F13902" s="598" t="s">
        <v>4144</v>
      </c>
      <c r="G13902" s="599" t="s">
        <v>4133</v>
      </c>
      <c r="H13902" s="600" t="s">
        <v>4134</v>
      </c>
    </row>
    <row r="13903" spans="1:8">
      <c r="A13903" s="601" t="s">
        <v>4195</v>
      </c>
      <c r="B13903" s="602"/>
      <c r="C13903" s="602"/>
      <c r="D13903" s="603"/>
      <c r="E13903" s="604" t="s">
        <v>4146</v>
      </c>
      <c r="F13903" s="640">
        <v>0.15</v>
      </c>
      <c r="G13903" s="606">
        <v>45029.264109374999</v>
      </c>
      <c r="H13903" s="607">
        <v>6754.39</v>
      </c>
    </row>
    <row r="13904" spans="1:8">
      <c r="A13904" s="601"/>
      <c r="B13904" s="602"/>
      <c r="C13904" s="602"/>
      <c r="D13904" s="603"/>
      <c r="E13904" s="633" t="s">
        <v>4141</v>
      </c>
      <c r="F13904" s="605"/>
      <c r="G13904" s="606" t="s">
        <v>4141</v>
      </c>
      <c r="H13904" s="607" t="s">
        <v>4141</v>
      </c>
    </row>
    <row r="13905" spans="1:8" ht="13.5" thickBot="1">
      <c r="A13905" s="641"/>
      <c r="B13905" s="642"/>
      <c r="C13905" s="642"/>
      <c r="D13905" s="643"/>
      <c r="E13905" s="644" t="s">
        <v>4153</v>
      </c>
      <c r="F13905" s="645"/>
      <c r="G13905" s="646"/>
      <c r="H13905" s="647">
        <v>6754.39</v>
      </c>
    </row>
    <row r="13906" spans="1:8" ht="13.5" thickBot="1">
      <c r="A13906" s="648" t="s">
        <v>4154</v>
      </c>
      <c r="B13906" s="649"/>
      <c r="C13906" s="649"/>
      <c r="D13906" s="649"/>
      <c r="E13906" s="650"/>
      <c r="F13906" s="651">
        <v>39163.9</v>
      </c>
      <c r="G13906" s="652"/>
      <c r="H13906" s="653"/>
    </row>
    <row r="13907" spans="1:8">
      <c r="A13907" s="551"/>
      <c r="B13907" s="551"/>
      <c r="C13907" s="551"/>
      <c r="D13907" s="551"/>
      <c r="E13907" s="551"/>
      <c r="F13907" s="551"/>
      <c r="G13907" s="551"/>
      <c r="H13907" s="551"/>
    </row>
    <row r="13908" spans="1:8" ht="13.5" thickBot="1">
      <c r="A13908" s="683"/>
      <c r="B13908" s="683"/>
      <c r="C13908" s="683"/>
      <c r="D13908" s="683"/>
      <c r="E13908" s="683"/>
      <c r="F13908" s="683"/>
      <c r="G13908" s="683"/>
      <c r="H13908" s="683"/>
    </row>
    <row r="13909" spans="1:8" ht="13.5" thickBot="1">
      <c r="A13909" s="573" t="s">
        <v>4129</v>
      </c>
      <c r="B13909" s="581"/>
      <c r="C13909" s="581"/>
      <c r="D13909" s="582" t="s">
        <v>1069</v>
      </c>
      <c r="E13909" s="583" t="s">
        <v>4130</v>
      </c>
      <c r="F13909" s="584" t="s">
        <v>28</v>
      </c>
      <c r="G13909" s="585" t="s">
        <v>0</v>
      </c>
      <c r="H13909" s="586" t="s">
        <v>5410</v>
      </c>
    </row>
    <row r="13910" spans="1:8" ht="15.75" customHeight="1" thickBot="1">
      <c r="A13910" s="684"/>
      <c r="B13910" s="684"/>
      <c r="C13910" s="684"/>
      <c r="D13910" s="684"/>
      <c r="E13910" s="684"/>
      <c r="F13910" s="684"/>
      <c r="G13910" s="684"/>
      <c r="H13910" s="684"/>
    </row>
    <row r="13911" spans="1:8">
      <c r="A13911" s="588" t="s">
        <v>1297</v>
      </c>
      <c r="B13911" s="589"/>
      <c r="C13911" s="590"/>
      <c r="D13911" s="591"/>
      <c r="E13911" s="590"/>
      <c r="F13911" s="590"/>
      <c r="G13911" s="592"/>
      <c r="H13911" s="593"/>
    </row>
    <row r="13912" spans="1:8">
      <c r="A13912" s="594" t="s">
        <v>4064</v>
      </c>
      <c r="B13912" s="595"/>
      <c r="C13912" s="595"/>
      <c r="D13912" s="596"/>
      <c r="E13912" s="597" t="s">
        <v>4130</v>
      </c>
      <c r="F13912" s="598" t="s">
        <v>4132</v>
      </c>
      <c r="G13912" s="599" t="s">
        <v>4133</v>
      </c>
      <c r="H13912" s="600" t="s">
        <v>4134</v>
      </c>
    </row>
    <row r="13913" spans="1:8" ht="13.5">
      <c r="A13913" s="663" t="s">
        <v>5411</v>
      </c>
      <c r="B13913" s="664" t="s">
        <v>5412</v>
      </c>
      <c r="C13913" s="664" t="s">
        <v>5412</v>
      </c>
      <c r="D13913" s="665" t="s">
        <v>5412</v>
      </c>
      <c r="E13913" s="604" t="s">
        <v>4140</v>
      </c>
      <c r="F13913" s="685">
        <v>0.1</v>
      </c>
      <c r="G13913" s="606">
        <v>596542</v>
      </c>
      <c r="H13913" s="607">
        <v>59654.2</v>
      </c>
    </row>
    <row r="13914" spans="1:8" ht="13.5">
      <c r="A13914" s="663"/>
      <c r="B13914" s="664"/>
      <c r="C13914" s="664"/>
      <c r="D13914" s="665"/>
      <c r="E13914" s="604" t="s">
        <v>4141</v>
      </c>
      <c r="F13914" s="685"/>
      <c r="G13914" s="606" t="s">
        <v>4141</v>
      </c>
      <c r="H13914" s="607" t="s">
        <v>4141</v>
      </c>
    </row>
    <row r="13915" spans="1:8" ht="13.5">
      <c r="A13915" s="663"/>
      <c r="B13915" s="664"/>
      <c r="C13915" s="664"/>
      <c r="D13915" s="665"/>
      <c r="E13915" s="611" t="s">
        <v>4142</v>
      </c>
      <c r="F13915" s="611"/>
      <c r="G13915" s="611"/>
      <c r="H13915" s="612">
        <v>59654.2</v>
      </c>
    </row>
    <row r="13916" spans="1:8">
      <c r="A13916" s="613" t="s">
        <v>4143</v>
      </c>
      <c r="B13916" s="614"/>
      <c r="C13916" s="615"/>
      <c r="D13916" s="616"/>
      <c r="E13916" s="615"/>
      <c r="F13916" s="615"/>
      <c r="G13916" s="617"/>
      <c r="H13916" s="618"/>
    </row>
    <row r="13917" spans="1:8">
      <c r="A13917" s="594" t="s">
        <v>4064</v>
      </c>
      <c r="B13917" s="595"/>
      <c r="C13917" s="595"/>
      <c r="D13917" s="596"/>
      <c r="E13917" s="597" t="s">
        <v>4130</v>
      </c>
      <c r="F13917" s="598" t="s">
        <v>4144</v>
      </c>
      <c r="G13917" s="599" t="s">
        <v>4133</v>
      </c>
      <c r="H13917" s="600" t="s">
        <v>4134</v>
      </c>
    </row>
    <row r="13918" spans="1:8">
      <c r="A13918" s="601" t="s">
        <v>4145</v>
      </c>
      <c r="B13918" s="602"/>
      <c r="C13918" s="602"/>
      <c r="D13918" s="603"/>
      <c r="E13918" s="604" t="s">
        <v>4146</v>
      </c>
      <c r="F13918" s="619">
        <v>0.83</v>
      </c>
      <c r="G13918" s="606">
        <v>1587.2183463750353</v>
      </c>
      <c r="H13918" s="607">
        <v>1317.39</v>
      </c>
    </row>
    <row r="13919" spans="1:8">
      <c r="A13919" s="601" t="s">
        <v>5413</v>
      </c>
      <c r="B13919" s="602"/>
      <c r="C13919" s="602"/>
      <c r="D13919" s="603"/>
      <c r="E13919" s="604" t="s">
        <v>4146</v>
      </c>
      <c r="F13919" s="619">
        <v>0.83</v>
      </c>
      <c r="G13919" s="606">
        <v>9777.2650136702196</v>
      </c>
      <c r="H13919" s="607">
        <v>8115.13</v>
      </c>
    </row>
    <row r="13920" spans="1:8">
      <c r="A13920" s="620"/>
      <c r="B13920" s="621"/>
      <c r="C13920" s="621"/>
      <c r="D13920" s="622"/>
      <c r="E13920" s="623" t="s">
        <v>4147</v>
      </c>
      <c r="F13920" s="624"/>
      <c r="G13920" s="625"/>
      <c r="H13920" s="612">
        <v>9432.52</v>
      </c>
    </row>
    <row r="13921" spans="1:8">
      <c r="A13921" s="626" t="s">
        <v>4148</v>
      </c>
      <c r="B13921" s="627"/>
      <c r="C13921" s="628"/>
      <c r="D13921" s="629"/>
      <c r="E13921" s="628"/>
      <c r="F13921" s="628"/>
      <c r="G13921" s="630"/>
      <c r="H13921" s="631"/>
    </row>
    <row r="13922" spans="1:8">
      <c r="A13922" s="594" t="s">
        <v>4064</v>
      </c>
      <c r="B13922" s="595"/>
      <c r="C13922" s="595"/>
      <c r="D13922" s="596"/>
      <c r="E13922" s="597" t="s">
        <v>4130</v>
      </c>
      <c r="F13922" s="598" t="s">
        <v>4132</v>
      </c>
      <c r="G13922" s="599" t="s">
        <v>4133</v>
      </c>
      <c r="H13922" s="600" t="s">
        <v>4134</v>
      </c>
    </row>
    <row r="13923" spans="1:8">
      <c r="A13923" s="601" t="s">
        <v>4149</v>
      </c>
      <c r="B13923" s="602"/>
      <c r="C13923" s="602"/>
      <c r="D13923" s="603"/>
      <c r="E13923" s="604" t="s">
        <v>4140</v>
      </c>
      <c r="F13923" s="686">
        <v>0.1</v>
      </c>
      <c r="G13923" s="606">
        <v>64783.484999999993</v>
      </c>
      <c r="H13923" s="607">
        <v>6478.35</v>
      </c>
    </row>
    <row r="13924" spans="1:8">
      <c r="A13924" s="601"/>
      <c r="B13924" s="602"/>
      <c r="C13924" s="602"/>
      <c r="D13924" s="603"/>
      <c r="E13924" s="604" t="s">
        <v>4141</v>
      </c>
      <c r="F13924" s="633"/>
      <c r="G13924" s="606" t="s">
        <v>4141</v>
      </c>
      <c r="H13924" s="607" t="s">
        <v>4141</v>
      </c>
    </row>
    <row r="13925" spans="1:8">
      <c r="A13925" s="601"/>
      <c r="B13925" s="602"/>
      <c r="C13925" s="602"/>
      <c r="D13925" s="603"/>
      <c r="E13925" s="604" t="s">
        <v>4141</v>
      </c>
      <c r="F13925" s="633"/>
      <c r="G13925" s="606" t="s">
        <v>4141</v>
      </c>
      <c r="H13925" s="607" t="s">
        <v>4141</v>
      </c>
    </row>
    <row r="13926" spans="1:8">
      <c r="A13926" s="601"/>
      <c r="B13926" s="602"/>
      <c r="C13926" s="602"/>
      <c r="D13926" s="603"/>
      <c r="E13926" s="623" t="s">
        <v>4150</v>
      </c>
      <c r="F13926" s="624"/>
      <c r="G13926" s="625"/>
      <c r="H13926" s="612">
        <v>6478.35</v>
      </c>
    </row>
    <row r="13927" spans="1:8">
      <c r="A13927" s="634" t="s">
        <v>4151</v>
      </c>
      <c r="B13927" s="635"/>
      <c r="C13927" s="636"/>
      <c r="D13927" s="637"/>
      <c r="E13927" s="636"/>
      <c r="F13927" s="636"/>
      <c r="G13927" s="638"/>
      <c r="H13927" s="639"/>
    </row>
    <row r="13928" spans="1:8">
      <c r="A13928" s="594" t="s">
        <v>4064</v>
      </c>
      <c r="B13928" s="595"/>
      <c r="C13928" s="595"/>
      <c r="D13928" s="596"/>
      <c r="E13928" s="597" t="s">
        <v>4130</v>
      </c>
      <c r="F13928" s="598" t="s">
        <v>4144</v>
      </c>
      <c r="G13928" s="599" t="s">
        <v>4133</v>
      </c>
      <c r="H13928" s="600" t="s">
        <v>4134</v>
      </c>
    </row>
    <row r="13929" spans="1:8">
      <c r="A13929" s="601" t="s">
        <v>4195</v>
      </c>
      <c r="B13929" s="602"/>
      <c r="C13929" s="602"/>
      <c r="D13929" s="603"/>
      <c r="E13929" s="604" t="s">
        <v>4146</v>
      </c>
      <c r="F13929" s="640">
        <v>0.83</v>
      </c>
      <c r="G13929" s="606">
        <v>45029.264109374999</v>
      </c>
      <c r="H13929" s="607">
        <v>37374.29</v>
      </c>
    </row>
    <row r="13930" spans="1:8">
      <c r="A13930" s="601"/>
      <c r="B13930" s="602"/>
      <c r="C13930" s="602"/>
      <c r="D13930" s="603"/>
      <c r="E13930" s="633" t="s">
        <v>4141</v>
      </c>
      <c r="F13930" s="605"/>
      <c r="G13930" s="606" t="s">
        <v>4141</v>
      </c>
      <c r="H13930" s="607" t="s">
        <v>4141</v>
      </c>
    </row>
    <row r="13931" spans="1:8" ht="13.5" thickBot="1">
      <c r="A13931" s="641"/>
      <c r="B13931" s="642"/>
      <c r="C13931" s="642"/>
      <c r="D13931" s="643"/>
      <c r="E13931" s="644" t="s">
        <v>4153</v>
      </c>
      <c r="F13931" s="645"/>
      <c r="G13931" s="646"/>
      <c r="H13931" s="647">
        <v>37374.29</v>
      </c>
    </row>
    <row r="13932" spans="1:8" ht="13.5" thickBot="1">
      <c r="A13932" s="648" t="s">
        <v>4154</v>
      </c>
      <c r="B13932" s="649"/>
      <c r="C13932" s="649"/>
      <c r="D13932" s="649"/>
      <c r="E13932" s="650"/>
      <c r="F13932" s="651">
        <v>112939.36</v>
      </c>
      <c r="G13932" s="652"/>
      <c r="H13932" s="653"/>
    </row>
    <row r="13934" spans="1:8" ht="13.5" thickBot="1">
      <c r="A13934" s="683"/>
      <c r="B13934" s="683"/>
      <c r="C13934" s="683"/>
      <c r="D13934" s="683"/>
      <c r="E13934" s="683"/>
      <c r="F13934" s="683"/>
      <c r="G13934" s="683"/>
      <c r="H13934" s="683"/>
    </row>
    <row r="13935" spans="1:8" ht="26.25" thickBot="1">
      <c r="A13935" s="573" t="s">
        <v>4129</v>
      </c>
      <c r="B13935" s="581"/>
      <c r="C13935" s="581"/>
      <c r="D13935" s="582" t="s">
        <v>1071</v>
      </c>
      <c r="E13935" s="583" t="s">
        <v>4130</v>
      </c>
      <c r="F13935" s="584" t="s">
        <v>28</v>
      </c>
      <c r="G13935" s="585" t="s">
        <v>0</v>
      </c>
      <c r="H13935" s="586" t="s">
        <v>5414</v>
      </c>
    </row>
    <row r="13936" spans="1:8" ht="15.75" customHeight="1" thickBot="1">
      <c r="A13936" s="684"/>
      <c r="B13936" s="684"/>
      <c r="C13936" s="684"/>
      <c r="D13936" s="684"/>
      <c r="E13936" s="684"/>
      <c r="F13936" s="684"/>
      <c r="G13936" s="684"/>
      <c r="H13936" s="684"/>
    </row>
    <row r="13937" spans="1:8">
      <c r="A13937" s="588" t="s">
        <v>1297</v>
      </c>
      <c r="B13937" s="589"/>
      <c r="C13937" s="590"/>
      <c r="D13937" s="591"/>
      <c r="E13937" s="590"/>
      <c r="F13937" s="590"/>
      <c r="G13937" s="592"/>
      <c r="H13937" s="593"/>
    </row>
    <row r="13938" spans="1:8">
      <c r="A13938" s="594" t="s">
        <v>4064</v>
      </c>
      <c r="B13938" s="595"/>
      <c r="C13938" s="595"/>
      <c r="D13938" s="596"/>
      <c r="E13938" s="597" t="s">
        <v>4130</v>
      </c>
      <c r="F13938" s="598" t="s">
        <v>4132</v>
      </c>
      <c r="G13938" s="599" t="s">
        <v>4133</v>
      </c>
      <c r="H13938" s="600" t="s">
        <v>4134</v>
      </c>
    </row>
    <row r="13939" spans="1:8" ht="13.5">
      <c r="A13939" s="663" t="s">
        <v>5415</v>
      </c>
      <c r="B13939" s="664" t="s">
        <v>5415</v>
      </c>
      <c r="C13939" s="664" t="s">
        <v>5415</v>
      </c>
      <c r="D13939" s="665" t="s">
        <v>5415</v>
      </c>
      <c r="E13939" s="604" t="s">
        <v>4140</v>
      </c>
      <c r="F13939" s="685">
        <v>0.02</v>
      </c>
      <c r="G13939" s="606">
        <v>545742</v>
      </c>
      <c r="H13939" s="607">
        <v>10914.84</v>
      </c>
    </row>
    <row r="13940" spans="1:8" ht="13.5">
      <c r="A13940" s="663"/>
      <c r="B13940" s="664"/>
      <c r="C13940" s="664"/>
      <c r="D13940" s="665"/>
      <c r="E13940" s="604" t="s">
        <v>4141</v>
      </c>
      <c r="F13940" s="685"/>
      <c r="G13940" s="606" t="s">
        <v>4141</v>
      </c>
      <c r="H13940" s="607" t="s">
        <v>4141</v>
      </c>
    </row>
    <row r="13941" spans="1:8" ht="13.5">
      <c r="A13941" s="663"/>
      <c r="B13941" s="664"/>
      <c r="C13941" s="664"/>
      <c r="D13941" s="665"/>
      <c r="E13941" s="611" t="s">
        <v>4142</v>
      </c>
      <c r="F13941" s="611"/>
      <c r="G13941" s="611"/>
      <c r="H13941" s="612">
        <v>10914.84</v>
      </c>
    </row>
    <row r="13942" spans="1:8">
      <c r="A13942" s="613" t="s">
        <v>4143</v>
      </c>
      <c r="B13942" s="614"/>
      <c r="C13942" s="615"/>
      <c r="D13942" s="616"/>
      <c r="E13942" s="615"/>
      <c r="F13942" s="615"/>
      <c r="G13942" s="617"/>
      <c r="H13942" s="618"/>
    </row>
    <row r="13943" spans="1:8">
      <c r="A13943" s="594" t="s">
        <v>4064</v>
      </c>
      <c r="B13943" s="595"/>
      <c r="C13943" s="595"/>
      <c r="D13943" s="596"/>
      <c r="E13943" s="597" t="s">
        <v>4130</v>
      </c>
      <c r="F13943" s="598" t="s">
        <v>4144</v>
      </c>
      <c r="G13943" s="599" t="s">
        <v>4133</v>
      </c>
      <c r="H13943" s="600" t="s">
        <v>4134</v>
      </c>
    </row>
    <row r="13944" spans="1:8">
      <c r="A13944" s="601" t="s">
        <v>4145</v>
      </c>
      <c r="B13944" s="602"/>
      <c r="C13944" s="602"/>
      <c r="D13944" s="603"/>
      <c r="E13944" s="604" t="s">
        <v>4146</v>
      </c>
      <c r="F13944" s="619">
        <v>1.1000000000000001</v>
      </c>
      <c r="G13944" s="606">
        <v>1587.2183463750353</v>
      </c>
      <c r="H13944" s="607">
        <v>1745.94</v>
      </c>
    </row>
    <row r="13945" spans="1:8">
      <c r="A13945" s="601"/>
      <c r="B13945" s="602"/>
      <c r="C13945" s="602"/>
      <c r="D13945" s="603"/>
      <c r="E13945" s="604" t="s">
        <v>4141</v>
      </c>
      <c r="F13945" s="619" t="s">
        <v>4141</v>
      </c>
      <c r="G13945" s="606" t="s">
        <v>4141</v>
      </c>
      <c r="H13945" s="607" t="s">
        <v>4141</v>
      </c>
    </row>
    <row r="13946" spans="1:8">
      <c r="A13946" s="620"/>
      <c r="B13946" s="621"/>
      <c r="C13946" s="621"/>
      <c r="D13946" s="622"/>
      <c r="E13946" s="623" t="s">
        <v>4147</v>
      </c>
      <c r="F13946" s="624"/>
      <c r="G13946" s="625"/>
      <c r="H13946" s="612">
        <v>1745.94</v>
      </c>
    </row>
    <row r="13947" spans="1:8">
      <c r="A13947" s="626" t="s">
        <v>4148</v>
      </c>
      <c r="B13947" s="627"/>
      <c r="C13947" s="628"/>
      <c r="D13947" s="629"/>
      <c r="E13947" s="628"/>
      <c r="F13947" s="628"/>
      <c r="G13947" s="630"/>
      <c r="H13947" s="631"/>
    </row>
    <row r="13948" spans="1:8">
      <c r="A13948" s="594" t="s">
        <v>4064</v>
      </c>
      <c r="B13948" s="595"/>
      <c r="C13948" s="595"/>
      <c r="D13948" s="596"/>
      <c r="E13948" s="597" t="s">
        <v>4130</v>
      </c>
      <c r="F13948" s="598" t="s">
        <v>4132</v>
      </c>
      <c r="G13948" s="599" t="s">
        <v>4133</v>
      </c>
      <c r="H13948" s="600" t="s">
        <v>4134</v>
      </c>
    </row>
    <row r="13949" spans="1:8">
      <c r="A13949" s="601" t="s">
        <v>4149</v>
      </c>
      <c r="B13949" s="602"/>
      <c r="C13949" s="602"/>
      <c r="D13949" s="603"/>
      <c r="E13949" s="604" t="s">
        <v>4140</v>
      </c>
      <c r="F13949" s="686">
        <v>0.02</v>
      </c>
      <c r="G13949" s="606">
        <v>64783.484999999993</v>
      </c>
      <c r="H13949" s="607">
        <v>1295.67</v>
      </c>
    </row>
    <row r="13950" spans="1:8">
      <c r="A13950" s="601"/>
      <c r="B13950" s="602"/>
      <c r="C13950" s="602"/>
      <c r="D13950" s="603"/>
      <c r="E13950" s="604" t="s">
        <v>4141</v>
      </c>
      <c r="F13950" s="633"/>
      <c r="G13950" s="606" t="s">
        <v>4141</v>
      </c>
      <c r="H13950" s="607" t="s">
        <v>4141</v>
      </c>
    </row>
    <row r="13951" spans="1:8">
      <c r="A13951" s="601"/>
      <c r="B13951" s="602"/>
      <c r="C13951" s="602"/>
      <c r="D13951" s="603"/>
      <c r="E13951" s="604" t="s">
        <v>4141</v>
      </c>
      <c r="F13951" s="633"/>
      <c r="G13951" s="606" t="s">
        <v>4141</v>
      </c>
      <c r="H13951" s="607" t="s">
        <v>4141</v>
      </c>
    </row>
    <row r="13952" spans="1:8">
      <c r="A13952" s="601"/>
      <c r="B13952" s="602"/>
      <c r="C13952" s="602"/>
      <c r="D13952" s="603"/>
      <c r="E13952" s="623" t="s">
        <v>4150</v>
      </c>
      <c r="F13952" s="624"/>
      <c r="G13952" s="625"/>
      <c r="H13952" s="612">
        <v>1295.67</v>
      </c>
    </row>
    <row r="13953" spans="1:8">
      <c r="A13953" s="634" t="s">
        <v>4151</v>
      </c>
      <c r="B13953" s="635"/>
      <c r="C13953" s="636"/>
      <c r="D13953" s="637"/>
      <c r="E13953" s="636"/>
      <c r="F13953" s="636"/>
      <c r="G13953" s="638"/>
      <c r="H13953" s="639"/>
    </row>
    <row r="13954" spans="1:8">
      <c r="A13954" s="594" t="s">
        <v>4064</v>
      </c>
      <c r="B13954" s="595"/>
      <c r="C13954" s="595"/>
      <c r="D13954" s="596"/>
      <c r="E13954" s="597" t="s">
        <v>4130</v>
      </c>
      <c r="F13954" s="598" t="s">
        <v>4144</v>
      </c>
      <c r="G13954" s="599" t="s">
        <v>4133</v>
      </c>
      <c r="H13954" s="600" t="s">
        <v>4134</v>
      </c>
    </row>
    <row r="13955" spans="1:8">
      <c r="A13955" s="601" t="s">
        <v>4195</v>
      </c>
      <c r="B13955" s="602"/>
      <c r="C13955" s="602"/>
      <c r="D13955" s="603"/>
      <c r="E13955" s="604" t="s">
        <v>4146</v>
      </c>
      <c r="F13955" s="640">
        <v>1.1000000000000001</v>
      </c>
      <c r="G13955" s="606">
        <v>45029.264109374999</v>
      </c>
      <c r="H13955" s="607">
        <v>49532.19</v>
      </c>
    </row>
    <row r="13956" spans="1:8">
      <c r="A13956" s="601"/>
      <c r="B13956" s="602"/>
      <c r="C13956" s="602"/>
      <c r="D13956" s="603"/>
      <c r="E13956" s="633" t="s">
        <v>4141</v>
      </c>
      <c r="F13956" s="605"/>
      <c r="G13956" s="606" t="s">
        <v>4141</v>
      </c>
      <c r="H13956" s="607" t="s">
        <v>4141</v>
      </c>
    </row>
    <row r="13957" spans="1:8" ht="13.5" thickBot="1">
      <c r="A13957" s="641"/>
      <c r="B13957" s="642"/>
      <c r="C13957" s="642"/>
      <c r="D13957" s="643"/>
      <c r="E13957" s="644" t="s">
        <v>4153</v>
      </c>
      <c r="F13957" s="645"/>
      <c r="G13957" s="646"/>
      <c r="H13957" s="647">
        <v>49532.19</v>
      </c>
    </row>
    <row r="13958" spans="1:8" ht="13.5" thickBot="1">
      <c r="A13958" s="648" t="s">
        <v>4154</v>
      </c>
      <c r="B13958" s="649"/>
      <c r="C13958" s="649"/>
      <c r="D13958" s="649"/>
      <c r="E13958" s="650"/>
      <c r="F13958" s="651">
        <v>63488.639999999999</v>
      </c>
      <c r="G13958" s="652"/>
      <c r="H13958" s="653"/>
    </row>
    <row r="13959" spans="1:8">
      <c r="A13959" s="551"/>
      <c r="B13959" s="551"/>
      <c r="C13959" s="551"/>
      <c r="D13959" s="551"/>
      <c r="E13959" s="551"/>
      <c r="F13959" s="551"/>
      <c r="G13959" s="551"/>
      <c r="H13959" s="551"/>
    </row>
    <row r="13960" spans="1:8" ht="13.5" thickBot="1">
      <c r="A13960" s="683"/>
      <c r="B13960" s="683"/>
      <c r="C13960" s="683"/>
      <c r="D13960" s="683"/>
      <c r="E13960" s="683"/>
      <c r="F13960" s="683"/>
      <c r="G13960" s="683"/>
      <c r="H13960" s="683"/>
    </row>
    <row r="13961" spans="1:8" ht="13.5" thickBot="1">
      <c r="A13961" s="573" t="s">
        <v>4129</v>
      </c>
      <c r="B13961" s="581"/>
      <c r="C13961" s="581"/>
      <c r="D13961" s="582" t="s">
        <v>1073</v>
      </c>
      <c r="E13961" s="583" t="s">
        <v>4130</v>
      </c>
      <c r="F13961" s="584" t="s">
        <v>28</v>
      </c>
      <c r="G13961" s="585" t="s">
        <v>0</v>
      </c>
      <c r="H13961" s="586" t="s">
        <v>5416</v>
      </c>
    </row>
    <row r="13962" spans="1:8" ht="15.75" customHeight="1" thickBot="1">
      <c r="A13962" s="684"/>
      <c r="B13962" s="684"/>
      <c r="C13962" s="684"/>
      <c r="D13962" s="684"/>
      <c r="E13962" s="684"/>
      <c r="F13962" s="684"/>
      <c r="G13962" s="684"/>
      <c r="H13962" s="684"/>
    </row>
    <row r="13963" spans="1:8">
      <c r="A13963" s="588" t="s">
        <v>1297</v>
      </c>
      <c r="B13963" s="589"/>
      <c r="C13963" s="590"/>
      <c r="D13963" s="591"/>
      <c r="E13963" s="590"/>
      <c r="F13963" s="590"/>
      <c r="G13963" s="592"/>
      <c r="H13963" s="593"/>
    </row>
    <row r="13964" spans="1:8">
      <c r="A13964" s="594" t="s">
        <v>4064</v>
      </c>
      <c r="B13964" s="595"/>
      <c r="C13964" s="595"/>
      <c r="D13964" s="596"/>
      <c r="E13964" s="597" t="s">
        <v>4130</v>
      </c>
      <c r="F13964" s="598" t="s">
        <v>4132</v>
      </c>
      <c r="G13964" s="599" t="s">
        <v>4133</v>
      </c>
      <c r="H13964" s="600" t="s">
        <v>4134</v>
      </c>
    </row>
    <row r="13965" spans="1:8" ht="13.5">
      <c r="A13965" s="663" t="s">
        <v>5404</v>
      </c>
      <c r="B13965" s="664" t="s">
        <v>5404</v>
      </c>
      <c r="C13965" s="664" t="s">
        <v>5404</v>
      </c>
      <c r="D13965" s="665" t="s">
        <v>5404</v>
      </c>
      <c r="E13965" s="604" t="s">
        <v>4140</v>
      </c>
      <c r="F13965" s="685">
        <v>0.02</v>
      </c>
      <c r="G13965" s="606">
        <v>571099</v>
      </c>
      <c r="H13965" s="607">
        <v>11421.98</v>
      </c>
    </row>
    <row r="13966" spans="1:8" ht="13.5">
      <c r="A13966" s="663"/>
      <c r="B13966" s="664"/>
      <c r="C13966" s="664"/>
      <c r="D13966" s="665"/>
      <c r="E13966" s="604" t="s">
        <v>4141</v>
      </c>
      <c r="F13966" s="685"/>
      <c r="G13966" s="606" t="s">
        <v>4141</v>
      </c>
      <c r="H13966" s="607" t="s">
        <v>4141</v>
      </c>
    </row>
    <row r="13967" spans="1:8" ht="13.5">
      <c r="A13967" s="663"/>
      <c r="B13967" s="664"/>
      <c r="C13967" s="664"/>
      <c r="D13967" s="665"/>
      <c r="E13967" s="611" t="s">
        <v>4142</v>
      </c>
      <c r="F13967" s="611"/>
      <c r="G13967" s="611"/>
      <c r="H13967" s="612">
        <v>11421.98</v>
      </c>
    </row>
    <row r="13968" spans="1:8">
      <c r="A13968" s="613" t="s">
        <v>4143</v>
      </c>
      <c r="B13968" s="614"/>
      <c r="C13968" s="615"/>
      <c r="D13968" s="616"/>
      <c r="E13968" s="615"/>
      <c r="F13968" s="615"/>
      <c r="G13968" s="617"/>
      <c r="H13968" s="618"/>
    </row>
    <row r="13969" spans="1:8">
      <c r="A13969" s="594" t="s">
        <v>4064</v>
      </c>
      <c r="B13969" s="595"/>
      <c r="C13969" s="595"/>
      <c r="D13969" s="596"/>
      <c r="E13969" s="597" t="s">
        <v>4130</v>
      </c>
      <c r="F13969" s="598" t="s">
        <v>4144</v>
      </c>
      <c r="G13969" s="599" t="s">
        <v>4133</v>
      </c>
      <c r="H13969" s="600" t="s">
        <v>4134</v>
      </c>
    </row>
    <row r="13970" spans="1:8">
      <c r="A13970" s="601" t="s">
        <v>4145</v>
      </c>
      <c r="B13970" s="602"/>
      <c r="C13970" s="602"/>
      <c r="D13970" s="603"/>
      <c r="E13970" s="604" t="s">
        <v>4146</v>
      </c>
      <c r="F13970" s="619">
        <v>1.1000000000000001</v>
      </c>
      <c r="G13970" s="606">
        <v>1587.2183463750353</v>
      </c>
      <c r="H13970" s="607">
        <v>1745.94</v>
      </c>
    </row>
    <row r="13971" spans="1:8">
      <c r="A13971" s="601"/>
      <c r="B13971" s="602"/>
      <c r="C13971" s="602"/>
      <c r="D13971" s="603"/>
      <c r="E13971" s="604" t="s">
        <v>4141</v>
      </c>
      <c r="F13971" s="619" t="s">
        <v>4141</v>
      </c>
      <c r="G13971" s="606" t="s">
        <v>4141</v>
      </c>
      <c r="H13971" s="607" t="s">
        <v>4141</v>
      </c>
    </row>
    <row r="13972" spans="1:8">
      <c r="A13972" s="620"/>
      <c r="B13972" s="621"/>
      <c r="C13972" s="621"/>
      <c r="D13972" s="622"/>
      <c r="E13972" s="623" t="s">
        <v>4147</v>
      </c>
      <c r="F13972" s="624"/>
      <c r="G13972" s="625"/>
      <c r="H13972" s="612">
        <v>1745.94</v>
      </c>
    </row>
    <row r="13973" spans="1:8">
      <c r="A13973" s="626" t="s">
        <v>4148</v>
      </c>
      <c r="B13973" s="627"/>
      <c r="C13973" s="628"/>
      <c r="D13973" s="629"/>
      <c r="E13973" s="628"/>
      <c r="F13973" s="628"/>
      <c r="G13973" s="630"/>
      <c r="H13973" s="631"/>
    </row>
    <row r="13974" spans="1:8">
      <c r="A13974" s="594" t="s">
        <v>4064</v>
      </c>
      <c r="B13974" s="595"/>
      <c r="C13974" s="595"/>
      <c r="D13974" s="596"/>
      <c r="E13974" s="597" t="s">
        <v>4130</v>
      </c>
      <c r="F13974" s="598" t="s">
        <v>4132</v>
      </c>
      <c r="G13974" s="599" t="s">
        <v>4133</v>
      </c>
      <c r="H13974" s="600" t="s">
        <v>4134</v>
      </c>
    </row>
    <row r="13975" spans="1:8">
      <c r="A13975" s="601" t="s">
        <v>4149</v>
      </c>
      <c r="B13975" s="602"/>
      <c r="C13975" s="602"/>
      <c r="D13975" s="603"/>
      <c r="E13975" s="604" t="s">
        <v>4140</v>
      </c>
      <c r="F13975" s="686">
        <v>0.02</v>
      </c>
      <c r="G13975" s="606">
        <v>64783.484999999993</v>
      </c>
      <c r="H13975" s="607">
        <v>1295.67</v>
      </c>
    </row>
    <row r="13976" spans="1:8">
      <c r="A13976" s="601"/>
      <c r="B13976" s="602"/>
      <c r="C13976" s="602"/>
      <c r="D13976" s="603"/>
      <c r="E13976" s="604" t="s">
        <v>4141</v>
      </c>
      <c r="F13976" s="633"/>
      <c r="G13976" s="606" t="s">
        <v>4141</v>
      </c>
      <c r="H13976" s="607" t="s">
        <v>4141</v>
      </c>
    </row>
    <row r="13977" spans="1:8">
      <c r="A13977" s="601"/>
      <c r="B13977" s="602"/>
      <c r="C13977" s="602"/>
      <c r="D13977" s="603"/>
      <c r="E13977" s="604" t="s">
        <v>4141</v>
      </c>
      <c r="F13977" s="633"/>
      <c r="G13977" s="606" t="s">
        <v>4141</v>
      </c>
      <c r="H13977" s="607" t="s">
        <v>4141</v>
      </c>
    </row>
    <row r="13978" spans="1:8">
      <c r="A13978" s="601"/>
      <c r="B13978" s="602"/>
      <c r="C13978" s="602"/>
      <c r="D13978" s="603"/>
      <c r="E13978" s="623" t="s">
        <v>4150</v>
      </c>
      <c r="F13978" s="624"/>
      <c r="G13978" s="625"/>
      <c r="H13978" s="612">
        <v>1295.67</v>
      </c>
    </row>
    <row r="13979" spans="1:8">
      <c r="A13979" s="634" t="s">
        <v>4151</v>
      </c>
      <c r="B13979" s="635"/>
      <c r="C13979" s="636"/>
      <c r="D13979" s="637"/>
      <c r="E13979" s="636"/>
      <c r="F13979" s="636"/>
      <c r="G13979" s="638"/>
      <c r="H13979" s="639"/>
    </row>
    <row r="13980" spans="1:8">
      <c r="A13980" s="594" t="s">
        <v>4064</v>
      </c>
      <c r="B13980" s="595"/>
      <c r="C13980" s="595"/>
      <c r="D13980" s="596"/>
      <c r="E13980" s="597" t="s">
        <v>4130</v>
      </c>
      <c r="F13980" s="598" t="s">
        <v>4144</v>
      </c>
      <c r="G13980" s="599" t="s">
        <v>4133</v>
      </c>
      <c r="H13980" s="600" t="s">
        <v>4134</v>
      </c>
    </row>
    <row r="13981" spans="1:8">
      <c r="A13981" s="601" t="s">
        <v>4195</v>
      </c>
      <c r="B13981" s="602"/>
      <c r="C13981" s="602"/>
      <c r="D13981" s="603"/>
      <c r="E13981" s="604" t="s">
        <v>4146</v>
      </c>
      <c r="F13981" s="640">
        <v>1.1000000000000001</v>
      </c>
      <c r="G13981" s="606">
        <v>45029.264109374999</v>
      </c>
      <c r="H13981" s="607">
        <v>49532.19</v>
      </c>
    </row>
    <row r="13982" spans="1:8">
      <c r="A13982" s="601"/>
      <c r="B13982" s="602"/>
      <c r="C13982" s="602"/>
      <c r="D13982" s="603"/>
      <c r="E13982" s="633" t="s">
        <v>4141</v>
      </c>
      <c r="F13982" s="605"/>
      <c r="G13982" s="606" t="s">
        <v>4141</v>
      </c>
      <c r="H13982" s="607" t="s">
        <v>4141</v>
      </c>
    </row>
    <row r="13983" spans="1:8" ht="13.5" thickBot="1">
      <c r="A13983" s="641"/>
      <c r="B13983" s="642"/>
      <c r="C13983" s="642"/>
      <c r="D13983" s="643"/>
      <c r="E13983" s="644" t="s">
        <v>4153</v>
      </c>
      <c r="F13983" s="645"/>
      <c r="G13983" s="646"/>
      <c r="H13983" s="647">
        <v>49532.19</v>
      </c>
    </row>
    <row r="13984" spans="1:8" ht="13.5" thickBot="1">
      <c r="A13984" s="648" t="s">
        <v>4154</v>
      </c>
      <c r="B13984" s="649"/>
      <c r="C13984" s="649"/>
      <c r="D13984" s="649"/>
      <c r="E13984" s="650"/>
      <c r="F13984" s="651">
        <v>63995.78</v>
      </c>
      <c r="G13984" s="652"/>
      <c r="H13984" s="653"/>
    </row>
    <row r="13985" spans="1:8">
      <c r="A13985" s="551"/>
      <c r="B13985" s="551"/>
      <c r="C13985" s="551"/>
      <c r="D13985" s="551"/>
      <c r="E13985" s="551"/>
      <c r="F13985" s="551"/>
      <c r="G13985" s="551"/>
      <c r="H13985" s="551"/>
    </row>
    <row r="13986" spans="1:8" ht="13.5" thickBot="1">
      <c r="A13986" s="683"/>
      <c r="B13986" s="683"/>
      <c r="C13986" s="683"/>
      <c r="D13986" s="683"/>
      <c r="E13986" s="683"/>
      <c r="F13986" s="683"/>
      <c r="G13986" s="683"/>
      <c r="H13986" s="683"/>
    </row>
    <row r="13987" spans="1:8" ht="13.5" thickBot="1">
      <c r="A13987" s="573" t="s">
        <v>4129</v>
      </c>
      <c r="B13987" s="581"/>
      <c r="C13987" s="581"/>
      <c r="D13987" s="582" t="s">
        <v>1075</v>
      </c>
      <c r="E13987" s="583" t="s">
        <v>4130</v>
      </c>
      <c r="F13987" s="584" t="s">
        <v>28</v>
      </c>
      <c r="G13987" s="585" t="s">
        <v>0</v>
      </c>
      <c r="H13987" s="586" t="s">
        <v>5417</v>
      </c>
    </row>
    <row r="13988" spans="1:8" ht="15.75" customHeight="1" thickBot="1">
      <c r="A13988" s="684"/>
      <c r="B13988" s="684"/>
      <c r="C13988" s="684"/>
      <c r="D13988" s="684"/>
      <c r="E13988" s="684"/>
      <c r="F13988" s="684"/>
      <c r="G13988" s="684"/>
      <c r="H13988" s="684"/>
    </row>
    <row r="13989" spans="1:8">
      <c r="A13989" s="588" t="s">
        <v>1297</v>
      </c>
      <c r="B13989" s="589"/>
      <c r="C13989" s="590"/>
      <c r="D13989" s="591"/>
      <c r="E13989" s="590"/>
      <c r="F13989" s="590"/>
      <c r="G13989" s="592"/>
      <c r="H13989" s="593"/>
    </row>
    <row r="13990" spans="1:8">
      <c r="A13990" s="594" t="s">
        <v>4064</v>
      </c>
      <c r="B13990" s="595"/>
      <c r="C13990" s="595"/>
      <c r="D13990" s="596"/>
      <c r="E13990" s="597" t="s">
        <v>4130</v>
      </c>
      <c r="F13990" s="598" t="s">
        <v>4132</v>
      </c>
      <c r="G13990" s="599" t="s">
        <v>4133</v>
      </c>
      <c r="H13990" s="600" t="s">
        <v>4134</v>
      </c>
    </row>
    <row r="13991" spans="1:8" ht="13.5">
      <c r="A13991" s="663" t="s">
        <v>5415</v>
      </c>
      <c r="B13991" s="664" t="s">
        <v>5415</v>
      </c>
      <c r="C13991" s="664" t="s">
        <v>5415</v>
      </c>
      <c r="D13991" s="665" t="s">
        <v>5415</v>
      </c>
      <c r="E13991" s="604" t="s">
        <v>4140</v>
      </c>
      <c r="F13991" s="685">
        <v>0.02</v>
      </c>
      <c r="G13991" s="606">
        <v>545742</v>
      </c>
      <c r="H13991" s="607">
        <v>10914.84</v>
      </c>
    </row>
    <row r="13992" spans="1:8" ht="13.5">
      <c r="A13992" s="663"/>
      <c r="B13992" s="664"/>
      <c r="C13992" s="664"/>
      <c r="D13992" s="665"/>
      <c r="E13992" s="604" t="s">
        <v>4141</v>
      </c>
      <c r="F13992" s="685"/>
      <c r="G13992" s="606" t="s">
        <v>4141</v>
      </c>
      <c r="H13992" s="607" t="s">
        <v>4141</v>
      </c>
    </row>
    <row r="13993" spans="1:8" ht="13.5">
      <c r="A13993" s="663"/>
      <c r="B13993" s="664"/>
      <c r="C13993" s="664"/>
      <c r="D13993" s="665"/>
      <c r="E13993" s="611" t="s">
        <v>4142</v>
      </c>
      <c r="F13993" s="611"/>
      <c r="G13993" s="611"/>
      <c r="H13993" s="612">
        <v>10914.84</v>
      </c>
    </row>
    <row r="13994" spans="1:8">
      <c r="A13994" s="613" t="s">
        <v>4143</v>
      </c>
      <c r="B13994" s="614"/>
      <c r="C13994" s="615"/>
      <c r="D13994" s="616"/>
      <c r="E13994" s="615"/>
      <c r="F13994" s="615"/>
      <c r="G13994" s="617"/>
      <c r="H13994" s="618"/>
    </row>
    <row r="13995" spans="1:8">
      <c r="A13995" s="594" t="s">
        <v>4064</v>
      </c>
      <c r="B13995" s="595"/>
      <c r="C13995" s="595"/>
      <c r="D13995" s="596"/>
      <c r="E13995" s="597" t="s">
        <v>4130</v>
      </c>
      <c r="F13995" s="598" t="s">
        <v>4144</v>
      </c>
      <c r="G13995" s="599" t="s">
        <v>4133</v>
      </c>
      <c r="H13995" s="600" t="s">
        <v>4134</v>
      </c>
    </row>
    <row r="13996" spans="1:8">
      <c r="A13996" s="601" t="s">
        <v>4145</v>
      </c>
      <c r="B13996" s="602"/>
      <c r="C13996" s="602"/>
      <c r="D13996" s="603"/>
      <c r="E13996" s="604" t="s">
        <v>4146</v>
      </c>
      <c r="F13996" s="619">
        <v>1.1000000000000001</v>
      </c>
      <c r="G13996" s="606">
        <v>1587.2183463750353</v>
      </c>
      <c r="H13996" s="607">
        <v>1745.94</v>
      </c>
    </row>
    <row r="13997" spans="1:8">
      <c r="A13997" s="601"/>
      <c r="B13997" s="602"/>
      <c r="C13997" s="602"/>
      <c r="D13997" s="603"/>
      <c r="E13997" s="604" t="s">
        <v>4141</v>
      </c>
      <c r="F13997" s="619" t="s">
        <v>4141</v>
      </c>
      <c r="G13997" s="606" t="s">
        <v>4141</v>
      </c>
      <c r="H13997" s="607" t="s">
        <v>4141</v>
      </c>
    </row>
    <row r="13998" spans="1:8">
      <c r="A13998" s="620"/>
      <c r="B13998" s="621"/>
      <c r="C13998" s="621"/>
      <c r="D13998" s="622"/>
      <c r="E13998" s="623" t="s">
        <v>4147</v>
      </c>
      <c r="F13998" s="624"/>
      <c r="G13998" s="625"/>
      <c r="H13998" s="612">
        <v>1745.94</v>
      </c>
    </row>
    <row r="13999" spans="1:8">
      <c r="A13999" s="626" t="s">
        <v>4148</v>
      </c>
      <c r="B13999" s="627"/>
      <c r="C13999" s="628"/>
      <c r="D13999" s="629"/>
      <c r="E13999" s="628"/>
      <c r="F13999" s="628"/>
      <c r="G13999" s="630"/>
      <c r="H13999" s="631"/>
    </row>
    <row r="14000" spans="1:8">
      <c r="A14000" s="594" t="s">
        <v>4064</v>
      </c>
      <c r="B14000" s="595"/>
      <c r="C14000" s="595"/>
      <c r="D14000" s="596"/>
      <c r="E14000" s="597" t="s">
        <v>4130</v>
      </c>
      <c r="F14000" s="598" t="s">
        <v>4132</v>
      </c>
      <c r="G14000" s="599" t="s">
        <v>4133</v>
      </c>
      <c r="H14000" s="600" t="s">
        <v>4134</v>
      </c>
    </row>
    <row r="14001" spans="1:8">
      <c r="A14001" s="601" t="s">
        <v>4149</v>
      </c>
      <c r="B14001" s="602"/>
      <c r="C14001" s="602"/>
      <c r="D14001" s="603"/>
      <c r="E14001" s="604" t="s">
        <v>4140</v>
      </c>
      <c r="F14001" s="686">
        <v>0.02</v>
      </c>
      <c r="G14001" s="606">
        <v>64783.484999999993</v>
      </c>
      <c r="H14001" s="607">
        <v>1295.67</v>
      </c>
    </row>
    <row r="14002" spans="1:8">
      <c r="A14002" s="601"/>
      <c r="B14002" s="602"/>
      <c r="C14002" s="602"/>
      <c r="D14002" s="603"/>
      <c r="E14002" s="604" t="s">
        <v>4141</v>
      </c>
      <c r="F14002" s="633"/>
      <c r="G14002" s="606" t="s">
        <v>4141</v>
      </c>
      <c r="H14002" s="607" t="s">
        <v>4141</v>
      </c>
    </row>
    <row r="14003" spans="1:8">
      <c r="A14003" s="601"/>
      <c r="B14003" s="602"/>
      <c r="C14003" s="602"/>
      <c r="D14003" s="603"/>
      <c r="E14003" s="604" t="s">
        <v>4141</v>
      </c>
      <c r="F14003" s="633"/>
      <c r="G14003" s="606" t="s">
        <v>4141</v>
      </c>
      <c r="H14003" s="607" t="s">
        <v>4141</v>
      </c>
    </row>
    <row r="14004" spans="1:8">
      <c r="A14004" s="601"/>
      <c r="B14004" s="602"/>
      <c r="C14004" s="602"/>
      <c r="D14004" s="603"/>
      <c r="E14004" s="623" t="s">
        <v>4150</v>
      </c>
      <c r="F14004" s="624"/>
      <c r="G14004" s="625"/>
      <c r="H14004" s="612">
        <v>1295.67</v>
      </c>
    </row>
    <row r="14005" spans="1:8">
      <c r="A14005" s="634" t="s">
        <v>4151</v>
      </c>
      <c r="B14005" s="635"/>
      <c r="C14005" s="636"/>
      <c r="D14005" s="637"/>
      <c r="E14005" s="636"/>
      <c r="F14005" s="636"/>
      <c r="G14005" s="638"/>
      <c r="H14005" s="639"/>
    </row>
    <row r="14006" spans="1:8">
      <c r="A14006" s="594" t="s">
        <v>4064</v>
      </c>
      <c r="B14006" s="595"/>
      <c r="C14006" s="595"/>
      <c r="D14006" s="596"/>
      <c r="E14006" s="597" t="s">
        <v>4130</v>
      </c>
      <c r="F14006" s="598" t="s">
        <v>4144</v>
      </c>
      <c r="G14006" s="599" t="s">
        <v>4133</v>
      </c>
      <c r="H14006" s="600" t="s">
        <v>4134</v>
      </c>
    </row>
    <row r="14007" spans="1:8">
      <c r="A14007" s="601" t="s">
        <v>4195</v>
      </c>
      <c r="B14007" s="602"/>
      <c r="C14007" s="602"/>
      <c r="D14007" s="603"/>
      <c r="E14007" s="604" t="s">
        <v>4146</v>
      </c>
      <c r="F14007" s="640">
        <v>1.1000000000000001</v>
      </c>
      <c r="G14007" s="606">
        <v>45029.264109374999</v>
      </c>
      <c r="H14007" s="607">
        <v>49532.19</v>
      </c>
    </row>
    <row r="14008" spans="1:8">
      <c r="A14008" s="601"/>
      <c r="B14008" s="602"/>
      <c r="C14008" s="602"/>
      <c r="D14008" s="603"/>
      <c r="E14008" s="633" t="s">
        <v>4141</v>
      </c>
      <c r="F14008" s="605"/>
      <c r="G14008" s="606" t="s">
        <v>4141</v>
      </c>
      <c r="H14008" s="607" t="s">
        <v>4141</v>
      </c>
    </row>
    <row r="14009" spans="1:8" ht="13.5" thickBot="1">
      <c r="A14009" s="641"/>
      <c r="B14009" s="642"/>
      <c r="C14009" s="642"/>
      <c r="D14009" s="643"/>
      <c r="E14009" s="644" t="s">
        <v>4153</v>
      </c>
      <c r="F14009" s="645"/>
      <c r="G14009" s="646"/>
      <c r="H14009" s="647">
        <v>49532.19</v>
      </c>
    </row>
    <row r="14010" spans="1:8" ht="13.5" thickBot="1">
      <c r="A14010" s="648" t="s">
        <v>4154</v>
      </c>
      <c r="B14010" s="649"/>
      <c r="C14010" s="649"/>
      <c r="D14010" s="649"/>
      <c r="E14010" s="650"/>
      <c r="F14010" s="651">
        <v>63488.639999999999</v>
      </c>
      <c r="G14010" s="652"/>
      <c r="H14010" s="653"/>
    </row>
    <row r="14011" spans="1:8">
      <c r="A14011" s="551"/>
      <c r="B14011" s="551"/>
      <c r="C14011" s="551"/>
      <c r="D14011" s="551"/>
      <c r="E14011" s="551"/>
      <c r="F14011" s="551"/>
      <c r="G14011" s="551"/>
      <c r="H14011" s="551"/>
    </row>
    <row r="14012" spans="1:8" ht="13.5" thickBot="1">
      <c r="A14012" s="683"/>
      <c r="B14012" s="683"/>
      <c r="C14012" s="683"/>
      <c r="D14012" s="683"/>
      <c r="E14012" s="683"/>
      <c r="F14012" s="683"/>
      <c r="G14012" s="683"/>
      <c r="H14012" s="683"/>
    </row>
    <row r="14013" spans="1:8" ht="13.5" thickBot="1">
      <c r="A14013" s="573" t="s">
        <v>4129</v>
      </c>
      <c r="B14013" s="581"/>
      <c r="C14013" s="581"/>
      <c r="D14013" s="582" t="s">
        <v>1077</v>
      </c>
      <c r="E14013" s="583" t="s">
        <v>4130</v>
      </c>
      <c r="F14013" s="584" t="s">
        <v>28</v>
      </c>
      <c r="G14013" s="585" t="s">
        <v>0</v>
      </c>
      <c r="H14013" s="586" t="s">
        <v>5418</v>
      </c>
    </row>
    <row r="14014" spans="1:8" ht="15.75" customHeight="1" thickBot="1">
      <c r="A14014" s="684"/>
      <c r="B14014" s="684"/>
      <c r="C14014" s="684"/>
      <c r="D14014" s="684"/>
      <c r="E14014" s="684"/>
      <c r="F14014" s="684"/>
      <c r="G14014" s="684"/>
      <c r="H14014" s="684"/>
    </row>
    <row r="14015" spans="1:8">
      <c r="A14015" s="588" t="s">
        <v>1297</v>
      </c>
      <c r="B14015" s="589"/>
      <c r="C14015" s="590"/>
      <c r="D14015" s="591"/>
      <c r="E14015" s="590"/>
      <c r="F14015" s="590"/>
      <c r="G14015" s="592"/>
      <c r="H14015" s="593"/>
    </row>
    <row r="14016" spans="1:8">
      <c r="A14016" s="594" t="s">
        <v>4064</v>
      </c>
      <c r="B14016" s="595"/>
      <c r="C14016" s="595"/>
      <c r="D14016" s="596"/>
      <c r="E14016" s="597" t="s">
        <v>4130</v>
      </c>
      <c r="F14016" s="598" t="s">
        <v>4132</v>
      </c>
      <c r="G14016" s="599" t="s">
        <v>4133</v>
      </c>
      <c r="H14016" s="600" t="s">
        <v>4134</v>
      </c>
    </row>
    <row r="14017" spans="1:8" ht="13.5">
      <c r="A14017" s="663" t="s">
        <v>5419</v>
      </c>
      <c r="B14017" s="664" t="s">
        <v>5419</v>
      </c>
      <c r="C14017" s="664" t="s">
        <v>5419</v>
      </c>
      <c r="D14017" s="665" t="s">
        <v>5419</v>
      </c>
      <c r="E14017" s="604" t="s">
        <v>4140</v>
      </c>
      <c r="F14017" s="685">
        <v>0.02</v>
      </c>
      <c r="G14017" s="606">
        <v>520384</v>
      </c>
      <c r="H14017" s="607">
        <v>10407.68</v>
      </c>
    </row>
    <row r="14018" spans="1:8" ht="13.5">
      <c r="A14018" s="663"/>
      <c r="B14018" s="664"/>
      <c r="C14018" s="664"/>
      <c r="D14018" s="665"/>
      <c r="E14018" s="604" t="s">
        <v>4141</v>
      </c>
      <c r="F14018" s="685"/>
      <c r="G14018" s="606" t="s">
        <v>4141</v>
      </c>
      <c r="H14018" s="607" t="s">
        <v>4141</v>
      </c>
    </row>
    <row r="14019" spans="1:8" ht="13.5">
      <c r="A14019" s="663"/>
      <c r="B14019" s="664"/>
      <c r="C14019" s="664"/>
      <c r="D14019" s="665"/>
      <c r="E14019" s="611" t="s">
        <v>4142</v>
      </c>
      <c r="F14019" s="611"/>
      <c r="G14019" s="611"/>
      <c r="H14019" s="612">
        <v>10407.68</v>
      </c>
    </row>
    <row r="14020" spans="1:8">
      <c r="A14020" s="613" t="s">
        <v>4143</v>
      </c>
      <c r="B14020" s="614"/>
      <c r="C14020" s="615"/>
      <c r="D14020" s="616"/>
      <c r="E14020" s="615"/>
      <c r="F14020" s="615"/>
      <c r="G14020" s="617"/>
      <c r="H14020" s="618"/>
    </row>
    <row r="14021" spans="1:8">
      <c r="A14021" s="594" t="s">
        <v>4064</v>
      </c>
      <c r="B14021" s="595"/>
      <c r="C14021" s="595"/>
      <c r="D14021" s="596"/>
      <c r="E14021" s="597" t="s">
        <v>4130</v>
      </c>
      <c r="F14021" s="598" t="s">
        <v>4144</v>
      </c>
      <c r="G14021" s="599" t="s">
        <v>4133</v>
      </c>
      <c r="H14021" s="600" t="s">
        <v>4134</v>
      </c>
    </row>
    <row r="14022" spans="1:8">
      <c r="A14022" s="601" t="s">
        <v>4145</v>
      </c>
      <c r="B14022" s="602"/>
      <c r="C14022" s="602"/>
      <c r="D14022" s="603"/>
      <c r="E14022" s="604" t="s">
        <v>4146</v>
      </c>
      <c r="F14022" s="619">
        <v>1.1000000000000001</v>
      </c>
      <c r="G14022" s="606">
        <v>1587.2183463750353</v>
      </c>
      <c r="H14022" s="607">
        <v>1745.94</v>
      </c>
    </row>
    <row r="14023" spans="1:8">
      <c r="A14023" s="601"/>
      <c r="B14023" s="602"/>
      <c r="C14023" s="602"/>
      <c r="D14023" s="603"/>
      <c r="E14023" s="604" t="s">
        <v>4141</v>
      </c>
      <c r="F14023" s="619" t="s">
        <v>4141</v>
      </c>
      <c r="G14023" s="606" t="s">
        <v>4141</v>
      </c>
      <c r="H14023" s="607" t="s">
        <v>4141</v>
      </c>
    </row>
    <row r="14024" spans="1:8">
      <c r="A14024" s="620"/>
      <c r="B14024" s="621"/>
      <c r="C14024" s="621"/>
      <c r="D14024" s="622"/>
      <c r="E14024" s="623" t="s">
        <v>4147</v>
      </c>
      <c r="F14024" s="624"/>
      <c r="G14024" s="625"/>
      <c r="H14024" s="612">
        <v>1745.94</v>
      </c>
    </row>
    <row r="14025" spans="1:8">
      <c r="A14025" s="626" t="s">
        <v>4148</v>
      </c>
      <c r="B14025" s="627"/>
      <c r="C14025" s="628"/>
      <c r="D14025" s="629"/>
      <c r="E14025" s="628"/>
      <c r="F14025" s="628"/>
      <c r="G14025" s="630"/>
      <c r="H14025" s="631"/>
    </row>
    <row r="14026" spans="1:8">
      <c r="A14026" s="594" t="s">
        <v>4064</v>
      </c>
      <c r="B14026" s="595"/>
      <c r="C14026" s="595"/>
      <c r="D14026" s="596"/>
      <c r="E14026" s="597" t="s">
        <v>4130</v>
      </c>
      <c r="F14026" s="598" t="s">
        <v>4132</v>
      </c>
      <c r="G14026" s="599" t="s">
        <v>4133</v>
      </c>
      <c r="H14026" s="600" t="s">
        <v>4134</v>
      </c>
    </row>
    <row r="14027" spans="1:8">
      <c r="A14027" s="601" t="s">
        <v>4149</v>
      </c>
      <c r="B14027" s="602"/>
      <c r="C14027" s="602"/>
      <c r="D14027" s="603"/>
      <c r="E14027" s="604" t="s">
        <v>4140</v>
      </c>
      <c r="F14027" s="686">
        <v>0.02</v>
      </c>
      <c r="G14027" s="606">
        <v>64783.484999999993</v>
      </c>
      <c r="H14027" s="607">
        <v>1295.67</v>
      </c>
    </row>
    <row r="14028" spans="1:8">
      <c r="A14028" s="601"/>
      <c r="B14028" s="602"/>
      <c r="C14028" s="602"/>
      <c r="D14028" s="603"/>
      <c r="E14028" s="604" t="s">
        <v>4141</v>
      </c>
      <c r="F14028" s="633"/>
      <c r="G14028" s="606" t="s">
        <v>4141</v>
      </c>
      <c r="H14028" s="607" t="s">
        <v>4141</v>
      </c>
    </row>
    <row r="14029" spans="1:8">
      <c r="A14029" s="601"/>
      <c r="B14029" s="602"/>
      <c r="C14029" s="602"/>
      <c r="D14029" s="603"/>
      <c r="E14029" s="604" t="s">
        <v>4141</v>
      </c>
      <c r="F14029" s="633"/>
      <c r="G14029" s="606" t="s">
        <v>4141</v>
      </c>
      <c r="H14029" s="607" t="s">
        <v>4141</v>
      </c>
    </row>
    <row r="14030" spans="1:8">
      <c r="A14030" s="601"/>
      <c r="B14030" s="602"/>
      <c r="C14030" s="602"/>
      <c r="D14030" s="603"/>
      <c r="E14030" s="623" t="s">
        <v>4150</v>
      </c>
      <c r="F14030" s="624"/>
      <c r="G14030" s="625"/>
      <c r="H14030" s="612">
        <v>1295.67</v>
      </c>
    </row>
    <row r="14031" spans="1:8">
      <c r="A14031" s="634" t="s">
        <v>4151</v>
      </c>
      <c r="B14031" s="635"/>
      <c r="C14031" s="636"/>
      <c r="D14031" s="637"/>
      <c r="E14031" s="636"/>
      <c r="F14031" s="636"/>
      <c r="G14031" s="638"/>
      <c r="H14031" s="639"/>
    </row>
    <row r="14032" spans="1:8">
      <c r="A14032" s="594" t="s">
        <v>4064</v>
      </c>
      <c r="B14032" s="595"/>
      <c r="C14032" s="595"/>
      <c r="D14032" s="596"/>
      <c r="E14032" s="597" t="s">
        <v>4130</v>
      </c>
      <c r="F14032" s="598" t="s">
        <v>4144</v>
      </c>
      <c r="G14032" s="599" t="s">
        <v>4133</v>
      </c>
      <c r="H14032" s="600" t="s">
        <v>4134</v>
      </c>
    </row>
    <row r="14033" spans="1:8">
      <c r="A14033" s="601" t="s">
        <v>4195</v>
      </c>
      <c r="B14033" s="602"/>
      <c r="C14033" s="602"/>
      <c r="D14033" s="603"/>
      <c r="E14033" s="604" t="s">
        <v>4146</v>
      </c>
      <c r="F14033" s="640">
        <v>1.1000000000000001</v>
      </c>
      <c r="G14033" s="606">
        <v>45029.264109374999</v>
      </c>
      <c r="H14033" s="607">
        <v>49532.19</v>
      </c>
    </row>
    <row r="14034" spans="1:8">
      <c r="A14034" s="601"/>
      <c r="B14034" s="602"/>
      <c r="C14034" s="602"/>
      <c r="D14034" s="603"/>
      <c r="E14034" s="633" t="s">
        <v>4141</v>
      </c>
      <c r="F14034" s="605"/>
      <c r="G14034" s="606" t="s">
        <v>4141</v>
      </c>
      <c r="H14034" s="607" t="s">
        <v>4141</v>
      </c>
    </row>
    <row r="14035" spans="1:8" ht="13.5" thickBot="1">
      <c r="A14035" s="641"/>
      <c r="B14035" s="642"/>
      <c r="C14035" s="642"/>
      <c r="D14035" s="643"/>
      <c r="E14035" s="644" t="s">
        <v>4153</v>
      </c>
      <c r="F14035" s="645"/>
      <c r="G14035" s="646"/>
      <c r="H14035" s="647">
        <v>49532.19</v>
      </c>
    </row>
    <row r="14036" spans="1:8" ht="13.5" thickBot="1">
      <c r="A14036" s="648" t="s">
        <v>4154</v>
      </c>
      <c r="B14036" s="649"/>
      <c r="C14036" s="649"/>
      <c r="D14036" s="649"/>
      <c r="E14036" s="650"/>
      <c r="F14036" s="651">
        <v>62981.48</v>
      </c>
      <c r="G14036" s="652"/>
      <c r="H14036" s="653"/>
    </row>
    <row r="14037" spans="1:8">
      <c r="A14037" s="551"/>
      <c r="B14037" s="551"/>
      <c r="C14037" s="551"/>
      <c r="D14037" s="551"/>
      <c r="E14037" s="551"/>
      <c r="F14037" s="551"/>
      <c r="G14037" s="551"/>
      <c r="H14037" s="551"/>
    </row>
    <row r="14038" spans="1:8" ht="13.5" thickBot="1">
      <c r="A14038" s="683"/>
      <c r="B14038" s="683"/>
      <c r="C14038" s="683"/>
      <c r="D14038" s="683"/>
      <c r="E14038" s="683"/>
      <c r="F14038" s="683"/>
      <c r="G14038" s="683"/>
      <c r="H14038" s="683"/>
    </row>
    <row r="14039" spans="1:8" ht="39" thickBot="1">
      <c r="A14039" s="573" t="s">
        <v>4129</v>
      </c>
      <c r="B14039" s="581"/>
      <c r="C14039" s="581"/>
      <c r="D14039" s="582" t="s">
        <v>5420</v>
      </c>
      <c r="E14039" s="583" t="s">
        <v>4130</v>
      </c>
      <c r="F14039" s="584" t="s">
        <v>28</v>
      </c>
      <c r="G14039" s="585" t="s">
        <v>0</v>
      </c>
      <c r="H14039" s="586" t="s">
        <v>5421</v>
      </c>
    </row>
    <row r="14040" spans="1:8" ht="15.75" customHeight="1" thickBot="1">
      <c r="A14040" s="684"/>
      <c r="B14040" s="684"/>
      <c r="C14040" s="684"/>
      <c r="D14040" s="684"/>
      <c r="E14040" s="684"/>
      <c r="F14040" s="684"/>
      <c r="G14040" s="684"/>
      <c r="H14040" s="684"/>
    </row>
    <row r="14041" spans="1:8">
      <c r="A14041" s="588" t="s">
        <v>1297</v>
      </c>
      <c r="B14041" s="589"/>
      <c r="C14041" s="590"/>
      <c r="D14041" s="591"/>
      <c r="E14041" s="590"/>
      <c r="F14041" s="590"/>
      <c r="G14041" s="592"/>
      <c r="H14041" s="593"/>
    </row>
    <row r="14042" spans="1:8">
      <c r="A14042" s="594" t="s">
        <v>4064</v>
      </c>
      <c r="B14042" s="595"/>
      <c r="C14042" s="595"/>
      <c r="D14042" s="596"/>
      <c r="E14042" s="597" t="s">
        <v>4130</v>
      </c>
      <c r="F14042" s="598" t="s">
        <v>4132</v>
      </c>
      <c r="G14042" s="599" t="s">
        <v>4133</v>
      </c>
      <c r="H14042" s="600" t="s">
        <v>4134</v>
      </c>
    </row>
    <row r="14043" spans="1:8" ht="13.5">
      <c r="A14043" s="663" t="s">
        <v>4296</v>
      </c>
      <c r="B14043" s="664" t="s">
        <v>4296</v>
      </c>
      <c r="C14043" s="664" t="s">
        <v>4296</v>
      </c>
      <c r="D14043" s="665" t="s">
        <v>4296</v>
      </c>
      <c r="E14043" s="604" t="s">
        <v>4140</v>
      </c>
      <c r="F14043" s="685">
        <v>0.03</v>
      </c>
      <c r="G14043" s="606">
        <v>844353</v>
      </c>
      <c r="H14043" s="607">
        <v>25330.59</v>
      </c>
    </row>
    <row r="14044" spans="1:8" ht="13.5">
      <c r="A14044" s="601" t="s">
        <v>5264</v>
      </c>
      <c r="B14044" s="602"/>
      <c r="C14044" s="602"/>
      <c r="D14044" s="603"/>
      <c r="E14044" s="604" t="s">
        <v>4889</v>
      </c>
      <c r="F14044" s="685">
        <v>0.4</v>
      </c>
      <c r="G14044" s="606">
        <v>64304</v>
      </c>
      <c r="H14044" s="607">
        <f>G14044*F14044</f>
        <v>25721.600000000002</v>
      </c>
    </row>
    <row r="14045" spans="1:8" ht="13.5">
      <c r="A14045" s="663"/>
      <c r="B14045" s="664"/>
      <c r="C14045" s="664"/>
      <c r="D14045" s="665"/>
      <c r="E14045" s="611" t="s">
        <v>4142</v>
      </c>
      <c r="F14045" s="611"/>
      <c r="G14045" s="611"/>
      <c r="H14045" s="612">
        <f>H14043+H14044</f>
        <v>51052.19</v>
      </c>
    </row>
    <row r="14046" spans="1:8">
      <c r="A14046" s="613" t="s">
        <v>4143</v>
      </c>
      <c r="B14046" s="614"/>
      <c r="C14046" s="615"/>
      <c r="D14046" s="616"/>
      <c r="E14046" s="615"/>
      <c r="F14046" s="615"/>
      <c r="G14046" s="617"/>
      <c r="H14046" s="618"/>
    </row>
    <row r="14047" spans="1:8">
      <c r="A14047" s="594" t="s">
        <v>4064</v>
      </c>
      <c r="B14047" s="595"/>
      <c r="C14047" s="595"/>
      <c r="D14047" s="596"/>
      <c r="E14047" s="597" t="s">
        <v>4130</v>
      </c>
      <c r="F14047" s="598" t="s">
        <v>4144</v>
      </c>
      <c r="G14047" s="599" t="s">
        <v>4133</v>
      </c>
      <c r="H14047" s="600" t="s">
        <v>4134</v>
      </c>
    </row>
    <row r="14048" spans="1:8">
      <c r="A14048" s="601" t="s">
        <v>4145</v>
      </c>
      <c r="B14048" s="602"/>
      <c r="C14048" s="602"/>
      <c r="D14048" s="603"/>
      <c r="E14048" s="604" t="s">
        <v>4146</v>
      </c>
      <c r="F14048" s="619">
        <v>0.75</v>
      </c>
      <c r="G14048" s="606">
        <v>1587.2183463750353</v>
      </c>
      <c r="H14048" s="607">
        <v>1190.4100000000001</v>
      </c>
    </row>
    <row r="14049" spans="1:8">
      <c r="A14049" s="601"/>
      <c r="B14049" s="602"/>
      <c r="C14049" s="602"/>
      <c r="D14049" s="603"/>
      <c r="E14049" s="604" t="s">
        <v>4141</v>
      </c>
      <c r="F14049" s="619" t="s">
        <v>4141</v>
      </c>
      <c r="G14049" s="606" t="s">
        <v>4141</v>
      </c>
      <c r="H14049" s="607" t="s">
        <v>4141</v>
      </c>
    </row>
    <row r="14050" spans="1:8">
      <c r="A14050" s="620"/>
      <c r="B14050" s="621"/>
      <c r="C14050" s="621"/>
      <c r="D14050" s="622"/>
      <c r="E14050" s="623" t="s">
        <v>4147</v>
      </c>
      <c r="F14050" s="624"/>
      <c r="G14050" s="625"/>
      <c r="H14050" s="612">
        <v>1190.4100000000001</v>
      </c>
    </row>
    <row r="14051" spans="1:8">
      <c r="A14051" s="626" t="s">
        <v>4148</v>
      </c>
      <c r="B14051" s="627"/>
      <c r="C14051" s="628"/>
      <c r="D14051" s="629"/>
      <c r="E14051" s="628"/>
      <c r="F14051" s="628"/>
      <c r="G14051" s="630"/>
      <c r="H14051" s="631"/>
    </row>
    <row r="14052" spans="1:8">
      <c r="A14052" s="594" t="s">
        <v>4064</v>
      </c>
      <c r="B14052" s="595"/>
      <c r="C14052" s="595"/>
      <c r="D14052" s="596"/>
      <c r="E14052" s="597" t="s">
        <v>4130</v>
      </c>
      <c r="F14052" s="598" t="s">
        <v>4132</v>
      </c>
      <c r="G14052" s="599" t="s">
        <v>4133</v>
      </c>
      <c r="H14052" s="600" t="s">
        <v>4134</v>
      </c>
    </row>
    <row r="14053" spans="1:8">
      <c r="A14053" s="601" t="s">
        <v>4149</v>
      </c>
      <c r="B14053" s="602"/>
      <c r="C14053" s="602"/>
      <c r="D14053" s="603"/>
      <c r="E14053" s="604" t="s">
        <v>4140</v>
      </c>
      <c r="F14053" s="686">
        <v>0.03</v>
      </c>
      <c r="G14053" s="606">
        <v>64783.484999999993</v>
      </c>
      <c r="H14053" s="607">
        <v>1943.5</v>
      </c>
    </row>
    <row r="14054" spans="1:8">
      <c r="A14054" s="601"/>
      <c r="B14054" s="602"/>
      <c r="C14054" s="602"/>
      <c r="D14054" s="603"/>
      <c r="E14054" s="604" t="s">
        <v>4141</v>
      </c>
      <c r="F14054" s="633"/>
      <c r="G14054" s="606" t="s">
        <v>4141</v>
      </c>
      <c r="H14054" s="607" t="s">
        <v>4141</v>
      </c>
    </row>
    <row r="14055" spans="1:8">
      <c r="A14055" s="601"/>
      <c r="B14055" s="602"/>
      <c r="C14055" s="602"/>
      <c r="D14055" s="603"/>
      <c r="E14055" s="604" t="s">
        <v>4141</v>
      </c>
      <c r="F14055" s="633"/>
      <c r="G14055" s="606" t="s">
        <v>4141</v>
      </c>
      <c r="H14055" s="607" t="s">
        <v>4141</v>
      </c>
    </row>
    <row r="14056" spans="1:8">
      <c r="A14056" s="601"/>
      <c r="B14056" s="602"/>
      <c r="C14056" s="602"/>
      <c r="D14056" s="603"/>
      <c r="E14056" s="623" t="s">
        <v>4150</v>
      </c>
      <c r="F14056" s="624"/>
      <c r="G14056" s="625"/>
      <c r="H14056" s="612">
        <v>1943.5</v>
      </c>
    </row>
    <row r="14057" spans="1:8">
      <c r="A14057" s="634" t="s">
        <v>4151</v>
      </c>
      <c r="B14057" s="635"/>
      <c r="C14057" s="636"/>
      <c r="D14057" s="637"/>
      <c r="E14057" s="636"/>
      <c r="F14057" s="636"/>
      <c r="G14057" s="638"/>
      <c r="H14057" s="639"/>
    </row>
    <row r="14058" spans="1:8">
      <c r="A14058" s="594" t="s">
        <v>4064</v>
      </c>
      <c r="B14058" s="595"/>
      <c r="C14058" s="595"/>
      <c r="D14058" s="596"/>
      <c r="E14058" s="597" t="s">
        <v>4130</v>
      </c>
      <c r="F14058" s="598" t="s">
        <v>4144</v>
      </c>
      <c r="G14058" s="599" t="s">
        <v>4133</v>
      </c>
      <c r="H14058" s="600" t="s">
        <v>4134</v>
      </c>
    </row>
    <row r="14059" spans="1:8">
      <c r="A14059" s="601" t="s">
        <v>4195</v>
      </c>
      <c r="B14059" s="602"/>
      <c r="C14059" s="602"/>
      <c r="D14059" s="603"/>
      <c r="E14059" s="604" t="s">
        <v>4146</v>
      </c>
      <c r="F14059" s="640">
        <v>0.75</v>
      </c>
      <c r="G14059" s="606">
        <v>45029.264109374999</v>
      </c>
      <c r="H14059" s="607">
        <v>33771.949999999997</v>
      </c>
    </row>
    <row r="14060" spans="1:8">
      <c r="A14060" s="601"/>
      <c r="B14060" s="602"/>
      <c r="C14060" s="602"/>
      <c r="D14060" s="603"/>
      <c r="E14060" s="633" t="s">
        <v>4141</v>
      </c>
      <c r="F14060" s="605"/>
      <c r="G14060" s="606" t="s">
        <v>4141</v>
      </c>
      <c r="H14060" s="607" t="s">
        <v>4141</v>
      </c>
    </row>
    <row r="14061" spans="1:8" ht="13.5" thickBot="1">
      <c r="A14061" s="641"/>
      <c r="B14061" s="642"/>
      <c r="C14061" s="642"/>
      <c r="D14061" s="643"/>
      <c r="E14061" s="644" t="s">
        <v>4153</v>
      </c>
      <c r="F14061" s="645"/>
      <c r="G14061" s="646"/>
      <c r="H14061" s="647">
        <v>33771.949999999997</v>
      </c>
    </row>
    <row r="14062" spans="1:8" ht="13.5" thickBot="1">
      <c r="A14062" s="648" t="s">
        <v>4154</v>
      </c>
      <c r="B14062" s="649"/>
      <c r="C14062" s="649"/>
      <c r="D14062" s="649"/>
      <c r="E14062" s="650"/>
      <c r="F14062" s="651">
        <f>H14045+H14050+H14056+H14061</f>
        <v>87958.05</v>
      </c>
      <c r="G14062" s="652"/>
      <c r="H14062" s="653"/>
    </row>
    <row r="14063" spans="1:8">
      <c r="A14063" s="551"/>
      <c r="B14063" s="551"/>
      <c r="C14063" s="551"/>
      <c r="D14063" s="551"/>
      <c r="E14063" s="551"/>
      <c r="F14063" s="551"/>
      <c r="G14063" s="551"/>
      <c r="H14063" s="551"/>
    </row>
    <row r="14064" spans="1:8" ht="13.5" thickBot="1">
      <c r="A14064" s="683"/>
      <c r="B14064" s="683"/>
      <c r="C14064" s="683"/>
      <c r="D14064" s="683"/>
      <c r="E14064" s="683"/>
      <c r="F14064" s="683"/>
      <c r="G14064" s="683"/>
      <c r="H14064" s="683"/>
    </row>
    <row r="14065" spans="1:8" ht="26.25" thickBot="1">
      <c r="A14065" s="573" t="s">
        <v>4129</v>
      </c>
      <c r="B14065" s="581"/>
      <c r="C14065" s="581"/>
      <c r="D14065" s="582" t="s">
        <v>1080</v>
      </c>
      <c r="E14065" s="583" t="s">
        <v>4130</v>
      </c>
      <c r="F14065" s="584" t="s">
        <v>28</v>
      </c>
      <c r="G14065" s="585" t="s">
        <v>0</v>
      </c>
      <c r="H14065" s="586" t="s">
        <v>5422</v>
      </c>
    </row>
    <row r="14066" spans="1:8" ht="15.75" customHeight="1" thickBot="1">
      <c r="A14066" s="684"/>
      <c r="B14066" s="684"/>
      <c r="C14066" s="684"/>
      <c r="D14066" s="684"/>
      <c r="E14066" s="684"/>
      <c r="F14066" s="684"/>
      <c r="G14066" s="684"/>
      <c r="H14066" s="684"/>
    </row>
    <row r="14067" spans="1:8">
      <c r="A14067" s="588" t="s">
        <v>1297</v>
      </c>
      <c r="B14067" s="589"/>
      <c r="C14067" s="590"/>
      <c r="D14067" s="591"/>
      <c r="E14067" s="590"/>
      <c r="F14067" s="590"/>
      <c r="G14067" s="592"/>
      <c r="H14067" s="593"/>
    </row>
    <row r="14068" spans="1:8">
      <c r="A14068" s="594" t="s">
        <v>4064</v>
      </c>
      <c r="B14068" s="595"/>
      <c r="C14068" s="595"/>
      <c r="D14068" s="596"/>
      <c r="E14068" s="597" t="s">
        <v>4130</v>
      </c>
      <c r="F14068" s="598" t="s">
        <v>4132</v>
      </c>
      <c r="G14068" s="599" t="s">
        <v>4133</v>
      </c>
      <c r="H14068" s="600" t="s">
        <v>4134</v>
      </c>
    </row>
    <row r="14069" spans="1:8" ht="13.5">
      <c r="A14069" s="663" t="s">
        <v>4926</v>
      </c>
      <c r="B14069" s="664" t="s">
        <v>4926</v>
      </c>
      <c r="C14069" s="664" t="s">
        <v>4926</v>
      </c>
      <c r="D14069" s="665" t="s">
        <v>4926</v>
      </c>
      <c r="E14069" s="604" t="s">
        <v>4140</v>
      </c>
      <c r="F14069" s="685">
        <v>0.03</v>
      </c>
      <c r="G14069" s="606">
        <v>745862</v>
      </c>
      <c r="H14069" s="607">
        <v>22375.86</v>
      </c>
    </row>
    <row r="14070" spans="1:8" ht="13.5">
      <c r="A14070" s="663"/>
      <c r="B14070" s="664"/>
      <c r="C14070" s="664"/>
      <c r="D14070" s="665"/>
      <c r="E14070" s="604" t="s">
        <v>4141</v>
      </c>
      <c r="F14070" s="685"/>
      <c r="G14070" s="606" t="s">
        <v>4141</v>
      </c>
      <c r="H14070" s="607" t="s">
        <v>4141</v>
      </c>
    </row>
    <row r="14071" spans="1:8" ht="13.5">
      <c r="A14071" s="663"/>
      <c r="B14071" s="664"/>
      <c r="C14071" s="664"/>
      <c r="D14071" s="665"/>
      <c r="E14071" s="611" t="s">
        <v>4142</v>
      </c>
      <c r="F14071" s="611"/>
      <c r="G14071" s="611"/>
      <c r="H14071" s="612">
        <v>22375.86</v>
      </c>
    </row>
    <row r="14072" spans="1:8">
      <c r="A14072" s="613" t="s">
        <v>4143</v>
      </c>
      <c r="B14072" s="614"/>
      <c r="C14072" s="615"/>
      <c r="D14072" s="616"/>
      <c r="E14072" s="615"/>
      <c r="F14072" s="615"/>
      <c r="G14072" s="617"/>
      <c r="H14072" s="618"/>
    </row>
    <row r="14073" spans="1:8">
      <c r="A14073" s="594" t="s">
        <v>4064</v>
      </c>
      <c r="B14073" s="595"/>
      <c r="C14073" s="595"/>
      <c r="D14073" s="596"/>
      <c r="E14073" s="597" t="s">
        <v>4130</v>
      </c>
      <c r="F14073" s="598" t="s">
        <v>4144</v>
      </c>
      <c r="G14073" s="599" t="s">
        <v>4133</v>
      </c>
      <c r="H14073" s="600" t="s">
        <v>4134</v>
      </c>
    </row>
    <row r="14074" spans="1:8">
      <c r="A14074" s="601" t="s">
        <v>4145</v>
      </c>
      <c r="B14074" s="602"/>
      <c r="C14074" s="602"/>
      <c r="D14074" s="603"/>
      <c r="E14074" s="604" t="s">
        <v>4146</v>
      </c>
      <c r="F14074" s="619">
        <v>0.75</v>
      </c>
      <c r="G14074" s="606">
        <v>1587.2183463750353</v>
      </c>
      <c r="H14074" s="607">
        <v>1190.4100000000001</v>
      </c>
    </row>
    <row r="14075" spans="1:8">
      <c r="A14075" s="601"/>
      <c r="B14075" s="602"/>
      <c r="C14075" s="602"/>
      <c r="D14075" s="603"/>
      <c r="E14075" s="604" t="s">
        <v>4141</v>
      </c>
      <c r="F14075" s="619" t="s">
        <v>4141</v>
      </c>
      <c r="G14075" s="606" t="s">
        <v>4141</v>
      </c>
      <c r="H14075" s="607" t="s">
        <v>4141</v>
      </c>
    </row>
    <row r="14076" spans="1:8">
      <c r="A14076" s="620"/>
      <c r="B14076" s="621"/>
      <c r="C14076" s="621"/>
      <c r="D14076" s="622"/>
      <c r="E14076" s="623" t="s">
        <v>4147</v>
      </c>
      <c r="F14076" s="624"/>
      <c r="G14076" s="625"/>
      <c r="H14076" s="612">
        <v>1190.4100000000001</v>
      </c>
    </row>
    <row r="14077" spans="1:8">
      <c r="A14077" s="626" t="s">
        <v>4148</v>
      </c>
      <c r="B14077" s="627"/>
      <c r="C14077" s="628"/>
      <c r="D14077" s="629"/>
      <c r="E14077" s="628"/>
      <c r="F14077" s="628"/>
      <c r="G14077" s="630"/>
      <c r="H14077" s="631"/>
    </row>
    <row r="14078" spans="1:8">
      <c r="A14078" s="594" t="s">
        <v>4064</v>
      </c>
      <c r="B14078" s="595"/>
      <c r="C14078" s="595"/>
      <c r="D14078" s="596"/>
      <c r="E14078" s="597" t="s">
        <v>4130</v>
      </c>
      <c r="F14078" s="598" t="s">
        <v>4132</v>
      </c>
      <c r="G14078" s="599" t="s">
        <v>4133</v>
      </c>
      <c r="H14078" s="600" t="s">
        <v>4134</v>
      </c>
    </row>
    <row r="14079" spans="1:8">
      <c r="A14079" s="601" t="s">
        <v>4149</v>
      </c>
      <c r="B14079" s="602"/>
      <c r="C14079" s="602"/>
      <c r="D14079" s="603"/>
      <c r="E14079" s="604" t="s">
        <v>4140</v>
      </c>
      <c r="F14079" s="686">
        <v>0.03</v>
      </c>
      <c r="G14079" s="606">
        <v>64783.484999999993</v>
      </c>
      <c r="H14079" s="607">
        <v>1943.5</v>
      </c>
    </row>
    <row r="14080" spans="1:8">
      <c r="A14080" s="601"/>
      <c r="B14080" s="602"/>
      <c r="C14080" s="602"/>
      <c r="D14080" s="603"/>
      <c r="E14080" s="604" t="s">
        <v>4141</v>
      </c>
      <c r="F14080" s="633"/>
      <c r="G14080" s="606" t="s">
        <v>4141</v>
      </c>
      <c r="H14080" s="607" t="s">
        <v>4141</v>
      </c>
    </row>
    <row r="14081" spans="1:8">
      <c r="A14081" s="601"/>
      <c r="B14081" s="602"/>
      <c r="C14081" s="602"/>
      <c r="D14081" s="603"/>
      <c r="E14081" s="604" t="s">
        <v>4141</v>
      </c>
      <c r="F14081" s="633"/>
      <c r="G14081" s="606" t="s">
        <v>4141</v>
      </c>
      <c r="H14081" s="607" t="s">
        <v>4141</v>
      </c>
    </row>
    <row r="14082" spans="1:8">
      <c r="A14082" s="601"/>
      <c r="B14082" s="602"/>
      <c r="C14082" s="602"/>
      <c r="D14082" s="603"/>
      <c r="E14082" s="623" t="s">
        <v>4150</v>
      </c>
      <c r="F14082" s="624"/>
      <c r="G14082" s="625"/>
      <c r="H14082" s="612">
        <v>1943.5</v>
      </c>
    </row>
    <row r="14083" spans="1:8">
      <c r="A14083" s="634" t="s">
        <v>4151</v>
      </c>
      <c r="B14083" s="635"/>
      <c r="C14083" s="636"/>
      <c r="D14083" s="637"/>
      <c r="E14083" s="636"/>
      <c r="F14083" s="636"/>
      <c r="G14083" s="638"/>
      <c r="H14083" s="639"/>
    </row>
    <row r="14084" spans="1:8">
      <c r="A14084" s="594" t="s">
        <v>4064</v>
      </c>
      <c r="B14084" s="595"/>
      <c r="C14084" s="595"/>
      <c r="D14084" s="596"/>
      <c r="E14084" s="597" t="s">
        <v>4130</v>
      </c>
      <c r="F14084" s="598" t="s">
        <v>4144</v>
      </c>
      <c r="G14084" s="599" t="s">
        <v>4133</v>
      </c>
      <c r="H14084" s="600" t="s">
        <v>4134</v>
      </c>
    </row>
    <row r="14085" spans="1:8">
      <c r="A14085" s="601" t="s">
        <v>4195</v>
      </c>
      <c r="B14085" s="602"/>
      <c r="C14085" s="602"/>
      <c r="D14085" s="603"/>
      <c r="E14085" s="604" t="s">
        <v>4146</v>
      </c>
      <c r="F14085" s="640">
        <v>0.75</v>
      </c>
      <c r="G14085" s="606">
        <v>45029.264109374999</v>
      </c>
      <c r="H14085" s="607">
        <v>33771.949999999997</v>
      </c>
    </row>
    <row r="14086" spans="1:8">
      <c r="A14086" s="601"/>
      <c r="B14086" s="602"/>
      <c r="C14086" s="602"/>
      <c r="D14086" s="603"/>
      <c r="E14086" s="633" t="s">
        <v>4141</v>
      </c>
      <c r="F14086" s="605"/>
      <c r="G14086" s="606" t="s">
        <v>4141</v>
      </c>
      <c r="H14086" s="607" t="s">
        <v>4141</v>
      </c>
    </row>
    <row r="14087" spans="1:8" ht="13.5" thickBot="1">
      <c r="A14087" s="641"/>
      <c r="B14087" s="642"/>
      <c r="C14087" s="642"/>
      <c r="D14087" s="643"/>
      <c r="E14087" s="644" t="s">
        <v>4153</v>
      </c>
      <c r="F14087" s="645"/>
      <c r="G14087" s="646"/>
      <c r="H14087" s="647">
        <v>33771.949999999997</v>
      </c>
    </row>
    <row r="14088" spans="1:8" ht="13.5" thickBot="1">
      <c r="A14088" s="648" t="s">
        <v>4154</v>
      </c>
      <c r="B14088" s="649"/>
      <c r="C14088" s="649"/>
      <c r="D14088" s="649"/>
      <c r="E14088" s="650"/>
      <c r="F14088" s="651">
        <v>59281.72</v>
      </c>
      <c r="G14088" s="652"/>
      <c r="H14088" s="653"/>
    </row>
    <row r="14089" spans="1:8">
      <c r="A14089" s="551"/>
      <c r="B14089" s="551"/>
      <c r="C14089" s="551"/>
      <c r="D14089" s="551"/>
      <c r="E14089" s="551"/>
      <c r="F14089" s="551"/>
      <c r="G14089" s="551"/>
      <c r="H14089" s="551"/>
    </row>
    <row r="14090" spans="1:8" ht="13.5" thickBot="1">
      <c r="A14090" s="683"/>
      <c r="B14090" s="683"/>
      <c r="C14090" s="683"/>
      <c r="D14090" s="683"/>
      <c r="E14090" s="683"/>
      <c r="F14090" s="683"/>
      <c r="G14090" s="683"/>
      <c r="H14090" s="683"/>
    </row>
    <row r="14091" spans="1:8" ht="13.5" thickBot="1">
      <c r="A14091" s="573" t="s">
        <v>4129</v>
      </c>
      <c r="B14091" s="581"/>
      <c r="C14091" s="581"/>
      <c r="D14091" s="582" t="s">
        <v>1082</v>
      </c>
      <c r="E14091" s="583" t="s">
        <v>4130</v>
      </c>
      <c r="F14091" s="584" t="s">
        <v>28</v>
      </c>
      <c r="G14091" s="585" t="s">
        <v>0</v>
      </c>
      <c r="H14091" s="586" t="s">
        <v>5423</v>
      </c>
    </row>
    <row r="14092" spans="1:8" ht="15.75" customHeight="1" thickBot="1">
      <c r="A14092" s="684"/>
      <c r="B14092" s="684"/>
      <c r="C14092" s="684"/>
      <c r="D14092" s="684"/>
      <c r="E14092" s="684"/>
      <c r="F14092" s="684"/>
      <c r="G14092" s="684"/>
      <c r="H14092" s="684"/>
    </row>
    <row r="14093" spans="1:8">
      <c r="A14093" s="588" t="s">
        <v>1297</v>
      </c>
      <c r="B14093" s="589"/>
      <c r="C14093" s="590"/>
      <c r="D14093" s="591"/>
      <c r="E14093" s="590"/>
      <c r="F14093" s="590"/>
      <c r="G14093" s="592"/>
      <c r="H14093" s="593"/>
    </row>
    <row r="14094" spans="1:8">
      <c r="A14094" s="594" t="s">
        <v>4064</v>
      </c>
      <c r="B14094" s="595"/>
      <c r="C14094" s="595"/>
      <c r="D14094" s="596"/>
      <c r="E14094" s="597" t="s">
        <v>4130</v>
      </c>
      <c r="F14094" s="598" t="s">
        <v>4132</v>
      </c>
      <c r="G14094" s="599" t="s">
        <v>4133</v>
      </c>
      <c r="H14094" s="600" t="s">
        <v>4134</v>
      </c>
    </row>
    <row r="14095" spans="1:8" ht="13.5">
      <c r="A14095" s="663" t="s">
        <v>5424</v>
      </c>
      <c r="B14095" s="664" t="s">
        <v>5424</v>
      </c>
      <c r="C14095" s="664" t="s">
        <v>5424</v>
      </c>
      <c r="D14095" s="665" t="s">
        <v>5424</v>
      </c>
      <c r="E14095" s="604" t="s">
        <v>4140</v>
      </c>
      <c r="F14095" s="685">
        <v>0.02</v>
      </c>
      <c r="G14095" s="606">
        <v>621814</v>
      </c>
      <c r="H14095" s="607">
        <v>12436.28</v>
      </c>
    </row>
    <row r="14096" spans="1:8" ht="13.5">
      <c r="A14096" s="663"/>
      <c r="B14096" s="664"/>
      <c r="C14096" s="664"/>
      <c r="D14096" s="665"/>
      <c r="E14096" s="604" t="s">
        <v>4141</v>
      </c>
      <c r="F14096" s="685"/>
      <c r="G14096" s="606" t="s">
        <v>4141</v>
      </c>
      <c r="H14096" s="607" t="s">
        <v>4141</v>
      </c>
    </row>
    <row r="14097" spans="1:8" ht="13.5">
      <c r="A14097" s="663"/>
      <c r="B14097" s="664"/>
      <c r="C14097" s="664"/>
      <c r="D14097" s="665"/>
      <c r="E14097" s="611" t="s">
        <v>4142</v>
      </c>
      <c r="F14097" s="611"/>
      <c r="G14097" s="611"/>
      <c r="H14097" s="612">
        <v>12436.28</v>
      </c>
    </row>
    <row r="14098" spans="1:8">
      <c r="A14098" s="613" t="s">
        <v>4143</v>
      </c>
      <c r="B14098" s="614"/>
      <c r="C14098" s="615"/>
      <c r="D14098" s="616"/>
      <c r="E14098" s="615"/>
      <c r="F14098" s="615"/>
      <c r="G14098" s="617"/>
      <c r="H14098" s="618"/>
    </row>
    <row r="14099" spans="1:8">
      <c r="A14099" s="594" t="s">
        <v>4064</v>
      </c>
      <c r="B14099" s="595"/>
      <c r="C14099" s="595"/>
      <c r="D14099" s="596"/>
      <c r="E14099" s="597" t="s">
        <v>4130</v>
      </c>
      <c r="F14099" s="598" t="s">
        <v>4144</v>
      </c>
      <c r="G14099" s="599" t="s">
        <v>4133</v>
      </c>
      <c r="H14099" s="600" t="s">
        <v>4134</v>
      </c>
    </row>
    <row r="14100" spans="1:8">
      <c r="A14100" s="601" t="s">
        <v>4145</v>
      </c>
      <c r="B14100" s="602"/>
      <c r="C14100" s="602"/>
      <c r="D14100" s="603"/>
      <c r="E14100" s="604" t="s">
        <v>4146</v>
      </c>
      <c r="F14100" s="619">
        <v>0.75</v>
      </c>
      <c r="G14100" s="606">
        <v>1587.2183463750353</v>
      </c>
      <c r="H14100" s="607">
        <v>1190.4100000000001</v>
      </c>
    </row>
    <row r="14101" spans="1:8">
      <c r="A14101" s="601"/>
      <c r="B14101" s="602"/>
      <c r="C14101" s="602"/>
      <c r="D14101" s="603"/>
      <c r="E14101" s="604" t="s">
        <v>4141</v>
      </c>
      <c r="F14101" s="619" t="s">
        <v>4141</v>
      </c>
      <c r="G14101" s="606" t="s">
        <v>4141</v>
      </c>
      <c r="H14101" s="607" t="s">
        <v>4141</v>
      </c>
    </row>
    <row r="14102" spans="1:8">
      <c r="A14102" s="620"/>
      <c r="B14102" s="621"/>
      <c r="C14102" s="621"/>
      <c r="D14102" s="622"/>
      <c r="E14102" s="623" t="s">
        <v>4147</v>
      </c>
      <c r="F14102" s="624"/>
      <c r="G14102" s="625"/>
      <c r="H14102" s="612">
        <v>1190.4100000000001</v>
      </c>
    </row>
    <row r="14103" spans="1:8">
      <c r="A14103" s="626" t="s">
        <v>4148</v>
      </c>
      <c r="B14103" s="627"/>
      <c r="C14103" s="628"/>
      <c r="D14103" s="629"/>
      <c r="E14103" s="628"/>
      <c r="F14103" s="628"/>
      <c r="G14103" s="630"/>
      <c r="H14103" s="631"/>
    </row>
    <row r="14104" spans="1:8">
      <c r="A14104" s="594" t="s">
        <v>4064</v>
      </c>
      <c r="B14104" s="595"/>
      <c r="C14104" s="595"/>
      <c r="D14104" s="596"/>
      <c r="E14104" s="597" t="s">
        <v>4130</v>
      </c>
      <c r="F14104" s="598" t="s">
        <v>4132</v>
      </c>
      <c r="G14104" s="599" t="s">
        <v>4133</v>
      </c>
      <c r="H14104" s="600" t="s">
        <v>4134</v>
      </c>
    </row>
    <row r="14105" spans="1:8">
      <c r="A14105" s="601" t="s">
        <v>4149</v>
      </c>
      <c r="B14105" s="602"/>
      <c r="C14105" s="602"/>
      <c r="D14105" s="603"/>
      <c r="E14105" s="604" t="s">
        <v>4140</v>
      </c>
      <c r="F14105" s="686">
        <v>0.03</v>
      </c>
      <c r="G14105" s="606">
        <v>64783.484999999993</v>
      </c>
      <c r="H14105" s="607">
        <v>1943.5</v>
      </c>
    </row>
    <row r="14106" spans="1:8">
      <c r="A14106" s="601"/>
      <c r="B14106" s="602"/>
      <c r="C14106" s="602"/>
      <c r="D14106" s="603"/>
      <c r="E14106" s="604" t="s">
        <v>4141</v>
      </c>
      <c r="F14106" s="633"/>
      <c r="G14106" s="606" t="s">
        <v>4141</v>
      </c>
      <c r="H14106" s="607" t="s">
        <v>4141</v>
      </c>
    </row>
    <row r="14107" spans="1:8">
      <c r="A14107" s="601"/>
      <c r="B14107" s="602"/>
      <c r="C14107" s="602"/>
      <c r="D14107" s="603"/>
      <c r="E14107" s="604" t="s">
        <v>4141</v>
      </c>
      <c r="F14107" s="633"/>
      <c r="G14107" s="606" t="s">
        <v>4141</v>
      </c>
      <c r="H14107" s="607" t="s">
        <v>4141</v>
      </c>
    </row>
    <row r="14108" spans="1:8">
      <c r="A14108" s="601"/>
      <c r="B14108" s="602"/>
      <c r="C14108" s="602"/>
      <c r="D14108" s="603"/>
      <c r="E14108" s="623" t="s">
        <v>4150</v>
      </c>
      <c r="F14108" s="624"/>
      <c r="G14108" s="625"/>
      <c r="H14108" s="612">
        <v>1943.5</v>
      </c>
    </row>
    <row r="14109" spans="1:8">
      <c r="A14109" s="634" t="s">
        <v>4151</v>
      </c>
      <c r="B14109" s="635"/>
      <c r="C14109" s="636"/>
      <c r="D14109" s="637"/>
      <c r="E14109" s="636"/>
      <c r="F14109" s="636"/>
      <c r="G14109" s="638"/>
      <c r="H14109" s="639"/>
    </row>
    <row r="14110" spans="1:8">
      <c r="A14110" s="594" t="s">
        <v>4064</v>
      </c>
      <c r="B14110" s="595"/>
      <c r="C14110" s="595"/>
      <c r="D14110" s="596"/>
      <c r="E14110" s="597" t="s">
        <v>4130</v>
      </c>
      <c r="F14110" s="598" t="s">
        <v>4144</v>
      </c>
      <c r="G14110" s="599" t="s">
        <v>4133</v>
      </c>
      <c r="H14110" s="600" t="s">
        <v>4134</v>
      </c>
    </row>
    <row r="14111" spans="1:8">
      <c r="A14111" s="601" t="s">
        <v>4195</v>
      </c>
      <c r="B14111" s="602"/>
      <c r="C14111" s="602"/>
      <c r="D14111" s="603"/>
      <c r="E14111" s="604" t="s">
        <v>4146</v>
      </c>
      <c r="F14111" s="640">
        <v>0.75</v>
      </c>
      <c r="G14111" s="606">
        <v>45029.264109374999</v>
      </c>
      <c r="H14111" s="607">
        <v>33771.949999999997</v>
      </c>
    </row>
    <row r="14112" spans="1:8">
      <c r="A14112" s="601"/>
      <c r="B14112" s="602"/>
      <c r="C14112" s="602"/>
      <c r="D14112" s="603"/>
      <c r="E14112" s="633" t="s">
        <v>4141</v>
      </c>
      <c r="F14112" s="605"/>
      <c r="G14112" s="606" t="s">
        <v>4141</v>
      </c>
      <c r="H14112" s="607" t="s">
        <v>4141</v>
      </c>
    </row>
    <row r="14113" spans="1:8" ht="13.5" thickBot="1">
      <c r="A14113" s="641"/>
      <c r="B14113" s="642"/>
      <c r="C14113" s="642"/>
      <c r="D14113" s="643"/>
      <c r="E14113" s="644" t="s">
        <v>4153</v>
      </c>
      <c r="F14113" s="645"/>
      <c r="G14113" s="646"/>
      <c r="H14113" s="647">
        <v>33771.949999999997</v>
      </c>
    </row>
    <row r="14114" spans="1:8" ht="13.5" thickBot="1">
      <c r="A14114" s="648" t="s">
        <v>4154</v>
      </c>
      <c r="B14114" s="649"/>
      <c r="C14114" s="649"/>
      <c r="D14114" s="649"/>
      <c r="E14114" s="650"/>
      <c r="F14114" s="651">
        <v>49342.14</v>
      </c>
      <c r="G14114" s="652"/>
      <c r="H14114" s="653"/>
    </row>
    <row r="14115" spans="1:8">
      <c r="A14115" s="551"/>
      <c r="B14115" s="551"/>
      <c r="C14115" s="551"/>
      <c r="D14115" s="551"/>
      <c r="E14115" s="551"/>
      <c r="F14115" s="551"/>
      <c r="G14115" s="551"/>
      <c r="H14115" s="551"/>
    </row>
    <row r="14116" spans="1:8" ht="13.5" thickBot="1">
      <c r="A14116" s="683"/>
      <c r="B14116" s="683"/>
      <c r="C14116" s="683"/>
      <c r="D14116" s="683"/>
      <c r="E14116" s="683"/>
      <c r="F14116" s="683"/>
      <c r="G14116" s="683"/>
      <c r="H14116" s="683"/>
    </row>
    <row r="14117" spans="1:8" ht="13.5" thickBot="1">
      <c r="A14117" s="573" t="s">
        <v>4129</v>
      </c>
      <c r="B14117" s="581"/>
      <c r="C14117" s="581"/>
      <c r="D14117" s="582" t="s">
        <v>1084</v>
      </c>
      <c r="E14117" s="583" t="s">
        <v>4130</v>
      </c>
      <c r="F14117" s="584" t="s">
        <v>28</v>
      </c>
      <c r="G14117" s="585" t="s">
        <v>0</v>
      </c>
      <c r="H14117" s="586" t="s">
        <v>5425</v>
      </c>
    </row>
    <row r="14118" spans="1:8" ht="15.75" customHeight="1" thickBot="1">
      <c r="A14118" s="684"/>
      <c r="B14118" s="684"/>
      <c r="C14118" s="684"/>
      <c r="D14118" s="684"/>
      <c r="E14118" s="684"/>
      <c r="F14118" s="684"/>
      <c r="G14118" s="684"/>
      <c r="H14118" s="684"/>
    </row>
    <row r="14119" spans="1:8">
      <c r="A14119" s="588" t="s">
        <v>1297</v>
      </c>
      <c r="B14119" s="589"/>
      <c r="C14119" s="590"/>
      <c r="D14119" s="591"/>
      <c r="E14119" s="590"/>
      <c r="F14119" s="590"/>
      <c r="G14119" s="592"/>
      <c r="H14119" s="593"/>
    </row>
    <row r="14120" spans="1:8">
      <c r="A14120" s="594" t="s">
        <v>4064</v>
      </c>
      <c r="B14120" s="595"/>
      <c r="C14120" s="595"/>
      <c r="D14120" s="596"/>
      <c r="E14120" s="597" t="s">
        <v>4130</v>
      </c>
      <c r="F14120" s="598" t="s">
        <v>4132</v>
      </c>
      <c r="G14120" s="599" t="s">
        <v>4133</v>
      </c>
      <c r="H14120" s="600" t="s">
        <v>4134</v>
      </c>
    </row>
    <row r="14121" spans="1:8" ht="13.5">
      <c r="A14121" s="663" t="s">
        <v>5404</v>
      </c>
      <c r="B14121" s="664" t="s">
        <v>5404</v>
      </c>
      <c r="C14121" s="664" t="s">
        <v>5404</v>
      </c>
      <c r="D14121" s="665" t="s">
        <v>5404</v>
      </c>
      <c r="E14121" s="604" t="s">
        <v>4140</v>
      </c>
      <c r="F14121" s="685">
        <v>0.02</v>
      </c>
      <c r="G14121" s="606">
        <v>571099</v>
      </c>
      <c r="H14121" s="607">
        <v>11421.98</v>
      </c>
    </row>
    <row r="14122" spans="1:8" ht="13.5">
      <c r="A14122" s="663"/>
      <c r="B14122" s="664"/>
      <c r="C14122" s="664"/>
      <c r="D14122" s="665"/>
      <c r="E14122" s="604" t="s">
        <v>4141</v>
      </c>
      <c r="F14122" s="685"/>
      <c r="G14122" s="606" t="s">
        <v>4141</v>
      </c>
      <c r="H14122" s="607" t="s">
        <v>4141</v>
      </c>
    </row>
    <row r="14123" spans="1:8" ht="13.5">
      <c r="A14123" s="663"/>
      <c r="B14123" s="664"/>
      <c r="C14123" s="664"/>
      <c r="D14123" s="665"/>
      <c r="E14123" s="611" t="s">
        <v>4142</v>
      </c>
      <c r="F14123" s="611"/>
      <c r="G14123" s="611"/>
      <c r="H14123" s="612">
        <v>11421.98</v>
      </c>
    </row>
    <row r="14124" spans="1:8">
      <c r="A14124" s="613" t="s">
        <v>4143</v>
      </c>
      <c r="B14124" s="614"/>
      <c r="C14124" s="615"/>
      <c r="D14124" s="616"/>
      <c r="E14124" s="615"/>
      <c r="F14124" s="615"/>
      <c r="G14124" s="617"/>
      <c r="H14124" s="618"/>
    </row>
    <row r="14125" spans="1:8">
      <c r="A14125" s="594" t="s">
        <v>4064</v>
      </c>
      <c r="B14125" s="595"/>
      <c r="C14125" s="595"/>
      <c r="D14125" s="596"/>
      <c r="E14125" s="597" t="s">
        <v>4130</v>
      </c>
      <c r="F14125" s="598" t="s">
        <v>4144</v>
      </c>
      <c r="G14125" s="599" t="s">
        <v>4133</v>
      </c>
      <c r="H14125" s="600" t="s">
        <v>4134</v>
      </c>
    </row>
    <row r="14126" spans="1:8">
      <c r="A14126" s="601" t="s">
        <v>4145</v>
      </c>
      <c r="B14126" s="602"/>
      <c r="C14126" s="602"/>
      <c r="D14126" s="603"/>
      <c r="E14126" s="604" t="s">
        <v>4146</v>
      </c>
      <c r="F14126" s="619">
        <v>0.75</v>
      </c>
      <c r="G14126" s="606">
        <v>1587.2183463750353</v>
      </c>
      <c r="H14126" s="607">
        <v>1190.4100000000001</v>
      </c>
    </row>
    <row r="14127" spans="1:8">
      <c r="A14127" s="601"/>
      <c r="B14127" s="602"/>
      <c r="C14127" s="602"/>
      <c r="D14127" s="603"/>
      <c r="E14127" s="604" t="s">
        <v>4141</v>
      </c>
      <c r="F14127" s="619" t="s">
        <v>4141</v>
      </c>
      <c r="G14127" s="606" t="s">
        <v>4141</v>
      </c>
      <c r="H14127" s="607" t="s">
        <v>4141</v>
      </c>
    </row>
    <row r="14128" spans="1:8">
      <c r="A14128" s="620"/>
      <c r="B14128" s="621"/>
      <c r="C14128" s="621"/>
      <c r="D14128" s="622"/>
      <c r="E14128" s="623" t="s">
        <v>4147</v>
      </c>
      <c r="F14128" s="624"/>
      <c r="G14128" s="625"/>
      <c r="H14128" s="612">
        <v>1190.4100000000001</v>
      </c>
    </row>
    <row r="14129" spans="1:8">
      <c r="A14129" s="626" t="s">
        <v>4148</v>
      </c>
      <c r="B14129" s="627"/>
      <c r="C14129" s="628"/>
      <c r="D14129" s="629"/>
      <c r="E14129" s="628"/>
      <c r="F14129" s="628"/>
      <c r="G14129" s="630"/>
      <c r="H14129" s="631"/>
    </row>
    <row r="14130" spans="1:8">
      <c r="A14130" s="594" t="s">
        <v>4064</v>
      </c>
      <c r="B14130" s="595"/>
      <c r="C14130" s="595"/>
      <c r="D14130" s="596"/>
      <c r="E14130" s="597" t="s">
        <v>4130</v>
      </c>
      <c r="F14130" s="598" t="s">
        <v>4132</v>
      </c>
      <c r="G14130" s="599" t="s">
        <v>4133</v>
      </c>
      <c r="H14130" s="600" t="s">
        <v>4134</v>
      </c>
    </row>
    <row r="14131" spans="1:8">
      <c r="A14131" s="601" t="s">
        <v>4149</v>
      </c>
      <c r="B14131" s="602"/>
      <c r="C14131" s="602"/>
      <c r="D14131" s="603"/>
      <c r="E14131" s="604" t="s">
        <v>4140</v>
      </c>
      <c r="F14131" s="686">
        <v>0.02</v>
      </c>
      <c r="G14131" s="606">
        <v>64783.484999999993</v>
      </c>
      <c r="H14131" s="607">
        <v>1295.67</v>
      </c>
    </row>
    <row r="14132" spans="1:8">
      <c r="A14132" s="601"/>
      <c r="B14132" s="602"/>
      <c r="C14132" s="602"/>
      <c r="D14132" s="603"/>
      <c r="E14132" s="604" t="s">
        <v>4141</v>
      </c>
      <c r="F14132" s="633"/>
      <c r="G14132" s="606" t="s">
        <v>4141</v>
      </c>
      <c r="H14132" s="607" t="s">
        <v>4141</v>
      </c>
    </row>
    <row r="14133" spans="1:8">
      <c r="A14133" s="601"/>
      <c r="B14133" s="602"/>
      <c r="C14133" s="602"/>
      <c r="D14133" s="603"/>
      <c r="E14133" s="604" t="s">
        <v>4141</v>
      </c>
      <c r="F14133" s="633"/>
      <c r="G14133" s="606" t="s">
        <v>4141</v>
      </c>
      <c r="H14133" s="607" t="s">
        <v>4141</v>
      </c>
    </row>
    <row r="14134" spans="1:8">
      <c r="A14134" s="601"/>
      <c r="B14134" s="602"/>
      <c r="C14134" s="602"/>
      <c r="D14134" s="603"/>
      <c r="E14134" s="623" t="s">
        <v>4150</v>
      </c>
      <c r="F14134" s="624"/>
      <c r="G14134" s="625"/>
      <c r="H14134" s="612">
        <v>1295.67</v>
      </c>
    </row>
    <row r="14135" spans="1:8">
      <c r="A14135" s="634" t="s">
        <v>4151</v>
      </c>
      <c r="B14135" s="635"/>
      <c r="C14135" s="636"/>
      <c r="D14135" s="637"/>
      <c r="E14135" s="636"/>
      <c r="F14135" s="636"/>
      <c r="G14135" s="638"/>
      <c r="H14135" s="639"/>
    </row>
    <row r="14136" spans="1:8">
      <c r="A14136" s="594" t="s">
        <v>4064</v>
      </c>
      <c r="B14136" s="595"/>
      <c r="C14136" s="595"/>
      <c r="D14136" s="596"/>
      <c r="E14136" s="597" t="s">
        <v>4130</v>
      </c>
      <c r="F14136" s="598" t="s">
        <v>4144</v>
      </c>
      <c r="G14136" s="599" t="s">
        <v>4133</v>
      </c>
      <c r="H14136" s="600" t="s">
        <v>4134</v>
      </c>
    </row>
    <row r="14137" spans="1:8">
      <c r="A14137" s="601" t="s">
        <v>4195</v>
      </c>
      <c r="B14137" s="602"/>
      <c r="C14137" s="602"/>
      <c r="D14137" s="603"/>
      <c r="E14137" s="604" t="s">
        <v>4146</v>
      </c>
      <c r="F14137" s="640">
        <v>0.75</v>
      </c>
      <c r="G14137" s="606">
        <v>45029.264109374999</v>
      </c>
      <c r="H14137" s="607">
        <v>33771.949999999997</v>
      </c>
    </row>
    <row r="14138" spans="1:8">
      <c r="A14138" s="601"/>
      <c r="B14138" s="602"/>
      <c r="C14138" s="602"/>
      <c r="D14138" s="603"/>
      <c r="E14138" s="633" t="s">
        <v>4141</v>
      </c>
      <c r="F14138" s="605"/>
      <c r="G14138" s="606" t="s">
        <v>4141</v>
      </c>
      <c r="H14138" s="607" t="s">
        <v>4141</v>
      </c>
    </row>
    <row r="14139" spans="1:8" ht="13.5" thickBot="1">
      <c r="A14139" s="641"/>
      <c r="B14139" s="642"/>
      <c r="C14139" s="642"/>
      <c r="D14139" s="643"/>
      <c r="E14139" s="644" t="s">
        <v>4153</v>
      </c>
      <c r="F14139" s="645"/>
      <c r="G14139" s="646"/>
      <c r="H14139" s="647">
        <v>33771.949999999997</v>
      </c>
    </row>
    <row r="14140" spans="1:8" ht="13.5" thickBot="1">
      <c r="A14140" s="648" t="s">
        <v>4154</v>
      </c>
      <c r="B14140" s="649"/>
      <c r="C14140" s="649"/>
      <c r="D14140" s="649"/>
      <c r="E14140" s="650"/>
      <c r="F14140" s="651">
        <v>47680.01</v>
      </c>
      <c r="G14140" s="652"/>
      <c r="H14140" s="653"/>
    </row>
    <row r="14141" spans="1:8">
      <c r="A14141" s="551"/>
      <c r="B14141" s="551"/>
      <c r="C14141" s="551"/>
      <c r="D14141" s="551"/>
      <c r="E14141" s="551"/>
      <c r="F14141" s="551"/>
      <c r="G14141" s="551"/>
      <c r="H14141" s="551"/>
    </row>
    <row r="14142" spans="1:8" ht="13.5" thickBot="1">
      <c r="A14142" s="683"/>
      <c r="B14142" s="683"/>
      <c r="C14142" s="683"/>
      <c r="D14142" s="683"/>
      <c r="E14142" s="683"/>
      <c r="F14142" s="683"/>
      <c r="G14142" s="683"/>
      <c r="H14142" s="683"/>
    </row>
    <row r="14143" spans="1:8" ht="13.5" thickBot="1">
      <c r="A14143" s="573" t="s">
        <v>4129</v>
      </c>
      <c r="B14143" s="581"/>
      <c r="C14143" s="581"/>
      <c r="D14143" s="582" t="s">
        <v>1086</v>
      </c>
      <c r="E14143" s="583" t="s">
        <v>4130</v>
      </c>
      <c r="F14143" s="584" t="s">
        <v>28</v>
      </c>
      <c r="G14143" s="585" t="s">
        <v>0</v>
      </c>
      <c r="H14143" s="586" t="s">
        <v>5426</v>
      </c>
    </row>
    <row r="14144" spans="1:8" ht="15.75" customHeight="1" thickBot="1">
      <c r="A14144" s="684"/>
      <c r="B14144" s="684"/>
      <c r="C14144" s="684"/>
      <c r="D14144" s="684"/>
      <c r="E14144" s="684"/>
      <c r="F14144" s="684"/>
      <c r="G14144" s="684"/>
      <c r="H14144" s="684"/>
    </row>
    <row r="14145" spans="1:8">
      <c r="A14145" s="588" t="s">
        <v>1297</v>
      </c>
      <c r="B14145" s="589"/>
      <c r="C14145" s="590"/>
      <c r="D14145" s="591"/>
      <c r="E14145" s="590"/>
      <c r="F14145" s="590"/>
      <c r="G14145" s="592"/>
      <c r="H14145" s="593"/>
    </row>
    <row r="14146" spans="1:8">
      <c r="A14146" s="594" t="s">
        <v>4064</v>
      </c>
      <c r="B14146" s="595"/>
      <c r="C14146" s="595"/>
      <c r="D14146" s="596"/>
      <c r="E14146" s="597" t="s">
        <v>4130</v>
      </c>
      <c r="F14146" s="598" t="s">
        <v>4132</v>
      </c>
      <c r="G14146" s="599" t="s">
        <v>4133</v>
      </c>
      <c r="H14146" s="600" t="s">
        <v>4134</v>
      </c>
    </row>
    <row r="14147" spans="1:8" ht="13.5">
      <c r="A14147" s="663" t="s">
        <v>5415</v>
      </c>
      <c r="B14147" s="664" t="s">
        <v>5415</v>
      </c>
      <c r="C14147" s="664" t="s">
        <v>5415</v>
      </c>
      <c r="D14147" s="665" t="s">
        <v>5415</v>
      </c>
      <c r="E14147" s="604" t="s">
        <v>4140</v>
      </c>
      <c r="F14147" s="685">
        <v>0.02</v>
      </c>
      <c r="G14147" s="606">
        <v>545742</v>
      </c>
      <c r="H14147" s="607">
        <v>10914.84</v>
      </c>
    </row>
    <row r="14148" spans="1:8" ht="13.5">
      <c r="A14148" s="663"/>
      <c r="B14148" s="664"/>
      <c r="C14148" s="664"/>
      <c r="D14148" s="665"/>
      <c r="E14148" s="604" t="s">
        <v>4141</v>
      </c>
      <c r="F14148" s="685"/>
      <c r="G14148" s="606" t="s">
        <v>4141</v>
      </c>
      <c r="H14148" s="607" t="s">
        <v>4141</v>
      </c>
    </row>
    <row r="14149" spans="1:8" ht="13.5">
      <c r="A14149" s="663"/>
      <c r="B14149" s="664"/>
      <c r="C14149" s="664"/>
      <c r="D14149" s="665"/>
      <c r="E14149" s="611" t="s">
        <v>4142</v>
      </c>
      <c r="F14149" s="611"/>
      <c r="G14149" s="611"/>
      <c r="H14149" s="612">
        <v>10914.84</v>
      </c>
    </row>
    <row r="14150" spans="1:8">
      <c r="A14150" s="613" t="s">
        <v>4143</v>
      </c>
      <c r="B14150" s="614"/>
      <c r="C14150" s="615"/>
      <c r="D14150" s="616"/>
      <c r="E14150" s="615"/>
      <c r="F14150" s="615"/>
      <c r="G14150" s="617"/>
      <c r="H14150" s="618"/>
    </row>
    <row r="14151" spans="1:8">
      <c r="A14151" s="594" t="s">
        <v>4064</v>
      </c>
      <c r="B14151" s="595"/>
      <c r="C14151" s="595"/>
      <c r="D14151" s="596"/>
      <c r="E14151" s="597" t="s">
        <v>4130</v>
      </c>
      <c r="F14151" s="598" t="s">
        <v>4144</v>
      </c>
      <c r="G14151" s="599" t="s">
        <v>4133</v>
      </c>
      <c r="H14151" s="600" t="s">
        <v>4134</v>
      </c>
    </row>
    <row r="14152" spans="1:8">
      <c r="A14152" s="601" t="s">
        <v>4145</v>
      </c>
      <c r="B14152" s="602"/>
      <c r="C14152" s="602"/>
      <c r="D14152" s="603"/>
      <c r="E14152" s="604" t="s">
        <v>4146</v>
      </c>
      <c r="F14152" s="619">
        <v>0.75</v>
      </c>
      <c r="G14152" s="606">
        <v>1587.2183463750353</v>
      </c>
      <c r="H14152" s="607">
        <v>1190.4100000000001</v>
      </c>
    </row>
    <row r="14153" spans="1:8">
      <c r="A14153" s="601"/>
      <c r="B14153" s="602"/>
      <c r="C14153" s="602"/>
      <c r="D14153" s="603"/>
      <c r="E14153" s="604" t="s">
        <v>4141</v>
      </c>
      <c r="F14153" s="619" t="s">
        <v>4141</v>
      </c>
      <c r="G14153" s="606" t="s">
        <v>4141</v>
      </c>
      <c r="H14153" s="607" t="s">
        <v>4141</v>
      </c>
    </row>
    <row r="14154" spans="1:8">
      <c r="A14154" s="620"/>
      <c r="B14154" s="621"/>
      <c r="C14154" s="621"/>
      <c r="D14154" s="622"/>
      <c r="E14154" s="623" t="s">
        <v>4147</v>
      </c>
      <c r="F14154" s="624"/>
      <c r="G14154" s="625"/>
      <c r="H14154" s="612">
        <v>1190.4100000000001</v>
      </c>
    </row>
    <row r="14155" spans="1:8">
      <c r="A14155" s="626" t="s">
        <v>4148</v>
      </c>
      <c r="B14155" s="627"/>
      <c r="C14155" s="628"/>
      <c r="D14155" s="629"/>
      <c r="E14155" s="628"/>
      <c r="F14155" s="628"/>
      <c r="G14155" s="630"/>
      <c r="H14155" s="631"/>
    </row>
    <row r="14156" spans="1:8">
      <c r="A14156" s="594" t="s">
        <v>4064</v>
      </c>
      <c r="B14156" s="595"/>
      <c r="C14156" s="595"/>
      <c r="D14156" s="596"/>
      <c r="E14156" s="597" t="s">
        <v>4130</v>
      </c>
      <c r="F14156" s="598" t="s">
        <v>4132</v>
      </c>
      <c r="G14156" s="599" t="s">
        <v>4133</v>
      </c>
      <c r="H14156" s="600" t="s">
        <v>4134</v>
      </c>
    </row>
    <row r="14157" spans="1:8">
      <c r="A14157" s="601" t="s">
        <v>4149</v>
      </c>
      <c r="B14157" s="602"/>
      <c r="C14157" s="602"/>
      <c r="D14157" s="603"/>
      <c r="E14157" s="604" t="s">
        <v>4140</v>
      </c>
      <c r="F14157" s="686">
        <v>0.02</v>
      </c>
      <c r="G14157" s="606">
        <v>64783.484999999993</v>
      </c>
      <c r="H14157" s="607">
        <v>1295.67</v>
      </c>
    </row>
    <row r="14158" spans="1:8">
      <c r="A14158" s="601"/>
      <c r="B14158" s="602"/>
      <c r="C14158" s="602"/>
      <c r="D14158" s="603"/>
      <c r="E14158" s="604" t="s">
        <v>4141</v>
      </c>
      <c r="F14158" s="633"/>
      <c r="G14158" s="606" t="s">
        <v>4141</v>
      </c>
      <c r="H14158" s="607" t="s">
        <v>4141</v>
      </c>
    </row>
    <row r="14159" spans="1:8">
      <c r="A14159" s="601"/>
      <c r="B14159" s="602"/>
      <c r="C14159" s="602"/>
      <c r="D14159" s="603"/>
      <c r="E14159" s="604" t="s">
        <v>4141</v>
      </c>
      <c r="F14159" s="633"/>
      <c r="G14159" s="606" t="s">
        <v>4141</v>
      </c>
      <c r="H14159" s="607" t="s">
        <v>4141</v>
      </c>
    </row>
    <row r="14160" spans="1:8">
      <c r="A14160" s="601"/>
      <c r="B14160" s="602"/>
      <c r="C14160" s="602"/>
      <c r="D14160" s="603"/>
      <c r="E14160" s="623" t="s">
        <v>4150</v>
      </c>
      <c r="F14160" s="624"/>
      <c r="G14160" s="625"/>
      <c r="H14160" s="612">
        <v>1295.67</v>
      </c>
    </row>
    <row r="14161" spans="1:8">
      <c r="A14161" s="634" t="s">
        <v>4151</v>
      </c>
      <c r="B14161" s="635"/>
      <c r="C14161" s="636"/>
      <c r="D14161" s="637"/>
      <c r="E14161" s="636"/>
      <c r="F14161" s="636"/>
      <c r="G14161" s="638"/>
      <c r="H14161" s="639"/>
    </row>
    <row r="14162" spans="1:8">
      <c r="A14162" s="594" t="s">
        <v>4064</v>
      </c>
      <c r="B14162" s="595"/>
      <c r="C14162" s="595"/>
      <c r="D14162" s="596"/>
      <c r="E14162" s="597" t="s">
        <v>4130</v>
      </c>
      <c r="F14162" s="598" t="s">
        <v>4144</v>
      </c>
      <c r="G14162" s="599" t="s">
        <v>4133</v>
      </c>
      <c r="H14162" s="600" t="s">
        <v>4134</v>
      </c>
    </row>
    <row r="14163" spans="1:8">
      <c r="A14163" s="601" t="s">
        <v>4195</v>
      </c>
      <c r="B14163" s="602"/>
      <c r="C14163" s="602"/>
      <c r="D14163" s="603"/>
      <c r="E14163" s="604" t="s">
        <v>4146</v>
      </c>
      <c r="F14163" s="640">
        <v>0.75</v>
      </c>
      <c r="G14163" s="606">
        <v>45029.264109374999</v>
      </c>
      <c r="H14163" s="607">
        <v>33771.949999999997</v>
      </c>
    </row>
    <row r="14164" spans="1:8">
      <c r="A14164" s="601"/>
      <c r="B14164" s="602"/>
      <c r="C14164" s="602"/>
      <c r="D14164" s="603"/>
      <c r="E14164" s="633" t="s">
        <v>4141</v>
      </c>
      <c r="F14164" s="605"/>
      <c r="G14164" s="606" t="s">
        <v>4141</v>
      </c>
      <c r="H14164" s="607" t="s">
        <v>4141</v>
      </c>
    </row>
    <row r="14165" spans="1:8" ht="13.5" thickBot="1">
      <c r="A14165" s="641"/>
      <c r="B14165" s="642"/>
      <c r="C14165" s="642"/>
      <c r="D14165" s="643"/>
      <c r="E14165" s="644" t="s">
        <v>4153</v>
      </c>
      <c r="F14165" s="645"/>
      <c r="G14165" s="646"/>
      <c r="H14165" s="647">
        <v>33771.949999999997</v>
      </c>
    </row>
    <row r="14166" spans="1:8" ht="13.5" thickBot="1">
      <c r="A14166" s="648" t="s">
        <v>4154</v>
      </c>
      <c r="B14166" s="649"/>
      <c r="C14166" s="649"/>
      <c r="D14166" s="649"/>
      <c r="E14166" s="650"/>
      <c r="F14166" s="651">
        <v>47172.87</v>
      </c>
      <c r="G14166" s="652"/>
      <c r="H14166" s="653"/>
    </row>
    <row r="14167" spans="1:8">
      <c r="A14167" s="551"/>
      <c r="B14167" s="551"/>
      <c r="C14167" s="551"/>
      <c r="D14167" s="551"/>
      <c r="E14167" s="551"/>
      <c r="F14167" s="551"/>
      <c r="G14167" s="551"/>
      <c r="H14167" s="551"/>
    </row>
    <row r="14168" spans="1:8" ht="13.5" thickBot="1">
      <c r="A14168" s="683"/>
      <c r="B14168" s="683"/>
      <c r="C14168" s="683"/>
      <c r="D14168" s="683"/>
      <c r="E14168" s="683"/>
      <c r="F14168" s="683"/>
      <c r="G14168" s="683"/>
      <c r="H14168" s="683"/>
    </row>
    <row r="14169" spans="1:8" ht="13.5" thickBot="1">
      <c r="A14169" s="573" t="s">
        <v>4129</v>
      </c>
      <c r="B14169" s="581"/>
      <c r="C14169" s="581"/>
      <c r="D14169" s="582" t="s">
        <v>1088</v>
      </c>
      <c r="E14169" s="583" t="s">
        <v>4130</v>
      </c>
      <c r="F14169" s="584" t="s">
        <v>28</v>
      </c>
      <c r="G14169" s="585" t="s">
        <v>0</v>
      </c>
      <c r="H14169" s="586" t="s">
        <v>5427</v>
      </c>
    </row>
    <row r="14170" spans="1:8" ht="15.75" customHeight="1" thickBot="1">
      <c r="A14170" s="684"/>
      <c r="B14170" s="684"/>
      <c r="C14170" s="684"/>
      <c r="D14170" s="684"/>
      <c r="E14170" s="684"/>
      <c r="F14170" s="684"/>
      <c r="G14170" s="684"/>
      <c r="H14170" s="684"/>
    </row>
    <row r="14171" spans="1:8">
      <c r="A14171" s="588" t="s">
        <v>1297</v>
      </c>
      <c r="B14171" s="589"/>
      <c r="C14171" s="590"/>
      <c r="D14171" s="591"/>
      <c r="E14171" s="590"/>
      <c r="F14171" s="590"/>
      <c r="G14171" s="592"/>
      <c r="H14171" s="593"/>
    </row>
    <row r="14172" spans="1:8">
      <c r="A14172" s="594" t="s">
        <v>4064</v>
      </c>
      <c r="B14172" s="595"/>
      <c r="C14172" s="595"/>
      <c r="D14172" s="596"/>
      <c r="E14172" s="597" t="s">
        <v>4130</v>
      </c>
      <c r="F14172" s="598" t="s">
        <v>4132</v>
      </c>
      <c r="G14172" s="599" t="s">
        <v>4133</v>
      </c>
      <c r="H14172" s="600" t="s">
        <v>4134</v>
      </c>
    </row>
    <row r="14173" spans="1:8" ht="13.5">
      <c r="A14173" s="663" t="s">
        <v>5419</v>
      </c>
      <c r="B14173" s="664" t="s">
        <v>5419</v>
      </c>
      <c r="C14173" s="664" t="s">
        <v>5419</v>
      </c>
      <c r="D14173" s="665" t="s">
        <v>5419</v>
      </c>
      <c r="E14173" s="604" t="s">
        <v>4140</v>
      </c>
      <c r="F14173" s="685">
        <v>0.02</v>
      </c>
      <c r="G14173" s="606">
        <v>520384</v>
      </c>
      <c r="H14173" s="607">
        <v>10407.68</v>
      </c>
    </row>
    <row r="14174" spans="1:8" ht="13.5">
      <c r="A14174" s="663"/>
      <c r="B14174" s="664"/>
      <c r="C14174" s="664"/>
      <c r="D14174" s="665"/>
      <c r="E14174" s="604" t="s">
        <v>4141</v>
      </c>
      <c r="F14174" s="685"/>
      <c r="G14174" s="606" t="s">
        <v>4141</v>
      </c>
      <c r="H14174" s="607" t="s">
        <v>4141</v>
      </c>
    </row>
    <row r="14175" spans="1:8" ht="13.5">
      <c r="A14175" s="663"/>
      <c r="B14175" s="664"/>
      <c r="C14175" s="664"/>
      <c r="D14175" s="665"/>
      <c r="E14175" s="611" t="s">
        <v>4142</v>
      </c>
      <c r="F14175" s="611"/>
      <c r="G14175" s="611"/>
      <c r="H14175" s="612">
        <v>10407.68</v>
      </c>
    </row>
    <row r="14176" spans="1:8">
      <c r="A14176" s="613" t="s">
        <v>4143</v>
      </c>
      <c r="B14176" s="614"/>
      <c r="C14176" s="615"/>
      <c r="D14176" s="616"/>
      <c r="E14176" s="615"/>
      <c r="F14176" s="615"/>
      <c r="G14176" s="617"/>
      <c r="H14176" s="618"/>
    </row>
    <row r="14177" spans="1:8">
      <c r="A14177" s="594" t="s">
        <v>4064</v>
      </c>
      <c r="B14177" s="595"/>
      <c r="C14177" s="595"/>
      <c r="D14177" s="596"/>
      <c r="E14177" s="597" t="s">
        <v>4130</v>
      </c>
      <c r="F14177" s="598" t="s">
        <v>4144</v>
      </c>
      <c r="G14177" s="599" t="s">
        <v>4133</v>
      </c>
      <c r="H14177" s="600" t="s">
        <v>4134</v>
      </c>
    </row>
    <row r="14178" spans="1:8">
      <c r="A14178" s="601" t="s">
        <v>4145</v>
      </c>
      <c r="B14178" s="602"/>
      <c r="C14178" s="602"/>
      <c r="D14178" s="603"/>
      <c r="E14178" s="604" t="s">
        <v>4146</v>
      </c>
      <c r="F14178" s="619">
        <v>0.75</v>
      </c>
      <c r="G14178" s="606">
        <v>1587.2183463750353</v>
      </c>
      <c r="H14178" s="607">
        <v>1190.4100000000001</v>
      </c>
    </row>
    <row r="14179" spans="1:8">
      <c r="A14179" s="601"/>
      <c r="B14179" s="602"/>
      <c r="C14179" s="602"/>
      <c r="D14179" s="603"/>
      <c r="E14179" s="604" t="s">
        <v>4141</v>
      </c>
      <c r="F14179" s="619" t="s">
        <v>4141</v>
      </c>
      <c r="G14179" s="606" t="s">
        <v>4141</v>
      </c>
      <c r="H14179" s="607" t="s">
        <v>4141</v>
      </c>
    </row>
    <row r="14180" spans="1:8">
      <c r="A14180" s="620"/>
      <c r="B14180" s="621"/>
      <c r="C14180" s="621"/>
      <c r="D14180" s="622"/>
      <c r="E14180" s="623" t="s">
        <v>4147</v>
      </c>
      <c r="F14180" s="624"/>
      <c r="G14180" s="625"/>
      <c r="H14180" s="612">
        <v>1190.4100000000001</v>
      </c>
    </row>
    <row r="14181" spans="1:8">
      <c r="A14181" s="626" t="s">
        <v>4148</v>
      </c>
      <c r="B14181" s="627"/>
      <c r="C14181" s="628"/>
      <c r="D14181" s="629"/>
      <c r="E14181" s="628"/>
      <c r="F14181" s="628"/>
      <c r="G14181" s="630"/>
      <c r="H14181" s="631"/>
    </row>
    <row r="14182" spans="1:8">
      <c r="A14182" s="594" t="s">
        <v>4064</v>
      </c>
      <c r="B14182" s="595"/>
      <c r="C14182" s="595"/>
      <c r="D14182" s="596"/>
      <c r="E14182" s="597" t="s">
        <v>4130</v>
      </c>
      <c r="F14182" s="598" t="s">
        <v>4132</v>
      </c>
      <c r="G14182" s="599" t="s">
        <v>4133</v>
      </c>
      <c r="H14182" s="600" t="s">
        <v>4134</v>
      </c>
    </row>
    <row r="14183" spans="1:8">
      <c r="A14183" s="601" t="s">
        <v>4149</v>
      </c>
      <c r="B14183" s="602"/>
      <c r="C14183" s="602"/>
      <c r="D14183" s="603"/>
      <c r="E14183" s="604" t="s">
        <v>4140</v>
      </c>
      <c r="F14183" s="686">
        <v>0.02</v>
      </c>
      <c r="G14183" s="606">
        <v>64783.484999999993</v>
      </c>
      <c r="H14183" s="607">
        <v>1295.67</v>
      </c>
    </row>
    <row r="14184" spans="1:8">
      <c r="A14184" s="601"/>
      <c r="B14184" s="602"/>
      <c r="C14184" s="602"/>
      <c r="D14184" s="603"/>
      <c r="E14184" s="604" t="s">
        <v>4141</v>
      </c>
      <c r="F14184" s="633"/>
      <c r="G14184" s="606" t="s">
        <v>4141</v>
      </c>
      <c r="H14184" s="607" t="s">
        <v>4141</v>
      </c>
    </row>
    <row r="14185" spans="1:8">
      <c r="A14185" s="601"/>
      <c r="B14185" s="602"/>
      <c r="C14185" s="602"/>
      <c r="D14185" s="603"/>
      <c r="E14185" s="604" t="s">
        <v>4141</v>
      </c>
      <c r="F14185" s="633"/>
      <c r="G14185" s="606" t="s">
        <v>4141</v>
      </c>
      <c r="H14185" s="607" t="s">
        <v>4141</v>
      </c>
    </row>
    <row r="14186" spans="1:8">
      <c r="A14186" s="601"/>
      <c r="B14186" s="602"/>
      <c r="C14186" s="602"/>
      <c r="D14186" s="603"/>
      <c r="E14186" s="623" t="s">
        <v>4150</v>
      </c>
      <c r="F14186" s="624"/>
      <c r="G14186" s="625"/>
      <c r="H14186" s="612">
        <v>1295.67</v>
      </c>
    </row>
    <row r="14187" spans="1:8">
      <c r="A14187" s="634" t="s">
        <v>4151</v>
      </c>
      <c r="B14187" s="635"/>
      <c r="C14187" s="636"/>
      <c r="D14187" s="637"/>
      <c r="E14187" s="636"/>
      <c r="F14187" s="636"/>
      <c r="G14187" s="638"/>
      <c r="H14187" s="639"/>
    </row>
    <row r="14188" spans="1:8">
      <c r="A14188" s="594" t="s">
        <v>4064</v>
      </c>
      <c r="B14188" s="595"/>
      <c r="C14188" s="595"/>
      <c r="D14188" s="596"/>
      <c r="E14188" s="597" t="s">
        <v>4130</v>
      </c>
      <c r="F14188" s="598" t="s">
        <v>4144</v>
      </c>
      <c r="G14188" s="599" t="s">
        <v>4133</v>
      </c>
      <c r="H14188" s="600" t="s">
        <v>4134</v>
      </c>
    </row>
    <row r="14189" spans="1:8">
      <c r="A14189" s="601" t="s">
        <v>4195</v>
      </c>
      <c r="B14189" s="602"/>
      <c r="C14189" s="602"/>
      <c r="D14189" s="603"/>
      <c r="E14189" s="604" t="s">
        <v>4146</v>
      </c>
      <c r="F14189" s="640">
        <v>0.75</v>
      </c>
      <c r="G14189" s="606">
        <v>45029.264109374999</v>
      </c>
      <c r="H14189" s="607">
        <v>33771.949999999997</v>
      </c>
    </row>
    <row r="14190" spans="1:8">
      <c r="A14190" s="601"/>
      <c r="B14190" s="602"/>
      <c r="C14190" s="602"/>
      <c r="D14190" s="603"/>
      <c r="E14190" s="633" t="s">
        <v>4141</v>
      </c>
      <c r="F14190" s="605"/>
      <c r="G14190" s="606" t="s">
        <v>4141</v>
      </c>
      <c r="H14190" s="607" t="s">
        <v>4141</v>
      </c>
    </row>
    <row r="14191" spans="1:8" ht="13.5" thickBot="1">
      <c r="A14191" s="641"/>
      <c r="B14191" s="642"/>
      <c r="C14191" s="642"/>
      <c r="D14191" s="643"/>
      <c r="E14191" s="644" t="s">
        <v>4153</v>
      </c>
      <c r="F14191" s="645"/>
      <c r="G14191" s="646"/>
      <c r="H14191" s="647">
        <v>33771.949999999997</v>
      </c>
    </row>
    <row r="14192" spans="1:8" ht="13.5" thickBot="1">
      <c r="A14192" s="648" t="s">
        <v>4154</v>
      </c>
      <c r="B14192" s="649"/>
      <c r="C14192" s="649"/>
      <c r="D14192" s="649"/>
      <c r="E14192" s="650"/>
      <c r="F14192" s="651">
        <v>46665.71</v>
      </c>
      <c r="G14192" s="652"/>
      <c r="H14192" s="653"/>
    </row>
    <row r="14193" spans="1:8">
      <c r="A14193" s="551"/>
      <c r="B14193" s="551"/>
      <c r="C14193" s="551"/>
      <c r="D14193" s="551"/>
      <c r="E14193" s="551"/>
      <c r="F14193" s="551"/>
      <c r="G14193" s="551"/>
      <c r="H14193" s="551"/>
    </row>
    <row r="14194" spans="1:8" ht="13.5" thickBot="1">
      <c r="A14194" s="683"/>
      <c r="B14194" s="683"/>
      <c r="C14194" s="683"/>
      <c r="D14194" s="683"/>
      <c r="E14194" s="683"/>
      <c r="F14194" s="683"/>
      <c r="G14194" s="683"/>
      <c r="H14194" s="683"/>
    </row>
    <row r="14195" spans="1:8" ht="26.25" thickBot="1">
      <c r="A14195" s="573" t="s">
        <v>4129</v>
      </c>
      <c r="B14195" s="581"/>
      <c r="C14195" s="581"/>
      <c r="D14195" s="582" t="s">
        <v>1090</v>
      </c>
      <c r="E14195" s="583" t="s">
        <v>4130</v>
      </c>
      <c r="F14195" s="584" t="s">
        <v>28</v>
      </c>
      <c r="G14195" s="585" t="s">
        <v>0</v>
      </c>
      <c r="H14195" s="586" t="s">
        <v>5428</v>
      </c>
    </row>
    <row r="14196" spans="1:8" ht="15.75" customHeight="1" thickBot="1">
      <c r="A14196" s="684"/>
      <c r="B14196" s="684"/>
      <c r="C14196" s="684"/>
      <c r="D14196" s="684"/>
      <c r="E14196" s="684"/>
      <c r="F14196" s="684"/>
      <c r="G14196" s="684"/>
      <c r="H14196" s="684"/>
    </row>
    <row r="14197" spans="1:8">
      <c r="A14197" s="588" t="s">
        <v>1297</v>
      </c>
      <c r="B14197" s="589"/>
      <c r="C14197" s="590"/>
      <c r="D14197" s="591"/>
      <c r="E14197" s="590"/>
      <c r="F14197" s="590"/>
      <c r="G14197" s="592"/>
      <c r="H14197" s="593"/>
    </row>
    <row r="14198" spans="1:8">
      <c r="A14198" s="594" t="s">
        <v>4064</v>
      </c>
      <c r="B14198" s="595"/>
      <c r="C14198" s="595"/>
      <c r="D14198" s="596"/>
      <c r="E14198" s="597" t="s">
        <v>4130</v>
      </c>
      <c r="F14198" s="598" t="s">
        <v>4132</v>
      </c>
      <c r="G14198" s="599" t="s">
        <v>4133</v>
      </c>
      <c r="H14198" s="600" t="s">
        <v>4134</v>
      </c>
    </row>
    <row r="14199" spans="1:8" ht="13.5">
      <c r="A14199" s="663" t="s">
        <v>5404</v>
      </c>
      <c r="B14199" s="664" t="s">
        <v>5404</v>
      </c>
      <c r="C14199" s="664" t="s">
        <v>5404</v>
      </c>
      <c r="D14199" s="665" t="s">
        <v>5404</v>
      </c>
      <c r="E14199" s="604" t="s">
        <v>4140</v>
      </c>
      <c r="F14199" s="685">
        <v>0.02</v>
      </c>
      <c r="G14199" s="606">
        <v>571099</v>
      </c>
      <c r="H14199" s="607">
        <v>11421.98</v>
      </c>
    </row>
    <row r="14200" spans="1:8" ht="13.5">
      <c r="A14200" s="663"/>
      <c r="B14200" s="664"/>
      <c r="C14200" s="664"/>
      <c r="D14200" s="665"/>
      <c r="E14200" s="604" t="s">
        <v>4141</v>
      </c>
      <c r="F14200" s="685"/>
      <c r="G14200" s="606" t="s">
        <v>4141</v>
      </c>
      <c r="H14200" s="607" t="s">
        <v>4141</v>
      </c>
    </row>
    <row r="14201" spans="1:8" ht="13.5">
      <c r="A14201" s="663"/>
      <c r="B14201" s="664"/>
      <c r="C14201" s="664"/>
      <c r="D14201" s="665"/>
      <c r="E14201" s="611" t="s">
        <v>4142</v>
      </c>
      <c r="F14201" s="611"/>
      <c r="G14201" s="611"/>
      <c r="H14201" s="612">
        <v>11421.98</v>
      </c>
    </row>
    <row r="14202" spans="1:8">
      <c r="A14202" s="613" t="s">
        <v>4143</v>
      </c>
      <c r="B14202" s="614"/>
      <c r="C14202" s="615"/>
      <c r="D14202" s="616"/>
      <c r="E14202" s="615"/>
      <c r="F14202" s="615"/>
      <c r="G14202" s="617"/>
      <c r="H14202" s="618"/>
    </row>
    <row r="14203" spans="1:8">
      <c r="A14203" s="594" t="s">
        <v>4064</v>
      </c>
      <c r="B14203" s="595"/>
      <c r="C14203" s="595"/>
      <c r="D14203" s="596"/>
      <c r="E14203" s="597" t="s">
        <v>4130</v>
      </c>
      <c r="F14203" s="598" t="s">
        <v>4144</v>
      </c>
      <c r="G14203" s="599" t="s">
        <v>4133</v>
      </c>
      <c r="H14203" s="600" t="s">
        <v>4134</v>
      </c>
    </row>
    <row r="14204" spans="1:8">
      <c r="A14204" s="601" t="s">
        <v>4145</v>
      </c>
      <c r="B14204" s="602"/>
      <c r="C14204" s="602"/>
      <c r="D14204" s="603"/>
      <c r="E14204" s="604" t="s">
        <v>4146</v>
      </c>
      <c r="F14204" s="619">
        <v>1.1000000000000001</v>
      </c>
      <c r="G14204" s="606">
        <v>1587.2183463750353</v>
      </c>
      <c r="H14204" s="607">
        <v>1745.94</v>
      </c>
    </row>
    <row r="14205" spans="1:8">
      <c r="A14205" s="601"/>
      <c r="B14205" s="602"/>
      <c r="C14205" s="602"/>
      <c r="D14205" s="603"/>
      <c r="E14205" s="604" t="s">
        <v>4141</v>
      </c>
      <c r="F14205" s="619" t="s">
        <v>4141</v>
      </c>
      <c r="G14205" s="606" t="s">
        <v>4141</v>
      </c>
      <c r="H14205" s="607" t="s">
        <v>4141</v>
      </c>
    </row>
    <row r="14206" spans="1:8">
      <c r="A14206" s="620"/>
      <c r="B14206" s="621"/>
      <c r="C14206" s="621"/>
      <c r="D14206" s="622"/>
      <c r="E14206" s="623" t="s">
        <v>4147</v>
      </c>
      <c r="F14206" s="624"/>
      <c r="G14206" s="625"/>
      <c r="H14206" s="612">
        <v>1745.94</v>
      </c>
    </row>
    <row r="14207" spans="1:8">
      <c r="A14207" s="626" t="s">
        <v>4148</v>
      </c>
      <c r="B14207" s="627"/>
      <c r="C14207" s="628"/>
      <c r="D14207" s="629"/>
      <c r="E14207" s="628"/>
      <c r="F14207" s="628"/>
      <c r="G14207" s="630"/>
      <c r="H14207" s="631"/>
    </row>
    <row r="14208" spans="1:8">
      <c r="A14208" s="594" t="s">
        <v>4064</v>
      </c>
      <c r="B14208" s="595"/>
      <c r="C14208" s="595"/>
      <c r="D14208" s="596"/>
      <c r="E14208" s="597" t="s">
        <v>4130</v>
      </c>
      <c r="F14208" s="598" t="s">
        <v>4132</v>
      </c>
      <c r="G14208" s="599" t="s">
        <v>4133</v>
      </c>
      <c r="H14208" s="600" t="s">
        <v>4134</v>
      </c>
    </row>
    <row r="14209" spans="1:8">
      <c r="A14209" s="601" t="s">
        <v>4149</v>
      </c>
      <c r="B14209" s="602"/>
      <c r="C14209" s="602"/>
      <c r="D14209" s="603"/>
      <c r="E14209" s="604" t="s">
        <v>4140</v>
      </c>
      <c r="F14209" s="686">
        <v>0.02</v>
      </c>
      <c r="G14209" s="606">
        <v>64783.484999999993</v>
      </c>
      <c r="H14209" s="607">
        <v>1295.67</v>
      </c>
    </row>
    <row r="14210" spans="1:8">
      <c r="A14210" s="601"/>
      <c r="B14210" s="602"/>
      <c r="C14210" s="602"/>
      <c r="D14210" s="603"/>
      <c r="E14210" s="604" t="s">
        <v>4141</v>
      </c>
      <c r="F14210" s="633"/>
      <c r="G14210" s="606" t="s">
        <v>4141</v>
      </c>
      <c r="H14210" s="607" t="s">
        <v>4141</v>
      </c>
    </row>
    <row r="14211" spans="1:8">
      <c r="A14211" s="601"/>
      <c r="B14211" s="602"/>
      <c r="C14211" s="602"/>
      <c r="D14211" s="603"/>
      <c r="E14211" s="604" t="s">
        <v>4141</v>
      </c>
      <c r="F14211" s="633"/>
      <c r="G14211" s="606" t="s">
        <v>4141</v>
      </c>
      <c r="H14211" s="607" t="s">
        <v>4141</v>
      </c>
    </row>
    <row r="14212" spans="1:8">
      <c r="A14212" s="601"/>
      <c r="B14212" s="602"/>
      <c r="C14212" s="602"/>
      <c r="D14212" s="603"/>
      <c r="E14212" s="623" t="s">
        <v>4150</v>
      </c>
      <c r="F14212" s="624"/>
      <c r="G14212" s="625"/>
      <c r="H14212" s="612">
        <v>1295.67</v>
      </c>
    </row>
    <row r="14213" spans="1:8">
      <c r="A14213" s="634" t="s">
        <v>4151</v>
      </c>
      <c r="B14213" s="635"/>
      <c r="C14213" s="636"/>
      <c r="D14213" s="637"/>
      <c r="E14213" s="636"/>
      <c r="F14213" s="636"/>
      <c r="G14213" s="638"/>
      <c r="H14213" s="639"/>
    </row>
    <row r="14214" spans="1:8">
      <c r="A14214" s="594" t="s">
        <v>4064</v>
      </c>
      <c r="B14214" s="595"/>
      <c r="C14214" s="595"/>
      <c r="D14214" s="596"/>
      <c r="E14214" s="597" t="s">
        <v>4130</v>
      </c>
      <c r="F14214" s="598" t="s">
        <v>4144</v>
      </c>
      <c r="G14214" s="599" t="s">
        <v>4133</v>
      </c>
      <c r="H14214" s="600" t="s">
        <v>4134</v>
      </c>
    </row>
    <row r="14215" spans="1:8">
      <c r="A14215" s="601" t="s">
        <v>4195</v>
      </c>
      <c r="B14215" s="602"/>
      <c r="C14215" s="602"/>
      <c r="D14215" s="603"/>
      <c r="E14215" s="604" t="s">
        <v>4146</v>
      </c>
      <c r="F14215" s="640">
        <v>1.1000000000000001</v>
      </c>
      <c r="G14215" s="606">
        <v>45029.264109374999</v>
      </c>
      <c r="H14215" s="607">
        <v>49532.19</v>
      </c>
    </row>
    <row r="14216" spans="1:8">
      <c r="A14216" s="601"/>
      <c r="B14216" s="602"/>
      <c r="C14216" s="602"/>
      <c r="D14216" s="603"/>
      <c r="E14216" s="633" t="s">
        <v>4141</v>
      </c>
      <c r="F14216" s="605"/>
      <c r="G14216" s="606" t="s">
        <v>4141</v>
      </c>
      <c r="H14216" s="607" t="s">
        <v>4141</v>
      </c>
    </row>
    <row r="14217" spans="1:8" ht="13.5" thickBot="1">
      <c r="A14217" s="641"/>
      <c r="B14217" s="642"/>
      <c r="C14217" s="642"/>
      <c r="D14217" s="643"/>
      <c r="E14217" s="644" t="s">
        <v>4153</v>
      </c>
      <c r="F14217" s="645"/>
      <c r="G14217" s="646"/>
      <c r="H14217" s="647">
        <v>49532.19</v>
      </c>
    </row>
    <row r="14218" spans="1:8" ht="13.5" thickBot="1">
      <c r="A14218" s="648" t="s">
        <v>4154</v>
      </c>
      <c r="B14218" s="649"/>
      <c r="C14218" s="649"/>
      <c r="D14218" s="649"/>
      <c r="E14218" s="650"/>
      <c r="F14218" s="651">
        <v>63995.78</v>
      </c>
      <c r="G14218" s="652"/>
      <c r="H14218" s="653"/>
    </row>
    <row r="14219" spans="1:8">
      <c r="A14219" s="551"/>
      <c r="B14219" s="551"/>
      <c r="C14219" s="551"/>
      <c r="D14219" s="551"/>
      <c r="E14219" s="551"/>
      <c r="F14219" s="551"/>
      <c r="G14219" s="551"/>
      <c r="H14219" s="551"/>
    </row>
    <row r="14220" spans="1:8" ht="13.5" thickBot="1">
      <c r="A14220" s="683"/>
      <c r="B14220" s="683"/>
      <c r="C14220" s="683"/>
      <c r="D14220" s="683"/>
      <c r="E14220" s="683"/>
      <c r="F14220" s="683"/>
      <c r="G14220" s="683"/>
      <c r="H14220" s="683"/>
    </row>
    <row r="14221" spans="1:8" ht="26.25" thickBot="1">
      <c r="A14221" s="573" t="s">
        <v>4129</v>
      </c>
      <c r="B14221" s="581"/>
      <c r="C14221" s="581"/>
      <c r="D14221" s="582" t="s">
        <v>1092</v>
      </c>
      <c r="E14221" s="583" t="s">
        <v>4130</v>
      </c>
      <c r="F14221" s="584" t="s">
        <v>28</v>
      </c>
      <c r="G14221" s="585" t="s">
        <v>0</v>
      </c>
      <c r="H14221" s="586" t="s">
        <v>5429</v>
      </c>
    </row>
    <row r="14222" spans="1:8" ht="15.75" customHeight="1" thickBot="1">
      <c r="A14222" s="684"/>
      <c r="B14222" s="684"/>
      <c r="C14222" s="684"/>
      <c r="D14222" s="684"/>
      <c r="E14222" s="684"/>
      <c r="F14222" s="684"/>
      <c r="G14222" s="684"/>
      <c r="H14222" s="684"/>
    </row>
    <row r="14223" spans="1:8">
      <c r="A14223" s="588" t="s">
        <v>1297</v>
      </c>
      <c r="B14223" s="589"/>
      <c r="C14223" s="590"/>
      <c r="D14223" s="591"/>
      <c r="E14223" s="590"/>
      <c r="F14223" s="590"/>
      <c r="G14223" s="592"/>
      <c r="H14223" s="593"/>
    </row>
    <row r="14224" spans="1:8">
      <c r="A14224" s="594" t="s">
        <v>4064</v>
      </c>
      <c r="B14224" s="595"/>
      <c r="C14224" s="595"/>
      <c r="D14224" s="596"/>
      <c r="E14224" s="597" t="s">
        <v>4130</v>
      </c>
      <c r="F14224" s="598" t="s">
        <v>4132</v>
      </c>
      <c r="G14224" s="599" t="s">
        <v>4133</v>
      </c>
      <c r="H14224" s="600" t="s">
        <v>4134</v>
      </c>
    </row>
    <row r="14225" spans="1:8" ht="13.5">
      <c r="A14225" s="663" t="s">
        <v>5415</v>
      </c>
      <c r="B14225" s="664" t="s">
        <v>5430</v>
      </c>
      <c r="C14225" s="664" t="s">
        <v>5430</v>
      </c>
      <c r="D14225" s="665" t="s">
        <v>5430</v>
      </c>
      <c r="E14225" s="604" t="s">
        <v>4140</v>
      </c>
      <c r="F14225" s="685">
        <v>0.02</v>
      </c>
      <c r="G14225" s="606">
        <v>545742</v>
      </c>
      <c r="H14225" s="607">
        <v>10914.84</v>
      </c>
    </row>
    <row r="14226" spans="1:8" ht="13.5">
      <c r="A14226" s="663"/>
      <c r="B14226" s="664"/>
      <c r="C14226" s="664"/>
      <c r="D14226" s="665"/>
      <c r="E14226" s="604" t="s">
        <v>4141</v>
      </c>
      <c r="F14226" s="685"/>
      <c r="G14226" s="606" t="s">
        <v>4141</v>
      </c>
      <c r="H14226" s="607" t="s">
        <v>4141</v>
      </c>
    </row>
    <row r="14227" spans="1:8" ht="13.5">
      <c r="A14227" s="663"/>
      <c r="B14227" s="664"/>
      <c r="C14227" s="664"/>
      <c r="D14227" s="665"/>
      <c r="E14227" s="611" t="s">
        <v>4142</v>
      </c>
      <c r="F14227" s="611"/>
      <c r="G14227" s="611"/>
      <c r="H14227" s="612">
        <v>10914.84</v>
      </c>
    </row>
    <row r="14228" spans="1:8">
      <c r="A14228" s="613" t="s">
        <v>4143</v>
      </c>
      <c r="B14228" s="614"/>
      <c r="C14228" s="615"/>
      <c r="D14228" s="616"/>
      <c r="E14228" s="615"/>
      <c r="F14228" s="615"/>
      <c r="G14228" s="617"/>
      <c r="H14228" s="618"/>
    </row>
    <row r="14229" spans="1:8">
      <c r="A14229" s="594" t="s">
        <v>4064</v>
      </c>
      <c r="B14229" s="595"/>
      <c r="C14229" s="595"/>
      <c r="D14229" s="596"/>
      <c r="E14229" s="597" t="s">
        <v>4130</v>
      </c>
      <c r="F14229" s="598" t="s">
        <v>4144</v>
      </c>
      <c r="G14229" s="599" t="s">
        <v>4133</v>
      </c>
      <c r="H14229" s="600" t="s">
        <v>4134</v>
      </c>
    </row>
    <row r="14230" spans="1:8">
      <c r="A14230" s="601" t="s">
        <v>4145</v>
      </c>
      <c r="B14230" s="602"/>
      <c r="C14230" s="602"/>
      <c r="D14230" s="603"/>
      <c r="E14230" s="604" t="s">
        <v>4146</v>
      </c>
      <c r="F14230" s="619">
        <v>1.1000000000000001</v>
      </c>
      <c r="G14230" s="606">
        <v>1587.2183463750353</v>
      </c>
      <c r="H14230" s="607">
        <v>1745.94</v>
      </c>
    </row>
    <row r="14231" spans="1:8">
      <c r="A14231" s="601"/>
      <c r="B14231" s="602"/>
      <c r="C14231" s="602"/>
      <c r="D14231" s="603"/>
      <c r="E14231" s="604" t="s">
        <v>4141</v>
      </c>
      <c r="F14231" s="619" t="s">
        <v>4141</v>
      </c>
      <c r="G14231" s="606" t="s">
        <v>4141</v>
      </c>
      <c r="H14231" s="607" t="s">
        <v>4141</v>
      </c>
    </row>
    <row r="14232" spans="1:8">
      <c r="A14232" s="620"/>
      <c r="B14232" s="621"/>
      <c r="C14232" s="621"/>
      <c r="D14232" s="622"/>
      <c r="E14232" s="623" t="s">
        <v>4147</v>
      </c>
      <c r="F14232" s="624"/>
      <c r="G14232" s="625"/>
      <c r="H14232" s="612">
        <v>1745.94</v>
      </c>
    </row>
    <row r="14233" spans="1:8">
      <c r="A14233" s="626" t="s">
        <v>4148</v>
      </c>
      <c r="B14233" s="627"/>
      <c r="C14233" s="628"/>
      <c r="D14233" s="629"/>
      <c r="E14233" s="628"/>
      <c r="F14233" s="628"/>
      <c r="G14233" s="630"/>
      <c r="H14233" s="631"/>
    </row>
    <row r="14234" spans="1:8">
      <c r="A14234" s="594" t="s">
        <v>4064</v>
      </c>
      <c r="B14234" s="595"/>
      <c r="C14234" s="595"/>
      <c r="D14234" s="596"/>
      <c r="E14234" s="597" t="s">
        <v>4130</v>
      </c>
      <c r="F14234" s="598" t="s">
        <v>4132</v>
      </c>
      <c r="G14234" s="599" t="s">
        <v>4133</v>
      </c>
      <c r="H14234" s="600" t="s">
        <v>4134</v>
      </c>
    </row>
    <row r="14235" spans="1:8">
      <c r="A14235" s="601" t="s">
        <v>4149</v>
      </c>
      <c r="B14235" s="602"/>
      <c r="C14235" s="602"/>
      <c r="D14235" s="603"/>
      <c r="E14235" s="604" t="s">
        <v>4140</v>
      </c>
      <c r="F14235" s="686">
        <v>0.02</v>
      </c>
      <c r="G14235" s="606">
        <v>64783.484999999993</v>
      </c>
      <c r="H14235" s="607">
        <v>1295.67</v>
      </c>
    </row>
    <row r="14236" spans="1:8">
      <c r="A14236" s="601"/>
      <c r="B14236" s="602"/>
      <c r="C14236" s="602"/>
      <c r="D14236" s="603"/>
      <c r="E14236" s="604" t="s">
        <v>4141</v>
      </c>
      <c r="F14236" s="633"/>
      <c r="G14236" s="606" t="s">
        <v>4141</v>
      </c>
      <c r="H14236" s="607" t="s">
        <v>4141</v>
      </c>
    </row>
    <row r="14237" spans="1:8">
      <c r="A14237" s="601"/>
      <c r="B14237" s="602"/>
      <c r="C14237" s="602"/>
      <c r="D14237" s="603"/>
      <c r="E14237" s="604" t="s">
        <v>4141</v>
      </c>
      <c r="F14237" s="633"/>
      <c r="G14237" s="606" t="s">
        <v>4141</v>
      </c>
      <c r="H14237" s="607" t="s">
        <v>4141</v>
      </c>
    </row>
    <row r="14238" spans="1:8">
      <c r="A14238" s="601"/>
      <c r="B14238" s="602"/>
      <c r="C14238" s="602"/>
      <c r="D14238" s="603"/>
      <c r="E14238" s="623" t="s">
        <v>4150</v>
      </c>
      <c r="F14238" s="624"/>
      <c r="G14238" s="625"/>
      <c r="H14238" s="612">
        <v>1295.67</v>
      </c>
    </row>
    <row r="14239" spans="1:8">
      <c r="A14239" s="634" t="s">
        <v>4151</v>
      </c>
      <c r="B14239" s="635"/>
      <c r="C14239" s="636"/>
      <c r="D14239" s="637"/>
      <c r="E14239" s="636"/>
      <c r="F14239" s="636"/>
      <c r="G14239" s="638"/>
      <c r="H14239" s="639"/>
    </row>
    <row r="14240" spans="1:8">
      <c r="A14240" s="594" t="s">
        <v>4064</v>
      </c>
      <c r="B14240" s="595"/>
      <c r="C14240" s="595"/>
      <c r="D14240" s="596"/>
      <c r="E14240" s="597" t="s">
        <v>4130</v>
      </c>
      <c r="F14240" s="598" t="s">
        <v>4144</v>
      </c>
      <c r="G14240" s="599" t="s">
        <v>4133</v>
      </c>
      <c r="H14240" s="600" t="s">
        <v>4134</v>
      </c>
    </row>
    <row r="14241" spans="1:8">
      <c r="A14241" s="601" t="s">
        <v>4195</v>
      </c>
      <c r="B14241" s="602"/>
      <c r="C14241" s="602"/>
      <c r="D14241" s="603"/>
      <c r="E14241" s="604" t="s">
        <v>4146</v>
      </c>
      <c r="F14241" s="640">
        <v>1.1000000000000001</v>
      </c>
      <c r="G14241" s="606">
        <v>45029.264109374999</v>
      </c>
      <c r="H14241" s="607">
        <v>49532.19</v>
      </c>
    </row>
    <row r="14242" spans="1:8">
      <c r="A14242" s="601"/>
      <c r="B14242" s="602"/>
      <c r="C14242" s="602"/>
      <c r="D14242" s="603"/>
      <c r="E14242" s="633" t="s">
        <v>4141</v>
      </c>
      <c r="F14242" s="605"/>
      <c r="G14242" s="606" t="s">
        <v>4141</v>
      </c>
      <c r="H14242" s="607" t="s">
        <v>4141</v>
      </c>
    </row>
    <row r="14243" spans="1:8" ht="13.5" thickBot="1">
      <c r="A14243" s="641"/>
      <c r="B14243" s="642"/>
      <c r="C14243" s="642"/>
      <c r="D14243" s="643"/>
      <c r="E14243" s="644" t="s">
        <v>4153</v>
      </c>
      <c r="F14243" s="645"/>
      <c r="G14243" s="646"/>
      <c r="H14243" s="647">
        <v>49532.19</v>
      </c>
    </row>
    <row r="14244" spans="1:8" ht="13.5" thickBot="1">
      <c r="A14244" s="648" t="s">
        <v>4154</v>
      </c>
      <c r="B14244" s="649"/>
      <c r="C14244" s="649"/>
      <c r="D14244" s="649"/>
      <c r="E14244" s="650"/>
      <c r="F14244" s="651">
        <v>63488.639999999999</v>
      </c>
      <c r="G14244" s="652"/>
      <c r="H14244" s="653"/>
    </row>
    <row r="14245" spans="1:8">
      <c r="A14245" s="551"/>
      <c r="B14245" s="551"/>
      <c r="C14245" s="551"/>
      <c r="D14245" s="551"/>
      <c r="E14245" s="551"/>
      <c r="F14245" s="551"/>
      <c r="G14245" s="551"/>
      <c r="H14245" s="551"/>
    </row>
    <row r="14246" spans="1:8" ht="13.5" thickBot="1">
      <c r="A14246" s="683"/>
      <c r="B14246" s="683"/>
      <c r="C14246" s="683"/>
      <c r="D14246" s="683"/>
      <c r="E14246" s="683"/>
      <c r="F14246" s="683"/>
      <c r="G14246" s="683"/>
      <c r="H14246" s="683"/>
    </row>
    <row r="14247" spans="1:8" ht="26.25" thickBot="1">
      <c r="A14247" s="573" t="s">
        <v>4129</v>
      </c>
      <c r="B14247" s="581"/>
      <c r="C14247" s="581"/>
      <c r="D14247" s="582" t="s">
        <v>1094</v>
      </c>
      <c r="E14247" s="583" t="s">
        <v>4130</v>
      </c>
      <c r="F14247" s="584" t="s">
        <v>28</v>
      </c>
      <c r="G14247" s="585" t="s">
        <v>0</v>
      </c>
      <c r="H14247" s="586" t="s">
        <v>5431</v>
      </c>
    </row>
    <row r="14248" spans="1:8" ht="15.75" customHeight="1" thickBot="1">
      <c r="A14248" s="684"/>
      <c r="B14248" s="684"/>
      <c r="C14248" s="684"/>
      <c r="D14248" s="684"/>
      <c r="E14248" s="684"/>
      <c r="F14248" s="684"/>
      <c r="G14248" s="684"/>
      <c r="H14248" s="684"/>
    </row>
    <row r="14249" spans="1:8">
      <c r="A14249" s="588" t="s">
        <v>1297</v>
      </c>
      <c r="B14249" s="589"/>
      <c r="C14249" s="590"/>
      <c r="D14249" s="591"/>
      <c r="E14249" s="590"/>
      <c r="F14249" s="590"/>
      <c r="G14249" s="592"/>
      <c r="H14249" s="593"/>
    </row>
    <row r="14250" spans="1:8">
      <c r="A14250" s="594" t="s">
        <v>4064</v>
      </c>
      <c r="B14250" s="595"/>
      <c r="C14250" s="595"/>
      <c r="D14250" s="596"/>
      <c r="E14250" s="597" t="s">
        <v>4130</v>
      </c>
      <c r="F14250" s="598" t="s">
        <v>4132</v>
      </c>
      <c r="G14250" s="599" t="s">
        <v>4133</v>
      </c>
      <c r="H14250" s="600" t="s">
        <v>4134</v>
      </c>
    </row>
    <row r="14251" spans="1:8" ht="13.5">
      <c r="A14251" s="663" t="s">
        <v>5419</v>
      </c>
      <c r="B14251" s="664" t="s">
        <v>5419</v>
      </c>
      <c r="C14251" s="664" t="s">
        <v>5419</v>
      </c>
      <c r="D14251" s="665" t="s">
        <v>5419</v>
      </c>
      <c r="E14251" s="604" t="s">
        <v>4140</v>
      </c>
      <c r="F14251" s="685">
        <v>0.02</v>
      </c>
      <c r="G14251" s="606">
        <v>520384</v>
      </c>
      <c r="H14251" s="607">
        <v>10407.68</v>
      </c>
    </row>
    <row r="14252" spans="1:8" ht="13.5">
      <c r="A14252" s="663"/>
      <c r="B14252" s="664"/>
      <c r="C14252" s="664"/>
      <c r="D14252" s="665"/>
      <c r="E14252" s="604" t="s">
        <v>4141</v>
      </c>
      <c r="F14252" s="685"/>
      <c r="G14252" s="606" t="s">
        <v>4141</v>
      </c>
      <c r="H14252" s="607" t="s">
        <v>4141</v>
      </c>
    </row>
    <row r="14253" spans="1:8" ht="13.5">
      <c r="A14253" s="663"/>
      <c r="B14253" s="664"/>
      <c r="C14253" s="664"/>
      <c r="D14253" s="665"/>
      <c r="E14253" s="611" t="s">
        <v>4142</v>
      </c>
      <c r="F14253" s="611"/>
      <c r="G14253" s="611"/>
      <c r="H14253" s="612">
        <v>10407.68</v>
      </c>
    </row>
    <row r="14254" spans="1:8">
      <c r="A14254" s="613" t="s">
        <v>4143</v>
      </c>
      <c r="B14254" s="614"/>
      <c r="C14254" s="615"/>
      <c r="D14254" s="616"/>
      <c r="E14254" s="615"/>
      <c r="F14254" s="615"/>
      <c r="G14254" s="617"/>
      <c r="H14254" s="618"/>
    </row>
    <row r="14255" spans="1:8">
      <c r="A14255" s="594" t="s">
        <v>4064</v>
      </c>
      <c r="B14255" s="595"/>
      <c r="C14255" s="595"/>
      <c r="D14255" s="596"/>
      <c r="E14255" s="597" t="s">
        <v>4130</v>
      </c>
      <c r="F14255" s="598" t="s">
        <v>4144</v>
      </c>
      <c r="G14255" s="599" t="s">
        <v>4133</v>
      </c>
      <c r="H14255" s="600" t="s">
        <v>4134</v>
      </c>
    </row>
    <row r="14256" spans="1:8">
      <c r="A14256" s="601" t="s">
        <v>4145</v>
      </c>
      <c r="B14256" s="602"/>
      <c r="C14256" s="602"/>
      <c r="D14256" s="603"/>
      <c r="E14256" s="604" t="s">
        <v>4146</v>
      </c>
      <c r="F14256" s="619">
        <v>1.1000000000000001</v>
      </c>
      <c r="G14256" s="606">
        <v>1587.2183463750353</v>
      </c>
      <c r="H14256" s="607">
        <v>1745.94</v>
      </c>
    </row>
    <row r="14257" spans="1:8">
      <c r="A14257" s="601"/>
      <c r="B14257" s="602"/>
      <c r="C14257" s="602"/>
      <c r="D14257" s="603"/>
      <c r="E14257" s="604" t="s">
        <v>4141</v>
      </c>
      <c r="F14257" s="619" t="s">
        <v>4141</v>
      </c>
      <c r="G14257" s="606" t="s">
        <v>4141</v>
      </c>
      <c r="H14257" s="607" t="s">
        <v>4141</v>
      </c>
    </row>
    <row r="14258" spans="1:8">
      <c r="A14258" s="620"/>
      <c r="B14258" s="621"/>
      <c r="C14258" s="621"/>
      <c r="D14258" s="622"/>
      <c r="E14258" s="623" t="s">
        <v>4147</v>
      </c>
      <c r="F14258" s="624"/>
      <c r="G14258" s="625"/>
      <c r="H14258" s="612">
        <v>1745.94</v>
      </c>
    </row>
    <row r="14259" spans="1:8">
      <c r="A14259" s="626" t="s">
        <v>4148</v>
      </c>
      <c r="B14259" s="627"/>
      <c r="C14259" s="628"/>
      <c r="D14259" s="629"/>
      <c r="E14259" s="628"/>
      <c r="F14259" s="628"/>
      <c r="G14259" s="630"/>
      <c r="H14259" s="631"/>
    </row>
    <row r="14260" spans="1:8">
      <c r="A14260" s="594" t="s">
        <v>4064</v>
      </c>
      <c r="B14260" s="595"/>
      <c r="C14260" s="595"/>
      <c r="D14260" s="596"/>
      <c r="E14260" s="597" t="s">
        <v>4130</v>
      </c>
      <c r="F14260" s="598" t="s">
        <v>4132</v>
      </c>
      <c r="G14260" s="599" t="s">
        <v>4133</v>
      </c>
      <c r="H14260" s="600" t="s">
        <v>4134</v>
      </c>
    </row>
    <row r="14261" spans="1:8">
      <c r="A14261" s="601" t="s">
        <v>4149</v>
      </c>
      <c r="B14261" s="602"/>
      <c r="C14261" s="602"/>
      <c r="D14261" s="603"/>
      <c r="E14261" s="604" t="s">
        <v>4140</v>
      </c>
      <c r="F14261" s="686">
        <v>0.02</v>
      </c>
      <c r="G14261" s="606">
        <v>64783.484999999993</v>
      </c>
      <c r="H14261" s="607">
        <v>1295.67</v>
      </c>
    </row>
    <row r="14262" spans="1:8">
      <c r="A14262" s="601"/>
      <c r="B14262" s="602"/>
      <c r="C14262" s="602"/>
      <c r="D14262" s="603"/>
      <c r="E14262" s="604" t="s">
        <v>4141</v>
      </c>
      <c r="F14262" s="633"/>
      <c r="G14262" s="606" t="s">
        <v>4141</v>
      </c>
      <c r="H14262" s="607" t="s">
        <v>4141</v>
      </c>
    </row>
    <row r="14263" spans="1:8">
      <c r="A14263" s="601"/>
      <c r="B14263" s="602"/>
      <c r="C14263" s="602"/>
      <c r="D14263" s="603"/>
      <c r="E14263" s="604" t="s">
        <v>4141</v>
      </c>
      <c r="F14263" s="633"/>
      <c r="G14263" s="606" t="s">
        <v>4141</v>
      </c>
      <c r="H14263" s="607" t="s">
        <v>4141</v>
      </c>
    </row>
    <row r="14264" spans="1:8">
      <c r="A14264" s="601"/>
      <c r="B14264" s="602"/>
      <c r="C14264" s="602"/>
      <c r="D14264" s="603"/>
      <c r="E14264" s="623" t="s">
        <v>4150</v>
      </c>
      <c r="F14264" s="624"/>
      <c r="G14264" s="625"/>
      <c r="H14264" s="612">
        <v>1295.67</v>
      </c>
    </row>
    <row r="14265" spans="1:8">
      <c r="A14265" s="634" t="s">
        <v>4151</v>
      </c>
      <c r="B14265" s="635"/>
      <c r="C14265" s="636"/>
      <c r="D14265" s="637"/>
      <c r="E14265" s="636"/>
      <c r="F14265" s="636"/>
      <c r="G14265" s="638"/>
      <c r="H14265" s="639"/>
    </row>
    <row r="14266" spans="1:8">
      <c r="A14266" s="594" t="s">
        <v>4064</v>
      </c>
      <c r="B14266" s="595"/>
      <c r="C14266" s="595"/>
      <c r="D14266" s="596"/>
      <c r="E14266" s="597" t="s">
        <v>4130</v>
      </c>
      <c r="F14266" s="598" t="s">
        <v>4144</v>
      </c>
      <c r="G14266" s="599" t="s">
        <v>4133</v>
      </c>
      <c r="H14266" s="600" t="s">
        <v>4134</v>
      </c>
    </row>
    <row r="14267" spans="1:8">
      <c r="A14267" s="601" t="s">
        <v>4195</v>
      </c>
      <c r="B14267" s="602"/>
      <c r="C14267" s="602"/>
      <c r="D14267" s="603"/>
      <c r="E14267" s="604" t="s">
        <v>4146</v>
      </c>
      <c r="F14267" s="640">
        <v>1.1000000000000001</v>
      </c>
      <c r="G14267" s="606">
        <v>45029.264109374999</v>
      </c>
      <c r="H14267" s="607">
        <v>49532.19</v>
      </c>
    </row>
    <row r="14268" spans="1:8">
      <c r="A14268" s="601"/>
      <c r="B14268" s="602"/>
      <c r="C14268" s="602"/>
      <c r="D14268" s="603"/>
      <c r="E14268" s="633" t="s">
        <v>4141</v>
      </c>
      <c r="F14268" s="605"/>
      <c r="G14268" s="606" t="s">
        <v>4141</v>
      </c>
      <c r="H14268" s="607" t="s">
        <v>4141</v>
      </c>
    </row>
    <row r="14269" spans="1:8" ht="13.5" thickBot="1">
      <c r="A14269" s="641"/>
      <c r="B14269" s="642"/>
      <c r="C14269" s="642"/>
      <c r="D14269" s="643"/>
      <c r="E14269" s="644" t="s">
        <v>4153</v>
      </c>
      <c r="F14269" s="645"/>
      <c r="G14269" s="646"/>
      <c r="H14269" s="647">
        <v>49532.19</v>
      </c>
    </row>
    <row r="14270" spans="1:8" ht="13.5" thickBot="1">
      <c r="A14270" s="648" t="s">
        <v>4154</v>
      </c>
      <c r="B14270" s="649"/>
      <c r="C14270" s="649"/>
      <c r="D14270" s="649"/>
      <c r="E14270" s="650"/>
      <c r="F14270" s="651">
        <v>62981.48</v>
      </c>
      <c r="G14270" s="652"/>
      <c r="H14270" s="653"/>
    </row>
    <row r="14271" spans="1:8">
      <c r="A14271" s="551"/>
      <c r="B14271" s="551"/>
      <c r="C14271" s="551"/>
      <c r="D14271" s="551"/>
      <c r="E14271" s="551"/>
      <c r="F14271" s="551"/>
      <c r="G14271" s="551"/>
      <c r="H14271" s="551"/>
    </row>
    <row r="14272" spans="1:8" ht="13.5" thickBot="1">
      <c r="A14272" s="683"/>
      <c r="B14272" s="683"/>
      <c r="C14272" s="683"/>
      <c r="D14272" s="683"/>
      <c r="E14272" s="683"/>
      <c r="F14272" s="683"/>
      <c r="G14272" s="683"/>
      <c r="H14272" s="683"/>
    </row>
    <row r="14273" spans="1:8" ht="26.25" thickBot="1">
      <c r="A14273" s="573" t="s">
        <v>4129</v>
      </c>
      <c r="B14273" s="581"/>
      <c r="C14273" s="581"/>
      <c r="D14273" s="582" t="s">
        <v>1096</v>
      </c>
      <c r="E14273" s="583" t="s">
        <v>4130</v>
      </c>
      <c r="F14273" s="584" t="s">
        <v>28</v>
      </c>
      <c r="G14273" s="585" t="s">
        <v>0</v>
      </c>
      <c r="H14273" s="586" t="s">
        <v>5432</v>
      </c>
    </row>
    <row r="14274" spans="1:8" ht="15.75" customHeight="1" thickBot="1">
      <c r="A14274" s="684"/>
      <c r="B14274" s="684"/>
      <c r="C14274" s="684"/>
      <c r="D14274" s="684"/>
      <c r="E14274" s="684"/>
      <c r="F14274" s="684"/>
      <c r="G14274" s="684"/>
      <c r="H14274" s="684"/>
    </row>
    <row r="14275" spans="1:8">
      <c r="A14275" s="588" t="s">
        <v>1297</v>
      </c>
      <c r="B14275" s="589"/>
      <c r="C14275" s="590"/>
      <c r="D14275" s="591"/>
      <c r="E14275" s="590"/>
      <c r="F14275" s="590"/>
      <c r="G14275" s="592"/>
      <c r="H14275" s="593"/>
    </row>
    <row r="14276" spans="1:8">
      <c r="A14276" s="594" t="s">
        <v>4064</v>
      </c>
      <c r="B14276" s="595"/>
      <c r="C14276" s="595"/>
      <c r="D14276" s="596"/>
      <c r="E14276" s="597" t="s">
        <v>4130</v>
      </c>
      <c r="F14276" s="598" t="s">
        <v>4132</v>
      </c>
      <c r="G14276" s="599" t="s">
        <v>4133</v>
      </c>
      <c r="H14276" s="600" t="s">
        <v>4134</v>
      </c>
    </row>
    <row r="14277" spans="1:8" ht="13.5">
      <c r="A14277" s="663" t="s">
        <v>5415</v>
      </c>
      <c r="B14277" s="664" t="s">
        <v>5415</v>
      </c>
      <c r="C14277" s="664" t="s">
        <v>5415</v>
      </c>
      <c r="D14277" s="665" t="s">
        <v>5415</v>
      </c>
      <c r="E14277" s="604" t="s">
        <v>4140</v>
      </c>
      <c r="F14277" s="685">
        <v>0.03</v>
      </c>
      <c r="G14277" s="606">
        <v>545742</v>
      </c>
      <c r="H14277" s="607">
        <v>16372.26</v>
      </c>
    </row>
    <row r="14278" spans="1:8" ht="13.5">
      <c r="A14278" s="663"/>
      <c r="B14278" s="664"/>
      <c r="C14278" s="664"/>
      <c r="D14278" s="665"/>
      <c r="E14278" s="604" t="s">
        <v>4141</v>
      </c>
      <c r="F14278" s="685"/>
      <c r="G14278" s="606" t="s">
        <v>4141</v>
      </c>
      <c r="H14278" s="607" t="s">
        <v>4141</v>
      </c>
    </row>
    <row r="14279" spans="1:8" ht="13.5">
      <c r="A14279" s="663"/>
      <c r="B14279" s="664"/>
      <c r="C14279" s="664"/>
      <c r="D14279" s="665"/>
      <c r="E14279" s="611" t="s">
        <v>4142</v>
      </c>
      <c r="F14279" s="611"/>
      <c r="G14279" s="611"/>
      <c r="H14279" s="612">
        <v>16372.26</v>
      </c>
    </row>
    <row r="14280" spans="1:8">
      <c r="A14280" s="613" t="s">
        <v>4143</v>
      </c>
      <c r="B14280" s="614"/>
      <c r="C14280" s="615"/>
      <c r="D14280" s="616"/>
      <c r="E14280" s="615"/>
      <c r="F14280" s="615"/>
      <c r="G14280" s="617"/>
      <c r="H14280" s="618"/>
    </row>
    <row r="14281" spans="1:8">
      <c r="A14281" s="594" t="s">
        <v>4064</v>
      </c>
      <c r="B14281" s="595"/>
      <c r="C14281" s="595"/>
      <c r="D14281" s="596"/>
      <c r="E14281" s="597" t="s">
        <v>4130</v>
      </c>
      <c r="F14281" s="598" t="s">
        <v>4144</v>
      </c>
      <c r="G14281" s="599" t="s">
        <v>4133</v>
      </c>
      <c r="H14281" s="600" t="s">
        <v>4134</v>
      </c>
    </row>
    <row r="14282" spans="1:8">
      <c r="A14282" s="601" t="s">
        <v>4145</v>
      </c>
      <c r="B14282" s="602"/>
      <c r="C14282" s="602"/>
      <c r="D14282" s="603"/>
      <c r="E14282" s="604" t="s">
        <v>4146</v>
      </c>
      <c r="F14282" s="619">
        <v>1</v>
      </c>
      <c r="G14282" s="606">
        <v>1587.2183463750353</v>
      </c>
      <c r="H14282" s="607">
        <v>1587.22</v>
      </c>
    </row>
    <row r="14283" spans="1:8">
      <c r="A14283" s="601"/>
      <c r="B14283" s="602"/>
      <c r="C14283" s="602"/>
      <c r="D14283" s="603"/>
      <c r="E14283" s="604" t="s">
        <v>4141</v>
      </c>
      <c r="F14283" s="619" t="s">
        <v>4141</v>
      </c>
      <c r="G14283" s="606" t="s">
        <v>4141</v>
      </c>
      <c r="H14283" s="607" t="s">
        <v>4141</v>
      </c>
    </row>
    <row r="14284" spans="1:8">
      <c r="A14284" s="620"/>
      <c r="B14284" s="621"/>
      <c r="C14284" s="621"/>
      <c r="D14284" s="622"/>
      <c r="E14284" s="623" t="s">
        <v>4147</v>
      </c>
      <c r="F14284" s="624"/>
      <c r="G14284" s="625"/>
      <c r="H14284" s="612">
        <v>1587.22</v>
      </c>
    </row>
    <row r="14285" spans="1:8">
      <c r="A14285" s="626" t="s">
        <v>4148</v>
      </c>
      <c r="B14285" s="627"/>
      <c r="C14285" s="628"/>
      <c r="D14285" s="629"/>
      <c r="E14285" s="628"/>
      <c r="F14285" s="628"/>
      <c r="G14285" s="630"/>
      <c r="H14285" s="631"/>
    </row>
    <row r="14286" spans="1:8">
      <c r="A14286" s="594" t="s">
        <v>4064</v>
      </c>
      <c r="B14286" s="595"/>
      <c r="C14286" s="595"/>
      <c r="D14286" s="596"/>
      <c r="E14286" s="597" t="s">
        <v>4130</v>
      </c>
      <c r="F14286" s="598" t="s">
        <v>4132</v>
      </c>
      <c r="G14286" s="599" t="s">
        <v>4133</v>
      </c>
      <c r="H14286" s="600" t="s">
        <v>4134</v>
      </c>
    </row>
    <row r="14287" spans="1:8">
      <c r="A14287" s="601" t="s">
        <v>4149</v>
      </c>
      <c r="B14287" s="602"/>
      <c r="C14287" s="602"/>
      <c r="D14287" s="603"/>
      <c r="E14287" s="604" t="s">
        <v>4140</v>
      </c>
      <c r="F14287" s="686">
        <v>0.03</v>
      </c>
      <c r="G14287" s="606">
        <v>64783.484999999993</v>
      </c>
      <c r="H14287" s="607">
        <v>1943.5</v>
      </c>
    </row>
    <row r="14288" spans="1:8">
      <c r="A14288" s="601"/>
      <c r="B14288" s="602"/>
      <c r="C14288" s="602"/>
      <c r="D14288" s="603"/>
      <c r="E14288" s="604" t="s">
        <v>4141</v>
      </c>
      <c r="F14288" s="633"/>
      <c r="G14288" s="606" t="s">
        <v>4141</v>
      </c>
      <c r="H14288" s="607" t="s">
        <v>4141</v>
      </c>
    </row>
    <row r="14289" spans="1:8">
      <c r="A14289" s="601"/>
      <c r="B14289" s="602"/>
      <c r="C14289" s="602"/>
      <c r="D14289" s="603"/>
      <c r="E14289" s="604" t="s">
        <v>4141</v>
      </c>
      <c r="F14289" s="633"/>
      <c r="G14289" s="606" t="s">
        <v>4141</v>
      </c>
      <c r="H14289" s="607" t="s">
        <v>4141</v>
      </c>
    </row>
    <row r="14290" spans="1:8">
      <c r="A14290" s="601"/>
      <c r="B14290" s="602"/>
      <c r="C14290" s="602"/>
      <c r="D14290" s="603"/>
      <c r="E14290" s="623" t="s">
        <v>4150</v>
      </c>
      <c r="F14290" s="624"/>
      <c r="G14290" s="625"/>
      <c r="H14290" s="612">
        <v>1943.5</v>
      </c>
    </row>
    <row r="14291" spans="1:8">
      <c r="A14291" s="634" t="s">
        <v>4151</v>
      </c>
      <c r="B14291" s="635"/>
      <c r="C14291" s="636"/>
      <c r="D14291" s="637"/>
      <c r="E14291" s="636"/>
      <c r="F14291" s="636"/>
      <c r="G14291" s="638"/>
      <c r="H14291" s="639"/>
    </row>
    <row r="14292" spans="1:8">
      <c r="A14292" s="594" t="s">
        <v>4064</v>
      </c>
      <c r="B14292" s="595"/>
      <c r="C14292" s="595"/>
      <c r="D14292" s="596"/>
      <c r="E14292" s="597" t="s">
        <v>4130</v>
      </c>
      <c r="F14292" s="598" t="s">
        <v>4144</v>
      </c>
      <c r="G14292" s="599" t="s">
        <v>4133</v>
      </c>
      <c r="H14292" s="600" t="s">
        <v>4134</v>
      </c>
    </row>
    <row r="14293" spans="1:8">
      <c r="A14293" s="601" t="s">
        <v>4195</v>
      </c>
      <c r="B14293" s="602"/>
      <c r="C14293" s="602"/>
      <c r="D14293" s="603"/>
      <c r="E14293" s="604" t="s">
        <v>4146</v>
      </c>
      <c r="F14293" s="640">
        <v>1</v>
      </c>
      <c r="G14293" s="606">
        <v>45029.264109374999</v>
      </c>
      <c r="H14293" s="607">
        <v>45029.26</v>
      </c>
    </row>
    <row r="14294" spans="1:8">
      <c r="A14294" s="601"/>
      <c r="B14294" s="602"/>
      <c r="C14294" s="602"/>
      <c r="D14294" s="603"/>
      <c r="E14294" s="633" t="s">
        <v>4141</v>
      </c>
      <c r="F14294" s="605"/>
      <c r="G14294" s="606" t="s">
        <v>4141</v>
      </c>
      <c r="H14294" s="607" t="s">
        <v>4141</v>
      </c>
    </row>
    <row r="14295" spans="1:8" ht="13.5" thickBot="1">
      <c r="A14295" s="641"/>
      <c r="B14295" s="642"/>
      <c r="C14295" s="642"/>
      <c r="D14295" s="643"/>
      <c r="E14295" s="644" t="s">
        <v>4153</v>
      </c>
      <c r="F14295" s="645"/>
      <c r="G14295" s="646"/>
      <c r="H14295" s="647">
        <v>45029.26</v>
      </c>
    </row>
    <row r="14296" spans="1:8" ht="13.5" thickBot="1">
      <c r="A14296" s="648" t="s">
        <v>4154</v>
      </c>
      <c r="B14296" s="649"/>
      <c r="C14296" s="649"/>
      <c r="D14296" s="649"/>
      <c r="E14296" s="650"/>
      <c r="F14296" s="651">
        <v>64932.24</v>
      </c>
      <c r="G14296" s="652"/>
      <c r="H14296" s="653"/>
    </row>
    <row r="14298" spans="1:8" ht="13.5" thickBot="1">
      <c r="A14298" s="683"/>
      <c r="B14298" s="683"/>
      <c r="C14298" s="683"/>
      <c r="D14298" s="683"/>
      <c r="E14298" s="683"/>
      <c r="F14298" s="683"/>
      <c r="G14298" s="683"/>
      <c r="H14298" s="683"/>
    </row>
    <row r="14299" spans="1:8" ht="26.25" thickBot="1">
      <c r="A14299" s="573" t="s">
        <v>4129</v>
      </c>
      <c r="B14299" s="581"/>
      <c r="C14299" s="581"/>
      <c r="D14299" s="582" t="s">
        <v>1098</v>
      </c>
      <c r="E14299" s="583" t="s">
        <v>4130</v>
      </c>
      <c r="F14299" s="584" t="s">
        <v>28</v>
      </c>
      <c r="G14299" s="585" t="s">
        <v>0</v>
      </c>
      <c r="H14299" s="586" t="s">
        <v>5433</v>
      </c>
    </row>
    <row r="14300" spans="1:8" ht="15.75" customHeight="1" thickBot="1">
      <c r="A14300" s="684"/>
      <c r="B14300" s="684"/>
      <c r="C14300" s="684"/>
      <c r="D14300" s="684"/>
      <c r="E14300" s="684"/>
      <c r="F14300" s="684"/>
      <c r="G14300" s="684"/>
      <c r="H14300" s="684"/>
    </row>
    <row r="14301" spans="1:8">
      <c r="A14301" s="588" t="s">
        <v>1297</v>
      </c>
      <c r="B14301" s="589"/>
      <c r="C14301" s="590"/>
      <c r="D14301" s="591"/>
      <c r="E14301" s="590"/>
      <c r="F14301" s="590"/>
      <c r="G14301" s="592"/>
      <c r="H14301" s="593"/>
    </row>
    <row r="14302" spans="1:8">
      <c r="A14302" s="594" t="s">
        <v>4064</v>
      </c>
      <c r="B14302" s="595"/>
      <c r="C14302" s="595"/>
      <c r="D14302" s="596"/>
      <c r="E14302" s="597" t="s">
        <v>4130</v>
      </c>
      <c r="F14302" s="598" t="s">
        <v>4132</v>
      </c>
      <c r="G14302" s="599" t="s">
        <v>4133</v>
      </c>
      <c r="H14302" s="600" t="s">
        <v>4134</v>
      </c>
    </row>
    <row r="14303" spans="1:8" ht="13.5">
      <c r="A14303" s="663" t="s">
        <v>5415</v>
      </c>
      <c r="B14303" s="664" t="s">
        <v>5415</v>
      </c>
      <c r="C14303" s="664" t="s">
        <v>5415</v>
      </c>
      <c r="D14303" s="665" t="s">
        <v>5415</v>
      </c>
      <c r="E14303" s="604" t="s">
        <v>4140</v>
      </c>
      <c r="F14303" s="685">
        <v>0.03</v>
      </c>
      <c r="G14303" s="606">
        <v>545742</v>
      </c>
      <c r="H14303" s="607">
        <v>16372.26</v>
      </c>
    </row>
    <row r="14304" spans="1:8" ht="13.5">
      <c r="A14304" s="663"/>
      <c r="B14304" s="664"/>
      <c r="C14304" s="664"/>
      <c r="D14304" s="665"/>
      <c r="E14304" s="604" t="s">
        <v>4141</v>
      </c>
      <c r="F14304" s="685"/>
      <c r="G14304" s="606" t="s">
        <v>4141</v>
      </c>
      <c r="H14304" s="607" t="s">
        <v>4141</v>
      </c>
    </row>
    <row r="14305" spans="1:8" ht="13.5">
      <c r="A14305" s="663"/>
      <c r="B14305" s="664"/>
      <c r="C14305" s="664"/>
      <c r="D14305" s="665"/>
      <c r="E14305" s="611" t="s">
        <v>4142</v>
      </c>
      <c r="F14305" s="611"/>
      <c r="G14305" s="611"/>
      <c r="H14305" s="612">
        <v>16372.26</v>
      </c>
    </row>
    <row r="14306" spans="1:8">
      <c r="A14306" s="613" t="s">
        <v>4143</v>
      </c>
      <c r="B14306" s="614"/>
      <c r="C14306" s="615"/>
      <c r="D14306" s="616"/>
      <c r="E14306" s="615"/>
      <c r="F14306" s="615"/>
      <c r="G14306" s="617"/>
      <c r="H14306" s="618"/>
    </row>
    <row r="14307" spans="1:8">
      <c r="A14307" s="594" t="s">
        <v>4064</v>
      </c>
      <c r="B14307" s="595"/>
      <c r="C14307" s="595"/>
      <c r="D14307" s="596"/>
      <c r="E14307" s="597" t="s">
        <v>4130</v>
      </c>
      <c r="F14307" s="598" t="s">
        <v>4144</v>
      </c>
      <c r="G14307" s="599" t="s">
        <v>4133</v>
      </c>
      <c r="H14307" s="600" t="s">
        <v>4134</v>
      </c>
    </row>
    <row r="14308" spans="1:8">
      <c r="A14308" s="601" t="s">
        <v>4145</v>
      </c>
      <c r="B14308" s="602"/>
      <c r="C14308" s="602"/>
      <c r="D14308" s="603"/>
      <c r="E14308" s="604" t="s">
        <v>4146</v>
      </c>
      <c r="F14308" s="619">
        <v>1.1000000000000001</v>
      </c>
      <c r="G14308" s="606">
        <v>1587.2183463750353</v>
      </c>
      <c r="H14308" s="607">
        <v>1745.94</v>
      </c>
    </row>
    <row r="14309" spans="1:8">
      <c r="A14309" s="601"/>
      <c r="B14309" s="602"/>
      <c r="C14309" s="602"/>
      <c r="D14309" s="603"/>
      <c r="E14309" s="604" t="s">
        <v>4141</v>
      </c>
      <c r="F14309" s="619" t="s">
        <v>4141</v>
      </c>
      <c r="G14309" s="606" t="s">
        <v>4141</v>
      </c>
      <c r="H14309" s="607" t="s">
        <v>4141</v>
      </c>
    </row>
    <row r="14310" spans="1:8">
      <c r="A14310" s="620"/>
      <c r="B14310" s="621"/>
      <c r="C14310" s="621"/>
      <c r="D14310" s="622"/>
      <c r="E14310" s="623" t="s">
        <v>4147</v>
      </c>
      <c r="F14310" s="624"/>
      <c r="G14310" s="625"/>
      <c r="H14310" s="612">
        <v>1745.94</v>
      </c>
    </row>
    <row r="14311" spans="1:8">
      <c r="A14311" s="626" t="s">
        <v>4148</v>
      </c>
      <c r="B14311" s="627"/>
      <c r="C14311" s="628"/>
      <c r="D14311" s="629"/>
      <c r="E14311" s="628"/>
      <c r="F14311" s="628"/>
      <c r="G14311" s="630"/>
      <c r="H14311" s="631"/>
    </row>
    <row r="14312" spans="1:8">
      <c r="A14312" s="594" t="s">
        <v>4064</v>
      </c>
      <c r="B14312" s="595"/>
      <c r="C14312" s="595"/>
      <c r="D14312" s="596"/>
      <c r="E14312" s="597" t="s">
        <v>4130</v>
      </c>
      <c r="F14312" s="598" t="s">
        <v>4132</v>
      </c>
      <c r="G14312" s="599" t="s">
        <v>4133</v>
      </c>
      <c r="H14312" s="600" t="s">
        <v>4134</v>
      </c>
    </row>
    <row r="14313" spans="1:8">
      <c r="A14313" s="601" t="s">
        <v>4149</v>
      </c>
      <c r="B14313" s="602"/>
      <c r="C14313" s="602"/>
      <c r="D14313" s="603"/>
      <c r="E14313" s="604" t="s">
        <v>4140</v>
      </c>
      <c r="F14313" s="686">
        <v>0.03</v>
      </c>
      <c r="G14313" s="606">
        <v>64783.484999999993</v>
      </c>
      <c r="H14313" s="607">
        <v>1943.5</v>
      </c>
    </row>
    <row r="14314" spans="1:8">
      <c r="A14314" s="601"/>
      <c r="B14314" s="602"/>
      <c r="C14314" s="602"/>
      <c r="D14314" s="603"/>
      <c r="E14314" s="604" t="s">
        <v>4141</v>
      </c>
      <c r="F14314" s="633"/>
      <c r="G14314" s="606" t="s">
        <v>4141</v>
      </c>
      <c r="H14314" s="607" t="s">
        <v>4141</v>
      </c>
    </row>
    <row r="14315" spans="1:8">
      <c r="A14315" s="601"/>
      <c r="B14315" s="602"/>
      <c r="C14315" s="602"/>
      <c r="D14315" s="603"/>
      <c r="E14315" s="604" t="s">
        <v>4141</v>
      </c>
      <c r="F14315" s="633"/>
      <c r="G14315" s="606" t="s">
        <v>4141</v>
      </c>
      <c r="H14315" s="607" t="s">
        <v>4141</v>
      </c>
    </row>
    <row r="14316" spans="1:8">
      <c r="A14316" s="601"/>
      <c r="B14316" s="602"/>
      <c r="C14316" s="602"/>
      <c r="D14316" s="603"/>
      <c r="E14316" s="623" t="s">
        <v>4150</v>
      </c>
      <c r="F14316" s="624"/>
      <c r="G14316" s="625"/>
      <c r="H14316" s="612">
        <v>1943.5</v>
      </c>
    </row>
    <row r="14317" spans="1:8">
      <c r="A14317" s="634" t="s">
        <v>4151</v>
      </c>
      <c r="B14317" s="635"/>
      <c r="C14317" s="636"/>
      <c r="D14317" s="637"/>
      <c r="E14317" s="636"/>
      <c r="F14317" s="636"/>
      <c r="G14317" s="638"/>
      <c r="H14317" s="639"/>
    </row>
    <row r="14318" spans="1:8">
      <c r="A14318" s="594" t="s">
        <v>4064</v>
      </c>
      <c r="B14318" s="595"/>
      <c r="C14318" s="595"/>
      <c r="D14318" s="596"/>
      <c r="E14318" s="597" t="s">
        <v>4130</v>
      </c>
      <c r="F14318" s="598" t="s">
        <v>4144</v>
      </c>
      <c r="G14318" s="599" t="s">
        <v>4133</v>
      </c>
      <c r="H14318" s="600" t="s">
        <v>4134</v>
      </c>
    </row>
    <row r="14319" spans="1:8">
      <c r="A14319" s="601" t="s">
        <v>4195</v>
      </c>
      <c r="B14319" s="602"/>
      <c r="C14319" s="602"/>
      <c r="D14319" s="603"/>
      <c r="E14319" s="604" t="s">
        <v>4146</v>
      </c>
      <c r="F14319" s="640">
        <v>1.1000000000000001</v>
      </c>
      <c r="G14319" s="606">
        <v>45029.264109374999</v>
      </c>
      <c r="H14319" s="607">
        <v>49532.19</v>
      </c>
    </row>
    <row r="14320" spans="1:8">
      <c r="A14320" s="601"/>
      <c r="B14320" s="602"/>
      <c r="C14320" s="602"/>
      <c r="D14320" s="603"/>
      <c r="E14320" s="633" t="s">
        <v>4141</v>
      </c>
      <c r="F14320" s="605"/>
      <c r="G14320" s="606" t="s">
        <v>4141</v>
      </c>
      <c r="H14320" s="607" t="s">
        <v>4141</v>
      </c>
    </row>
    <row r="14321" spans="1:8" ht="13.5" thickBot="1">
      <c r="A14321" s="641"/>
      <c r="B14321" s="642"/>
      <c r="C14321" s="642"/>
      <c r="D14321" s="643"/>
      <c r="E14321" s="644" t="s">
        <v>4153</v>
      </c>
      <c r="F14321" s="645"/>
      <c r="G14321" s="646"/>
      <c r="H14321" s="647">
        <v>49532.19</v>
      </c>
    </row>
    <row r="14322" spans="1:8" ht="13.5" thickBot="1">
      <c r="A14322" s="648" t="s">
        <v>4154</v>
      </c>
      <c r="B14322" s="649"/>
      <c r="C14322" s="649"/>
      <c r="D14322" s="649"/>
      <c r="E14322" s="650"/>
      <c r="F14322" s="651">
        <v>69593.89</v>
      </c>
      <c r="G14322" s="652"/>
      <c r="H14322" s="653"/>
    </row>
    <row r="14324" spans="1:8" ht="13.5" thickBot="1">
      <c r="A14324" s="683"/>
      <c r="B14324" s="683"/>
      <c r="C14324" s="683"/>
      <c r="D14324" s="683"/>
      <c r="E14324" s="683"/>
      <c r="F14324" s="683"/>
      <c r="G14324" s="683"/>
      <c r="H14324" s="683"/>
    </row>
    <row r="14325" spans="1:8" ht="26.25" thickBot="1">
      <c r="A14325" s="573" t="s">
        <v>4129</v>
      </c>
      <c r="B14325" s="581"/>
      <c r="C14325" s="581"/>
      <c r="D14325" s="582" t="s">
        <v>1100</v>
      </c>
      <c r="E14325" s="583" t="s">
        <v>4130</v>
      </c>
      <c r="F14325" s="584" t="s">
        <v>28</v>
      </c>
      <c r="G14325" s="585" t="s">
        <v>0</v>
      </c>
      <c r="H14325" s="586" t="s">
        <v>5434</v>
      </c>
    </row>
    <row r="14326" spans="1:8" ht="15.75" customHeight="1" thickBot="1">
      <c r="A14326" s="684"/>
      <c r="B14326" s="684"/>
      <c r="C14326" s="684"/>
      <c r="D14326" s="684"/>
      <c r="E14326" s="684"/>
      <c r="F14326" s="684"/>
      <c r="G14326" s="684"/>
      <c r="H14326" s="684"/>
    </row>
    <row r="14327" spans="1:8">
      <c r="A14327" s="588" t="s">
        <v>1297</v>
      </c>
      <c r="B14327" s="589"/>
      <c r="C14327" s="590"/>
      <c r="D14327" s="591"/>
      <c r="E14327" s="590"/>
      <c r="F14327" s="590"/>
      <c r="G14327" s="592"/>
      <c r="H14327" s="593"/>
    </row>
    <row r="14328" spans="1:8">
      <c r="A14328" s="594" t="s">
        <v>4064</v>
      </c>
      <c r="B14328" s="595"/>
      <c r="C14328" s="595"/>
      <c r="D14328" s="596"/>
      <c r="E14328" s="597" t="s">
        <v>4130</v>
      </c>
      <c r="F14328" s="598" t="s">
        <v>4132</v>
      </c>
      <c r="G14328" s="599" t="s">
        <v>4133</v>
      </c>
      <c r="H14328" s="600" t="s">
        <v>4134</v>
      </c>
    </row>
    <row r="14329" spans="1:8" ht="13.5">
      <c r="A14329" s="663" t="s">
        <v>5411</v>
      </c>
      <c r="B14329" s="664" t="s">
        <v>5435</v>
      </c>
      <c r="C14329" s="664" t="s">
        <v>5435</v>
      </c>
      <c r="D14329" s="665" t="s">
        <v>5435</v>
      </c>
      <c r="E14329" s="604" t="s">
        <v>4140</v>
      </c>
      <c r="F14329" s="685">
        <v>0.1</v>
      </c>
      <c r="G14329" s="606">
        <v>596542</v>
      </c>
      <c r="H14329" s="607">
        <v>59654.2</v>
      </c>
    </row>
    <row r="14330" spans="1:8" ht="13.5">
      <c r="A14330" s="663" t="s">
        <v>4890</v>
      </c>
      <c r="B14330" s="664" t="s">
        <v>5435</v>
      </c>
      <c r="C14330" s="664" t="s">
        <v>5435</v>
      </c>
      <c r="D14330" s="665" t="s">
        <v>5435</v>
      </c>
      <c r="E14330" s="604" t="s">
        <v>4138</v>
      </c>
      <c r="F14330" s="685">
        <v>1</v>
      </c>
      <c r="G14330" s="606">
        <v>22668</v>
      </c>
      <c r="H14330" s="607">
        <v>22668</v>
      </c>
    </row>
    <row r="14331" spans="1:8" ht="13.5">
      <c r="A14331" s="663" t="s">
        <v>4156</v>
      </c>
      <c r="B14331" s="664" t="s">
        <v>5435</v>
      </c>
      <c r="C14331" s="664" t="s">
        <v>5435</v>
      </c>
      <c r="D14331" s="665" t="s">
        <v>5435</v>
      </c>
      <c r="E14331" s="604" t="s">
        <v>4157</v>
      </c>
      <c r="F14331" s="685">
        <v>0.1</v>
      </c>
      <c r="G14331" s="606">
        <v>7214</v>
      </c>
      <c r="H14331" s="607">
        <v>721.4</v>
      </c>
    </row>
    <row r="14332" spans="1:8" ht="13.5">
      <c r="A14332" s="663" t="s">
        <v>4940</v>
      </c>
      <c r="B14332" s="664"/>
      <c r="C14332" s="664"/>
      <c r="D14332" s="665"/>
      <c r="E14332" s="604" t="s">
        <v>4138</v>
      </c>
      <c r="F14332" s="685">
        <v>7.0000000000000007E-2</v>
      </c>
      <c r="G14332" s="606">
        <v>122386</v>
      </c>
      <c r="H14332" s="607">
        <v>8567.02</v>
      </c>
    </row>
    <row r="14333" spans="1:8" ht="13.5">
      <c r="A14333" s="663"/>
      <c r="B14333" s="664"/>
      <c r="C14333" s="664"/>
      <c r="D14333" s="665"/>
      <c r="E14333" s="604" t="s">
        <v>4141</v>
      </c>
      <c r="F14333" s="685"/>
      <c r="G14333" s="606" t="s">
        <v>4141</v>
      </c>
      <c r="H14333" s="607" t="s">
        <v>4141</v>
      </c>
    </row>
    <row r="14334" spans="1:8" ht="13.5">
      <c r="A14334" s="663"/>
      <c r="B14334" s="664"/>
      <c r="C14334" s="664"/>
      <c r="D14334" s="665"/>
      <c r="E14334" s="611" t="s">
        <v>4142</v>
      </c>
      <c r="F14334" s="611"/>
      <c r="G14334" s="611"/>
      <c r="H14334" s="612">
        <v>91610.62</v>
      </c>
    </row>
    <row r="14335" spans="1:8">
      <c r="A14335" s="613" t="s">
        <v>4143</v>
      </c>
      <c r="B14335" s="614"/>
      <c r="C14335" s="615"/>
      <c r="D14335" s="616"/>
      <c r="E14335" s="615"/>
      <c r="F14335" s="615"/>
      <c r="G14335" s="617"/>
      <c r="H14335" s="618"/>
    </row>
    <row r="14336" spans="1:8">
      <c r="A14336" s="594" t="s">
        <v>4064</v>
      </c>
      <c r="B14336" s="595"/>
      <c r="C14336" s="595"/>
      <c r="D14336" s="596"/>
      <c r="E14336" s="597" t="s">
        <v>4130</v>
      </c>
      <c r="F14336" s="598" t="s">
        <v>4144</v>
      </c>
      <c r="G14336" s="599" t="s">
        <v>4133</v>
      </c>
      <c r="H14336" s="600" t="s">
        <v>4134</v>
      </c>
    </row>
    <row r="14337" spans="1:8">
      <c r="A14337" s="601" t="s">
        <v>4145</v>
      </c>
      <c r="B14337" s="602"/>
      <c r="C14337" s="602"/>
      <c r="D14337" s="603"/>
      <c r="E14337" s="604" t="s">
        <v>4146</v>
      </c>
      <c r="F14337" s="619">
        <v>0.32</v>
      </c>
      <c r="G14337" s="606">
        <v>1587.2183463750353</v>
      </c>
      <c r="H14337" s="607">
        <v>507.91</v>
      </c>
    </row>
    <row r="14338" spans="1:8">
      <c r="A14338" s="601"/>
      <c r="B14338" s="602"/>
      <c r="C14338" s="602"/>
      <c r="D14338" s="603"/>
      <c r="E14338" s="604" t="s">
        <v>4141</v>
      </c>
      <c r="F14338" s="619" t="s">
        <v>4141</v>
      </c>
      <c r="G14338" s="606" t="s">
        <v>4141</v>
      </c>
      <c r="H14338" s="607" t="s">
        <v>4141</v>
      </c>
    </row>
    <row r="14339" spans="1:8">
      <c r="A14339" s="620"/>
      <c r="B14339" s="621"/>
      <c r="C14339" s="621"/>
      <c r="D14339" s="622"/>
      <c r="E14339" s="623" t="s">
        <v>4147</v>
      </c>
      <c r="F14339" s="624"/>
      <c r="G14339" s="625"/>
      <c r="H14339" s="612">
        <v>507.91</v>
      </c>
    </row>
    <row r="14340" spans="1:8">
      <c r="A14340" s="626" t="s">
        <v>4148</v>
      </c>
      <c r="B14340" s="627"/>
      <c r="C14340" s="628"/>
      <c r="D14340" s="629"/>
      <c r="E14340" s="628"/>
      <c r="F14340" s="628"/>
      <c r="G14340" s="630"/>
      <c r="H14340" s="631"/>
    </row>
    <row r="14341" spans="1:8">
      <c r="A14341" s="594" t="s">
        <v>4064</v>
      </c>
      <c r="B14341" s="595"/>
      <c r="C14341" s="595"/>
      <c r="D14341" s="596"/>
      <c r="E14341" s="597" t="s">
        <v>4130</v>
      </c>
      <c r="F14341" s="598" t="s">
        <v>4132</v>
      </c>
      <c r="G14341" s="599" t="s">
        <v>4133</v>
      </c>
      <c r="H14341" s="600" t="s">
        <v>4134</v>
      </c>
    </row>
    <row r="14342" spans="1:8">
      <c r="A14342" s="601" t="s">
        <v>4149</v>
      </c>
      <c r="B14342" s="602"/>
      <c r="C14342" s="602"/>
      <c r="D14342" s="603"/>
      <c r="E14342" s="604" t="s">
        <v>4140</v>
      </c>
      <c r="F14342" s="686">
        <v>0.1</v>
      </c>
      <c r="G14342" s="606">
        <v>64783.484999999993</v>
      </c>
      <c r="H14342" s="607">
        <v>6478.35</v>
      </c>
    </row>
    <row r="14343" spans="1:8">
      <c r="A14343" s="601"/>
      <c r="B14343" s="602"/>
      <c r="C14343" s="602"/>
      <c r="D14343" s="603"/>
      <c r="E14343" s="604" t="s">
        <v>4141</v>
      </c>
      <c r="F14343" s="633"/>
      <c r="G14343" s="606" t="s">
        <v>4141</v>
      </c>
      <c r="H14343" s="607" t="s">
        <v>4141</v>
      </c>
    </row>
    <row r="14344" spans="1:8">
      <c r="A14344" s="601"/>
      <c r="B14344" s="602"/>
      <c r="C14344" s="602"/>
      <c r="D14344" s="603"/>
      <c r="E14344" s="604" t="s">
        <v>4141</v>
      </c>
      <c r="F14344" s="633"/>
      <c r="G14344" s="606" t="s">
        <v>4141</v>
      </c>
      <c r="H14344" s="607" t="s">
        <v>4141</v>
      </c>
    </row>
    <row r="14345" spans="1:8">
      <c r="A14345" s="601"/>
      <c r="B14345" s="602"/>
      <c r="C14345" s="602"/>
      <c r="D14345" s="603"/>
      <c r="E14345" s="623" t="s">
        <v>4150</v>
      </c>
      <c r="F14345" s="624"/>
      <c r="G14345" s="625"/>
      <c r="H14345" s="612">
        <v>6478.35</v>
      </c>
    </row>
    <row r="14346" spans="1:8">
      <c r="A14346" s="634" t="s">
        <v>4151</v>
      </c>
      <c r="B14346" s="635"/>
      <c r="C14346" s="636"/>
      <c r="D14346" s="637"/>
      <c r="E14346" s="636"/>
      <c r="F14346" s="636"/>
      <c r="G14346" s="638"/>
      <c r="H14346" s="639"/>
    </row>
    <row r="14347" spans="1:8">
      <c r="A14347" s="594" t="s">
        <v>4064</v>
      </c>
      <c r="B14347" s="595"/>
      <c r="C14347" s="595"/>
      <c r="D14347" s="596"/>
      <c r="E14347" s="597" t="s">
        <v>4130</v>
      </c>
      <c r="F14347" s="598" t="s">
        <v>4144</v>
      </c>
      <c r="G14347" s="599" t="s">
        <v>4133</v>
      </c>
      <c r="H14347" s="600" t="s">
        <v>4134</v>
      </c>
    </row>
    <row r="14348" spans="1:8">
      <c r="A14348" s="601" t="s">
        <v>4152</v>
      </c>
      <c r="B14348" s="602"/>
      <c r="C14348" s="602"/>
      <c r="D14348" s="603"/>
      <c r="E14348" s="604" t="s">
        <v>4146</v>
      </c>
      <c r="F14348" s="640">
        <v>0.32</v>
      </c>
      <c r="G14348" s="606">
        <v>64327.520156250001</v>
      </c>
      <c r="H14348" s="607">
        <v>20584.810000000001</v>
      </c>
    </row>
    <row r="14349" spans="1:8">
      <c r="A14349" s="601"/>
      <c r="B14349" s="602"/>
      <c r="C14349" s="602"/>
      <c r="D14349" s="603"/>
      <c r="E14349" s="633" t="s">
        <v>4141</v>
      </c>
      <c r="F14349" s="605"/>
      <c r="G14349" s="606" t="s">
        <v>4141</v>
      </c>
      <c r="H14349" s="607" t="s">
        <v>4141</v>
      </c>
    </row>
    <row r="14350" spans="1:8" ht="13.5" thickBot="1">
      <c r="A14350" s="641"/>
      <c r="B14350" s="642"/>
      <c r="C14350" s="642"/>
      <c r="D14350" s="643"/>
      <c r="E14350" s="644" t="s">
        <v>4153</v>
      </c>
      <c r="F14350" s="645"/>
      <c r="G14350" s="646"/>
      <c r="H14350" s="647">
        <v>20584.810000000001</v>
      </c>
    </row>
    <row r="14351" spans="1:8" ht="13.5" thickBot="1">
      <c r="A14351" s="648" t="s">
        <v>4154</v>
      </c>
      <c r="B14351" s="649"/>
      <c r="C14351" s="649"/>
      <c r="D14351" s="649"/>
      <c r="E14351" s="650"/>
      <c r="F14351" s="651">
        <v>119181.69</v>
      </c>
      <c r="G14351" s="652"/>
      <c r="H14351" s="653"/>
    </row>
    <row r="14352" spans="1:8" ht="13.5" thickBot="1"/>
    <row r="14353" spans="1:8" ht="15.75" thickBot="1">
      <c r="A14353" s="580"/>
      <c r="B14353" s="580"/>
      <c r="C14353" s="580"/>
      <c r="D14353" s="580"/>
      <c r="E14353" s="580"/>
      <c r="F14353" s="580"/>
      <c r="G14353" s="580"/>
      <c r="H14353" s="580"/>
    </row>
    <row r="14354" spans="1:8" ht="26.25" thickBot="1">
      <c r="A14354" s="573" t="s">
        <v>4129</v>
      </c>
      <c r="B14354" s="581"/>
      <c r="C14354" s="581"/>
      <c r="D14354" s="582" t="s">
        <v>1102</v>
      </c>
      <c r="E14354" s="583" t="s">
        <v>4130</v>
      </c>
      <c r="F14354" s="584" t="s">
        <v>25</v>
      </c>
      <c r="G14354" s="585" t="s">
        <v>0</v>
      </c>
      <c r="H14354" s="586" t="s">
        <v>5436</v>
      </c>
    </row>
    <row r="14355" spans="1:8" ht="15.75" customHeight="1" thickBot="1">
      <c r="A14355" s="580"/>
      <c r="B14355" s="580"/>
      <c r="C14355" s="580"/>
      <c r="D14355" s="580"/>
      <c r="E14355" s="580"/>
      <c r="F14355" s="580"/>
      <c r="G14355" s="580"/>
      <c r="H14355" s="580"/>
    </row>
    <row r="14356" spans="1:8">
      <c r="A14356" s="674" t="s">
        <v>1297</v>
      </c>
      <c r="B14356" s="675"/>
      <c r="C14356" s="675"/>
      <c r="D14356" s="675"/>
      <c r="E14356" s="675"/>
      <c r="F14356" s="675"/>
      <c r="G14356" s="675"/>
      <c r="H14356" s="676"/>
    </row>
    <row r="14357" spans="1:8">
      <c r="A14357" s="594" t="s">
        <v>4064</v>
      </c>
      <c r="B14357" s="595"/>
      <c r="C14357" s="595"/>
      <c r="D14357" s="596"/>
      <c r="E14357" s="597" t="s">
        <v>4130</v>
      </c>
      <c r="F14357" s="598" t="s">
        <v>4132</v>
      </c>
      <c r="G14357" s="599" t="s">
        <v>4133</v>
      </c>
      <c r="H14357" s="600" t="s">
        <v>4134</v>
      </c>
    </row>
    <row r="14358" spans="1:8">
      <c r="A14358" s="601" t="s">
        <v>5437</v>
      </c>
      <c r="B14358" s="602"/>
      <c r="C14358" s="602"/>
      <c r="D14358" s="603"/>
      <c r="E14358" s="604" t="s">
        <v>4138</v>
      </c>
      <c r="F14358" s="605">
        <v>1.25</v>
      </c>
      <c r="G14358" s="606">
        <v>49507</v>
      </c>
      <c r="H14358" s="607">
        <v>61883.75</v>
      </c>
    </row>
    <row r="14359" spans="1:8">
      <c r="A14359" s="601" t="s">
        <v>4547</v>
      </c>
      <c r="B14359" s="602"/>
      <c r="C14359" s="602"/>
      <c r="D14359" s="603"/>
      <c r="E14359" s="604" t="s">
        <v>4140</v>
      </c>
      <c r="F14359" s="605">
        <v>0.01</v>
      </c>
      <c r="G14359" s="606">
        <v>596457</v>
      </c>
      <c r="H14359" s="607">
        <v>5964.57</v>
      </c>
    </row>
    <row r="14360" spans="1:8">
      <c r="A14360" s="601"/>
      <c r="B14360" s="602"/>
      <c r="C14360" s="602"/>
      <c r="D14360" s="603"/>
      <c r="E14360" s="604" t="s">
        <v>4141</v>
      </c>
      <c r="F14360" s="605"/>
      <c r="G14360" s="606" t="s">
        <v>4141</v>
      </c>
      <c r="H14360" s="607" t="s">
        <v>4141</v>
      </c>
    </row>
    <row r="14361" spans="1:8">
      <c r="A14361" s="601"/>
      <c r="B14361" s="602"/>
      <c r="C14361" s="602"/>
      <c r="D14361" s="603"/>
      <c r="E14361" s="623" t="s">
        <v>4142</v>
      </c>
      <c r="F14361" s="624"/>
      <c r="G14361" s="625"/>
      <c r="H14361" s="612">
        <v>67848.320000000007</v>
      </c>
    </row>
    <row r="14362" spans="1:8">
      <c r="A14362" s="677" t="s">
        <v>4143</v>
      </c>
      <c r="B14362" s="678"/>
      <c r="C14362" s="678"/>
      <c r="D14362" s="678"/>
      <c r="E14362" s="678"/>
      <c r="F14362" s="678"/>
      <c r="G14362" s="678"/>
      <c r="H14362" s="679"/>
    </row>
    <row r="14363" spans="1:8">
      <c r="A14363" s="594" t="s">
        <v>4129</v>
      </c>
      <c r="B14363" s="595"/>
      <c r="C14363" s="595"/>
      <c r="D14363" s="596"/>
      <c r="E14363" s="597" t="s">
        <v>4130</v>
      </c>
      <c r="F14363" s="598" t="s">
        <v>4144</v>
      </c>
      <c r="G14363" s="599" t="s">
        <v>4133</v>
      </c>
      <c r="H14363" s="600" t="s">
        <v>4134</v>
      </c>
    </row>
    <row r="14364" spans="1:8">
      <c r="A14364" s="601" t="s">
        <v>4145</v>
      </c>
      <c r="B14364" s="602"/>
      <c r="C14364" s="602"/>
      <c r="D14364" s="603"/>
      <c r="E14364" s="604" t="s">
        <v>4146</v>
      </c>
      <c r="F14364" s="619">
        <v>0.3</v>
      </c>
      <c r="G14364" s="606">
        <v>1587.2183463750353</v>
      </c>
      <c r="H14364" s="607">
        <v>476.17</v>
      </c>
    </row>
    <row r="14365" spans="1:8">
      <c r="A14365" s="601" t="s">
        <v>5438</v>
      </c>
      <c r="B14365" s="602"/>
      <c r="C14365" s="602"/>
      <c r="D14365" s="603"/>
      <c r="E14365" s="604" t="s">
        <v>4146</v>
      </c>
      <c r="F14365" s="619">
        <v>0.3</v>
      </c>
      <c r="G14365" s="606">
        <v>10126.453049872727</v>
      </c>
      <c r="H14365" s="607">
        <v>3037.94</v>
      </c>
    </row>
    <row r="14366" spans="1:8">
      <c r="A14366" s="601"/>
      <c r="B14366" s="602"/>
      <c r="C14366" s="602"/>
      <c r="D14366" s="603"/>
      <c r="E14366" s="604" t="s">
        <v>4141</v>
      </c>
      <c r="F14366" s="619" t="s">
        <v>4141</v>
      </c>
      <c r="G14366" s="606" t="s">
        <v>4141</v>
      </c>
      <c r="H14366" s="607" t="s">
        <v>4141</v>
      </c>
    </row>
    <row r="14367" spans="1:8">
      <c r="A14367" s="620"/>
      <c r="B14367" s="621"/>
      <c r="C14367" s="621"/>
      <c r="D14367" s="622"/>
      <c r="E14367" s="623" t="s">
        <v>4147</v>
      </c>
      <c r="F14367" s="624"/>
      <c r="G14367" s="625"/>
      <c r="H14367" s="612">
        <v>3514.11</v>
      </c>
    </row>
    <row r="14368" spans="1:8">
      <c r="A14368" s="677" t="s">
        <v>4148</v>
      </c>
      <c r="B14368" s="678"/>
      <c r="C14368" s="678"/>
      <c r="D14368" s="678"/>
      <c r="E14368" s="678"/>
      <c r="F14368" s="678"/>
      <c r="G14368" s="678"/>
      <c r="H14368" s="679"/>
    </row>
    <row r="14369" spans="1:8">
      <c r="A14369" s="594" t="s">
        <v>4064</v>
      </c>
      <c r="B14369" s="595"/>
      <c r="C14369" s="595"/>
      <c r="D14369" s="596"/>
      <c r="E14369" s="597" t="s">
        <v>4130</v>
      </c>
      <c r="F14369" s="598" t="s">
        <v>4132</v>
      </c>
      <c r="G14369" s="599" t="s">
        <v>4133</v>
      </c>
      <c r="H14369" s="600" t="s">
        <v>4134</v>
      </c>
    </row>
    <row r="14370" spans="1:8">
      <c r="A14370" s="601" t="s">
        <v>4149</v>
      </c>
      <c r="B14370" s="602"/>
      <c r="C14370" s="602"/>
      <c r="D14370" s="603"/>
      <c r="E14370" s="604" t="s">
        <v>4140</v>
      </c>
      <c r="F14370" s="632">
        <v>0.15</v>
      </c>
      <c r="G14370" s="606">
        <v>64783.484999999993</v>
      </c>
      <c r="H14370" s="607">
        <v>9717.52</v>
      </c>
    </row>
    <row r="14371" spans="1:8">
      <c r="A14371" s="601"/>
      <c r="B14371" s="602"/>
      <c r="C14371" s="602"/>
      <c r="D14371" s="603"/>
      <c r="E14371" s="623" t="s">
        <v>4150</v>
      </c>
      <c r="F14371" s="624"/>
      <c r="G14371" s="625"/>
      <c r="H14371" s="612">
        <v>9717.52</v>
      </c>
    </row>
    <row r="14372" spans="1:8">
      <c r="A14372" s="677" t="s">
        <v>4151</v>
      </c>
      <c r="B14372" s="678"/>
      <c r="C14372" s="678"/>
      <c r="D14372" s="678"/>
      <c r="E14372" s="678"/>
      <c r="F14372" s="678"/>
      <c r="G14372" s="678"/>
      <c r="H14372" s="679"/>
    </row>
    <row r="14373" spans="1:8">
      <c r="A14373" s="594" t="s">
        <v>4064</v>
      </c>
      <c r="B14373" s="595"/>
      <c r="C14373" s="595"/>
      <c r="D14373" s="596"/>
      <c r="E14373" s="597" t="s">
        <v>4130</v>
      </c>
      <c r="F14373" s="598" t="s">
        <v>4144</v>
      </c>
      <c r="G14373" s="599" t="s">
        <v>4133</v>
      </c>
      <c r="H14373" s="600" t="s">
        <v>4134</v>
      </c>
    </row>
    <row r="14374" spans="1:8">
      <c r="A14374" s="601" t="s">
        <v>4195</v>
      </c>
      <c r="B14374" s="602"/>
      <c r="C14374" s="602"/>
      <c r="D14374" s="603"/>
      <c r="E14374" s="604" t="s">
        <v>4146</v>
      </c>
      <c r="F14374" s="640">
        <v>0.3</v>
      </c>
      <c r="G14374" s="606">
        <v>45029.264109374999</v>
      </c>
      <c r="H14374" s="607">
        <v>13508.78</v>
      </c>
    </row>
    <row r="14375" spans="1:8">
      <c r="A14375" s="601"/>
      <c r="B14375" s="602"/>
      <c r="C14375" s="602"/>
      <c r="D14375" s="603"/>
      <c r="E14375" s="604" t="s">
        <v>4141</v>
      </c>
      <c r="F14375" s="605"/>
      <c r="G14375" s="606" t="s">
        <v>4141</v>
      </c>
      <c r="H14375" s="607" t="s">
        <v>4141</v>
      </c>
    </row>
    <row r="14376" spans="1:8" ht="13.5" thickBot="1">
      <c r="A14376" s="641"/>
      <c r="B14376" s="642"/>
      <c r="C14376" s="642"/>
      <c r="D14376" s="643"/>
      <c r="E14376" s="644" t="s">
        <v>4153</v>
      </c>
      <c r="F14376" s="645"/>
      <c r="G14376" s="646"/>
      <c r="H14376" s="647">
        <v>13508.78</v>
      </c>
    </row>
    <row r="14377" spans="1:8" ht="13.5" thickBot="1">
      <c r="A14377" s="648" t="s">
        <v>4154</v>
      </c>
      <c r="B14377" s="649"/>
      <c r="C14377" s="649"/>
      <c r="D14377" s="649"/>
      <c r="E14377" s="650"/>
      <c r="F14377" s="651">
        <v>94588.73</v>
      </c>
      <c r="G14377" s="652"/>
      <c r="H14377" s="653"/>
    </row>
    <row r="14378" spans="1:8" ht="15">
      <c r="A14378" s="579"/>
      <c r="B14378" s="579"/>
      <c r="C14378" s="579"/>
      <c r="D14378" s="579"/>
      <c r="E14378" s="579"/>
      <c r="F14378" s="579"/>
      <c r="G14378" s="579"/>
      <c r="H14378" s="579"/>
    </row>
    <row r="14379" spans="1:8" ht="13.5" thickBot="1">
      <c r="A14379" s="683"/>
      <c r="B14379" s="683"/>
      <c r="C14379" s="683"/>
      <c r="D14379" s="683"/>
      <c r="E14379" s="683"/>
      <c r="F14379" s="683"/>
      <c r="G14379" s="683"/>
      <c r="H14379" s="683"/>
    </row>
    <row r="14380" spans="1:8" ht="26.25" thickBot="1">
      <c r="A14380" s="573" t="s">
        <v>4129</v>
      </c>
      <c r="B14380" s="581"/>
      <c r="C14380" s="581"/>
      <c r="D14380" s="582" t="s">
        <v>1104</v>
      </c>
      <c r="E14380" s="583" t="s">
        <v>4130</v>
      </c>
      <c r="F14380" s="584" t="s">
        <v>28</v>
      </c>
      <c r="G14380" s="585" t="s">
        <v>0</v>
      </c>
      <c r="H14380" s="586" t="s">
        <v>5439</v>
      </c>
    </row>
    <row r="14381" spans="1:8" ht="15.75" customHeight="1" thickBot="1">
      <c r="A14381" s="684"/>
      <c r="B14381" s="684"/>
      <c r="C14381" s="684"/>
      <c r="D14381" s="684"/>
      <c r="E14381" s="684"/>
      <c r="F14381" s="684"/>
      <c r="G14381" s="684"/>
      <c r="H14381" s="684"/>
    </row>
    <row r="14382" spans="1:8">
      <c r="A14382" s="588" t="s">
        <v>1297</v>
      </c>
      <c r="B14382" s="589"/>
      <c r="C14382" s="590"/>
      <c r="D14382" s="591"/>
      <c r="E14382" s="590"/>
      <c r="F14382" s="590"/>
      <c r="G14382" s="592"/>
      <c r="H14382" s="593"/>
    </row>
    <row r="14383" spans="1:8">
      <c r="A14383" s="594" t="s">
        <v>4064</v>
      </c>
      <c r="B14383" s="595"/>
      <c r="C14383" s="595"/>
      <c r="D14383" s="596"/>
      <c r="E14383" s="597" t="s">
        <v>4130</v>
      </c>
      <c r="F14383" s="598" t="s">
        <v>4132</v>
      </c>
      <c r="G14383" s="599" t="s">
        <v>4133</v>
      </c>
      <c r="H14383" s="600" t="s">
        <v>4134</v>
      </c>
    </row>
    <row r="14384" spans="1:8" ht="13.5">
      <c r="A14384" s="663" t="s">
        <v>4940</v>
      </c>
      <c r="B14384" s="664"/>
      <c r="C14384" s="664"/>
      <c r="D14384" s="665"/>
      <c r="E14384" s="604" t="s">
        <v>4138</v>
      </c>
      <c r="F14384" s="685">
        <v>7.0000000000000007E-2</v>
      </c>
      <c r="G14384" s="606">
        <v>122386</v>
      </c>
      <c r="H14384" s="607">
        <v>8567.02</v>
      </c>
    </row>
    <row r="14385" spans="1:8" ht="13.5">
      <c r="A14385" s="663"/>
      <c r="B14385" s="664"/>
      <c r="C14385" s="664"/>
      <c r="D14385" s="665"/>
      <c r="E14385" s="604" t="s">
        <v>4141</v>
      </c>
      <c r="F14385" s="685"/>
      <c r="G14385" s="606" t="s">
        <v>4141</v>
      </c>
      <c r="H14385" s="607" t="s">
        <v>4141</v>
      </c>
    </row>
    <row r="14386" spans="1:8" ht="13.5">
      <c r="A14386" s="663"/>
      <c r="B14386" s="664"/>
      <c r="C14386" s="664"/>
      <c r="D14386" s="665"/>
      <c r="E14386" s="604" t="s">
        <v>4141</v>
      </c>
      <c r="F14386" s="685"/>
      <c r="G14386" s="606" t="s">
        <v>4141</v>
      </c>
      <c r="H14386" s="607" t="s">
        <v>4141</v>
      </c>
    </row>
    <row r="14387" spans="1:8" ht="13.5">
      <c r="A14387" s="663"/>
      <c r="B14387" s="664"/>
      <c r="C14387" s="664"/>
      <c r="D14387" s="665"/>
      <c r="E14387" s="604" t="s">
        <v>4141</v>
      </c>
      <c r="F14387" s="685"/>
      <c r="G14387" s="606" t="s">
        <v>4141</v>
      </c>
      <c r="H14387" s="607" t="s">
        <v>4141</v>
      </c>
    </row>
    <row r="14388" spans="1:8" ht="13.5">
      <c r="A14388" s="663"/>
      <c r="B14388" s="664"/>
      <c r="C14388" s="664"/>
      <c r="D14388" s="665"/>
      <c r="E14388" s="604" t="s">
        <v>4141</v>
      </c>
      <c r="F14388" s="685"/>
      <c r="G14388" s="606" t="s">
        <v>4141</v>
      </c>
      <c r="H14388" s="607" t="s">
        <v>4141</v>
      </c>
    </row>
    <row r="14389" spans="1:8" ht="13.5">
      <c r="A14389" s="663"/>
      <c r="B14389" s="664"/>
      <c r="C14389" s="664"/>
      <c r="D14389" s="665"/>
      <c r="E14389" s="611" t="s">
        <v>4142</v>
      </c>
      <c r="F14389" s="611"/>
      <c r="G14389" s="611"/>
      <c r="H14389" s="612">
        <v>8567.02</v>
      </c>
    </row>
    <row r="14390" spans="1:8">
      <c r="A14390" s="613" t="s">
        <v>4143</v>
      </c>
      <c r="B14390" s="614"/>
      <c r="C14390" s="615"/>
      <c r="D14390" s="616"/>
      <c r="E14390" s="615"/>
      <c r="F14390" s="615"/>
      <c r="G14390" s="617"/>
      <c r="H14390" s="618"/>
    </row>
    <row r="14391" spans="1:8">
      <c r="A14391" s="594" t="s">
        <v>4064</v>
      </c>
      <c r="B14391" s="595"/>
      <c r="C14391" s="595"/>
      <c r="D14391" s="596"/>
      <c r="E14391" s="597" t="s">
        <v>4130</v>
      </c>
      <c r="F14391" s="598" t="s">
        <v>4144</v>
      </c>
      <c r="G14391" s="599" t="s">
        <v>4133</v>
      </c>
      <c r="H14391" s="600" t="s">
        <v>4134</v>
      </c>
    </row>
    <row r="14392" spans="1:8">
      <c r="A14392" s="601" t="s">
        <v>4145</v>
      </c>
      <c r="B14392" s="602"/>
      <c r="C14392" s="602"/>
      <c r="D14392" s="603"/>
      <c r="E14392" s="604" t="s">
        <v>4146</v>
      </c>
      <c r="F14392" s="619">
        <v>0.2</v>
      </c>
      <c r="G14392" s="606">
        <v>1587.2183463750353</v>
      </c>
      <c r="H14392" s="607">
        <v>317.44</v>
      </c>
    </row>
    <row r="14393" spans="1:8">
      <c r="A14393" s="601"/>
      <c r="B14393" s="602"/>
      <c r="C14393" s="602"/>
      <c r="D14393" s="603"/>
      <c r="E14393" s="604" t="s">
        <v>4141</v>
      </c>
      <c r="F14393" s="619" t="s">
        <v>4141</v>
      </c>
      <c r="G14393" s="606" t="s">
        <v>4141</v>
      </c>
      <c r="H14393" s="607" t="s">
        <v>4141</v>
      </c>
    </row>
    <row r="14394" spans="1:8">
      <c r="A14394" s="620"/>
      <c r="B14394" s="621"/>
      <c r="C14394" s="621"/>
      <c r="D14394" s="622"/>
      <c r="E14394" s="623" t="s">
        <v>4147</v>
      </c>
      <c r="F14394" s="624"/>
      <c r="G14394" s="625"/>
      <c r="H14394" s="612">
        <v>317.44</v>
      </c>
    </row>
    <row r="14395" spans="1:8">
      <c r="A14395" s="626" t="s">
        <v>4148</v>
      </c>
      <c r="B14395" s="627"/>
      <c r="C14395" s="628"/>
      <c r="D14395" s="629"/>
      <c r="E14395" s="628"/>
      <c r="F14395" s="628"/>
      <c r="G14395" s="630"/>
      <c r="H14395" s="631"/>
    </row>
    <row r="14396" spans="1:8">
      <c r="A14396" s="594" t="s">
        <v>4064</v>
      </c>
      <c r="B14396" s="595"/>
      <c r="C14396" s="595"/>
      <c r="D14396" s="596"/>
      <c r="E14396" s="597" t="s">
        <v>4130</v>
      </c>
      <c r="F14396" s="598" t="s">
        <v>4132</v>
      </c>
      <c r="G14396" s="599" t="s">
        <v>4133</v>
      </c>
      <c r="H14396" s="600" t="s">
        <v>4134</v>
      </c>
    </row>
    <row r="14397" spans="1:8">
      <c r="A14397" s="601" t="s">
        <v>4149</v>
      </c>
      <c r="B14397" s="602"/>
      <c r="C14397" s="602"/>
      <c r="D14397" s="603"/>
      <c r="E14397" s="604" t="s">
        <v>4140</v>
      </c>
      <c r="F14397" s="686">
        <v>0.1</v>
      </c>
      <c r="G14397" s="606">
        <v>64783.484999999993</v>
      </c>
      <c r="H14397" s="607">
        <v>6478.35</v>
      </c>
    </row>
    <row r="14398" spans="1:8">
      <c r="A14398" s="601"/>
      <c r="B14398" s="602"/>
      <c r="C14398" s="602"/>
      <c r="D14398" s="603"/>
      <c r="E14398" s="604" t="s">
        <v>4141</v>
      </c>
      <c r="F14398" s="633"/>
      <c r="G14398" s="606" t="s">
        <v>4141</v>
      </c>
      <c r="H14398" s="607" t="s">
        <v>4141</v>
      </c>
    </row>
    <row r="14399" spans="1:8">
      <c r="A14399" s="601"/>
      <c r="B14399" s="602"/>
      <c r="C14399" s="602"/>
      <c r="D14399" s="603"/>
      <c r="E14399" s="604" t="s">
        <v>4141</v>
      </c>
      <c r="F14399" s="633"/>
      <c r="G14399" s="606" t="s">
        <v>4141</v>
      </c>
      <c r="H14399" s="607" t="s">
        <v>4141</v>
      </c>
    </row>
    <row r="14400" spans="1:8">
      <c r="A14400" s="601"/>
      <c r="B14400" s="602"/>
      <c r="C14400" s="602"/>
      <c r="D14400" s="603"/>
      <c r="E14400" s="623" t="s">
        <v>4150</v>
      </c>
      <c r="F14400" s="624"/>
      <c r="G14400" s="625"/>
      <c r="H14400" s="612">
        <v>6478.35</v>
      </c>
    </row>
    <row r="14401" spans="1:8">
      <c r="A14401" s="634" t="s">
        <v>4151</v>
      </c>
      <c r="B14401" s="635"/>
      <c r="C14401" s="636"/>
      <c r="D14401" s="637"/>
      <c r="E14401" s="636"/>
      <c r="F14401" s="636"/>
      <c r="G14401" s="638"/>
      <c r="H14401" s="639"/>
    </row>
    <row r="14402" spans="1:8">
      <c r="A14402" s="594" t="s">
        <v>4064</v>
      </c>
      <c r="B14402" s="595"/>
      <c r="C14402" s="595"/>
      <c r="D14402" s="596"/>
      <c r="E14402" s="597" t="s">
        <v>4130</v>
      </c>
      <c r="F14402" s="598" t="s">
        <v>4144</v>
      </c>
      <c r="G14402" s="599" t="s">
        <v>4133</v>
      </c>
      <c r="H14402" s="600" t="s">
        <v>4134</v>
      </c>
    </row>
    <row r="14403" spans="1:8">
      <c r="A14403" s="601" t="s">
        <v>4152</v>
      </c>
      <c r="B14403" s="602"/>
      <c r="C14403" s="602"/>
      <c r="D14403" s="603"/>
      <c r="E14403" s="604" t="s">
        <v>4146</v>
      </c>
      <c r="F14403" s="640">
        <v>0.2</v>
      </c>
      <c r="G14403" s="606">
        <v>64327.520156250001</v>
      </c>
      <c r="H14403" s="607">
        <v>12865.5</v>
      </c>
    </row>
    <row r="14404" spans="1:8">
      <c r="A14404" s="601"/>
      <c r="B14404" s="602"/>
      <c r="C14404" s="602"/>
      <c r="D14404" s="603"/>
      <c r="E14404" s="633" t="s">
        <v>4141</v>
      </c>
      <c r="F14404" s="605"/>
      <c r="G14404" s="606" t="s">
        <v>4141</v>
      </c>
      <c r="H14404" s="607" t="s">
        <v>4141</v>
      </c>
    </row>
    <row r="14405" spans="1:8" ht="13.5" thickBot="1">
      <c r="A14405" s="641"/>
      <c r="B14405" s="642"/>
      <c r="C14405" s="642"/>
      <c r="D14405" s="643"/>
      <c r="E14405" s="644" t="s">
        <v>4153</v>
      </c>
      <c r="F14405" s="645"/>
      <c r="G14405" s="646"/>
      <c r="H14405" s="647">
        <v>12865.5</v>
      </c>
    </row>
    <row r="14406" spans="1:8" ht="13.5" thickBot="1">
      <c r="A14406" s="648" t="s">
        <v>4154</v>
      </c>
      <c r="B14406" s="649"/>
      <c r="C14406" s="649"/>
      <c r="D14406" s="649"/>
      <c r="E14406" s="650"/>
      <c r="F14406" s="651">
        <v>28228.31</v>
      </c>
      <c r="G14406" s="652"/>
      <c r="H14406" s="653"/>
    </row>
    <row r="14407" spans="1:8" ht="13.5" thickBot="1"/>
    <row r="14408" spans="1:8" ht="15.75" thickBot="1">
      <c r="A14408" s="580"/>
      <c r="B14408" s="580"/>
      <c r="C14408" s="580"/>
      <c r="D14408" s="580"/>
      <c r="E14408" s="580"/>
      <c r="F14408" s="580"/>
      <c r="G14408" s="580"/>
      <c r="H14408" s="580"/>
    </row>
    <row r="14409" spans="1:8" ht="26.25" thickBot="1">
      <c r="A14409" s="573" t="s">
        <v>4129</v>
      </c>
      <c r="B14409" s="581"/>
      <c r="C14409" s="581"/>
      <c r="D14409" s="582" t="s">
        <v>1106</v>
      </c>
      <c r="E14409" s="583" t="s">
        <v>4130</v>
      </c>
      <c r="F14409" s="584" t="s">
        <v>2</v>
      </c>
      <c r="G14409" s="585" t="s">
        <v>0</v>
      </c>
      <c r="H14409" s="586" t="s">
        <v>5440</v>
      </c>
    </row>
    <row r="14410" spans="1:8" ht="15.75" customHeight="1" thickBot="1">
      <c r="A14410" s="580"/>
      <c r="B14410" s="580"/>
      <c r="C14410" s="580"/>
      <c r="D14410" s="580"/>
      <c r="E14410" s="580"/>
      <c r="F14410" s="580"/>
      <c r="G14410" s="580"/>
      <c r="H14410" s="580"/>
    </row>
    <row r="14411" spans="1:8">
      <c r="A14411" s="674" t="s">
        <v>1297</v>
      </c>
      <c r="B14411" s="675"/>
      <c r="C14411" s="675"/>
      <c r="D14411" s="675"/>
      <c r="E14411" s="675"/>
      <c r="F14411" s="675"/>
      <c r="G14411" s="675"/>
      <c r="H14411" s="676"/>
    </row>
    <row r="14412" spans="1:8">
      <c r="A14412" s="594" t="s">
        <v>4064</v>
      </c>
      <c r="B14412" s="595"/>
      <c r="C14412" s="595"/>
      <c r="D14412" s="596"/>
      <c r="E14412" s="597" t="s">
        <v>4130</v>
      </c>
      <c r="F14412" s="598" t="s">
        <v>4132</v>
      </c>
      <c r="G14412" s="599" t="s">
        <v>4133</v>
      </c>
      <c r="H14412" s="600" t="s">
        <v>4134</v>
      </c>
    </row>
    <row r="14413" spans="1:8">
      <c r="A14413" s="601" t="s">
        <v>5441</v>
      </c>
      <c r="B14413" s="602"/>
      <c r="C14413" s="602"/>
      <c r="D14413" s="603"/>
      <c r="E14413" s="604" t="s">
        <v>4138</v>
      </c>
      <c r="F14413" s="681">
        <v>3.5000000000000003E-2</v>
      </c>
      <c r="G14413" s="606">
        <v>157157</v>
      </c>
      <c r="H14413" s="607">
        <v>5500.5</v>
      </c>
    </row>
    <row r="14414" spans="1:8">
      <c r="A14414" s="601"/>
      <c r="B14414" s="602"/>
      <c r="C14414" s="602"/>
      <c r="D14414" s="603"/>
      <c r="E14414" s="604" t="s">
        <v>4141</v>
      </c>
      <c r="F14414" s="605"/>
      <c r="G14414" s="606" t="s">
        <v>4141</v>
      </c>
      <c r="H14414" s="607" t="s">
        <v>4141</v>
      </c>
    </row>
    <row r="14415" spans="1:8">
      <c r="A14415" s="601"/>
      <c r="B14415" s="602"/>
      <c r="C14415" s="602"/>
      <c r="D14415" s="603"/>
      <c r="E14415" s="604" t="s">
        <v>4141</v>
      </c>
      <c r="F14415" s="605"/>
      <c r="G14415" s="606" t="s">
        <v>4141</v>
      </c>
      <c r="H14415" s="607" t="s">
        <v>4141</v>
      </c>
    </row>
    <row r="14416" spans="1:8">
      <c r="A14416" s="601"/>
      <c r="B14416" s="602"/>
      <c r="C14416" s="602"/>
      <c r="D14416" s="603"/>
      <c r="E14416" s="623" t="s">
        <v>4142</v>
      </c>
      <c r="F14416" s="624"/>
      <c r="G14416" s="625"/>
      <c r="H14416" s="612">
        <v>5500.5</v>
      </c>
    </row>
    <row r="14417" spans="1:8">
      <c r="A14417" s="677" t="s">
        <v>4143</v>
      </c>
      <c r="B14417" s="678"/>
      <c r="C14417" s="678"/>
      <c r="D14417" s="678"/>
      <c r="E14417" s="678"/>
      <c r="F14417" s="678"/>
      <c r="G14417" s="678"/>
      <c r="H14417" s="679"/>
    </row>
    <row r="14418" spans="1:8">
      <c r="A14418" s="594" t="s">
        <v>4129</v>
      </c>
      <c r="B14418" s="595"/>
      <c r="C14418" s="595"/>
      <c r="D14418" s="596"/>
      <c r="E14418" s="597" t="s">
        <v>4130</v>
      </c>
      <c r="F14418" s="598" t="s">
        <v>4144</v>
      </c>
      <c r="G14418" s="599" t="s">
        <v>4133</v>
      </c>
      <c r="H14418" s="600" t="s">
        <v>4134</v>
      </c>
    </row>
    <row r="14419" spans="1:8">
      <c r="A14419" s="601" t="s">
        <v>4145</v>
      </c>
      <c r="B14419" s="602"/>
      <c r="C14419" s="602"/>
      <c r="D14419" s="603"/>
      <c r="E14419" s="604" t="s">
        <v>4146</v>
      </c>
      <c r="F14419" s="619">
        <v>0.25</v>
      </c>
      <c r="G14419" s="606">
        <v>1587.2183463750353</v>
      </c>
      <c r="H14419" s="607">
        <v>396.8</v>
      </c>
    </row>
    <row r="14420" spans="1:8">
      <c r="A14420" s="601" t="s">
        <v>5442</v>
      </c>
      <c r="B14420" s="602"/>
      <c r="C14420" s="602"/>
      <c r="D14420" s="603"/>
      <c r="E14420" s="604" t="s">
        <v>4146</v>
      </c>
      <c r="F14420" s="619">
        <v>0.25</v>
      </c>
      <c r="G14420" s="606">
        <v>5936.1966154426327</v>
      </c>
      <c r="H14420" s="607">
        <v>1484.05</v>
      </c>
    </row>
    <row r="14421" spans="1:8">
      <c r="A14421" s="601"/>
      <c r="B14421" s="602"/>
      <c r="C14421" s="602"/>
      <c r="D14421" s="603"/>
      <c r="E14421" s="604" t="s">
        <v>4141</v>
      </c>
      <c r="F14421" s="619" t="s">
        <v>4141</v>
      </c>
      <c r="G14421" s="606" t="s">
        <v>4141</v>
      </c>
      <c r="H14421" s="607" t="s">
        <v>4141</v>
      </c>
    </row>
    <row r="14422" spans="1:8">
      <c r="A14422" s="620"/>
      <c r="B14422" s="621"/>
      <c r="C14422" s="621"/>
      <c r="D14422" s="622"/>
      <c r="E14422" s="623" t="s">
        <v>4147</v>
      </c>
      <c r="F14422" s="624"/>
      <c r="G14422" s="625"/>
      <c r="H14422" s="612">
        <v>1880.85</v>
      </c>
    </row>
    <row r="14423" spans="1:8">
      <c r="A14423" s="677" t="s">
        <v>4148</v>
      </c>
      <c r="B14423" s="678"/>
      <c r="C14423" s="678"/>
      <c r="D14423" s="678"/>
      <c r="E14423" s="678"/>
      <c r="F14423" s="678"/>
      <c r="G14423" s="678"/>
      <c r="H14423" s="679"/>
    </row>
    <row r="14424" spans="1:8">
      <c r="A14424" s="594" t="s">
        <v>4064</v>
      </c>
      <c r="B14424" s="595"/>
      <c r="C14424" s="595"/>
      <c r="D14424" s="596"/>
      <c r="E14424" s="597" t="s">
        <v>4130</v>
      </c>
      <c r="F14424" s="598" t="s">
        <v>4132</v>
      </c>
      <c r="G14424" s="599" t="s">
        <v>4133</v>
      </c>
      <c r="H14424" s="600" t="s">
        <v>4134</v>
      </c>
    </row>
    <row r="14425" spans="1:8">
      <c r="A14425" s="601" t="s">
        <v>4149</v>
      </c>
      <c r="B14425" s="602"/>
      <c r="C14425" s="602"/>
      <c r="D14425" s="603"/>
      <c r="E14425" s="604" t="s">
        <v>4140</v>
      </c>
      <c r="F14425" s="632">
        <v>1.4999999999999999E-2</v>
      </c>
      <c r="G14425" s="606">
        <v>64783.484999999993</v>
      </c>
      <c r="H14425" s="607">
        <v>971.75</v>
      </c>
    </row>
    <row r="14426" spans="1:8">
      <c r="A14426" s="601"/>
      <c r="B14426" s="602"/>
      <c r="C14426" s="602"/>
      <c r="D14426" s="603"/>
      <c r="E14426" s="623" t="s">
        <v>4150</v>
      </c>
      <c r="F14426" s="624"/>
      <c r="G14426" s="625"/>
      <c r="H14426" s="612">
        <v>971.75</v>
      </c>
    </row>
    <row r="14427" spans="1:8">
      <c r="A14427" s="677" t="s">
        <v>4151</v>
      </c>
      <c r="B14427" s="678"/>
      <c r="C14427" s="678"/>
      <c r="D14427" s="678"/>
      <c r="E14427" s="678"/>
      <c r="F14427" s="678"/>
      <c r="G14427" s="678"/>
      <c r="H14427" s="679"/>
    </row>
    <row r="14428" spans="1:8">
      <c r="A14428" s="594" t="s">
        <v>4064</v>
      </c>
      <c r="B14428" s="595"/>
      <c r="C14428" s="595"/>
      <c r="D14428" s="596"/>
      <c r="E14428" s="597" t="s">
        <v>4130</v>
      </c>
      <c r="F14428" s="598" t="s">
        <v>4144</v>
      </c>
      <c r="G14428" s="599" t="s">
        <v>4133</v>
      </c>
      <c r="H14428" s="600" t="s">
        <v>4134</v>
      </c>
    </row>
    <row r="14429" spans="1:8">
      <c r="A14429" s="601" t="s">
        <v>4195</v>
      </c>
      <c r="B14429" s="602"/>
      <c r="C14429" s="602"/>
      <c r="D14429" s="603"/>
      <c r="E14429" s="604" t="s">
        <v>4146</v>
      </c>
      <c r="F14429" s="640">
        <v>0.25</v>
      </c>
      <c r="G14429" s="606">
        <v>45029.264109374999</v>
      </c>
      <c r="H14429" s="607">
        <v>11257.32</v>
      </c>
    </row>
    <row r="14430" spans="1:8">
      <c r="A14430" s="601"/>
      <c r="B14430" s="602"/>
      <c r="C14430" s="602"/>
      <c r="D14430" s="603"/>
      <c r="E14430" s="604" t="s">
        <v>4141</v>
      </c>
      <c r="F14430" s="605"/>
      <c r="G14430" s="606" t="s">
        <v>4141</v>
      </c>
      <c r="H14430" s="607" t="s">
        <v>4141</v>
      </c>
    </row>
    <row r="14431" spans="1:8" ht="13.5" thickBot="1">
      <c r="A14431" s="641"/>
      <c r="B14431" s="642"/>
      <c r="C14431" s="642"/>
      <c r="D14431" s="643"/>
      <c r="E14431" s="644" t="s">
        <v>4153</v>
      </c>
      <c r="F14431" s="645"/>
      <c r="G14431" s="646"/>
      <c r="H14431" s="647">
        <v>11257.32</v>
      </c>
    </row>
    <row r="14432" spans="1:8" ht="13.5" thickBot="1">
      <c r="A14432" s="648" t="s">
        <v>4154</v>
      </c>
      <c r="B14432" s="649"/>
      <c r="C14432" s="649"/>
      <c r="D14432" s="649"/>
      <c r="E14432" s="650"/>
      <c r="F14432" s="651">
        <v>19610.419999999998</v>
      </c>
      <c r="G14432" s="652"/>
      <c r="H14432" s="653"/>
    </row>
    <row r="14433" spans="1:8" ht="15">
      <c r="A14433" s="579"/>
      <c r="B14433" s="579"/>
      <c r="C14433" s="579"/>
      <c r="D14433" s="579"/>
      <c r="E14433" s="579"/>
      <c r="F14433" s="579"/>
      <c r="G14433" s="579"/>
      <c r="H14433" s="579"/>
    </row>
    <row r="14434" spans="1:8" ht="13.5" thickBot="1">
      <c r="A14434" s="683"/>
      <c r="B14434" s="683"/>
      <c r="C14434" s="683"/>
      <c r="D14434" s="683"/>
      <c r="E14434" s="683"/>
      <c r="F14434" s="683"/>
      <c r="G14434" s="683"/>
      <c r="H14434" s="683"/>
    </row>
    <row r="14435" spans="1:8" ht="26.25" thickBot="1">
      <c r="A14435" s="573" t="s">
        <v>4129</v>
      </c>
      <c r="B14435" s="581"/>
      <c r="C14435" s="581"/>
      <c r="D14435" s="582" t="s">
        <v>1109</v>
      </c>
      <c r="E14435" s="583" t="s">
        <v>4130</v>
      </c>
      <c r="F14435" s="584" t="s">
        <v>28</v>
      </c>
      <c r="G14435" s="585" t="s">
        <v>0</v>
      </c>
      <c r="H14435" s="586" t="s">
        <v>5443</v>
      </c>
    </row>
    <row r="14436" spans="1:8" ht="15.75" customHeight="1" thickBot="1">
      <c r="A14436" s="684"/>
      <c r="B14436" s="684"/>
      <c r="C14436" s="684"/>
      <c r="D14436" s="684"/>
      <c r="E14436" s="684"/>
      <c r="F14436" s="684"/>
      <c r="G14436" s="684"/>
      <c r="H14436" s="684"/>
    </row>
    <row r="14437" spans="1:8">
      <c r="A14437" s="588" t="s">
        <v>1297</v>
      </c>
      <c r="B14437" s="589"/>
      <c r="C14437" s="590"/>
      <c r="D14437" s="591"/>
      <c r="E14437" s="590"/>
      <c r="F14437" s="590"/>
      <c r="G14437" s="592"/>
      <c r="H14437" s="593"/>
    </row>
    <row r="14438" spans="1:8">
      <c r="A14438" s="594" t="s">
        <v>4064</v>
      </c>
      <c r="B14438" s="595"/>
      <c r="C14438" s="595"/>
      <c r="D14438" s="596"/>
      <c r="E14438" s="597" t="s">
        <v>4130</v>
      </c>
      <c r="F14438" s="598" t="s">
        <v>4132</v>
      </c>
      <c r="G14438" s="599" t="s">
        <v>4133</v>
      </c>
      <c r="H14438" s="600" t="s">
        <v>4134</v>
      </c>
    </row>
    <row r="14439" spans="1:8" ht="13.5">
      <c r="A14439" s="663" t="s">
        <v>5444</v>
      </c>
      <c r="B14439" s="664"/>
      <c r="C14439" s="664"/>
      <c r="D14439" s="665"/>
      <c r="E14439" s="604" t="s">
        <v>4164</v>
      </c>
      <c r="F14439" s="605">
        <v>1</v>
      </c>
      <c r="G14439" s="606">
        <v>626160</v>
      </c>
      <c r="H14439" s="607">
        <v>626160</v>
      </c>
    </row>
    <row r="14440" spans="1:8" ht="13.5">
      <c r="A14440" s="663"/>
      <c r="B14440" s="664"/>
      <c r="C14440" s="664"/>
      <c r="D14440" s="665"/>
      <c r="E14440" s="604" t="s">
        <v>4141</v>
      </c>
      <c r="F14440" s="685"/>
      <c r="G14440" s="606" t="s">
        <v>4141</v>
      </c>
      <c r="H14440" s="607" t="s">
        <v>4141</v>
      </c>
    </row>
    <row r="14441" spans="1:8" ht="13.5">
      <c r="A14441" s="663"/>
      <c r="B14441" s="664"/>
      <c r="C14441" s="664"/>
      <c r="D14441" s="665"/>
      <c r="E14441" s="611" t="s">
        <v>4142</v>
      </c>
      <c r="F14441" s="611"/>
      <c r="G14441" s="611"/>
      <c r="H14441" s="612">
        <v>626160</v>
      </c>
    </row>
    <row r="14442" spans="1:8">
      <c r="A14442" s="613" t="s">
        <v>4143</v>
      </c>
      <c r="B14442" s="614"/>
      <c r="C14442" s="615"/>
      <c r="D14442" s="616"/>
      <c r="E14442" s="615"/>
      <c r="F14442" s="615"/>
      <c r="G14442" s="617"/>
      <c r="H14442" s="618"/>
    </row>
    <row r="14443" spans="1:8">
      <c r="A14443" s="594" t="s">
        <v>4064</v>
      </c>
      <c r="B14443" s="595"/>
      <c r="C14443" s="595"/>
      <c r="D14443" s="596"/>
      <c r="E14443" s="597" t="s">
        <v>4130</v>
      </c>
      <c r="F14443" s="598" t="s">
        <v>4144</v>
      </c>
      <c r="G14443" s="599" t="s">
        <v>4133</v>
      </c>
      <c r="H14443" s="600" t="s">
        <v>4134</v>
      </c>
    </row>
    <row r="14444" spans="1:8">
      <c r="A14444" s="601" t="s">
        <v>4145</v>
      </c>
      <c r="B14444" s="602"/>
      <c r="C14444" s="602"/>
      <c r="D14444" s="603"/>
      <c r="E14444" s="604" t="s">
        <v>4146</v>
      </c>
      <c r="F14444" s="619">
        <v>0.75</v>
      </c>
      <c r="G14444" s="606">
        <v>1587.2183463750353</v>
      </c>
      <c r="H14444" s="607">
        <v>1190.4100000000001</v>
      </c>
    </row>
    <row r="14445" spans="1:8">
      <c r="A14445" s="601"/>
      <c r="B14445" s="602"/>
      <c r="C14445" s="602"/>
      <c r="D14445" s="603"/>
      <c r="E14445" s="604" t="s">
        <v>4141</v>
      </c>
      <c r="F14445" s="619" t="s">
        <v>4141</v>
      </c>
      <c r="G14445" s="606" t="s">
        <v>4141</v>
      </c>
      <c r="H14445" s="607" t="s">
        <v>4141</v>
      </c>
    </row>
    <row r="14446" spans="1:8">
      <c r="A14446" s="620"/>
      <c r="B14446" s="621"/>
      <c r="C14446" s="621"/>
      <c r="D14446" s="622"/>
      <c r="E14446" s="623" t="s">
        <v>4147</v>
      </c>
      <c r="F14446" s="624"/>
      <c r="G14446" s="625"/>
      <c r="H14446" s="612">
        <v>1190.4100000000001</v>
      </c>
    </row>
    <row r="14447" spans="1:8">
      <c r="A14447" s="626" t="s">
        <v>4148</v>
      </c>
      <c r="B14447" s="627"/>
      <c r="C14447" s="628"/>
      <c r="D14447" s="629"/>
      <c r="E14447" s="628"/>
      <c r="F14447" s="628"/>
      <c r="G14447" s="630"/>
      <c r="H14447" s="631"/>
    </row>
    <row r="14448" spans="1:8">
      <c r="A14448" s="594" t="s">
        <v>4064</v>
      </c>
      <c r="B14448" s="595"/>
      <c r="C14448" s="595"/>
      <c r="D14448" s="596"/>
      <c r="E14448" s="597" t="s">
        <v>4130</v>
      </c>
      <c r="F14448" s="598" t="s">
        <v>4132</v>
      </c>
      <c r="G14448" s="599" t="s">
        <v>4133</v>
      </c>
      <c r="H14448" s="600" t="s">
        <v>4134</v>
      </c>
    </row>
    <row r="14449" spans="1:8">
      <c r="A14449" s="601" t="s">
        <v>4149</v>
      </c>
      <c r="B14449" s="602"/>
      <c r="C14449" s="602"/>
      <c r="D14449" s="603"/>
      <c r="E14449" s="604" t="s">
        <v>4140</v>
      </c>
      <c r="F14449" s="686">
        <v>0.25</v>
      </c>
      <c r="G14449" s="606">
        <v>64783.484999999993</v>
      </c>
      <c r="H14449" s="607">
        <v>16195.87</v>
      </c>
    </row>
    <row r="14450" spans="1:8">
      <c r="A14450" s="601"/>
      <c r="B14450" s="602"/>
      <c r="C14450" s="602"/>
      <c r="D14450" s="603"/>
      <c r="E14450" s="604" t="s">
        <v>4141</v>
      </c>
      <c r="F14450" s="633"/>
      <c r="G14450" s="606" t="s">
        <v>4141</v>
      </c>
      <c r="H14450" s="607" t="s">
        <v>4141</v>
      </c>
    </row>
    <row r="14451" spans="1:8">
      <c r="A14451" s="601"/>
      <c r="B14451" s="602"/>
      <c r="C14451" s="602"/>
      <c r="D14451" s="603"/>
      <c r="E14451" s="604" t="s">
        <v>4141</v>
      </c>
      <c r="F14451" s="633"/>
      <c r="G14451" s="606" t="s">
        <v>4141</v>
      </c>
      <c r="H14451" s="607" t="s">
        <v>4141</v>
      </c>
    </row>
    <row r="14452" spans="1:8">
      <c r="A14452" s="601"/>
      <c r="B14452" s="602"/>
      <c r="C14452" s="602"/>
      <c r="D14452" s="603"/>
      <c r="E14452" s="623" t="s">
        <v>4150</v>
      </c>
      <c r="F14452" s="624"/>
      <c r="G14452" s="625"/>
      <c r="H14452" s="612">
        <v>16195.87</v>
      </c>
    </row>
    <row r="14453" spans="1:8">
      <c r="A14453" s="634" t="s">
        <v>4151</v>
      </c>
      <c r="B14453" s="635"/>
      <c r="C14453" s="636"/>
      <c r="D14453" s="637"/>
      <c r="E14453" s="636"/>
      <c r="F14453" s="636"/>
      <c r="G14453" s="638"/>
      <c r="H14453" s="639"/>
    </row>
    <row r="14454" spans="1:8">
      <c r="A14454" s="594" t="s">
        <v>4064</v>
      </c>
      <c r="B14454" s="595"/>
      <c r="C14454" s="595"/>
      <c r="D14454" s="596"/>
      <c r="E14454" s="597" t="s">
        <v>4130</v>
      </c>
      <c r="F14454" s="598" t="s">
        <v>4144</v>
      </c>
      <c r="G14454" s="599" t="s">
        <v>4133</v>
      </c>
      <c r="H14454" s="600" t="s">
        <v>4134</v>
      </c>
    </row>
    <row r="14455" spans="1:8">
      <c r="A14455" s="601" t="s">
        <v>4195</v>
      </c>
      <c r="B14455" s="602"/>
      <c r="C14455" s="602"/>
      <c r="D14455" s="603"/>
      <c r="E14455" s="604" t="s">
        <v>4146</v>
      </c>
      <c r="F14455" s="640">
        <v>0.75</v>
      </c>
      <c r="G14455" s="606">
        <v>45029.264109374999</v>
      </c>
      <c r="H14455" s="607">
        <v>33771.949999999997</v>
      </c>
    </row>
    <row r="14456" spans="1:8">
      <c r="A14456" s="601"/>
      <c r="B14456" s="602"/>
      <c r="C14456" s="602"/>
      <c r="D14456" s="603"/>
      <c r="E14456" s="633" t="s">
        <v>4141</v>
      </c>
      <c r="F14456" s="605"/>
      <c r="G14456" s="606" t="s">
        <v>4141</v>
      </c>
      <c r="H14456" s="607" t="s">
        <v>4141</v>
      </c>
    </row>
    <row r="14457" spans="1:8" ht="13.5" thickBot="1">
      <c r="A14457" s="641"/>
      <c r="B14457" s="642"/>
      <c r="C14457" s="642"/>
      <c r="D14457" s="643"/>
      <c r="E14457" s="644" t="s">
        <v>4153</v>
      </c>
      <c r="F14457" s="645"/>
      <c r="G14457" s="646"/>
      <c r="H14457" s="647">
        <v>33771.949999999997</v>
      </c>
    </row>
    <row r="14458" spans="1:8" ht="13.5" thickBot="1">
      <c r="A14458" s="648" t="s">
        <v>4154</v>
      </c>
      <c r="B14458" s="649"/>
      <c r="C14458" s="649"/>
      <c r="D14458" s="649"/>
      <c r="E14458" s="650"/>
      <c r="F14458" s="651">
        <v>677318.23</v>
      </c>
      <c r="G14458" s="652"/>
      <c r="H14458" s="653"/>
    </row>
    <row r="14460" spans="1:8" ht="13.5" thickBot="1">
      <c r="A14460" s="683"/>
      <c r="B14460" s="683"/>
      <c r="C14460" s="683"/>
      <c r="D14460" s="683"/>
      <c r="E14460" s="683"/>
      <c r="F14460" s="683"/>
      <c r="G14460" s="683"/>
      <c r="H14460" s="683"/>
    </row>
    <row r="14461" spans="1:8" ht="26.25" thickBot="1">
      <c r="A14461" s="573" t="s">
        <v>4129</v>
      </c>
      <c r="B14461" s="581"/>
      <c r="C14461" s="581"/>
      <c r="D14461" s="582" t="s">
        <v>1111</v>
      </c>
      <c r="E14461" s="583" t="s">
        <v>4130</v>
      </c>
      <c r="F14461" s="584" t="s">
        <v>28</v>
      </c>
      <c r="G14461" s="585" t="s">
        <v>0</v>
      </c>
      <c r="H14461" s="586" t="s">
        <v>5445</v>
      </c>
    </row>
    <row r="14462" spans="1:8" ht="15.75" customHeight="1" thickBot="1">
      <c r="A14462" s="684"/>
      <c r="B14462" s="684"/>
      <c r="C14462" s="684"/>
      <c r="D14462" s="684"/>
      <c r="E14462" s="684"/>
      <c r="F14462" s="684"/>
      <c r="G14462" s="684"/>
      <c r="H14462" s="684"/>
    </row>
    <row r="14463" spans="1:8">
      <c r="A14463" s="588" t="s">
        <v>1297</v>
      </c>
      <c r="B14463" s="589"/>
      <c r="C14463" s="590"/>
      <c r="D14463" s="591"/>
      <c r="E14463" s="590"/>
      <c r="F14463" s="590"/>
      <c r="G14463" s="592"/>
      <c r="H14463" s="593"/>
    </row>
    <row r="14464" spans="1:8">
      <c r="A14464" s="594" t="s">
        <v>4064</v>
      </c>
      <c r="B14464" s="595"/>
      <c r="C14464" s="595"/>
      <c r="D14464" s="596"/>
      <c r="E14464" s="597" t="s">
        <v>4130</v>
      </c>
      <c r="F14464" s="598" t="s">
        <v>4132</v>
      </c>
      <c r="G14464" s="599" t="s">
        <v>4133</v>
      </c>
      <c r="H14464" s="600" t="s">
        <v>4134</v>
      </c>
    </row>
    <row r="14465" spans="1:8" ht="13.5">
      <c r="A14465" s="663" t="s">
        <v>5446</v>
      </c>
      <c r="B14465" s="664"/>
      <c r="C14465" s="664"/>
      <c r="D14465" s="665"/>
      <c r="E14465" s="604" t="s">
        <v>4164</v>
      </c>
      <c r="F14465" s="605">
        <v>1</v>
      </c>
      <c r="G14465" s="606">
        <v>199754</v>
      </c>
      <c r="H14465" s="607">
        <v>199754</v>
      </c>
    </row>
    <row r="14466" spans="1:8" ht="13.5">
      <c r="A14466" s="663"/>
      <c r="B14466" s="664"/>
      <c r="C14466" s="664"/>
      <c r="D14466" s="665"/>
      <c r="E14466" s="604" t="s">
        <v>4141</v>
      </c>
      <c r="F14466" s="685"/>
      <c r="G14466" s="606" t="s">
        <v>4141</v>
      </c>
      <c r="H14466" s="607" t="s">
        <v>4141</v>
      </c>
    </row>
    <row r="14467" spans="1:8" ht="13.5">
      <c r="A14467" s="663"/>
      <c r="B14467" s="664"/>
      <c r="C14467" s="664"/>
      <c r="D14467" s="665"/>
      <c r="E14467" s="611" t="s">
        <v>4142</v>
      </c>
      <c r="F14467" s="611"/>
      <c r="G14467" s="611"/>
      <c r="H14467" s="612">
        <v>199754</v>
      </c>
    </row>
    <row r="14468" spans="1:8">
      <c r="A14468" s="613" t="s">
        <v>4143</v>
      </c>
      <c r="B14468" s="614"/>
      <c r="C14468" s="615"/>
      <c r="D14468" s="616"/>
      <c r="E14468" s="615"/>
      <c r="F14468" s="615"/>
      <c r="G14468" s="617"/>
      <c r="H14468" s="618"/>
    </row>
    <row r="14469" spans="1:8">
      <c r="A14469" s="594" t="s">
        <v>4064</v>
      </c>
      <c r="B14469" s="595"/>
      <c r="C14469" s="595"/>
      <c r="D14469" s="596"/>
      <c r="E14469" s="597" t="s">
        <v>4130</v>
      </c>
      <c r="F14469" s="598" t="s">
        <v>4144</v>
      </c>
      <c r="G14469" s="599" t="s">
        <v>4133</v>
      </c>
      <c r="H14469" s="600" t="s">
        <v>4134</v>
      </c>
    </row>
    <row r="14470" spans="1:8">
      <c r="A14470" s="601" t="s">
        <v>4145</v>
      </c>
      <c r="B14470" s="602"/>
      <c r="C14470" s="602"/>
      <c r="D14470" s="603"/>
      <c r="E14470" s="604" t="s">
        <v>4146</v>
      </c>
      <c r="F14470" s="619">
        <v>1.31</v>
      </c>
      <c r="G14470" s="606">
        <v>1587.2183463750353</v>
      </c>
      <c r="H14470" s="607">
        <v>2079.2600000000002</v>
      </c>
    </row>
    <row r="14471" spans="1:8">
      <c r="A14471" s="601"/>
      <c r="B14471" s="602"/>
      <c r="C14471" s="602"/>
      <c r="D14471" s="603"/>
      <c r="E14471" s="604" t="s">
        <v>4141</v>
      </c>
      <c r="F14471" s="619" t="s">
        <v>4141</v>
      </c>
      <c r="G14471" s="606" t="s">
        <v>4141</v>
      </c>
      <c r="H14471" s="607" t="s">
        <v>4141</v>
      </c>
    </row>
    <row r="14472" spans="1:8">
      <c r="A14472" s="620"/>
      <c r="B14472" s="621"/>
      <c r="C14472" s="621"/>
      <c r="D14472" s="622"/>
      <c r="E14472" s="623" t="s">
        <v>4147</v>
      </c>
      <c r="F14472" s="624"/>
      <c r="G14472" s="625"/>
      <c r="H14472" s="612">
        <v>2079.2600000000002</v>
      </c>
    </row>
    <row r="14473" spans="1:8">
      <c r="A14473" s="626" t="s">
        <v>4148</v>
      </c>
      <c r="B14473" s="627"/>
      <c r="C14473" s="628"/>
      <c r="D14473" s="629"/>
      <c r="E14473" s="628"/>
      <c r="F14473" s="628"/>
      <c r="G14473" s="630"/>
      <c r="H14473" s="631"/>
    </row>
    <row r="14474" spans="1:8">
      <c r="A14474" s="594" t="s">
        <v>4064</v>
      </c>
      <c r="B14474" s="595"/>
      <c r="C14474" s="595"/>
      <c r="D14474" s="596"/>
      <c r="E14474" s="597" t="s">
        <v>4130</v>
      </c>
      <c r="F14474" s="598" t="s">
        <v>4132</v>
      </c>
      <c r="G14474" s="599" t="s">
        <v>4133</v>
      </c>
      <c r="H14474" s="600" t="s">
        <v>4134</v>
      </c>
    </row>
    <row r="14475" spans="1:8">
      <c r="A14475" s="601" t="s">
        <v>4149</v>
      </c>
      <c r="B14475" s="602"/>
      <c r="C14475" s="602"/>
      <c r="D14475" s="603"/>
      <c r="E14475" s="604" t="s">
        <v>4140</v>
      </c>
      <c r="F14475" s="686">
        <v>0.25</v>
      </c>
      <c r="G14475" s="606">
        <v>64783.484999999993</v>
      </c>
      <c r="H14475" s="607">
        <v>16195.87</v>
      </c>
    </row>
    <row r="14476" spans="1:8">
      <c r="A14476" s="601"/>
      <c r="B14476" s="602"/>
      <c r="C14476" s="602"/>
      <c r="D14476" s="603"/>
      <c r="E14476" s="604" t="s">
        <v>4141</v>
      </c>
      <c r="F14476" s="633"/>
      <c r="G14476" s="606" t="s">
        <v>4141</v>
      </c>
      <c r="H14476" s="607" t="s">
        <v>4141</v>
      </c>
    </row>
    <row r="14477" spans="1:8">
      <c r="A14477" s="601"/>
      <c r="B14477" s="602"/>
      <c r="C14477" s="602"/>
      <c r="D14477" s="603"/>
      <c r="E14477" s="604" t="s">
        <v>4141</v>
      </c>
      <c r="F14477" s="633"/>
      <c r="G14477" s="606" t="s">
        <v>4141</v>
      </c>
      <c r="H14477" s="607" t="s">
        <v>4141</v>
      </c>
    </row>
    <row r="14478" spans="1:8">
      <c r="A14478" s="601"/>
      <c r="B14478" s="602"/>
      <c r="C14478" s="602"/>
      <c r="D14478" s="603"/>
      <c r="E14478" s="623" t="s">
        <v>4150</v>
      </c>
      <c r="F14478" s="624"/>
      <c r="G14478" s="625"/>
      <c r="H14478" s="612">
        <v>16195.87</v>
      </c>
    </row>
    <row r="14479" spans="1:8">
      <c r="A14479" s="634" t="s">
        <v>4151</v>
      </c>
      <c r="B14479" s="635"/>
      <c r="C14479" s="636"/>
      <c r="D14479" s="637"/>
      <c r="E14479" s="636"/>
      <c r="F14479" s="636"/>
      <c r="G14479" s="638"/>
      <c r="H14479" s="639"/>
    </row>
    <row r="14480" spans="1:8">
      <c r="A14480" s="594" t="s">
        <v>4064</v>
      </c>
      <c r="B14480" s="595"/>
      <c r="C14480" s="595"/>
      <c r="D14480" s="596"/>
      <c r="E14480" s="597" t="s">
        <v>4130</v>
      </c>
      <c r="F14480" s="598" t="s">
        <v>4144</v>
      </c>
      <c r="G14480" s="599" t="s">
        <v>4133</v>
      </c>
      <c r="H14480" s="600" t="s">
        <v>4134</v>
      </c>
    </row>
    <row r="14481" spans="1:8">
      <c r="A14481" s="601" t="s">
        <v>4195</v>
      </c>
      <c r="B14481" s="602"/>
      <c r="C14481" s="602"/>
      <c r="D14481" s="603"/>
      <c r="E14481" s="604" t="s">
        <v>4146</v>
      </c>
      <c r="F14481" s="640">
        <v>1.31</v>
      </c>
      <c r="G14481" s="606">
        <v>45029.264109374999</v>
      </c>
      <c r="H14481" s="607">
        <v>58988.34</v>
      </c>
    </row>
    <row r="14482" spans="1:8">
      <c r="A14482" s="601"/>
      <c r="B14482" s="602"/>
      <c r="C14482" s="602"/>
      <c r="D14482" s="603"/>
      <c r="E14482" s="633" t="s">
        <v>4141</v>
      </c>
      <c r="F14482" s="605"/>
      <c r="G14482" s="606" t="s">
        <v>4141</v>
      </c>
      <c r="H14482" s="607" t="s">
        <v>4141</v>
      </c>
    </row>
    <row r="14483" spans="1:8" ht="13.5" thickBot="1">
      <c r="A14483" s="641"/>
      <c r="B14483" s="642"/>
      <c r="C14483" s="642"/>
      <c r="D14483" s="643"/>
      <c r="E14483" s="644" t="s">
        <v>4153</v>
      </c>
      <c r="F14483" s="645"/>
      <c r="G14483" s="646"/>
      <c r="H14483" s="647">
        <v>58988.34</v>
      </c>
    </row>
    <row r="14484" spans="1:8" ht="13.5" thickBot="1">
      <c r="A14484" s="648" t="s">
        <v>4154</v>
      </c>
      <c r="B14484" s="649"/>
      <c r="C14484" s="649"/>
      <c r="D14484" s="649"/>
      <c r="E14484" s="650"/>
      <c r="F14484" s="651">
        <v>277017.46999999997</v>
      </c>
      <c r="G14484" s="652"/>
      <c r="H14484" s="653"/>
    </row>
    <row r="14486" spans="1:8" ht="13.5" thickBot="1">
      <c r="A14486" s="683"/>
      <c r="B14486" s="683"/>
      <c r="C14486" s="683"/>
      <c r="D14486" s="683"/>
      <c r="E14486" s="683"/>
      <c r="F14486" s="683"/>
      <c r="G14486" s="683"/>
      <c r="H14486" s="683"/>
    </row>
    <row r="14487" spans="1:8" ht="26.25" thickBot="1">
      <c r="A14487" s="573" t="s">
        <v>4129</v>
      </c>
      <c r="B14487" s="581"/>
      <c r="C14487" s="581"/>
      <c r="D14487" s="582" t="s">
        <v>1113</v>
      </c>
      <c r="E14487" s="583" t="s">
        <v>4130</v>
      </c>
      <c r="F14487" s="584" t="s">
        <v>28</v>
      </c>
      <c r="G14487" s="585" t="s">
        <v>0</v>
      </c>
      <c r="H14487" s="586" t="s">
        <v>5447</v>
      </c>
    </row>
    <row r="14488" spans="1:8" ht="15.75" customHeight="1" thickBot="1">
      <c r="A14488" s="684"/>
      <c r="B14488" s="684"/>
      <c r="C14488" s="684"/>
      <c r="D14488" s="684"/>
      <c r="E14488" s="684"/>
      <c r="F14488" s="684"/>
      <c r="G14488" s="684"/>
      <c r="H14488" s="684"/>
    </row>
    <row r="14489" spans="1:8">
      <c r="A14489" s="588" t="s">
        <v>1297</v>
      </c>
      <c r="B14489" s="589"/>
      <c r="C14489" s="590"/>
      <c r="D14489" s="591"/>
      <c r="E14489" s="590"/>
      <c r="F14489" s="590"/>
      <c r="G14489" s="592"/>
      <c r="H14489" s="593"/>
    </row>
    <row r="14490" spans="1:8">
      <c r="A14490" s="594" t="s">
        <v>4064</v>
      </c>
      <c r="B14490" s="595"/>
      <c r="C14490" s="595"/>
      <c r="D14490" s="596"/>
      <c r="E14490" s="597" t="s">
        <v>4130</v>
      </c>
      <c r="F14490" s="598" t="s">
        <v>4132</v>
      </c>
      <c r="G14490" s="599" t="s">
        <v>4133</v>
      </c>
      <c r="H14490" s="600" t="s">
        <v>4134</v>
      </c>
    </row>
    <row r="14491" spans="1:8" ht="13.5">
      <c r="A14491" s="663" t="s">
        <v>5448</v>
      </c>
      <c r="B14491" s="664"/>
      <c r="C14491" s="664"/>
      <c r="D14491" s="665"/>
      <c r="E14491" s="604" t="s">
        <v>4164</v>
      </c>
      <c r="F14491" s="605">
        <v>1</v>
      </c>
      <c r="G14491" s="606">
        <v>688776</v>
      </c>
      <c r="H14491" s="607">
        <v>688776</v>
      </c>
    </row>
    <row r="14492" spans="1:8" ht="13.5">
      <c r="A14492" s="663"/>
      <c r="B14492" s="664"/>
      <c r="C14492" s="664"/>
      <c r="D14492" s="665"/>
      <c r="E14492" s="604" t="s">
        <v>4141</v>
      </c>
      <c r="F14492" s="685"/>
      <c r="G14492" s="606" t="s">
        <v>4141</v>
      </c>
      <c r="H14492" s="607" t="s">
        <v>4141</v>
      </c>
    </row>
    <row r="14493" spans="1:8" ht="13.5">
      <c r="A14493" s="663"/>
      <c r="B14493" s="664"/>
      <c r="C14493" s="664"/>
      <c r="D14493" s="665"/>
      <c r="E14493" s="611" t="s">
        <v>4142</v>
      </c>
      <c r="F14493" s="611"/>
      <c r="G14493" s="611"/>
      <c r="H14493" s="612">
        <v>688776</v>
      </c>
    </row>
    <row r="14494" spans="1:8">
      <c r="A14494" s="613" t="s">
        <v>4143</v>
      </c>
      <c r="B14494" s="614"/>
      <c r="C14494" s="615"/>
      <c r="D14494" s="616"/>
      <c r="E14494" s="615"/>
      <c r="F14494" s="615"/>
      <c r="G14494" s="617"/>
      <c r="H14494" s="618"/>
    </row>
    <row r="14495" spans="1:8">
      <c r="A14495" s="594" t="s">
        <v>4064</v>
      </c>
      <c r="B14495" s="595"/>
      <c r="C14495" s="595"/>
      <c r="D14495" s="596"/>
      <c r="E14495" s="597" t="s">
        <v>4130</v>
      </c>
      <c r="F14495" s="598" t="s">
        <v>4144</v>
      </c>
      <c r="G14495" s="599" t="s">
        <v>4133</v>
      </c>
      <c r="H14495" s="600" t="s">
        <v>4134</v>
      </c>
    </row>
    <row r="14496" spans="1:8">
      <c r="A14496" s="601" t="s">
        <v>4145</v>
      </c>
      <c r="B14496" s="602"/>
      <c r="C14496" s="602"/>
      <c r="D14496" s="603"/>
      <c r="E14496" s="604" t="s">
        <v>4146</v>
      </c>
      <c r="F14496" s="619">
        <v>1.31</v>
      </c>
      <c r="G14496" s="606">
        <v>1587.2183463750353</v>
      </c>
      <c r="H14496" s="607">
        <v>2079.2600000000002</v>
      </c>
    </row>
    <row r="14497" spans="1:8">
      <c r="A14497" s="601"/>
      <c r="B14497" s="602"/>
      <c r="C14497" s="602"/>
      <c r="D14497" s="603"/>
      <c r="E14497" s="604" t="s">
        <v>4141</v>
      </c>
      <c r="F14497" s="619" t="s">
        <v>4141</v>
      </c>
      <c r="G14497" s="606" t="s">
        <v>4141</v>
      </c>
      <c r="H14497" s="607" t="s">
        <v>4141</v>
      </c>
    </row>
    <row r="14498" spans="1:8">
      <c r="A14498" s="620"/>
      <c r="B14498" s="621"/>
      <c r="C14498" s="621"/>
      <c r="D14498" s="622"/>
      <c r="E14498" s="623" t="s">
        <v>4147</v>
      </c>
      <c r="F14498" s="624"/>
      <c r="G14498" s="625"/>
      <c r="H14498" s="612">
        <v>2079.2600000000002</v>
      </c>
    </row>
    <row r="14499" spans="1:8">
      <c r="A14499" s="626" t="s">
        <v>4148</v>
      </c>
      <c r="B14499" s="627"/>
      <c r="C14499" s="628"/>
      <c r="D14499" s="629"/>
      <c r="E14499" s="628"/>
      <c r="F14499" s="628"/>
      <c r="G14499" s="630"/>
      <c r="H14499" s="631"/>
    </row>
    <row r="14500" spans="1:8">
      <c r="A14500" s="594" t="s">
        <v>4064</v>
      </c>
      <c r="B14500" s="595"/>
      <c r="C14500" s="595"/>
      <c r="D14500" s="596"/>
      <c r="E14500" s="597" t="s">
        <v>4130</v>
      </c>
      <c r="F14500" s="598" t="s">
        <v>4132</v>
      </c>
      <c r="G14500" s="599" t="s">
        <v>4133</v>
      </c>
      <c r="H14500" s="600" t="s">
        <v>4134</v>
      </c>
    </row>
    <row r="14501" spans="1:8">
      <c r="A14501" s="601" t="s">
        <v>4149</v>
      </c>
      <c r="B14501" s="602"/>
      <c r="C14501" s="602"/>
      <c r="D14501" s="603"/>
      <c r="E14501" s="604" t="s">
        <v>4140</v>
      </c>
      <c r="F14501" s="686">
        <v>0.25</v>
      </c>
      <c r="G14501" s="606">
        <v>64783.484999999993</v>
      </c>
      <c r="H14501" s="607">
        <v>16195.87</v>
      </c>
    </row>
    <row r="14502" spans="1:8">
      <c r="A14502" s="601"/>
      <c r="B14502" s="602"/>
      <c r="C14502" s="602"/>
      <c r="D14502" s="603"/>
      <c r="E14502" s="604" t="s">
        <v>4141</v>
      </c>
      <c r="F14502" s="633"/>
      <c r="G14502" s="606" t="s">
        <v>4141</v>
      </c>
      <c r="H14502" s="607" t="s">
        <v>4141</v>
      </c>
    </row>
    <row r="14503" spans="1:8">
      <c r="A14503" s="601"/>
      <c r="B14503" s="602"/>
      <c r="C14503" s="602"/>
      <c r="D14503" s="603"/>
      <c r="E14503" s="604" t="s">
        <v>4141</v>
      </c>
      <c r="F14503" s="633"/>
      <c r="G14503" s="606" t="s">
        <v>4141</v>
      </c>
      <c r="H14503" s="607" t="s">
        <v>4141</v>
      </c>
    </row>
    <row r="14504" spans="1:8">
      <c r="A14504" s="601"/>
      <c r="B14504" s="602"/>
      <c r="C14504" s="602"/>
      <c r="D14504" s="603"/>
      <c r="E14504" s="623" t="s">
        <v>4150</v>
      </c>
      <c r="F14504" s="624"/>
      <c r="G14504" s="625"/>
      <c r="H14504" s="612">
        <v>16195.87</v>
      </c>
    </row>
    <row r="14505" spans="1:8">
      <c r="A14505" s="634" t="s">
        <v>4151</v>
      </c>
      <c r="B14505" s="635"/>
      <c r="C14505" s="636"/>
      <c r="D14505" s="637"/>
      <c r="E14505" s="636"/>
      <c r="F14505" s="636"/>
      <c r="G14505" s="638"/>
      <c r="H14505" s="639"/>
    </row>
    <row r="14506" spans="1:8">
      <c r="A14506" s="594" t="s">
        <v>4064</v>
      </c>
      <c r="B14506" s="595"/>
      <c r="C14506" s="595"/>
      <c r="D14506" s="596"/>
      <c r="E14506" s="597" t="s">
        <v>4130</v>
      </c>
      <c r="F14506" s="598" t="s">
        <v>4144</v>
      </c>
      <c r="G14506" s="599" t="s">
        <v>4133</v>
      </c>
      <c r="H14506" s="600" t="s">
        <v>4134</v>
      </c>
    </row>
    <row r="14507" spans="1:8">
      <c r="A14507" s="601" t="s">
        <v>4195</v>
      </c>
      <c r="B14507" s="602"/>
      <c r="C14507" s="602"/>
      <c r="D14507" s="603"/>
      <c r="E14507" s="604" t="s">
        <v>4146</v>
      </c>
      <c r="F14507" s="640">
        <v>1.31</v>
      </c>
      <c r="G14507" s="606">
        <v>45029.264109374999</v>
      </c>
      <c r="H14507" s="607">
        <v>58988.34</v>
      </c>
    </row>
    <row r="14508" spans="1:8">
      <c r="A14508" s="601"/>
      <c r="B14508" s="602"/>
      <c r="C14508" s="602"/>
      <c r="D14508" s="603"/>
      <c r="E14508" s="633" t="s">
        <v>4141</v>
      </c>
      <c r="F14508" s="605"/>
      <c r="G14508" s="606" t="s">
        <v>4141</v>
      </c>
      <c r="H14508" s="607" t="s">
        <v>4141</v>
      </c>
    </row>
    <row r="14509" spans="1:8" ht="13.5" thickBot="1">
      <c r="A14509" s="641"/>
      <c r="B14509" s="642"/>
      <c r="C14509" s="642"/>
      <c r="D14509" s="643"/>
      <c r="E14509" s="644" t="s">
        <v>4153</v>
      </c>
      <c r="F14509" s="645"/>
      <c r="G14509" s="646"/>
      <c r="H14509" s="647">
        <v>58988.34</v>
      </c>
    </row>
    <row r="14510" spans="1:8" ht="13.5" thickBot="1">
      <c r="A14510" s="648" t="s">
        <v>4154</v>
      </c>
      <c r="B14510" s="649"/>
      <c r="C14510" s="649"/>
      <c r="D14510" s="649"/>
      <c r="E14510" s="650"/>
      <c r="F14510" s="651">
        <v>766039.47</v>
      </c>
      <c r="G14510" s="652"/>
      <c r="H14510" s="653"/>
    </row>
    <row r="14512" spans="1:8" ht="13.5" thickBot="1">
      <c r="A14512" s="683"/>
      <c r="B14512" s="683"/>
      <c r="C14512" s="683"/>
      <c r="D14512" s="683"/>
      <c r="E14512" s="683"/>
      <c r="F14512" s="683"/>
      <c r="G14512" s="683"/>
      <c r="H14512" s="683"/>
    </row>
    <row r="14513" spans="1:8" ht="13.5" thickBot="1">
      <c r="A14513" s="573" t="s">
        <v>4129</v>
      </c>
      <c r="B14513" s="581"/>
      <c r="C14513" s="581"/>
      <c r="D14513" s="582" t="s">
        <v>1115</v>
      </c>
      <c r="E14513" s="583" t="s">
        <v>4130</v>
      </c>
      <c r="F14513" s="584" t="s">
        <v>28</v>
      </c>
      <c r="G14513" s="585" t="s">
        <v>0</v>
      </c>
      <c r="H14513" s="586" t="s">
        <v>5449</v>
      </c>
    </row>
    <row r="14514" spans="1:8" ht="15.75" customHeight="1" thickBot="1">
      <c r="A14514" s="684"/>
      <c r="B14514" s="684"/>
      <c r="C14514" s="684"/>
      <c r="D14514" s="684"/>
      <c r="E14514" s="684"/>
      <c r="F14514" s="684"/>
      <c r="G14514" s="684"/>
      <c r="H14514" s="684"/>
    </row>
    <row r="14515" spans="1:8">
      <c r="A14515" s="588" t="s">
        <v>1297</v>
      </c>
      <c r="B14515" s="589"/>
      <c r="C14515" s="590"/>
      <c r="D14515" s="591"/>
      <c r="E14515" s="590"/>
      <c r="F14515" s="590"/>
      <c r="G14515" s="592"/>
      <c r="H14515" s="593"/>
    </row>
    <row r="14516" spans="1:8">
      <c r="A14516" s="594" t="s">
        <v>4064</v>
      </c>
      <c r="B14516" s="595"/>
      <c r="C14516" s="595"/>
      <c r="D14516" s="596"/>
      <c r="E14516" s="597" t="s">
        <v>4130</v>
      </c>
      <c r="F14516" s="598" t="s">
        <v>4132</v>
      </c>
      <c r="G14516" s="599" t="s">
        <v>4133</v>
      </c>
      <c r="H14516" s="600" t="s">
        <v>4134</v>
      </c>
    </row>
    <row r="14517" spans="1:8" ht="13.5">
      <c r="A14517" s="663" t="s">
        <v>5450</v>
      </c>
      <c r="B14517" s="664"/>
      <c r="C14517" s="664"/>
      <c r="D14517" s="665"/>
      <c r="E14517" s="604" t="s">
        <v>4164</v>
      </c>
      <c r="F14517" s="605">
        <v>1</v>
      </c>
      <c r="G14517" s="606">
        <v>188992</v>
      </c>
      <c r="H14517" s="607">
        <v>188992</v>
      </c>
    </row>
    <row r="14518" spans="1:8" ht="13.5">
      <c r="A14518" s="663"/>
      <c r="B14518" s="664"/>
      <c r="C14518" s="664"/>
      <c r="D14518" s="665"/>
      <c r="E14518" s="604" t="s">
        <v>4141</v>
      </c>
      <c r="F14518" s="685"/>
      <c r="G14518" s="606" t="s">
        <v>4141</v>
      </c>
      <c r="H14518" s="607" t="s">
        <v>4141</v>
      </c>
    </row>
    <row r="14519" spans="1:8" ht="13.5">
      <c r="A14519" s="663"/>
      <c r="B14519" s="664"/>
      <c r="C14519" s="664"/>
      <c r="D14519" s="665"/>
      <c r="E14519" s="611" t="s">
        <v>4142</v>
      </c>
      <c r="F14519" s="611"/>
      <c r="G14519" s="611"/>
      <c r="H14519" s="612">
        <v>188992</v>
      </c>
    </row>
    <row r="14520" spans="1:8">
      <c r="A14520" s="613" t="s">
        <v>4143</v>
      </c>
      <c r="B14520" s="614"/>
      <c r="C14520" s="615"/>
      <c r="D14520" s="616"/>
      <c r="E14520" s="615"/>
      <c r="F14520" s="615"/>
      <c r="G14520" s="617"/>
      <c r="H14520" s="618"/>
    </row>
    <row r="14521" spans="1:8">
      <c r="A14521" s="594" t="s">
        <v>4064</v>
      </c>
      <c r="B14521" s="595"/>
      <c r="C14521" s="595"/>
      <c r="D14521" s="596"/>
      <c r="E14521" s="597" t="s">
        <v>4130</v>
      </c>
      <c r="F14521" s="598" t="s">
        <v>4144</v>
      </c>
      <c r="G14521" s="599" t="s">
        <v>4133</v>
      </c>
      <c r="H14521" s="600" t="s">
        <v>4134</v>
      </c>
    </row>
    <row r="14522" spans="1:8">
      <c r="A14522" s="601" t="s">
        <v>4145</v>
      </c>
      <c r="B14522" s="602"/>
      <c r="C14522" s="602"/>
      <c r="D14522" s="603"/>
      <c r="E14522" s="604" t="s">
        <v>4146</v>
      </c>
      <c r="F14522" s="619">
        <v>1.31</v>
      </c>
      <c r="G14522" s="606">
        <v>1587.2183463750353</v>
      </c>
      <c r="H14522" s="607">
        <v>2079.2600000000002</v>
      </c>
    </row>
    <row r="14523" spans="1:8">
      <c r="A14523" s="601"/>
      <c r="B14523" s="602"/>
      <c r="C14523" s="602"/>
      <c r="D14523" s="603"/>
      <c r="E14523" s="604" t="s">
        <v>4141</v>
      </c>
      <c r="F14523" s="619" t="s">
        <v>4141</v>
      </c>
      <c r="G14523" s="606" t="s">
        <v>4141</v>
      </c>
      <c r="H14523" s="607" t="s">
        <v>4141</v>
      </c>
    </row>
    <row r="14524" spans="1:8">
      <c r="A14524" s="620"/>
      <c r="B14524" s="621"/>
      <c r="C14524" s="621"/>
      <c r="D14524" s="622"/>
      <c r="E14524" s="623" t="s">
        <v>4147</v>
      </c>
      <c r="F14524" s="624"/>
      <c r="G14524" s="625"/>
      <c r="H14524" s="612">
        <v>2079.2600000000002</v>
      </c>
    </row>
    <row r="14525" spans="1:8">
      <c r="A14525" s="626" t="s">
        <v>4148</v>
      </c>
      <c r="B14525" s="627"/>
      <c r="C14525" s="628"/>
      <c r="D14525" s="629"/>
      <c r="E14525" s="628"/>
      <c r="F14525" s="628"/>
      <c r="G14525" s="630"/>
      <c r="H14525" s="631"/>
    </row>
    <row r="14526" spans="1:8">
      <c r="A14526" s="594" t="s">
        <v>4064</v>
      </c>
      <c r="B14526" s="595"/>
      <c r="C14526" s="595"/>
      <c r="D14526" s="596"/>
      <c r="E14526" s="597" t="s">
        <v>4130</v>
      </c>
      <c r="F14526" s="598" t="s">
        <v>4132</v>
      </c>
      <c r="G14526" s="599" t="s">
        <v>4133</v>
      </c>
      <c r="H14526" s="600" t="s">
        <v>4134</v>
      </c>
    </row>
    <row r="14527" spans="1:8">
      <c r="A14527" s="601" t="s">
        <v>4149</v>
      </c>
      <c r="B14527" s="602"/>
      <c r="C14527" s="602"/>
      <c r="D14527" s="603"/>
      <c r="E14527" s="604" t="s">
        <v>4140</v>
      </c>
      <c r="F14527" s="686">
        <v>0.25</v>
      </c>
      <c r="G14527" s="606">
        <v>64783.484999999993</v>
      </c>
      <c r="H14527" s="607">
        <v>16195.87</v>
      </c>
    </row>
    <row r="14528" spans="1:8">
      <c r="A14528" s="601"/>
      <c r="B14528" s="602"/>
      <c r="C14528" s="602"/>
      <c r="D14528" s="603"/>
      <c r="E14528" s="604" t="s">
        <v>4141</v>
      </c>
      <c r="F14528" s="633"/>
      <c r="G14528" s="606" t="s">
        <v>4141</v>
      </c>
      <c r="H14528" s="607" t="s">
        <v>4141</v>
      </c>
    </row>
    <row r="14529" spans="1:8">
      <c r="A14529" s="601"/>
      <c r="B14529" s="602"/>
      <c r="C14529" s="602"/>
      <c r="D14529" s="603"/>
      <c r="E14529" s="604" t="s">
        <v>4141</v>
      </c>
      <c r="F14529" s="633"/>
      <c r="G14529" s="606" t="s">
        <v>4141</v>
      </c>
      <c r="H14529" s="607" t="s">
        <v>4141</v>
      </c>
    </row>
    <row r="14530" spans="1:8">
      <c r="A14530" s="601"/>
      <c r="B14530" s="602"/>
      <c r="C14530" s="602"/>
      <c r="D14530" s="603"/>
      <c r="E14530" s="623" t="s">
        <v>4150</v>
      </c>
      <c r="F14530" s="624"/>
      <c r="G14530" s="625"/>
      <c r="H14530" s="612">
        <v>16195.87</v>
      </c>
    </row>
    <row r="14531" spans="1:8">
      <c r="A14531" s="634" t="s">
        <v>4151</v>
      </c>
      <c r="B14531" s="635"/>
      <c r="C14531" s="636"/>
      <c r="D14531" s="637"/>
      <c r="E14531" s="636"/>
      <c r="F14531" s="636"/>
      <c r="G14531" s="638"/>
      <c r="H14531" s="639"/>
    </row>
    <row r="14532" spans="1:8">
      <c r="A14532" s="594" t="s">
        <v>4064</v>
      </c>
      <c r="B14532" s="595"/>
      <c r="C14532" s="595"/>
      <c r="D14532" s="596"/>
      <c r="E14532" s="597" t="s">
        <v>4130</v>
      </c>
      <c r="F14532" s="598" t="s">
        <v>4144</v>
      </c>
      <c r="G14532" s="599" t="s">
        <v>4133</v>
      </c>
      <c r="H14532" s="600" t="s">
        <v>4134</v>
      </c>
    </row>
    <row r="14533" spans="1:8">
      <c r="A14533" s="601" t="s">
        <v>4195</v>
      </c>
      <c r="B14533" s="602"/>
      <c r="C14533" s="602"/>
      <c r="D14533" s="603"/>
      <c r="E14533" s="604" t="s">
        <v>4146</v>
      </c>
      <c r="F14533" s="640">
        <v>1.31</v>
      </c>
      <c r="G14533" s="606">
        <v>45029.264109374999</v>
      </c>
      <c r="H14533" s="607">
        <v>58988.34</v>
      </c>
    </row>
    <row r="14534" spans="1:8">
      <c r="A14534" s="601"/>
      <c r="B14534" s="602"/>
      <c r="C14534" s="602"/>
      <c r="D14534" s="603"/>
      <c r="E14534" s="633" t="s">
        <v>4141</v>
      </c>
      <c r="F14534" s="605"/>
      <c r="G14534" s="606" t="s">
        <v>4141</v>
      </c>
      <c r="H14534" s="607" t="s">
        <v>4141</v>
      </c>
    </row>
    <row r="14535" spans="1:8" ht="13.5" thickBot="1">
      <c r="A14535" s="641"/>
      <c r="B14535" s="642"/>
      <c r="C14535" s="642"/>
      <c r="D14535" s="643"/>
      <c r="E14535" s="644" t="s">
        <v>4153</v>
      </c>
      <c r="F14535" s="645"/>
      <c r="G14535" s="646"/>
      <c r="H14535" s="647">
        <v>58988.34</v>
      </c>
    </row>
    <row r="14536" spans="1:8" ht="13.5" thickBot="1">
      <c r="A14536" s="648" t="s">
        <v>4154</v>
      </c>
      <c r="B14536" s="649"/>
      <c r="C14536" s="649"/>
      <c r="D14536" s="649"/>
      <c r="E14536" s="650"/>
      <c r="F14536" s="651">
        <v>266255.46999999997</v>
      </c>
      <c r="G14536" s="652"/>
      <c r="H14536" s="653"/>
    </row>
    <row r="14538" spans="1:8" ht="13.5" thickBot="1">
      <c r="A14538" s="683"/>
      <c r="B14538" s="683"/>
      <c r="C14538" s="683"/>
      <c r="D14538" s="683"/>
      <c r="E14538" s="683"/>
      <c r="F14538" s="683"/>
      <c r="G14538" s="683"/>
      <c r="H14538" s="683"/>
    </row>
    <row r="14539" spans="1:8" ht="26.25" thickBot="1">
      <c r="A14539" s="573" t="s">
        <v>4129</v>
      </c>
      <c r="B14539" s="581"/>
      <c r="C14539" s="581"/>
      <c r="D14539" s="582" t="s">
        <v>1117</v>
      </c>
      <c r="E14539" s="583" t="s">
        <v>4130</v>
      </c>
      <c r="F14539" s="584" t="s">
        <v>28</v>
      </c>
      <c r="G14539" s="585" t="s">
        <v>0</v>
      </c>
      <c r="H14539" s="586" t="s">
        <v>5451</v>
      </c>
    </row>
    <row r="14540" spans="1:8" ht="15.75" customHeight="1" thickBot="1">
      <c r="A14540" s="684"/>
      <c r="B14540" s="684"/>
      <c r="C14540" s="684"/>
      <c r="D14540" s="684"/>
      <c r="E14540" s="684"/>
      <c r="F14540" s="684"/>
      <c r="G14540" s="684"/>
      <c r="H14540" s="684"/>
    </row>
    <row r="14541" spans="1:8">
      <c r="A14541" s="588" t="s">
        <v>1297</v>
      </c>
      <c r="B14541" s="589"/>
      <c r="C14541" s="590"/>
      <c r="D14541" s="591"/>
      <c r="E14541" s="590"/>
      <c r="F14541" s="590"/>
      <c r="G14541" s="592"/>
      <c r="H14541" s="593"/>
    </row>
    <row r="14542" spans="1:8">
      <c r="A14542" s="594" t="s">
        <v>4064</v>
      </c>
      <c r="B14542" s="595"/>
      <c r="C14542" s="595"/>
      <c r="D14542" s="596"/>
      <c r="E14542" s="597" t="s">
        <v>4130</v>
      </c>
      <c r="F14542" s="598" t="s">
        <v>4132</v>
      </c>
      <c r="G14542" s="599" t="s">
        <v>4133</v>
      </c>
      <c r="H14542" s="600" t="s">
        <v>4134</v>
      </c>
    </row>
    <row r="14543" spans="1:8" ht="13.5">
      <c r="A14543" s="663" t="s">
        <v>5452</v>
      </c>
      <c r="B14543" s="664"/>
      <c r="C14543" s="664"/>
      <c r="D14543" s="665"/>
      <c r="E14543" s="604" t="s">
        <v>4164</v>
      </c>
      <c r="F14543" s="605">
        <v>1</v>
      </c>
      <c r="G14543" s="606">
        <v>368632</v>
      </c>
      <c r="H14543" s="607">
        <v>368632</v>
      </c>
    </row>
    <row r="14544" spans="1:8" ht="13.5">
      <c r="A14544" s="663"/>
      <c r="B14544" s="664"/>
      <c r="C14544" s="664"/>
      <c r="D14544" s="665"/>
      <c r="E14544" s="604" t="s">
        <v>4141</v>
      </c>
      <c r="F14544" s="685"/>
      <c r="G14544" s="606" t="s">
        <v>4141</v>
      </c>
      <c r="H14544" s="607" t="s">
        <v>4141</v>
      </c>
    </row>
    <row r="14545" spans="1:8" ht="13.5">
      <c r="A14545" s="663"/>
      <c r="B14545" s="664"/>
      <c r="C14545" s="664"/>
      <c r="D14545" s="665"/>
      <c r="E14545" s="611" t="s">
        <v>4142</v>
      </c>
      <c r="F14545" s="611"/>
      <c r="G14545" s="611"/>
      <c r="H14545" s="612">
        <v>368632</v>
      </c>
    </row>
    <row r="14546" spans="1:8">
      <c r="A14546" s="613" t="s">
        <v>4143</v>
      </c>
      <c r="B14546" s="614"/>
      <c r="C14546" s="615"/>
      <c r="D14546" s="616"/>
      <c r="E14546" s="615"/>
      <c r="F14546" s="615"/>
      <c r="G14546" s="617"/>
      <c r="H14546" s="618"/>
    </row>
    <row r="14547" spans="1:8">
      <c r="A14547" s="594" t="s">
        <v>4064</v>
      </c>
      <c r="B14547" s="595"/>
      <c r="C14547" s="595"/>
      <c r="D14547" s="596"/>
      <c r="E14547" s="597" t="s">
        <v>4130</v>
      </c>
      <c r="F14547" s="598" t="s">
        <v>4144</v>
      </c>
      <c r="G14547" s="599" t="s">
        <v>4133</v>
      </c>
      <c r="H14547" s="600" t="s">
        <v>4134</v>
      </c>
    </row>
    <row r="14548" spans="1:8">
      <c r="A14548" s="601" t="s">
        <v>4145</v>
      </c>
      <c r="B14548" s="602"/>
      <c r="C14548" s="602"/>
      <c r="D14548" s="603"/>
      <c r="E14548" s="604" t="s">
        <v>4146</v>
      </c>
      <c r="F14548" s="619">
        <v>1.31</v>
      </c>
      <c r="G14548" s="606">
        <v>1587.2183463750353</v>
      </c>
      <c r="H14548" s="607">
        <v>2079.2600000000002</v>
      </c>
    </row>
    <row r="14549" spans="1:8">
      <c r="A14549" s="601"/>
      <c r="B14549" s="602"/>
      <c r="C14549" s="602"/>
      <c r="D14549" s="603"/>
      <c r="E14549" s="604" t="s">
        <v>4141</v>
      </c>
      <c r="F14549" s="619" t="s">
        <v>4141</v>
      </c>
      <c r="G14549" s="606" t="s">
        <v>4141</v>
      </c>
      <c r="H14549" s="607" t="s">
        <v>4141</v>
      </c>
    </row>
    <row r="14550" spans="1:8">
      <c r="A14550" s="620"/>
      <c r="B14550" s="621"/>
      <c r="C14550" s="621"/>
      <c r="D14550" s="622"/>
      <c r="E14550" s="623" t="s">
        <v>4147</v>
      </c>
      <c r="F14550" s="624"/>
      <c r="G14550" s="625"/>
      <c r="H14550" s="612">
        <v>2079.2600000000002</v>
      </c>
    </row>
    <row r="14551" spans="1:8">
      <c r="A14551" s="626" t="s">
        <v>4148</v>
      </c>
      <c r="B14551" s="627"/>
      <c r="C14551" s="628"/>
      <c r="D14551" s="629"/>
      <c r="E14551" s="628"/>
      <c r="F14551" s="628"/>
      <c r="G14551" s="630"/>
      <c r="H14551" s="631"/>
    </row>
    <row r="14552" spans="1:8">
      <c r="A14552" s="594" t="s">
        <v>4064</v>
      </c>
      <c r="B14552" s="595"/>
      <c r="C14552" s="595"/>
      <c r="D14552" s="596"/>
      <c r="E14552" s="597" t="s">
        <v>4130</v>
      </c>
      <c r="F14552" s="598" t="s">
        <v>4132</v>
      </c>
      <c r="G14552" s="599" t="s">
        <v>4133</v>
      </c>
      <c r="H14552" s="600" t="s">
        <v>4134</v>
      </c>
    </row>
    <row r="14553" spans="1:8">
      <c r="A14553" s="601" t="s">
        <v>4149</v>
      </c>
      <c r="B14553" s="602"/>
      <c r="C14553" s="602"/>
      <c r="D14553" s="603"/>
      <c r="E14553" s="604" t="s">
        <v>4140</v>
      </c>
      <c r="F14553" s="686">
        <v>0.25</v>
      </c>
      <c r="G14553" s="606">
        <v>64783.484999999993</v>
      </c>
      <c r="H14553" s="607">
        <v>16195.87</v>
      </c>
    </row>
    <row r="14554" spans="1:8">
      <c r="A14554" s="601"/>
      <c r="B14554" s="602"/>
      <c r="C14554" s="602"/>
      <c r="D14554" s="603"/>
      <c r="E14554" s="604" t="s">
        <v>4141</v>
      </c>
      <c r="F14554" s="633"/>
      <c r="G14554" s="606" t="s">
        <v>4141</v>
      </c>
      <c r="H14554" s="607" t="s">
        <v>4141</v>
      </c>
    </row>
    <row r="14555" spans="1:8">
      <c r="A14555" s="601"/>
      <c r="B14555" s="602"/>
      <c r="C14555" s="602"/>
      <c r="D14555" s="603"/>
      <c r="E14555" s="604" t="s">
        <v>4141</v>
      </c>
      <c r="F14555" s="633"/>
      <c r="G14555" s="606" t="s">
        <v>4141</v>
      </c>
      <c r="H14555" s="607" t="s">
        <v>4141</v>
      </c>
    </row>
    <row r="14556" spans="1:8">
      <c r="A14556" s="601"/>
      <c r="B14556" s="602"/>
      <c r="C14556" s="602"/>
      <c r="D14556" s="603"/>
      <c r="E14556" s="623" t="s">
        <v>4150</v>
      </c>
      <c r="F14556" s="624"/>
      <c r="G14556" s="625"/>
      <c r="H14556" s="612">
        <v>16195.87</v>
      </c>
    </row>
    <row r="14557" spans="1:8">
      <c r="A14557" s="634" t="s">
        <v>4151</v>
      </c>
      <c r="B14557" s="635"/>
      <c r="C14557" s="636"/>
      <c r="D14557" s="637"/>
      <c r="E14557" s="636"/>
      <c r="F14557" s="636"/>
      <c r="G14557" s="638"/>
      <c r="H14557" s="639"/>
    </row>
    <row r="14558" spans="1:8">
      <c r="A14558" s="594" t="s">
        <v>4064</v>
      </c>
      <c r="B14558" s="595"/>
      <c r="C14558" s="595"/>
      <c r="D14558" s="596"/>
      <c r="E14558" s="597" t="s">
        <v>4130</v>
      </c>
      <c r="F14558" s="598" t="s">
        <v>4144</v>
      </c>
      <c r="G14558" s="599" t="s">
        <v>4133</v>
      </c>
      <c r="H14558" s="600" t="s">
        <v>4134</v>
      </c>
    </row>
    <row r="14559" spans="1:8">
      <c r="A14559" s="601" t="s">
        <v>4195</v>
      </c>
      <c r="B14559" s="602"/>
      <c r="C14559" s="602"/>
      <c r="D14559" s="603"/>
      <c r="E14559" s="604" t="s">
        <v>4146</v>
      </c>
      <c r="F14559" s="640">
        <v>1.31</v>
      </c>
      <c r="G14559" s="606">
        <v>45029.264109374999</v>
      </c>
      <c r="H14559" s="607">
        <v>58988.34</v>
      </c>
    </row>
    <row r="14560" spans="1:8">
      <c r="A14560" s="601"/>
      <c r="B14560" s="602"/>
      <c r="C14560" s="602"/>
      <c r="D14560" s="603"/>
      <c r="E14560" s="633" t="s">
        <v>4141</v>
      </c>
      <c r="F14560" s="605"/>
      <c r="G14560" s="606" t="s">
        <v>4141</v>
      </c>
      <c r="H14560" s="607" t="s">
        <v>4141</v>
      </c>
    </row>
    <row r="14561" spans="1:8" ht="13.5" thickBot="1">
      <c r="A14561" s="641"/>
      <c r="B14561" s="642"/>
      <c r="C14561" s="642"/>
      <c r="D14561" s="643"/>
      <c r="E14561" s="644" t="s">
        <v>4153</v>
      </c>
      <c r="F14561" s="645"/>
      <c r="G14561" s="646"/>
      <c r="H14561" s="647">
        <v>58988.34</v>
      </c>
    </row>
    <row r="14562" spans="1:8" ht="13.5" thickBot="1">
      <c r="A14562" s="648" t="s">
        <v>4154</v>
      </c>
      <c r="B14562" s="649"/>
      <c r="C14562" s="649"/>
      <c r="D14562" s="649"/>
      <c r="E14562" s="650"/>
      <c r="F14562" s="651">
        <v>445895.47</v>
      </c>
      <c r="G14562" s="652"/>
      <c r="H14562" s="653"/>
    </row>
    <row r="14564" spans="1:8" ht="13.5" thickBot="1">
      <c r="A14564" s="683"/>
      <c r="B14564" s="683"/>
      <c r="C14564" s="683"/>
      <c r="D14564" s="683"/>
      <c r="E14564" s="683"/>
      <c r="F14564" s="683"/>
      <c r="G14564" s="683"/>
      <c r="H14564" s="683"/>
    </row>
    <row r="14565" spans="1:8" ht="26.25" thickBot="1">
      <c r="A14565" s="573" t="s">
        <v>4129</v>
      </c>
      <c r="B14565" s="581"/>
      <c r="C14565" s="581"/>
      <c r="D14565" s="582" t="s">
        <v>1119</v>
      </c>
      <c r="E14565" s="583" t="s">
        <v>4130</v>
      </c>
      <c r="F14565" s="584" t="s">
        <v>28</v>
      </c>
      <c r="G14565" s="585" t="s">
        <v>0</v>
      </c>
      <c r="H14565" s="586" t="s">
        <v>5453</v>
      </c>
    </row>
    <row r="14566" spans="1:8" ht="15.75" customHeight="1" thickBot="1">
      <c r="A14566" s="684"/>
      <c r="B14566" s="684"/>
      <c r="C14566" s="684"/>
      <c r="D14566" s="684"/>
      <c r="E14566" s="684"/>
      <c r="F14566" s="684"/>
      <c r="G14566" s="684"/>
      <c r="H14566" s="684"/>
    </row>
    <row r="14567" spans="1:8">
      <c r="A14567" s="588" t="s">
        <v>1297</v>
      </c>
      <c r="B14567" s="589"/>
      <c r="C14567" s="590"/>
      <c r="D14567" s="591"/>
      <c r="E14567" s="590"/>
      <c r="F14567" s="590"/>
      <c r="G14567" s="592"/>
      <c r="H14567" s="593"/>
    </row>
    <row r="14568" spans="1:8">
      <c r="A14568" s="594" t="s">
        <v>4064</v>
      </c>
      <c r="B14568" s="595"/>
      <c r="C14568" s="595"/>
      <c r="D14568" s="596"/>
      <c r="E14568" s="597" t="s">
        <v>4130</v>
      </c>
      <c r="F14568" s="598" t="s">
        <v>4132</v>
      </c>
      <c r="G14568" s="599" t="s">
        <v>4133</v>
      </c>
      <c r="H14568" s="600" t="s">
        <v>4134</v>
      </c>
    </row>
    <row r="14569" spans="1:8" ht="13.5">
      <c r="A14569" s="663" t="s">
        <v>5454</v>
      </c>
      <c r="B14569" s="664"/>
      <c r="C14569" s="664"/>
      <c r="D14569" s="665"/>
      <c r="E14569" s="604" t="s">
        <v>4164</v>
      </c>
      <c r="F14569" s="605">
        <v>1</v>
      </c>
      <c r="G14569" s="606">
        <v>335434</v>
      </c>
      <c r="H14569" s="607">
        <v>335434</v>
      </c>
    </row>
    <row r="14570" spans="1:8" ht="13.5">
      <c r="A14570" s="663"/>
      <c r="B14570" s="664"/>
      <c r="C14570" s="664"/>
      <c r="D14570" s="665"/>
      <c r="E14570" s="604" t="s">
        <v>4141</v>
      </c>
      <c r="F14570" s="685"/>
      <c r="G14570" s="606" t="s">
        <v>4141</v>
      </c>
      <c r="H14570" s="607" t="s">
        <v>4141</v>
      </c>
    </row>
    <row r="14571" spans="1:8" ht="13.5">
      <c r="A14571" s="663"/>
      <c r="B14571" s="664"/>
      <c r="C14571" s="664"/>
      <c r="D14571" s="665"/>
      <c r="E14571" s="611" t="s">
        <v>4142</v>
      </c>
      <c r="F14571" s="611"/>
      <c r="G14571" s="611"/>
      <c r="H14571" s="612">
        <v>335434</v>
      </c>
    </row>
    <row r="14572" spans="1:8">
      <c r="A14572" s="613" t="s">
        <v>4143</v>
      </c>
      <c r="B14572" s="614"/>
      <c r="C14572" s="615"/>
      <c r="D14572" s="616"/>
      <c r="E14572" s="615"/>
      <c r="F14572" s="615"/>
      <c r="G14572" s="617"/>
      <c r="H14572" s="618"/>
    </row>
    <row r="14573" spans="1:8">
      <c r="A14573" s="594" t="s">
        <v>4064</v>
      </c>
      <c r="B14573" s="595"/>
      <c r="C14573" s="595"/>
      <c r="D14573" s="596"/>
      <c r="E14573" s="597" t="s">
        <v>4130</v>
      </c>
      <c r="F14573" s="598" t="s">
        <v>4144</v>
      </c>
      <c r="G14573" s="599" t="s">
        <v>4133</v>
      </c>
      <c r="H14573" s="600" t="s">
        <v>4134</v>
      </c>
    </row>
    <row r="14574" spans="1:8">
      <c r="A14574" s="601" t="s">
        <v>4145</v>
      </c>
      <c r="B14574" s="602"/>
      <c r="C14574" s="602"/>
      <c r="D14574" s="603"/>
      <c r="E14574" s="604" t="s">
        <v>4146</v>
      </c>
      <c r="F14574" s="619">
        <v>1.31</v>
      </c>
      <c r="G14574" s="606">
        <v>1587.2183463750353</v>
      </c>
      <c r="H14574" s="607">
        <v>2079.2600000000002</v>
      </c>
    </row>
    <row r="14575" spans="1:8">
      <c r="A14575" s="601"/>
      <c r="B14575" s="602"/>
      <c r="C14575" s="602"/>
      <c r="D14575" s="603"/>
      <c r="E14575" s="604" t="s">
        <v>4141</v>
      </c>
      <c r="F14575" s="619" t="s">
        <v>4141</v>
      </c>
      <c r="G14575" s="606" t="s">
        <v>4141</v>
      </c>
      <c r="H14575" s="607" t="s">
        <v>4141</v>
      </c>
    </row>
    <row r="14576" spans="1:8">
      <c r="A14576" s="620"/>
      <c r="B14576" s="621"/>
      <c r="C14576" s="621"/>
      <c r="D14576" s="622"/>
      <c r="E14576" s="623" t="s">
        <v>4147</v>
      </c>
      <c r="F14576" s="624"/>
      <c r="G14576" s="625"/>
      <c r="H14576" s="612">
        <v>2079.2600000000002</v>
      </c>
    </row>
    <row r="14577" spans="1:8">
      <c r="A14577" s="626" t="s">
        <v>4148</v>
      </c>
      <c r="B14577" s="627"/>
      <c r="C14577" s="628"/>
      <c r="D14577" s="629"/>
      <c r="E14577" s="628"/>
      <c r="F14577" s="628"/>
      <c r="G14577" s="630"/>
      <c r="H14577" s="631"/>
    </row>
    <row r="14578" spans="1:8">
      <c r="A14578" s="594" t="s">
        <v>4064</v>
      </c>
      <c r="B14578" s="595"/>
      <c r="C14578" s="595"/>
      <c r="D14578" s="596"/>
      <c r="E14578" s="597" t="s">
        <v>4130</v>
      </c>
      <c r="F14578" s="598" t="s">
        <v>4132</v>
      </c>
      <c r="G14578" s="599" t="s">
        <v>4133</v>
      </c>
      <c r="H14578" s="600" t="s">
        <v>4134</v>
      </c>
    </row>
    <row r="14579" spans="1:8">
      <c r="A14579" s="601" t="s">
        <v>4149</v>
      </c>
      <c r="B14579" s="602"/>
      <c r="C14579" s="602"/>
      <c r="D14579" s="603"/>
      <c r="E14579" s="604" t="s">
        <v>4140</v>
      </c>
      <c r="F14579" s="686">
        <v>0.25</v>
      </c>
      <c r="G14579" s="606">
        <v>64783.484999999993</v>
      </c>
      <c r="H14579" s="607">
        <v>16195.87</v>
      </c>
    </row>
    <row r="14580" spans="1:8">
      <c r="A14580" s="601"/>
      <c r="B14580" s="602"/>
      <c r="C14580" s="602"/>
      <c r="D14580" s="603"/>
      <c r="E14580" s="604" t="s">
        <v>4141</v>
      </c>
      <c r="F14580" s="633"/>
      <c r="G14580" s="606" t="s">
        <v>4141</v>
      </c>
      <c r="H14580" s="607" t="s">
        <v>4141</v>
      </c>
    </row>
    <row r="14581" spans="1:8">
      <c r="A14581" s="601"/>
      <c r="B14581" s="602"/>
      <c r="C14581" s="602"/>
      <c r="D14581" s="603"/>
      <c r="E14581" s="604" t="s">
        <v>4141</v>
      </c>
      <c r="F14581" s="633"/>
      <c r="G14581" s="606" t="s">
        <v>4141</v>
      </c>
      <c r="H14581" s="607" t="s">
        <v>4141</v>
      </c>
    </row>
    <row r="14582" spans="1:8">
      <c r="A14582" s="601"/>
      <c r="B14582" s="602"/>
      <c r="C14582" s="602"/>
      <c r="D14582" s="603"/>
      <c r="E14582" s="623" t="s">
        <v>4150</v>
      </c>
      <c r="F14582" s="624"/>
      <c r="G14582" s="625"/>
      <c r="H14582" s="612">
        <v>16195.87</v>
      </c>
    </row>
    <row r="14583" spans="1:8">
      <c r="A14583" s="634" t="s">
        <v>4151</v>
      </c>
      <c r="B14583" s="635"/>
      <c r="C14583" s="636"/>
      <c r="D14583" s="637"/>
      <c r="E14583" s="636"/>
      <c r="F14583" s="636"/>
      <c r="G14583" s="638"/>
      <c r="H14583" s="639"/>
    </row>
    <row r="14584" spans="1:8">
      <c r="A14584" s="594" t="s">
        <v>4064</v>
      </c>
      <c r="B14584" s="595"/>
      <c r="C14584" s="595"/>
      <c r="D14584" s="596"/>
      <c r="E14584" s="597" t="s">
        <v>4130</v>
      </c>
      <c r="F14584" s="598" t="s">
        <v>4144</v>
      </c>
      <c r="G14584" s="599" t="s">
        <v>4133</v>
      </c>
      <c r="H14584" s="600" t="s">
        <v>4134</v>
      </c>
    </row>
    <row r="14585" spans="1:8">
      <c r="A14585" s="601" t="s">
        <v>4195</v>
      </c>
      <c r="B14585" s="602"/>
      <c r="C14585" s="602"/>
      <c r="D14585" s="603"/>
      <c r="E14585" s="604" t="s">
        <v>4146</v>
      </c>
      <c r="F14585" s="640">
        <v>1.31</v>
      </c>
      <c r="G14585" s="606">
        <v>45029.264109374999</v>
      </c>
      <c r="H14585" s="607">
        <v>58988.34</v>
      </c>
    </row>
    <row r="14586" spans="1:8">
      <c r="A14586" s="601"/>
      <c r="B14586" s="602"/>
      <c r="C14586" s="602"/>
      <c r="D14586" s="603"/>
      <c r="E14586" s="633" t="s">
        <v>4141</v>
      </c>
      <c r="F14586" s="605"/>
      <c r="G14586" s="606" t="s">
        <v>4141</v>
      </c>
      <c r="H14586" s="607" t="s">
        <v>4141</v>
      </c>
    </row>
    <row r="14587" spans="1:8" ht="13.5" thickBot="1">
      <c r="A14587" s="641"/>
      <c r="B14587" s="642"/>
      <c r="C14587" s="642"/>
      <c r="D14587" s="643"/>
      <c r="E14587" s="644" t="s">
        <v>4153</v>
      </c>
      <c r="F14587" s="645"/>
      <c r="G14587" s="646"/>
      <c r="H14587" s="647">
        <v>58988.34</v>
      </c>
    </row>
    <row r="14588" spans="1:8" ht="13.5" thickBot="1">
      <c r="A14588" s="648" t="s">
        <v>4154</v>
      </c>
      <c r="B14588" s="649"/>
      <c r="C14588" s="649"/>
      <c r="D14588" s="649"/>
      <c r="E14588" s="650"/>
      <c r="F14588" s="651">
        <v>412697.47</v>
      </c>
      <c r="G14588" s="652"/>
      <c r="H14588" s="653"/>
    </row>
    <row r="14590" spans="1:8" ht="13.5" thickBot="1">
      <c r="A14590" s="683"/>
      <c r="B14590" s="683"/>
      <c r="C14590" s="683"/>
      <c r="D14590" s="683"/>
      <c r="E14590" s="683"/>
      <c r="F14590" s="683"/>
      <c r="G14590" s="683"/>
      <c r="H14590" s="683"/>
    </row>
    <row r="14591" spans="1:8" ht="13.5" thickBot="1">
      <c r="A14591" s="573" t="s">
        <v>4129</v>
      </c>
      <c r="B14591" s="581"/>
      <c r="C14591" s="581"/>
      <c r="D14591" s="582" t="s">
        <v>1121</v>
      </c>
      <c r="E14591" s="583" t="s">
        <v>4130</v>
      </c>
      <c r="F14591" s="584" t="s">
        <v>28</v>
      </c>
      <c r="G14591" s="585" t="s">
        <v>0</v>
      </c>
      <c r="H14591" s="586" t="s">
        <v>5455</v>
      </c>
    </row>
    <row r="14592" spans="1:8" ht="15.75" customHeight="1" thickBot="1">
      <c r="A14592" s="684"/>
      <c r="B14592" s="684"/>
      <c r="C14592" s="684"/>
      <c r="D14592" s="684"/>
      <c r="E14592" s="684"/>
      <c r="F14592" s="684"/>
      <c r="G14592" s="684"/>
      <c r="H14592" s="684"/>
    </row>
    <row r="14593" spans="1:8">
      <c r="A14593" s="588" t="s">
        <v>1297</v>
      </c>
      <c r="B14593" s="589"/>
      <c r="C14593" s="590"/>
      <c r="D14593" s="591"/>
      <c r="E14593" s="590"/>
      <c r="F14593" s="590"/>
      <c r="G14593" s="592"/>
      <c r="H14593" s="593"/>
    </row>
    <row r="14594" spans="1:8">
      <c r="A14594" s="594" t="s">
        <v>4064</v>
      </c>
      <c r="B14594" s="595"/>
      <c r="C14594" s="595"/>
      <c r="D14594" s="596"/>
      <c r="E14594" s="597" t="s">
        <v>4130</v>
      </c>
      <c r="F14594" s="598" t="s">
        <v>4132</v>
      </c>
      <c r="G14594" s="599" t="s">
        <v>4133</v>
      </c>
      <c r="H14594" s="600" t="s">
        <v>4134</v>
      </c>
    </row>
    <row r="14595" spans="1:8" ht="13.5">
      <c r="A14595" s="663" t="s">
        <v>5456</v>
      </c>
      <c r="B14595" s="664"/>
      <c r="C14595" s="664"/>
      <c r="D14595" s="665"/>
      <c r="E14595" s="604" t="s">
        <v>4164</v>
      </c>
      <c r="F14595" s="605">
        <v>1</v>
      </c>
      <c r="G14595" s="606">
        <v>404986</v>
      </c>
      <c r="H14595" s="607">
        <v>404986</v>
      </c>
    </row>
    <row r="14596" spans="1:8" ht="13.5">
      <c r="A14596" s="663"/>
      <c r="B14596" s="664"/>
      <c r="C14596" s="664"/>
      <c r="D14596" s="665"/>
      <c r="E14596" s="604" t="s">
        <v>4141</v>
      </c>
      <c r="F14596" s="685"/>
      <c r="G14596" s="606" t="s">
        <v>4141</v>
      </c>
      <c r="H14596" s="607" t="s">
        <v>4141</v>
      </c>
    </row>
    <row r="14597" spans="1:8" ht="13.5">
      <c r="A14597" s="663"/>
      <c r="B14597" s="664"/>
      <c r="C14597" s="664"/>
      <c r="D14597" s="665"/>
      <c r="E14597" s="611" t="s">
        <v>4142</v>
      </c>
      <c r="F14597" s="611"/>
      <c r="G14597" s="611"/>
      <c r="H14597" s="612">
        <v>404986</v>
      </c>
    </row>
    <row r="14598" spans="1:8">
      <c r="A14598" s="613" t="s">
        <v>4143</v>
      </c>
      <c r="B14598" s="614"/>
      <c r="C14598" s="615"/>
      <c r="D14598" s="616"/>
      <c r="E14598" s="615"/>
      <c r="F14598" s="615"/>
      <c r="G14598" s="617"/>
      <c r="H14598" s="618"/>
    </row>
    <row r="14599" spans="1:8">
      <c r="A14599" s="594" t="s">
        <v>4064</v>
      </c>
      <c r="B14599" s="595"/>
      <c r="C14599" s="595"/>
      <c r="D14599" s="596"/>
      <c r="E14599" s="597" t="s">
        <v>4130</v>
      </c>
      <c r="F14599" s="598" t="s">
        <v>4144</v>
      </c>
      <c r="G14599" s="599" t="s">
        <v>4133</v>
      </c>
      <c r="H14599" s="600" t="s">
        <v>4134</v>
      </c>
    </row>
    <row r="14600" spans="1:8">
      <c r="A14600" s="601" t="s">
        <v>4145</v>
      </c>
      <c r="B14600" s="602"/>
      <c r="C14600" s="602"/>
      <c r="D14600" s="603"/>
      <c r="E14600" s="604" t="s">
        <v>4146</v>
      </c>
      <c r="F14600" s="619">
        <v>1.31</v>
      </c>
      <c r="G14600" s="606">
        <v>1587.2183463750353</v>
      </c>
      <c r="H14600" s="607">
        <v>2079.2600000000002</v>
      </c>
    </row>
    <row r="14601" spans="1:8">
      <c r="A14601" s="601"/>
      <c r="B14601" s="602"/>
      <c r="C14601" s="602"/>
      <c r="D14601" s="603"/>
      <c r="E14601" s="604" t="s">
        <v>4141</v>
      </c>
      <c r="F14601" s="619" t="s">
        <v>4141</v>
      </c>
      <c r="G14601" s="606" t="s">
        <v>4141</v>
      </c>
      <c r="H14601" s="607" t="s">
        <v>4141</v>
      </c>
    </row>
    <row r="14602" spans="1:8">
      <c r="A14602" s="620"/>
      <c r="B14602" s="621"/>
      <c r="C14602" s="621"/>
      <c r="D14602" s="622"/>
      <c r="E14602" s="623" t="s">
        <v>4147</v>
      </c>
      <c r="F14602" s="624"/>
      <c r="G14602" s="625"/>
      <c r="H14602" s="612">
        <v>2079.2600000000002</v>
      </c>
    </row>
    <row r="14603" spans="1:8">
      <c r="A14603" s="626" t="s">
        <v>4148</v>
      </c>
      <c r="B14603" s="627"/>
      <c r="C14603" s="628"/>
      <c r="D14603" s="629"/>
      <c r="E14603" s="628"/>
      <c r="F14603" s="628"/>
      <c r="G14603" s="630"/>
      <c r="H14603" s="631"/>
    </row>
    <row r="14604" spans="1:8">
      <c r="A14604" s="594" t="s">
        <v>4064</v>
      </c>
      <c r="B14604" s="595"/>
      <c r="C14604" s="595"/>
      <c r="D14604" s="596"/>
      <c r="E14604" s="597" t="s">
        <v>4130</v>
      </c>
      <c r="F14604" s="598" t="s">
        <v>4132</v>
      </c>
      <c r="G14604" s="599" t="s">
        <v>4133</v>
      </c>
      <c r="H14604" s="600" t="s">
        <v>4134</v>
      </c>
    </row>
    <row r="14605" spans="1:8">
      <c r="A14605" s="601" t="s">
        <v>4149</v>
      </c>
      <c r="B14605" s="602"/>
      <c r="C14605" s="602"/>
      <c r="D14605" s="603"/>
      <c r="E14605" s="604" t="s">
        <v>4140</v>
      </c>
      <c r="F14605" s="686">
        <v>0.25</v>
      </c>
      <c r="G14605" s="606">
        <v>64783.484999999993</v>
      </c>
      <c r="H14605" s="607">
        <v>16195.87</v>
      </c>
    </row>
    <row r="14606" spans="1:8">
      <c r="A14606" s="601"/>
      <c r="B14606" s="602"/>
      <c r="C14606" s="602"/>
      <c r="D14606" s="603"/>
      <c r="E14606" s="604" t="s">
        <v>4141</v>
      </c>
      <c r="F14606" s="633"/>
      <c r="G14606" s="606" t="s">
        <v>4141</v>
      </c>
      <c r="H14606" s="607" t="s">
        <v>4141</v>
      </c>
    </row>
    <row r="14607" spans="1:8">
      <c r="A14607" s="601"/>
      <c r="B14607" s="602"/>
      <c r="C14607" s="602"/>
      <c r="D14607" s="603"/>
      <c r="E14607" s="604" t="s">
        <v>4141</v>
      </c>
      <c r="F14607" s="633"/>
      <c r="G14607" s="606" t="s">
        <v>4141</v>
      </c>
      <c r="H14607" s="607" t="s">
        <v>4141</v>
      </c>
    </row>
    <row r="14608" spans="1:8">
      <c r="A14608" s="601"/>
      <c r="B14608" s="602"/>
      <c r="C14608" s="602"/>
      <c r="D14608" s="603"/>
      <c r="E14608" s="623" t="s">
        <v>4150</v>
      </c>
      <c r="F14608" s="624"/>
      <c r="G14608" s="625"/>
      <c r="H14608" s="612">
        <v>16195.87</v>
      </c>
    </row>
    <row r="14609" spans="1:8">
      <c r="A14609" s="634" t="s">
        <v>4151</v>
      </c>
      <c r="B14609" s="635"/>
      <c r="C14609" s="636"/>
      <c r="D14609" s="637"/>
      <c r="E14609" s="636"/>
      <c r="F14609" s="636"/>
      <c r="G14609" s="638"/>
      <c r="H14609" s="639"/>
    </row>
    <row r="14610" spans="1:8">
      <c r="A14610" s="594" t="s">
        <v>4064</v>
      </c>
      <c r="B14610" s="595"/>
      <c r="C14610" s="595"/>
      <c r="D14610" s="596"/>
      <c r="E14610" s="597" t="s">
        <v>4130</v>
      </c>
      <c r="F14610" s="598" t="s">
        <v>4144</v>
      </c>
      <c r="G14610" s="599" t="s">
        <v>4133</v>
      </c>
      <c r="H14610" s="600" t="s">
        <v>4134</v>
      </c>
    </row>
    <row r="14611" spans="1:8">
      <c r="A14611" s="601" t="s">
        <v>4195</v>
      </c>
      <c r="B14611" s="602"/>
      <c r="C14611" s="602"/>
      <c r="D14611" s="603"/>
      <c r="E14611" s="604" t="s">
        <v>4146</v>
      </c>
      <c r="F14611" s="640">
        <v>1.31</v>
      </c>
      <c r="G14611" s="606">
        <v>45029.264109374999</v>
      </c>
      <c r="H14611" s="607">
        <v>58988.34</v>
      </c>
    </row>
    <row r="14612" spans="1:8">
      <c r="A14612" s="601"/>
      <c r="B14612" s="602"/>
      <c r="C14612" s="602"/>
      <c r="D14612" s="603"/>
      <c r="E14612" s="633" t="s">
        <v>4141</v>
      </c>
      <c r="F14612" s="605"/>
      <c r="G14612" s="606" t="s">
        <v>4141</v>
      </c>
      <c r="H14612" s="607" t="s">
        <v>4141</v>
      </c>
    </row>
    <row r="14613" spans="1:8" ht="13.5" thickBot="1">
      <c r="A14613" s="641"/>
      <c r="B14613" s="642"/>
      <c r="C14613" s="642"/>
      <c r="D14613" s="643"/>
      <c r="E14613" s="644" t="s">
        <v>4153</v>
      </c>
      <c r="F14613" s="645"/>
      <c r="G14613" s="646"/>
      <c r="H14613" s="647">
        <v>58988.34</v>
      </c>
    </row>
    <row r="14614" spans="1:8" ht="13.5" thickBot="1">
      <c r="A14614" s="648" t="s">
        <v>4154</v>
      </c>
      <c r="B14614" s="649"/>
      <c r="C14614" s="649"/>
      <c r="D14614" s="649"/>
      <c r="E14614" s="650"/>
      <c r="F14614" s="651">
        <v>482249.47</v>
      </c>
      <c r="G14614" s="652"/>
      <c r="H14614" s="653"/>
    </row>
    <row r="14616" spans="1:8" ht="13.5" thickBot="1">
      <c r="A14616" s="683"/>
      <c r="B14616" s="683"/>
      <c r="C14616" s="683"/>
      <c r="D14616" s="683"/>
      <c r="E14616" s="683"/>
      <c r="F14616" s="683"/>
      <c r="G14616" s="683"/>
      <c r="H14616" s="683"/>
    </row>
    <row r="14617" spans="1:8" ht="13.5" thickBot="1">
      <c r="A14617" s="573" t="s">
        <v>4129</v>
      </c>
      <c r="B14617" s="581"/>
      <c r="C14617" s="581"/>
      <c r="D14617" s="582" t="s">
        <v>1123</v>
      </c>
      <c r="E14617" s="583" t="s">
        <v>4130</v>
      </c>
      <c r="F14617" s="584" t="s">
        <v>28</v>
      </c>
      <c r="G14617" s="585" t="s">
        <v>0</v>
      </c>
      <c r="H14617" s="586" t="s">
        <v>5457</v>
      </c>
    </row>
    <row r="14618" spans="1:8" ht="15.75" customHeight="1" thickBot="1">
      <c r="A14618" s="684"/>
      <c r="B14618" s="684"/>
      <c r="C14618" s="684"/>
      <c r="D14618" s="684"/>
      <c r="E14618" s="684"/>
      <c r="F14618" s="684"/>
      <c r="G14618" s="684"/>
      <c r="H14618" s="684"/>
    </row>
    <row r="14619" spans="1:8">
      <c r="A14619" s="588" t="s">
        <v>1297</v>
      </c>
      <c r="B14619" s="589"/>
      <c r="C14619" s="590"/>
      <c r="D14619" s="591"/>
      <c r="E14619" s="590"/>
      <c r="F14619" s="590"/>
      <c r="G14619" s="592"/>
      <c r="H14619" s="593"/>
    </row>
    <row r="14620" spans="1:8">
      <c r="A14620" s="594" t="s">
        <v>4064</v>
      </c>
      <c r="B14620" s="595"/>
      <c r="C14620" s="595"/>
      <c r="D14620" s="596"/>
      <c r="E14620" s="597" t="s">
        <v>4130</v>
      </c>
      <c r="F14620" s="598" t="s">
        <v>4132</v>
      </c>
      <c r="G14620" s="599" t="s">
        <v>4133</v>
      </c>
      <c r="H14620" s="600" t="s">
        <v>4134</v>
      </c>
    </row>
    <row r="14621" spans="1:8" ht="13.5">
      <c r="A14621" s="663" t="s">
        <v>5458</v>
      </c>
      <c r="B14621" s="664"/>
      <c r="C14621" s="664"/>
      <c r="D14621" s="665"/>
      <c r="E14621" s="604" t="s">
        <v>4164</v>
      </c>
      <c r="F14621" s="605">
        <v>1</v>
      </c>
      <c r="G14621" s="606">
        <v>244053</v>
      </c>
      <c r="H14621" s="607">
        <v>244053</v>
      </c>
    </row>
    <row r="14622" spans="1:8" ht="13.5">
      <c r="A14622" s="663"/>
      <c r="B14622" s="664"/>
      <c r="C14622" s="664"/>
      <c r="D14622" s="665"/>
      <c r="E14622" s="604" t="s">
        <v>4141</v>
      </c>
      <c r="F14622" s="685"/>
      <c r="G14622" s="606" t="s">
        <v>4141</v>
      </c>
      <c r="H14622" s="607" t="s">
        <v>4141</v>
      </c>
    </row>
    <row r="14623" spans="1:8" ht="13.5">
      <c r="A14623" s="663"/>
      <c r="B14623" s="664"/>
      <c r="C14623" s="664"/>
      <c r="D14623" s="665"/>
      <c r="E14623" s="611" t="s">
        <v>4142</v>
      </c>
      <c r="F14623" s="611"/>
      <c r="G14623" s="611"/>
      <c r="H14623" s="612">
        <v>244053</v>
      </c>
    </row>
    <row r="14624" spans="1:8">
      <c r="A14624" s="613" t="s">
        <v>4143</v>
      </c>
      <c r="B14624" s="614"/>
      <c r="C14624" s="615"/>
      <c r="D14624" s="616"/>
      <c r="E14624" s="615"/>
      <c r="F14624" s="615"/>
      <c r="G14624" s="617"/>
      <c r="H14624" s="618"/>
    </row>
    <row r="14625" spans="1:8">
      <c r="A14625" s="594" t="s">
        <v>4064</v>
      </c>
      <c r="B14625" s="595"/>
      <c r="C14625" s="595"/>
      <c r="D14625" s="596"/>
      <c r="E14625" s="597" t="s">
        <v>4130</v>
      </c>
      <c r="F14625" s="598" t="s">
        <v>4144</v>
      </c>
      <c r="G14625" s="599" t="s">
        <v>4133</v>
      </c>
      <c r="H14625" s="600" t="s">
        <v>4134</v>
      </c>
    </row>
    <row r="14626" spans="1:8">
      <c r="A14626" s="601" t="s">
        <v>4145</v>
      </c>
      <c r="B14626" s="602"/>
      <c r="C14626" s="602"/>
      <c r="D14626" s="603"/>
      <c r="E14626" s="604" t="s">
        <v>4146</v>
      </c>
      <c r="F14626" s="619">
        <v>1.31</v>
      </c>
      <c r="G14626" s="606">
        <v>1587.2183463750353</v>
      </c>
      <c r="H14626" s="607">
        <v>2079.2600000000002</v>
      </c>
    </row>
    <row r="14627" spans="1:8">
      <c r="A14627" s="601"/>
      <c r="B14627" s="602"/>
      <c r="C14627" s="602"/>
      <c r="D14627" s="603"/>
      <c r="E14627" s="604" t="s">
        <v>4141</v>
      </c>
      <c r="F14627" s="619" t="s">
        <v>4141</v>
      </c>
      <c r="G14627" s="606" t="s">
        <v>4141</v>
      </c>
      <c r="H14627" s="607" t="s">
        <v>4141</v>
      </c>
    </row>
    <row r="14628" spans="1:8">
      <c r="A14628" s="620"/>
      <c r="B14628" s="621"/>
      <c r="C14628" s="621"/>
      <c r="D14628" s="622"/>
      <c r="E14628" s="623" t="s">
        <v>4147</v>
      </c>
      <c r="F14628" s="624"/>
      <c r="G14628" s="625"/>
      <c r="H14628" s="612">
        <v>2079.2600000000002</v>
      </c>
    </row>
    <row r="14629" spans="1:8">
      <c r="A14629" s="626" t="s">
        <v>4148</v>
      </c>
      <c r="B14629" s="627"/>
      <c r="C14629" s="628"/>
      <c r="D14629" s="629"/>
      <c r="E14629" s="628"/>
      <c r="F14629" s="628"/>
      <c r="G14629" s="630"/>
      <c r="H14629" s="631"/>
    </row>
    <row r="14630" spans="1:8">
      <c r="A14630" s="594" t="s">
        <v>4064</v>
      </c>
      <c r="B14630" s="595"/>
      <c r="C14630" s="595"/>
      <c r="D14630" s="596"/>
      <c r="E14630" s="597" t="s">
        <v>4130</v>
      </c>
      <c r="F14630" s="598" t="s">
        <v>4132</v>
      </c>
      <c r="G14630" s="599" t="s">
        <v>4133</v>
      </c>
      <c r="H14630" s="600" t="s">
        <v>4134</v>
      </c>
    </row>
    <row r="14631" spans="1:8">
      <c r="A14631" s="601" t="s">
        <v>4149</v>
      </c>
      <c r="B14631" s="602"/>
      <c r="C14631" s="602"/>
      <c r="D14631" s="603"/>
      <c r="E14631" s="604" t="s">
        <v>4140</v>
      </c>
      <c r="F14631" s="686">
        <v>0.25</v>
      </c>
      <c r="G14631" s="606">
        <v>64783.484999999993</v>
      </c>
      <c r="H14631" s="607">
        <v>16195.87</v>
      </c>
    </row>
    <row r="14632" spans="1:8">
      <c r="A14632" s="601"/>
      <c r="B14632" s="602"/>
      <c r="C14632" s="602"/>
      <c r="D14632" s="603"/>
      <c r="E14632" s="604" t="s">
        <v>4141</v>
      </c>
      <c r="F14632" s="633"/>
      <c r="G14632" s="606" t="s">
        <v>4141</v>
      </c>
      <c r="H14632" s="607" t="s">
        <v>4141</v>
      </c>
    </row>
    <row r="14633" spans="1:8">
      <c r="A14633" s="601"/>
      <c r="B14633" s="602"/>
      <c r="C14633" s="602"/>
      <c r="D14633" s="603"/>
      <c r="E14633" s="604" t="s">
        <v>4141</v>
      </c>
      <c r="F14633" s="633"/>
      <c r="G14633" s="606" t="s">
        <v>4141</v>
      </c>
      <c r="H14633" s="607" t="s">
        <v>4141</v>
      </c>
    </row>
    <row r="14634" spans="1:8">
      <c r="A14634" s="601"/>
      <c r="B14634" s="602"/>
      <c r="C14634" s="602"/>
      <c r="D14634" s="603"/>
      <c r="E14634" s="623" t="s">
        <v>4150</v>
      </c>
      <c r="F14634" s="624"/>
      <c r="G14634" s="625"/>
      <c r="H14634" s="612">
        <v>16195.87</v>
      </c>
    </row>
    <row r="14635" spans="1:8">
      <c r="A14635" s="634" t="s">
        <v>4151</v>
      </c>
      <c r="B14635" s="635"/>
      <c r="C14635" s="636"/>
      <c r="D14635" s="637"/>
      <c r="E14635" s="636"/>
      <c r="F14635" s="636"/>
      <c r="G14635" s="638"/>
      <c r="H14635" s="639"/>
    </row>
    <row r="14636" spans="1:8">
      <c r="A14636" s="594" t="s">
        <v>4064</v>
      </c>
      <c r="B14636" s="595"/>
      <c r="C14636" s="595"/>
      <c r="D14636" s="596"/>
      <c r="E14636" s="597" t="s">
        <v>4130</v>
      </c>
      <c r="F14636" s="598" t="s">
        <v>4144</v>
      </c>
      <c r="G14636" s="599" t="s">
        <v>4133</v>
      </c>
      <c r="H14636" s="600" t="s">
        <v>4134</v>
      </c>
    </row>
    <row r="14637" spans="1:8">
      <c r="A14637" s="601" t="s">
        <v>4195</v>
      </c>
      <c r="B14637" s="602"/>
      <c r="C14637" s="602"/>
      <c r="D14637" s="603"/>
      <c r="E14637" s="604" t="s">
        <v>4146</v>
      </c>
      <c r="F14637" s="640">
        <v>1.31</v>
      </c>
      <c r="G14637" s="606">
        <v>45029.264109374999</v>
      </c>
      <c r="H14637" s="607">
        <v>58988.34</v>
      </c>
    </row>
    <row r="14638" spans="1:8">
      <c r="A14638" s="601"/>
      <c r="B14638" s="602"/>
      <c r="C14638" s="602"/>
      <c r="D14638" s="603"/>
      <c r="E14638" s="633" t="s">
        <v>4141</v>
      </c>
      <c r="F14638" s="605"/>
      <c r="G14638" s="606" t="s">
        <v>4141</v>
      </c>
      <c r="H14638" s="607" t="s">
        <v>4141</v>
      </c>
    </row>
    <row r="14639" spans="1:8" ht="13.5" thickBot="1">
      <c r="A14639" s="641"/>
      <c r="B14639" s="642"/>
      <c r="C14639" s="642"/>
      <c r="D14639" s="643"/>
      <c r="E14639" s="644" t="s">
        <v>4153</v>
      </c>
      <c r="F14639" s="645"/>
      <c r="G14639" s="646"/>
      <c r="H14639" s="647">
        <v>58988.34</v>
      </c>
    </row>
    <row r="14640" spans="1:8" ht="13.5" thickBot="1">
      <c r="A14640" s="648" t="s">
        <v>4154</v>
      </c>
      <c r="B14640" s="649"/>
      <c r="C14640" s="649"/>
      <c r="D14640" s="649"/>
      <c r="E14640" s="650"/>
      <c r="F14640" s="651">
        <v>321316.46999999997</v>
      </c>
      <c r="G14640" s="652"/>
      <c r="H14640" s="653"/>
    </row>
    <row r="14642" spans="1:8" ht="13.5" thickBot="1">
      <c r="A14642" s="683"/>
      <c r="B14642" s="683"/>
      <c r="C14642" s="683"/>
      <c r="D14642" s="683"/>
      <c r="E14642" s="683"/>
      <c r="F14642" s="683"/>
      <c r="G14642" s="683"/>
      <c r="H14642" s="683"/>
    </row>
    <row r="14643" spans="1:8" ht="26.25" thickBot="1">
      <c r="A14643" s="573" t="s">
        <v>4129</v>
      </c>
      <c r="B14643" s="581"/>
      <c r="C14643" s="581"/>
      <c r="D14643" s="582" t="s">
        <v>1125</v>
      </c>
      <c r="E14643" s="583" t="s">
        <v>4130</v>
      </c>
      <c r="F14643" s="584" t="s">
        <v>28</v>
      </c>
      <c r="G14643" s="585" t="s">
        <v>0</v>
      </c>
      <c r="H14643" s="586" t="s">
        <v>5459</v>
      </c>
    </row>
    <row r="14644" spans="1:8" ht="15.75" customHeight="1" thickBot="1">
      <c r="A14644" s="684"/>
      <c r="B14644" s="684"/>
      <c r="C14644" s="684"/>
      <c r="D14644" s="684"/>
      <c r="E14644" s="684"/>
      <c r="F14644" s="684"/>
      <c r="G14644" s="684"/>
      <c r="H14644" s="684"/>
    </row>
    <row r="14645" spans="1:8">
      <c r="A14645" s="588" t="s">
        <v>1297</v>
      </c>
      <c r="B14645" s="589"/>
      <c r="C14645" s="590"/>
      <c r="D14645" s="591"/>
      <c r="E14645" s="590"/>
      <c r="F14645" s="590"/>
      <c r="G14645" s="592"/>
      <c r="H14645" s="593"/>
    </row>
    <row r="14646" spans="1:8">
      <c r="A14646" s="594" t="s">
        <v>4064</v>
      </c>
      <c r="B14646" s="595"/>
      <c r="C14646" s="595"/>
      <c r="D14646" s="596"/>
      <c r="E14646" s="597" t="s">
        <v>4130</v>
      </c>
      <c r="F14646" s="598" t="s">
        <v>4132</v>
      </c>
      <c r="G14646" s="599" t="s">
        <v>4133</v>
      </c>
      <c r="H14646" s="600" t="s">
        <v>4134</v>
      </c>
    </row>
    <row r="14647" spans="1:8" ht="13.5">
      <c r="A14647" s="663" t="s">
        <v>5460</v>
      </c>
      <c r="B14647" s="664"/>
      <c r="C14647" s="664"/>
      <c r="D14647" s="665"/>
      <c r="E14647" s="604" t="s">
        <v>4164</v>
      </c>
      <c r="F14647" s="605">
        <v>1</v>
      </c>
      <c r="G14647" s="606">
        <v>460078</v>
      </c>
      <c r="H14647" s="607">
        <v>460078</v>
      </c>
    </row>
    <row r="14648" spans="1:8" ht="13.5">
      <c r="A14648" s="663" t="s">
        <v>5461</v>
      </c>
      <c r="B14648" s="664"/>
      <c r="C14648" s="664"/>
      <c r="D14648" s="665"/>
      <c r="E14648" s="604" t="s">
        <v>4138</v>
      </c>
      <c r="F14648" s="605">
        <v>1</v>
      </c>
      <c r="G14648" s="606">
        <v>108466</v>
      </c>
      <c r="H14648" s="607">
        <v>108466</v>
      </c>
    </row>
    <row r="14649" spans="1:8" ht="13.5">
      <c r="A14649" s="663"/>
      <c r="B14649" s="664"/>
      <c r="C14649" s="664"/>
      <c r="D14649" s="665"/>
      <c r="E14649" s="611" t="s">
        <v>4142</v>
      </c>
      <c r="F14649" s="611"/>
      <c r="G14649" s="611"/>
      <c r="H14649" s="612">
        <v>568544</v>
      </c>
    </row>
    <row r="14650" spans="1:8">
      <c r="A14650" s="613" t="s">
        <v>4143</v>
      </c>
      <c r="B14650" s="614"/>
      <c r="C14650" s="615"/>
      <c r="D14650" s="616"/>
      <c r="E14650" s="615"/>
      <c r="F14650" s="615"/>
      <c r="G14650" s="617"/>
      <c r="H14650" s="618"/>
    </row>
    <row r="14651" spans="1:8">
      <c r="A14651" s="594" t="s">
        <v>4064</v>
      </c>
      <c r="B14651" s="595"/>
      <c r="C14651" s="595"/>
      <c r="D14651" s="596"/>
      <c r="E14651" s="597" t="s">
        <v>4130</v>
      </c>
      <c r="F14651" s="598" t="s">
        <v>4144</v>
      </c>
      <c r="G14651" s="599" t="s">
        <v>4133</v>
      </c>
      <c r="H14651" s="600" t="s">
        <v>4134</v>
      </c>
    </row>
    <row r="14652" spans="1:8">
      <c r="A14652" s="601" t="s">
        <v>4145</v>
      </c>
      <c r="B14652" s="602"/>
      <c r="C14652" s="602"/>
      <c r="D14652" s="603"/>
      <c r="E14652" s="604" t="s">
        <v>4146</v>
      </c>
      <c r="F14652" s="619">
        <v>1.5</v>
      </c>
      <c r="G14652" s="606">
        <v>1587.2183463750353</v>
      </c>
      <c r="H14652" s="607">
        <v>2380.83</v>
      </c>
    </row>
    <row r="14653" spans="1:8">
      <c r="A14653" s="601" t="s">
        <v>4181</v>
      </c>
      <c r="B14653" s="602"/>
      <c r="C14653" s="602"/>
      <c r="D14653" s="603"/>
      <c r="E14653" s="604" t="s">
        <v>4146</v>
      </c>
      <c r="F14653" s="619">
        <v>1.5</v>
      </c>
      <c r="G14653" s="606">
        <v>2041.4757928961851</v>
      </c>
      <c r="H14653" s="607">
        <v>3062.21</v>
      </c>
    </row>
    <row r="14654" spans="1:8">
      <c r="A14654" s="601" t="s">
        <v>4180</v>
      </c>
      <c r="B14654" s="602"/>
      <c r="C14654" s="602"/>
      <c r="D14654" s="603"/>
      <c r="E14654" s="604" t="s">
        <v>4146</v>
      </c>
      <c r="F14654" s="619">
        <v>1.5</v>
      </c>
      <c r="G14654" s="606">
        <v>104.75641086075238</v>
      </c>
      <c r="H14654" s="607">
        <v>157.13</v>
      </c>
    </row>
    <row r="14655" spans="1:8">
      <c r="A14655" s="620"/>
      <c r="B14655" s="621"/>
      <c r="C14655" s="621"/>
      <c r="D14655" s="622"/>
      <c r="E14655" s="623" t="s">
        <v>4147</v>
      </c>
      <c r="F14655" s="624"/>
      <c r="G14655" s="625"/>
      <c r="H14655" s="612">
        <v>5600.17</v>
      </c>
    </row>
    <row r="14656" spans="1:8">
      <c r="A14656" s="626" t="s">
        <v>4148</v>
      </c>
      <c r="B14656" s="627"/>
      <c r="C14656" s="628"/>
      <c r="D14656" s="629"/>
      <c r="E14656" s="628"/>
      <c r="F14656" s="628"/>
      <c r="G14656" s="630"/>
      <c r="H14656" s="631"/>
    </row>
    <row r="14657" spans="1:8">
      <c r="A14657" s="594" t="s">
        <v>4064</v>
      </c>
      <c r="B14657" s="595"/>
      <c r="C14657" s="595"/>
      <c r="D14657" s="596"/>
      <c r="E14657" s="597" t="s">
        <v>4130</v>
      </c>
      <c r="F14657" s="598" t="s">
        <v>4132</v>
      </c>
      <c r="G14657" s="599" t="s">
        <v>4133</v>
      </c>
      <c r="H14657" s="600" t="s">
        <v>4134</v>
      </c>
    </row>
    <row r="14658" spans="1:8">
      <c r="A14658" s="601" t="s">
        <v>4149</v>
      </c>
      <c r="B14658" s="602"/>
      <c r="C14658" s="602"/>
      <c r="D14658" s="603"/>
      <c r="E14658" s="604" t="s">
        <v>4140</v>
      </c>
      <c r="F14658" s="686">
        <v>0.25</v>
      </c>
      <c r="G14658" s="606">
        <v>64783.484999999993</v>
      </c>
      <c r="H14658" s="607">
        <v>16195.87</v>
      </c>
    </row>
    <row r="14659" spans="1:8">
      <c r="A14659" s="601"/>
      <c r="B14659" s="602"/>
      <c r="C14659" s="602"/>
      <c r="D14659" s="603"/>
      <c r="E14659" s="604" t="s">
        <v>4141</v>
      </c>
      <c r="F14659" s="633"/>
      <c r="G14659" s="606" t="s">
        <v>4141</v>
      </c>
      <c r="H14659" s="607" t="s">
        <v>4141</v>
      </c>
    </row>
    <row r="14660" spans="1:8">
      <c r="A14660" s="601"/>
      <c r="B14660" s="602"/>
      <c r="C14660" s="602"/>
      <c r="D14660" s="603"/>
      <c r="E14660" s="604" t="s">
        <v>4141</v>
      </c>
      <c r="F14660" s="633"/>
      <c r="G14660" s="606" t="s">
        <v>4141</v>
      </c>
      <c r="H14660" s="607" t="s">
        <v>4141</v>
      </c>
    </row>
    <row r="14661" spans="1:8">
      <c r="A14661" s="601"/>
      <c r="B14661" s="602"/>
      <c r="C14661" s="602"/>
      <c r="D14661" s="603"/>
      <c r="E14661" s="623" t="s">
        <v>4150</v>
      </c>
      <c r="F14661" s="624"/>
      <c r="G14661" s="625"/>
      <c r="H14661" s="612">
        <v>16195.87</v>
      </c>
    </row>
    <row r="14662" spans="1:8">
      <c r="A14662" s="634" t="s">
        <v>4151</v>
      </c>
      <c r="B14662" s="635"/>
      <c r="C14662" s="636"/>
      <c r="D14662" s="637"/>
      <c r="E14662" s="636"/>
      <c r="F14662" s="636"/>
      <c r="G14662" s="638"/>
      <c r="H14662" s="639"/>
    </row>
    <row r="14663" spans="1:8">
      <c r="A14663" s="594" t="s">
        <v>4064</v>
      </c>
      <c r="B14663" s="595"/>
      <c r="C14663" s="595"/>
      <c r="D14663" s="596"/>
      <c r="E14663" s="597" t="s">
        <v>4130</v>
      </c>
      <c r="F14663" s="598" t="s">
        <v>4144</v>
      </c>
      <c r="G14663" s="599" t="s">
        <v>4133</v>
      </c>
      <c r="H14663" s="600" t="s">
        <v>4134</v>
      </c>
    </row>
    <row r="14664" spans="1:8">
      <c r="A14664" s="601" t="s">
        <v>4195</v>
      </c>
      <c r="B14664" s="602"/>
      <c r="C14664" s="602"/>
      <c r="D14664" s="603"/>
      <c r="E14664" s="604" t="s">
        <v>4146</v>
      </c>
      <c r="F14664" s="640">
        <v>1.5</v>
      </c>
      <c r="G14664" s="606">
        <v>45029.264109374999</v>
      </c>
      <c r="H14664" s="607">
        <v>67543.899999999994</v>
      </c>
    </row>
    <row r="14665" spans="1:8">
      <c r="A14665" s="601"/>
      <c r="B14665" s="602"/>
      <c r="C14665" s="602"/>
      <c r="D14665" s="603"/>
      <c r="E14665" s="633" t="s">
        <v>4141</v>
      </c>
      <c r="F14665" s="605"/>
      <c r="G14665" s="606" t="s">
        <v>4141</v>
      </c>
      <c r="H14665" s="607" t="s">
        <v>4141</v>
      </c>
    </row>
    <row r="14666" spans="1:8" ht="13.5" thickBot="1">
      <c r="A14666" s="641"/>
      <c r="B14666" s="642"/>
      <c r="C14666" s="642"/>
      <c r="D14666" s="643"/>
      <c r="E14666" s="644" t="s">
        <v>4153</v>
      </c>
      <c r="F14666" s="645"/>
      <c r="G14666" s="646"/>
      <c r="H14666" s="647">
        <v>67543.899999999994</v>
      </c>
    </row>
    <row r="14667" spans="1:8" ht="13.5" thickBot="1">
      <c r="A14667" s="648" t="s">
        <v>4154</v>
      </c>
      <c r="B14667" s="649"/>
      <c r="C14667" s="649"/>
      <c r="D14667" s="649"/>
      <c r="E14667" s="650"/>
      <c r="F14667" s="651">
        <v>657883.93999999994</v>
      </c>
      <c r="G14667" s="652"/>
      <c r="H14667" s="653"/>
    </row>
    <row r="14669" spans="1:8" ht="13.5" thickBot="1">
      <c r="A14669" s="683"/>
      <c r="B14669" s="683"/>
      <c r="C14669" s="683"/>
      <c r="D14669" s="683"/>
      <c r="E14669" s="683"/>
      <c r="F14669" s="683"/>
      <c r="G14669" s="683"/>
      <c r="H14669" s="683"/>
    </row>
    <row r="14670" spans="1:8" ht="26.25" thickBot="1">
      <c r="A14670" s="573" t="s">
        <v>4129</v>
      </c>
      <c r="B14670" s="581"/>
      <c r="C14670" s="581"/>
      <c r="D14670" s="582" t="s">
        <v>1127</v>
      </c>
      <c r="E14670" s="583" t="s">
        <v>4130</v>
      </c>
      <c r="F14670" s="584" t="s">
        <v>2</v>
      </c>
      <c r="G14670" s="585" t="s">
        <v>0</v>
      </c>
      <c r="H14670" s="586" t="s">
        <v>5462</v>
      </c>
    </row>
    <row r="14671" spans="1:8" ht="15.75" customHeight="1" thickBot="1">
      <c r="A14671" s="684"/>
      <c r="B14671" s="684"/>
      <c r="C14671" s="684"/>
      <c r="D14671" s="684"/>
      <c r="E14671" s="684"/>
      <c r="F14671" s="684"/>
      <c r="G14671" s="684"/>
      <c r="H14671" s="684"/>
    </row>
    <row r="14672" spans="1:8">
      <c r="A14672" s="588" t="s">
        <v>1297</v>
      </c>
      <c r="B14672" s="589"/>
      <c r="C14672" s="590"/>
      <c r="D14672" s="591"/>
      <c r="E14672" s="590"/>
      <c r="F14672" s="590"/>
      <c r="G14672" s="592"/>
      <c r="H14672" s="593"/>
    </row>
    <row r="14673" spans="1:8">
      <c r="A14673" s="594" t="s">
        <v>4064</v>
      </c>
      <c r="B14673" s="595"/>
      <c r="C14673" s="595"/>
      <c r="D14673" s="596"/>
      <c r="E14673" s="597" t="s">
        <v>4130</v>
      </c>
      <c r="F14673" s="598" t="s">
        <v>4132</v>
      </c>
      <c r="G14673" s="599" t="s">
        <v>4133</v>
      </c>
      <c r="H14673" s="600" t="s">
        <v>4134</v>
      </c>
    </row>
    <row r="14674" spans="1:8" ht="13.5">
      <c r="A14674" s="663" t="s">
        <v>5461</v>
      </c>
      <c r="B14674" s="664"/>
      <c r="C14674" s="664"/>
      <c r="D14674" s="665"/>
      <c r="E14674" s="604" t="s">
        <v>4138</v>
      </c>
      <c r="F14674" s="605">
        <v>1</v>
      </c>
      <c r="G14674" s="606">
        <v>108466</v>
      </c>
      <c r="H14674" s="607">
        <v>108466</v>
      </c>
    </row>
    <row r="14675" spans="1:8" ht="13.5">
      <c r="A14675" s="663"/>
      <c r="B14675" s="664"/>
      <c r="C14675" s="664"/>
      <c r="D14675" s="665"/>
      <c r="E14675" s="604" t="s">
        <v>4141</v>
      </c>
      <c r="F14675" s="685"/>
      <c r="G14675" s="606" t="s">
        <v>4141</v>
      </c>
      <c r="H14675" s="607" t="s">
        <v>4141</v>
      </c>
    </row>
    <row r="14676" spans="1:8" ht="13.5">
      <c r="A14676" s="663"/>
      <c r="B14676" s="664"/>
      <c r="C14676" s="664"/>
      <c r="D14676" s="665"/>
      <c r="E14676" s="611" t="s">
        <v>4142</v>
      </c>
      <c r="F14676" s="611"/>
      <c r="G14676" s="611"/>
      <c r="H14676" s="612">
        <v>108466</v>
      </c>
    </row>
    <row r="14677" spans="1:8">
      <c r="A14677" s="613" t="s">
        <v>4143</v>
      </c>
      <c r="B14677" s="614"/>
      <c r="C14677" s="615"/>
      <c r="D14677" s="616"/>
      <c r="E14677" s="615"/>
      <c r="F14677" s="615"/>
      <c r="G14677" s="617"/>
      <c r="H14677" s="618"/>
    </row>
    <row r="14678" spans="1:8">
      <c r="A14678" s="594" t="s">
        <v>4064</v>
      </c>
      <c r="B14678" s="595"/>
      <c r="C14678" s="595"/>
      <c r="D14678" s="596"/>
      <c r="E14678" s="597" t="s">
        <v>4130</v>
      </c>
      <c r="F14678" s="598" t="s">
        <v>4144</v>
      </c>
      <c r="G14678" s="599" t="s">
        <v>4133</v>
      </c>
      <c r="H14678" s="600" t="s">
        <v>4134</v>
      </c>
    </row>
    <row r="14679" spans="1:8">
      <c r="A14679" s="601" t="s">
        <v>4145</v>
      </c>
      <c r="B14679" s="602"/>
      <c r="C14679" s="602"/>
      <c r="D14679" s="603"/>
      <c r="E14679" s="604" t="s">
        <v>4146</v>
      </c>
      <c r="F14679" s="619">
        <v>0.5</v>
      </c>
      <c r="G14679" s="606">
        <v>1587.2183463750353</v>
      </c>
      <c r="H14679" s="607">
        <v>793.61</v>
      </c>
    </row>
    <row r="14680" spans="1:8">
      <c r="A14680" s="601"/>
      <c r="B14680" s="602"/>
      <c r="C14680" s="602"/>
      <c r="D14680" s="603"/>
      <c r="E14680" s="604" t="s">
        <v>4141</v>
      </c>
      <c r="F14680" s="619" t="s">
        <v>4141</v>
      </c>
      <c r="G14680" s="606" t="s">
        <v>4141</v>
      </c>
      <c r="H14680" s="607" t="s">
        <v>4141</v>
      </c>
    </row>
    <row r="14681" spans="1:8">
      <c r="A14681" s="620"/>
      <c r="B14681" s="621"/>
      <c r="C14681" s="621"/>
      <c r="D14681" s="622"/>
      <c r="E14681" s="623" t="s">
        <v>4147</v>
      </c>
      <c r="F14681" s="624"/>
      <c r="G14681" s="625"/>
      <c r="H14681" s="612">
        <v>793.61</v>
      </c>
    </row>
    <row r="14682" spans="1:8">
      <c r="A14682" s="626" t="s">
        <v>4148</v>
      </c>
      <c r="B14682" s="627"/>
      <c r="C14682" s="628"/>
      <c r="D14682" s="629"/>
      <c r="E14682" s="628"/>
      <c r="F14682" s="628"/>
      <c r="G14682" s="630"/>
      <c r="H14682" s="631"/>
    </row>
    <row r="14683" spans="1:8">
      <c r="A14683" s="594" t="s">
        <v>4064</v>
      </c>
      <c r="B14683" s="595"/>
      <c r="C14683" s="595"/>
      <c r="D14683" s="596"/>
      <c r="E14683" s="597" t="s">
        <v>4130</v>
      </c>
      <c r="F14683" s="598" t="s">
        <v>4132</v>
      </c>
      <c r="G14683" s="599" t="s">
        <v>4133</v>
      </c>
      <c r="H14683" s="600" t="s">
        <v>4134</v>
      </c>
    </row>
    <row r="14684" spans="1:8">
      <c r="A14684" s="601" t="s">
        <v>4149</v>
      </c>
      <c r="B14684" s="602"/>
      <c r="C14684" s="602"/>
      <c r="D14684" s="603"/>
      <c r="E14684" s="604" t="s">
        <v>4140</v>
      </c>
      <c r="F14684" s="686">
        <v>0.05</v>
      </c>
      <c r="G14684" s="606">
        <v>64783.484999999993</v>
      </c>
      <c r="H14684" s="607">
        <v>3239.17</v>
      </c>
    </row>
    <row r="14685" spans="1:8">
      <c r="A14685" s="601"/>
      <c r="B14685" s="602"/>
      <c r="C14685" s="602"/>
      <c r="D14685" s="603"/>
      <c r="E14685" s="604" t="s">
        <v>4141</v>
      </c>
      <c r="F14685" s="633"/>
      <c r="G14685" s="606" t="s">
        <v>4141</v>
      </c>
      <c r="H14685" s="607" t="s">
        <v>4141</v>
      </c>
    </row>
    <row r="14686" spans="1:8">
      <c r="A14686" s="601"/>
      <c r="B14686" s="602"/>
      <c r="C14686" s="602"/>
      <c r="D14686" s="603"/>
      <c r="E14686" s="604" t="s">
        <v>4141</v>
      </c>
      <c r="F14686" s="633"/>
      <c r="G14686" s="606" t="s">
        <v>4141</v>
      </c>
      <c r="H14686" s="607" t="s">
        <v>4141</v>
      </c>
    </row>
    <row r="14687" spans="1:8">
      <c r="A14687" s="601"/>
      <c r="B14687" s="602"/>
      <c r="C14687" s="602"/>
      <c r="D14687" s="603"/>
      <c r="E14687" s="623" t="s">
        <v>4150</v>
      </c>
      <c r="F14687" s="624"/>
      <c r="G14687" s="625"/>
      <c r="H14687" s="612">
        <v>3239.17</v>
      </c>
    </row>
    <row r="14688" spans="1:8">
      <c r="A14688" s="634" t="s">
        <v>4151</v>
      </c>
      <c r="B14688" s="635"/>
      <c r="C14688" s="636"/>
      <c r="D14688" s="637"/>
      <c r="E14688" s="636"/>
      <c r="F14688" s="636"/>
      <c r="G14688" s="638"/>
      <c r="H14688" s="639"/>
    </row>
    <row r="14689" spans="1:8">
      <c r="A14689" s="594" t="s">
        <v>4064</v>
      </c>
      <c r="B14689" s="595"/>
      <c r="C14689" s="595"/>
      <c r="D14689" s="596"/>
      <c r="E14689" s="597" t="s">
        <v>4130</v>
      </c>
      <c r="F14689" s="598" t="s">
        <v>4144</v>
      </c>
      <c r="G14689" s="599" t="s">
        <v>4133</v>
      </c>
      <c r="H14689" s="600" t="s">
        <v>4134</v>
      </c>
    </row>
    <row r="14690" spans="1:8">
      <c r="A14690" s="601" t="s">
        <v>4374</v>
      </c>
      <c r="B14690" s="602"/>
      <c r="C14690" s="602"/>
      <c r="D14690" s="603"/>
      <c r="E14690" s="604" t="s">
        <v>4146</v>
      </c>
      <c r="F14690" s="640">
        <v>0.5</v>
      </c>
      <c r="G14690" s="606">
        <v>64327.520156250001</v>
      </c>
      <c r="H14690" s="607">
        <v>32163.759999999998</v>
      </c>
    </row>
    <row r="14691" spans="1:8">
      <c r="A14691" s="601"/>
      <c r="B14691" s="602"/>
      <c r="C14691" s="602"/>
      <c r="D14691" s="603"/>
      <c r="E14691" s="633" t="s">
        <v>4141</v>
      </c>
      <c r="F14691" s="605"/>
      <c r="G14691" s="606" t="s">
        <v>4141</v>
      </c>
      <c r="H14691" s="607" t="s">
        <v>4141</v>
      </c>
    </row>
    <row r="14692" spans="1:8" ht="13.5" thickBot="1">
      <c r="A14692" s="641"/>
      <c r="B14692" s="642"/>
      <c r="C14692" s="642"/>
      <c r="D14692" s="643"/>
      <c r="E14692" s="644" t="s">
        <v>4153</v>
      </c>
      <c r="F14692" s="645"/>
      <c r="G14692" s="646"/>
      <c r="H14692" s="647">
        <v>32163.759999999998</v>
      </c>
    </row>
    <row r="14693" spans="1:8" ht="13.5" thickBot="1">
      <c r="A14693" s="648" t="s">
        <v>4154</v>
      </c>
      <c r="B14693" s="649"/>
      <c r="C14693" s="649"/>
      <c r="D14693" s="649"/>
      <c r="E14693" s="650"/>
      <c r="F14693" s="651">
        <v>144662.54</v>
      </c>
      <c r="G14693" s="652"/>
      <c r="H14693" s="653"/>
    </row>
    <row r="14695" spans="1:8" ht="13.5" thickBot="1">
      <c r="A14695" s="683"/>
      <c r="B14695" s="683"/>
      <c r="C14695" s="683"/>
      <c r="D14695" s="683"/>
      <c r="E14695" s="683"/>
      <c r="F14695" s="683"/>
      <c r="G14695" s="683"/>
      <c r="H14695" s="683"/>
    </row>
    <row r="14696" spans="1:8" ht="26.25" thickBot="1">
      <c r="A14696" s="573" t="s">
        <v>4129</v>
      </c>
      <c r="B14696" s="581"/>
      <c r="C14696" s="581"/>
      <c r="D14696" s="582" t="s">
        <v>1129</v>
      </c>
      <c r="E14696" s="583" t="s">
        <v>4130</v>
      </c>
      <c r="F14696" s="584" t="s">
        <v>2</v>
      </c>
      <c r="G14696" s="585" t="s">
        <v>0</v>
      </c>
      <c r="H14696" s="586" t="s">
        <v>5463</v>
      </c>
    </row>
    <row r="14697" spans="1:8" ht="15.75" customHeight="1" thickBot="1">
      <c r="A14697" s="684"/>
      <c r="B14697" s="684"/>
      <c r="C14697" s="684"/>
      <c r="D14697" s="684"/>
      <c r="E14697" s="684"/>
      <c r="F14697" s="684"/>
      <c r="G14697" s="684"/>
      <c r="H14697" s="684"/>
    </row>
    <row r="14698" spans="1:8">
      <c r="A14698" s="588" t="s">
        <v>1297</v>
      </c>
      <c r="B14698" s="589"/>
      <c r="C14698" s="590"/>
      <c r="D14698" s="591"/>
      <c r="E14698" s="590"/>
      <c r="F14698" s="590"/>
      <c r="G14698" s="592"/>
      <c r="H14698" s="593"/>
    </row>
    <row r="14699" spans="1:8">
      <c r="A14699" s="594" t="s">
        <v>4064</v>
      </c>
      <c r="B14699" s="595"/>
      <c r="C14699" s="595"/>
      <c r="D14699" s="596"/>
      <c r="E14699" s="597" t="s">
        <v>4130</v>
      </c>
      <c r="F14699" s="598" t="s">
        <v>4132</v>
      </c>
      <c r="G14699" s="599" t="s">
        <v>4133</v>
      </c>
      <c r="H14699" s="600" t="s">
        <v>4134</v>
      </c>
    </row>
    <row r="14700" spans="1:8" ht="13.5">
      <c r="A14700" s="663" t="s">
        <v>5464</v>
      </c>
      <c r="B14700" s="664"/>
      <c r="C14700" s="664"/>
      <c r="D14700" s="665"/>
      <c r="E14700" s="604" t="s">
        <v>4138</v>
      </c>
      <c r="F14700" s="605">
        <v>1</v>
      </c>
      <c r="G14700" s="606">
        <v>19425</v>
      </c>
      <c r="H14700" s="607">
        <v>19425</v>
      </c>
    </row>
    <row r="14701" spans="1:8" ht="13.5">
      <c r="A14701" s="663"/>
      <c r="B14701" s="664"/>
      <c r="C14701" s="664"/>
      <c r="D14701" s="665"/>
      <c r="E14701" s="604" t="s">
        <v>4141</v>
      </c>
      <c r="F14701" s="685"/>
      <c r="G14701" s="606" t="s">
        <v>4141</v>
      </c>
      <c r="H14701" s="607" t="s">
        <v>4141</v>
      </c>
    </row>
    <row r="14702" spans="1:8" ht="13.5">
      <c r="A14702" s="663"/>
      <c r="B14702" s="664"/>
      <c r="C14702" s="664"/>
      <c r="D14702" s="665"/>
      <c r="E14702" s="611" t="s">
        <v>4142</v>
      </c>
      <c r="F14702" s="611"/>
      <c r="G14702" s="611"/>
      <c r="H14702" s="612">
        <v>19425</v>
      </c>
    </row>
    <row r="14703" spans="1:8">
      <c r="A14703" s="613" t="s">
        <v>4143</v>
      </c>
      <c r="B14703" s="614"/>
      <c r="C14703" s="615"/>
      <c r="D14703" s="616"/>
      <c r="E14703" s="615"/>
      <c r="F14703" s="615"/>
      <c r="G14703" s="617"/>
      <c r="H14703" s="618"/>
    </row>
    <row r="14704" spans="1:8">
      <c r="A14704" s="594" t="s">
        <v>4064</v>
      </c>
      <c r="B14704" s="595"/>
      <c r="C14704" s="595"/>
      <c r="D14704" s="596"/>
      <c r="E14704" s="597" t="s">
        <v>4130</v>
      </c>
      <c r="F14704" s="598" t="s">
        <v>4144</v>
      </c>
      <c r="G14704" s="599" t="s">
        <v>4133</v>
      </c>
      <c r="H14704" s="600" t="s">
        <v>4134</v>
      </c>
    </row>
    <row r="14705" spans="1:8">
      <c r="A14705" s="601" t="s">
        <v>4145</v>
      </c>
      <c r="B14705" s="602"/>
      <c r="C14705" s="602"/>
      <c r="D14705" s="603"/>
      <c r="E14705" s="604" t="s">
        <v>4146</v>
      </c>
      <c r="F14705" s="619">
        <v>0.25</v>
      </c>
      <c r="G14705" s="606">
        <v>1587.2183463750353</v>
      </c>
      <c r="H14705" s="607">
        <v>396.8</v>
      </c>
    </row>
    <row r="14706" spans="1:8">
      <c r="A14706" s="601"/>
      <c r="B14706" s="602"/>
      <c r="C14706" s="602"/>
      <c r="D14706" s="603"/>
      <c r="E14706" s="604" t="s">
        <v>4141</v>
      </c>
      <c r="F14706" s="619" t="s">
        <v>4141</v>
      </c>
      <c r="G14706" s="606" t="s">
        <v>4141</v>
      </c>
      <c r="H14706" s="607" t="s">
        <v>4141</v>
      </c>
    </row>
    <row r="14707" spans="1:8">
      <c r="A14707" s="620"/>
      <c r="B14707" s="621"/>
      <c r="C14707" s="621"/>
      <c r="D14707" s="622"/>
      <c r="E14707" s="623" t="s">
        <v>4147</v>
      </c>
      <c r="F14707" s="624"/>
      <c r="G14707" s="625"/>
      <c r="H14707" s="612">
        <v>396.8</v>
      </c>
    </row>
    <row r="14708" spans="1:8">
      <c r="A14708" s="626" t="s">
        <v>4148</v>
      </c>
      <c r="B14708" s="627"/>
      <c r="C14708" s="628"/>
      <c r="D14708" s="629"/>
      <c r="E14708" s="628"/>
      <c r="F14708" s="628"/>
      <c r="G14708" s="630"/>
      <c r="H14708" s="631"/>
    </row>
    <row r="14709" spans="1:8">
      <c r="A14709" s="594" t="s">
        <v>4064</v>
      </c>
      <c r="B14709" s="595"/>
      <c r="C14709" s="595"/>
      <c r="D14709" s="596"/>
      <c r="E14709" s="597" t="s">
        <v>4130</v>
      </c>
      <c r="F14709" s="598" t="s">
        <v>4132</v>
      </c>
      <c r="G14709" s="599" t="s">
        <v>4133</v>
      </c>
      <c r="H14709" s="600" t="s">
        <v>4134</v>
      </c>
    </row>
    <row r="14710" spans="1:8">
      <c r="A14710" s="601" t="s">
        <v>4149</v>
      </c>
      <c r="B14710" s="602"/>
      <c r="C14710" s="602"/>
      <c r="D14710" s="603"/>
      <c r="E14710" s="604" t="s">
        <v>4140</v>
      </c>
      <c r="F14710" s="686">
        <v>0.1042</v>
      </c>
      <c r="G14710" s="606">
        <v>64783.484999999993</v>
      </c>
      <c r="H14710" s="607">
        <v>6750.44</v>
      </c>
    </row>
    <row r="14711" spans="1:8">
      <c r="A14711" s="601"/>
      <c r="B14711" s="602"/>
      <c r="C14711" s="602"/>
      <c r="D14711" s="603"/>
      <c r="E14711" s="604" t="s">
        <v>4141</v>
      </c>
      <c r="F14711" s="633"/>
      <c r="G14711" s="606" t="s">
        <v>4141</v>
      </c>
      <c r="H14711" s="607" t="s">
        <v>4141</v>
      </c>
    </row>
    <row r="14712" spans="1:8">
      <c r="A14712" s="601"/>
      <c r="B14712" s="602"/>
      <c r="C14712" s="602"/>
      <c r="D14712" s="603"/>
      <c r="E14712" s="604" t="s">
        <v>4141</v>
      </c>
      <c r="F14712" s="633"/>
      <c r="G14712" s="606" t="s">
        <v>4141</v>
      </c>
      <c r="H14712" s="607" t="s">
        <v>4141</v>
      </c>
    </row>
    <row r="14713" spans="1:8">
      <c r="A14713" s="601"/>
      <c r="B14713" s="602"/>
      <c r="C14713" s="602"/>
      <c r="D14713" s="603"/>
      <c r="E14713" s="623" t="s">
        <v>4150</v>
      </c>
      <c r="F14713" s="624"/>
      <c r="G14713" s="625"/>
      <c r="H14713" s="612">
        <v>6750.44</v>
      </c>
    </row>
    <row r="14714" spans="1:8">
      <c r="A14714" s="634" t="s">
        <v>4151</v>
      </c>
      <c r="B14714" s="635"/>
      <c r="C14714" s="636"/>
      <c r="D14714" s="637"/>
      <c r="E14714" s="636"/>
      <c r="F14714" s="636"/>
      <c r="G14714" s="638"/>
      <c r="H14714" s="639"/>
    </row>
    <row r="14715" spans="1:8">
      <c r="A14715" s="594" t="s">
        <v>4064</v>
      </c>
      <c r="B14715" s="595"/>
      <c r="C14715" s="595"/>
      <c r="D14715" s="596"/>
      <c r="E14715" s="597" t="s">
        <v>4130</v>
      </c>
      <c r="F14715" s="598" t="s">
        <v>4144</v>
      </c>
      <c r="G14715" s="599" t="s">
        <v>4133</v>
      </c>
      <c r="H14715" s="600" t="s">
        <v>4134</v>
      </c>
    </row>
    <row r="14716" spans="1:8">
      <c r="A14716" s="601" t="s">
        <v>4189</v>
      </c>
      <c r="B14716" s="602"/>
      <c r="C14716" s="602"/>
      <c r="D14716" s="603"/>
      <c r="E14716" s="604" t="s">
        <v>4146</v>
      </c>
      <c r="F14716" s="640">
        <v>0.25</v>
      </c>
      <c r="G14716" s="606">
        <v>45029.264109374999</v>
      </c>
      <c r="H14716" s="607">
        <v>11257.32</v>
      </c>
    </row>
    <row r="14717" spans="1:8">
      <c r="A14717" s="601"/>
      <c r="B14717" s="602"/>
      <c r="C14717" s="602"/>
      <c r="D14717" s="603"/>
      <c r="E14717" s="633" t="s">
        <v>4141</v>
      </c>
      <c r="F14717" s="605"/>
      <c r="G14717" s="606" t="s">
        <v>4141</v>
      </c>
      <c r="H14717" s="607" t="s">
        <v>4141</v>
      </c>
    </row>
    <row r="14718" spans="1:8" ht="13.5" thickBot="1">
      <c r="A14718" s="641"/>
      <c r="B14718" s="642"/>
      <c r="C14718" s="642"/>
      <c r="D14718" s="643"/>
      <c r="E14718" s="644" t="s">
        <v>4153</v>
      </c>
      <c r="F14718" s="645"/>
      <c r="G14718" s="646"/>
      <c r="H14718" s="647">
        <v>11257.32</v>
      </c>
    </row>
    <row r="14719" spans="1:8" ht="13.5" thickBot="1">
      <c r="A14719" s="648" t="s">
        <v>4154</v>
      </c>
      <c r="B14719" s="649"/>
      <c r="C14719" s="649"/>
      <c r="D14719" s="649"/>
      <c r="E14719" s="650"/>
      <c r="F14719" s="651">
        <v>37829.56</v>
      </c>
      <c r="G14719" s="652"/>
      <c r="H14719" s="653"/>
    </row>
    <row r="14721" spans="1:8" ht="13.5" thickBot="1">
      <c r="A14721" s="683"/>
      <c r="B14721" s="683"/>
      <c r="C14721" s="683"/>
      <c r="D14721" s="683"/>
      <c r="E14721" s="683"/>
      <c r="F14721" s="683"/>
      <c r="G14721" s="683"/>
      <c r="H14721" s="683"/>
    </row>
    <row r="14722" spans="1:8" ht="39" thickBot="1">
      <c r="A14722" s="573" t="s">
        <v>4129</v>
      </c>
      <c r="B14722" s="581"/>
      <c r="C14722" s="581"/>
      <c r="D14722" s="582" t="s">
        <v>1131</v>
      </c>
      <c r="E14722" s="583" t="s">
        <v>4130</v>
      </c>
      <c r="F14722" s="584" t="s">
        <v>28</v>
      </c>
      <c r="G14722" s="585" t="s">
        <v>0</v>
      </c>
      <c r="H14722" s="586" t="s">
        <v>5465</v>
      </c>
    </row>
    <row r="14723" spans="1:8" ht="15.75" customHeight="1" thickBot="1">
      <c r="A14723" s="684"/>
      <c r="B14723" s="684"/>
      <c r="C14723" s="684"/>
      <c r="D14723" s="684"/>
      <c r="E14723" s="684"/>
      <c r="F14723" s="684"/>
      <c r="G14723" s="684"/>
      <c r="H14723" s="684"/>
    </row>
    <row r="14724" spans="1:8">
      <c r="A14724" s="588" t="s">
        <v>1297</v>
      </c>
      <c r="B14724" s="589"/>
      <c r="C14724" s="590"/>
      <c r="D14724" s="591"/>
      <c r="E14724" s="590"/>
      <c r="F14724" s="590"/>
      <c r="G14724" s="592"/>
      <c r="H14724" s="593"/>
    </row>
    <row r="14725" spans="1:8">
      <c r="A14725" s="594" t="s">
        <v>4064</v>
      </c>
      <c r="B14725" s="595"/>
      <c r="C14725" s="595"/>
      <c r="D14725" s="596"/>
      <c r="E14725" s="597" t="s">
        <v>4130</v>
      </c>
      <c r="F14725" s="598" t="s">
        <v>4132</v>
      </c>
      <c r="G14725" s="599" t="s">
        <v>4133</v>
      </c>
      <c r="H14725" s="600" t="s">
        <v>4134</v>
      </c>
    </row>
    <row r="14726" spans="1:8" ht="13.5">
      <c r="A14726" s="663" t="s">
        <v>5466</v>
      </c>
      <c r="B14726" s="664"/>
      <c r="C14726" s="664"/>
      <c r="D14726" s="665"/>
      <c r="E14726" s="604" t="s">
        <v>4164</v>
      </c>
      <c r="F14726" s="605">
        <v>1</v>
      </c>
      <c r="G14726" s="606">
        <v>21135</v>
      </c>
      <c r="H14726" s="607">
        <v>21135</v>
      </c>
    </row>
    <row r="14727" spans="1:8" ht="13.5">
      <c r="A14727" s="663"/>
      <c r="B14727" s="664"/>
      <c r="C14727" s="664"/>
      <c r="D14727" s="665"/>
      <c r="E14727" s="604" t="s">
        <v>4141</v>
      </c>
      <c r="F14727" s="685"/>
      <c r="G14727" s="606" t="s">
        <v>4141</v>
      </c>
      <c r="H14727" s="607" t="s">
        <v>4141</v>
      </c>
    </row>
    <row r="14728" spans="1:8" ht="13.5">
      <c r="A14728" s="663"/>
      <c r="B14728" s="664"/>
      <c r="C14728" s="664"/>
      <c r="D14728" s="665"/>
      <c r="E14728" s="611" t="s">
        <v>4142</v>
      </c>
      <c r="F14728" s="611"/>
      <c r="G14728" s="611"/>
      <c r="H14728" s="612">
        <v>21135</v>
      </c>
    </row>
    <row r="14729" spans="1:8">
      <c r="A14729" s="613" t="s">
        <v>4143</v>
      </c>
      <c r="B14729" s="614"/>
      <c r="C14729" s="615"/>
      <c r="D14729" s="616"/>
      <c r="E14729" s="615"/>
      <c r="F14729" s="615"/>
      <c r="G14729" s="617"/>
      <c r="H14729" s="618"/>
    </row>
    <row r="14730" spans="1:8">
      <c r="A14730" s="594" t="s">
        <v>4064</v>
      </c>
      <c r="B14730" s="595"/>
      <c r="C14730" s="595"/>
      <c r="D14730" s="596"/>
      <c r="E14730" s="597" t="s">
        <v>4130</v>
      </c>
      <c r="F14730" s="598" t="s">
        <v>4144</v>
      </c>
      <c r="G14730" s="599" t="s">
        <v>4133</v>
      </c>
      <c r="H14730" s="600" t="s">
        <v>4134</v>
      </c>
    </row>
    <row r="14731" spans="1:8">
      <c r="A14731" s="601" t="s">
        <v>4145</v>
      </c>
      <c r="B14731" s="602"/>
      <c r="C14731" s="602"/>
      <c r="D14731" s="603"/>
      <c r="E14731" s="604" t="s">
        <v>4146</v>
      </c>
      <c r="F14731" s="619">
        <v>0.3</v>
      </c>
      <c r="G14731" s="606">
        <v>1587.2183463750353</v>
      </c>
      <c r="H14731" s="607">
        <v>476.17</v>
      </c>
    </row>
    <row r="14732" spans="1:8">
      <c r="A14732" s="601" t="s">
        <v>4181</v>
      </c>
      <c r="B14732" s="602"/>
      <c r="C14732" s="602"/>
      <c r="D14732" s="603"/>
      <c r="E14732" s="604" t="s">
        <v>4146</v>
      </c>
      <c r="F14732" s="619">
        <v>0.3</v>
      </c>
      <c r="G14732" s="606">
        <v>2041.4757928961851</v>
      </c>
      <c r="H14732" s="607">
        <v>612.44000000000005</v>
      </c>
    </row>
    <row r="14733" spans="1:8">
      <c r="A14733" s="620"/>
      <c r="B14733" s="621"/>
      <c r="C14733" s="621"/>
      <c r="D14733" s="622"/>
      <c r="E14733" s="623" t="s">
        <v>4147</v>
      </c>
      <c r="F14733" s="624"/>
      <c r="G14733" s="625"/>
      <c r="H14733" s="612">
        <v>1088.6099999999999</v>
      </c>
    </row>
    <row r="14734" spans="1:8">
      <c r="A14734" s="626" t="s">
        <v>4148</v>
      </c>
      <c r="B14734" s="627"/>
      <c r="C14734" s="628"/>
      <c r="D14734" s="629"/>
      <c r="E14734" s="628"/>
      <c r="F14734" s="628"/>
      <c r="G14734" s="630"/>
      <c r="H14734" s="631"/>
    </row>
    <row r="14735" spans="1:8">
      <c r="A14735" s="594" t="s">
        <v>4064</v>
      </c>
      <c r="B14735" s="595"/>
      <c r="C14735" s="595"/>
      <c r="D14735" s="596"/>
      <c r="E14735" s="597" t="s">
        <v>4130</v>
      </c>
      <c r="F14735" s="598" t="s">
        <v>4132</v>
      </c>
      <c r="G14735" s="599" t="s">
        <v>4133</v>
      </c>
      <c r="H14735" s="600" t="s">
        <v>4134</v>
      </c>
    </row>
    <row r="14736" spans="1:8">
      <c r="A14736" s="601" t="s">
        <v>4149</v>
      </c>
      <c r="B14736" s="602"/>
      <c r="C14736" s="602"/>
      <c r="D14736" s="603"/>
      <c r="E14736" s="604" t="s">
        <v>4140</v>
      </c>
      <c r="F14736" s="633">
        <v>0.11</v>
      </c>
      <c r="G14736" s="606">
        <v>64783.484999999993</v>
      </c>
      <c r="H14736" s="607">
        <v>7126.18</v>
      </c>
    </row>
    <row r="14737" spans="1:8">
      <c r="A14737" s="601"/>
      <c r="B14737" s="602"/>
      <c r="C14737" s="602"/>
      <c r="D14737" s="603"/>
      <c r="E14737" s="604" t="s">
        <v>4141</v>
      </c>
      <c r="F14737" s="633"/>
      <c r="G14737" s="606" t="s">
        <v>4141</v>
      </c>
      <c r="H14737" s="607" t="s">
        <v>4141</v>
      </c>
    </row>
    <row r="14738" spans="1:8">
      <c r="A14738" s="601"/>
      <c r="B14738" s="602"/>
      <c r="C14738" s="602"/>
      <c r="D14738" s="603"/>
      <c r="E14738" s="604" t="s">
        <v>4141</v>
      </c>
      <c r="F14738" s="633"/>
      <c r="G14738" s="606" t="s">
        <v>4141</v>
      </c>
      <c r="H14738" s="607" t="s">
        <v>4141</v>
      </c>
    </row>
    <row r="14739" spans="1:8">
      <c r="A14739" s="601"/>
      <c r="B14739" s="602"/>
      <c r="C14739" s="602"/>
      <c r="D14739" s="603"/>
      <c r="E14739" s="623" t="s">
        <v>4150</v>
      </c>
      <c r="F14739" s="624"/>
      <c r="G14739" s="625"/>
      <c r="H14739" s="612">
        <v>7126.18</v>
      </c>
    </row>
    <row r="14740" spans="1:8">
      <c r="A14740" s="634" t="s">
        <v>4151</v>
      </c>
      <c r="B14740" s="635"/>
      <c r="C14740" s="636"/>
      <c r="D14740" s="637"/>
      <c r="E14740" s="636"/>
      <c r="F14740" s="636"/>
      <c r="G14740" s="638"/>
      <c r="H14740" s="639"/>
    </row>
    <row r="14741" spans="1:8">
      <c r="A14741" s="594" t="s">
        <v>4064</v>
      </c>
      <c r="B14741" s="595"/>
      <c r="C14741" s="595"/>
      <c r="D14741" s="596"/>
      <c r="E14741" s="597" t="s">
        <v>4130</v>
      </c>
      <c r="F14741" s="598" t="s">
        <v>4144</v>
      </c>
      <c r="G14741" s="599" t="s">
        <v>4133</v>
      </c>
      <c r="H14741" s="600" t="s">
        <v>4134</v>
      </c>
    </row>
    <row r="14742" spans="1:8">
      <c r="A14742" s="601" t="s">
        <v>4189</v>
      </c>
      <c r="B14742" s="602"/>
      <c r="C14742" s="602"/>
      <c r="D14742" s="603"/>
      <c r="E14742" s="604" t="s">
        <v>4146</v>
      </c>
      <c r="F14742" s="605">
        <v>0.3</v>
      </c>
      <c r="G14742" s="606">
        <v>45029.264109374999</v>
      </c>
      <c r="H14742" s="607">
        <v>13508.78</v>
      </c>
    </row>
    <row r="14743" spans="1:8">
      <c r="A14743" s="601"/>
      <c r="B14743" s="602"/>
      <c r="C14743" s="602"/>
      <c r="D14743" s="603"/>
      <c r="E14743" s="633" t="s">
        <v>4141</v>
      </c>
      <c r="F14743" s="605"/>
      <c r="G14743" s="606" t="s">
        <v>4141</v>
      </c>
      <c r="H14743" s="607" t="s">
        <v>4141</v>
      </c>
    </row>
    <row r="14744" spans="1:8" ht="13.5" thickBot="1">
      <c r="A14744" s="641"/>
      <c r="B14744" s="642"/>
      <c r="C14744" s="642"/>
      <c r="D14744" s="643"/>
      <c r="E14744" s="644" t="s">
        <v>4153</v>
      </c>
      <c r="F14744" s="645"/>
      <c r="G14744" s="646"/>
      <c r="H14744" s="647">
        <v>13508.78</v>
      </c>
    </row>
    <row r="14745" spans="1:8" ht="13.5" thickBot="1">
      <c r="A14745" s="648" t="s">
        <v>4154</v>
      </c>
      <c r="B14745" s="649"/>
      <c r="C14745" s="649"/>
      <c r="D14745" s="649"/>
      <c r="E14745" s="650"/>
      <c r="F14745" s="651">
        <v>42858.57</v>
      </c>
      <c r="G14745" s="652"/>
      <c r="H14745" s="653"/>
    </row>
    <row r="14746" spans="1:8" ht="13.5" thickBot="1"/>
    <row r="14747" spans="1:8" ht="15.75" thickBot="1">
      <c r="A14747" s="580"/>
      <c r="B14747" s="580"/>
      <c r="C14747" s="580"/>
      <c r="D14747" s="580"/>
      <c r="E14747" s="580"/>
      <c r="F14747" s="580"/>
      <c r="G14747" s="580"/>
      <c r="H14747" s="580"/>
    </row>
    <row r="14748" spans="1:8" ht="51.75" thickBot="1">
      <c r="A14748" s="573" t="s">
        <v>4129</v>
      </c>
      <c r="B14748" s="581"/>
      <c r="C14748" s="581"/>
      <c r="D14748" s="582" t="s">
        <v>1134</v>
      </c>
      <c r="E14748" s="583" t="s">
        <v>4130</v>
      </c>
      <c r="F14748" s="584" t="s">
        <v>2</v>
      </c>
      <c r="G14748" s="585" t="s">
        <v>0</v>
      </c>
      <c r="H14748" s="586" t="s">
        <v>5467</v>
      </c>
    </row>
    <row r="14749" spans="1:8" ht="15.75" customHeight="1" thickBot="1">
      <c r="A14749" s="580"/>
      <c r="B14749" s="580"/>
      <c r="C14749" s="580"/>
      <c r="D14749" s="580"/>
      <c r="E14749" s="580"/>
      <c r="F14749" s="580"/>
      <c r="G14749" s="580"/>
      <c r="H14749" s="580"/>
    </row>
    <row r="14750" spans="1:8">
      <c r="A14750" s="674" t="s">
        <v>1297</v>
      </c>
      <c r="B14750" s="675"/>
      <c r="C14750" s="675"/>
      <c r="D14750" s="675"/>
      <c r="E14750" s="675"/>
      <c r="F14750" s="675"/>
      <c r="G14750" s="675"/>
      <c r="H14750" s="676"/>
    </row>
    <row r="14751" spans="1:8">
      <c r="A14751" s="594" t="s">
        <v>4064</v>
      </c>
      <c r="B14751" s="595"/>
      <c r="C14751" s="595"/>
      <c r="D14751" s="596"/>
      <c r="E14751" s="597" t="s">
        <v>4130</v>
      </c>
      <c r="F14751" s="598" t="s">
        <v>4132</v>
      </c>
      <c r="G14751" s="599" t="s">
        <v>4133</v>
      </c>
      <c r="H14751" s="600" t="s">
        <v>4134</v>
      </c>
    </row>
    <row r="14752" spans="1:8">
      <c r="A14752" s="601" t="s">
        <v>5468</v>
      </c>
      <c r="B14752" s="602"/>
      <c r="C14752" s="602"/>
      <c r="D14752" s="603"/>
      <c r="E14752" s="604" t="s">
        <v>4138</v>
      </c>
      <c r="F14752" s="605">
        <v>1</v>
      </c>
      <c r="G14752" s="606">
        <v>129096</v>
      </c>
      <c r="H14752" s="607">
        <v>129096</v>
      </c>
    </row>
    <row r="14753" spans="1:8">
      <c r="A14753" s="601"/>
      <c r="B14753" s="602"/>
      <c r="C14753" s="602"/>
      <c r="D14753" s="603"/>
      <c r="E14753" s="604" t="s">
        <v>4141</v>
      </c>
      <c r="F14753" s="605"/>
      <c r="G14753" s="606" t="s">
        <v>4141</v>
      </c>
      <c r="H14753" s="607" t="s">
        <v>4141</v>
      </c>
    </row>
    <row r="14754" spans="1:8">
      <c r="A14754" s="601"/>
      <c r="B14754" s="602"/>
      <c r="C14754" s="602"/>
      <c r="D14754" s="603"/>
      <c r="E14754" s="623" t="s">
        <v>4142</v>
      </c>
      <c r="F14754" s="624"/>
      <c r="G14754" s="625"/>
      <c r="H14754" s="612">
        <v>129096</v>
      </c>
    </row>
    <row r="14755" spans="1:8">
      <c r="A14755" s="677" t="s">
        <v>4143</v>
      </c>
      <c r="B14755" s="678"/>
      <c r="C14755" s="678"/>
      <c r="D14755" s="678"/>
      <c r="E14755" s="678"/>
      <c r="F14755" s="678"/>
      <c r="G14755" s="678"/>
      <c r="H14755" s="679"/>
    </row>
    <row r="14756" spans="1:8">
      <c r="A14756" s="594" t="s">
        <v>4129</v>
      </c>
      <c r="B14756" s="595"/>
      <c r="C14756" s="595"/>
      <c r="D14756" s="596"/>
      <c r="E14756" s="597" t="s">
        <v>4130</v>
      </c>
      <c r="F14756" s="598" t="s">
        <v>4144</v>
      </c>
      <c r="G14756" s="599" t="s">
        <v>4133</v>
      </c>
      <c r="H14756" s="600" t="s">
        <v>4134</v>
      </c>
    </row>
    <row r="14757" spans="1:8">
      <c r="A14757" s="601" t="s">
        <v>4145</v>
      </c>
      <c r="B14757" s="602"/>
      <c r="C14757" s="602"/>
      <c r="D14757" s="603"/>
      <c r="E14757" s="604" t="s">
        <v>4146</v>
      </c>
      <c r="F14757" s="619">
        <v>0.25</v>
      </c>
      <c r="G14757" s="606">
        <v>1587.2183463750353</v>
      </c>
      <c r="H14757" s="607">
        <v>396.8</v>
      </c>
    </row>
    <row r="14758" spans="1:8">
      <c r="A14758" s="601"/>
      <c r="B14758" s="602"/>
      <c r="C14758" s="602"/>
      <c r="D14758" s="603"/>
      <c r="E14758" s="604" t="s">
        <v>4141</v>
      </c>
      <c r="F14758" s="619" t="s">
        <v>4141</v>
      </c>
      <c r="G14758" s="606" t="s">
        <v>4141</v>
      </c>
      <c r="H14758" s="607" t="s">
        <v>4141</v>
      </c>
    </row>
    <row r="14759" spans="1:8">
      <c r="A14759" s="620"/>
      <c r="B14759" s="621"/>
      <c r="C14759" s="621"/>
      <c r="D14759" s="622"/>
      <c r="E14759" s="623" t="s">
        <v>4147</v>
      </c>
      <c r="F14759" s="624"/>
      <c r="G14759" s="625"/>
      <c r="H14759" s="612">
        <v>396.8</v>
      </c>
    </row>
    <row r="14760" spans="1:8">
      <c r="A14760" s="677" t="s">
        <v>4148</v>
      </c>
      <c r="B14760" s="678"/>
      <c r="C14760" s="678"/>
      <c r="D14760" s="678"/>
      <c r="E14760" s="678"/>
      <c r="F14760" s="678"/>
      <c r="G14760" s="678"/>
      <c r="H14760" s="679"/>
    </row>
    <row r="14761" spans="1:8">
      <c r="A14761" s="594" t="s">
        <v>4064</v>
      </c>
      <c r="B14761" s="595"/>
      <c r="C14761" s="595"/>
      <c r="D14761" s="596"/>
      <c r="E14761" s="597" t="s">
        <v>4130</v>
      </c>
      <c r="F14761" s="598" t="s">
        <v>4132</v>
      </c>
      <c r="G14761" s="599" t="s">
        <v>4133</v>
      </c>
      <c r="H14761" s="600" t="s">
        <v>4134</v>
      </c>
    </row>
    <row r="14762" spans="1:8">
      <c r="A14762" s="601" t="s">
        <v>4149</v>
      </c>
      <c r="B14762" s="602"/>
      <c r="C14762" s="602"/>
      <c r="D14762" s="603"/>
      <c r="E14762" s="604" t="s">
        <v>4140</v>
      </c>
      <c r="F14762" s="632">
        <v>0.1</v>
      </c>
      <c r="G14762" s="606">
        <v>64783.484999999993</v>
      </c>
      <c r="H14762" s="607">
        <v>6478.35</v>
      </c>
    </row>
    <row r="14763" spans="1:8">
      <c r="A14763" s="601"/>
      <c r="B14763" s="602"/>
      <c r="C14763" s="602"/>
      <c r="D14763" s="603"/>
      <c r="E14763" s="604" t="s">
        <v>4141</v>
      </c>
      <c r="F14763" s="710"/>
      <c r="G14763" s="606" t="s">
        <v>4141</v>
      </c>
      <c r="H14763" s="607" t="s">
        <v>4141</v>
      </c>
    </row>
    <row r="14764" spans="1:8">
      <c r="A14764" s="601"/>
      <c r="B14764" s="602"/>
      <c r="C14764" s="602"/>
      <c r="D14764" s="603"/>
      <c r="E14764" s="623" t="s">
        <v>4150</v>
      </c>
      <c r="F14764" s="624"/>
      <c r="G14764" s="625"/>
      <c r="H14764" s="612">
        <v>6478.35</v>
      </c>
    </row>
    <row r="14765" spans="1:8">
      <c r="A14765" s="677" t="s">
        <v>4151</v>
      </c>
      <c r="B14765" s="678"/>
      <c r="C14765" s="678"/>
      <c r="D14765" s="678"/>
      <c r="E14765" s="678"/>
      <c r="F14765" s="678"/>
      <c r="G14765" s="678"/>
      <c r="H14765" s="679"/>
    </row>
    <row r="14766" spans="1:8">
      <c r="A14766" s="594" t="s">
        <v>4064</v>
      </c>
      <c r="B14766" s="595"/>
      <c r="C14766" s="595"/>
      <c r="D14766" s="596"/>
      <c r="E14766" s="597" t="s">
        <v>4130</v>
      </c>
      <c r="F14766" s="598" t="s">
        <v>4144</v>
      </c>
      <c r="G14766" s="599" t="s">
        <v>4133</v>
      </c>
      <c r="H14766" s="600" t="s">
        <v>4134</v>
      </c>
    </row>
    <row r="14767" spans="1:8">
      <c r="A14767" s="601" t="s">
        <v>4195</v>
      </c>
      <c r="B14767" s="602"/>
      <c r="C14767" s="602"/>
      <c r="D14767" s="603"/>
      <c r="E14767" s="604" t="s">
        <v>4146</v>
      </c>
      <c r="F14767" s="640">
        <v>0.25</v>
      </c>
      <c r="G14767" s="606">
        <v>45029.264109374999</v>
      </c>
      <c r="H14767" s="607">
        <v>11257.32</v>
      </c>
    </row>
    <row r="14768" spans="1:8">
      <c r="A14768" s="601"/>
      <c r="B14768" s="602"/>
      <c r="C14768" s="602"/>
      <c r="D14768" s="603"/>
      <c r="E14768" s="604" t="s">
        <v>4141</v>
      </c>
      <c r="F14768" s="605"/>
      <c r="G14768" s="606" t="s">
        <v>4141</v>
      </c>
      <c r="H14768" s="607" t="s">
        <v>4141</v>
      </c>
    </row>
    <row r="14769" spans="1:8" ht="13.5" thickBot="1">
      <c r="A14769" s="641"/>
      <c r="B14769" s="642"/>
      <c r="C14769" s="642"/>
      <c r="D14769" s="643"/>
      <c r="E14769" s="644" t="s">
        <v>4153</v>
      </c>
      <c r="F14769" s="645"/>
      <c r="G14769" s="646"/>
      <c r="H14769" s="647">
        <v>11257.32</v>
      </c>
    </row>
    <row r="14770" spans="1:8" ht="13.5" thickBot="1">
      <c r="A14770" s="648" t="s">
        <v>4154</v>
      </c>
      <c r="B14770" s="649"/>
      <c r="C14770" s="649"/>
      <c r="D14770" s="649"/>
      <c r="E14770" s="650"/>
      <c r="F14770" s="651">
        <v>147228.47</v>
      </c>
      <c r="G14770" s="652"/>
      <c r="H14770" s="653"/>
    </row>
    <row r="14771" spans="1:8" ht="15.75" thickBot="1">
      <c r="A14771" s="579"/>
      <c r="B14771" s="579"/>
      <c r="C14771" s="579"/>
      <c r="D14771" s="579"/>
      <c r="E14771" s="579"/>
      <c r="F14771" s="579"/>
      <c r="G14771" s="579"/>
      <c r="H14771" s="579"/>
    </row>
    <row r="14772" spans="1:8" ht="15.75" thickBot="1">
      <c r="A14772" s="580"/>
      <c r="B14772" s="580"/>
      <c r="C14772" s="580"/>
      <c r="D14772" s="580"/>
      <c r="E14772" s="580"/>
      <c r="F14772" s="580"/>
      <c r="G14772" s="580"/>
      <c r="H14772" s="580"/>
    </row>
    <row r="14773" spans="1:8" ht="39" thickBot="1">
      <c r="A14773" s="573" t="s">
        <v>4129</v>
      </c>
      <c r="B14773" s="581"/>
      <c r="C14773" s="581"/>
      <c r="D14773" s="582" t="s">
        <v>1136</v>
      </c>
      <c r="E14773" s="583" t="s">
        <v>4130</v>
      </c>
      <c r="F14773" s="584" t="s">
        <v>2</v>
      </c>
      <c r="G14773" s="585" t="s">
        <v>0</v>
      </c>
      <c r="H14773" s="586" t="s">
        <v>5469</v>
      </c>
    </row>
    <row r="14774" spans="1:8" ht="15.75" customHeight="1" thickBot="1">
      <c r="A14774" s="580"/>
      <c r="B14774" s="580"/>
      <c r="C14774" s="580"/>
      <c r="D14774" s="580"/>
      <c r="E14774" s="580"/>
      <c r="F14774" s="580"/>
      <c r="G14774" s="580"/>
      <c r="H14774" s="580"/>
    </row>
    <row r="14775" spans="1:8">
      <c r="A14775" s="674" t="s">
        <v>1297</v>
      </c>
      <c r="B14775" s="675"/>
      <c r="C14775" s="675"/>
      <c r="D14775" s="675"/>
      <c r="E14775" s="675"/>
      <c r="F14775" s="675"/>
      <c r="G14775" s="675"/>
      <c r="H14775" s="676"/>
    </row>
    <row r="14776" spans="1:8">
      <c r="A14776" s="594" t="s">
        <v>4064</v>
      </c>
      <c r="B14776" s="595"/>
      <c r="C14776" s="595"/>
      <c r="D14776" s="596"/>
      <c r="E14776" s="597" t="s">
        <v>4130</v>
      </c>
      <c r="F14776" s="598" t="s">
        <v>4132</v>
      </c>
      <c r="G14776" s="599" t="s">
        <v>4133</v>
      </c>
      <c r="H14776" s="600" t="s">
        <v>4134</v>
      </c>
    </row>
    <row r="14777" spans="1:8">
      <c r="A14777" s="601" t="s">
        <v>5470</v>
      </c>
      <c r="B14777" s="602"/>
      <c r="C14777" s="602"/>
      <c r="D14777" s="603"/>
      <c r="E14777" s="604" t="s">
        <v>4138</v>
      </c>
      <c r="F14777" s="605">
        <v>1</v>
      </c>
      <c r="G14777" s="606">
        <v>112728</v>
      </c>
      <c r="H14777" s="607">
        <v>112728</v>
      </c>
    </row>
    <row r="14778" spans="1:8">
      <c r="A14778" s="601"/>
      <c r="B14778" s="602"/>
      <c r="C14778" s="602"/>
      <c r="D14778" s="603"/>
      <c r="E14778" s="604" t="s">
        <v>4141</v>
      </c>
      <c r="F14778" s="605"/>
      <c r="G14778" s="606" t="s">
        <v>4141</v>
      </c>
      <c r="H14778" s="607" t="s">
        <v>4141</v>
      </c>
    </row>
    <row r="14779" spans="1:8">
      <c r="A14779" s="601"/>
      <c r="B14779" s="602"/>
      <c r="C14779" s="602"/>
      <c r="D14779" s="603"/>
      <c r="E14779" s="623" t="s">
        <v>4142</v>
      </c>
      <c r="F14779" s="624"/>
      <c r="G14779" s="625"/>
      <c r="H14779" s="612">
        <v>112728</v>
      </c>
    </row>
    <row r="14780" spans="1:8">
      <c r="A14780" s="677" t="s">
        <v>4143</v>
      </c>
      <c r="B14780" s="678"/>
      <c r="C14780" s="678"/>
      <c r="D14780" s="678"/>
      <c r="E14780" s="678"/>
      <c r="F14780" s="678"/>
      <c r="G14780" s="678"/>
      <c r="H14780" s="679"/>
    </row>
    <row r="14781" spans="1:8">
      <c r="A14781" s="594" t="s">
        <v>4129</v>
      </c>
      <c r="B14781" s="595"/>
      <c r="C14781" s="595"/>
      <c r="D14781" s="596"/>
      <c r="E14781" s="597" t="s">
        <v>4130</v>
      </c>
      <c r="F14781" s="598" t="s">
        <v>4144</v>
      </c>
      <c r="G14781" s="599" t="s">
        <v>4133</v>
      </c>
      <c r="H14781" s="600" t="s">
        <v>4134</v>
      </c>
    </row>
    <row r="14782" spans="1:8">
      <c r="A14782" s="601" t="s">
        <v>4145</v>
      </c>
      <c r="B14782" s="602"/>
      <c r="C14782" s="602"/>
      <c r="D14782" s="603"/>
      <c r="E14782" s="604" t="s">
        <v>4146</v>
      </c>
      <c r="F14782" s="619">
        <v>0.25</v>
      </c>
      <c r="G14782" s="606">
        <v>1587.2183463750353</v>
      </c>
      <c r="H14782" s="607">
        <v>396.8</v>
      </c>
    </row>
    <row r="14783" spans="1:8">
      <c r="A14783" s="601"/>
      <c r="B14783" s="602"/>
      <c r="C14783" s="602"/>
      <c r="D14783" s="603"/>
      <c r="E14783" s="604" t="s">
        <v>4141</v>
      </c>
      <c r="F14783" s="619" t="s">
        <v>4141</v>
      </c>
      <c r="G14783" s="606" t="s">
        <v>4141</v>
      </c>
      <c r="H14783" s="607" t="s">
        <v>4141</v>
      </c>
    </row>
    <row r="14784" spans="1:8">
      <c r="A14784" s="620"/>
      <c r="B14784" s="621"/>
      <c r="C14784" s="621"/>
      <c r="D14784" s="622"/>
      <c r="E14784" s="623" t="s">
        <v>4147</v>
      </c>
      <c r="F14784" s="624"/>
      <c r="G14784" s="625"/>
      <c r="H14784" s="612">
        <v>396.8</v>
      </c>
    </row>
    <row r="14785" spans="1:8">
      <c r="A14785" s="677" t="s">
        <v>4148</v>
      </c>
      <c r="B14785" s="678"/>
      <c r="C14785" s="678"/>
      <c r="D14785" s="678"/>
      <c r="E14785" s="678"/>
      <c r="F14785" s="678"/>
      <c r="G14785" s="678"/>
      <c r="H14785" s="679"/>
    </row>
    <row r="14786" spans="1:8">
      <c r="A14786" s="594" t="s">
        <v>4064</v>
      </c>
      <c r="B14786" s="595"/>
      <c r="C14786" s="595"/>
      <c r="D14786" s="596"/>
      <c r="E14786" s="597" t="s">
        <v>4130</v>
      </c>
      <c r="F14786" s="598" t="s">
        <v>4132</v>
      </c>
      <c r="G14786" s="599" t="s">
        <v>4133</v>
      </c>
      <c r="H14786" s="600" t="s">
        <v>4134</v>
      </c>
    </row>
    <row r="14787" spans="1:8">
      <c r="A14787" s="601" t="s">
        <v>4149</v>
      </c>
      <c r="B14787" s="602"/>
      <c r="C14787" s="602"/>
      <c r="D14787" s="603"/>
      <c r="E14787" s="604" t="s">
        <v>4140</v>
      </c>
      <c r="F14787" s="632">
        <v>0.1</v>
      </c>
      <c r="G14787" s="606">
        <v>64783.484999999993</v>
      </c>
      <c r="H14787" s="607">
        <v>6478.35</v>
      </c>
    </row>
    <row r="14788" spans="1:8">
      <c r="A14788" s="601"/>
      <c r="B14788" s="602"/>
      <c r="C14788" s="602"/>
      <c r="D14788" s="603"/>
      <c r="E14788" s="604" t="s">
        <v>4141</v>
      </c>
      <c r="F14788" s="710"/>
      <c r="G14788" s="606" t="s">
        <v>4141</v>
      </c>
      <c r="H14788" s="607" t="s">
        <v>4141</v>
      </c>
    </row>
    <row r="14789" spans="1:8">
      <c r="A14789" s="601"/>
      <c r="B14789" s="602"/>
      <c r="C14789" s="602"/>
      <c r="D14789" s="603"/>
      <c r="E14789" s="623" t="s">
        <v>4150</v>
      </c>
      <c r="F14789" s="624"/>
      <c r="G14789" s="625"/>
      <c r="H14789" s="612">
        <v>6478.35</v>
      </c>
    </row>
    <row r="14790" spans="1:8">
      <c r="A14790" s="677" t="s">
        <v>4151</v>
      </c>
      <c r="B14790" s="678"/>
      <c r="C14790" s="678"/>
      <c r="D14790" s="678"/>
      <c r="E14790" s="678"/>
      <c r="F14790" s="678"/>
      <c r="G14790" s="678"/>
      <c r="H14790" s="679"/>
    </row>
    <row r="14791" spans="1:8">
      <c r="A14791" s="594" t="s">
        <v>4064</v>
      </c>
      <c r="B14791" s="595"/>
      <c r="C14791" s="595"/>
      <c r="D14791" s="596"/>
      <c r="E14791" s="597" t="s">
        <v>4130</v>
      </c>
      <c r="F14791" s="598" t="s">
        <v>4144</v>
      </c>
      <c r="G14791" s="599" t="s">
        <v>4133</v>
      </c>
      <c r="H14791" s="600" t="s">
        <v>4134</v>
      </c>
    </row>
    <row r="14792" spans="1:8">
      <c r="A14792" s="601" t="s">
        <v>4195</v>
      </c>
      <c r="B14792" s="602"/>
      <c r="C14792" s="602"/>
      <c r="D14792" s="603"/>
      <c r="E14792" s="604" t="s">
        <v>4146</v>
      </c>
      <c r="F14792" s="640">
        <v>0.25</v>
      </c>
      <c r="G14792" s="606">
        <v>45029.264109374999</v>
      </c>
      <c r="H14792" s="607">
        <v>11257.32</v>
      </c>
    </row>
    <row r="14793" spans="1:8">
      <c r="A14793" s="601"/>
      <c r="B14793" s="602"/>
      <c r="C14793" s="602"/>
      <c r="D14793" s="603"/>
      <c r="E14793" s="604" t="s">
        <v>4141</v>
      </c>
      <c r="F14793" s="605"/>
      <c r="G14793" s="606" t="s">
        <v>4141</v>
      </c>
      <c r="H14793" s="607" t="s">
        <v>4141</v>
      </c>
    </row>
    <row r="14794" spans="1:8" ht="13.5" thickBot="1">
      <c r="A14794" s="641"/>
      <c r="B14794" s="642"/>
      <c r="C14794" s="642"/>
      <c r="D14794" s="643"/>
      <c r="E14794" s="644" t="s">
        <v>4153</v>
      </c>
      <c r="F14794" s="645"/>
      <c r="G14794" s="646"/>
      <c r="H14794" s="647">
        <v>11257.32</v>
      </c>
    </row>
    <row r="14795" spans="1:8" ht="13.5" thickBot="1">
      <c r="A14795" s="648" t="s">
        <v>4154</v>
      </c>
      <c r="B14795" s="649"/>
      <c r="C14795" s="649"/>
      <c r="D14795" s="649"/>
      <c r="E14795" s="650"/>
      <c r="F14795" s="651">
        <v>130860.47</v>
      </c>
      <c r="G14795" s="652"/>
      <c r="H14795" s="653"/>
    </row>
    <row r="14796" spans="1:8" ht="15.75" thickBot="1">
      <c r="A14796" s="579"/>
      <c r="B14796" s="579"/>
      <c r="C14796" s="579"/>
      <c r="D14796" s="579"/>
      <c r="E14796" s="579"/>
      <c r="F14796" s="579"/>
      <c r="G14796" s="579"/>
      <c r="H14796" s="579"/>
    </row>
    <row r="14797" spans="1:8" ht="15.75" thickBot="1">
      <c r="A14797" s="580"/>
      <c r="B14797" s="580"/>
      <c r="C14797" s="580"/>
      <c r="D14797" s="580"/>
      <c r="E14797" s="580"/>
      <c r="F14797" s="580"/>
      <c r="G14797" s="580"/>
      <c r="H14797" s="580"/>
    </row>
    <row r="14798" spans="1:8" ht="39" thickBot="1">
      <c r="A14798" s="573" t="s">
        <v>4129</v>
      </c>
      <c r="B14798" s="581"/>
      <c r="C14798" s="581"/>
      <c r="D14798" s="582" t="s">
        <v>1138</v>
      </c>
      <c r="E14798" s="583" t="s">
        <v>4130</v>
      </c>
      <c r="F14798" s="584" t="s">
        <v>2</v>
      </c>
      <c r="G14798" s="585" t="s">
        <v>0</v>
      </c>
      <c r="H14798" s="586" t="s">
        <v>5471</v>
      </c>
    </row>
    <row r="14799" spans="1:8" ht="15.75" customHeight="1" thickBot="1">
      <c r="A14799" s="580"/>
      <c r="B14799" s="580"/>
      <c r="C14799" s="580"/>
      <c r="D14799" s="580"/>
      <c r="E14799" s="580"/>
      <c r="F14799" s="580"/>
      <c r="G14799" s="580"/>
      <c r="H14799" s="580"/>
    </row>
    <row r="14800" spans="1:8">
      <c r="A14800" s="674" t="s">
        <v>1297</v>
      </c>
      <c r="B14800" s="675"/>
      <c r="C14800" s="675"/>
      <c r="D14800" s="675"/>
      <c r="E14800" s="675"/>
      <c r="F14800" s="675"/>
      <c r="G14800" s="675"/>
      <c r="H14800" s="676"/>
    </row>
    <row r="14801" spans="1:8">
      <c r="A14801" s="594" t="s">
        <v>4064</v>
      </c>
      <c r="B14801" s="595"/>
      <c r="C14801" s="595"/>
      <c r="D14801" s="596"/>
      <c r="E14801" s="597" t="s">
        <v>4130</v>
      </c>
      <c r="F14801" s="598" t="s">
        <v>4132</v>
      </c>
      <c r="G14801" s="599" t="s">
        <v>4133</v>
      </c>
      <c r="H14801" s="600" t="s">
        <v>4134</v>
      </c>
    </row>
    <row r="14802" spans="1:8">
      <c r="A14802" s="601" t="s">
        <v>5472</v>
      </c>
      <c r="B14802" s="602"/>
      <c r="C14802" s="602"/>
      <c r="D14802" s="603"/>
      <c r="E14802" s="604" t="s">
        <v>4138</v>
      </c>
      <c r="F14802" s="605">
        <v>1</v>
      </c>
      <c r="G14802" s="606">
        <v>110481</v>
      </c>
      <c r="H14802" s="607">
        <v>110481</v>
      </c>
    </row>
    <row r="14803" spans="1:8">
      <c r="A14803" s="601"/>
      <c r="B14803" s="602"/>
      <c r="C14803" s="602"/>
      <c r="D14803" s="603"/>
      <c r="E14803" s="604" t="s">
        <v>4141</v>
      </c>
      <c r="F14803" s="605"/>
      <c r="G14803" s="606" t="s">
        <v>4141</v>
      </c>
      <c r="H14803" s="607" t="s">
        <v>4141</v>
      </c>
    </row>
    <row r="14804" spans="1:8">
      <c r="A14804" s="601"/>
      <c r="B14804" s="602"/>
      <c r="C14804" s="602"/>
      <c r="D14804" s="603"/>
      <c r="E14804" s="623" t="s">
        <v>4142</v>
      </c>
      <c r="F14804" s="624"/>
      <c r="G14804" s="625"/>
      <c r="H14804" s="612">
        <v>110481</v>
      </c>
    </row>
    <row r="14805" spans="1:8">
      <c r="A14805" s="677" t="s">
        <v>4143</v>
      </c>
      <c r="B14805" s="678"/>
      <c r="C14805" s="678"/>
      <c r="D14805" s="678"/>
      <c r="E14805" s="678"/>
      <c r="F14805" s="678"/>
      <c r="G14805" s="678"/>
      <c r="H14805" s="679"/>
    </row>
    <row r="14806" spans="1:8">
      <c r="A14806" s="594" t="s">
        <v>4129</v>
      </c>
      <c r="B14806" s="595"/>
      <c r="C14806" s="595"/>
      <c r="D14806" s="596"/>
      <c r="E14806" s="597" t="s">
        <v>4130</v>
      </c>
      <c r="F14806" s="598" t="s">
        <v>4144</v>
      </c>
      <c r="G14806" s="599" t="s">
        <v>4133</v>
      </c>
      <c r="H14806" s="600" t="s">
        <v>4134</v>
      </c>
    </row>
    <row r="14807" spans="1:8">
      <c r="A14807" s="601" t="s">
        <v>4145</v>
      </c>
      <c r="B14807" s="602"/>
      <c r="C14807" s="602"/>
      <c r="D14807" s="603"/>
      <c r="E14807" s="604" t="s">
        <v>4146</v>
      </c>
      <c r="F14807" s="619">
        <v>0.25</v>
      </c>
      <c r="G14807" s="606">
        <v>1587.2183463750353</v>
      </c>
      <c r="H14807" s="607">
        <v>396.8</v>
      </c>
    </row>
    <row r="14808" spans="1:8">
      <c r="A14808" s="601"/>
      <c r="B14808" s="602"/>
      <c r="C14808" s="602"/>
      <c r="D14808" s="603"/>
      <c r="E14808" s="604" t="s">
        <v>4141</v>
      </c>
      <c r="F14808" s="619" t="s">
        <v>4141</v>
      </c>
      <c r="G14808" s="606" t="s">
        <v>4141</v>
      </c>
      <c r="H14808" s="607" t="s">
        <v>4141</v>
      </c>
    </row>
    <row r="14809" spans="1:8">
      <c r="A14809" s="620"/>
      <c r="B14809" s="621"/>
      <c r="C14809" s="621"/>
      <c r="D14809" s="622"/>
      <c r="E14809" s="623" t="s">
        <v>4147</v>
      </c>
      <c r="F14809" s="624"/>
      <c r="G14809" s="625"/>
      <c r="H14809" s="612">
        <v>396.8</v>
      </c>
    </row>
    <row r="14810" spans="1:8">
      <c r="A14810" s="677" t="s">
        <v>4148</v>
      </c>
      <c r="B14810" s="678"/>
      <c r="C14810" s="678"/>
      <c r="D14810" s="678"/>
      <c r="E14810" s="678"/>
      <c r="F14810" s="678"/>
      <c r="G14810" s="678"/>
      <c r="H14810" s="679"/>
    </row>
    <row r="14811" spans="1:8">
      <c r="A14811" s="594" t="s">
        <v>4064</v>
      </c>
      <c r="B14811" s="595"/>
      <c r="C14811" s="595"/>
      <c r="D14811" s="596"/>
      <c r="E14811" s="597" t="s">
        <v>4130</v>
      </c>
      <c r="F14811" s="598" t="s">
        <v>4132</v>
      </c>
      <c r="G14811" s="599" t="s">
        <v>4133</v>
      </c>
      <c r="H14811" s="600" t="s">
        <v>4134</v>
      </c>
    </row>
    <row r="14812" spans="1:8">
      <c r="A14812" s="601" t="s">
        <v>4149</v>
      </c>
      <c r="B14812" s="602"/>
      <c r="C14812" s="602"/>
      <c r="D14812" s="603"/>
      <c r="E14812" s="604" t="s">
        <v>4140</v>
      </c>
      <c r="F14812" s="632">
        <v>0.1</v>
      </c>
      <c r="G14812" s="606">
        <v>64783.484999999993</v>
      </c>
      <c r="H14812" s="607">
        <v>6478.35</v>
      </c>
    </row>
    <row r="14813" spans="1:8">
      <c r="A14813" s="601"/>
      <c r="B14813" s="602"/>
      <c r="C14813" s="602"/>
      <c r="D14813" s="603"/>
      <c r="E14813" s="604" t="s">
        <v>4141</v>
      </c>
      <c r="F14813" s="710"/>
      <c r="G14813" s="606" t="s">
        <v>4141</v>
      </c>
      <c r="H14813" s="607" t="s">
        <v>4141</v>
      </c>
    </row>
    <row r="14814" spans="1:8">
      <c r="A14814" s="601"/>
      <c r="B14814" s="602"/>
      <c r="C14814" s="602"/>
      <c r="D14814" s="603"/>
      <c r="E14814" s="623" t="s">
        <v>4150</v>
      </c>
      <c r="F14814" s="624"/>
      <c r="G14814" s="625"/>
      <c r="H14814" s="612">
        <v>6478.35</v>
      </c>
    </row>
    <row r="14815" spans="1:8">
      <c r="A14815" s="677" t="s">
        <v>4151</v>
      </c>
      <c r="B14815" s="678"/>
      <c r="C14815" s="678"/>
      <c r="D14815" s="678"/>
      <c r="E14815" s="678"/>
      <c r="F14815" s="678"/>
      <c r="G14815" s="678"/>
      <c r="H14815" s="679"/>
    </row>
    <row r="14816" spans="1:8">
      <c r="A14816" s="594" t="s">
        <v>4064</v>
      </c>
      <c r="B14816" s="595"/>
      <c r="C14816" s="595"/>
      <c r="D14816" s="596"/>
      <c r="E14816" s="597" t="s">
        <v>4130</v>
      </c>
      <c r="F14816" s="598" t="s">
        <v>4144</v>
      </c>
      <c r="G14816" s="599" t="s">
        <v>4133</v>
      </c>
      <c r="H14816" s="600" t="s">
        <v>4134</v>
      </c>
    </row>
    <row r="14817" spans="1:8">
      <c r="A14817" s="601" t="s">
        <v>4195</v>
      </c>
      <c r="B14817" s="602"/>
      <c r="C14817" s="602"/>
      <c r="D14817" s="603"/>
      <c r="E14817" s="604" t="s">
        <v>4146</v>
      </c>
      <c r="F14817" s="640">
        <v>0.25</v>
      </c>
      <c r="G14817" s="606">
        <v>45029.264109374999</v>
      </c>
      <c r="H14817" s="607">
        <v>11257.32</v>
      </c>
    </row>
    <row r="14818" spans="1:8">
      <c r="A14818" s="601"/>
      <c r="B14818" s="602"/>
      <c r="C14818" s="602"/>
      <c r="D14818" s="603"/>
      <c r="E14818" s="604" t="s">
        <v>4141</v>
      </c>
      <c r="F14818" s="605"/>
      <c r="G14818" s="606" t="s">
        <v>4141</v>
      </c>
      <c r="H14818" s="607" t="s">
        <v>4141</v>
      </c>
    </row>
    <row r="14819" spans="1:8" ht="13.5" thickBot="1">
      <c r="A14819" s="641"/>
      <c r="B14819" s="642"/>
      <c r="C14819" s="642"/>
      <c r="D14819" s="643"/>
      <c r="E14819" s="644" t="s">
        <v>4153</v>
      </c>
      <c r="F14819" s="645"/>
      <c r="G14819" s="646"/>
      <c r="H14819" s="647">
        <v>11257.32</v>
      </c>
    </row>
    <row r="14820" spans="1:8" ht="13.5" thickBot="1">
      <c r="A14820" s="648" t="s">
        <v>4154</v>
      </c>
      <c r="B14820" s="649"/>
      <c r="C14820" s="649"/>
      <c r="D14820" s="649"/>
      <c r="E14820" s="650"/>
      <c r="F14820" s="651">
        <v>128613.47</v>
      </c>
      <c r="G14820" s="652"/>
      <c r="H14820" s="653"/>
    </row>
    <row r="14821" spans="1:8" ht="15.75" thickBot="1">
      <c r="A14821" s="579"/>
      <c r="B14821" s="579"/>
      <c r="C14821" s="579"/>
      <c r="D14821" s="579"/>
      <c r="E14821" s="579"/>
      <c r="F14821" s="579"/>
      <c r="G14821" s="579"/>
      <c r="H14821" s="579"/>
    </row>
    <row r="14822" spans="1:8" ht="15.75" thickBot="1">
      <c r="A14822" s="580"/>
      <c r="B14822" s="580"/>
      <c r="C14822" s="580"/>
      <c r="D14822" s="580"/>
      <c r="E14822" s="580"/>
      <c r="F14822" s="580"/>
      <c r="G14822" s="580"/>
      <c r="H14822" s="580"/>
    </row>
    <row r="14823" spans="1:8" ht="39" thickBot="1">
      <c r="A14823" s="573" t="s">
        <v>4129</v>
      </c>
      <c r="B14823" s="581"/>
      <c r="C14823" s="581"/>
      <c r="D14823" s="582" t="s">
        <v>1140</v>
      </c>
      <c r="E14823" s="583" t="s">
        <v>4130</v>
      </c>
      <c r="F14823" s="584" t="s">
        <v>2</v>
      </c>
      <c r="G14823" s="585" t="s">
        <v>0</v>
      </c>
      <c r="H14823" s="586" t="s">
        <v>5473</v>
      </c>
    </row>
    <row r="14824" spans="1:8" ht="15.75" customHeight="1" thickBot="1">
      <c r="A14824" s="580"/>
      <c r="B14824" s="580"/>
      <c r="C14824" s="580"/>
      <c r="D14824" s="580"/>
      <c r="E14824" s="580"/>
      <c r="F14824" s="580"/>
      <c r="G14824" s="580"/>
      <c r="H14824" s="580"/>
    </row>
    <row r="14825" spans="1:8">
      <c r="A14825" s="674" t="s">
        <v>1297</v>
      </c>
      <c r="B14825" s="675"/>
      <c r="C14825" s="675"/>
      <c r="D14825" s="675"/>
      <c r="E14825" s="675"/>
      <c r="F14825" s="675"/>
      <c r="G14825" s="675"/>
      <c r="H14825" s="676"/>
    </row>
    <row r="14826" spans="1:8">
      <c r="A14826" s="594" t="s">
        <v>4064</v>
      </c>
      <c r="B14826" s="595"/>
      <c r="C14826" s="595"/>
      <c r="D14826" s="596"/>
      <c r="E14826" s="597" t="s">
        <v>4130</v>
      </c>
      <c r="F14826" s="598" t="s">
        <v>4132</v>
      </c>
      <c r="G14826" s="599" t="s">
        <v>4133</v>
      </c>
      <c r="H14826" s="600" t="s">
        <v>4134</v>
      </c>
    </row>
    <row r="14827" spans="1:8">
      <c r="A14827" s="601" t="s">
        <v>5474</v>
      </c>
      <c r="B14827" s="602"/>
      <c r="C14827" s="602"/>
      <c r="D14827" s="603"/>
      <c r="E14827" s="604" t="s">
        <v>4138</v>
      </c>
      <c r="F14827" s="605">
        <v>1</v>
      </c>
      <c r="G14827" s="606">
        <v>104655</v>
      </c>
      <c r="H14827" s="607">
        <v>104655</v>
      </c>
    </row>
    <row r="14828" spans="1:8">
      <c r="A14828" s="601"/>
      <c r="B14828" s="602"/>
      <c r="C14828" s="602"/>
      <c r="D14828" s="603"/>
      <c r="E14828" s="604" t="s">
        <v>4141</v>
      </c>
      <c r="F14828" s="605"/>
      <c r="G14828" s="606" t="s">
        <v>4141</v>
      </c>
      <c r="H14828" s="607" t="s">
        <v>4141</v>
      </c>
    </row>
    <row r="14829" spans="1:8">
      <c r="A14829" s="601"/>
      <c r="B14829" s="602"/>
      <c r="C14829" s="602"/>
      <c r="D14829" s="603"/>
      <c r="E14829" s="623" t="s">
        <v>4142</v>
      </c>
      <c r="F14829" s="624"/>
      <c r="G14829" s="625"/>
      <c r="H14829" s="612">
        <v>104655</v>
      </c>
    </row>
    <row r="14830" spans="1:8">
      <c r="A14830" s="677" t="s">
        <v>4143</v>
      </c>
      <c r="B14830" s="678"/>
      <c r="C14830" s="678"/>
      <c r="D14830" s="678"/>
      <c r="E14830" s="678"/>
      <c r="F14830" s="678"/>
      <c r="G14830" s="678"/>
      <c r="H14830" s="679"/>
    </row>
    <row r="14831" spans="1:8">
      <c r="A14831" s="594" t="s">
        <v>4129</v>
      </c>
      <c r="B14831" s="595"/>
      <c r="C14831" s="595"/>
      <c r="D14831" s="596"/>
      <c r="E14831" s="597" t="s">
        <v>4130</v>
      </c>
      <c r="F14831" s="598" t="s">
        <v>4144</v>
      </c>
      <c r="G14831" s="599" t="s">
        <v>4133</v>
      </c>
      <c r="H14831" s="600" t="s">
        <v>4134</v>
      </c>
    </row>
    <row r="14832" spans="1:8">
      <c r="A14832" s="601" t="s">
        <v>4145</v>
      </c>
      <c r="B14832" s="602"/>
      <c r="C14832" s="602"/>
      <c r="D14832" s="603"/>
      <c r="E14832" s="604" t="s">
        <v>4146</v>
      </c>
      <c r="F14832" s="619">
        <v>0.25</v>
      </c>
      <c r="G14832" s="606">
        <v>1587.2183463750353</v>
      </c>
      <c r="H14832" s="607">
        <v>396.8</v>
      </c>
    </row>
    <row r="14833" spans="1:8">
      <c r="A14833" s="601"/>
      <c r="B14833" s="602"/>
      <c r="C14833" s="602"/>
      <c r="D14833" s="603"/>
      <c r="E14833" s="604" t="s">
        <v>4141</v>
      </c>
      <c r="F14833" s="619" t="s">
        <v>4141</v>
      </c>
      <c r="G14833" s="606" t="s">
        <v>4141</v>
      </c>
      <c r="H14833" s="607" t="s">
        <v>4141</v>
      </c>
    </row>
    <row r="14834" spans="1:8">
      <c r="A14834" s="620"/>
      <c r="B14834" s="621"/>
      <c r="C14834" s="621"/>
      <c r="D14834" s="622"/>
      <c r="E14834" s="623" t="s">
        <v>4147</v>
      </c>
      <c r="F14834" s="624"/>
      <c r="G14834" s="625"/>
      <c r="H14834" s="612">
        <v>396.8</v>
      </c>
    </row>
    <row r="14835" spans="1:8">
      <c r="A14835" s="677" t="s">
        <v>4148</v>
      </c>
      <c r="B14835" s="678"/>
      <c r="C14835" s="678"/>
      <c r="D14835" s="678"/>
      <c r="E14835" s="678"/>
      <c r="F14835" s="678"/>
      <c r="G14835" s="678"/>
      <c r="H14835" s="679"/>
    </row>
    <row r="14836" spans="1:8">
      <c r="A14836" s="594" t="s">
        <v>4064</v>
      </c>
      <c r="B14836" s="595"/>
      <c r="C14836" s="595"/>
      <c r="D14836" s="596"/>
      <c r="E14836" s="597" t="s">
        <v>4130</v>
      </c>
      <c r="F14836" s="598" t="s">
        <v>4132</v>
      </c>
      <c r="G14836" s="599" t="s">
        <v>4133</v>
      </c>
      <c r="H14836" s="600" t="s">
        <v>4134</v>
      </c>
    </row>
    <row r="14837" spans="1:8">
      <c r="A14837" s="601" t="s">
        <v>4149</v>
      </c>
      <c r="B14837" s="602"/>
      <c r="C14837" s="602"/>
      <c r="D14837" s="603"/>
      <c r="E14837" s="604" t="s">
        <v>4140</v>
      </c>
      <c r="F14837" s="632">
        <v>0.1</v>
      </c>
      <c r="G14837" s="606">
        <v>64783.484999999993</v>
      </c>
      <c r="H14837" s="607">
        <v>6478.35</v>
      </c>
    </row>
    <row r="14838" spans="1:8">
      <c r="A14838" s="601"/>
      <c r="B14838" s="602"/>
      <c r="C14838" s="602"/>
      <c r="D14838" s="603"/>
      <c r="E14838" s="604" t="s">
        <v>4141</v>
      </c>
      <c r="F14838" s="710"/>
      <c r="G14838" s="606" t="s">
        <v>4141</v>
      </c>
      <c r="H14838" s="607" t="s">
        <v>4141</v>
      </c>
    </row>
    <row r="14839" spans="1:8">
      <c r="A14839" s="601"/>
      <c r="B14839" s="602"/>
      <c r="C14839" s="602"/>
      <c r="D14839" s="603"/>
      <c r="E14839" s="623" t="s">
        <v>4150</v>
      </c>
      <c r="F14839" s="624"/>
      <c r="G14839" s="625"/>
      <c r="H14839" s="612">
        <v>6478.35</v>
      </c>
    </row>
    <row r="14840" spans="1:8">
      <c r="A14840" s="677" t="s">
        <v>4151</v>
      </c>
      <c r="B14840" s="678"/>
      <c r="C14840" s="678"/>
      <c r="D14840" s="678"/>
      <c r="E14840" s="678"/>
      <c r="F14840" s="678"/>
      <c r="G14840" s="678"/>
      <c r="H14840" s="679"/>
    </row>
    <row r="14841" spans="1:8">
      <c r="A14841" s="594" t="s">
        <v>4064</v>
      </c>
      <c r="B14841" s="595"/>
      <c r="C14841" s="595"/>
      <c r="D14841" s="596"/>
      <c r="E14841" s="597" t="s">
        <v>4130</v>
      </c>
      <c r="F14841" s="598" t="s">
        <v>4144</v>
      </c>
      <c r="G14841" s="599" t="s">
        <v>4133</v>
      </c>
      <c r="H14841" s="600" t="s">
        <v>4134</v>
      </c>
    </row>
    <row r="14842" spans="1:8">
      <c r="A14842" s="601" t="s">
        <v>4195</v>
      </c>
      <c r="B14842" s="602"/>
      <c r="C14842" s="602"/>
      <c r="D14842" s="603"/>
      <c r="E14842" s="604" t="s">
        <v>4146</v>
      </c>
      <c r="F14842" s="640">
        <v>0.25</v>
      </c>
      <c r="G14842" s="606">
        <v>45029.264109374999</v>
      </c>
      <c r="H14842" s="607">
        <v>11257.32</v>
      </c>
    </row>
    <row r="14843" spans="1:8">
      <c r="A14843" s="601"/>
      <c r="B14843" s="602"/>
      <c r="C14843" s="602"/>
      <c r="D14843" s="603"/>
      <c r="E14843" s="604" t="s">
        <v>4141</v>
      </c>
      <c r="F14843" s="605"/>
      <c r="G14843" s="606" t="s">
        <v>4141</v>
      </c>
      <c r="H14843" s="607" t="s">
        <v>4141</v>
      </c>
    </row>
    <row r="14844" spans="1:8" ht="13.5" thickBot="1">
      <c r="A14844" s="641"/>
      <c r="B14844" s="642"/>
      <c r="C14844" s="642"/>
      <c r="D14844" s="643"/>
      <c r="E14844" s="644" t="s">
        <v>4153</v>
      </c>
      <c r="F14844" s="645"/>
      <c r="G14844" s="646"/>
      <c r="H14844" s="647">
        <v>11257.32</v>
      </c>
    </row>
    <row r="14845" spans="1:8" ht="13.5" thickBot="1">
      <c r="A14845" s="648" t="s">
        <v>4154</v>
      </c>
      <c r="B14845" s="649"/>
      <c r="C14845" s="649"/>
      <c r="D14845" s="649"/>
      <c r="E14845" s="650"/>
      <c r="F14845" s="651">
        <v>122787.47</v>
      </c>
      <c r="G14845" s="652"/>
      <c r="H14845" s="653"/>
    </row>
    <row r="14846" spans="1:8" ht="15.75" thickBot="1">
      <c r="A14846" s="579"/>
      <c r="B14846" s="579"/>
      <c r="C14846" s="579"/>
      <c r="D14846" s="579"/>
      <c r="E14846" s="579"/>
      <c r="F14846" s="579"/>
      <c r="G14846" s="579"/>
      <c r="H14846" s="579"/>
    </row>
    <row r="14847" spans="1:8" ht="15.75" thickBot="1">
      <c r="A14847" s="580"/>
      <c r="B14847" s="580"/>
      <c r="C14847" s="580"/>
      <c r="D14847" s="580"/>
      <c r="E14847" s="580"/>
      <c r="F14847" s="580"/>
      <c r="G14847" s="580"/>
      <c r="H14847" s="580"/>
    </row>
    <row r="14848" spans="1:8" ht="39" thickBot="1">
      <c r="A14848" s="573" t="s">
        <v>4129</v>
      </c>
      <c r="B14848" s="581"/>
      <c r="C14848" s="581"/>
      <c r="D14848" s="582" t="s">
        <v>1142</v>
      </c>
      <c r="E14848" s="583" t="s">
        <v>4130</v>
      </c>
      <c r="F14848" s="584" t="s">
        <v>2</v>
      </c>
      <c r="G14848" s="585" t="s">
        <v>0</v>
      </c>
      <c r="H14848" s="586" t="s">
        <v>5475</v>
      </c>
    </row>
    <row r="14849" spans="1:8" ht="15.75" customHeight="1" thickBot="1">
      <c r="A14849" s="580"/>
      <c r="B14849" s="580"/>
      <c r="C14849" s="580"/>
      <c r="D14849" s="580"/>
      <c r="E14849" s="580"/>
      <c r="F14849" s="580"/>
      <c r="G14849" s="580"/>
      <c r="H14849" s="580"/>
    </row>
    <row r="14850" spans="1:8">
      <c r="A14850" s="674" t="s">
        <v>1297</v>
      </c>
      <c r="B14850" s="675"/>
      <c r="C14850" s="675"/>
      <c r="D14850" s="675"/>
      <c r="E14850" s="675"/>
      <c r="F14850" s="675"/>
      <c r="G14850" s="675"/>
      <c r="H14850" s="676"/>
    </row>
    <row r="14851" spans="1:8">
      <c r="A14851" s="594" t="s">
        <v>4064</v>
      </c>
      <c r="B14851" s="595"/>
      <c r="C14851" s="595"/>
      <c r="D14851" s="596"/>
      <c r="E14851" s="597" t="s">
        <v>4130</v>
      </c>
      <c r="F14851" s="598" t="s">
        <v>4132</v>
      </c>
      <c r="G14851" s="599" t="s">
        <v>4133</v>
      </c>
      <c r="H14851" s="600" t="s">
        <v>4134</v>
      </c>
    </row>
    <row r="14852" spans="1:8">
      <c r="A14852" s="601" t="s">
        <v>5476</v>
      </c>
      <c r="B14852" s="602"/>
      <c r="C14852" s="602"/>
      <c r="D14852" s="603"/>
      <c r="E14852" s="604" t="s">
        <v>4138</v>
      </c>
      <c r="F14852" s="605">
        <v>1</v>
      </c>
      <c r="G14852" s="606">
        <v>183730</v>
      </c>
      <c r="H14852" s="607">
        <v>183730</v>
      </c>
    </row>
    <row r="14853" spans="1:8">
      <c r="A14853" s="601"/>
      <c r="B14853" s="602"/>
      <c r="C14853" s="602"/>
      <c r="D14853" s="603"/>
      <c r="E14853" s="604" t="s">
        <v>4141</v>
      </c>
      <c r="F14853" s="605"/>
      <c r="G14853" s="606" t="s">
        <v>4141</v>
      </c>
      <c r="H14853" s="607" t="s">
        <v>4141</v>
      </c>
    </row>
    <row r="14854" spans="1:8">
      <c r="A14854" s="601"/>
      <c r="B14854" s="602"/>
      <c r="C14854" s="602"/>
      <c r="D14854" s="603"/>
      <c r="E14854" s="623" t="s">
        <v>4142</v>
      </c>
      <c r="F14854" s="624"/>
      <c r="G14854" s="625"/>
      <c r="H14854" s="612">
        <v>183730</v>
      </c>
    </row>
    <row r="14855" spans="1:8">
      <c r="A14855" s="677" t="s">
        <v>4143</v>
      </c>
      <c r="B14855" s="678"/>
      <c r="C14855" s="678"/>
      <c r="D14855" s="678"/>
      <c r="E14855" s="678"/>
      <c r="F14855" s="678"/>
      <c r="G14855" s="678"/>
      <c r="H14855" s="679"/>
    </row>
    <row r="14856" spans="1:8">
      <c r="A14856" s="594" t="s">
        <v>4129</v>
      </c>
      <c r="B14856" s="595"/>
      <c r="C14856" s="595"/>
      <c r="D14856" s="596"/>
      <c r="E14856" s="597" t="s">
        <v>4130</v>
      </c>
      <c r="F14856" s="598" t="s">
        <v>4144</v>
      </c>
      <c r="G14856" s="599" t="s">
        <v>4133</v>
      </c>
      <c r="H14856" s="600" t="s">
        <v>4134</v>
      </c>
    </row>
    <row r="14857" spans="1:8">
      <c r="A14857" s="601" t="s">
        <v>4145</v>
      </c>
      <c r="B14857" s="602"/>
      <c r="C14857" s="602"/>
      <c r="D14857" s="603"/>
      <c r="E14857" s="604" t="s">
        <v>4146</v>
      </c>
      <c r="F14857" s="619">
        <v>0.25</v>
      </c>
      <c r="G14857" s="606">
        <v>1587.2183463750353</v>
      </c>
      <c r="H14857" s="607">
        <v>396.8</v>
      </c>
    </row>
    <row r="14858" spans="1:8">
      <c r="A14858" s="601"/>
      <c r="B14858" s="602"/>
      <c r="C14858" s="602"/>
      <c r="D14858" s="603"/>
      <c r="E14858" s="604" t="s">
        <v>4141</v>
      </c>
      <c r="F14858" s="619" t="s">
        <v>4141</v>
      </c>
      <c r="G14858" s="606" t="s">
        <v>4141</v>
      </c>
      <c r="H14858" s="607" t="s">
        <v>4141</v>
      </c>
    </row>
    <row r="14859" spans="1:8">
      <c r="A14859" s="620"/>
      <c r="B14859" s="621"/>
      <c r="C14859" s="621"/>
      <c r="D14859" s="622"/>
      <c r="E14859" s="623" t="s">
        <v>4147</v>
      </c>
      <c r="F14859" s="624"/>
      <c r="G14859" s="625"/>
      <c r="H14859" s="612">
        <v>396.8</v>
      </c>
    </row>
    <row r="14860" spans="1:8">
      <c r="A14860" s="677" t="s">
        <v>4148</v>
      </c>
      <c r="B14860" s="678"/>
      <c r="C14860" s="678"/>
      <c r="D14860" s="678"/>
      <c r="E14860" s="678"/>
      <c r="F14860" s="678"/>
      <c r="G14860" s="678"/>
      <c r="H14860" s="679"/>
    </row>
    <row r="14861" spans="1:8">
      <c r="A14861" s="594" t="s">
        <v>4064</v>
      </c>
      <c r="B14861" s="595"/>
      <c r="C14861" s="595"/>
      <c r="D14861" s="596"/>
      <c r="E14861" s="597" t="s">
        <v>4130</v>
      </c>
      <c r="F14861" s="598" t="s">
        <v>4132</v>
      </c>
      <c r="G14861" s="599" t="s">
        <v>4133</v>
      </c>
      <c r="H14861" s="600" t="s">
        <v>4134</v>
      </c>
    </row>
    <row r="14862" spans="1:8">
      <c r="A14862" s="601" t="s">
        <v>4149</v>
      </c>
      <c r="B14862" s="602"/>
      <c r="C14862" s="602"/>
      <c r="D14862" s="603"/>
      <c r="E14862" s="604" t="s">
        <v>4140</v>
      </c>
      <c r="F14862" s="632">
        <v>0.1</v>
      </c>
      <c r="G14862" s="606">
        <v>64783.484999999993</v>
      </c>
      <c r="H14862" s="607">
        <v>6478.35</v>
      </c>
    </row>
    <row r="14863" spans="1:8">
      <c r="A14863" s="601"/>
      <c r="B14863" s="602"/>
      <c r="C14863" s="602"/>
      <c r="D14863" s="603"/>
      <c r="E14863" s="604" t="s">
        <v>4141</v>
      </c>
      <c r="F14863" s="710"/>
      <c r="G14863" s="606" t="s">
        <v>4141</v>
      </c>
      <c r="H14863" s="607" t="s">
        <v>4141</v>
      </c>
    </row>
    <row r="14864" spans="1:8">
      <c r="A14864" s="601"/>
      <c r="B14864" s="602"/>
      <c r="C14864" s="602"/>
      <c r="D14864" s="603"/>
      <c r="E14864" s="623" t="s">
        <v>4150</v>
      </c>
      <c r="F14864" s="624"/>
      <c r="G14864" s="625"/>
      <c r="H14864" s="612">
        <v>6478.35</v>
      </c>
    </row>
    <row r="14865" spans="1:8">
      <c r="A14865" s="677" t="s">
        <v>4151</v>
      </c>
      <c r="B14865" s="678"/>
      <c r="C14865" s="678"/>
      <c r="D14865" s="678"/>
      <c r="E14865" s="678"/>
      <c r="F14865" s="678"/>
      <c r="G14865" s="678"/>
      <c r="H14865" s="679"/>
    </row>
    <row r="14866" spans="1:8">
      <c r="A14866" s="594" t="s">
        <v>4064</v>
      </c>
      <c r="B14866" s="595"/>
      <c r="C14866" s="595"/>
      <c r="D14866" s="596"/>
      <c r="E14866" s="597" t="s">
        <v>4130</v>
      </c>
      <c r="F14866" s="598" t="s">
        <v>4144</v>
      </c>
      <c r="G14866" s="599" t="s">
        <v>4133</v>
      </c>
      <c r="H14866" s="600" t="s">
        <v>4134</v>
      </c>
    </row>
    <row r="14867" spans="1:8">
      <c r="A14867" s="601" t="s">
        <v>4195</v>
      </c>
      <c r="B14867" s="602"/>
      <c r="C14867" s="602"/>
      <c r="D14867" s="603"/>
      <c r="E14867" s="604" t="s">
        <v>4146</v>
      </c>
      <c r="F14867" s="640">
        <v>0.25</v>
      </c>
      <c r="G14867" s="606">
        <v>45029.264109374999</v>
      </c>
      <c r="H14867" s="607">
        <v>11257.32</v>
      </c>
    </row>
    <row r="14868" spans="1:8">
      <c r="A14868" s="601"/>
      <c r="B14868" s="602"/>
      <c r="C14868" s="602"/>
      <c r="D14868" s="603"/>
      <c r="E14868" s="604" t="s">
        <v>4141</v>
      </c>
      <c r="F14868" s="605"/>
      <c r="G14868" s="606" t="s">
        <v>4141</v>
      </c>
      <c r="H14868" s="607" t="s">
        <v>4141</v>
      </c>
    </row>
    <row r="14869" spans="1:8" ht="13.5" thickBot="1">
      <c r="A14869" s="641"/>
      <c r="B14869" s="642"/>
      <c r="C14869" s="642"/>
      <c r="D14869" s="643"/>
      <c r="E14869" s="644" t="s">
        <v>4153</v>
      </c>
      <c r="F14869" s="645"/>
      <c r="G14869" s="646"/>
      <c r="H14869" s="647">
        <v>11257.32</v>
      </c>
    </row>
    <row r="14870" spans="1:8" ht="13.5" thickBot="1">
      <c r="A14870" s="648" t="s">
        <v>4154</v>
      </c>
      <c r="B14870" s="649"/>
      <c r="C14870" s="649"/>
      <c r="D14870" s="649"/>
      <c r="E14870" s="650"/>
      <c r="F14870" s="651">
        <v>201862.47</v>
      </c>
      <c r="G14870" s="652"/>
      <c r="H14870" s="653"/>
    </row>
    <row r="14871" spans="1:8" ht="15.75" thickBot="1">
      <c r="A14871" s="579"/>
      <c r="B14871" s="579"/>
      <c r="C14871" s="579"/>
      <c r="D14871" s="579"/>
      <c r="E14871" s="579"/>
      <c r="F14871" s="579"/>
      <c r="G14871" s="579"/>
      <c r="H14871" s="579"/>
    </row>
    <row r="14872" spans="1:8" ht="15.75" thickBot="1">
      <c r="A14872" s="580"/>
      <c r="B14872" s="580"/>
      <c r="C14872" s="580"/>
      <c r="D14872" s="580"/>
      <c r="E14872" s="580"/>
      <c r="F14872" s="580"/>
      <c r="G14872" s="580"/>
      <c r="H14872" s="580"/>
    </row>
    <row r="14873" spans="1:8" ht="39" thickBot="1">
      <c r="A14873" s="573" t="s">
        <v>4129</v>
      </c>
      <c r="B14873" s="581"/>
      <c r="C14873" s="581"/>
      <c r="D14873" s="582" t="s">
        <v>1144</v>
      </c>
      <c r="E14873" s="583" t="s">
        <v>4130</v>
      </c>
      <c r="F14873" s="584" t="s">
        <v>2</v>
      </c>
      <c r="G14873" s="585" t="s">
        <v>0</v>
      </c>
      <c r="H14873" s="586" t="s">
        <v>5477</v>
      </c>
    </row>
    <row r="14874" spans="1:8" ht="15.75" customHeight="1" thickBot="1">
      <c r="A14874" s="580"/>
      <c r="B14874" s="580"/>
      <c r="C14874" s="580"/>
      <c r="D14874" s="580"/>
      <c r="E14874" s="580"/>
      <c r="F14874" s="580"/>
      <c r="G14874" s="580"/>
      <c r="H14874" s="580"/>
    </row>
    <row r="14875" spans="1:8">
      <c r="A14875" s="674" t="s">
        <v>1297</v>
      </c>
      <c r="B14875" s="675"/>
      <c r="C14875" s="675"/>
      <c r="D14875" s="675"/>
      <c r="E14875" s="675"/>
      <c r="F14875" s="675"/>
      <c r="G14875" s="675"/>
      <c r="H14875" s="676"/>
    </row>
    <row r="14876" spans="1:8">
      <c r="A14876" s="594" t="s">
        <v>4064</v>
      </c>
      <c r="B14876" s="595"/>
      <c r="C14876" s="595"/>
      <c r="D14876" s="596"/>
      <c r="E14876" s="597" t="s">
        <v>4130</v>
      </c>
      <c r="F14876" s="598" t="s">
        <v>4132</v>
      </c>
      <c r="G14876" s="599" t="s">
        <v>4133</v>
      </c>
      <c r="H14876" s="600" t="s">
        <v>4134</v>
      </c>
    </row>
    <row r="14877" spans="1:8">
      <c r="A14877" s="601" t="s">
        <v>5478</v>
      </c>
      <c r="B14877" s="602"/>
      <c r="C14877" s="602"/>
      <c r="D14877" s="603"/>
      <c r="E14877" s="604" t="s">
        <v>4138</v>
      </c>
      <c r="F14877" s="605">
        <v>1</v>
      </c>
      <c r="G14877" s="606">
        <v>230895</v>
      </c>
      <c r="H14877" s="607">
        <v>230895</v>
      </c>
    </row>
    <row r="14878" spans="1:8">
      <c r="A14878" s="601"/>
      <c r="B14878" s="602"/>
      <c r="C14878" s="602"/>
      <c r="D14878" s="603"/>
      <c r="E14878" s="604" t="s">
        <v>4141</v>
      </c>
      <c r="F14878" s="605"/>
      <c r="G14878" s="606" t="s">
        <v>4141</v>
      </c>
      <c r="H14878" s="607" t="s">
        <v>4141</v>
      </c>
    </row>
    <row r="14879" spans="1:8">
      <c r="A14879" s="601"/>
      <c r="B14879" s="602"/>
      <c r="C14879" s="602"/>
      <c r="D14879" s="603"/>
      <c r="E14879" s="623" t="s">
        <v>4142</v>
      </c>
      <c r="F14879" s="624"/>
      <c r="G14879" s="625"/>
      <c r="H14879" s="612">
        <v>230895</v>
      </c>
    </row>
    <row r="14880" spans="1:8">
      <c r="A14880" s="677" t="s">
        <v>4143</v>
      </c>
      <c r="B14880" s="678"/>
      <c r="C14880" s="678"/>
      <c r="D14880" s="678"/>
      <c r="E14880" s="678"/>
      <c r="F14880" s="678"/>
      <c r="G14880" s="678"/>
      <c r="H14880" s="679"/>
    </row>
    <row r="14881" spans="1:8">
      <c r="A14881" s="594" t="s">
        <v>4129</v>
      </c>
      <c r="B14881" s="595"/>
      <c r="C14881" s="595"/>
      <c r="D14881" s="596"/>
      <c r="E14881" s="597" t="s">
        <v>4130</v>
      </c>
      <c r="F14881" s="598" t="s">
        <v>4144</v>
      </c>
      <c r="G14881" s="599" t="s">
        <v>4133</v>
      </c>
      <c r="H14881" s="600" t="s">
        <v>4134</v>
      </c>
    </row>
    <row r="14882" spans="1:8">
      <c r="A14882" s="601" t="s">
        <v>4145</v>
      </c>
      <c r="B14882" s="602"/>
      <c r="C14882" s="602"/>
      <c r="D14882" s="603"/>
      <c r="E14882" s="604" t="s">
        <v>4146</v>
      </c>
      <c r="F14882" s="619">
        <v>0.25</v>
      </c>
      <c r="G14882" s="606">
        <v>1587.2183463750353</v>
      </c>
      <c r="H14882" s="607">
        <v>396.8</v>
      </c>
    </row>
    <row r="14883" spans="1:8">
      <c r="A14883" s="601"/>
      <c r="B14883" s="602"/>
      <c r="C14883" s="602"/>
      <c r="D14883" s="603"/>
      <c r="E14883" s="604" t="s">
        <v>4141</v>
      </c>
      <c r="F14883" s="619" t="s">
        <v>4141</v>
      </c>
      <c r="G14883" s="606" t="s">
        <v>4141</v>
      </c>
      <c r="H14883" s="607" t="s">
        <v>4141</v>
      </c>
    </row>
    <row r="14884" spans="1:8">
      <c r="A14884" s="620"/>
      <c r="B14884" s="621"/>
      <c r="C14884" s="621"/>
      <c r="D14884" s="622"/>
      <c r="E14884" s="623" t="s">
        <v>4147</v>
      </c>
      <c r="F14884" s="624"/>
      <c r="G14884" s="625"/>
      <c r="H14884" s="612">
        <v>396.8</v>
      </c>
    </row>
    <row r="14885" spans="1:8">
      <c r="A14885" s="677" t="s">
        <v>4148</v>
      </c>
      <c r="B14885" s="678"/>
      <c r="C14885" s="678"/>
      <c r="D14885" s="678"/>
      <c r="E14885" s="678"/>
      <c r="F14885" s="678"/>
      <c r="G14885" s="678"/>
      <c r="H14885" s="679"/>
    </row>
    <row r="14886" spans="1:8">
      <c r="A14886" s="594" t="s">
        <v>4064</v>
      </c>
      <c r="B14886" s="595"/>
      <c r="C14886" s="595"/>
      <c r="D14886" s="596"/>
      <c r="E14886" s="597" t="s">
        <v>4130</v>
      </c>
      <c r="F14886" s="598" t="s">
        <v>4132</v>
      </c>
      <c r="G14886" s="599" t="s">
        <v>4133</v>
      </c>
      <c r="H14886" s="600" t="s">
        <v>4134</v>
      </c>
    </row>
    <row r="14887" spans="1:8">
      <c r="A14887" s="601" t="s">
        <v>4149</v>
      </c>
      <c r="B14887" s="602"/>
      <c r="C14887" s="602"/>
      <c r="D14887" s="603"/>
      <c r="E14887" s="604" t="s">
        <v>4140</v>
      </c>
      <c r="F14887" s="632">
        <v>0.1</v>
      </c>
      <c r="G14887" s="606">
        <v>64783.484999999993</v>
      </c>
      <c r="H14887" s="607">
        <v>6478.35</v>
      </c>
    </row>
    <row r="14888" spans="1:8">
      <c r="A14888" s="601"/>
      <c r="B14888" s="602"/>
      <c r="C14888" s="602"/>
      <c r="D14888" s="603"/>
      <c r="E14888" s="604" t="s">
        <v>4141</v>
      </c>
      <c r="F14888" s="710"/>
      <c r="G14888" s="606" t="s">
        <v>4141</v>
      </c>
      <c r="H14888" s="607" t="s">
        <v>4141</v>
      </c>
    </row>
    <row r="14889" spans="1:8">
      <c r="A14889" s="601"/>
      <c r="B14889" s="602"/>
      <c r="C14889" s="602"/>
      <c r="D14889" s="603"/>
      <c r="E14889" s="623" t="s">
        <v>4150</v>
      </c>
      <c r="F14889" s="624"/>
      <c r="G14889" s="625"/>
      <c r="H14889" s="612">
        <v>6478.35</v>
      </c>
    </row>
    <row r="14890" spans="1:8">
      <c r="A14890" s="677" t="s">
        <v>4151</v>
      </c>
      <c r="B14890" s="678"/>
      <c r="C14890" s="678"/>
      <c r="D14890" s="678"/>
      <c r="E14890" s="678"/>
      <c r="F14890" s="678"/>
      <c r="G14890" s="678"/>
      <c r="H14890" s="679"/>
    </row>
    <row r="14891" spans="1:8">
      <c r="A14891" s="594" t="s">
        <v>4064</v>
      </c>
      <c r="B14891" s="595"/>
      <c r="C14891" s="595"/>
      <c r="D14891" s="596"/>
      <c r="E14891" s="597" t="s">
        <v>4130</v>
      </c>
      <c r="F14891" s="598" t="s">
        <v>4144</v>
      </c>
      <c r="G14891" s="599" t="s">
        <v>4133</v>
      </c>
      <c r="H14891" s="600" t="s">
        <v>4134</v>
      </c>
    </row>
    <row r="14892" spans="1:8">
      <c r="A14892" s="601" t="s">
        <v>4195</v>
      </c>
      <c r="B14892" s="602"/>
      <c r="C14892" s="602"/>
      <c r="D14892" s="603"/>
      <c r="E14892" s="604" t="s">
        <v>4146</v>
      </c>
      <c r="F14892" s="640">
        <v>0.25</v>
      </c>
      <c r="G14892" s="606">
        <v>45029.264109374999</v>
      </c>
      <c r="H14892" s="607">
        <v>11257.32</v>
      </c>
    </row>
    <row r="14893" spans="1:8">
      <c r="A14893" s="601"/>
      <c r="B14893" s="602"/>
      <c r="C14893" s="602"/>
      <c r="D14893" s="603"/>
      <c r="E14893" s="604" t="s">
        <v>4141</v>
      </c>
      <c r="F14893" s="605"/>
      <c r="G14893" s="606" t="s">
        <v>4141</v>
      </c>
      <c r="H14893" s="607" t="s">
        <v>4141</v>
      </c>
    </row>
    <row r="14894" spans="1:8" ht="13.5" thickBot="1">
      <c r="A14894" s="641"/>
      <c r="B14894" s="642"/>
      <c r="C14894" s="642"/>
      <c r="D14894" s="643"/>
      <c r="E14894" s="644" t="s">
        <v>4153</v>
      </c>
      <c r="F14894" s="645"/>
      <c r="G14894" s="646"/>
      <c r="H14894" s="647">
        <v>11257.32</v>
      </c>
    </row>
    <row r="14895" spans="1:8" ht="13.5" thickBot="1">
      <c r="A14895" s="648" t="s">
        <v>4154</v>
      </c>
      <c r="B14895" s="649"/>
      <c r="C14895" s="649"/>
      <c r="D14895" s="649"/>
      <c r="E14895" s="650"/>
      <c r="F14895" s="651">
        <v>249027.47</v>
      </c>
      <c r="G14895" s="652"/>
      <c r="H14895" s="653"/>
    </row>
    <row r="14896" spans="1:8" ht="15.75" thickBot="1">
      <c r="A14896" s="579"/>
      <c r="B14896" s="579"/>
      <c r="C14896" s="579"/>
      <c r="D14896" s="579"/>
      <c r="E14896" s="579"/>
      <c r="F14896" s="579"/>
      <c r="G14896" s="579"/>
      <c r="H14896" s="579"/>
    </row>
    <row r="14897" spans="1:8" ht="15.75" thickBot="1">
      <c r="A14897" s="580"/>
      <c r="B14897" s="580"/>
      <c r="C14897" s="580"/>
      <c r="D14897" s="580"/>
      <c r="E14897" s="580"/>
      <c r="F14897" s="580"/>
      <c r="G14897" s="580"/>
      <c r="H14897" s="580"/>
    </row>
    <row r="14898" spans="1:8" ht="26.25" thickBot="1">
      <c r="A14898" s="573" t="s">
        <v>4129</v>
      </c>
      <c r="B14898" s="581"/>
      <c r="C14898" s="581"/>
      <c r="D14898" s="582" t="s">
        <v>1146</v>
      </c>
      <c r="E14898" s="583" t="s">
        <v>4130</v>
      </c>
      <c r="F14898" s="584" t="s">
        <v>2</v>
      </c>
      <c r="G14898" s="585" t="s">
        <v>0</v>
      </c>
      <c r="H14898" s="586" t="s">
        <v>5479</v>
      </c>
    </row>
    <row r="14899" spans="1:8" ht="15.75" customHeight="1" thickBot="1">
      <c r="A14899" s="580"/>
      <c r="B14899" s="580"/>
      <c r="C14899" s="580"/>
      <c r="D14899" s="580"/>
      <c r="E14899" s="580"/>
      <c r="F14899" s="580"/>
      <c r="G14899" s="580"/>
      <c r="H14899" s="580"/>
    </row>
    <row r="14900" spans="1:8">
      <c r="A14900" s="674" t="s">
        <v>1297</v>
      </c>
      <c r="B14900" s="675"/>
      <c r="C14900" s="675"/>
      <c r="D14900" s="675"/>
      <c r="E14900" s="675"/>
      <c r="F14900" s="675"/>
      <c r="G14900" s="675"/>
      <c r="H14900" s="676"/>
    </row>
    <row r="14901" spans="1:8">
      <c r="A14901" s="594" t="s">
        <v>4064</v>
      </c>
      <c r="B14901" s="595"/>
      <c r="C14901" s="595"/>
      <c r="D14901" s="596"/>
      <c r="E14901" s="597" t="s">
        <v>4130</v>
      </c>
      <c r="F14901" s="598" t="s">
        <v>4132</v>
      </c>
      <c r="G14901" s="599" t="s">
        <v>4133</v>
      </c>
      <c r="H14901" s="600" t="s">
        <v>4134</v>
      </c>
    </row>
    <row r="14902" spans="1:8">
      <c r="A14902" s="601" t="s">
        <v>5480</v>
      </c>
      <c r="B14902" s="602"/>
      <c r="C14902" s="602"/>
      <c r="D14902" s="603"/>
      <c r="E14902" s="604" t="s">
        <v>4138</v>
      </c>
      <c r="F14902" s="605">
        <v>1</v>
      </c>
      <c r="G14902" s="606">
        <v>57645</v>
      </c>
      <c r="H14902" s="607">
        <v>57645</v>
      </c>
    </row>
    <row r="14903" spans="1:8">
      <c r="A14903" s="601"/>
      <c r="B14903" s="602"/>
      <c r="C14903" s="602"/>
      <c r="D14903" s="603"/>
      <c r="E14903" s="604" t="s">
        <v>4141</v>
      </c>
      <c r="F14903" s="605"/>
      <c r="G14903" s="606" t="s">
        <v>4141</v>
      </c>
      <c r="H14903" s="607" t="s">
        <v>4141</v>
      </c>
    </row>
    <row r="14904" spans="1:8">
      <c r="A14904" s="601"/>
      <c r="B14904" s="602"/>
      <c r="C14904" s="602"/>
      <c r="D14904" s="603"/>
      <c r="E14904" s="623" t="s">
        <v>4142</v>
      </c>
      <c r="F14904" s="624"/>
      <c r="G14904" s="625"/>
      <c r="H14904" s="612">
        <v>57645</v>
      </c>
    </row>
    <row r="14905" spans="1:8">
      <c r="A14905" s="677" t="s">
        <v>4143</v>
      </c>
      <c r="B14905" s="678"/>
      <c r="C14905" s="678"/>
      <c r="D14905" s="678"/>
      <c r="E14905" s="678"/>
      <c r="F14905" s="678"/>
      <c r="G14905" s="678"/>
      <c r="H14905" s="679"/>
    </row>
    <row r="14906" spans="1:8">
      <c r="A14906" s="594" t="s">
        <v>4129</v>
      </c>
      <c r="B14906" s="595"/>
      <c r="C14906" s="595"/>
      <c r="D14906" s="596"/>
      <c r="E14906" s="597" t="s">
        <v>4130</v>
      </c>
      <c r="F14906" s="598" t="s">
        <v>4144</v>
      </c>
      <c r="G14906" s="599" t="s">
        <v>4133</v>
      </c>
      <c r="H14906" s="600" t="s">
        <v>4134</v>
      </c>
    </row>
    <row r="14907" spans="1:8">
      <c r="A14907" s="601" t="s">
        <v>4145</v>
      </c>
      <c r="B14907" s="602"/>
      <c r="C14907" s="602"/>
      <c r="D14907" s="603"/>
      <c r="E14907" s="604" t="s">
        <v>4146</v>
      </c>
      <c r="F14907" s="619">
        <v>0.25</v>
      </c>
      <c r="G14907" s="606">
        <v>1587.2183463750353</v>
      </c>
      <c r="H14907" s="607">
        <v>396.8</v>
      </c>
    </row>
    <row r="14908" spans="1:8">
      <c r="A14908" s="601"/>
      <c r="B14908" s="602"/>
      <c r="C14908" s="602"/>
      <c r="D14908" s="603"/>
      <c r="E14908" s="604" t="s">
        <v>4141</v>
      </c>
      <c r="F14908" s="619" t="s">
        <v>4141</v>
      </c>
      <c r="G14908" s="606" t="s">
        <v>4141</v>
      </c>
      <c r="H14908" s="607" t="s">
        <v>4141</v>
      </c>
    </row>
    <row r="14909" spans="1:8">
      <c r="A14909" s="620"/>
      <c r="B14909" s="621"/>
      <c r="C14909" s="621"/>
      <c r="D14909" s="622"/>
      <c r="E14909" s="623" t="s">
        <v>4147</v>
      </c>
      <c r="F14909" s="624"/>
      <c r="G14909" s="625"/>
      <c r="H14909" s="612">
        <v>396.8</v>
      </c>
    </row>
    <row r="14910" spans="1:8">
      <c r="A14910" s="677" t="s">
        <v>4148</v>
      </c>
      <c r="B14910" s="678"/>
      <c r="C14910" s="678"/>
      <c r="D14910" s="678"/>
      <c r="E14910" s="678"/>
      <c r="F14910" s="678"/>
      <c r="G14910" s="678"/>
      <c r="H14910" s="679"/>
    </row>
    <row r="14911" spans="1:8">
      <c r="A14911" s="594" t="s">
        <v>4064</v>
      </c>
      <c r="B14911" s="595"/>
      <c r="C14911" s="595"/>
      <c r="D14911" s="596"/>
      <c r="E14911" s="597" t="s">
        <v>4130</v>
      </c>
      <c r="F14911" s="598" t="s">
        <v>4132</v>
      </c>
      <c r="G14911" s="599" t="s">
        <v>4133</v>
      </c>
      <c r="H14911" s="600" t="s">
        <v>4134</v>
      </c>
    </row>
    <row r="14912" spans="1:8">
      <c r="A14912" s="601" t="s">
        <v>4149</v>
      </c>
      <c r="B14912" s="602"/>
      <c r="C14912" s="602"/>
      <c r="D14912" s="603"/>
      <c r="E14912" s="604" t="s">
        <v>4140</v>
      </c>
      <c r="F14912" s="632">
        <v>0.1</v>
      </c>
      <c r="G14912" s="606">
        <v>64783.484999999993</v>
      </c>
      <c r="H14912" s="607">
        <v>6478.35</v>
      </c>
    </row>
    <row r="14913" spans="1:8">
      <c r="A14913" s="601"/>
      <c r="B14913" s="602"/>
      <c r="C14913" s="602"/>
      <c r="D14913" s="603"/>
      <c r="E14913" s="604" t="s">
        <v>4141</v>
      </c>
      <c r="F14913" s="710"/>
      <c r="G14913" s="606" t="s">
        <v>4141</v>
      </c>
      <c r="H14913" s="607" t="s">
        <v>4141</v>
      </c>
    </row>
    <row r="14914" spans="1:8">
      <c r="A14914" s="601"/>
      <c r="B14914" s="602"/>
      <c r="C14914" s="602"/>
      <c r="D14914" s="603"/>
      <c r="E14914" s="623" t="s">
        <v>4150</v>
      </c>
      <c r="F14914" s="624"/>
      <c r="G14914" s="625"/>
      <c r="H14914" s="612">
        <v>6478.35</v>
      </c>
    </row>
    <row r="14915" spans="1:8">
      <c r="A14915" s="677" t="s">
        <v>4151</v>
      </c>
      <c r="B14915" s="678"/>
      <c r="C14915" s="678"/>
      <c r="D14915" s="678"/>
      <c r="E14915" s="678"/>
      <c r="F14915" s="678"/>
      <c r="G14915" s="678"/>
      <c r="H14915" s="679"/>
    </row>
    <row r="14916" spans="1:8">
      <c r="A14916" s="594" t="s">
        <v>4064</v>
      </c>
      <c r="B14916" s="595"/>
      <c r="C14916" s="595"/>
      <c r="D14916" s="596"/>
      <c r="E14916" s="597" t="s">
        <v>4130</v>
      </c>
      <c r="F14916" s="598" t="s">
        <v>4144</v>
      </c>
      <c r="G14916" s="599" t="s">
        <v>4133</v>
      </c>
      <c r="H14916" s="600" t="s">
        <v>4134</v>
      </c>
    </row>
    <row r="14917" spans="1:8">
      <c r="A14917" s="601" t="s">
        <v>4195</v>
      </c>
      <c r="B14917" s="602"/>
      <c r="C14917" s="602"/>
      <c r="D14917" s="603"/>
      <c r="E14917" s="604" t="s">
        <v>4146</v>
      </c>
      <c r="F14917" s="640">
        <v>0.25</v>
      </c>
      <c r="G14917" s="606">
        <v>45029.264109374999</v>
      </c>
      <c r="H14917" s="607">
        <v>11257.32</v>
      </c>
    </row>
    <row r="14918" spans="1:8">
      <c r="A14918" s="601"/>
      <c r="B14918" s="602"/>
      <c r="C14918" s="602"/>
      <c r="D14918" s="603"/>
      <c r="E14918" s="604" t="s">
        <v>4141</v>
      </c>
      <c r="F14918" s="605"/>
      <c r="G14918" s="606" t="s">
        <v>4141</v>
      </c>
      <c r="H14918" s="607" t="s">
        <v>4141</v>
      </c>
    </row>
    <row r="14919" spans="1:8" ht="13.5" thickBot="1">
      <c r="A14919" s="641"/>
      <c r="B14919" s="642"/>
      <c r="C14919" s="642"/>
      <c r="D14919" s="643"/>
      <c r="E14919" s="644" t="s">
        <v>4153</v>
      </c>
      <c r="F14919" s="645"/>
      <c r="G14919" s="646"/>
      <c r="H14919" s="647">
        <v>11257.32</v>
      </c>
    </row>
    <row r="14920" spans="1:8" ht="13.5" thickBot="1">
      <c r="A14920" s="648" t="s">
        <v>4154</v>
      </c>
      <c r="B14920" s="649"/>
      <c r="C14920" s="649"/>
      <c r="D14920" s="649"/>
      <c r="E14920" s="650"/>
      <c r="F14920" s="651">
        <v>75777.47</v>
      </c>
      <c r="G14920" s="652"/>
      <c r="H14920" s="653"/>
    </row>
    <row r="14921" spans="1:8" ht="15.75" thickBot="1">
      <c r="A14921" s="579"/>
      <c r="B14921" s="579"/>
      <c r="C14921" s="579"/>
      <c r="D14921" s="579"/>
      <c r="E14921" s="579"/>
      <c r="F14921" s="579"/>
      <c r="G14921" s="579"/>
      <c r="H14921" s="579"/>
    </row>
    <row r="14922" spans="1:8" ht="15.75" thickBot="1">
      <c r="A14922" s="580"/>
      <c r="B14922" s="580"/>
      <c r="C14922" s="580"/>
      <c r="D14922" s="580"/>
      <c r="E14922" s="580"/>
      <c r="F14922" s="580"/>
      <c r="G14922" s="580"/>
      <c r="H14922" s="580"/>
    </row>
    <row r="14923" spans="1:8" ht="26.25" thickBot="1">
      <c r="A14923" s="573" t="s">
        <v>4129</v>
      </c>
      <c r="B14923" s="581"/>
      <c r="C14923" s="581"/>
      <c r="D14923" s="582" t="s">
        <v>1148</v>
      </c>
      <c r="E14923" s="583" t="s">
        <v>4130</v>
      </c>
      <c r="F14923" s="584" t="s">
        <v>2</v>
      </c>
      <c r="G14923" s="585" t="s">
        <v>0</v>
      </c>
      <c r="H14923" s="586" t="s">
        <v>5481</v>
      </c>
    </row>
    <row r="14924" spans="1:8" ht="15.75" customHeight="1" thickBot="1">
      <c r="A14924" s="580"/>
      <c r="B14924" s="580"/>
      <c r="C14924" s="580"/>
      <c r="D14924" s="580"/>
      <c r="E14924" s="580"/>
      <c r="F14924" s="580"/>
      <c r="G14924" s="580"/>
      <c r="H14924" s="580"/>
    </row>
    <row r="14925" spans="1:8">
      <c r="A14925" s="674" t="s">
        <v>1297</v>
      </c>
      <c r="B14925" s="675"/>
      <c r="C14925" s="675"/>
      <c r="D14925" s="675"/>
      <c r="E14925" s="675"/>
      <c r="F14925" s="675"/>
      <c r="G14925" s="675"/>
      <c r="H14925" s="676"/>
    </row>
    <row r="14926" spans="1:8">
      <c r="A14926" s="594" t="s">
        <v>4064</v>
      </c>
      <c r="B14926" s="595"/>
      <c r="C14926" s="595"/>
      <c r="D14926" s="596"/>
      <c r="E14926" s="597" t="s">
        <v>4130</v>
      </c>
      <c r="F14926" s="598" t="s">
        <v>4132</v>
      </c>
      <c r="G14926" s="599" t="s">
        <v>4133</v>
      </c>
      <c r="H14926" s="600" t="s">
        <v>4134</v>
      </c>
    </row>
    <row r="14927" spans="1:8">
      <c r="A14927" s="601" t="s">
        <v>5482</v>
      </c>
      <c r="B14927" s="602"/>
      <c r="C14927" s="602"/>
      <c r="D14927" s="603"/>
      <c r="E14927" s="604" t="s">
        <v>4138</v>
      </c>
      <c r="F14927" s="605">
        <v>1</v>
      </c>
      <c r="G14927" s="606">
        <v>199456</v>
      </c>
      <c r="H14927" s="607">
        <v>199456</v>
      </c>
    </row>
    <row r="14928" spans="1:8">
      <c r="A14928" s="601"/>
      <c r="B14928" s="602"/>
      <c r="C14928" s="602"/>
      <c r="D14928" s="603"/>
      <c r="E14928" s="604" t="s">
        <v>4141</v>
      </c>
      <c r="F14928" s="605"/>
      <c r="G14928" s="606" t="s">
        <v>4141</v>
      </c>
      <c r="H14928" s="607" t="s">
        <v>4141</v>
      </c>
    </row>
    <row r="14929" spans="1:8">
      <c r="A14929" s="601"/>
      <c r="B14929" s="602"/>
      <c r="C14929" s="602"/>
      <c r="D14929" s="603"/>
      <c r="E14929" s="623" t="s">
        <v>4142</v>
      </c>
      <c r="F14929" s="624"/>
      <c r="G14929" s="625"/>
      <c r="H14929" s="612">
        <v>199456</v>
      </c>
    </row>
    <row r="14930" spans="1:8">
      <c r="A14930" s="677" t="s">
        <v>4143</v>
      </c>
      <c r="B14930" s="678"/>
      <c r="C14930" s="678"/>
      <c r="D14930" s="678"/>
      <c r="E14930" s="678"/>
      <c r="F14930" s="678"/>
      <c r="G14930" s="678"/>
      <c r="H14930" s="679"/>
    </row>
    <row r="14931" spans="1:8">
      <c r="A14931" s="594" t="s">
        <v>4129</v>
      </c>
      <c r="B14931" s="595"/>
      <c r="C14931" s="595"/>
      <c r="D14931" s="596"/>
      <c r="E14931" s="597" t="s">
        <v>4130</v>
      </c>
      <c r="F14931" s="598" t="s">
        <v>4144</v>
      </c>
      <c r="G14931" s="599" t="s">
        <v>4133</v>
      </c>
      <c r="H14931" s="600" t="s">
        <v>4134</v>
      </c>
    </row>
    <row r="14932" spans="1:8">
      <c r="A14932" s="601" t="s">
        <v>4145</v>
      </c>
      <c r="B14932" s="602"/>
      <c r="C14932" s="602"/>
      <c r="D14932" s="603"/>
      <c r="E14932" s="604" t="s">
        <v>4146</v>
      </c>
      <c r="F14932" s="619">
        <v>0.25</v>
      </c>
      <c r="G14932" s="606">
        <v>1587.2183463750353</v>
      </c>
      <c r="H14932" s="607">
        <v>396.8</v>
      </c>
    </row>
    <row r="14933" spans="1:8">
      <c r="A14933" s="601"/>
      <c r="B14933" s="602"/>
      <c r="C14933" s="602"/>
      <c r="D14933" s="603"/>
      <c r="E14933" s="604" t="s">
        <v>4141</v>
      </c>
      <c r="F14933" s="619" t="s">
        <v>4141</v>
      </c>
      <c r="G14933" s="606" t="s">
        <v>4141</v>
      </c>
      <c r="H14933" s="607" t="s">
        <v>4141</v>
      </c>
    </row>
    <row r="14934" spans="1:8">
      <c r="A14934" s="620"/>
      <c r="B14934" s="621"/>
      <c r="C14934" s="621"/>
      <c r="D14934" s="622"/>
      <c r="E14934" s="623" t="s">
        <v>4147</v>
      </c>
      <c r="F14934" s="624"/>
      <c r="G14934" s="625"/>
      <c r="H14934" s="612">
        <v>396.8</v>
      </c>
    </row>
    <row r="14935" spans="1:8">
      <c r="A14935" s="677" t="s">
        <v>4148</v>
      </c>
      <c r="B14935" s="678"/>
      <c r="C14935" s="678"/>
      <c r="D14935" s="678"/>
      <c r="E14935" s="678"/>
      <c r="F14935" s="678"/>
      <c r="G14935" s="678"/>
      <c r="H14935" s="679"/>
    </row>
    <row r="14936" spans="1:8">
      <c r="A14936" s="594" t="s">
        <v>4064</v>
      </c>
      <c r="B14936" s="595"/>
      <c r="C14936" s="595"/>
      <c r="D14936" s="596"/>
      <c r="E14936" s="597" t="s">
        <v>4130</v>
      </c>
      <c r="F14936" s="598" t="s">
        <v>4132</v>
      </c>
      <c r="G14936" s="599" t="s">
        <v>4133</v>
      </c>
      <c r="H14936" s="600" t="s">
        <v>4134</v>
      </c>
    </row>
    <row r="14937" spans="1:8">
      <c r="A14937" s="601" t="s">
        <v>4149</v>
      </c>
      <c r="B14937" s="602"/>
      <c r="C14937" s="602"/>
      <c r="D14937" s="603"/>
      <c r="E14937" s="604" t="s">
        <v>4140</v>
      </c>
      <c r="F14937" s="632">
        <v>0.1</v>
      </c>
      <c r="G14937" s="606">
        <v>64783.484999999993</v>
      </c>
      <c r="H14937" s="607">
        <v>6478.35</v>
      </c>
    </row>
    <row r="14938" spans="1:8">
      <c r="A14938" s="601"/>
      <c r="B14938" s="602"/>
      <c r="C14938" s="602"/>
      <c r="D14938" s="603"/>
      <c r="E14938" s="604" t="s">
        <v>4141</v>
      </c>
      <c r="F14938" s="710"/>
      <c r="G14938" s="606" t="s">
        <v>4141</v>
      </c>
      <c r="H14938" s="607" t="s">
        <v>4141</v>
      </c>
    </row>
    <row r="14939" spans="1:8">
      <c r="A14939" s="601"/>
      <c r="B14939" s="602"/>
      <c r="C14939" s="602"/>
      <c r="D14939" s="603"/>
      <c r="E14939" s="623" t="s">
        <v>4150</v>
      </c>
      <c r="F14939" s="624"/>
      <c r="G14939" s="625"/>
      <c r="H14939" s="612">
        <v>6478.35</v>
      </c>
    </row>
    <row r="14940" spans="1:8">
      <c r="A14940" s="677" t="s">
        <v>4151</v>
      </c>
      <c r="B14940" s="678"/>
      <c r="C14940" s="678"/>
      <c r="D14940" s="678"/>
      <c r="E14940" s="678"/>
      <c r="F14940" s="678"/>
      <c r="G14940" s="678"/>
      <c r="H14940" s="679"/>
    </row>
    <row r="14941" spans="1:8">
      <c r="A14941" s="594" t="s">
        <v>4064</v>
      </c>
      <c r="B14941" s="595"/>
      <c r="C14941" s="595"/>
      <c r="D14941" s="596"/>
      <c r="E14941" s="597" t="s">
        <v>4130</v>
      </c>
      <c r="F14941" s="598" t="s">
        <v>4144</v>
      </c>
      <c r="G14941" s="599" t="s">
        <v>4133</v>
      </c>
      <c r="H14941" s="600" t="s">
        <v>4134</v>
      </c>
    </row>
    <row r="14942" spans="1:8">
      <c r="A14942" s="601" t="s">
        <v>4195</v>
      </c>
      <c r="B14942" s="602"/>
      <c r="C14942" s="602"/>
      <c r="D14942" s="603"/>
      <c r="E14942" s="604" t="s">
        <v>4146</v>
      </c>
      <c r="F14942" s="640">
        <v>0.25</v>
      </c>
      <c r="G14942" s="606">
        <v>45029.264109374999</v>
      </c>
      <c r="H14942" s="607">
        <v>11257.32</v>
      </c>
    </row>
    <row r="14943" spans="1:8">
      <c r="A14943" s="601"/>
      <c r="B14943" s="602"/>
      <c r="C14943" s="602"/>
      <c r="D14943" s="603"/>
      <c r="E14943" s="604" t="s">
        <v>4141</v>
      </c>
      <c r="F14943" s="605"/>
      <c r="G14943" s="606" t="s">
        <v>4141</v>
      </c>
      <c r="H14943" s="607" t="s">
        <v>4141</v>
      </c>
    </row>
    <row r="14944" spans="1:8" ht="13.5" thickBot="1">
      <c r="A14944" s="641"/>
      <c r="B14944" s="642"/>
      <c r="C14944" s="642"/>
      <c r="D14944" s="643"/>
      <c r="E14944" s="644" t="s">
        <v>4153</v>
      </c>
      <c r="F14944" s="645"/>
      <c r="G14944" s="646"/>
      <c r="H14944" s="647">
        <v>11257.32</v>
      </c>
    </row>
    <row r="14945" spans="1:8" ht="13.5" thickBot="1">
      <c r="A14945" s="648" t="s">
        <v>4154</v>
      </c>
      <c r="B14945" s="649"/>
      <c r="C14945" s="649"/>
      <c r="D14945" s="649"/>
      <c r="E14945" s="650"/>
      <c r="F14945" s="651">
        <v>217588.47</v>
      </c>
      <c r="G14945" s="652"/>
      <c r="H14945" s="653"/>
    </row>
    <row r="14946" spans="1:8" ht="15.75" thickBot="1">
      <c r="A14946" s="579"/>
      <c r="B14946" s="579"/>
      <c r="C14946" s="579"/>
      <c r="D14946" s="579"/>
      <c r="E14946" s="579"/>
      <c r="F14946" s="579"/>
      <c r="G14946" s="579"/>
      <c r="H14946" s="579"/>
    </row>
    <row r="14947" spans="1:8" ht="15.75" thickBot="1">
      <c r="A14947" s="580"/>
      <c r="B14947" s="580"/>
      <c r="C14947" s="580"/>
      <c r="D14947" s="580"/>
      <c r="E14947" s="580"/>
      <c r="F14947" s="580"/>
      <c r="G14947" s="580"/>
      <c r="H14947" s="580"/>
    </row>
    <row r="14948" spans="1:8" ht="26.25" thickBot="1">
      <c r="A14948" s="573" t="s">
        <v>4129</v>
      </c>
      <c r="B14948" s="581"/>
      <c r="C14948" s="581"/>
      <c r="D14948" s="582" t="s">
        <v>1150</v>
      </c>
      <c r="E14948" s="583" t="s">
        <v>4130</v>
      </c>
      <c r="F14948" s="584" t="s">
        <v>2</v>
      </c>
      <c r="G14948" s="585" t="s">
        <v>0</v>
      </c>
      <c r="H14948" s="586" t="s">
        <v>5483</v>
      </c>
    </row>
    <row r="14949" spans="1:8" ht="15.75" customHeight="1" thickBot="1">
      <c r="A14949" s="580"/>
      <c r="B14949" s="580"/>
      <c r="C14949" s="580"/>
      <c r="D14949" s="580"/>
      <c r="E14949" s="580"/>
      <c r="F14949" s="580"/>
      <c r="G14949" s="580"/>
      <c r="H14949" s="580"/>
    </row>
    <row r="14950" spans="1:8">
      <c r="A14950" s="674" t="s">
        <v>1297</v>
      </c>
      <c r="B14950" s="675"/>
      <c r="C14950" s="675"/>
      <c r="D14950" s="675"/>
      <c r="E14950" s="675"/>
      <c r="F14950" s="675"/>
      <c r="G14950" s="675"/>
      <c r="H14950" s="676"/>
    </row>
    <row r="14951" spans="1:8">
      <c r="A14951" s="594" t="s">
        <v>4064</v>
      </c>
      <c r="B14951" s="595"/>
      <c r="C14951" s="595"/>
      <c r="D14951" s="596"/>
      <c r="E14951" s="597" t="s">
        <v>4130</v>
      </c>
      <c r="F14951" s="598" t="s">
        <v>4132</v>
      </c>
      <c r="G14951" s="599" t="s">
        <v>4133</v>
      </c>
      <c r="H14951" s="600" t="s">
        <v>4134</v>
      </c>
    </row>
    <row r="14952" spans="1:8">
      <c r="A14952" s="601" t="s">
        <v>5484</v>
      </c>
      <c r="B14952" s="602"/>
      <c r="C14952" s="602"/>
      <c r="D14952" s="603"/>
      <c r="E14952" s="604" t="s">
        <v>4138</v>
      </c>
      <c r="F14952" s="605">
        <v>1</v>
      </c>
      <c r="G14952" s="606">
        <v>102179</v>
      </c>
      <c r="H14952" s="607">
        <v>102179</v>
      </c>
    </row>
    <row r="14953" spans="1:8">
      <c r="A14953" s="601"/>
      <c r="B14953" s="602"/>
      <c r="C14953" s="602"/>
      <c r="D14953" s="603"/>
      <c r="E14953" s="604" t="s">
        <v>4141</v>
      </c>
      <c r="F14953" s="605"/>
      <c r="G14953" s="606" t="s">
        <v>4141</v>
      </c>
      <c r="H14953" s="607" t="s">
        <v>4141</v>
      </c>
    </row>
    <row r="14954" spans="1:8">
      <c r="A14954" s="601"/>
      <c r="B14954" s="602"/>
      <c r="C14954" s="602"/>
      <c r="D14954" s="603"/>
      <c r="E14954" s="623" t="s">
        <v>4142</v>
      </c>
      <c r="F14954" s="624"/>
      <c r="G14954" s="625"/>
      <c r="H14954" s="612">
        <v>102179</v>
      </c>
    </row>
    <row r="14955" spans="1:8">
      <c r="A14955" s="677" t="s">
        <v>4143</v>
      </c>
      <c r="B14955" s="678"/>
      <c r="C14955" s="678"/>
      <c r="D14955" s="678"/>
      <c r="E14955" s="678"/>
      <c r="F14955" s="678"/>
      <c r="G14955" s="678"/>
      <c r="H14955" s="679"/>
    </row>
    <row r="14956" spans="1:8">
      <c r="A14956" s="594" t="s">
        <v>4129</v>
      </c>
      <c r="B14956" s="595"/>
      <c r="C14956" s="595"/>
      <c r="D14956" s="596"/>
      <c r="E14956" s="597" t="s">
        <v>4130</v>
      </c>
      <c r="F14956" s="598" t="s">
        <v>4144</v>
      </c>
      <c r="G14956" s="599" t="s">
        <v>4133</v>
      </c>
      <c r="H14956" s="600" t="s">
        <v>4134</v>
      </c>
    </row>
    <row r="14957" spans="1:8">
      <c r="A14957" s="601" t="s">
        <v>4145</v>
      </c>
      <c r="B14957" s="602"/>
      <c r="C14957" s="602"/>
      <c r="D14957" s="603"/>
      <c r="E14957" s="604" t="s">
        <v>4146</v>
      </c>
      <c r="F14957" s="619">
        <v>0.25</v>
      </c>
      <c r="G14957" s="606">
        <v>1587.2183463750353</v>
      </c>
      <c r="H14957" s="607">
        <v>396.8</v>
      </c>
    </row>
    <row r="14958" spans="1:8">
      <c r="A14958" s="601"/>
      <c r="B14958" s="602"/>
      <c r="C14958" s="602"/>
      <c r="D14958" s="603"/>
      <c r="E14958" s="604" t="s">
        <v>4141</v>
      </c>
      <c r="F14958" s="619" t="s">
        <v>4141</v>
      </c>
      <c r="G14958" s="606" t="s">
        <v>4141</v>
      </c>
      <c r="H14958" s="607" t="s">
        <v>4141</v>
      </c>
    </row>
    <row r="14959" spans="1:8">
      <c r="A14959" s="620"/>
      <c r="B14959" s="621"/>
      <c r="C14959" s="621"/>
      <c r="D14959" s="622"/>
      <c r="E14959" s="623" t="s">
        <v>4147</v>
      </c>
      <c r="F14959" s="624"/>
      <c r="G14959" s="625"/>
      <c r="H14959" s="612">
        <v>396.8</v>
      </c>
    </row>
    <row r="14960" spans="1:8">
      <c r="A14960" s="677" t="s">
        <v>4148</v>
      </c>
      <c r="B14960" s="678"/>
      <c r="C14960" s="678"/>
      <c r="D14960" s="678"/>
      <c r="E14960" s="678"/>
      <c r="F14960" s="678"/>
      <c r="G14960" s="678"/>
      <c r="H14960" s="679"/>
    </row>
    <row r="14961" spans="1:8">
      <c r="A14961" s="594" t="s">
        <v>4064</v>
      </c>
      <c r="B14961" s="595"/>
      <c r="C14961" s="595"/>
      <c r="D14961" s="596"/>
      <c r="E14961" s="597" t="s">
        <v>4130</v>
      </c>
      <c r="F14961" s="598" t="s">
        <v>4132</v>
      </c>
      <c r="G14961" s="599" t="s">
        <v>4133</v>
      </c>
      <c r="H14961" s="600" t="s">
        <v>4134</v>
      </c>
    </row>
    <row r="14962" spans="1:8">
      <c r="A14962" s="601" t="s">
        <v>4149</v>
      </c>
      <c r="B14962" s="602"/>
      <c r="C14962" s="602"/>
      <c r="D14962" s="603"/>
      <c r="E14962" s="604" t="s">
        <v>4140</v>
      </c>
      <c r="F14962" s="632">
        <v>0.1</v>
      </c>
      <c r="G14962" s="606">
        <v>64783.484999999993</v>
      </c>
      <c r="H14962" s="607">
        <v>6478.35</v>
      </c>
    </row>
    <row r="14963" spans="1:8">
      <c r="A14963" s="601"/>
      <c r="B14963" s="602"/>
      <c r="C14963" s="602"/>
      <c r="D14963" s="603"/>
      <c r="E14963" s="604" t="s">
        <v>4141</v>
      </c>
      <c r="F14963" s="710"/>
      <c r="G14963" s="606" t="s">
        <v>4141</v>
      </c>
      <c r="H14963" s="607" t="s">
        <v>4141</v>
      </c>
    </row>
    <row r="14964" spans="1:8">
      <c r="A14964" s="601"/>
      <c r="B14964" s="602"/>
      <c r="C14964" s="602"/>
      <c r="D14964" s="603"/>
      <c r="E14964" s="623" t="s">
        <v>4150</v>
      </c>
      <c r="F14964" s="624"/>
      <c r="G14964" s="625"/>
      <c r="H14964" s="612">
        <v>6478.35</v>
      </c>
    </row>
    <row r="14965" spans="1:8">
      <c r="A14965" s="677" t="s">
        <v>4151</v>
      </c>
      <c r="B14965" s="678"/>
      <c r="C14965" s="678"/>
      <c r="D14965" s="678"/>
      <c r="E14965" s="678"/>
      <c r="F14965" s="678"/>
      <c r="G14965" s="678"/>
      <c r="H14965" s="679"/>
    </row>
    <row r="14966" spans="1:8">
      <c r="A14966" s="594" t="s">
        <v>4064</v>
      </c>
      <c r="B14966" s="595"/>
      <c r="C14966" s="595"/>
      <c r="D14966" s="596"/>
      <c r="E14966" s="597" t="s">
        <v>4130</v>
      </c>
      <c r="F14966" s="598" t="s">
        <v>4144</v>
      </c>
      <c r="G14966" s="599" t="s">
        <v>4133</v>
      </c>
      <c r="H14966" s="600" t="s">
        <v>4134</v>
      </c>
    </row>
    <row r="14967" spans="1:8">
      <c r="A14967" s="601" t="s">
        <v>4195</v>
      </c>
      <c r="B14967" s="602"/>
      <c r="C14967" s="602"/>
      <c r="D14967" s="603"/>
      <c r="E14967" s="604" t="s">
        <v>4146</v>
      </c>
      <c r="F14967" s="640">
        <v>0.25</v>
      </c>
      <c r="G14967" s="606">
        <v>45029.264109374999</v>
      </c>
      <c r="H14967" s="607">
        <v>11257.32</v>
      </c>
    </row>
    <row r="14968" spans="1:8">
      <c r="A14968" s="601"/>
      <c r="B14968" s="602"/>
      <c r="C14968" s="602"/>
      <c r="D14968" s="603"/>
      <c r="E14968" s="604" t="s">
        <v>4141</v>
      </c>
      <c r="F14968" s="605"/>
      <c r="G14968" s="606" t="s">
        <v>4141</v>
      </c>
      <c r="H14968" s="607" t="s">
        <v>4141</v>
      </c>
    </row>
    <row r="14969" spans="1:8" ht="13.5" thickBot="1">
      <c r="A14969" s="641"/>
      <c r="B14969" s="642"/>
      <c r="C14969" s="642"/>
      <c r="D14969" s="643"/>
      <c r="E14969" s="644" t="s">
        <v>4153</v>
      </c>
      <c r="F14969" s="645"/>
      <c r="G14969" s="646"/>
      <c r="H14969" s="647">
        <v>11257.32</v>
      </c>
    </row>
    <row r="14970" spans="1:8" ht="13.5" thickBot="1">
      <c r="A14970" s="648" t="s">
        <v>4154</v>
      </c>
      <c r="B14970" s="649"/>
      <c r="C14970" s="649"/>
      <c r="D14970" s="649"/>
      <c r="E14970" s="650"/>
      <c r="F14970" s="651">
        <v>120311.47</v>
      </c>
      <c r="G14970" s="652"/>
      <c r="H14970" s="653"/>
    </row>
    <row r="14971" spans="1:8" ht="15.75" thickBot="1">
      <c r="A14971" s="579"/>
      <c r="B14971" s="579"/>
      <c r="C14971" s="579"/>
      <c r="D14971" s="579"/>
      <c r="E14971" s="579"/>
      <c r="F14971" s="579"/>
      <c r="G14971" s="579"/>
      <c r="H14971" s="579"/>
    </row>
    <row r="14972" spans="1:8" ht="15.75" thickBot="1">
      <c r="A14972" s="580"/>
      <c r="B14972" s="580"/>
      <c r="C14972" s="580"/>
      <c r="D14972" s="580"/>
      <c r="E14972" s="580"/>
      <c r="F14972" s="580"/>
      <c r="G14972" s="580"/>
      <c r="H14972" s="580"/>
    </row>
    <row r="14973" spans="1:8" ht="26.25" thickBot="1">
      <c r="A14973" s="573" t="s">
        <v>4129</v>
      </c>
      <c r="B14973" s="581"/>
      <c r="C14973" s="581"/>
      <c r="D14973" s="582" t="s">
        <v>1152</v>
      </c>
      <c r="E14973" s="583" t="s">
        <v>4130</v>
      </c>
      <c r="F14973" s="584" t="s">
        <v>2</v>
      </c>
      <c r="G14973" s="585" t="s">
        <v>0</v>
      </c>
      <c r="H14973" s="586" t="s">
        <v>5485</v>
      </c>
    </row>
    <row r="14974" spans="1:8" ht="15.75" customHeight="1" thickBot="1">
      <c r="A14974" s="580"/>
      <c r="B14974" s="580"/>
      <c r="C14974" s="580"/>
      <c r="D14974" s="580"/>
      <c r="E14974" s="580"/>
      <c r="F14974" s="580"/>
      <c r="G14974" s="580"/>
      <c r="H14974" s="580"/>
    </row>
    <row r="14975" spans="1:8">
      <c r="A14975" s="674" t="s">
        <v>1297</v>
      </c>
      <c r="B14975" s="675"/>
      <c r="C14975" s="675"/>
      <c r="D14975" s="675"/>
      <c r="E14975" s="675"/>
      <c r="F14975" s="675"/>
      <c r="G14975" s="675"/>
      <c r="H14975" s="676"/>
    </row>
    <row r="14976" spans="1:8">
      <c r="A14976" s="594" t="s">
        <v>4064</v>
      </c>
      <c r="B14976" s="595"/>
      <c r="C14976" s="595"/>
      <c r="D14976" s="596"/>
      <c r="E14976" s="597" t="s">
        <v>4130</v>
      </c>
      <c r="F14976" s="598" t="s">
        <v>4132</v>
      </c>
      <c r="G14976" s="599" t="s">
        <v>4133</v>
      </c>
      <c r="H14976" s="600" t="s">
        <v>4134</v>
      </c>
    </row>
    <row r="14977" spans="1:8">
      <c r="A14977" s="601" t="s">
        <v>5486</v>
      </c>
      <c r="B14977" s="602"/>
      <c r="C14977" s="602"/>
      <c r="D14977" s="603"/>
      <c r="E14977" s="604" t="s">
        <v>4138</v>
      </c>
      <c r="F14977" s="605">
        <v>1</v>
      </c>
      <c r="G14977" s="606">
        <v>100800</v>
      </c>
      <c r="H14977" s="607">
        <v>100800</v>
      </c>
    </row>
    <row r="14978" spans="1:8">
      <c r="A14978" s="601"/>
      <c r="B14978" s="602"/>
      <c r="C14978" s="602"/>
      <c r="D14978" s="603"/>
      <c r="E14978" s="604" t="s">
        <v>4141</v>
      </c>
      <c r="F14978" s="605"/>
      <c r="G14978" s="606" t="s">
        <v>4141</v>
      </c>
      <c r="H14978" s="607" t="s">
        <v>4141</v>
      </c>
    </row>
    <row r="14979" spans="1:8">
      <c r="A14979" s="601"/>
      <c r="B14979" s="602"/>
      <c r="C14979" s="602"/>
      <c r="D14979" s="603"/>
      <c r="E14979" s="623" t="s">
        <v>4142</v>
      </c>
      <c r="F14979" s="624"/>
      <c r="G14979" s="625"/>
      <c r="H14979" s="612">
        <v>100800</v>
      </c>
    </row>
    <row r="14980" spans="1:8">
      <c r="A14980" s="677" t="s">
        <v>4143</v>
      </c>
      <c r="B14980" s="678"/>
      <c r="C14980" s="678"/>
      <c r="D14980" s="678"/>
      <c r="E14980" s="678"/>
      <c r="F14980" s="678"/>
      <c r="G14980" s="678"/>
      <c r="H14980" s="679"/>
    </row>
    <row r="14981" spans="1:8">
      <c r="A14981" s="594" t="s">
        <v>4129</v>
      </c>
      <c r="B14981" s="595"/>
      <c r="C14981" s="595"/>
      <c r="D14981" s="596"/>
      <c r="E14981" s="597" t="s">
        <v>4130</v>
      </c>
      <c r="F14981" s="598" t="s">
        <v>4144</v>
      </c>
      <c r="G14981" s="599" t="s">
        <v>4133</v>
      </c>
      <c r="H14981" s="600" t="s">
        <v>4134</v>
      </c>
    </row>
    <row r="14982" spans="1:8">
      <c r="A14982" s="601" t="s">
        <v>4145</v>
      </c>
      <c r="B14982" s="602"/>
      <c r="C14982" s="602"/>
      <c r="D14982" s="603"/>
      <c r="E14982" s="604" t="s">
        <v>4146</v>
      </c>
      <c r="F14982" s="619">
        <v>0.25</v>
      </c>
      <c r="G14982" s="606">
        <v>1587.2183463750353</v>
      </c>
      <c r="H14982" s="607">
        <v>396.8</v>
      </c>
    </row>
    <row r="14983" spans="1:8">
      <c r="A14983" s="601"/>
      <c r="B14983" s="602"/>
      <c r="C14983" s="602"/>
      <c r="D14983" s="603"/>
      <c r="E14983" s="604" t="s">
        <v>4141</v>
      </c>
      <c r="F14983" s="619" t="s">
        <v>4141</v>
      </c>
      <c r="G14983" s="606" t="s">
        <v>4141</v>
      </c>
      <c r="H14983" s="607" t="s">
        <v>4141</v>
      </c>
    </row>
    <row r="14984" spans="1:8">
      <c r="A14984" s="620"/>
      <c r="B14984" s="621"/>
      <c r="C14984" s="621"/>
      <c r="D14984" s="622"/>
      <c r="E14984" s="623" t="s">
        <v>4147</v>
      </c>
      <c r="F14984" s="624"/>
      <c r="G14984" s="625"/>
      <c r="H14984" s="612">
        <v>396.8</v>
      </c>
    </row>
    <row r="14985" spans="1:8">
      <c r="A14985" s="677" t="s">
        <v>4148</v>
      </c>
      <c r="B14985" s="678"/>
      <c r="C14985" s="678"/>
      <c r="D14985" s="678"/>
      <c r="E14985" s="678"/>
      <c r="F14985" s="678"/>
      <c r="G14985" s="678"/>
      <c r="H14985" s="679"/>
    </row>
    <row r="14986" spans="1:8">
      <c r="A14986" s="594" t="s">
        <v>4064</v>
      </c>
      <c r="B14986" s="595"/>
      <c r="C14986" s="595"/>
      <c r="D14986" s="596"/>
      <c r="E14986" s="597" t="s">
        <v>4130</v>
      </c>
      <c r="F14986" s="598" t="s">
        <v>4132</v>
      </c>
      <c r="G14986" s="599" t="s">
        <v>4133</v>
      </c>
      <c r="H14986" s="600" t="s">
        <v>4134</v>
      </c>
    </row>
    <row r="14987" spans="1:8">
      <c r="A14987" s="601" t="s">
        <v>4149</v>
      </c>
      <c r="B14987" s="602"/>
      <c r="C14987" s="602"/>
      <c r="D14987" s="603"/>
      <c r="E14987" s="604" t="s">
        <v>4140</v>
      </c>
      <c r="F14987" s="632">
        <v>0.1</v>
      </c>
      <c r="G14987" s="606">
        <v>64783.484999999993</v>
      </c>
      <c r="H14987" s="607">
        <v>6478.35</v>
      </c>
    </row>
    <row r="14988" spans="1:8">
      <c r="A14988" s="601"/>
      <c r="B14988" s="602"/>
      <c r="C14988" s="602"/>
      <c r="D14988" s="603"/>
      <c r="E14988" s="604" t="s">
        <v>4141</v>
      </c>
      <c r="F14988" s="710"/>
      <c r="G14988" s="606" t="s">
        <v>4141</v>
      </c>
      <c r="H14988" s="607" t="s">
        <v>4141</v>
      </c>
    </row>
    <row r="14989" spans="1:8">
      <c r="A14989" s="601"/>
      <c r="B14989" s="602"/>
      <c r="C14989" s="602"/>
      <c r="D14989" s="603"/>
      <c r="E14989" s="623" t="s">
        <v>4150</v>
      </c>
      <c r="F14989" s="624"/>
      <c r="G14989" s="625"/>
      <c r="H14989" s="612">
        <v>6478.35</v>
      </c>
    </row>
    <row r="14990" spans="1:8">
      <c r="A14990" s="677" t="s">
        <v>4151</v>
      </c>
      <c r="B14990" s="678"/>
      <c r="C14990" s="678"/>
      <c r="D14990" s="678"/>
      <c r="E14990" s="678"/>
      <c r="F14990" s="678"/>
      <c r="G14990" s="678"/>
      <c r="H14990" s="679"/>
    </row>
    <row r="14991" spans="1:8">
      <c r="A14991" s="594" t="s">
        <v>4064</v>
      </c>
      <c r="B14991" s="595"/>
      <c r="C14991" s="595"/>
      <c r="D14991" s="596"/>
      <c r="E14991" s="597" t="s">
        <v>4130</v>
      </c>
      <c r="F14991" s="598" t="s">
        <v>4144</v>
      </c>
      <c r="G14991" s="599" t="s">
        <v>4133</v>
      </c>
      <c r="H14991" s="600" t="s">
        <v>4134</v>
      </c>
    </row>
    <row r="14992" spans="1:8">
      <c r="A14992" s="601" t="s">
        <v>4195</v>
      </c>
      <c r="B14992" s="602"/>
      <c r="C14992" s="602"/>
      <c r="D14992" s="603"/>
      <c r="E14992" s="604" t="s">
        <v>4146</v>
      </c>
      <c r="F14992" s="640">
        <v>0.25</v>
      </c>
      <c r="G14992" s="606">
        <v>45029.264109374999</v>
      </c>
      <c r="H14992" s="607">
        <v>11257.32</v>
      </c>
    </row>
    <row r="14993" spans="1:8">
      <c r="A14993" s="601"/>
      <c r="B14993" s="602"/>
      <c r="C14993" s="602"/>
      <c r="D14993" s="603"/>
      <c r="E14993" s="604" t="s">
        <v>4141</v>
      </c>
      <c r="F14993" s="605"/>
      <c r="G14993" s="606" t="s">
        <v>4141</v>
      </c>
      <c r="H14993" s="607" t="s">
        <v>4141</v>
      </c>
    </row>
    <row r="14994" spans="1:8" ht="13.5" thickBot="1">
      <c r="A14994" s="641"/>
      <c r="B14994" s="642"/>
      <c r="C14994" s="642"/>
      <c r="D14994" s="643"/>
      <c r="E14994" s="644" t="s">
        <v>4153</v>
      </c>
      <c r="F14994" s="645"/>
      <c r="G14994" s="646"/>
      <c r="H14994" s="647">
        <v>11257.32</v>
      </c>
    </row>
    <row r="14995" spans="1:8" ht="13.5" thickBot="1">
      <c r="A14995" s="648" t="s">
        <v>4154</v>
      </c>
      <c r="B14995" s="649"/>
      <c r="C14995" s="649"/>
      <c r="D14995" s="649"/>
      <c r="E14995" s="650"/>
      <c r="F14995" s="651">
        <v>118932.47</v>
      </c>
      <c r="G14995" s="652"/>
      <c r="H14995" s="653"/>
    </row>
    <row r="14996" spans="1:8" ht="15.75" thickBot="1">
      <c r="A14996" s="579"/>
      <c r="B14996" s="579"/>
      <c r="C14996" s="579"/>
      <c r="D14996" s="579"/>
      <c r="E14996" s="579"/>
      <c r="F14996" s="579"/>
      <c r="G14996" s="579"/>
      <c r="H14996" s="579"/>
    </row>
    <row r="14997" spans="1:8" ht="15.75" thickBot="1">
      <c r="A14997" s="580"/>
      <c r="B14997" s="580"/>
      <c r="C14997" s="580"/>
      <c r="D14997" s="580"/>
      <c r="E14997" s="580"/>
      <c r="F14997" s="580"/>
      <c r="G14997" s="580"/>
      <c r="H14997" s="580"/>
    </row>
    <row r="14998" spans="1:8" ht="39" thickBot="1">
      <c r="A14998" s="573" t="s">
        <v>4129</v>
      </c>
      <c r="B14998" s="581"/>
      <c r="C14998" s="581"/>
      <c r="D14998" s="582" t="s">
        <v>1154</v>
      </c>
      <c r="E14998" s="583" t="s">
        <v>4130</v>
      </c>
      <c r="F14998" s="584" t="s">
        <v>2</v>
      </c>
      <c r="G14998" s="585" t="s">
        <v>0</v>
      </c>
      <c r="H14998" s="586" t="s">
        <v>5487</v>
      </c>
    </row>
    <row r="14999" spans="1:8" ht="15.75" customHeight="1" thickBot="1">
      <c r="A14999" s="580"/>
      <c r="B14999" s="580"/>
      <c r="C14999" s="580"/>
      <c r="D14999" s="580"/>
      <c r="E14999" s="580"/>
      <c r="F14999" s="580"/>
      <c r="G14999" s="580"/>
      <c r="H14999" s="580"/>
    </row>
    <row r="15000" spans="1:8">
      <c r="A15000" s="674" t="s">
        <v>1297</v>
      </c>
      <c r="B15000" s="675"/>
      <c r="C15000" s="675"/>
      <c r="D15000" s="675"/>
      <c r="E15000" s="675"/>
      <c r="F15000" s="675"/>
      <c r="G15000" s="675"/>
      <c r="H15000" s="676"/>
    </row>
    <row r="15001" spans="1:8">
      <c r="A15001" s="594" t="s">
        <v>4064</v>
      </c>
      <c r="B15001" s="595"/>
      <c r="C15001" s="595"/>
      <c r="D15001" s="596"/>
      <c r="E15001" s="597" t="s">
        <v>4130</v>
      </c>
      <c r="F15001" s="598" t="s">
        <v>4132</v>
      </c>
      <c r="G15001" s="599" t="s">
        <v>4133</v>
      </c>
      <c r="H15001" s="600" t="s">
        <v>4134</v>
      </c>
    </row>
    <row r="15002" spans="1:8">
      <c r="A15002" s="601" t="s">
        <v>5488</v>
      </c>
      <c r="B15002" s="602"/>
      <c r="C15002" s="602"/>
      <c r="D15002" s="603"/>
      <c r="E15002" s="604" t="s">
        <v>4138</v>
      </c>
      <c r="F15002" s="605">
        <v>1</v>
      </c>
      <c r="G15002" s="606">
        <v>54495</v>
      </c>
      <c r="H15002" s="607">
        <v>54495</v>
      </c>
    </row>
    <row r="15003" spans="1:8">
      <c r="A15003" s="601"/>
      <c r="B15003" s="602"/>
      <c r="C15003" s="602"/>
      <c r="D15003" s="603"/>
      <c r="E15003" s="604" t="s">
        <v>4141</v>
      </c>
      <c r="F15003" s="605"/>
      <c r="G15003" s="606" t="s">
        <v>4141</v>
      </c>
      <c r="H15003" s="607" t="s">
        <v>4141</v>
      </c>
    </row>
    <row r="15004" spans="1:8">
      <c r="A15004" s="601"/>
      <c r="B15004" s="602"/>
      <c r="C15004" s="602"/>
      <c r="D15004" s="603"/>
      <c r="E15004" s="623" t="s">
        <v>4142</v>
      </c>
      <c r="F15004" s="624"/>
      <c r="G15004" s="625"/>
      <c r="H15004" s="612">
        <v>54495</v>
      </c>
    </row>
    <row r="15005" spans="1:8">
      <c r="A15005" s="677" t="s">
        <v>4143</v>
      </c>
      <c r="B15005" s="678"/>
      <c r="C15005" s="678"/>
      <c r="D15005" s="678"/>
      <c r="E15005" s="678"/>
      <c r="F15005" s="678"/>
      <c r="G15005" s="678"/>
      <c r="H15005" s="679"/>
    </row>
    <row r="15006" spans="1:8">
      <c r="A15006" s="594" t="s">
        <v>4129</v>
      </c>
      <c r="B15006" s="595"/>
      <c r="C15006" s="595"/>
      <c r="D15006" s="596"/>
      <c r="E15006" s="597" t="s">
        <v>4130</v>
      </c>
      <c r="F15006" s="598" t="s">
        <v>4144</v>
      </c>
      <c r="G15006" s="599" t="s">
        <v>4133</v>
      </c>
      <c r="H15006" s="600" t="s">
        <v>4134</v>
      </c>
    </row>
    <row r="15007" spans="1:8">
      <c r="A15007" s="601" t="s">
        <v>4145</v>
      </c>
      <c r="B15007" s="602"/>
      <c r="C15007" s="602"/>
      <c r="D15007" s="603"/>
      <c r="E15007" s="604" t="s">
        <v>4146</v>
      </c>
      <c r="F15007" s="619">
        <v>0.25</v>
      </c>
      <c r="G15007" s="606">
        <v>1587.2183463750353</v>
      </c>
      <c r="H15007" s="607">
        <v>396.8</v>
      </c>
    </row>
    <row r="15008" spans="1:8">
      <c r="A15008" s="601"/>
      <c r="B15008" s="602"/>
      <c r="C15008" s="602"/>
      <c r="D15008" s="603"/>
      <c r="E15008" s="604" t="s">
        <v>4141</v>
      </c>
      <c r="F15008" s="619" t="s">
        <v>4141</v>
      </c>
      <c r="G15008" s="606" t="s">
        <v>4141</v>
      </c>
      <c r="H15008" s="607" t="s">
        <v>4141</v>
      </c>
    </row>
    <row r="15009" spans="1:8">
      <c r="A15009" s="620"/>
      <c r="B15009" s="621"/>
      <c r="C15009" s="621"/>
      <c r="D15009" s="622"/>
      <c r="E15009" s="623" t="s">
        <v>4147</v>
      </c>
      <c r="F15009" s="624"/>
      <c r="G15009" s="625"/>
      <c r="H15009" s="612">
        <v>396.8</v>
      </c>
    </row>
    <row r="15010" spans="1:8">
      <c r="A15010" s="677" t="s">
        <v>4148</v>
      </c>
      <c r="B15010" s="678"/>
      <c r="C15010" s="678"/>
      <c r="D15010" s="678"/>
      <c r="E15010" s="678"/>
      <c r="F15010" s="678"/>
      <c r="G15010" s="678"/>
      <c r="H15010" s="679"/>
    </row>
    <row r="15011" spans="1:8">
      <c r="A15011" s="594" t="s">
        <v>4064</v>
      </c>
      <c r="B15011" s="595"/>
      <c r="C15011" s="595"/>
      <c r="D15011" s="596"/>
      <c r="E15011" s="597" t="s">
        <v>4130</v>
      </c>
      <c r="F15011" s="598" t="s">
        <v>4132</v>
      </c>
      <c r="G15011" s="599" t="s">
        <v>4133</v>
      </c>
      <c r="H15011" s="600" t="s">
        <v>4134</v>
      </c>
    </row>
    <row r="15012" spans="1:8">
      <c r="A15012" s="601" t="s">
        <v>4149</v>
      </c>
      <c r="B15012" s="602"/>
      <c r="C15012" s="602"/>
      <c r="D15012" s="603"/>
      <c r="E15012" s="604" t="s">
        <v>4140</v>
      </c>
      <c r="F15012" s="632">
        <v>0.1</v>
      </c>
      <c r="G15012" s="606">
        <v>64783.484999999993</v>
      </c>
      <c r="H15012" s="607">
        <v>6478.35</v>
      </c>
    </row>
    <row r="15013" spans="1:8">
      <c r="A15013" s="601"/>
      <c r="B15013" s="602"/>
      <c r="C15013" s="602"/>
      <c r="D15013" s="603"/>
      <c r="E15013" s="604" t="s">
        <v>4141</v>
      </c>
      <c r="F15013" s="710"/>
      <c r="G15013" s="606" t="s">
        <v>4141</v>
      </c>
      <c r="H15013" s="607" t="s">
        <v>4141</v>
      </c>
    </row>
    <row r="15014" spans="1:8">
      <c r="A15014" s="601"/>
      <c r="B15014" s="602"/>
      <c r="C15014" s="602"/>
      <c r="D15014" s="603"/>
      <c r="E15014" s="623" t="s">
        <v>4150</v>
      </c>
      <c r="F15014" s="624"/>
      <c r="G15014" s="625"/>
      <c r="H15014" s="612">
        <v>6478.35</v>
      </c>
    </row>
    <row r="15015" spans="1:8">
      <c r="A15015" s="677" t="s">
        <v>4151</v>
      </c>
      <c r="B15015" s="678"/>
      <c r="C15015" s="678"/>
      <c r="D15015" s="678"/>
      <c r="E15015" s="678"/>
      <c r="F15015" s="678"/>
      <c r="G15015" s="678"/>
      <c r="H15015" s="679"/>
    </row>
    <row r="15016" spans="1:8">
      <c r="A15016" s="594" t="s">
        <v>4064</v>
      </c>
      <c r="B15016" s="595"/>
      <c r="C15016" s="595"/>
      <c r="D15016" s="596"/>
      <c r="E15016" s="597" t="s">
        <v>4130</v>
      </c>
      <c r="F15016" s="598" t="s">
        <v>4144</v>
      </c>
      <c r="G15016" s="599" t="s">
        <v>4133</v>
      </c>
      <c r="H15016" s="600" t="s">
        <v>4134</v>
      </c>
    </row>
    <row r="15017" spans="1:8">
      <c r="A15017" s="601" t="s">
        <v>4195</v>
      </c>
      <c r="B15017" s="602"/>
      <c r="C15017" s="602"/>
      <c r="D15017" s="603"/>
      <c r="E15017" s="604" t="s">
        <v>4146</v>
      </c>
      <c r="F15017" s="640">
        <v>0.25</v>
      </c>
      <c r="G15017" s="606">
        <v>45029.264109374999</v>
      </c>
      <c r="H15017" s="607">
        <v>11257.32</v>
      </c>
    </row>
    <row r="15018" spans="1:8">
      <c r="A15018" s="601"/>
      <c r="B15018" s="602"/>
      <c r="C15018" s="602"/>
      <c r="D15018" s="603"/>
      <c r="E15018" s="604" t="s">
        <v>4141</v>
      </c>
      <c r="F15018" s="605"/>
      <c r="G15018" s="606" t="s">
        <v>4141</v>
      </c>
      <c r="H15018" s="607" t="s">
        <v>4141</v>
      </c>
    </row>
    <row r="15019" spans="1:8" ht="13.5" thickBot="1">
      <c r="A15019" s="641"/>
      <c r="B15019" s="642"/>
      <c r="C15019" s="642"/>
      <c r="D15019" s="643"/>
      <c r="E15019" s="644" t="s">
        <v>4153</v>
      </c>
      <c r="F15019" s="645"/>
      <c r="G15019" s="646"/>
      <c r="H15019" s="647">
        <v>11257.32</v>
      </c>
    </row>
    <row r="15020" spans="1:8" ht="13.5" thickBot="1">
      <c r="A15020" s="648" t="s">
        <v>4154</v>
      </c>
      <c r="B15020" s="649"/>
      <c r="C15020" s="649"/>
      <c r="D15020" s="649"/>
      <c r="E15020" s="650"/>
      <c r="F15020" s="651">
        <v>72627.47</v>
      </c>
      <c r="G15020" s="652"/>
      <c r="H15020" s="653"/>
    </row>
    <row r="15021" spans="1:8" ht="15.75" thickBot="1">
      <c r="A15021" s="579"/>
      <c r="B15021" s="579"/>
      <c r="C15021" s="579"/>
      <c r="D15021" s="579"/>
      <c r="E15021" s="579"/>
      <c r="F15021" s="579"/>
      <c r="G15021" s="579"/>
      <c r="H15021" s="579"/>
    </row>
    <row r="15022" spans="1:8" ht="15.75" thickBot="1">
      <c r="A15022" s="580"/>
      <c r="B15022" s="580"/>
      <c r="C15022" s="580"/>
      <c r="D15022" s="580"/>
      <c r="E15022" s="580"/>
      <c r="F15022" s="580"/>
      <c r="G15022" s="580"/>
      <c r="H15022" s="580"/>
    </row>
    <row r="15023" spans="1:8" ht="51.75" thickBot="1">
      <c r="A15023" s="573" t="s">
        <v>4129</v>
      </c>
      <c r="B15023" s="581"/>
      <c r="C15023" s="581"/>
      <c r="D15023" s="582" t="s">
        <v>1156</v>
      </c>
      <c r="E15023" s="583" t="s">
        <v>4130</v>
      </c>
      <c r="F15023" s="584" t="s">
        <v>2</v>
      </c>
      <c r="G15023" s="585" t="s">
        <v>0</v>
      </c>
      <c r="H15023" s="586" t="s">
        <v>5489</v>
      </c>
    </row>
    <row r="15024" spans="1:8" ht="15.75" customHeight="1" thickBot="1">
      <c r="A15024" s="580"/>
      <c r="B15024" s="580"/>
      <c r="C15024" s="580"/>
      <c r="D15024" s="580"/>
      <c r="E15024" s="580"/>
      <c r="F15024" s="580"/>
      <c r="G15024" s="580"/>
      <c r="H15024" s="580"/>
    </row>
    <row r="15025" spans="1:8">
      <c r="A15025" s="674" t="s">
        <v>1297</v>
      </c>
      <c r="B15025" s="675"/>
      <c r="C15025" s="675"/>
      <c r="D15025" s="675"/>
      <c r="E15025" s="675"/>
      <c r="F15025" s="675"/>
      <c r="G15025" s="675"/>
      <c r="H15025" s="676"/>
    </row>
    <row r="15026" spans="1:8">
      <c r="A15026" s="594" t="s">
        <v>4064</v>
      </c>
      <c r="B15026" s="595"/>
      <c r="C15026" s="595"/>
      <c r="D15026" s="596"/>
      <c r="E15026" s="597" t="s">
        <v>4130</v>
      </c>
      <c r="F15026" s="598" t="s">
        <v>4132</v>
      </c>
      <c r="G15026" s="599" t="s">
        <v>4133</v>
      </c>
      <c r="H15026" s="600" t="s">
        <v>4134</v>
      </c>
    </row>
    <row r="15027" spans="1:8">
      <c r="A15027" s="601" t="s">
        <v>5490</v>
      </c>
      <c r="B15027" s="602"/>
      <c r="C15027" s="602"/>
      <c r="D15027" s="603"/>
      <c r="E15027" s="604" t="s">
        <v>4138</v>
      </c>
      <c r="F15027" s="605">
        <v>1</v>
      </c>
      <c r="G15027" s="606">
        <v>198372</v>
      </c>
      <c r="H15027" s="607">
        <v>198372</v>
      </c>
    </row>
    <row r="15028" spans="1:8">
      <c r="A15028" s="601"/>
      <c r="B15028" s="602"/>
      <c r="C15028" s="602"/>
      <c r="D15028" s="603"/>
      <c r="E15028" s="604" t="s">
        <v>4141</v>
      </c>
      <c r="F15028" s="605"/>
      <c r="G15028" s="606" t="s">
        <v>4141</v>
      </c>
      <c r="H15028" s="607" t="s">
        <v>4141</v>
      </c>
    </row>
    <row r="15029" spans="1:8">
      <c r="A15029" s="601"/>
      <c r="B15029" s="602"/>
      <c r="C15029" s="602"/>
      <c r="D15029" s="603"/>
      <c r="E15029" s="623" t="s">
        <v>4142</v>
      </c>
      <c r="F15029" s="624"/>
      <c r="G15029" s="625"/>
      <c r="H15029" s="612">
        <v>198372</v>
      </c>
    </row>
    <row r="15030" spans="1:8">
      <c r="A15030" s="677" t="s">
        <v>4143</v>
      </c>
      <c r="B15030" s="678"/>
      <c r="C15030" s="678"/>
      <c r="D15030" s="678"/>
      <c r="E15030" s="678"/>
      <c r="F15030" s="678"/>
      <c r="G15030" s="678"/>
      <c r="H15030" s="679"/>
    </row>
    <row r="15031" spans="1:8">
      <c r="A15031" s="594" t="s">
        <v>4129</v>
      </c>
      <c r="B15031" s="595"/>
      <c r="C15031" s="595"/>
      <c r="D15031" s="596"/>
      <c r="E15031" s="597" t="s">
        <v>4130</v>
      </c>
      <c r="F15031" s="598" t="s">
        <v>4144</v>
      </c>
      <c r="G15031" s="599" t="s">
        <v>4133</v>
      </c>
      <c r="H15031" s="600" t="s">
        <v>4134</v>
      </c>
    </row>
    <row r="15032" spans="1:8">
      <c r="A15032" s="601" t="s">
        <v>4145</v>
      </c>
      <c r="B15032" s="602"/>
      <c r="C15032" s="602"/>
      <c r="D15032" s="603"/>
      <c r="E15032" s="604" t="s">
        <v>4146</v>
      </c>
      <c r="F15032" s="619">
        <v>0.75</v>
      </c>
      <c r="G15032" s="606">
        <v>1587.2183463750353</v>
      </c>
      <c r="H15032" s="607">
        <v>1190.4100000000001</v>
      </c>
    </row>
    <row r="15033" spans="1:8">
      <c r="A15033" s="601"/>
      <c r="B15033" s="602"/>
      <c r="C15033" s="602"/>
      <c r="D15033" s="603"/>
      <c r="E15033" s="604" t="s">
        <v>4141</v>
      </c>
      <c r="F15033" s="619" t="s">
        <v>4141</v>
      </c>
      <c r="G15033" s="606" t="s">
        <v>4141</v>
      </c>
      <c r="H15033" s="607" t="s">
        <v>4141</v>
      </c>
    </row>
    <row r="15034" spans="1:8">
      <c r="A15034" s="620"/>
      <c r="B15034" s="621"/>
      <c r="C15034" s="621"/>
      <c r="D15034" s="622"/>
      <c r="E15034" s="623" t="s">
        <v>4147</v>
      </c>
      <c r="F15034" s="624"/>
      <c r="G15034" s="625"/>
      <c r="H15034" s="612">
        <v>1190.4100000000001</v>
      </c>
    </row>
    <row r="15035" spans="1:8">
      <c r="A15035" s="677" t="s">
        <v>4148</v>
      </c>
      <c r="B15035" s="678"/>
      <c r="C15035" s="678"/>
      <c r="D15035" s="678"/>
      <c r="E15035" s="678"/>
      <c r="F15035" s="678"/>
      <c r="G15035" s="678"/>
      <c r="H15035" s="679"/>
    </row>
    <row r="15036" spans="1:8">
      <c r="A15036" s="594" t="s">
        <v>4064</v>
      </c>
      <c r="B15036" s="595"/>
      <c r="C15036" s="595"/>
      <c r="D15036" s="596"/>
      <c r="E15036" s="597" t="s">
        <v>4130</v>
      </c>
      <c r="F15036" s="598" t="s">
        <v>4132</v>
      </c>
      <c r="G15036" s="599" t="s">
        <v>4133</v>
      </c>
      <c r="H15036" s="600" t="s">
        <v>4134</v>
      </c>
    </row>
    <row r="15037" spans="1:8">
      <c r="A15037" s="601" t="s">
        <v>4149</v>
      </c>
      <c r="B15037" s="602"/>
      <c r="C15037" s="602"/>
      <c r="D15037" s="603"/>
      <c r="E15037" s="604" t="s">
        <v>4140</v>
      </c>
      <c r="F15037" s="632">
        <v>0.1</v>
      </c>
      <c r="G15037" s="606">
        <v>64783.484999999993</v>
      </c>
      <c r="H15037" s="607">
        <v>6478.35</v>
      </c>
    </row>
    <row r="15038" spans="1:8">
      <c r="A15038" s="601"/>
      <c r="B15038" s="602"/>
      <c r="C15038" s="602"/>
      <c r="D15038" s="603"/>
      <c r="E15038" s="604" t="s">
        <v>4141</v>
      </c>
      <c r="F15038" s="710"/>
      <c r="G15038" s="606" t="s">
        <v>4141</v>
      </c>
      <c r="H15038" s="607" t="s">
        <v>4141</v>
      </c>
    </row>
    <row r="15039" spans="1:8">
      <c r="A15039" s="601"/>
      <c r="B15039" s="602"/>
      <c r="C15039" s="602"/>
      <c r="D15039" s="603"/>
      <c r="E15039" s="623" t="s">
        <v>4150</v>
      </c>
      <c r="F15039" s="624"/>
      <c r="G15039" s="625"/>
      <c r="H15039" s="612">
        <v>6478.35</v>
      </c>
    </row>
    <row r="15040" spans="1:8">
      <c r="A15040" s="677" t="s">
        <v>4151</v>
      </c>
      <c r="B15040" s="678"/>
      <c r="C15040" s="678"/>
      <c r="D15040" s="678"/>
      <c r="E15040" s="678"/>
      <c r="F15040" s="678"/>
      <c r="G15040" s="678"/>
      <c r="H15040" s="679"/>
    </row>
    <row r="15041" spans="1:8">
      <c r="A15041" s="594" t="s">
        <v>4064</v>
      </c>
      <c r="B15041" s="595"/>
      <c r="C15041" s="595"/>
      <c r="D15041" s="596"/>
      <c r="E15041" s="597" t="s">
        <v>4130</v>
      </c>
      <c r="F15041" s="598" t="s">
        <v>4144</v>
      </c>
      <c r="G15041" s="599" t="s">
        <v>4133</v>
      </c>
      <c r="H15041" s="600" t="s">
        <v>4134</v>
      </c>
    </row>
    <row r="15042" spans="1:8">
      <c r="A15042" s="601" t="s">
        <v>4195</v>
      </c>
      <c r="B15042" s="602"/>
      <c r="C15042" s="602"/>
      <c r="D15042" s="603"/>
      <c r="E15042" s="604" t="s">
        <v>4146</v>
      </c>
      <c r="F15042" s="640">
        <v>0.75</v>
      </c>
      <c r="G15042" s="606">
        <v>45029.264109374999</v>
      </c>
      <c r="H15042" s="607">
        <v>33771.949999999997</v>
      </c>
    </row>
    <row r="15043" spans="1:8">
      <c r="A15043" s="601"/>
      <c r="B15043" s="602"/>
      <c r="C15043" s="602"/>
      <c r="D15043" s="603"/>
      <c r="E15043" s="604" t="s">
        <v>4141</v>
      </c>
      <c r="F15043" s="605"/>
      <c r="G15043" s="606" t="s">
        <v>4141</v>
      </c>
      <c r="H15043" s="607" t="s">
        <v>4141</v>
      </c>
    </row>
    <row r="15044" spans="1:8" ht="13.5" thickBot="1">
      <c r="A15044" s="641"/>
      <c r="B15044" s="642"/>
      <c r="C15044" s="642"/>
      <c r="D15044" s="643"/>
      <c r="E15044" s="644" t="s">
        <v>4153</v>
      </c>
      <c r="F15044" s="645"/>
      <c r="G15044" s="646"/>
      <c r="H15044" s="647">
        <v>33771.949999999997</v>
      </c>
    </row>
    <row r="15045" spans="1:8" ht="13.5" thickBot="1">
      <c r="A15045" s="648" t="s">
        <v>4154</v>
      </c>
      <c r="B15045" s="649"/>
      <c r="C15045" s="649"/>
      <c r="D15045" s="649"/>
      <c r="E15045" s="650"/>
      <c r="F15045" s="651">
        <v>239812.71</v>
      </c>
      <c r="G15045" s="652"/>
      <c r="H15045" s="653"/>
    </row>
    <row r="15046" spans="1:8" ht="15.75" thickBot="1">
      <c r="A15046" s="579"/>
      <c r="B15046" s="579"/>
      <c r="C15046" s="579"/>
      <c r="D15046" s="579"/>
      <c r="E15046" s="579"/>
      <c r="F15046" s="579"/>
      <c r="G15046" s="579"/>
      <c r="H15046" s="579"/>
    </row>
    <row r="15047" spans="1:8" ht="15.75" thickBot="1">
      <c r="A15047" s="580"/>
      <c r="B15047" s="580"/>
      <c r="C15047" s="580"/>
      <c r="D15047" s="580"/>
      <c r="E15047" s="580"/>
      <c r="F15047" s="580"/>
      <c r="G15047" s="580"/>
      <c r="H15047" s="580"/>
    </row>
    <row r="15048" spans="1:8" ht="39" thickBot="1">
      <c r="A15048" s="573" t="s">
        <v>4129</v>
      </c>
      <c r="B15048" s="581"/>
      <c r="C15048" s="581"/>
      <c r="D15048" s="582" t="s">
        <v>1158</v>
      </c>
      <c r="E15048" s="583" t="s">
        <v>4130</v>
      </c>
      <c r="F15048" s="584" t="s">
        <v>2</v>
      </c>
      <c r="G15048" s="585" t="s">
        <v>0</v>
      </c>
      <c r="H15048" s="586" t="s">
        <v>5491</v>
      </c>
    </row>
    <row r="15049" spans="1:8" ht="15.75" customHeight="1" thickBot="1">
      <c r="A15049" s="580"/>
      <c r="B15049" s="580"/>
      <c r="C15049" s="580"/>
      <c r="D15049" s="580"/>
      <c r="E15049" s="580"/>
      <c r="F15049" s="580"/>
      <c r="G15049" s="580"/>
      <c r="H15049" s="580"/>
    </row>
    <row r="15050" spans="1:8">
      <c r="A15050" s="674" t="s">
        <v>1297</v>
      </c>
      <c r="B15050" s="675"/>
      <c r="C15050" s="675"/>
      <c r="D15050" s="675"/>
      <c r="E15050" s="675"/>
      <c r="F15050" s="675"/>
      <c r="G15050" s="675"/>
      <c r="H15050" s="676"/>
    </row>
    <row r="15051" spans="1:8">
      <c r="A15051" s="594" t="s">
        <v>4064</v>
      </c>
      <c r="B15051" s="595"/>
      <c r="C15051" s="595"/>
      <c r="D15051" s="596"/>
      <c r="E15051" s="597" t="s">
        <v>4130</v>
      </c>
      <c r="F15051" s="598" t="s">
        <v>4132</v>
      </c>
      <c r="G15051" s="599" t="s">
        <v>4133</v>
      </c>
      <c r="H15051" s="600" t="s">
        <v>4134</v>
      </c>
    </row>
    <row r="15052" spans="1:8">
      <c r="A15052" s="601" t="s">
        <v>5492</v>
      </c>
      <c r="B15052" s="602"/>
      <c r="C15052" s="602"/>
      <c r="D15052" s="603"/>
      <c r="E15052" s="604" t="s">
        <v>4138</v>
      </c>
      <c r="F15052" s="605">
        <v>1</v>
      </c>
      <c r="G15052" s="606">
        <v>377895</v>
      </c>
      <c r="H15052" s="607">
        <v>377895</v>
      </c>
    </row>
    <row r="15053" spans="1:8">
      <c r="A15053" s="601"/>
      <c r="B15053" s="602"/>
      <c r="C15053" s="602"/>
      <c r="D15053" s="603"/>
      <c r="E15053" s="604" t="s">
        <v>4141</v>
      </c>
      <c r="F15053" s="605"/>
      <c r="G15053" s="606" t="s">
        <v>4141</v>
      </c>
      <c r="H15053" s="607" t="s">
        <v>4141</v>
      </c>
    </row>
    <row r="15054" spans="1:8">
      <c r="A15054" s="601"/>
      <c r="B15054" s="602"/>
      <c r="C15054" s="602"/>
      <c r="D15054" s="603"/>
      <c r="E15054" s="623" t="s">
        <v>4142</v>
      </c>
      <c r="F15054" s="624"/>
      <c r="G15054" s="625"/>
      <c r="H15054" s="612">
        <v>377895</v>
      </c>
    </row>
    <row r="15055" spans="1:8">
      <c r="A15055" s="677" t="s">
        <v>4143</v>
      </c>
      <c r="B15055" s="678"/>
      <c r="C15055" s="678"/>
      <c r="D15055" s="678"/>
      <c r="E15055" s="678"/>
      <c r="F15055" s="678"/>
      <c r="G15055" s="678"/>
      <c r="H15055" s="679"/>
    </row>
    <row r="15056" spans="1:8">
      <c r="A15056" s="594" t="s">
        <v>4129</v>
      </c>
      <c r="B15056" s="595"/>
      <c r="C15056" s="595"/>
      <c r="D15056" s="596"/>
      <c r="E15056" s="597" t="s">
        <v>4130</v>
      </c>
      <c r="F15056" s="598" t="s">
        <v>4144</v>
      </c>
      <c r="G15056" s="599" t="s">
        <v>4133</v>
      </c>
      <c r="H15056" s="600" t="s">
        <v>4134</v>
      </c>
    </row>
    <row r="15057" spans="1:8">
      <c r="A15057" s="601" t="s">
        <v>4145</v>
      </c>
      <c r="B15057" s="602"/>
      <c r="C15057" s="602"/>
      <c r="D15057" s="603"/>
      <c r="E15057" s="604" t="s">
        <v>4146</v>
      </c>
      <c r="F15057" s="619">
        <v>1</v>
      </c>
      <c r="G15057" s="606">
        <v>1587.2183463750353</v>
      </c>
      <c r="H15057" s="607">
        <v>1587.22</v>
      </c>
    </row>
    <row r="15058" spans="1:8">
      <c r="A15058" s="601"/>
      <c r="B15058" s="602"/>
      <c r="C15058" s="602"/>
      <c r="D15058" s="603"/>
      <c r="E15058" s="604" t="s">
        <v>4141</v>
      </c>
      <c r="F15058" s="619" t="s">
        <v>4141</v>
      </c>
      <c r="G15058" s="606" t="s">
        <v>4141</v>
      </c>
      <c r="H15058" s="607" t="s">
        <v>4141</v>
      </c>
    </row>
    <row r="15059" spans="1:8">
      <c r="A15059" s="620"/>
      <c r="B15059" s="621"/>
      <c r="C15059" s="621"/>
      <c r="D15059" s="622"/>
      <c r="E15059" s="623" t="s">
        <v>4147</v>
      </c>
      <c r="F15059" s="624"/>
      <c r="G15059" s="625"/>
      <c r="H15059" s="612">
        <v>1587.22</v>
      </c>
    </row>
    <row r="15060" spans="1:8">
      <c r="A15060" s="677" t="s">
        <v>4148</v>
      </c>
      <c r="B15060" s="678"/>
      <c r="C15060" s="678"/>
      <c r="D15060" s="678"/>
      <c r="E15060" s="678"/>
      <c r="F15060" s="678"/>
      <c r="G15060" s="678"/>
      <c r="H15060" s="679"/>
    </row>
    <row r="15061" spans="1:8">
      <c r="A15061" s="594" t="s">
        <v>4064</v>
      </c>
      <c r="B15061" s="595"/>
      <c r="C15061" s="595"/>
      <c r="D15061" s="596"/>
      <c r="E15061" s="597" t="s">
        <v>4130</v>
      </c>
      <c r="F15061" s="598" t="s">
        <v>4132</v>
      </c>
      <c r="G15061" s="599" t="s">
        <v>4133</v>
      </c>
      <c r="H15061" s="600" t="s">
        <v>4134</v>
      </c>
    </row>
    <row r="15062" spans="1:8">
      <c r="A15062" s="601" t="s">
        <v>4149</v>
      </c>
      <c r="B15062" s="602"/>
      <c r="C15062" s="602"/>
      <c r="D15062" s="603"/>
      <c r="E15062" s="604" t="s">
        <v>4140</v>
      </c>
      <c r="F15062" s="632">
        <v>0.1</v>
      </c>
      <c r="G15062" s="606">
        <v>64783.484999999993</v>
      </c>
      <c r="H15062" s="607">
        <v>6478.35</v>
      </c>
    </row>
    <row r="15063" spans="1:8">
      <c r="A15063" s="601"/>
      <c r="B15063" s="602"/>
      <c r="C15063" s="602"/>
      <c r="D15063" s="603"/>
      <c r="E15063" s="604" t="s">
        <v>4141</v>
      </c>
      <c r="F15063" s="710"/>
      <c r="G15063" s="606" t="s">
        <v>4141</v>
      </c>
      <c r="H15063" s="607" t="s">
        <v>4141</v>
      </c>
    </row>
    <row r="15064" spans="1:8">
      <c r="A15064" s="601"/>
      <c r="B15064" s="602"/>
      <c r="C15064" s="602"/>
      <c r="D15064" s="603"/>
      <c r="E15064" s="623" t="s">
        <v>4150</v>
      </c>
      <c r="F15064" s="624"/>
      <c r="G15064" s="625"/>
      <c r="H15064" s="612">
        <v>6478.35</v>
      </c>
    </row>
    <row r="15065" spans="1:8">
      <c r="A15065" s="677" t="s">
        <v>4151</v>
      </c>
      <c r="B15065" s="678"/>
      <c r="C15065" s="678"/>
      <c r="D15065" s="678"/>
      <c r="E15065" s="678"/>
      <c r="F15065" s="678"/>
      <c r="G15065" s="678"/>
      <c r="H15065" s="679"/>
    </row>
    <row r="15066" spans="1:8">
      <c r="A15066" s="594" t="s">
        <v>4064</v>
      </c>
      <c r="B15066" s="595"/>
      <c r="C15066" s="595"/>
      <c r="D15066" s="596"/>
      <c r="E15066" s="597" t="s">
        <v>4130</v>
      </c>
      <c r="F15066" s="598" t="s">
        <v>4144</v>
      </c>
      <c r="G15066" s="599" t="s">
        <v>4133</v>
      </c>
      <c r="H15066" s="600" t="s">
        <v>4134</v>
      </c>
    </row>
    <row r="15067" spans="1:8">
      <c r="A15067" s="601" t="s">
        <v>4195</v>
      </c>
      <c r="B15067" s="602"/>
      <c r="C15067" s="602"/>
      <c r="D15067" s="603"/>
      <c r="E15067" s="604" t="s">
        <v>4146</v>
      </c>
      <c r="F15067" s="640">
        <v>1</v>
      </c>
      <c r="G15067" s="606">
        <v>45029.264109374999</v>
      </c>
      <c r="H15067" s="607">
        <v>45029.26</v>
      </c>
    </row>
    <row r="15068" spans="1:8">
      <c r="A15068" s="601"/>
      <c r="B15068" s="602"/>
      <c r="C15068" s="602"/>
      <c r="D15068" s="603"/>
      <c r="E15068" s="604" t="s">
        <v>4141</v>
      </c>
      <c r="F15068" s="605"/>
      <c r="G15068" s="606" t="s">
        <v>4141</v>
      </c>
      <c r="H15068" s="607" t="s">
        <v>4141</v>
      </c>
    </row>
    <row r="15069" spans="1:8" ht="13.5" thickBot="1">
      <c r="A15069" s="641"/>
      <c r="B15069" s="642"/>
      <c r="C15069" s="642"/>
      <c r="D15069" s="643"/>
      <c r="E15069" s="644" t="s">
        <v>4153</v>
      </c>
      <c r="F15069" s="645"/>
      <c r="G15069" s="646"/>
      <c r="H15069" s="647">
        <v>45029.26</v>
      </c>
    </row>
    <row r="15070" spans="1:8" ht="13.5" thickBot="1">
      <c r="A15070" s="648" t="s">
        <v>4154</v>
      </c>
      <c r="B15070" s="649"/>
      <c r="C15070" s="649"/>
      <c r="D15070" s="649"/>
      <c r="E15070" s="650"/>
      <c r="F15070" s="651">
        <v>430989.83</v>
      </c>
      <c r="G15070" s="652"/>
      <c r="H15070" s="653"/>
    </row>
    <row r="15071" spans="1:8" ht="15.75" thickBot="1">
      <c r="A15071" s="579"/>
      <c r="B15071" s="579"/>
      <c r="C15071" s="579"/>
      <c r="D15071" s="579"/>
      <c r="E15071" s="579"/>
      <c r="F15071" s="579"/>
      <c r="G15071" s="579"/>
      <c r="H15071" s="579"/>
    </row>
    <row r="15072" spans="1:8" ht="15.75" thickBot="1">
      <c r="A15072" s="580"/>
      <c r="B15072" s="580"/>
      <c r="C15072" s="580"/>
      <c r="D15072" s="580"/>
      <c r="E15072" s="580"/>
      <c r="F15072" s="580"/>
      <c r="G15072" s="580"/>
      <c r="H15072" s="580"/>
    </row>
    <row r="15073" spans="1:8" ht="39" thickBot="1">
      <c r="A15073" s="573" t="s">
        <v>4129</v>
      </c>
      <c r="B15073" s="581"/>
      <c r="C15073" s="581"/>
      <c r="D15073" s="582" t="s">
        <v>1160</v>
      </c>
      <c r="E15073" s="583" t="s">
        <v>4130</v>
      </c>
      <c r="F15073" s="584" t="s">
        <v>2</v>
      </c>
      <c r="G15073" s="585" t="s">
        <v>0</v>
      </c>
      <c r="H15073" s="586" t="s">
        <v>5493</v>
      </c>
    </row>
    <row r="15074" spans="1:8" ht="15.75" customHeight="1" thickBot="1">
      <c r="A15074" s="580"/>
      <c r="B15074" s="580"/>
      <c r="C15074" s="580"/>
      <c r="D15074" s="580"/>
      <c r="E15074" s="580"/>
      <c r="F15074" s="580"/>
      <c r="G15074" s="580"/>
      <c r="H15074" s="580"/>
    </row>
    <row r="15075" spans="1:8">
      <c r="A15075" s="674" t="s">
        <v>1297</v>
      </c>
      <c r="B15075" s="675"/>
      <c r="C15075" s="675"/>
      <c r="D15075" s="675"/>
      <c r="E15075" s="675"/>
      <c r="F15075" s="675"/>
      <c r="G15075" s="675"/>
      <c r="H15075" s="676"/>
    </row>
    <row r="15076" spans="1:8">
      <c r="A15076" s="594" t="s">
        <v>4064</v>
      </c>
      <c r="B15076" s="595"/>
      <c r="C15076" s="595"/>
      <c r="D15076" s="596"/>
      <c r="E15076" s="597" t="s">
        <v>4130</v>
      </c>
      <c r="F15076" s="598" t="s">
        <v>4132</v>
      </c>
      <c r="G15076" s="599" t="s">
        <v>4133</v>
      </c>
      <c r="H15076" s="600" t="s">
        <v>4134</v>
      </c>
    </row>
    <row r="15077" spans="1:8">
      <c r="A15077" s="601" t="s">
        <v>5134</v>
      </c>
      <c r="B15077" s="602"/>
      <c r="C15077" s="602"/>
      <c r="D15077" s="603"/>
      <c r="E15077" s="604" t="s">
        <v>4138</v>
      </c>
      <c r="F15077" s="605">
        <v>1</v>
      </c>
      <c r="G15077" s="606">
        <v>228153</v>
      </c>
      <c r="H15077" s="607">
        <v>228153</v>
      </c>
    </row>
    <row r="15078" spans="1:8">
      <c r="A15078" s="601"/>
      <c r="B15078" s="602"/>
      <c r="C15078" s="602"/>
      <c r="D15078" s="603"/>
      <c r="E15078" s="604" t="s">
        <v>4141</v>
      </c>
      <c r="F15078" s="605"/>
      <c r="G15078" s="606" t="s">
        <v>4141</v>
      </c>
      <c r="H15078" s="607" t="s">
        <v>4141</v>
      </c>
    </row>
    <row r="15079" spans="1:8">
      <c r="A15079" s="601"/>
      <c r="B15079" s="602"/>
      <c r="C15079" s="602"/>
      <c r="D15079" s="603"/>
      <c r="E15079" s="623" t="s">
        <v>4142</v>
      </c>
      <c r="F15079" s="624"/>
      <c r="G15079" s="625"/>
      <c r="H15079" s="612">
        <v>228153</v>
      </c>
    </row>
    <row r="15080" spans="1:8">
      <c r="A15080" s="677" t="s">
        <v>4143</v>
      </c>
      <c r="B15080" s="678"/>
      <c r="C15080" s="678"/>
      <c r="D15080" s="678"/>
      <c r="E15080" s="678"/>
      <c r="F15080" s="678"/>
      <c r="G15080" s="678"/>
      <c r="H15080" s="679"/>
    </row>
    <row r="15081" spans="1:8">
      <c r="A15081" s="594" t="s">
        <v>4129</v>
      </c>
      <c r="B15081" s="595"/>
      <c r="C15081" s="595"/>
      <c r="D15081" s="596"/>
      <c r="E15081" s="597" t="s">
        <v>4130</v>
      </c>
      <c r="F15081" s="598" t="s">
        <v>4144</v>
      </c>
      <c r="G15081" s="599" t="s">
        <v>4133</v>
      </c>
      <c r="H15081" s="600" t="s">
        <v>4134</v>
      </c>
    </row>
    <row r="15082" spans="1:8">
      <c r="A15082" s="601" t="s">
        <v>4145</v>
      </c>
      <c r="B15082" s="602"/>
      <c r="C15082" s="602"/>
      <c r="D15082" s="603"/>
      <c r="E15082" s="604" t="s">
        <v>4146</v>
      </c>
      <c r="F15082" s="619">
        <v>0.75</v>
      </c>
      <c r="G15082" s="606">
        <v>1587.2183463750353</v>
      </c>
      <c r="H15082" s="607">
        <v>1190.4100000000001</v>
      </c>
    </row>
    <row r="15083" spans="1:8">
      <c r="A15083" s="601"/>
      <c r="B15083" s="602"/>
      <c r="C15083" s="602"/>
      <c r="D15083" s="603"/>
      <c r="E15083" s="604" t="s">
        <v>4141</v>
      </c>
      <c r="F15083" s="619" t="s">
        <v>4141</v>
      </c>
      <c r="G15083" s="606" t="s">
        <v>4141</v>
      </c>
      <c r="H15083" s="607" t="s">
        <v>4141</v>
      </c>
    </row>
    <row r="15084" spans="1:8">
      <c r="A15084" s="620"/>
      <c r="B15084" s="621"/>
      <c r="C15084" s="621"/>
      <c r="D15084" s="622"/>
      <c r="E15084" s="623" t="s">
        <v>4147</v>
      </c>
      <c r="F15084" s="624"/>
      <c r="G15084" s="625"/>
      <c r="H15084" s="612">
        <v>1190.4100000000001</v>
      </c>
    </row>
    <row r="15085" spans="1:8">
      <c r="A15085" s="677" t="s">
        <v>4148</v>
      </c>
      <c r="B15085" s="678"/>
      <c r="C15085" s="678"/>
      <c r="D15085" s="678"/>
      <c r="E15085" s="678"/>
      <c r="F15085" s="678"/>
      <c r="G15085" s="678"/>
      <c r="H15085" s="679"/>
    </row>
    <row r="15086" spans="1:8">
      <c r="A15086" s="594" t="s">
        <v>4064</v>
      </c>
      <c r="B15086" s="595"/>
      <c r="C15086" s="595"/>
      <c r="D15086" s="596"/>
      <c r="E15086" s="597" t="s">
        <v>4130</v>
      </c>
      <c r="F15086" s="598" t="s">
        <v>4132</v>
      </c>
      <c r="G15086" s="599" t="s">
        <v>4133</v>
      </c>
      <c r="H15086" s="600" t="s">
        <v>4134</v>
      </c>
    </row>
    <row r="15087" spans="1:8">
      <c r="A15087" s="601" t="s">
        <v>4149</v>
      </c>
      <c r="B15087" s="602"/>
      <c r="C15087" s="602"/>
      <c r="D15087" s="603"/>
      <c r="E15087" s="604" t="s">
        <v>4140</v>
      </c>
      <c r="F15087" s="632">
        <v>0.1</v>
      </c>
      <c r="G15087" s="606">
        <v>64783.484999999993</v>
      </c>
      <c r="H15087" s="607">
        <v>6478.35</v>
      </c>
    </row>
    <row r="15088" spans="1:8">
      <c r="A15088" s="601"/>
      <c r="B15088" s="602"/>
      <c r="C15088" s="602"/>
      <c r="D15088" s="603"/>
      <c r="E15088" s="604" t="s">
        <v>4141</v>
      </c>
      <c r="F15088" s="710"/>
      <c r="G15088" s="606" t="s">
        <v>4141</v>
      </c>
      <c r="H15088" s="607" t="s">
        <v>4141</v>
      </c>
    </row>
    <row r="15089" spans="1:8">
      <c r="A15089" s="601"/>
      <c r="B15089" s="602"/>
      <c r="C15089" s="602"/>
      <c r="D15089" s="603"/>
      <c r="E15089" s="623" t="s">
        <v>4150</v>
      </c>
      <c r="F15089" s="624"/>
      <c r="G15089" s="625"/>
      <c r="H15089" s="612">
        <v>6478.35</v>
      </c>
    </row>
    <row r="15090" spans="1:8">
      <c r="A15090" s="677" t="s">
        <v>4151</v>
      </c>
      <c r="B15090" s="678"/>
      <c r="C15090" s="678"/>
      <c r="D15090" s="678"/>
      <c r="E15090" s="678"/>
      <c r="F15090" s="678"/>
      <c r="G15090" s="678"/>
      <c r="H15090" s="679"/>
    </row>
    <row r="15091" spans="1:8">
      <c r="A15091" s="594" t="s">
        <v>4064</v>
      </c>
      <c r="B15091" s="595"/>
      <c r="C15091" s="595"/>
      <c r="D15091" s="596"/>
      <c r="E15091" s="597" t="s">
        <v>4130</v>
      </c>
      <c r="F15091" s="598" t="s">
        <v>4144</v>
      </c>
      <c r="G15091" s="599" t="s">
        <v>4133</v>
      </c>
      <c r="H15091" s="600" t="s">
        <v>4134</v>
      </c>
    </row>
    <row r="15092" spans="1:8">
      <c r="A15092" s="601" t="s">
        <v>4195</v>
      </c>
      <c r="B15092" s="602"/>
      <c r="C15092" s="602"/>
      <c r="D15092" s="603"/>
      <c r="E15092" s="604" t="s">
        <v>4146</v>
      </c>
      <c r="F15092" s="640">
        <v>0.75</v>
      </c>
      <c r="G15092" s="606">
        <v>45029.264109374999</v>
      </c>
      <c r="H15092" s="607">
        <v>33771.949999999997</v>
      </c>
    </row>
    <row r="15093" spans="1:8">
      <c r="A15093" s="601"/>
      <c r="B15093" s="602"/>
      <c r="C15093" s="602"/>
      <c r="D15093" s="603"/>
      <c r="E15093" s="604" t="s">
        <v>4141</v>
      </c>
      <c r="F15093" s="605"/>
      <c r="G15093" s="606" t="s">
        <v>4141</v>
      </c>
      <c r="H15093" s="607" t="s">
        <v>4141</v>
      </c>
    </row>
    <row r="15094" spans="1:8" ht="13.5" thickBot="1">
      <c r="A15094" s="641"/>
      <c r="B15094" s="642"/>
      <c r="C15094" s="642"/>
      <c r="D15094" s="643"/>
      <c r="E15094" s="644" t="s">
        <v>4153</v>
      </c>
      <c r="F15094" s="645"/>
      <c r="G15094" s="646"/>
      <c r="H15094" s="647">
        <v>33771.949999999997</v>
      </c>
    </row>
    <row r="15095" spans="1:8" ht="13.5" thickBot="1">
      <c r="A15095" s="648" t="s">
        <v>4154</v>
      </c>
      <c r="B15095" s="649"/>
      <c r="C15095" s="649"/>
      <c r="D15095" s="649"/>
      <c r="E15095" s="650"/>
      <c r="F15095" s="651">
        <v>269593.71000000002</v>
      </c>
      <c r="G15095" s="652"/>
      <c r="H15095" s="653"/>
    </row>
    <row r="15096" spans="1:8" ht="15.75" thickBot="1">
      <c r="A15096" s="579"/>
      <c r="B15096" s="579"/>
      <c r="C15096" s="579"/>
      <c r="D15096" s="579"/>
      <c r="E15096" s="579"/>
      <c r="F15096" s="579"/>
      <c r="G15096" s="579"/>
      <c r="H15096" s="579"/>
    </row>
    <row r="15097" spans="1:8" ht="15.75" thickBot="1">
      <c r="A15097" s="580"/>
      <c r="B15097" s="580"/>
      <c r="C15097" s="580"/>
      <c r="D15097" s="580"/>
      <c r="E15097" s="580"/>
      <c r="F15097" s="580"/>
      <c r="G15097" s="580"/>
      <c r="H15097" s="580"/>
    </row>
    <row r="15098" spans="1:8" ht="26.25" thickBot="1">
      <c r="A15098" s="573" t="s">
        <v>4129</v>
      </c>
      <c r="B15098" s="581"/>
      <c r="C15098" s="581"/>
      <c r="D15098" s="582" t="s">
        <v>1162</v>
      </c>
      <c r="E15098" s="583" t="s">
        <v>4130</v>
      </c>
      <c r="F15098" s="584" t="s">
        <v>2</v>
      </c>
      <c r="G15098" s="585" t="s">
        <v>0</v>
      </c>
      <c r="H15098" s="586" t="s">
        <v>5494</v>
      </c>
    </row>
    <row r="15099" spans="1:8" ht="15.75" customHeight="1" thickBot="1">
      <c r="A15099" s="580"/>
      <c r="B15099" s="580"/>
      <c r="C15099" s="580"/>
      <c r="D15099" s="580"/>
      <c r="E15099" s="580"/>
      <c r="F15099" s="580"/>
      <c r="G15099" s="580"/>
      <c r="H15099" s="580"/>
    </row>
    <row r="15100" spans="1:8">
      <c r="A15100" s="674" t="s">
        <v>1297</v>
      </c>
      <c r="B15100" s="675"/>
      <c r="C15100" s="675"/>
      <c r="D15100" s="675"/>
      <c r="E15100" s="675"/>
      <c r="F15100" s="675"/>
      <c r="G15100" s="675"/>
      <c r="H15100" s="676"/>
    </row>
    <row r="15101" spans="1:8">
      <c r="A15101" s="594" t="s">
        <v>4064</v>
      </c>
      <c r="B15101" s="595"/>
      <c r="C15101" s="595"/>
      <c r="D15101" s="596"/>
      <c r="E15101" s="597" t="s">
        <v>4130</v>
      </c>
      <c r="F15101" s="598" t="s">
        <v>4132</v>
      </c>
      <c r="G15101" s="599" t="s">
        <v>4133</v>
      </c>
      <c r="H15101" s="600" t="s">
        <v>4134</v>
      </c>
    </row>
    <row r="15102" spans="1:8">
      <c r="A15102" s="601" t="s">
        <v>5495</v>
      </c>
      <c r="B15102" s="602"/>
      <c r="C15102" s="602"/>
      <c r="D15102" s="603"/>
      <c r="E15102" s="604" t="s">
        <v>4138</v>
      </c>
      <c r="F15102" s="605">
        <v>1</v>
      </c>
      <c r="G15102" s="606">
        <v>319283</v>
      </c>
      <c r="H15102" s="607">
        <v>319283</v>
      </c>
    </row>
    <row r="15103" spans="1:8">
      <c r="A15103" s="601"/>
      <c r="B15103" s="602"/>
      <c r="C15103" s="602"/>
      <c r="D15103" s="603"/>
      <c r="E15103" s="604" t="s">
        <v>4141</v>
      </c>
      <c r="F15103" s="605"/>
      <c r="G15103" s="606" t="s">
        <v>4141</v>
      </c>
      <c r="H15103" s="607" t="s">
        <v>4141</v>
      </c>
    </row>
    <row r="15104" spans="1:8">
      <c r="A15104" s="601"/>
      <c r="B15104" s="602"/>
      <c r="C15104" s="602"/>
      <c r="D15104" s="603"/>
      <c r="E15104" s="623" t="s">
        <v>4142</v>
      </c>
      <c r="F15104" s="624"/>
      <c r="G15104" s="625"/>
      <c r="H15104" s="612">
        <v>319283</v>
      </c>
    </row>
    <row r="15105" spans="1:8">
      <c r="A15105" s="677" t="s">
        <v>4143</v>
      </c>
      <c r="B15105" s="678"/>
      <c r="C15105" s="678"/>
      <c r="D15105" s="678"/>
      <c r="E15105" s="678"/>
      <c r="F15105" s="678"/>
      <c r="G15105" s="678"/>
      <c r="H15105" s="679"/>
    </row>
    <row r="15106" spans="1:8">
      <c r="A15106" s="594" t="s">
        <v>4129</v>
      </c>
      <c r="B15106" s="595"/>
      <c r="C15106" s="595"/>
      <c r="D15106" s="596"/>
      <c r="E15106" s="597" t="s">
        <v>4130</v>
      </c>
      <c r="F15106" s="598" t="s">
        <v>4144</v>
      </c>
      <c r="G15106" s="599" t="s">
        <v>4133</v>
      </c>
      <c r="H15106" s="600" t="s">
        <v>4134</v>
      </c>
    </row>
    <row r="15107" spans="1:8">
      <c r="A15107" s="601" t="s">
        <v>4145</v>
      </c>
      <c r="B15107" s="602"/>
      <c r="C15107" s="602"/>
      <c r="D15107" s="603"/>
      <c r="E15107" s="604" t="s">
        <v>4146</v>
      </c>
      <c r="F15107" s="619">
        <v>0.3</v>
      </c>
      <c r="G15107" s="606">
        <v>1587.2183463750353</v>
      </c>
      <c r="H15107" s="607">
        <v>476.17</v>
      </c>
    </row>
    <row r="15108" spans="1:8">
      <c r="A15108" s="601"/>
      <c r="B15108" s="602"/>
      <c r="C15108" s="602"/>
      <c r="D15108" s="603"/>
      <c r="E15108" s="604" t="s">
        <v>4141</v>
      </c>
      <c r="F15108" s="619" t="s">
        <v>4141</v>
      </c>
      <c r="G15108" s="606" t="s">
        <v>4141</v>
      </c>
      <c r="H15108" s="607" t="s">
        <v>4141</v>
      </c>
    </row>
    <row r="15109" spans="1:8">
      <c r="A15109" s="620"/>
      <c r="B15109" s="621"/>
      <c r="C15109" s="621"/>
      <c r="D15109" s="622"/>
      <c r="E15109" s="623" t="s">
        <v>4147</v>
      </c>
      <c r="F15109" s="624"/>
      <c r="G15109" s="625"/>
      <c r="H15109" s="612">
        <v>476.17</v>
      </c>
    </row>
    <row r="15110" spans="1:8">
      <c r="A15110" s="677" t="s">
        <v>4148</v>
      </c>
      <c r="B15110" s="678"/>
      <c r="C15110" s="678"/>
      <c r="D15110" s="678"/>
      <c r="E15110" s="678"/>
      <c r="F15110" s="678"/>
      <c r="G15110" s="678"/>
      <c r="H15110" s="679"/>
    </row>
    <row r="15111" spans="1:8">
      <c r="A15111" s="594" t="s">
        <v>4064</v>
      </c>
      <c r="B15111" s="595"/>
      <c r="C15111" s="595"/>
      <c r="D15111" s="596"/>
      <c r="E15111" s="597" t="s">
        <v>4130</v>
      </c>
      <c r="F15111" s="598" t="s">
        <v>4132</v>
      </c>
      <c r="G15111" s="599" t="s">
        <v>4133</v>
      </c>
      <c r="H15111" s="600" t="s">
        <v>4134</v>
      </c>
    </row>
    <row r="15112" spans="1:8">
      <c r="A15112" s="601" t="s">
        <v>4149</v>
      </c>
      <c r="B15112" s="602"/>
      <c r="C15112" s="602"/>
      <c r="D15112" s="603"/>
      <c r="E15112" s="604" t="s">
        <v>4140</v>
      </c>
      <c r="F15112" s="632">
        <v>0.1</v>
      </c>
      <c r="G15112" s="606">
        <v>64783.484999999993</v>
      </c>
      <c r="H15112" s="607">
        <v>6478.35</v>
      </c>
    </row>
    <row r="15113" spans="1:8">
      <c r="A15113" s="601"/>
      <c r="B15113" s="602"/>
      <c r="C15113" s="602"/>
      <c r="D15113" s="603"/>
      <c r="E15113" s="604" t="s">
        <v>4141</v>
      </c>
      <c r="F15113" s="710"/>
      <c r="G15113" s="606" t="s">
        <v>4141</v>
      </c>
      <c r="H15113" s="607" t="s">
        <v>4141</v>
      </c>
    </row>
    <row r="15114" spans="1:8">
      <c r="A15114" s="601"/>
      <c r="B15114" s="602"/>
      <c r="C15114" s="602"/>
      <c r="D15114" s="603"/>
      <c r="E15114" s="623" t="s">
        <v>4150</v>
      </c>
      <c r="F15114" s="624"/>
      <c r="G15114" s="625"/>
      <c r="H15114" s="612">
        <v>6478.35</v>
      </c>
    </row>
    <row r="15115" spans="1:8">
      <c r="A15115" s="677" t="s">
        <v>4151</v>
      </c>
      <c r="B15115" s="678"/>
      <c r="C15115" s="678"/>
      <c r="D15115" s="678"/>
      <c r="E15115" s="678"/>
      <c r="F15115" s="678"/>
      <c r="G15115" s="678"/>
      <c r="H15115" s="679"/>
    </row>
    <row r="15116" spans="1:8">
      <c r="A15116" s="594" t="s">
        <v>4064</v>
      </c>
      <c r="B15116" s="595"/>
      <c r="C15116" s="595"/>
      <c r="D15116" s="596"/>
      <c r="E15116" s="597" t="s">
        <v>4130</v>
      </c>
      <c r="F15116" s="598" t="s">
        <v>4144</v>
      </c>
      <c r="G15116" s="599" t="s">
        <v>4133</v>
      </c>
      <c r="H15116" s="600" t="s">
        <v>4134</v>
      </c>
    </row>
    <row r="15117" spans="1:8">
      <c r="A15117" s="601" t="s">
        <v>4195</v>
      </c>
      <c r="B15117" s="602"/>
      <c r="C15117" s="602"/>
      <c r="D15117" s="603"/>
      <c r="E15117" s="604" t="s">
        <v>4146</v>
      </c>
      <c r="F15117" s="640">
        <v>0.3</v>
      </c>
      <c r="G15117" s="606">
        <v>45029.264109374999</v>
      </c>
      <c r="H15117" s="607">
        <v>13508.78</v>
      </c>
    </row>
    <row r="15118" spans="1:8">
      <c r="A15118" s="601"/>
      <c r="B15118" s="602"/>
      <c r="C15118" s="602"/>
      <c r="D15118" s="603"/>
      <c r="E15118" s="604" t="s">
        <v>4141</v>
      </c>
      <c r="F15118" s="605"/>
      <c r="G15118" s="606" t="s">
        <v>4141</v>
      </c>
      <c r="H15118" s="607" t="s">
        <v>4141</v>
      </c>
    </row>
    <row r="15119" spans="1:8" ht="13.5" thickBot="1">
      <c r="A15119" s="641"/>
      <c r="B15119" s="642"/>
      <c r="C15119" s="642"/>
      <c r="D15119" s="643"/>
      <c r="E15119" s="644" t="s">
        <v>4153</v>
      </c>
      <c r="F15119" s="645"/>
      <c r="G15119" s="646"/>
      <c r="H15119" s="647">
        <v>13508.78</v>
      </c>
    </row>
    <row r="15120" spans="1:8" ht="13.5" thickBot="1">
      <c r="A15120" s="648" t="s">
        <v>4154</v>
      </c>
      <c r="B15120" s="649"/>
      <c r="C15120" s="649"/>
      <c r="D15120" s="649"/>
      <c r="E15120" s="650"/>
      <c r="F15120" s="651">
        <v>339746.3</v>
      </c>
      <c r="G15120" s="652"/>
      <c r="H15120" s="653"/>
    </row>
    <row r="15121" spans="1:8" ht="15.75" thickBot="1">
      <c r="A15121" s="579"/>
      <c r="B15121" s="579"/>
      <c r="C15121" s="579"/>
      <c r="D15121" s="579"/>
      <c r="E15121" s="579"/>
      <c r="F15121" s="579"/>
      <c r="G15121" s="579"/>
      <c r="H15121" s="579"/>
    </row>
    <row r="15122" spans="1:8" ht="15.75" thickBot="1">
      <c r="A15122" s="580"/>
      <c r="B15122" s="580"/>
      <c r="C15122" s="580"/>
      <c r="D15122" s="580"/>
      <c r="E15122" s="580"/>
      <c r="F15122" s="580"/>
      <c r="G15122" s="580"/>
      <c r="H15122" s="580"/>
    </row>
    <row r="15123" spans="1:8" ht="39" thickBot="1">
      <c r="A15123" s="573" t="s">
        <v>4129</v>
      </c>
      <c r="B15123" s="581"/>
      <c r="C15123" s="581"/>
      <c r="D15123" s="582" t="s">
        <v>1164</v>
      </c>
      <c r="E15123" s="583" t="s">
        <v>4130</v>
      </c>
      <c r="F15123" s="584" t="s">
        <v>2</v>
      </c>
      <c r="G15123" s="585" t="s">
        <v>0</v>
      </c>
      <c r="H15123" s="586" t="s">
        <v>5496</v>
      </c>
    </row>
    <row r="15124" spans="1:8" ht="15.75" customHeight="1" thickBot="1">
      <c r="A15124" s="580"/>
      <c r="B15124" s="580"/>
      <c r="C15124" s="580"/>
      <c r="D15124" s="580"/>
      <c r="E15124" s="580"/>
      <c r="F15124" s="580"/>
      <c r="G15124" s="580"/>
      <c r="H15124" s="580"/>
    </row>
    <row r="15125" spans="1:8">
      <c r="A15125" s="674" t="s">
        <v>1297</v>
      </c>
      <c r="B15125" s="675"/>
      <c r="C15125" s="675"/>
      <c r="D15125" s="675"/>
      <c r="E15125" s="675"/>
      <c r="F15125" s="675"/>
      <c r="G15125" s="675"/>
      <c r="H15125" s="676"/>
    </row>
    <row r="15126" spans="1:8">
      <c r="A15126" s="594" t="s">
        <v>4064</v>
      </c>
      <c r="B15126" s="595"/>
      <c r="C15126" s="595"/>
      <c r="D15126" s="596"/>
      <c r="E15126" s="597" t="s">
        <v>4130</v>
      </c>
      <c r="F15126" s="598" t="s">
        <v>4132</v>
      </c>
      <c r="G15126" s="599" t="s">
        <v>4133</v>
      </c>
      <c r="H15126" s="600" t="s">
        <v>4134</v>
      </c>
    </row>
    <row r="15127" spans="1:8">
      <c r="A15127" s="601" t="s">
        <v>5497</v>
      </c>
      <c r="B15127" s="602"/>
      <c r="C15127" s="602"/>
      <c r="D15127" s="603"/>
      <c r="E15127" s="604" t="s">
        <v>4138</v>
      </c>
      <c r="F15127" s="605">
        <v>1</v>
      </c>
      <c r="G15127" s="606">
        <v>90335</v>
      </c>
      <c r="H15127" s="607">
        <v>90335</v>
      </c>
    </row>
    <row r="15128" spans="1:8">
      <c r="A15128" s="601"/>
      <c r="B15128" s="602"/>
      <c r="C15128" s="602"/>
      <c r="D15128" s="603"/>
      <c r="E15128" s="604" t="s">
        <v>4141</v>
      </c>
      <c r="F15128" s="605"/>
      <c r="G15128" s="606" t="s">
        <v>4141</v>
      </c>
      <c r="H15128" s="607" t="s">
        <v>4141</v>
      </c>
    </row>
    <row r="15129" spans="1:8">
      <c r="A15129" s="601"/>
      <c r="B15129" s="602"/>
      <c r="C15129" s="602"/>
      <c r="D15129" s="603"/>
      <c r="E15129" s="623" t="s">
        <v>4142</v>
      </c>
      <c r="F15129" s="624"/>
      <c r="G15129" s="625"/>
      <c r="H15129" s="612">
        <v>90335</v>
      </c>
    </row>
    <row r="15130" spans="1:8">
      <c r="A15130" s="677" t="s">
        <v>4143</v>
      </c>
      <c r="B15130" s="678"/>
      <c r="C15130" s="678"/>
      <c r="D15130" s="678"/>
      <c r="E15130" s="678"/>
      <c r="F15130" s="678"/>
      <c r="G15130" s="678"/>
      <c r="H15130" s="679"/>
    </row>
    <row r="15131" spans="1:8">
      <c r="A15131" s="594" t="s">
        <v>4129</v>
      </c>
      <c r="B15131" s="595"/>
      <c r="C15131" s="595"/>
      <c r="D15131" s="596"/>
      <c r="E15131" s="597" t="s">
        <v>4130</v>
      </c>
      <c r="F15131" s="598" t="s">
        <v>4144</v>
      </c>
      <c r="G15131" s="599" t="s">
        <v>4133</v>
      </c>
      <c r="H15131" s="600" t="s">
        <v>4134</v>
      </c>
    </row>
    <row r="15132" spans="1:8">
      <c r="A15132" s="601" t="s">
        <v>4145</v>
      </c>
      <c r="B15132" s="602"/>
      <c r="C15132" s="602"/>
      <c r="D15132" s="603"/>
      <c r="E15132" s="604" t="s">
        <v>4146</v>
      </c>
      <c r="F15132" s="619">
        <v>0.75</v>
      </c>
      <c r="G15132" s="606">
        <v>1587.2183463750353</v>
      </c>
      <c r="H15132" s="607">
        <v>1190.4100000000001</v>
      </c>
    </row>
    <row r="15133" spans="1:8">
      <c r="A15133" s="601"/>
      <c r="B15133" s="602"/>
      <c r="C15133" s="602"/>
      <c r="D15133" s="603"/>
      <c r="E15133" s="604" t="s">
        <v>4141</v>
      </c>
      <c r="F15133" s="619" t="s">
        <v>4141</v>
      </c>
      <c r="G15133" s="606" t="s">
        <v>4141</v>
      </c>
      <c r="H15133" s="607" t="s">
        <v>4141</v>
      </c>
    </row>
    <row r="15134" spans="1:8">
      <c r="A15134" s="620"/>
      <c r="B15134" s="621"/>
      <c r="C15134" s="621"/>
      <c r="D15134" s="622"/>
      <c r="E15134" s="623" t="s">
        <v>4147</v>
      </c>
      <c r="F15134" s="624"/>
      <c r="G15134" s="625"/>
      <c r="H15134" s="612">
        <v>1190.4100000000001</v>
      </c>
    </row>
    <row r="15135" spans="1:8">
      <c r="A15135" s="677" t="s">
        <v>4148</v>
      </c>
      <c r="B15135" s="678"/>
      <c r="C15135" s="678"/>
      <c r="D15135" s="678"/>
      <c r="E15135" s="678"/>
      <c r="F15135" s="678"/>
      <c r="G15135" s="678"/>
      <c r="H15135" s="679"/>
    </row>
    <row r="15136" spans="1:8">
      <c r="A15136" s="594" t="s">
        <v>4064</v>
      </c>
      <c r="B15136" s="595"/>
      <c r="C15136" s="595"/>
      <c r="D15136" s="596"/>
      <c r="E15136" s="597" t="s">
        <v>4130</v>
      </c>
      <c r="F15136" s="598" t="s">
        <v>4132</v>
      </c>
      <c r="G15136" s="599" t="s">
        <v>4133</v>
      </c>
      <c r="H15136" s="600" t="s">
        <v>4134</v>
      </c>
    </row>
    <row r="15137" spans="1:8">
      <c r="A15137" s="601" t="s">
        <v>4149</v>
      </c>
      <c r="B15137" s="602"/>
      <c r="C15137" s="602"/>
      <c r="D15137" s="603"/>
      <c r="E15137" s="604" t="s">
        <v>4140</v>
      </c>
      <c r="F15137" s="632">
        <v>0.1</v>
      </c>
      <c r="G15137" s="606">
        <v>64783.484999999993</v>
      </c>
      <c r="H15137" s="607">
        <v>6478.35</v>
      </c>
    </row>
    <row r="15138" spans="1:8">
      <c r="A15138" s="601"/>
      <c r="B15138" s="602"/>
      <c r="C15138" s="602"/>
      <c r="D15138" s="603"/>
      <c r="E15138" s="604" t="s">
        <v>4141</v>
      </c>
      <c r="F15138" s="710"/>
      <c r="G15138" s="606" t="s">
        <v>4141</v>
      </c>
      <c r="H15138" s="607" t="s">
        <v>4141</v>
      </c>
    </row>
    <row r="15139" spans="1:8">
      <c r="A15139" s="601"/>
      <c r="B15139" s="602"/>
      <c r="C15139" s="602"/>
      <c r="D15139" s="603"/>
      <c r="E15139" s="623" t="s">
        <v>4150</v>
      </c>
      <c r="F15139" s="624"/>
      <c r="G15139" s="625"/>
      <c r="H15139" s="612">
        <v>6478.35</v>
      </c>
    </row>
    <row r="15140" spans="1:8">
      <c r="A15140" s="677" t="s">
        <v>4151</v>
      </c>
      <c r="B15140" s="678"/>
      <c r="C15140" s="678"/>
      <c r="D15140" s="678"/>
      <c r="E15140" s="678"/>
      <c r="F15140" s="678"/>
      <c r="G15140" s="678"/>
      <c r="H15140" s="679"/>
    </row>
    <row r="15141" spans="1:8">
      <c r="A15141" s="594" t="s">
        <v>4064</v>
      </c>
      <c r="B15141" s="595"/>
      <c r="C15141" s="595"/>
      <c r="D15141" s="596"/>
      <c r="E15141" s="597" t="s">
        <v>4130</v>
      </c>
      <c r="F15141" s="598" t="s">
        <v>4144</v>
      </c>
      <c r="G15141" s="599" t="s">
        <v>4133</v>
      </c>
      <c r="H15141" s="600" t="s">
        <v>4134</v>
      </c>
    </row>
    <row r="15142" spans="1:8">
      <c r="A15142" s="601" t="s">
        <v>4195</v>
      </c>
      <c r="B15142" s="602"/>
      <c r="C15142" s="602"/>
      <c r="D15142" s="603"/>
      <c r="E15142" s="604" t="s">
        <v>4146</v>
      </c>
      <c r="F15142" s="640">
        <v>0.75</v>
      </c>
      <c r="G15142" s="606">
        <v>45029.264109374999</v>
      </c>
      <c r="H15142" s="607">
        <v>33771.949999999997</v>
      </c>
    </row>
    <row r="15143" spans="1:8">
      <c r="A15143" s="601"/>
      <c r="B15143" s="602"/>
      <c r="C15143" s="602"/>
      <c r="D15143" s="603"/>
      <c r="E15143" s="604" t="s">
        <v>4141</v>
      </c>
      <c r="F15143" s="605"/>
      <c r="G15143" s="606" t="s">
        <v>4141</v>
      </c>
      <c r="H15143" s="607" t="s">
        <v>4141</v>
      </c>
    </row>
    <row r="15144" spans="1:8" ht="13.5" thickBot="1">
      <c r="A15144" s="641"/>
      <c r="B15144" s="642"/>
      <c r="C15144" s="642"/>
      <c r="D15144" s="643"/>
      <c r="E15144" s="644" t="s">
        <v>4153</v>
      </c>
      <c r="F15144" s="645"/>
      <c r="G15144" s="646"/>
      <c r="H15144" s="647">
        <v>33771.949999999997</v>
      </c>
    </row>
    <row r="15145" spans="1:8" ht="13.5" thickBot="1">
      <c r="A15145" s="648" t="s">
        <v>4154</v>
      </c>
      <c r="B15145" s="649"/>
      <c r="C15145" s="649"/>
      <c r="D15145" s="649"/>
      <c r="E15145" s="650"/>
      <c r="F15145" s="651">
        <v>131775.71</v>
      </c>
      <c r="G15145" s="652"/>
      <c r="H15145" s="653"/>
    </row>
    <row r="15146" spans="1:8" ht="15.75" thickBot="1">
      <c r="A15146" s="579"/>
      <c r="B15146" s="579"/>
      <c r="C15146" s="579"/>
      <c r="D15146" s="579"/>
      <c r="E15146" s="579"/>
      <c r="F15146" s="579"/>
      <c r="G15146" s="579"/>
      <c r="H15146" s="579"/>
    </row>
    <row r="15147" spans="1:8" ht="15.75" thickBot="1">
      <c r="A15147" s="580"/>
      <c r="B15147" s="580"/>
      <c r="C15147" s="580"/>
      <c r="D15147" s="580"/>
      <c r="E15147" s="580"/>
      <c r="F15147" s="580"/>
      <c r="G15147" s="580"/>
      <c r="H15147" s="580"/>
    </row>
    <row r="15148" spans="1:8" ht="13.5" thickBot="1">
      <c r="A15148" s="573" t="s">
        <v>4129</v>
      </c>
      <c r="B15148" s="581"/>
      <c r="C15148" s="581"/>
      <c r="D15148" s="582" t="s">
        <v>1167</v>
      </c>
      <c r="E15148" s="583" t="s">
        <v>4130</v>
      </c>
      <c r="F15148" s="584" t="s">
        <v>28</v>
      </c>
      <c r="G15148" s="585" t="s">
        <v>0</v>
      </c>
      <c r="H15148" s="586" t="s">
        <v>5498</v>
      </c>
    </row>
    <row r="15149" spans="1:8" ht="15.75" customHeight="1" thickBot="1">
      <c r="A15149" s="580"/>
      <c r="B15149" s="580"/>
      <c r="C15149" s="580"/>
      <c r="D15149" s="580"/>
      <c r="E15149" s="580"/>
      <c r="F15149" s="580"/>
      <c r="G15149" s="580"/>
      <c r="H15149" s="580"/>
    </row>
    <row r="15150" spans="1:8">
      <c r="A15150" s="674" t="s">
        <v>1297</v>
      </c>
      <c r="B15150" s="675"/>
      <c r="C15150" s="675"/>
      <c r="D15150" s="675"/>
      <c r="E15150" s="675"/>
      <c r="F15150" s="675"/>
      <c r="G15150" s="675"/>
      <c r="H15150" s="676"/>
    </row>
    <row r="15151" spans="1:8">
      <c r="A15151" s="594" t="s">
        <v>4064</v>
      </c>
      <c r="B15151" s="595"/>
      <c r="C15151" s="595"/>
      <c r="D15151" s="596"/>
      <c r="E15151" s="597" t="s">
        <v>4130</v>
      </c>
      <c r="F15151" s="598" t="s">
        <v>4132</v>
      </c>
      <c r="G15151" s="599" t="s">
        <v>4133</v>
      </c>
      <c r="H15151" s="600" t="s">
        <v>4134</v>
      </c>
    </row>
    <row r="15152" spans="1:8">
      <c r="A15152" s="601" t="s">
        <v>5499</v>
      </c>
      <c r="B15152" s="602"/>
      <c r="C15152" s="602"/>
      <c r="D15152" s="603"/>
      <c r="E15152" s="604" t="s">
        <v>4164</v>
      </c>
      <c r="F15152" s="605">
        <v>1</v>
      </c>
      <c r="G15152" s="606">
        <v>100060</v>
      </c>
      <c r="H15152" s="607">
        <v>100060</v>
      </c>
    </row>
    <row r="15153" spans="1:8">
      <c r="A15153" s="601"/>
      <c r="B15153" s="602"/>
      <c r="C15153" s="602"/>
      <c r="D15153" s="603"/>
      <c r="E15153" s="604" t="s">
        <v>4141</v>
      </c>
      <c r="F15153" s="605"/>
      <c r="G15153" s="606" t="s">
        <v>4141</v>
      </c>
      <c r="H15153" s="607" t="s">
        <v>4141</v>
      </c>
    </row>
    <row r="15154" spans="1:8">
      <c r="A15154" s="601"/>
      <c r="B15154" s="602"/>
      <c r="C15154" s="602"/>
      <c r="D15154" s="603"/>
      <c r="E15154" s="623" t="s">
        <v>4142</v>
      </c>
      <c r="F15154" s="624"/>
      <c r="G15154" s="625"/>
      <c r="H15154" s="612">
        <v>100060</v>
      </c>
    </row>
    <row r="15155" spans="1:8">
      <c r="A15155" s="677" t="s">
        <v>4143</v>
      </c>
      <c r="B15155" s="678"/>
      <c r="C15155" s="678"/>
      <c r="D15155" s="678"/>
      <c r="E15155" s="678"/>
      <c r="F15155" s="678"/>
      <c r="G15155" s="678"/>
      <c r="H15155" s="679"/>
    </row>
    <row r="15156" spans="1:8">
      <c r="A15156" s="594" t="s">
        <v>4129</v>
      </c>
      <c r="B15156" s="595"/>
      <c r="C15156" s="595"/>
      <c r="D15156" s="596"/>
      <c r="E15156" s="597" t="s">
        <v>4130</v>
      </c>
      <c r="F15156" s="598" t="s">
        <v>4144</v>
      </c>
      <c r="G15156" s="599" t="s">
        <v>4133</v>
      </c>
      <c r="H15156" s="600" t="s">
        <v>4134</v>
      </c>
    </row>
    <row r="15157" spans="1:8">
      <c r="A15157" s="601" t="s">
        <v>4145</v>
      </c>
      <c r="B15157" s="602"/>
      <c r="C15157" s="602"/>
      <c r="D15157" s="603"/>
      <c r="E15157" s="604" t="s">
        <v>4146</v>
      </c>
      <c r="F15157" s="619">
        <v>0.25</v>
      </c>
      <c r="G15157" s="606">
        <v>1587.2183463750353</v>
      </c>
      <c r="H15157" s="607">
        <v>396.8</v>
      </c>
    </row>
    <row r="15158" spans="1:8">
      <c r="A15158" s="601"/>
      <c r="B15158" s="602"/>
      <c r="C15158" s="602"/>
      <c r="D15158" s="603"/>
      <c r="E15158" s="604" t="s">
        <v>4141</v>
      </c>
      <c r="F15158" s="619" t="s">
        <v>4141</v>
      </c>
      <c r="G15158" s="606" t="s">
        <v>4141</v>
      </c>
      <c r="H15158" s="607" t="s">
        <v>4141</v>
      </c>
    </row>
    <row r="15159" spans="1:8">
      <c r="A15159" s="620"/>
      <c r="B15159" s="621"/>
      <c r="C15159" s="621"/>
      <c r="D15159" s="622"/>
      <c r="E15159" s="623" t="s">
        <v>4147</v>
      </c>
      <c r="F15159" s="624"/>
      <c r="G15159" s="625"/>
      <c r="H15159" s="612">
        <v>396.8</v>
      </c>
    </row>
    <row r="15160" spans="1:8">
      <c r="A15160" s="677" t="s">
        <v>4148</v>
      </c>
      <c r="B15160" s="678"/>
      <c r="C15160" s="678"/>
      <c r="D15160" s="678"/>
      <c r="E15160" s="678"/>
      <c r="F15160" s="678"/>
      <c r="G15160" s="678"/>
      <c r="H15160" s="679"/>
    </row>
    <row r="15161" spans="1:8">
      <c r="A15161" s="594" t="s">
        <v>4064</v>
      </c>
      <c r="B15161" s="595"/>
      <c r="C15161" s="595"/>
      <c r="D15161" s="596"/>
      <c r="E15161" s="597" t="s">
        <v>4130</v>
      </c>
      <c r="F15161" s="598" t="s">
        <v>4132</v>
      </c>
      <c r="G15161" s="599" t="s">
        <v>4133</v>
      </c>
      <c r="H15161" s="600" t="s">
        <v>4134</v>
      </c>
    </row>
    <row r="15162" spans="1:8">
      <c r="A15162" s="601" t="s">
        <v>4149</v>
      </c>
      <c r="B15162" s="602"/>
      <c r="C15162" s="602"/>
      <c r="D15162" s="603"/>
      <c r="E15162" s="604" t="s">
        <v>4140</v>
      </c>
      <c r="F15162" s="632">
        <v>0.15</v>
      </c>
      <c r="G15162" s="606">
        <v>64783.484999999993</v>
      </c>
      <c r="H15162" s="607">
        <v>9717.52</v>
      </c>
    </row>
    <row r="15163" spans="1:8">
      <c r="A15163" s="601"/>
      <c r="B15163" s="602"/>
      <c r="C15163" s="602"/>
      <c r="D15163" s="603"/>
      <c r="E15163" s="604" t="s">
        <v>4141</v>
      </c>
      <c r="F15163" s="710"/>
      <c r="G15163" s="606" t="s">
        <v>4141</v>
      </c>
      <c r="H15163" s="607" t="s">
        <v>4141</v>
      </c>
    </row>
    <row r="15164" spans="1:8">
      <c r="A15164" s="601"/>
      <c r="B15164" s="602"/>
      <c r="C15164" s="602"/>
      <c r="D15164" s="603"/>
      <c r="E15164" s="623" t="s">
        <v>4150</v>
      </c>
      <c r="F15164" s="624"/>
      <c r="G15164" s="625"/>
      <c r="H15164" s="612">
        <v>9717.52</v>
      </c>
    </row>
    <row r="15165" spans="1:8">
      <c r="A15165" s="677" t="s">
        <v>4151</v>
      </c>
      <c r="B15165" s="678"/>
      <c r="C15165" s="678"/>
      <c r="D15165" s="678"/>
      <c r="E15165" s="678"/>
      <c r="F15165" s="678"/>
      <c r="G15165" s="678"/>
      <c r="H15165" s="679"/>
    </row>
    <row r="15166" spans="1:8">
      <c r="A15166" s="594" t="s">
        <v>4064</v>
      </c>
      <c r="B15166" s="595"/>
      <c r="C15166" s="595"/>
      <c r="D15166" s="596"/>
      <c r="E15166" s="597" t="s">
        <v>4130</v>
      </c>
      <c r="F15166" s="598" t="s">
        <v>4144</v>
      </c>
      <c r="G15166" s="599" t="s">
        <v>4133</v>
      </c>
      <c r="H15166" s="600" t="s">
        <v>4134</v>
      </c>
    </row>
    <row r="15167" spans="1:8">
      <c r="A15167" s="601" t="s">
        <v>4195</v>
      </c>
      <c r="B15167" s="602"/>
      <c r="C15167" s="602"/>
      <c r="D15167" s="603"/>
      <c r="E15167" s="604" t="s">
        <v>4146</v>
      </c>
      <c r="F15167" s="640">
        <v>0.25</v>
      </c>
      <c r="G15167" s="606">
        <v>45029.264109374999</v>
      </c>
      <c r="H15167" s="607">
        <v>11257.32</v>
      </c>
    </row>
    <row r="15168" spans="1:8">
      <c r="A15168" s="601"/>
      <c r="B15168" s="602"/>
      <c r="C15168" s="602"/>
      <c r="D15168" s="603"/>
      <c r="E15168" s="604" t="s">
        <v>4141</v>
      </c>
      <c r="F15168" s="605"/>
      <c r="G15168" s="606" t="s">
        <v>4141</v>
      </c>
      <c r="H15168" s="607" t="s">
        <v>4141</v>
      </c>
    </row>
    <row r="15169" spans="1:8" ht="13.5" thickBot="1">
      <c r="A15169" s="641"/>
      <c r="B15169" s="642"/>
      <c r="C15169" s="642"/>
      <c r="D15169" s="643"/>
      <c r="E15169" s="644" t="s">
        <v>4153</v>
      </c>
      <c r="F15169" s="645"/>
      <c r="G15169" s="646"/>
      <c r="H15169" s="647">
        <v>11257.32</v>
      </c>
    </row>
    <row r="15170" spans="1:8" ht="13.5" thickBot="1">
      <c r="A15170" s="648" t="s">
        <v>4154</v>
      </c>
      <c r="B15170" s="649"/>
      <c r="C15170" s="649"/>
      <c r="D15170" s="649"/>
      <c r="E15170" s="650"/>
      <c r="F15170" s="651">
        <v>121431.64</v>
      </c>
      <c r="G15170" s="652"/>
      <c r="H15170" s="653"/>
    </row>
    <row r="15171" spans="1:8" ht="15.75" thickBot="1">
      <c r="A15171" s="579"/>
      <c r="B15171" s="579"/>
      <c r="C15171" s="579"/>
      <c r="D15171" s="579"/>
      <c r="E15171" s="579"/>
      <c r="F15171" s="579"/>
      <c r="G15171" s="579"/>
      <c r="H15171" s="579"/>
    </row>
    <row r="15172" spans="1:8" ht="15.75" thickBot="1">
      <c r="A15172" s="580"/>
      <c r="B15172" s="580"/>
      <c r="C15172" s="580"/>
      <c r="D15172" s="580"/>
      <c r="E15172" s="580"/>
      <c r="F15172" s="580"/>
      <c r="G15172" s="580"/>
      <c r="H15172" s="580"/>
    </row>
    <row r="15173" spans="1:8" ht="13.5" thickBot="1">
      <c r="A15173" s="573" t="s">
        <v>4129</v>
      </c>
      <c r="B15173" s="581"/>
      <c r="C15173" s="581"/>
      <c r="D15173" s="582" t="s">
        <v>1169</v>
      </c>
      <c r="E15173" s="583" t="s">
        <v>4130</v>
      </c>
      <c r="F15173" s="584" t="s">
        <v>28</v>
      </c>
      <c r="G15173" s="585" t="s">
        <v>0</v>
      </c>
      <c r="H15173" s="586" t="s">
        <v>5500</v>
      </c>
    </row>
    <row r="15174" spans="1:8" ht="15.75" customHeight="1" thickBot="1">
      <c r="A15174" s="580"/>
      <c r="B15174" s="580"/>
      <c r="C15174" s="580"/>
      <c r="D15174" s="580"/>
      <c r="E15174" s="580"/>
      <c r="F15174" s="580"/>
      <c r="G15174" s="580"/>
      <c r="H15174" s="580"/>
    </row>
    <row r="15175" spans="1:8">
      <c r="A15175" s="674" t="s">
        <v>1297</v>
      </c>
      <c r="B15175" s="675"/>
      <c r="C15175" s="675"/>
      <c r="D15175" s="675"/>
      <c r="E15175" s="675"/>
      <c r="F15175" s="675"/>
      <c r="G15175" s="675"/>
      <c r="H15175" s="676"/>
    </row>
    <row r="15176" spans="1:8">
      <c r="A15176" s="594" t="s">
        <v>4064</v>
      </c>
      <c r="B15176" s="595"/>
      <c r="C15176" s="595"/>
      <c r="D15176" s="596"/>
      <c r="E15176" s="597" t="s">
        <v>4130</v>
      </c>
      <c r="F15176" s="598" t="s">
        <v>4132</v>
      </c>
      <c r="G15176" s="599" t="s">
        <v>4133</v>
      </c>
      <c r="H15176" s="600" t="s">
        <v>4134</v>
      </c>
    </row>
    <row r="15177" spans="1:8">
      <c r="A15177" s="601" t="s">
        <v>5501</v>
      </c>
      <c r="B15177" s="602"/>
      <c r="C15177" s="602"/>
      <c r="D15177" s="603"/>
      <c r="E15177" s="604" t="s">
        <v>4164</v>
      </c>
      <c r="F15177" s="605">
        <v>1</v>
      </c>
      <c r="G15177" s="606">
        <v>139971</v>
      </c>
      <c r="H15177" s="607">
        <v>139971</v>
      </c>
    </row>
    <row r="15178" spans="1:8">
      <c r="A15178" s="601"/>
      <c r="B15178" s="602"/>
      <c r="C15178" s="602"/>
      <c r="D15178" s="603"/>
      <c r="E15178" s="604" t="s">
        <v>4141</v>
      </c>
      <c r="F15178" s="605"/>
      <c r="G15178" s="606" t="s">
        <v>4141</v>
      </c>
      <c r="H15178" s="607" t="s">
        <v>4141</v>
      </c>
    </row>
    <row r="15179" spans="1:8">
      <c r="A15179" s="601"/>
      <c r="B15179" s="602"/>
      <c r="C15179" s="602"/>
      <c r="D15179" s="603"/>
      <c r="E15179" s="623" t="s">
        <v>4142</v>
      </c>
      <c r="F15179" s="624"/>
      <c r="G15179" s="625"/>
      <c r="H15179" s="612">
        <v>139971</v>
      </c>
    </row>
    <row r="15180" spans="1:8">
      <c r="A15180" s="677" t="s">
        <v>4143</v>
      </c>
      <c r="B15180" s="678"/>
      <c r="C15180" s="678"/>
      <c r="D15180" s="678"/>
      <c r="E15180" s="678"/>
      <c r="F15180" s="678"/>
      <c r="G15180" s="678"/>
      <c r="H15180" s="679"/>
    </row>
    <row r="15181" spans="1:8">
      <c r="A15181" s="594" t="s">
        <v>4129</v>
      </c>
      <c r="B15181" s="595"/>
      <c r="C15181" s="595"/>
      <c r="D15181" s="596"/>
      <c r="E15181" s="597" t="s">
        <v>4130</v>
      </c>
      <c r="F15181" s="598" t="s">
        <v>4144</v>
      </c>
      <c r="G15181" s="599" t="s">
        <v>4133</v>
      </c>
      <c r="H15181" s="600" t="s">
        <v>4134</v>
      </c>
    </row>
    <row r="15182" spans="1:8">
      <c r="A15182" s="601" t="s">
        <v>4145</v>
      </c>
      <c r="B15182" s="602"/>
      <c r="C15182" s="602"/>
      <c r="D15182" s="603"/>
      <c r="E15182" s="604" t="s">
        <v>4146</v>
      </c>
      <c r="F15182" s="619">
        <v>0.25</v>
      </c>
      <c r="G15182" s="606">
        <v>1587.2183463750353</v>
      </c>
      <c r="H15182" s="607">
        <v>396.8</v>
      </c>
    </row>
    <row r="15183" spans="1:8">
      <c r="A15183" s="601"/>
      <c r="B15183" s="602"/>
      <c r="C15183" s="602"/>
      <c r="D15183" s="603"/>
      <c r="E15183" s="604" t="s">
        <v>4141</v>
      </c>
      <c r="F15183" s="619" t="s">
        <v>4141</v>
      </c>
      <c r="G15183" s="606" t="s">
        <v>4141</v>
      </c>
      <c r="H15183" s="607" t="s">
        <v>4141</v>
      </c>
    </row>
    <row r="15184" spans="1:8">
      <c r="A15184" s="620"/>
      <c r="B15184" s="621"/>
      <c r="C15184" s="621"/>
      <c r="D15184" s="622"/>
      <c r="E15184" s="623" t="s">
        <v>4147</v>
      </c>
      <c r="F15184" s="624"/>
      <c r="G15184" s="625"/>
      <c r="H15184" s="612">
        <v>396.8</v>
      </c>
    </row>
    <row r="15185" spans="1:8">
      <c r="A15185" s="677" t="s">
        <v>4148</v>
      </c>
      <c r="B15185" s="678"/>
      <c r="C15185" s="678"/>
      <c r="D15185" s="678"/>
      <c r="E15185" s="678"/>
      <c r="F15185" s="678"/>
      <c r="G15185" s="678"/>
      <c r="H15185" s="679"/>
    </row>
    <row r="15186" spans="1:8">
      <c r="A15186" s="594" t="s">
        <v>4064</v>
      </c>
      <c r="B15186" s="595"/>
      <c r="C15186" s="595"/>
      <c r="D15186" s="596"/>
      <c r="E15186" s="597" t="s">
        <v>4130</v>
      </c>
      <c r="F15186" s="598" t="s">
        <v>4132</v>
      </c>
      <c r="G15186" s="599" t="s">
        <v>4133</v>
      </c>
      <c r="H15186" s="600" t="s">
        <v>4134</v>
      </c>
    </row>
    <row r="15187" spans="1:8">
      <c r="A15187" s="601" t="s">
        <v>4149</v>
      </c>
      <c r="B15187" s="602"/>
      <c r="C15187" s="602"/>
      <c r="D15187" s="603"/>
      <c r="E15187" s="604" t="s">
        <v>4140</v>
      </c>
      <c r="F15187" s="632">
        <v>0.15</v>
      </c>
      <c r="G15187" s="606">
        <v>64783.484999999993</v>
      </c>
      <c r="H15187" s="607">
        <v>9717.52</v>
      </c>
    </row>
    <row r="15188" spans="1:8">
      <c r="A15188" s="601"/>
      <c r="B15188" s="602"/>
      <c r="C15188" s="602"/>
      <c r="D15188" s="603"/>
      <c r="E15188" s="604" t="s">
        <v>4141</v>
      </c>
      <c r="F15188" s="710"/>
      <c r="G15188" s="606" t="s">
        <v>4141</v>
      </c>
      <c r="H15188" s="607" t="s">
        <v>4141</v>
      </c>
    </row>
    <row r="15189" spans="1:8">
      <c r="A15189" s="601"/>
      <c r="B15189" s="602"/>
      <c r="C15189" s="602"/>
      <c r="D15189" s="603"/>
      <c r="E15189" s="623" t="s">
        <v>4150</v>
      </c>
      <c r="F15189" s="624"/>
      <c r="G15189" s="625"/>
      <c r="H15189" s="612">
        <v>9717.52</v>
      </c>
    </row>
    <row r="15190" spans="1:8">
      <c r="A15190" s="677" t="s">
        <v>4151</v>
      </c>
      <c r="B15190" s="678"/>
      <c r="C15190" s="678"/>
      <c r="D15190" s="678"/>
      <c r="E15190" s="678"/>
      <c r="F15190" s="678"/>
      <c r="G15190" s="678"/>
      <c r="H15190" s="679"/>
    </row>
    <row r="15191" spans="1:8">
      <c r="A15191" s="594" t="s">
        <v>4064</v>
      </c>
      <c r="B15191" s="595"/>
      <c r="C15191" s="595"/>
      <c r="D15191" s="596"/>
      <c r="E15191" s="597" t="s">
        <v>4130</v>
      </c>
      <c r="F15191" s="598" t="s">
        <v>4144</v>
      </c>
      <c r="G15191" s="599" t="s">
        <v>4133</v>
      </c>
      <c r="H15191" s="600" t="s">
        <v>4134</v>
      </c>
    </row>
    <row r="15192" spans="1:8">
      <c r="A15192" s="601" t="s">
        <v>4195</v>
      </c>
      <c r="B15192" s="602"/>
      <c r="C15192" s="602"/>
      <c r="D15192" s="603"/>
      <c r="E15192" s="604" t="s">
        <v>4146</v>
      </c>
      <c r="F15192" s="640">
        <v>0.25</v>
      </c>
      <c r="G15192" s="606">
        <v>45029.264109374999</v>
      </c>
      <c r="H15192" s="607">
        <v>11257.32</v>
      </c>
    </row>
    <row r="15193" spans="1:8">
      <c r="A15193" s="601"/>
      <c r="B15193" s="602"/>
      <c r="C15193" s="602"/>
      <c r="D15193" s="603"/>
      <c r="E15193" s="604" t="s">
        <v>4141</v>
      </c>
      <c r="F15193" s="605"/>
      <c r="G15193" s="606" t="s">
        <v>4141</v>
      </c>
      <c r="H15193" s="607" t="s">
        <v>4141</v>
      </c>
    </row>
    <row r="15194" spans="1:8" ht="13.5" thickBot="1">
      <c r="A15194" s="641"/>
      <c r="B15194" s="642"/>
      <c r="C15194" s="642"/>
      <c r="D15194" s="643"/>
      <c r="E15194" s="644" t="s">
        <v>4153</v>
      </c>
      <c r="F15194" s="645"/>
      <c r="G15194" s="646"/>
      <c r="H15194" s="647">
        <v>11257.32</v>
      </c>
    </row>
    <row r="15195" spans="1:8" ht="13.5" thickBot="1">
      <c r="A15195" s="648" t="s">
        <v>4154</v>
      </c>
      <c r="B15195" s="649"/>
      <c r="C15195" s="649"/>
      <c r="D15195" s="649"/>
      <c r="E15195" s="650"/>
      <c r="F15195" s="651">
        <v>161342.64000000001</v>
      </c>
      <c r="G15195" s="652"/>
      <c r="H15195" s="653"/>
    </row>
    <row r="15196" spans="1:8" ht="15.75" thickBot="1">
      <c r="A15196" s="579"/>
      <c r="B15196" s="579"/>
      <c r="C15196" s="579"/>
      <c r="D15196" s="579"/>
      <c r="E15196" s="579"/>
      <c r="F15196" s="579"/>
      <c r="G15196" s="579"/>
      <c r="H15196" s="579"/>
    </row>
    <row r="15197" spans="1:8" ht="15.75" thickBot="1">
      <c r="A15197" s="580"/>
      <c r="B15197" s="580"/>
      <c r="C15197" s="580"/>
      <c r="D15197" s="580"/>
      <c r="E15197" s="580"/>
      <c r="F15197" s="580"/>
      <c r="G15197" s="580"/>
      <c r="H15197" s="580"/>
    </row>
    <row r="15198" spans="1:8" ht="13.5" thickBot="1">
      <c r="A15198" s="573" t="s">
        <v>4129</v>
      </c>
      <c r="B15198" s="581"/>
      <c r="C15198" s="581"/>
      <c r="D15198" s="582" t="s">
        <v>1171</v>
      </c>
      <c r="E15198" s="583" t="s">
        <v>4130</v>
      </c>
      <c r="F15198" s="584" t="s">
        <v>28</v>
      </c>
      <c r="G15198" s="585" t="s">
        <v>0</v>
      </c>
      <c r="H15198" s="586" t="s">
        <v>5502</v>
      </c>
    </row>
    <row r="15199" spans="1:8" ht="15.75" customHeight="1" thickBot="1">
      <c r="A15199" s="580"/>
      <c r="B15199" s="580"/>
      <c r="C15199" s="580"/>
      <c r="D15199" s="580"/>
      <c r="E15199" s="580"/>
      <c r="F15199" s="580"/>
      <c r="G15199" s="580"/>
      <c r="H15199" s="580"/>
    </row>
    <row r="15200" spans="1:8">
      <c r="A15200" s="674" t="s">
        <v>1297</v>
      </c>
      <c r="B15200" s="675"/>
      <c r="C15200" s="675"/>
      <c r="D15200" s="675"/>
      <c r="E15200" s="675"/>
      <c r="F15200" s="675"/>
      <c r="G15200" s="675"/>
      <c r="H15200" s="676"/>
    </row>
    <row r="15201" spans="1:8">
      <c r="A15201" s="594" t="s">
        <v>4064</v>
      </c>
      <c r="B15201" s="595"/>
      <c r="C15201" s="595"/>
      <c r="D15201" s="596"/>
      <c r="E15201" s="597" t="s">
        <v>4130</v>
      </c>
      <c r="F15201" s="598" t="s">
        <v>4132</v>
      </c>
      <c r="G15201" s="599" t="s">
        <v>4133</v>
      </c>
      <c r="H15201" s="600" t="s">
        <v>4134</v>
      </c>
    </row>
    <row r="15202" spans="1:8">
      <c r="A15202" s="601" t="s">
        <v>5503</v>
      </c>
      <c r="B15202" s="602"/>
      <c r="C15202" s="602"/>
      <c r="D15202" s="603"/>
      <c r="E15202" s="604" t="s">
        <v>4164</v>
      </c>
      <c r="F15202" s="605">
        <v>1</v>
      </c>
      <c r="G15202" s="606">
        <v>81426</v>
      </c>
      <c r="H15202" s="607">
        <v>81426</v>
      </c>
    </row>
    <row r="15203" spans="1:8">
      <c r="A15203" s="601"/>
      <c r="B15203" s="602"/>
      <c r="C15203" s="602"/>
      <c r="D15203" s="603"/>
      <c r="E15203" s="604" t="s">
        <v>4141</v>
      </c>
      <c r="F15203" s="605"/>
      <c r="G15203" s="606" t="s">
        <v>4141</v>
      </c>
      <c r="H15203" s="607" t="s">
        <v>4141</v>
      </c>
    </row>
    <row r="15204" spans="1:8">
      <c r="A15204" s="601"/>
      <c r="B15204" s="602"/>
      <c r="C15204" s="602"/>
      <c r="D15204" s="603"/>
      <c r="E15204" s="623" t="s">
        <v>4142</v>
      </c>
      <c r="F15204" s="624"/>
      <c r="G15204" s="625"/>
      <c r="H15204" s="612">
        <v>81426</v>
      </c>
    </row>
    <row r="15205" spans="1:8">
      <c r="A15205" s="677" t="s">
        <v>4143</v>
      </c>
      <c r="B15205" s="678"/>
      <c r="C15205" s="678"/>
      <c r="D15205" s="678"/>
      <c r="E15205" s="678"/>
      <c r="F15205" s="678"/>
      <c r="G15205" s="678"/>
      <c r="H15205" s="679"/>
    </row>
    <row r="15206" spans="1:8">
      <c r="A15206" s="594" t="s">
        <v>4129</v>
      </c>
      <c r="B15206" s="595"/>
      <c r="C15206" s="595"/>
      <c r="D15206" s="596"/>
      <c r="E15206" s="597" t="s">
        <v>4130</v>
      </c>
      <c r="F15206" s="598" t="s">
        <v>4144</v>
      </c>
      <c r="G15206" s="599" t="s">
        <v>4133</v>
      </c>
      <c r="H15206" s="600" t="s">
        <v>4134</v>
      </c>
    </row>
    <row r="15207" spans="1:8">
      <c r="A15207" s="601" t="s">
        <v>4145</v>
      </c>
      <c r="B15207" s="602"/>
      <c r="C15207" s="602"/>
      <c r="D15207" s="603"/>
      <c r="E15207" s="604" t="s">
        <v>4146</v>
      </c>
      <c r="F15207" s="619">
        <v>0.25</v>
      </c>
      <c r="G15207" s="606">
        <v>1587.2183463750353</v>
      </c>
      <c r="H15207" s="607">
        <v>396.8</v>
      </c>
    </row>
    <row r="15208" spans="1:8">
      <c r="A15208" s="601"/>
      <c r="B15208" s="602"/>
      <c r="C15208" s="602"/>
      <c r="D15208" s="603"/>
      <c r="E15208" s="604" t="s">
        <v>4141</v>
      </c>
      <c r="F15208" s="619" t="s">
        <v>4141</v>
      </c>
      <c r="G15208" s="606" t="s">
        <v>4141</v>
      </c>
      <c r="H15208" s="607" t="s">
        <v>4141</v>
      </c>
    </row>
    <row r="15209" spans="1:8">
      <c r="A15209" s="620"/>
      <c r="B15209" s="621"/>
      <c r="C15209" s="621"/>
      <c r="D15209" s="622"/>
      <c r="E15209" s="623" t="s">
        <v>4147</v>
      </c>
      <c r="F15209" s="624"/>
      <c r="G15209" s="625"/>
      <c r="H15209" s="612">
        <v>396.8</v>
      </c>
    </row>
    <row r="15210" spans="1:8">
      <c r="A15210" s="677" t="s">
        <v>4148</v>
      </c>
      <c r="B15210" s="678"/>
      <c r="C15210" s="678"/>
      <c r="D15210" s="678"/>
      <c r="E15210" s="678"/>
      <c r="F15210" s="678"/>
      <c r="G15210" s="678"/>
      <c r="H15210" s="679"/>
    </row>
    <row r="15211" spans="1:8">
      <c r="A15211" s="594" t="s">
        <v>4064</v>
      </c>
      <c r="B15211" s="595"/>
      <c r="C15211" s="595"/>
      <c r="D15211" s="596"/>
      <c r="E15211" s="597" t="s">
        <v>4130</v>
      </c>
      <c r="F15211" s="598" t="s">
        <v>4132</v>
      </c>
      <c r="G15211" s="599" t="s">
        <v>4133</v>
      </c>
      <c r="H15211" s="600" t="s">
        <v>4134</v>
      </c>
    </row>
    <row r="15212" spans="1:8">
      <c r="A15212" s="601" t="s">
        <v>4149</v>
      </c>
      <c r="B15212" s="602"/>
      <c r="C15212" s="602"/>
      <c r="D15212" s="603"/>
      <c r="E15212" s="604" t="s">
        <v>4140</v>
      </c>
      <c r="F15212" s="632">
        <v>0.15</v>
      </c>
      <c r="G15212" s="606">
        <v>64783.484999999993</v>
      </c>
      <c r="H15212" s="607">
        <v>9717.52</v>
      </c>
    </row>
    <row r="15213" spans="1:8">
      <c r="A15213" s="601"/>
      <c r="B15213" s="602"/>
      <c r="C15213" s="602"/>
      <c r="D15213" s="603"/>
      <c r="E15213" s="604" t="s">
        <v>4141</v>
      </c>
      <c r="F15213" s="710"/>
      <c r="G15213" s="606" t="s">
        <v>4141</v>
      </c>
      <c r="H15213" s="607" t="s">
        <v>4141</v>
      </c>
    </row>
    <row r="15214" spans="1:8">
      <c r="A15214" s="601"/>
      <c r="B15214" s="602"/>
      <c r="C15214" s="602"/>
      <c r="D15214" s="603"/>
      <c r="E15214" s="623" t="s">
        <v>4150</v>
      </c>
      <c r="F15214" s="624"/>
      <c r="G15214" s="625"/>
      <c r="H15214" s="612">
        <v>9717.52</v>
      </c>
    </row>
    <row r="15215" spans="1:8">
      <c r="A15215" s="677" t="s">
        <v>4151</v>
      </c>
      <c r="B15215" s="678"/>
      <c r="C15215" s="678"/>
      <c r="D15215" s="678"/>
      <c r="E15215" s="678"/>
      <c r="F15215" s="678"/>
      <c r="G15215" s="678"/>
      <c r="H15215" s="679"/>
    </row>
    <row r="15216" spans="1:8">
      <c r="A15216" s="594" t="s">
        <v>4064</v>
      </c>
      <c r="B15216" s="595"/>
      <c r="C15216" s="595"/>
      <c r="D15216" s="596"/>
      <c r="E15216" s="597" t="s">
        <v>4130</v>
      </c>
      <c r="F15216" s="598" t="s">
        <v>4144</v>
      </c>
      <c r="G15216" s="599" t="s">
        <v>4133</v>
      </c>
      <c r="H15216" s="600" t="s">
        <v>4134</v>
      </c>
    </row>
    <row r="15217" spans="1:8">
      <c r="A15217" s="601" t="s">
        <v>4195</v>
      </c>
      <c r="B15217" s="602"/>
      <c r="C15217" s="602"/>
      <c r="D15217" s="603"/>
      <c r="E15217" s="604" t="s">
        <v>4146</v>
      </c>
      <c r="F15217" s="640">
        <v>0.25</v>
      </c>
      <c r="G15217" s="606">
        <v>45029.264109374999</v>
      </c>
      <c r="H15217" s="607">
        <v>11257.32</v>
      </c>
    </row>
    <row r="15218" spans="1:8">
      <c r="A15218" s="601"/>
      <c r="B15218" s="602"/>
      <c r="C15218" s="602"/>
      <c r="D15218" s="603"/>
      <c r="E15218" s="604" t="s">
        <v>4141</v>
      </c>
      <c r="F15218" s="605"/>
      <c r="G15218" s="606" t="s">
        <v>4141</v>
      </c>
      <c r="H15218" s="607" t="s">
        <v>4141</v>
      </c>
    </row>
    <row r="15219" spans="1:8" ht="13.5" thickBot="1">
      <c r="A15219" s="641"/>
      <c r="B15219" s="642"/>
      <c r="C15219" s="642"/>
      <c r="D15219" s="643"/>
      <c r="E15219" s="644" t="s">
        <v>4153</v>
      </c>
      <c r="F15219" s="645"/>
      <c r="G15219" s="646"/>
      <c r="H15219" s="647">
        <v>11257.32</v>
      </c>
    </row>
    <row r="15220" spans="1:8" ht="13.5" thickBot="1">
      <c r="A15220" s="648" t="s">
        <v>4154</v>
      </c>
      <c r="B15220" s="649"/>
      <c r="C15220" s="649"/>
      <c r="D15220" s="649"/>
      <c r="E15220" s="650"/>
      <c r="F15220" s="651">
        <v>102797.64</v>
      </c>
      <c r="G15220" s="652"/>
      <c r="H15220" s="653"/>
    </row>
    <row r="15221" spans="1:8" ht="15.75" thickBot="1">
      <c r="A15221" s="579"/>
      <c r="B15221" s="579"/>
      <c r="C15221" s="579"/>
      <c r="D15221" s="579"/>
      <c r="E15221" s="579"/>
      <c r="F15221" s="579"/>
      <c r="G15221" s="579"/>
      <c r="H15221" s="579"/>
    </row>
    <row r="15222" spans="1:8" ht="15.75" thickBot="1">
      <c r="A15222" s="580"/>
      <c r="B15222" s="580"/>
      <c r="C15222" s="580"/>
      <c r="D15222" s="580"/>
      <c r="E15222" s="580"/>
      <c r="F15222" s="580"/>
      <c r="G15222" s="580"/>
      <c r="H15222" s="580"/>
    </row>
    <row r="15223" spans="1:8" ht="13.5" thickBot="1">
      <c r="A15223" s="573" t="s">
        <v>4129</v>
      </c>
      <c r="B15223" s="581"/>
      <c r="C15223" s="581"/>
      <c r="D15223" s="582" t="s">
        <v>1173</v>
      </c>
      <c r="E15223" s="583" t="s">
        <v>4130</v>
      </c>
      <c r="F15223" s="584" t="s">
        <v>28</v>
      </c>
      <c r="G15223" s="585" t="s">
        <v>0</v>
      </c>
      <c r="H15223" s="586" t="s">
        <v>5504</v>
      </c>
    </row>
    <row r="15224" spans="1:8" ht="15.75" customHeight="1" thickBot="1">
      <c r="A15224" s="580"/>
      <c r="B15224" s="580"/>
      <c r="C15224" s="580"/>
      <c r="D15224" s="580"/>
      <c r="E15224" s="580"/>
      <c r="F15224" s="580"/>
      <c r="G15224" s="580"/>
      <c r="H15224" s="580"/>
    </row>
    <row r="15225" spans="1:8">
      <c r="A15225" s="674" t="s">
        <v>1297</v>
      </c>
      <c r="B15225" s="675"/>
      <c r="C15225" s="675"/>
      <c r="D15225" s="675"/>
      <c r="E15225" s="675"/>
      <c r="F15225" s="675"/>
      <c r="G15225" s="675"/>
      <c r="H15225" s="676"/>
    </row>
    <row r="15226" spans="1:8">
      <c r="A15226" s="594" t="s">
        <v>4064</v>
      </c>
      <c r="B15226" s="595"/>
      <c r="C15226" s="595"/>
      <c r="D15226" s="596"/>
      <c r="E15226" s="597" t="s">
        <v>4130</v>
      </c>
      <c r="F15226" s="598" t="s">
        <v>4132</v>
      </c>
      <c r="G15226" s="599" t="s">
        <v>4133</v>
      </c>
      <c r="H15226" s="600" t="s">
        <v>4134</v>
      </c>
    </row>
    <row r="15227" spans="1:8">
      <c r="A15227" s="601" t="s">
        <v>5505</v>
      </c>
      <c r="B15227" s="602"/>
      <c r="C15227" s="602"/>
      <c r="D15227" s="603"/>
      <c r="E15227" s="604" t="s">
        <v>4164</v>
      </c>
      <c r="F15227" s="605">
        <v>1</v>
      </c>
      <c r="G15227" s="606">
        <v>58188</v>
      </c>
      <c r="H15227" s="607">
        <v>58188</v>
      </c>
    </row>
    <row r="15228" spans="1:8">
      <c r="A15228" s="601"/>
      <c r="B15228" s="602"/>
      <c r="C15228" s="602"/>
      <c r="D15228" s="603"/>
      <c r="E15228" s="604" t="s">
        <v>4141</v>
      </c>
      <c r="F15228" s="605"/>
      <c r="G15228" s="606" t="s">
        <v>4141</v>
      </c>
      <c r="H15228" s="607" t="s">
        <v>4141</v>
      </c>
    </row>
    <row r="15229" spans="1:8">
      <c r="A15229" s="601"/>
      <c r="B15229" s="602"/>
      <c r="C15229" s="602"/>
      <c r="D15229" s="603"/>
      <c r="E15229" s="623" t="s">
        <v>4142</v>
      </c>
      <c r="F15229" s="624"/>
      <c r="G15229" s="625"/>
      <c r="H15229" s="612">
        <v>58188</v>
      </c>
    </row>
    <row r="15230" spans="1:8">
      <c r="A15230" s="677" t="s">
        <v>4143</v>
      </c>
      <c r="B15230" s="678"/>
      <c r="C15230" s="678"/>
      <c r="D15230" s="678"/>
      <c r="E15230" s="678"/>
      <c r="F15230" s="678"/>
      <c r="G15230" s="678"/>
      <c r="H15230" s="679"/>
    </row>
    <row r="15231" spans="1:8">
      <c r="A15231" s="594" t="s">
        <v>4129</v>
      </c>
      <c r="B15231" s="595"/>
      <c r="C15231" s="595"/>
      <c r="D15231" s="596"/>
      <c r="E15231" s="597" t="s">
        <v>4130</v>
      </c>
      <c r="F15231" s="598" t="s">
        <v>4144</v>
      </c>
      <c r="G15231" s="599" t="s">
        <v>4133</v>
      </c>
      <c r="H15231" s="600" t="s">
        <v>4134</v>
      </c>
    </row>
    <row r="15232" spans="1:8">
      <c r="A15232" s="601" t="s">
        <v>4145</v>
      </c>
      <c r="B15232" s="602"/>
      <c r="C15232" s="602"/>
      <c r="D15232" s="603"/>
      <c r="E15232" s="604" t="s">
        <v>4146</v>
      </c>
      <c r="F15232" s="619">
        <v>0.25</v>
      </c>
      <c r="G15232" s="606">
        <v>1587.2183463750353</v>
      </c>
      <c r="H15232" s="607">
        <v>396.8</v>
      </c>
    </row>
    <row r="15233" spans="1:8">
      <c r="A15233" s="601"/>
      <c r="B15233" s="602"/>
      <c r="C15233" s="602"/>
      <c r="D15233" s="603"/>
      <c r="E15233" s="604" t="s">
        <v>4141</v>
      </c>
      <c r="F15233" s="619" t="s">
        <v>4141</v>
      </c>
      <c r="G15233" s="606" t="s">
        <v>4141</v>
      </c>
      <c r="H15233" s="607" t="s">
        <v>4141</v>
      </c>
    </row>
    <row r="15234" spans="1:8">
      <c r="A15234" s="620"/>
      <c r="B15234" s="621"/>
      <c r="C15234" s="621"/>
      <c r="D15234" s="622"/>
      <c r="E15234" s="623" t="s">
        <v>4147</v>
      </c>
      <c r="F15234" s="624"/>
      <c r="G15234" s="625"/>
      <c r="H15234" s="612">
        <v>396.8</v>
      </c>
    </row>
    <row r="15235" spans="1:8">
      <c r="A15235" s="677" t="s">
        <v>4148</v>
      </c>
      <c r="B15235" s="678"/>
      <c r="C15235" s="678"/>
      <c r="D15235" s="678"/>
      <c r="E15235" s="678"/>
      <c r="F15235" s="678"/>
      <c r="G15235" s="678"/>
      <c r="H15235" s="679"/>
    </row>
    <row r="15236" spans="1:8">
      <c r="A15236" s="594" t="s">
        <v>4064</v>
      </c>
      <c r="B15236" s="595"/>
      <c r="C15236" s="595"/>
      <c r="D15236" s="596"/>
      <c r="E15236" s="597" t="s">
        <v>4130</v>
      </c>
      <c r="F15236" s="598" t="s">
        <v>4132</v>
      </c>
      <c r="G15236" s="599" t="s">
        <v>4133</v>
      </c>
      <c r="H15236" s="600" t="s">
        <v>4134</v>
      </c>
    </row>
    <row r="15237" spans="1:8">
      <c r="A15237" s="601" t="s">
        <v>4149</v>
      </c>
      <c r="B15237" s="602"/>
      <c r="C15237" s="602"/>
      <c r="D15237" s="603"/>
      <c r="E15237" s="604" t="s">
        <v>4140</v>
      </c>
      <c r="F15237" s="632">
        <v>0.15</v>
      </c>
      <c r="G15237" s="606">
        <v>64783.484999999993</v>
      </c>
      <c r="H15237" s="607">
        <v>9717.52</v>
      </c>
    </row>
    <row r="15238" spans="1:8">
      <c r="A15238" s="601"/>
      <c r="B15238" s="602"/>
      <c r="C15238" s="602"/>
      <c r="D15238" s="603"/>
      <c r="E15238" s="604" t="s">
        <v>4141</v>
      </c>
      <c r="F15238" s="710"/>
      <c r="G15238" s="606" t="s">
        <v>4141</v>
      </c>
      <c r="H15238" s="607" t="s">
        <v>4141</v>
      </c>
    </row>
    <row r="15239" spans="1:8">
      <c r="A15239" s="601"/>
      <c r="B15239" s="602"/>
      <c r="C15239" s="602"/>
      <c r="D15239" s="603"/>
      <c r="E15239" s="623" t="s">
        <v>4150</v>
      </c>
      <c r="F15239" s="624"/>
      <c r="G15239" s="625"/>
      <c r="H15239" s="612">
        <v>9717.52</v>
      </c>
    </row>
    <row r="15240" spans="1:8">
      <c r="A15240" s="677" t="s">
        <v>4151</v>
      </c>
      <c r="B15240" s="678"/>
      <c r="C15240" s="678"/>
      <c r="D15240" s="678"/>
      <c r="E15240" s="678"/>
      <c r="F15240" s="678"/>
      <c r="G15240" s="678"/>
      <c r="H15240" s="679"/>
    </row>
    <row r="15241" spans="1:8">
      <c r="A15241" s="594" t="s">
        <v>4064</v>
      </c>
      <c r="B15241" s="595"/>
      <c r="C15241" s="595"/>
      <c r="D15241" s="596"/>
      <c r="E15241" s="597" t="s">
        <v>4130</v>
      </c>
      <c r="F15241" s="598" t="s">
        <v>4144</v>
      </c>
      <c r="G15241" s="599" t="s">
        <v>4133</v>
      </c>
      <c r="H15241" s="600" t="s">
        <v>4134</v>
      </c>
    </row>
    <row r="15242" spans="1:8">
      <c r="A15242" s="601" t="s">
        <v>4195</v>
      </c>
      <c r="B15242" s="602"/>
      <c r="C15242" s="602"/>
      <c r="D15242" s="603"/>
      <c r="E15242" s="604" t="s">
        <v>4146</v>
      </c>
      <c r="F15242" s="640">
        <v>0.25</v>
      </c>
      <c r="G15242" s="606">
        <v>45029.264109374999</v>
      </c>
      <c r="H15242" s="607">
        <v>11257.32</v>
      </c>
    </row>
    <row r="15243" spans="1:8">
      <c r="A15243" s="601"/>
      <c r="B15243" s="602"/>
      <c r="C15243" s="602"/>
      <c r="D15243" s="603"/>
      <c r="E15243" s="604" t="s">
        <v>4141</v>
      </c>
      <c r="F15243" s="605"/>
      <c r="G15243" s="606" t="s">
        <v>4141</v>
      </c>
      <c r="H15243" s="607" t="s">
        <v>4141</v>
      </c>
    </row>
    <row r="15244" spans="1:8" ht="13.5" thickBot="1">
      <c r="A15244" s="641"/>
      <c r="B15244" s="642"/>
      <c r="C15244" s="642"/>
      <c r="D15244" s="643"/>
      <c r="E15244" s="644" t="s">
        <v>4153</v>
      </c>
      <c r="F15244" s="645"/>
      <c r="G15244" s="646"/>
      <c r="H15244" s="647">
        <v>11257.32</v>
      </c>
    </row>
    <row r="15245" spans="1:8" ht="13.5" thickBot="1">
      <c r="A15245" s="648" t="s">
        <v>4154</v>
      </c>
      <c r="B15245" s="649"/>
      <c r="C15245" s="649"/>
      <c r="D15245" s="649"/>
      <c r="E15245" s="650"/>
      <c r="F15245" s="651">
        <v>79559.64</v>
      </c>
      <c r="G15245" s="652"/>
      <c r="H15245" s="653"/>
    </row>
    <row r="15246" spans="1:8" ht="15.75" thickBot="1">
      <c r="A15246" s="579"/>
      <c r="B15246" s="579"/>
      <c r="C15246" s="579"/>
      <c r="D15246" s="579"/>
      <c r="E15246" s="579"/>
      <c r="F15246" s="579"/>
      <c r="G15246" s="579"/>
      <c r="H15246" s="579"/>
    </row>
    <row r="15247" spans="1:8" ht="15.75" thickBot="1">
      <c r="A15247" s="580"/>
      <c r="B15247" s="580"/>
      <c r="C15247" s="580"/>
      <c r="D15247" s="580"/>
      <c r="E15247" s="580"/>
      <c r="F15247" s="580"/>
      <c r="G15247" s="580"/>
      <c r="H15247" s="580"/>
    </row>
    <row r="15248" spans="1:8" ht="13.5" thickBot="1">
      <c r="A15248" s="573" t="s">
        <v>4129</v>
      </c>
      <c r="B15248" s="581"/>
      <c r="C15248" s="581"/>
      <c r="D15248" s="582" t="s">
        <v>1175</v>
      </c>
      <c r="E15248" s="583" t="s">
        <v>4130</v>
      </c>
      <c r="F15248" s="584" t="s">
        <v>28</v>
      </c>
      <c r="G15248" s="585" t="s">
        <v>0</v>
      </c>
      <c r="H15248" s="586" t="s">
        <v>5506</v>
      </c>
    </row>
    <row r="15249" spans="1:8" ht="15.75" customHeight="1" thickBot="1">
      <c r="A15249" s="580"/>
      <c r="B15249" s="580"/>
      <c r="C15249" s="580"/>
      <c r="D15249" s="580"/>
      <c r="E15249" s="580"/>
      <c r="F15249" s="580"/>
      <c r="G15249" s="580"/>
      <c r="H15249" s="580"/>
    </row>
    <row r="15250" spans="1:8">
      <c r="A15250" s="674" t="s">
        <v>1297</v>
      </c>
      <c r="B15250" s="675"/>
      <c r="C15250" s="675"/>
      <c r="D15250" s="675"/>
      <c r="E15250" s="675"/>
      <c r="F15250" s="675"/>
      <c r="G15250" s="675"/>
      <c r="H15250" s="676"/>
    </row>
    <row r="15251" spans="1:8">
      <c r="A15251" s="594" t="s">
        <v>4064</v>
      </c>
      <c r="B15251" s="595"/>
      <c r="C15251" s="595"/>
      <c r="D15251" s="596"/>
      <c r="E15251" s="597" t="s">
        <v>4130</v>
      </c>
      <c r="F15251" s="598" t="s">
        <v>4132</v>
      </c>
      <c r="G15251" s="599" t="s">
        <v>4133</v>
      </c>
      <c r="H15251" s="600" t="s">
        <v>4134</v>
      </c>
    </row>
    <row r="15252" spans="1:8">
      <c r="A15252" s="601" t="s">
        <v>5507</v>
      </c>
      <c r="B15252" s="602"/>
      <c r="C15252" s="602"/>
      <c r="D15252" s="603"/>
      <c r="E15252" s="604" t="s">
        <v>4164</v>
      </c>
      <c r="F15252" s="605">
        <v>1</v>
      </c>
      <c r="G15252" s="606">
        <v>81426</v>
      </c>
      <c r="H15252" s="607">
        <v>81426</v>
      </c>
    </row>
    <row r="15253" spans="1:8">
      <c r="A15253" s="601"/>
      <c r="B15253" s="602"/>
      <c r="C15253" s="602"/>
      <c r="D15253" s="603"/>
      <c r="E15253" s="604" t="s">
        <v>4141</v>
      </c>
      <c r="F15253" s="605"/>
      <c r="G15253" s="606" t="s">
        <v>4141</v>
      </c>
      <c r="H15253" s="607" t="s">
        <v>4141</v>
      </c>
    </row>
    <row r="15254" spans="1:8">
      <c r="A15254" s="601"/>
      <c r="B15254" s="602"/>
      <c r="C15254" s="602"/>
      <c r="D15254" s="603"/>
      <c r="E15254" s="623" t="s">
        <v>4142</v>
      </c>
      <c r="F15254" s="624"/>
      <c r="G15254" s="625"/>
      <c r="H15254" s="612">
        <v>81426</v>
      </c>
    </row>
    <row r="15255" spans="1:8">
      <c r="A15255" s="677" t="s">
        <v>4143</v>
      </c>
      <c r="B15255" s="678"/>
      <c r="C15255" s="678"/>
      <c r="D15255" s="678"/>
      <c r="E15255" s="678"/>
      <c r="F15255" s="678"/>
      <c r="G15255" s="678"/>
      <c r="H15255" s="679"/>
    </row>
    <row r="15256" spans="1:8">
      <c r="A15256" s="594" t="s">
        <v>4129</v>
      </c>
      <c r="B15256" s="595"/>
      <c r="C15256" s="595"/>
      <c r="D15256" s="596"/>
      <c r="E15256" s="597" t="s">
        <v>4130</v>
      </c>
      <c r="F15256" s="598" t="s">
        <v>4144</v>
      </c>
      <c r="G15256" s="599" t="s">
        <v>4133</v>
      </c>
      <c r="H15256" s="600" t="s">
        <v>4134</v>
      </c>
    </row>
    <row r="15257" spans="1:8">
      <c r="A15257" s="601" t="s">
        <v>4145</v>
      </c>
      <c r="B15257" s="602"/>
      <c r="C15257" s="602"/>
      <c r="D15257" s="603"/>
      <c r="E15257" s="604" t="s">
        <v>4146</v>
      </c>
      <c r="F15257" s="619">
        <v>0.25</v>
      </c>
      <c r="G15257" s="606">
        <v>1587.2183463750353</v>
      </c>
      <c r="H15257" s="607">
        <v>396.8</v>
      </c>
    </row>
    <row r="15258" spans="1:8">
      <c r="A15258" s="601"/>
      <c r="B15258" s="602"/>
      <c r="C15258" s="602"/>
      <c r="D15258" s="603"/>
      <c r="E15258" s="604" t="s">
        <v>4141</v>
      </c>
      <c r="F15258" s="619" t="s">
        <v>4141</v>
      </c>
      <c r="G15258" s="606" t="s">
        <v>4141</v>
      </c>
      <c r="H15258" s="607" t="s">
        <v>4141</v>
      </c>
    </row>
    <row r="15259" spans="1:8">
      <c r="A15259" s="620"/>
      <c r="B15259" s="621"/>
      <c r="C15259" s="621"/>
      <c r="D15259" s="622"/>
      <c r="E15259" s="623" t="s">
        <v>4147</v>
      </c>
      <c r="F15259" s="624"/>
      <c r="G15259" s="625"/>
      <c r="H15259" s="612">
        <v>396.8</v>
      </c>
    </row>
    <row r="15260" spans="1:8">
      <c r="A15260" s="677" t="s">
        <v>4148</v>
      </c>
      <c r="B15260" s="678"/>
      <c r="C15260" s="678"/>
      <c r="D15260" s="678"/>
      <c r="E15260" s="678"/>
      <c r="F15260" s="678"/>
      <c r="G15260" s="678"/>
      <c r="H15260" s="679"/>
    </row>
    <row r="15261" spans="1:8">
      <c r="A15261" s="594" t="s">
        <v>4064</v>
      </c>
      <c r="B15261" s="595"/>
      <c r="C15261" s="595"/>
      <c r="D15261" s="596"/>
      <c r="E15261" s="597" t="s">
        <v>4130</v>
      </c>
      <c r="F15261" s="598" t="s">
        <v>4132</v>
      </c>
      <c r="G15261" s="599" t="s">
        <v>4133</v>
      </c>
      <c r="H15261" s="600" t="s">
        <v>4134</v>
      </c>
    </row>
    <row r="15262" spans="1:8">
      <c r="A15262" s="601" t="s">
        <v>4149</v>
      </c>
      <c r="B15262" s="602"/>
      <c r="C15262" s="602"/>
      <c r="D15262" s="603"/>
      <c r="E15262" s="604" t="s">
        <v>4140</v>
      </c>
      <c r="F15262" s="632">
        <v>0.15</v>
      </c>
      <c r="G15262" s="606">
        <v>64783.484999999993</v>
      </c>
      <c r="H15262" s="607">
        <v>9717.52</v>
      </c>
    </row>
    <row r="15263" spans="1:8">
      <c r="A15263" s="601"/>
      <c r="B15263" s="602"/>
      <c r="C15263" s="602"/>
      <c r="D15263" s="603"/>
      <c r="E15263" s="604" t="s">
        <v>4141</v>
      </c>
      <c r="F15263" s="710"/>
      <c r="G15263" s="606" t="s">
        <v>4141</v>
      </c>
      <c r="H15263" s="607" t="s">
        <v>4141</v>
      </c>
    </row>
    <row r="15264" spans="1:8">
      <c r="A15264" s="601"/>
      <c r="B15264" s="602"/>
      <c r="C15264" s="602"/>
      <c r="D15264" s="603"/>
      <c r="E15264" s="623" t="s">
        <v>4150</v>
      </c>
      <c r="F15264" s="624"/>
      <c r="G15264" s="625"/>
      <c r="H15264" s="612">
        <v>9717.52</v>
      </c>
    </row>
    <row r="15265" spans="1:8">
      <c r="A15265" s="677" t="s">
        <v>4151</v>
      </c>
      <c r="B15265" s="678"/>
      <c r="C15265" s="678"/>
      <c r="D15265" s="678"/>
      <c r="E15265" s="678"/>
      <c r="F15265" s="678"/>
      <c r="G15265" s="678"/>
      <c r="H15265" s="679"/>
    </row>
    <row r="15266" spans="1:8">
      <c r="A15266" s="594" t="s">
        <v>4064</v>
      </c>
      <c r="B15266" s="595"/>
      <c r="C15266" s="595"/>
      <c r="D15266" s="596"/>
      <c r="E15266" s="597" t="s">
        <v>4130</v>
      </c>
      <c r="F15266" s="598" t="s">
        <v>4144</v>
      </c>
      <c r="G15266" s="599" t="s">
        <v>4133</v>
      </c>
      <c r="H15266" s="600" t="s">
        <v>4134</v>
      </c>
    </row>
    <row r="15267" spans="1:8">
      <c r="A15267" s="601" t="s">
        <v>4195</v>
      </c>
      <c r="B15267" s="602"/>
      <c r="C15267" s="602"/>
      <c r="D15267" s="603"/>
      <c r="E15267" s="604" t="s">
        <v>4146</v>
      </c>
      <c r="F15267" s="640">
        <v>0.25</v>
      </c>
      <c r="G15267" s="606">
        <v>45029.264109374999</v>
      </c>
      <c r="H15267" s="607">
        <v>11257.32</v>
      </c>
    </row>
    <row r="15268" spans="1:8">
      <c r="A15268" s="601"/>
      <c r="B15268" s="602"/>
      <c r="C15268" s="602"/>
      <c r="D15268" s="603"/>
      <c r="E15268" s="604" t="s">
        <v>4141</v>
      </c>
      <c r="F15268" s="605"/>
      <c r="G15268" s="606" t="s">
        <v>4141</v>
      </c>
      <c r="H15268" s="607" t="s">
        <v>4141</v>
      </c>
    </row>
    <row r="15269" spans="1:8" ht="13.5" thickBot="1">
      <c r="A15269" s="641"/>
      <c r="B15269" s="642"/>
      <c r="C15269" s="642"/>
      <c r="D15269" s="643"/>
      <c r="E15269" s="644" t="s">
        <v>4153</v>
      </c>
      <c r="F15269" s="645"/>
      <c r="G15269" s="646"/>
      <c r="H15269" s="647">
        <v>11257.32</v>
      </c>
    </row>
    <row r="15270" spans="1:8" ht="13.5" thickBot="1">
      <c r="A15270" s="648" t="s">
        <v>4154</v>
      </c>
      <c r="B15270" s="649"/>
      <c r="C15270" s="649"/>
      <c r="D15270" s="649"/>
      <c r="E15270" s="650"/>
      <c r="F15270" s="651">
        <v>102797.64</v>
      </c>
      <c r="G15270" s="652"/>
      <c r="H15270" s="653"/>
    </row>
    <row r="15271" spans="1:8" ht="15.75" thickBot="1">
      <c r="A15271" s="579"/>
      <c r="B15271" s="579"/>
      <c r="C15271" s="579"/>
      <c r="D15271" s="579"/>
      <c r="E15271" s="579"/>
      <c r="F15271" s="579"/>
      <c r="G15271" s="579"/>
      <c r="H15271" s="579"/>
    </row>
    <row r="15272" spans="1:8" ht="15.75" thickBot="1">
      <c r="A15272" s="580"/>
      <c r="B15272" s="580"/>
      <c r="C15272" s="580"/>
      <c r="D15272" s="580"/>
      <c r="E15272" s="580"/>
      <c r="F15272" s="580"/>
      <c r="G15272" s="580"/>
      <c r="H15272" s="580"/>
    </row>
    <row r="15273" spans="1:8" ht="13.5" thickBot="1">
      <c r="A15273" s="573" t="s">
        <v>4129</v>
      </c>
      <c r="B15273" s="581"/>
      <c r="C15273" s="581"/>
      <c r="D15273" s="582" t="s">
        <v>5508</v>
      </c>
      <c r="E15273" s="583" t="s">
        <v>4130</v>
      </c>
      <c r="F15273" s="584" t="s">
        <v>25</v>
      </c>
      <c r="G15273" s="585" t="s">
        <v>0</v>
      </c>
      <c r="H15273" s="586" t="s">
        <v>5509</v>
      </c>
    </row>
    <row r="15274" spans="1:8" ht="15.75" customHeight="1" thickBot="1">
      <c r="A15274" s="580"/>
      <c r="B15274" s="580"/>
      <c r="C15274" s="580"/>
      <c r="D15274" s="580"/>
      <c r="E15274" s="580"/>
      <c r="F15274" s="580"/>
      <c r="G15274" s="580"/>
      <c r="H15274" s="580"/>
    </row>
    <row r="15275" spans="1:8">
      <c r="A15275" s="674" t="s">
        <v>1297</v>
      </c>
      <c r="B15275" s="675"/>
      <c r="C15275" s="675"/>
      <c r="D15275" s="675"/>
      <c r="E15275" s="675"/>
      <c r="F15275" s="675"/>
      <c r="G15275" s="675"/>
      <c r="H15275" s="676"/>
    </row>
    <row r="15276" spans="1:8">
      <c r="A15276" s="594" t="s">
        <v>4064</v>
      </c>
      <c r="B15276" s="595"/>
      <c r="C15276" s="595"/>
      <c r="D15276" s="596"/>
      <c r="E15276" s="597" t="s">
        <v>4130</v>
      </c>
      <c r="F15276" s="598" t="s">
        <v>4132</v>
      </c>
      <c r="G15276" s="599" t="s">
        <v>4133</v>
      </c>
      <c r="H15276" s="600" t="s">
        <v>4134</v>
      </c>
    </row>
    <row r="15277" spans="1:8">
      <c r="A15277" s="601" t="s">
        <v>5510</v>
      </c>
      <c r="B15277" s="602"/>
      <c r="C15277" s="602"/>
      <c r="D15277" s="603"/>
      <c r="E15277" s="604" t="s">
        <v>4263</v>
      </c>
      <c r="F15277" s="605">
        <v>0.05</v>
      </c>
      <c r="G15277" s="606">
        <v>26649</v>
      </c>
      <c r="H15277" s="607">
        <v>1332.45</v>
      </c>
    </row>
    <row r="15278" spans="1:8">
      <c r="A15278" s="601" t="s">
        <v>5511</v>
      </c>
      <c r="B15278" s="602"/>
      <c r="C15278" s="602"/>
      <c r="D15278" s="603"/>
      <c r="E15278" s="604" t="s">
        <v>4228</v>
      </c>
      <c r="F15278" s="605">
        <v>1.7000000000000001E-2</v>
      </c>
      <c r="G15278" s="606">
        <v>163665</v>
      </c>
      <c r="H15278" s="607">
        <v>2782.31</v>
      </c>
    </row>
    <row r="15279" spans="1:8">
      <c r="A15279" s="601" t="s">
        <v>5512</v>
      </c>
      <c r="B15279" s="602"/>
      <c r="C15279" s="602"/>
      <c r="D15279" s="603"/>
      <c r="E15279" s="604" t="s">
        <v>4228</v>
      </c>
      <c r="F15279" s="681">
        <v>4.0000000000000001E-3</v>
      </c>
      <c r="G15279" s="606">
        <v>65867</v>
      </c>
      <c r="H15279" s="607">
        <v>263.47000000000003</v>
      </c>
    </row>
    <row r="15280" spans="1:8">
      <c r="A15280" s="601"/>
      <c r="B15280" s="602"/>
      <c r="C15280" s="602"/>
      <c r="D15280" s="603"/>
      <c r="E15280" s="623" t="s">
        <v>4142</v>
      </c>
      <c r="F15280" s="624"/>
      <c r="G15280" s="625"/>
      <c r="H15280" s="612">
        <v>4378.2299999999996</v>
      </c>
    </row>
    <row r="15281" spans="1:8">
      <c r="A15281" s="677" t="s">
        <v>4143</v>
      </c>
      <c r="B15281" s="678"/>
      <c r="C15281" s="678"/>
      <c r="D15281" s="678"/>
      <c r="E15281" s="678"/>
      <c r="F15281" s="678"/>
      <c r="G15281" s="678"/>
      <c r="H15281" s="679"/>
    </row>
    <row r="15282" spans="1:8">
      <c r="A15282" s="594" t="s">
        <v>4129</v>
      </c>
      <c r="B15282" s="595"/>
      <c r="C15282" s="595"/>
      <c r="D15282" s="596"/>
      <c r="E15282" s="597" t="s">
        <v>4130</v>
      </c>
      <c r="F15282" s="598" t="s">
        <v>4144</v>
      </c>
      <c r="G15282" s="599" t="s">
        <v>4133</v>
      </c>
      <c r="H15282" s="600" t="s">
        <v>4134</v>
      </c>
    </row>
    <row r="15283" spans="1:8">
      <c r="A15283" s="601" t="s">
        <v>4145</v>
      </c>
      <c r="B15283" s="602"/>
      <c r="C15283" s="602"/>
      <c r="D15283" s="603"/>
      <c r="E15283" s="604" t="s">
        <v>4146</v>
      </c>
      <c r="F15283" s="619">
        <v>0.03</v>
      </c>
      <c r="G15283" s="606">
        <v>1587.2183463750353</v>
      </c>
      <c r="H15283" s="607">
        <v>47.62</v>
      </c>
    </row>
    <row r="15284" spans="1:8">
      <c r="A15284" s="601"/>
      <c r="B15284" s="602"/>
      <c r="C15284" s="602"/>
      <c r="D15284" s="603"/>
      <c r="E15284" s="604" t="s">
        <v>4141</v>
      </c>
      <c r="F15284" s="619" t="s">
        <v>4141</v>
      </c>
      <c r="G15284" s="606" t="s">
        <v>4141</v>
      </c>
      <c r="H15284" s="607" t="s">
        <v>4141</v>
      </c>
    </row>
    <row r="15285" spans="1:8">
      <c r="A15285" s="601"/>
      <c r="B15285" s="602"/>
      <c r="C15285" s="602"/>
      <c r="D15285" s="603"/>
      <c r="E15285" s="604" t="s">
        <v>4141</v>
      </c>
      <c r="F15285" s="619" t="s">
        <v>4141</v>
      </c>
      <c r="G15285" s="606" t="s">
        <v>4141</v>
      </c>
      <c r="H15285" s="607" t="s">
        <v>4141</v>
      </c>
    </row>
    <row r="15286" spans="1:8">
      <c r="A15286" s="620"/>
      <c r="B15286" s="621"/>
      <c r="C15286" s="621"/>
      <c r="D15286" s="622"/>
      <c r="E15286" s="623" t="s">
        <v>4147</v>
      </c>
      <c r="F15286" s="624"/>
      <c r="G15286" s="625"/>
      <c r="H15286" s="612">
        <v>47.62</v>
      </c>
    </row>
    <row r="15287" spans="1:8">
      <c r="A15287" s="677" t="s">
        <v>4148</v>
      </c>
      <c r="B15287" s="678"/>
      <c r="C15287" s="678"/>
      <c r="D15287" s="678"/>
      <c r="E15287" s="678"/>
      <c r="F15287" s="678"/>
      <c r="G15287" s="678"/>
      <c r="H15287" s="679"/>
    </row>
    <row r="15288" spans="1:8">
      <c r="A15288" s="594" t="s">
        <v>4064</v>
      </c>
      <c r="B15288" s="595"/>
      <c r="C15288" s="595"/>
      <c r="D15288" s="596"/>
      <c r="E15288" s="597" t="s">
        <v>4130</v>
      </c>
      <c r="F15288" s="598" t="s">
        <v>4132</v>
      </c>
      <c r="G15288" s="599" t="s">
        <v>4133</v>
      </c>
      <c r="H15288" s="600" t="s">
        <v>4134</v>
      </c>
    </row>
    <row r="15289" spans="1:8">
      <c r="A15289" s="601" t="s">
        <v>4149</v>
      </c>
      <c r="B15289" s="602"/>
      <c r="C15289" s="602"/>
      <c r="D15289" s="603"/>
      <c r="E15289" s="604" t="s">
        <v>4140</v>
      </c>
      <c r="F15289" s="632">
        <v>0.01</v>
      </c>
      <c r="G15289" s="606">
        <v>64783.484999999993</v>
      </c>
      <c r="H15289" s="607">
        <v>647.83000000000004</v>
      </c>
    </row>
    <row r="15290" spans="1:8">
      <c r="A15290" s="601"/>
      <c r="B15290" s="602"/>
      <c r="C15290" s="602"/>
      <c r="D15290" s="603"/>
      <c r="E15290" s="623" t="s">
        <v>4150</v>
      </c>
      <c r="F15290" s="624"/>
      <c r="G15290" s="625"/>
      <c r="H15290" s="612">
        <v>647.83000000000004</v>
      </c>
    </row>
    <row r="15291" spans="1:8">
      <c r="A15291" s="677" t="s">
        <v>4151</v>
      </c>
      <c r="B15291" s="678"/>
      <c r="C15291" s="678"/>
      <c r="D15291" s="678"/>
      <c r="E15291" s="678"/>
      <c r="F15291" s="678"/>
      <c r="G15291" s="678"/>
      <c r="H15291" s="679"/>
    </row>
    <row r="15292" spans="1:8">
      <c r="A15292" s="594" t="s">
        <v>4064</v>
      </c>
      <c r="B15292" s="595"/>
      <c r="C15292" s="595"/>
      <c r="D15292" s="596"/>
      <c r="E15292" s="597" t="s">
        <v>4130</v>
      </c>
      <c r="F15292" s="598" t="s">
        <v>4144</v>
      </c>
      <c r="G15292" s="599" t="s">
        <v>4133</v>
      </c>
      <c r="H15292" s="600" t="s">
        <v>4134</v>
      </c>
    </row>
    <row r="15293" spans="1:8">
      <c r="A15293" s="601" t="s">
        <v>4170</v>
      </c>
      <c r="B15293" s="602"/>
      <c r="C15293" s="602"/>
      <c r="D15293" s="603"/>
      <c r="E15293" s="604" t="s">
        <v>4146</v>
      </c>
      <c r="F15293" s="640">
        <v>0.03</v>
      </c>
      <c r="G15293" s="606">
        <v>19298.256046874998</v>
      </c>
      <c r="H15293" s="607">
        <v>578.95000000000005</v>
      </c>
    </row>
    <row r="15294" spans="1:8">
      <c r="A15294" s="601"/>
      <c r="B15294" s="602"/>
      <c r="C15294" s="602"/>
      <c r="D15294" s="603"/>
      <c r="E15294" s="604" t="s">
        <v>4141</v>
      </c>
      <c r="F15294" s="605"/>
      <c r="G15294" s="606" t="s">
        <v>4141</v>
      </c>
      <c r="H15294" s="607" t="s">
        <v>4141</v>
      </c>
    </row>
    <row r="15295" spans="1:8" ht="13.5" thickBot="1">
      <c r="A15295" s="641"/>
      <c r="B15295" s="642"/>
      <c r="C15295" s="642"/>
      <c r="D15295" s="643"/>
      <c r="E15295" s="644" t="s">
        <v>4153</v>
      </c>
      <c r="F15295" s="645"/>
      <c r="G15295" s="646"/>
      <c r="H15295" s="647">
        <v>578.95000000000005</v>
      </c>
    </row>
    <row r="15296" spans="1:8" ht="13.5" thickBot="1">
      <c r="A15296" s="648" t="s">
        <v>4154</v>
      </c>
      <c r="B15296" s="649"/>
      <c r="C15296" s="649"/>
      <c r="D15296" s="649"/>
      <c r="E15296" s="650"/>
      <c r="F15296" s="651">
        <v>5652.63</v>
      </c>
      <c r="G15296" s="652"/>
      <c r="H15296" s="653"/>
    </row>
    <row r="15297" spans="1:8" ht="15.75" thickBot="1">
      <c r="A15297" s="579"/>
      <c r="B15297" s="579"/>
      <c r="C15297" s="579"/>
      <c r="D15297" s="579"/>
      <c r="E15297" s="579"/>
      <c r="F15297" s="579"/>
      <c r="G15297" s="579"/>
      <c r="H15297" s="579"/>
    </row>
    <row r="15298" spans="1:8" ht="15.75" thickBot="1">
      <c r="A15298" s="580"/>
      <c r="B15298" s="580"/>
      <c r="C15298" s="580"/>
      <c r="D15298" s="580"/>
      <c r="E15298" s="580"/>
      <c r="F15298" s="580"/>
      <c r="G15298" s="580"/>
      <c r="H15298" s="580"/>
    </row>
    <row r="15299" spans="1:8" ht="26.25" thickBot="1">
      <c r="A15299" s="573" t="s">
        <v>4129</v>
      </c>
      <c r="B15299" s="581"/>
      <c r="C15299" s="581"/>
      <c r="D15299" s="582" t="s">
        <v>5513</v>
      </c>
      <c r="E15299" s="583" t="s">
        <v>4130</v>
      </c>
      <c r="F15299" s="584" t="s">
        <v>25</v>
      </c>
      <c r="G15299" s="585" t="s">
        <v>0</v>
      </c>
      <c r="H15299" s="586" t="s">
        <v>5514</v>
      </c>
    </row>
    <row r="15300" spans="1:8" ht="15.75" customHeight="1" thickBot="1">
      <c r="A15300" s="580"/>
      <c r="B15300" s="580"/>
      <c r="C15300" s="580"/>
      <c r="D15300" s="580"/>
      <c r="E15300" s="580"/>
      <c r="F15300" s="580"/>
      <c r="G15300" s="580"/>
      <c r="H15300" s="580"/>
    </row>
    <row r="15301" spans="1:8">
      <c r="A15301" s="674" t="s">
        <v>1297</v>
      </c>
      <c r="B15301" s="675"/>
      <c r="C15301" s="675"/>
      <c r="D15301" s="675"/>
      <c r="E15301" s="675"/>
      <c r="F15301" s="675"/>
      <c r="G15301" s="675"/>
      <c r="H15301" s="676"/>
    </row>
    <row r="15302" spans="1:8">
      <c r="A15302" s="594" t="s">
        <v>4064</v>
      </c>
      <c r="B15302" s="595"/>
      <c r="C15302" s="595"/>
      <c r="D15302" s="596"/>
      <c r="E15302" s="597" t="s">
        <v>4130</v>
      </c>
      <c r="F15302" s="598" t="s">
        <v>4132</v>
      </c>
      <c r="G15302" s="599" t="s">
        <v>4133</v>
      </c>
      <c r="H15302" s="600" t="s">
        <v>4134</v>
      </c>
    </row>
    <row r="15303" spans="1:8">
      <c r="A15303" s="601" t="s">
        <v>5515</v>
      </c>
      <c r="B15303" s="602"/>
      <c r="C15303" s="602"/>
      <c r="D15303" s="603"/>
      <c r="E15303" s="604" t="s">
        <v>4263</v>
      </c>
      <c r="F15303" s="605">
        <v>0.11</v>
      </c>
      <c r="G15303" s="606">
        <v>26649</v>
      </c>
      <c r="H15303" s="607">
        <v>2931.39</v>
      </c>
    </row>
    <row r="15304" spans="1:8">
      <c r="A15304" s="601" t="s">
        <v>5516</v>
      </c>
      <c r="B15304" s="602"/>
      <c r="C15304" s="602"/>
      <c r="D15304" s="603"/>
      <c r="E15304" s="604" t="s">
        <v>4263</v>
      </c>
      <c r="F15304" s="605">
        <v>0.08</v>
      </c>
      <c r="G15304" s="606">
        <v>10526</v>
      </c>
      <c r="H15304" s="607">
        <v>842.08</v>
      </c>
    </row>
    <row r="15305" spans="1:8">
      <c r="A15305" s="601"/>
      <c r="B15305" s="602"/>
      <c r="C15305" s="602"/>
      <c r="D15305" s="603"/>
      <c r="E15305" s="604" t="s">
        <v>4141</v>
      </c>
      <c r="F15305" s="605"/>
      <c r="G15305" s="606" t="s">
        <v>4141</v>
      </c>
      <c r="H15305" s="607" t="s">
        <v>4141</v>
      </c>
    </row>
    <row r="15306" spans="1:8">
      <c r="A15306" s="601"/>
      <c r="B15306" s="602"/>
      <c r="C15306" s="602"/>
      <c r="D15306" s="603"/>
      <c r="E15306" s="623" t="s">
        <v>4142</v>
      </c>
      <c r="F15306" s="624"/>
      <c r="G15306" s="625"/>
      <c r="H15306" s="612">
        <v>3773.47</v>
      </c>
    </row>
    <row r="15307" spans="1:8">
      <c r="A15307" s="677" t="s">
        <v>4143</v>
      </c>
      <c r="B15307" s="678"/>
      <c r="C15307" s="678"/>
      <c r="D15307" s="678"/>
      <c r="E15307" s="678"/>
      <c r="F15307" s="678"/>
      <c r="G15307" s="678"/>
      <c r="H15307" s="679"/>
    </row>
    <row r="15308" spans="1:8">
      <c r="A15308" s="594" t="s">
        <v>4129</v>
      </c>
      <c r="B15308" s="595"/>
      <c r="C15308" s="595"/>
      <c r="D15308" s="596"/>
      <c r="E15308" s="597" t="s">
        <v>4130</v>
      </c>
      <c r="F15308" s="598" t="s">
        <v>4144</v>
      </c>
      <c r="G15308" s="599" t="s">
        <v>4133</v>
      </c>
      <c r="H15308" s="600" t="s">
        <v>4134</v>
      </c>
    </row>
    <row r="15309" spans="1:8">
      <c r="A15309" s="601" t="s">
        <v>4145</v>
      </c>
      <c r="B15309" s="602"/>
      <c r="C15309" s="602"/>
      <c r="D15309" s="603"/>
      <c r="E15309" s="604" t="s">
        <v>4146</v>
      </c>
      <c r="F15309" s="619">
        <v>0.03</v>
      </c>
      <c r="G15309" s="606">
        <v>1587.2183463750353</v>
      </c>
      <c r="H15309" s="607">
        <v>47.62</v>
      </c>
    </row>
    <row r="15310" spans="1:8">
      <c r="A15310" s="601"/>
      <c r="B15310" s="602"/>
      <c r="C15310" s="602"/>
      <c r="D15310" s="603"/>
      <c r="E15310" s="604" t="s">
        <v>4141</v>
      </c>
      <c r="F15310" s="619" t="s">
        <v>4141</v>
      </c>
      <c r="G15310" s="606" t="s">
        <v>4141</v>
      </c>
      <c r="H15310" s="607" t="s">
        <v>4141</v>
      </c>
    </row>
    <row r="15311" spans="1:8">
      <c r="A15311" s="601"/>
      <c r="B15311" s="602"/>
      <c r="C15311" s="602"/>
      <c r="D15311" s="603"/>
      <c r="E15311" s="604" t="s">
        <v>4141</v>
      </c>
      <c r="F15311" s="619" t="s">
        <v>4141</v>
      </c>
      <c r="G15311" s="606" t="s">
        <v>4141</v>
      </c>
      <c r="H15311" s="607" t="s">
        <v>4141</v>
      </c>
    </row>
    <row r="15312" spans="1:8">
      <c r="A15312" s="620"/>
      <c r="B15312" s="621"/>
      <c r="C15312" s="621"/>
      <c r="D15312" s="622"/>
      <c r="E15312" s="623" t="s">
        <v>4147</v>
      </c>
      <c r="F15312" s="624"/>
      <c r="G15312" s="625"/>
      <c r="H15312" s="612">
        <v>47.62</v>
      </c>
    </row>
    <row r="15313" spans="1:8">
      <c r="A15313" s="677" t="s">
        <v>4148</v>
      </c>
      <c r="B15313" s="678"/>
      <c r="C15313" s="678"/>
      <c r="D15313" s="678"/>
      <c r="E15313" s="678"/>
      <c r="F15313" s="678"/>
      <c r="G15313" s="678"/>
      <c r="H15313" s="679"/>
    </row>
    <row r="15314" spans="1:8">
      <c r="A15314" s="594" t="s">
        <v>4064</v>
      </c>
      <c r="B15314" s="595"/>
      <c r="C15314" s="595"/>
      <c r="D15314" s="596"/>
      <c r="E15314" s="597" t="s">
        <v>4130</v>
      </c>
      <c r="F15314" s="598" t="s">
        <v>4132</v>
      </c>
      <c r="G15314" s="599" t="s">
        <v>4133</v>
      </c>
      <c r="H15314" s="600" t="s">
        <v>4134</v>
      </c>
    </row>
    <row r="15315" spans="1:8">
      <c r="A15315" s="601" t="s">
        <v>4149</v>
      </c>
      <c r="B15315" s="602"/>
      <c r="C15315" s="602"/>
      <c r="D15315" s="603"/>
      <c r="E15315" s="604" t="s">
        <v>4140</v>
      </c>
      <c r="F15315" s="632">
        <v>0.01</v>
      </c>
      <c r="G15315" s="606">
        <v>64783.484999999993</v>
      </c>
      <c r="H15315" s="607">
        <v>647.83000000000004</v>
      </c>
    </row>
    <row r="15316" spans="1:8">
      <c r="A15316" s="601"/>
      <c r="B15316" s="602"/>
      <c r="C15316" s="602"/>
      <c r="D15316" s="603"/>
      <c r="E15316" s="623" t="s">
        <v>4150</v>
      </c>
      <c r="F15316" s="624"/>
      <c r="G15316" s="625"/>
      <c r="H15316" s="612">
        <v>647.83000000000004</v>
      </c>
    </row>
    <row r="15317" spans="1:8">
      <c r="A15317" s="677" t="s">
        <v>4151</v>
      </c>
      <c r="B15317" s="678"/>
      <c r="C15317" s="678"/>
      <c r="D15317" s="678"/>
      <c r="E15317" s="678"/>
      <c r="F15317" s="678"/>
      <c r="G15317" s="678"/>
      <c r="H15317" s="679"/>
    </row>
    <row r="15318" spans="1:8">
      <c r="A15318" s="594" t="s">
        <v>4064</v>
      </c>
      <c r="B15318" s="595"/>
      <c r="C15318" s="595"/>
      <c r="D15318" s="596"/>
      <c r="E15318" s="597" t="s">
        <v>4130</v>
      </c>
      <c r="F15318" s="598" t="s">
        <v>4144</v>
      </c>
      <c r="G15318" s="599" t="s">
        <v>4133</v>
      </c>
      <c r="H15318" s="600" t="s">
        <v>4134</v>
      </c>
    </row>
    <row r="15319" spans="1:8">
      <c r="A15319" s="601" t="s">
        <v>4170</v>
      </c>
      <c r="B15319" s="602"/>
      <c r="C15319" s="602"/>
      <c r="D15319" s="603"/>
      <c r="E15319" s="604" t="s">
        <v>4146</v>
      </c>
      <c r="F15319" s="640">
        <v>0.03</v>
      </c>
      <c r="G15319" s="606">
        <v>19298.256046874998</v>
      </c>
      <c r="H15319" s="607">
        <v>578.95000000000005</v>
      </c>
    </row>
    <row r="15320" spans="1:8">
      <c r="A15320" s="601"/>
      <c r="B15320" s="602"/>
      <c r="C15320" s="602"/>
      <c r="D15320" s="603"/>
      <c r="E15320" s="604" t="s">
        <v>4141</v>
      </c>
      <c r="F15320" s="605"/>
      <c r="G15320" s="606" t="s">
        <v>4141</v>
      </c>
      <c r="H15320" s="607" t="s">
        <v>4141</v>
      </c>
    </row>
    <row r="15321" spans="1:8" ht="13.5" thickBot="1">
      <c r="A15321" s="641"/>
      <c r="B15321" s="642"/>
      <c r="C15321" s="642"/>
      <c r="D15321" s="643"/>
      <c r="E15321" s="644" t="s">
        <v>4153</v>
      </c>
      <c r="F15321" s="645"/>
      <c r="G15321" s="646"/>
      <c r="H15321" s="647">
        <v>578.95000000000005</v>
      </c>
    </row>
    <row r="15322" spans="1:8" ht="13.5" thickBot="1">
      <c r="A15322" s="648" t="s">
        <v>4154</v>
      </c>
      <c r="B15322" s="649"/>
      <c r="C15322" s="649"/>
      <c r="D15322" s="649"/>
      <c r="E15322" s="650"/>
      <c r="F15322" s="651">
        <v>5047.87</v>
      </c>
      <c r="G15322" s="652"/>
      <c r="H15322" s="653"/>
    </row>
    <row r="15323" spans="1:8" ht="15.75" thickBot="1">
      <c r="A15323" s="579"/>
      <c r="B15323" s="579"/>
      <c r="C15323" s="579"/>
      <c r="D15323" s="579"/>
      <c r="E15323" s="579"/>
      <c r="F15323" s="579"/>
      <c r="G15323" s="579"/>
      <c r="H15323" s="579"/>
    </row>
    <row r="15324" spans="1:8" ht="15.75" thickBot="1">
      <c r="A15324" s="580"/>
      <c r="B15324" s="580"/>
      <c r="C15324" s="580"/>
      <c r="D15324" s="580"/>
      <c r="E15324" s="580"/>
      <c r="F15324" s="580"/>
      <c r="G15324" s="580"/>
      <c r="H15324" s="580"/>
    </row>
    <row r="15325" spans="1:8" ht="13.5" thickBot="1">
      <c r="A15325" s="573" t="s">
        <v>4129</v>
      </c>
      <c r="B15325" s="581"/>
      <c r="C15325" s="581"/>
      <c r="D15325" s="582" t="s">
        <v>5517</v>
      </c>
      <c r="E15325" s="583" t="s">
        <v>4130</v>
      </c>
      <c r="F15325" s="584" t="s">
        <v>28</v>
      </c>
      <c r="G15325" s="585" t="s">
        <v>0</v>
      </c>
      <c r="H15325" s="586" t="s">
        <v>5518</v>
      </c>
    </row>
    <row r="15326" spans="1:8" ht="15.75" customHeight="1" thickBot="1">
      <c r="A15326" s="580"/>
      <c r="B15326" s="580"/>
      <c r="C15326" s="580"/>
      <c r="D15326" s="580"/>
      <c r="E15326" s="580"/>
      <c r="F15326" s="580"/>
      <c r="G15326" s="580"/>
      <c r="H15326" s="580"/>
    </row>
    <row r="15327" spans="1:8">
      <c r="A15327" s="674" t="s">
        <v>1297</v>
      </c>
      <c r="B15327" s="675"/>
      <c r="C15327" s="675"/>
      <c r="D15327" s="675"/>
      <c r="E15327" s="675"/>
      <c r="F15327" s="675"/>
      <c r="G15327" s="675"/>
      <c r="H15327" s="676"/>
    </row>
    <row r="15328" spans="1:8">
      <c r="A15328" s="594" t="s">
        <v>4064</v>
      </c>
      <c r="B15328" s="595"/>
      <c r="C15328" s="595"/>
      <c r="D15328" s="596"/>
      <c r="E15328" s="597" t="s">
        <v>4130</v>
      </c>
      <c r="F15328" s="598" t="s">
        <v>4132</v>
      </c>
      <c r="G15328" s="599" t="s">
        <v>4133</v>
      </c>
      <c r="H15328" s="600" t="s">
        <v>4134</v>
      </c>
    </row>
    <row r="15329" spans="1:8">
      <c r="A15329" s="601" t="s">
        <v>5515</v>
      </c>
      <c r="B15329" s="602"/>
      <c r="C15329" s="602"/>
      <c r="D15329" s="603"/>
      <c r="E15329" s="604" t="s">
        <v>4263</v>
      </c>
      <c r="F15329" s="605">
        <v>0.4</v>
      </c>
      <c r="G15329" s="606">
        <v>26649</v>
      </c>
      <c r="H15329" s="607">
        <v>10659.6</v>
      </c>
    </row>
    <row r="15330" spans="1:8">
      <c r="A15330" s="601" t="s">
        <v>5519</v>
      </c>
      <c r="B15330" s="602"/>
      <c r="C15330" s="602"/>
      <c r="D15330" s="603"/>
      <c r="E15330" s="604" t="s">
        <v>4228</v>
      </c>
      <c r="F15330" s="605">
        <v>0.15</v>
      </c>
      <c r="G15330" s="606">
        <v>163665</v>
      </c>
      <c r="H15330" s="607">
        <v>24549.75</v>
      </c>
    </row>
    <row r="15331" spans="1:8">
      <c r="A15331" s="601" t="s">
        <v>5512</v>
      </c>
      <c r="B15331" s="602"/>
      <c r="C15331" s="602"/>
      <c r="D15331" s="603"/>
      <c r="E15331" s="604" t="s">
        <v>4228</v>
      </c>
      <c r="F15331" s="605">
        <v>0.06</v>
      </c>
      <c r="G15331" s="606">
        <v>65867</v>
      </c>
      <c r="H15331" s="607">
        <v>3952.02</v>
      </c>
    </row>
    <row r="15332" spans="1:8">
      <c r="A15332" s="601"/>
      <c r="B15332" s="602"/>
      <c r="C15332" s="602"/>
      <c r="D15332" s="603"/>
      <c r="E15332" s="623" t="s">
        <v>4142</v>
      </c>
      <c r="F15332" s="624"/>
      <c r="G15332" s="625"/>
      <c r="H15332" s="612">
        <v>39161.370000000003</v>
      </c>
    </row>
    <row r="15333" spans="1:8">
      <c r="A15333" s="677" t="s">
        <v>4143</v>
      </c>
      <c r="B15333" s="678"/>
      <c r="C15333" s="678"/>
      <c r="D15333" s="678"/>
      <c r="E15333" s="678"/>
      <c r="F15333" s="678"/>
      <c r="G15333" s="678"/>
      <c r="H15333" s="679"/>
    </row>
    <row r="15334" spans="1:8">
      <c r="A15334" s="594" t="s">
        <v>4129</v>
      </c>
      <c r="B15334" s="595"/>
      <c r="C15334" s="595"/>
      <c r="D15334" s="596"/>
      <c r="E15334" s="597" t="s">
        <v>4130</v>
      </c>
      <c r="F15334" s="598" t="s">
        <v>4144</v>
      </c>
      <c r="G15334" s="599" t="s">
        <v>4133</v>
      </c>
      <c r="H15334" s="600" t="s">
        <v>4134</v>
      </c>
    </row>
    <row r="15335" spans="1:8">
      <c r="A15335" s="601" t="s">
        <v>4145</v>
      </c>
      <c r="B15335" s="602"/>
      <c r="C15335" s="602"/>
      <c r="D15335" s="603"/>
      <c r="E15335" s="604" t="s">
        <v>4146</v>
      </c>
      <c r="F15335" s="619">
        <v>1</v>
      </c>
      <c r="G15335" s="606">
        <v>1587.2183463750353</v>
      </c>
      <c r="H15335" s="607">
        <v>1587.22</v>
      </c>
    </row>
    <row r="15336" spans="1:8">
      <c r="A15336" s="601" t="s">
        <v>4185</v>
      </c>
      <c r="B15336" s="602"/>
      <c r="C15336" s="602"/>
      <c r="D15336" s="603"/>
      <c r="E15336" s="604" t="s">
        <v>4146</v>
      </c>
      <c r="F15336" s="619">
        <v>1</v>
      </c>
      <c r="G15336" s="606">
        <v>10824.829122277741</v>
      </c>
      <c r="H15336" s="607">
        <v>10824.83</v>
      </c>
    </row>
    <row r="15337" spans="1:8">
      <c r="A15337" s="601"/>
      <c r="B15337" s="602"/>
      <c r="C15337" s="602"/>
      <c r="D15337" s="603"/>
      <c r="E15337" s="604" t="s">
        <v>4141</v>
      </c>
      <c r="F15337" s="619" t="s">
        <v>4141</v>
      </c>
      <c r="G15337" s="606" t="s">
        <v>4141</v>
      </c>
      <c r="H15337" s="607" t="s">
        <v>4141</v>
      </c>
    </row>
    <row r="15338" spans="1:8">
      <c r="A15338" s="620"/>
      <c r="B15338" s="621"/>
      <c r="C15338" s="621"/>
      <c r="D15338" s="622"/>
      <c r="E15338" s="623" t="s">
        <v>4147</v>
      </c>
      <c r="F15338" s="624"/>
      <c r="G15338" s="625"/>
      <c r="H15338" s="612">
        <v>12412.05</v>
      </c>
    </row>
    <row r="15339" spans="1:8">
      <c r="A15339" s="677" t="s">
        <v>4148</v>
      </c>
      <c r="B15339" s="678"/>
      <c r="C15339" s="678"/>
      <c r="D15339" s="678"/>
      <c r="E15339" s="678"/>
      <c r="F15339" s="678"/>
      <c r="G15339" s="678"/>
      <c r="H15339" s="679"/>
    </row>
    <row r="15340" spans="1:8">
      <c r="A15340" s="594" t="s">
        <v>4064</v>
      </c>
      <c r="B15340" s="595"/>
      <c r="C15340" s="595"/>
      <c r="D15340" s="596"/>
      <c r="E15340" s="597" t="s">
        <v>4130</v>
      </c>
      <c r="F15340" s="598" t="s">
        <v>4132</v>
      </c>
      <c r="G15340" s="599" t="s">
        <v>4133</v>
      </c>
      <c r="H15340" s="600" t="s">
        <v>4134</v>
      </c>
    </row>
    <row r="15341" spans="1:8">
      <c r="A15341" s="601" t="s">
        <v>4149</v>
      </c>
      <c r="B15341" s="602"/>
      <c r="C15341" s="602"/>
      <c r="D15341" s="603"/>
      <c r="E15341" s="604" t="s">
        <v>4140</v>
      </c>
      <c r="F15341" s="632">
        <v>0.01</v>
      </c>
      <c r="G15341" s="606">
        <v>64783.484999999993</v>
      </c>
      <c r="H15341" s="607">
        <v>647.83000000000004</v>
      </c>
    </row>
    <row r="15342" spans="1:8">
      <c r="A15342" s="601"/>
      <c r="B15342" s="602"/>
      <c r="C15342" s="602"/>
      <c r="D15342" s="603"/>
      <c r="E15342" s="623" t="s">
        <v>4150</v>
      </c>
      <c r="F15342" s="624"/>
      <c r="G15342" s="625"/>
      <c r="H15342" s="612">
        <v>647.83000000000004</v>
      </c>
    </row>
    <row r="15343" spans="1:8">
      <c r="A15343" s="677" t="s">
        <v>4151</v>
      </c>
      <c r="B15343" s="678"/>
      <c r="C15343" s="678"/>
      <c r="D15343" s="678"/>
      <c r="E15343" s="678"/>
      <c r="F15343" s="678"/>
      <c r="G15343" s="678"/>
      <c r="H15343" s="679"/>
    </row>
    <row r="15344" spans="1:8">
      <c r="A15344" s="594" t="s">
        <v>4064</v>
      </c>
      <c r="B15344" s="595"/>
      <c r="C15344" s="595"/>
      <c r="D15344" s="596"/>
      <c r="E15344" s="597" t="s">
        <v>4130</v>
      </c>
      <c r="F15344" s="598" t="s">
        <v>4144</v>
      </c>
      <c r="G15344" s="599" t="s">
        <v>4133</v>
      </c>
      <c r="H15344" s="600" t="s">
        <v>4134</v>
      </c>
    </row>
    <row r="15345" spans="1:8">
      <c r="A15345" s="601" t="s">
        <v>4170</v>
      </c>
      <c r="B15345" s="602"/>
      <c r="C15345" s="602"/>
      <c r="D15345" s="603"/>
      <c r="E15345" s="604" t="s">
        <v>4146</v>
      </c>
      <c r="F15345" s="640">
        <v>1</v>
      </c>
      <c r="G15345" s="606">
        <v>19298.256046874998</v>
      </c>
      <c r="H15345" s="607">
        <v>19298.259999999998</v>
      </c>
    </row>
    <row r="15346" spans="1:8">
      <c r="A15346" s="601"/>
      <c r="B15346" s="602"/>
      <c r="C15346" s="602"/>
      <c r="D15346" s="603"/>
      <c r="E15346" s="604" t="s">
        <v>4141</v>
      </c>
      <c r="F15346" s="605"/>
      <c r="G15346" s="606" t="s">
        <v>4141</v>
      </c>
      <c r="H15346" s="607" t="s">
        <v>4141</v>
      </c>
    </row>
    <row r="15347" spans="1:8" ht="13.5" thickBot="1">
      <c r="A15347" s="641"/>
      <c r="B15347" s="642"/>
      <c r="C15347" s="642"/>
      <c r="D15347" s="643"/>
      <c r="E15347" s="644" t="s">
        <v>4153</v>
      </c>
      <c r="F15347" s="645"/>
      <c r="G15347" s="646"/>
      <c r="H15347" s="647">
        <v>19298.259999999998</v>
      </c>
    </row>
    <row r="15348" spans="1:8" ht="13.5" thickBot="1">
      <c r="A15348" s="648" t="s">
        <v>4154</v>
      </c>
      <c r="B15348" s="649"/>
      <c r="C15348" s="649"/>
      <c r="D15348" s="649"/>
      <c r="E15348" s="650"/>
      <c r="F15348" s="651">
        <v>71519.509999999995</v>
      </c>
      <c r="G15348" s="652"/>
      <c r="H15348" s="653"/>
    </row>
    <row r="15349" spans="1:8" ht="15.75" thickBot="1">
      <c r="A15349" s="579"/>
      <c r="B15349" s="579"/>
      <c r="C15349" s="579"/>
      <c r="D15349" s="579"/>
      <c r="E15349" s="579"/>
      <c r="F15349" s="579"/>
      <c r="G15349" s="579"/>
      <c r="H15349" s="579"/>
    </row>
    <row r="15350" spans="1:8" ht="15.75" thickBot="1">
      <c r="A15350" s="580"/>
      <c r="B15350" s="580"/>
      <c r="C15350" s="580"/>
      <c r="D15350" s="580"/>
      <c r="E15350" s="580"/>
      <c r="F15350" s="580"/>
      <c r="G15350" s="580"/>
      <c r="H15350" s="580"/>
    </row>
    <row r="15351" spans="1:8" ht="13.5" thickBot="1">
      <c r="A15351" s="573" t="s">
        <v>4129</v>
      </c>
      <c r="B15351" s="581"/>
      <c r="C15351" s="581"/>
      <c r="D15351" s="582" t="s">
        <v>5520</v>
      </c>
      <c r="E15351" s="583" t="s">
        <v>4130</v>
      </c>
      <c r="F15351" s="584" t="s">
        <v>28</v>
      </c>
      <c r="G15351" s="585" t="s">
        <v>0</v>
      </c>
      <c r="H15351" s="586" t="s">
        <v>5521</v>
      </c>
    </row>
    <row r="15352" spans="1:8" ht="15.75" customHeight="1" thickBot="1">
      <c r="A15352" s="580"/>
      <c r="B15352" s="580"/>
      <c r="C15352" s="580"/>
      <c r="D15352" s="580"/>
      <c r="E15352" s="580"/>
      <c r="F15352" s="580"/>
      <c r="G15352" s="580"/>
      <c r="H15352" s="580"/>
    </row>
    <row r="15353" spans="1:8">
      <c r="A15353" s="674" t="s">
        <v>1297</v>
      </c>
      <c r="B15353" s="675"/>
      <c r="C15353" s="675"/>
      <c r="D15353" s="675"/>
      <c r="E15353" s="675"/>
      <c r="F15353" s="675"/>
      <c r="G15353" s="675"/>
      <c r="H15353" s="676"/>
    </row>
    <row r="15354" spans="1:8">
      <c r="A15354" s="594" t="s">
        <v>4064</v>
      </c>
      <c r="B15354" s="595"/>
      <c r="C15354" s="595"/>
      <c r="D15354" s="596"/>
      <c r="E15354" s="597" t="s">
        <v>4130</v>
      </c>
      <c r="F15354" s="598" t="s">
        <v>4132</v>
      </c>
      <c r="G15354" s="599" t="s">
        <v>4133</v>
      </c>
      <c r="H15354" s="600" t="s">
        <v>4134</v>
      </c>
    </row>
    <row r="15355" spans="1:8">
      <c r="A15355" s="601" t="s">
        <v>5515</v>
      </c>
      <c r="B15355" s="602"/>
      <c r="C15355" s="602"/>
      <c r="D15355" s="603"/>
      <c r="E15355" s="604" t="s">
        <v>4263</v>
      </c>
      <c r="F15355" s="605">
        <v>1</v>
      </c>
      <c r="G15355" s="606">
        <v>26649</v>
      </c>
      <c r="H15355" s="607">
        <v>26649</v>
      </c>
    </row>
    <row r="15356" spans="1:8">
      <c r="A15356" s="601" t="s">
        <v>5516</v>
      </c>
      <c r="B15356" s="602"/>
      <c r="C15356" s="602"/>
      <c r="D15356" s="603"/>
      <c r="E15356" s="604" t="s">
        <v>4263</v>
      </c>
      <c r="F15356" s="605">
        <v>1</v>
      </c>
      <c r="G15356" s="606">
        <v>10526</v>
      </c>
      <c r="H15356" s="607">
        <v>10526</v>
      </c>
    </row>
    <row r="15357" spans="1:8">
      <c r="A15357" s="601"/>
      <c r="B15357" s="602"/>
      <c r="C15357" s="602"/>
      <c r="D15357" s="603"/>
      <c r="E15357" s="604" t="s">
        <v>4141</v>
      </c>
      <c r="F15357" s="605"/>
      <c r="G15357" s="606" t="s">
        <v>4141</v>
      </c>
      <c r="H15357" s="607" t="s">
        <v>4141</v>
      </c>
    </row>
    <row r="15358" spans="1:8">
      <c r="A15358" s="601"/>
      <c r="B15358" s="602"/>
      <c r="C15358" s="602"/>
      <c r="D15358" s="603"/>
      <c r="E15358" s="623" t="s">
        <v>4142</v>
      </c>
      <c r="F15358" s="624"/>
      <c r="G15358" s="625"/>
      <c r="H15358" s="612">
        <v>37175</v>
      </c>
    </row>
    <row r="15359" spans="1:8">
      <c r="A15359" s="677" t="s">
        <v>4143</v>
      </c>
      <c r="B15359" s="678"/>
      <c r="C15359" s="678"/>
      <c r="D15359" s="678"/>
      <c r="E15359" s="678"/>
      <c r="F15359" s="678"/>
      <c r="G15359" s="678"/>
      <c r="H15359" s="679"/>
    </row>
    <row r="15360" spans="1:8">
      <c r="A15360" s="594" t="s">
        <v>4129</v>
      </c>
      <c r="B15360" s="595"/>
      <c r="C15360" s="595"/>
      <c r="D15360" s="596"/>
      <c r="E15360" s="597" t="s">
        <v>4130</v>
      </c>
      <c r="F15360" s="598" t="s">
        <v>4144</v>
      </c>
      <c r="G15360" s="599" t="s">
        <v>4133</v>
      </c>
      <c r="H15360" s="600" t="s">
        <v>4134</v>
      </c>
    </row>
    <row r="15361" spans="1:8">
      <c r="A15361" s="601" t="s">
        <v>4145</v>
      </c>
      <c r="B15361" s="602"/>
      <c r="C15361" s="602"/>
      <c r="D15361" s="603"/>
      <c r="E15361" s="604" t="s">
        <v>4146</v>
      </c>
      <c r="F15361" s="619">
        <v>1</v>
      </c>
      <c r="G15361" s="606">
        <v>1587.2183463750353</v>
      </c>
      <c r="H15361" s="607">
        <v>1587.22</v>
      </c>
    </row>
    <row r="15362" spans="1:8">
      <c r="A15362" s="601" t="s">
        <v>4185</v>
      </c>
      <c r="B15362" s="602"/>
      <c r="C15362" s="602"/>
      <c r="D15362" s="603"/>
      <c r="E15362" s="604" t="s">
        <v>4146</v>
      </c>
      <c r="F15362" s="619">
        <v>1</v>
      </c>
      <c r="G15362" s="606">
        <v>10824.829122277741</v>
      </c>
      <c r="H15362" s="607">
        <v>10824.83</v>
      </c>
    </row>
    <row r="15363" spans="1:8">
      <c r="A15363" s="601"/>
      <c r="B15363" s="602"/>
      <c r="C15363" s="602"/>
      <c r="D15363" s="603"/>
      <c r="E15363" s="604" t="s">
        <v>4141</v>
      </c>
      <c r="F15363" s="619" t="s">
        <v>4141</v>
      </c>
      <c r="G15363" s="606" t="s">
        <v>4141</v>
      </c>
      <c r="H15363" s="607" t="s">
        <v>4141</v>
      </c>
    </row>
    <row r="15364" spans="1:8">
      <c r="A15364" s="620"/>
      <c r="B15364" s="621"/>
      <c r="C15364" s="621"/>
      <c r="D15364" s="622"/>
      <c r="E15364" s="623" t="s">
        <v>4147</v>
      </c>
      <c r="F15364" s="624"/>
      <c r="G15364" s="625"/>
      <c r="H15364" s="612">
        <v>12412.05</v>
      </c>
    </row>
    <row r="15365" spans="1:8">
      <c r="A15365" s="677" t="s">
        <v>4148</v>
      </c>
      <c r="B15365" s="678"/>
      <c r="C15365" s="678"/>
      <c r="D15365" s="678"/>
      <c r="E15365" s="678"/>
      <c r="F15365" s="678"/>
      <c r="G15365" s="678"/>
      <c r="H15365" s="679"/>
    </row>
    <row r="15366" spans="1:8">
      <c r="A15366" s="594" t="s">
        <v>4064</v>
      </c>
      <c r="B15366" s="595"/>
      <c r="C15366" s="595"/>
      <c r="D15366" s="596"/>
      <c r="E15366" s="597" t="s">
        <v>4130</v>
      </c>
      <c r="F15366" s="598" t="s">
        <v>4132</v>
      </c>
      <c r="G15366" s="599" t="s">
        <v>4133</v>
      </c>
      <c r="H15366" s="600" t="s">
        <v>4134</v>
      </c>
    </row>
    <row r="15367" spans="1:8">
      <c r="A15367" s="601" t="s">
        <v>4149</v>
      </c>
      <c r="B15367" s="602"/>
      <c r="C15367" s="602"/>
      <c r="D15367" s="603"/>
      <c r="E15367" s="604" t="s">
        <v>4140</v>
      </c>
      <c r="F15367" s="632">
        <v>0.01</v>
      </c>
      <c r="G15367" s="606">
        <v>64783.484999999993</v>
      </c>
      <c r="H15367" s="607">
        <v>647.83000000000004</v>
      </c>
    </row>
    <row r="15368" spans="1:8">
      <c r="A15368" s="601"/>
      <c r="B15368" s="602"/>
      <c r="C15368" s="602"/>
      <c r="D15368" s="603"/>
      <c r="E15368" s="623" t="s">
        <v>4150</v>
      </c>
      <c r="F15368" s="624"/>
      <c r="G15368" s="625"/>
      <c r="H15368" s="612">
        <v>647.83000000000004</v>
      </c>
    </row>
    <row r="15369" spans="1:8">
      <c r="A15369" s="677" t="s">
        <v>4151</v>
      </c>
      <c r="B15369" s="678"/>
      <c r="C15369" s="678"/>
      <c r="D15369" s="678"/>
      <c r="E15369" s="678"/>
      <c r="F15369" s="678"/>
      <c r="G15369" s="678"/>
      <c r="H15369" s="679"/>
    </row>
    <row r="15370" spans="1:8">
      <c r="A15370" s="594" t="s">
        <v>4064</v>
      </c>
      <c r="B15370" s="595"/>
      <c r="C15370" s="595"/>
      <c r="D15370" s="596"/>
      <c r="E15370" s="597" t="s">
        <v>4130</v>
      </c>
      <c r="F15370" s="598" t="s">
        <v>4144</v>
      </c>
      <c r="G15370" s="599" t="s">
        <v>4133</v>
      </c>
      <c r="H15370" s="600" t="s">
        <v>4134</v>
      </c>
    </row>
    <row r="15371" spans="1:8">
      <c r="A15371" s="601" t="s">
        <v>4170</v>
      </c>
      <c r="B15371" s="602"/>
      <c r="C15371" s="602"/>
      <c r="D15371" s="603"/>
      <c r="E15371" s="604" t="s">
        <v>4146</v>
      </c>
      <c r="F15371" s="640">
        <v>1</v>
      </c>
      <c r="G15371" s="606">
        <v>19298.256046874998</v>
      </c>
      <c r="H15371" s="607">
        <v>19298.259999999998</v>
      </c>
    </row>
    <row r="15372" spans="1:8">
      <c r="A15372" s="601"/>
      <c r="B15372" s="602"/>
      <c r="C15372" s="602"/>
      <c r="D15372" s="603"/>
      <c r="E15372" s="604" t="s">
        <v>4141</v>
      </c>
      <c r="F15372" s="605"/>
      <c r="G15372" s="606" t="s">
        <v>4141</v>
      </c>
      <c r="H15372" s="607" t="s">
        <v>4141</v>
      </c>
    </row>
    <row r="15373" spans="1:8" ht="13.5" thickBot="1">
      <c r="A15373" s="641"/>
      <c r="B15373" s="642"/>
      <c r="C15373" s="642"/>
      <c r="D15373" s="643"/>
      <c r="E15373" s="644" t="s">
        <v>4153</v>
      </c>
      <c r="F15373" s="645"/>
      <c r="G15373" s="646"/>
      <c r="H15373" s="647">
        <v>19298.259999999998</v>
      </c>
    </row>
    <row r="15374" spans="1:8" ht="13.5" thickBot="1">
      <c r="A15374" s="648" t="s">
        <v>4154</v>
      </c>
      <c r="B15374" s="649"/>
      <c r="C15374" s="649"/>
      <c r="D15374" s="649"/>
      <c r="E15374" s="650"/>
      <c r="F15374" s="651">
        <v>69533.14</v>
      </c>
      <c r="G15374" s="652"/>
      <c r="H15374" s="653"/>
    </row>
    <row r="15375" spans="1:8" ht="15.75" thickBot="1">
      <c r="A15375" s="579"/>
      <c r="B15375" s="579"/>
      <c r="C15375" s="579"/>
      <c r="D15375" s="579"/>
      <c r="E15375" s="579"/>
      <c r="F15375" s="579"/>
      <c r="G15375" s="579"/>
      <c r="H15375" s="579"/>
    </row>
    <row r="15376" spans="1:8" ht="15.75" thickBot="1">
      <c r="A15376" s="580"/>
      <c r="B15376" s="580"/>
      <c r="C15376" s="580"/>
      <c r="D15376" s="580"/>
      <c r="E15376" s="580"/>
      <c r="F15376" s="580"/>
      <c r="G15376" s="580"/>
      <c r="H15376" s="580"/>
    </row>
    <row r="15377" spans="1:8" ht="26.25" thickBot="1">
      <c r="A15377" s="573" t="s">
        <v>4129</v>
      </c>
      <c r="B15377" s="581"/>
      <c r="C15377" s="581"/>
      <c r="D15377" s="582" t="s">
        <v>5522</v>
      </c>
      <c r="E15377" s="583" t="s">
        <v>4130</v>
      </c>
      <c r="F15377" s="584" t="s">
        <v>2</v>
      </c>
      <c r="G15377" s="585" t="s">
        <v>0</v>
      </c>
      <c r="H15377" s="586" t="s">
        <v>5523</v>
      </c>
    </row>
    <row r="15378" spans="1:8" ht="15.75" customHeight="1" thickBot="1">
      <c r="A15378" s="580"/>
      <c r="B15378" s="580"/>
      <c r="C15378" s="580"/>
      <c r="D15378" s="580"/>
      <c r="E15378" s="580"/>
      <c r="F15378" s="580"/>
      <c r="G15378" s="580"/>
      <c r="H15378" s="580"/>
    </row>
    <row r="15379" spans="1:8">
      <c r="A15379" s="674" t="s">
        <v>1297</v>
      </c>
      <c r="B15379" s="675"/>
      <c r="C15379" s="675"/>
      <c r="D15379" s="675"/>
      <c r="E15379" s="675"/>
      <c r="F15379" s="675"/>
      <c r="G15379" s="675"/>
      <c r="H15379" s="676"/>
    </row>
    <row r="15380" spans="1:8">
      <c r="A15380" s="594" t="s">
        <v>4064</v>
      </c>
      <c r="B15380" s="595"/>
      <c r="C15380" s="595"/>
      <c r="D15380" s="596"/>
      <c r="E15380" s="597" t="s">
        <v>4130</v>
      </c>
      <c r="F15380" s="598" t="s">
        <v>4132</v>
      </c>
      <c r="G15380" s="599" t="s">
        <v>4133</v>
      </c>
      <c r="H15380" s="600" t="s">
        <v>4134</v>
      </c>
    </row>
    <row r="15381" spans="1:8">
      <c r="A15381" s="601" t="s">
        <v>5524</v>
      </c>
      <c r="B15381" s="602"/>
      <c r="C15381" s="602"/>
      <c r="D15381" s="603"/>
      <c r="E15381" s="604" t="s">
        <v>4138</v>
      </c>
      <c r="F15381" s="605">
        <v>1</v>
      </c>
      <c r="G15381" s="606">
        <v>205964</v>
      </c>
      <c r="H15381" s="607">
        <v>205964</v>
      </c>
    </row>
    <row r="15382" spans="1:8" ht="22.5" customHeight="1">
      <c r="A15382" s="601" t="s">
        <v>5525</v>
      </c>
      <c r="B15382" s="602"/>
      <c r="C15382" s="602"/>
      <c r="D15382" s="603"/>
      <c r="E15382" s="604" t="s">
        <v>4138</v>
      </c>
      <c r="F15382" s="605">
        <v>1</v>
      </c>
      <c r="G15382" s="606">
        <v>452590</v>
      </c>
      <c r="H15382" s="607">
        <v>452590</v>
      </c>
    </row>
    <row r="15383" spans="1:8">
      <c r="A15383" s="601" t="s">
        <v>4917</v>
      </c>
      <c r="B15383" s="602"/>
      <c r="C15383" s="602"/>
      <c r="D15383" s="603"/>
      <c r="E15383" s="604" t="s">
        <v>4140</v>
      </c>
      <c r="F15383" s="605">
        <v>0.05</v>
      </c>
      <c r="G15383" s="606">
        <v>523680</v>
      </c>
      <c r="H15383" s="607">
        <v>26184</v>
      </c>
    </row>
    <row r="15384" spans="1:8">
      <c r="A15384" s="601"/>
      <c r="B15384" s="602"/>
      <c r="C15384" s="602"/>
      <c r="D15384" s="603"/>
      <c r="E15384" s="623" t="s">
        <v>4142</v>
      </c>
      <c r="F15384" s="624"/>
      <c r="G15384" s="625"/>
      <c r="H15384" s="612">
        <v>684738</v>
      </c>
    </row>
    <row r="15385" spans="1:8">
      <c r="A15385" s="677" t="s">
        <v>4143</v>
      </c>
      <c r="B15385" s="678"/>
      <c r="C15385" s="678"/>
      <c r="D15385" s="678"/>
      <c r="E15385" s="678"/>
      <c r="F15385" s="678"/>
      <c r="G15385" s="678"/>
      <c r="H15385" s="679"/>
    </row>
    <row r="15386" spans="1:8">
      <c r="A15386" s="594" t="s">
        <v>4129</v>
      </c>
      <c r="B15386" s="595"/>
      <c r="C15386" s="595"/>
      <c r="D15386" s="596"/>
      <c r="E15386" s="597" t="s">
        <v>4130</v>
      </c>
      <c r="F15386" s="598" t="s">
        <v>4144</v>
      </c>
      <c r="G15386" s="599" t="s">
        <v>4133</v>
      </c>
      <c r="H15386" s="600" t="s">
        <v>4134</v>
      </c>
    </row>
    <row r="15387" spans="1:8">
      <c r="A15387" s="601" t="s">
        <v>4145</v>
      </c>
      <c r="B15387" s="602"/>
      <c r="C15387" s="602"/>
      <c r="D15387" s="603"/>
      <c r="E15387" s="604" t="s">
        <v>4146</v>
      </c>
      <c r="F15387" s="619">
        <v>0.7</v>
      </c>
      <c r="G15387" s="606">
        <v>1587.2183463750353</v>
      </c>
      <c r="H15387" s="607">
        <v>1111.05</v>
      </c>
    </row>
    <row r="15388" spans="1:8">
      <c r="A15388" s="601"/>
      <c r="B15388" s="602"/>
      <c r="C15388" s="602"/>
      <c r="D15388" s="603"/>
      <c r="E15388" s="604" t="s">
        <v>4141</v>
      </c>
      <c r="F15388" s="619" t="s">
        <v>4141</v>
      </c>
      <c r="G15388" s="606" t="s">
        <v>4141</v>
      </c>
      <c r="H15388" s="607" t="s">
        <v>4141</v>
      </c>
    </row>
    <row r="15389" spans="1:8">
      <c r="A15389" s="601"/>
      <c r="B15389" s="602"/>
      <c r="C15389" s="602"/>
      <c r="D15389" s="603"/>
      <c r="E15389" s="604" t="s">
        <v>4141</v>
      </c>
      <c r="F15389" s="619" t="s">
        <v>4141</v>
      </c>
      <c r="G15389" s="606" t="s">
        <v>4141</v>
      </c>
      <c r="H15389" s="607" t="s">
        <v>4141</v>
      </c>
    </row>
    <row r="15390" spans="1:8">
      <c r="A15390" s="620"/>
      <c r="B15390" s="621"/>
      <c r="C15390" s="621"/>
      <c r="D15390" s="622"/>
      <c r="E15390" s="623" t="s">
        <v>4147</v>
      </c>
      <c r="F15390" s="624"/>
      <c r="G15390" s="625"/>
      <c r="H15390" s="612">
        <v>1111.05</v>
      </c>
    </row>
    <row r="15391" spans="1:8">
      <c r="A15391" s="677" t="s">
        <v>4148</v>
      </c>
      <c r="B15391" s="678"/>
      <c r="C15391" s="678"/>
      <c r="D15391" s="678"/>
      <c r="E15391" s="678"/>
      <c r="F15391" s="678"/>
      <c r="G15391" s="678"/>
      <c r="H15391" s="679"/>
    </row>
    <row r="15392" spans="1:8">
      <c r="A15392" s="594" t="s">
        <v>4064</v>
      </c>
      <c r="B15392" s="595"/>
      <c r="C15392" s="595"/>
      <c r="D15392" s="596"/>
      <c r="E15392" s="597" t="s">
        <v>4130</v>
      </c>
      <c r="F15392" s="598" t="s">
        <v>4132</v>
      </c>
      <c r="G15392" s="599" t="s">
        <v>4133</v>
      </c>
      <c r="H15392" s="600" t="s">
        <v>4134</v>
      </c>
    </row>
    <row r="15393" spans="1:8">
      <c r="A15393" s="601" t="s">
        <v>4149</v>
      </c>
      <c r="B15393" s="602"/>
      <c r="C15393" s="602"/>
      <c r="D15393" s="603"/>
      <c r="E15393" s="604" t="s">
        <v>4140</v>
      </c>
      <c r="F15393" s="632">
        <v>1</v>
      </c>
      <c r="G15393" s="606">
        <v>64783.484999999993</v>
      </c>
      <c r="H15393" s="607">
        <v>64783.49</v>
      </c>
    </row>
    <row r="15394" spans="1:8">
      <c r="A15394" s="601"/>
      <c r="B15394" s="602"/>
      <c r="C15394" s="602"/>
      <c r="D15394" s="603"/>
      <c r="E15394" s="623" t="s">
        <v>4150</v>
      </c>
      <c r="F15394" s="624"/>
      <c r="G15394" s="625"/>
      <c r="H15394" s="612">
        <v>64783.49</v>
      </c>
    </row>
    <row r="15395" spans="1:8">
      <c r="A15395" s="677" t="s">
        <v>4151</v>
      </c>
      <c r="B15395" s="678"/>
      <c r="C15395" s="678"/>
      <c r="D15395" s="678"/>
      <c r="E15395" s="678"/>
      <c r="F15395" s="678"/>
      <c r="G15395" s="678"/>
      <c r="H15395" s="679"/>
    </row>
    <row r="15396" spans="1:8">
      <c r="A15396" s="594" t="s">
        <v>4064</v>
      </c>
      <c r="B15396" s="595"/>
      <c r="C15396" s="595"/>
      <c r="D15396" s="596"/>
      <c r="E15396" s="597" t="s">
        <v>4130</v>
      </c>
      <c r="F15396" s="598" t="s">
        <v>4144</v>
      </c>
      <c r="G15396" s="599" t="s">
        <v>4133</v>
      </c>
      <c r="H15396" s="600" t="s">
        <v>4134</v>
      </c>
    </row>
    <row r="15397" spans="1:8">
      <c r="A15397" s="601" t="s">
        <v>4170</v>
      </c>
      <c r="B15397" s="602"/>
      <c r="C15397" s="602"/>
      <c r="D15397" s="603"/>
      <c r="E15397" s="604" t="s">
        <v>4146</v>
      </c>
      <c r="F15397" s="640">
        <v>0.7</v>
      </c>
      <c r="G15397" s="606">
        <v>19298.256046874998</v>
      </c>
      <c r="H15397" s="607">
        <v>13508.78</v>
      </c>
    </row>
    <row r="15398" spans="1:8">
      <c r="A15398" s="601"/>
      <c r="B15398" s="602"/>
      <c r="C15398" s="602"/>
      <c r="D15398" s="603"/>
      <c r="E15398" s="604" t="s">
        <v>4141</v>
      </c>
      <c r="F15398" s="605"/>
      <c r="G15398" s="606" t="s">
        <v>4141</v>
      </c>
      <c r="H15398" s="607" t="s">
        <v>4141</v>
      </c>
    </row>
    <row r="15399" spans="1:8" ht="13.5" thickBot="1">
      <c r="A15399" s="641"/>
      <c r="B15399" s="642"/>
      <c r="C15399" s="642"/>
      <c r="D15399" s="643"/>
      <c r="E15399" s="644" t="s">
        <v>4153</v>
      </c>
      <c r="F15399" s="645"/>
      <c r="G15399" s="646"/>
      <c r="H15399" s="647">
        <v>13508.78</v>
      </c>
    </row>
    <row r="15400" spans="1:8" ht="13.5" thickBot="1">
      <c r="A15400" s="648" t="s">
        <v>4154</v>
      </c>
      <c r="B15400" s="649"/>
      <c r="C15400" s="649"/>
      <c r="D15400" s="649"/>
      <c r="E15400" s="650"/>
      <c r="F15400" s="651">
        <v>764141.32</v>
      </c>
      <c r="G15400" s="652"/>
      <c r="H15400" s="653"/>
    </row>
    <row r="15401" spans="1:8" ht="15.75" thickBot="1">
      <c r="A15401" s="579"/>
      <c r="B15401" s="579"/>
      <c r="C15401" s="579"/>
      <c r="D15401" s="579"/>
      <c r="E15401" s="579"/>
      <c r="F15401" s="579"/>
      <c r="G15401" s="579"/>
      <c r="H15401" s="579"/>
    </row>
    <row r="15402" spans="1:8" ht="15.75" thickBot="1">
      <c r="A15402" s="580"/>
      <c r="B15402" s="580"/>
      <c r="C15402" s="580"/>
      <c r="D15402" s="580"/>
      <c r="E15402" s="580"/>
      <c r="F15402" s="580"/>
      <c r="G15402" s="580"/>
      <c r="H15402" s="580"/>
    </row>
    <row r="15403" spans="1:8" ht="13.5" thickBot="1">
      <c r="A15403" s="573" t="s">
        <v>4129</v>
      </c>
      <c r="B15403" s="581"/>
      <c r="C15403" s="581"/>
      <c r="D15403" s="582" t="s">
        <v>5526</v>
      </c>
      <c r="E15403" s="583" t="s">
        <v>4130</v>
      </c>
      <c r="F15403" s="584" t="s">
        <v>2</v>
      </c>
      <c r="G15403" s="585" t="s">
        <v>0</v>
      </c>
      <c r="H15403" s="586" t="s">
        <v>5527</v>
      </c>
    </row>
    <row r="15404" spans="1:8" ht="15.75" customHeight="1" thickBot="1">
      <c r="A15404" s="580"/>
      <c r="B15404" s="580"/>
      <c r="C15404" s="580"/>
      <c r="D15404" s="580"/>
      <c r="E15404" s="580"/>
      <c r="F15404" s="580"/>
      <c r="G15404" s="580"/>
      <c r="H15404" s="580"/>
    </row>
    <row r="15405" spans="1:8">
      <c r="A15405" s="674" t="s">
        <v>1297</v>
      </c>
      <c r="B15405" s="675"/>
      <c r="C15405" s="675"/>
      <c r="D15405" s="675"/>
      <c r="E15405" s="675"/>
      <c r="F15405" s="675"/>
      <c r="G15405" s="675"/>
      <c r="H15405" s="676"/>
    </row>
    <row r="15406" spans="1:8">
      <c r="A15406" s="594" t="s">
        <v>4064</v>
      </c>
      <c r="B15406" s="595"/>
      <c r="C15406" s="595"/>
      <c r="D15406" s="596"/>
      <c r="E15406" s="597" t="s">
        <v>4130</v>
      </c>
      <c r="F15406" s="598" t="s">
        <v>4132</v>
      </c>
      <c r="G15406" s="599" t="s">
        <v>4133</v>
      </c>
      <c r="H15406" s="600" t="s">
        <v>4134</v>
      </c>
    </row>
    <row r="15407" spans="1:8">
      <c r="A15407" s="601" t="s">
        <v>5528</v>
      </c>
      <c r="B15407" s="602"/>
      <c r="C15407" s="602"/>
      <c r="D15407" s="603"/>
      <c r="E15407" s="604" t="s">
        <v>4138</v>
      </c>
      <c r="F15407" s="605">
        <v>1</v>
      </c>
      <c r="G15407" s="606">
        <v>67924</v>
      </c>
      <c r="H15407" s="607">
        <v>67924</v>
      </c>
    </row>
    <row r="15408" spans="1:8">
      <c r="A15408" s="601" t="s">
        <v>5529</v>
      </c>
      <c r="B15408" s="602"/>
      <c r="C15408" s="602"/>
      <c r="D15408" s="603"/>
      <c r="E15408" s="604" t="s">
        <v>4138</v>
      </c>
      <c r="F15408" s="605">
        <v>2</v>
      </c>
      <c r="G15408" s="606">
        <v>5093</v>
      </c>
      <c r="H15408" s="607">
        <v>10186</v>
      </c>
    </row>
    <row r="15409" spans="1:8">
      <c r="A15409" s="601" t="s">
        <v>5516</v>
      </c>
      <c r="B15409" s="602"/>
      <c r="C15409" s="602"/>
      <c r="D15409" s="603"/>
      <c r="E15409" s="604" t="s">
        <v>4263</v>
      </c>
      <c r="F15409" s="605">
        <v>1</v>
      </c>
      <c r="G15409" s="606">
        <v>10526</v>
      </c>
      <c r="H15409" s="607">
        <v>10526</v>
      </c>
    </row>
    <row r="15410" spans="1:8">
      <c r="A15410" s="601"/>
      <c r="B15410" s="602"/>
      <c r="C15410" s="602"/>
      <c r="D15410" s="603"/>
      <c r="E15410" s="623" t="s">
        <v>4142</v>
      </c>
      <c r="F15410" s="624"/>
      <c r="G15410" s="625"/>
      <c r="H15410" s="612">
        <v>88636</v>
      </c>
    </row>
    <row r="15411" spans="1:8">
      <c r="A15411" s="677" t="s">
        <v>4143</v>
      </c>
      <c r="B15411" s="678"/>
      <c r="C15411" s="678"/>
      <c r="D15411" s="678"/>
      <c r="E15411" s="678"/>
      <c r="F15411" s="678"/>
      <c r="G15411" s="678"/>
      <c r="H15411" s="679"/>
    </row>
    <row r="15412" spans="1:8">
      <c r="A15412" s="594" t="s">
        <v>4129</v>
      </c>
      <c r="B15412" s="595"/>
      <c r="C15412" s="595"/>
      <c r="D15412" s="596"/>
      <c r="E15412" s="597" t="s">
        <v>4130</v>
      </c>
      <c r="F15412" s="598" t="s">
        <v>4144</v>
      </c>
      <c r="G15412" s="599" t="s">
        <v>4133</v>
      </c>
      <c r="H15412" s="600" t="s">
        <v>4134</v>
      </c>
    </row>
    <row r="15413" spans="1:8">
      <c r="A15413" s="601" t="s">
        <v>4145</v>
      </c>
      <c r="B15413" s="602"/>
      <c r="C15413" s="602"/>
      <c r="D15413" s="603"/>
      <c r="E15413" s="604" t="s">
        <v>4146</v>
      </c>
      <c r="F15413" s="619">
        <v>0.5</v>
      </c>
      <c r="G15413" s="606">
        <v>1587.2183463750353</v>
      </c>
      <c r="H15413" s="607">
        <v>793.61</v>
      </c>
    </row>
    <row r="15414" spans="1:8">
      <c r="A15414" s="601"/>
      <c r="B15414" s="602"/>
      <c r="C15414" s="602"/>
      <c r="D15414" s="603"/>
      <c r="E15414" s="604" t="s">
        <v>4141</v>
      </c>
      <c r="F15414" s="619" t="s">
        <v>4141</v>
      </c>
      <c r="G15414" s="606" t="s">
        <v>4141</v>
      </c>
      <c r="H15414" s="607" t="s">
        <v>4141</v>
      </c>
    </row>
    <row r="15415" spans="1:8">
      <c r="A15415" s="601"/>
      <c r="B15415" s="602"/>
      <c r="C15415" s="602"/>
      <c r="D15415" s="603"/>
      <c r="E15415" s="604" t="s">
        <v>4141</v>
      </c>
      <c r="F15415" s="619" t="s">
        <v>4141</v>
      </c>
      <c r="G15415" s="606" t="s">
        <v>4141</v>
      </c>
      <c r="H15415" s="607" t="s">
        <v>4141</v>
      </c>
    </row>
    <row r="15416" spans="1:8">
      <c r="A15416" s="620"/>
      <c r="B15416" s="621"/>
      <c r="C15416" s="621"/>
      <c r="D15416" s="622"/>
      <c r="E15416" s="623" t="s">
        <v>4147</v>
      </c>
      <c r="F15416" s="624"/>
      <c r="G15416" s="625"/>
      <c r="H15416" s="612">
        <v>793.61</v>
      </c>
    </row>
    <row r="15417" spans="1:8">
      <c r="A15417" s="677" t="s">
        <v>4148</v>
      </c>
      <c r="B15417" s="678"/>
      <c r="C15417" s="678"/>
      <c r="D15417" s="678"/>
      <c r="E15417" s="678"/>
      <c r="F15417" s="678"/>
      <c r="G15417" s="678"/>
      <c r="H15417" s="679"/>
    </row>
    <row r="15418" spans="1:8">
      <c r="A15418" s="594" t="s">
        <v>4064</v>
      </c>
      <c r="B15418" s="595"/>
      <c r="C15418" s="595"/>
      <c r="D15418" s="596"/>
      <c r="E15418" s="597" t="s">
        <v>4130</v>
      </c>
      <c r="F15418" s="598" t="s">
        <v>4132</v>
      </c>
      <c r="G15418" s="599" t="s">
        <v>4133</v>
      </c>
      <c r="H15418" s="600" t="s">
        <v>4134</v>
      </c>
    </row>
    <row r="15419" spans="1:8">
      <c r="A15419" s="601" t="s">
        <v>4149</v>
      </c>
      <c r="B15419" s="602"/>
      <c r="C15419" s="602"/>
      <c r="D15419" s="603"/>
      <c r="E15419" s="604" t="s">
        <v>4140</v>
      </c>
      <c r="F15419" s="632">
        <v>0.1</v>
      </c>
      <c r="G15419" s="606">
        <v>64783.484999999993</v>
      </c>
      <c r="H15419" s="607">
        <v>6478.35</v>
      </c>
    </row>
    <row r="15420" spans="1:8">
      <c r="A15420" s="601"/>
      <c r="B15420" s="602"/>
      <c r="C15420" s="602"/>
      <c r="D15420" s="603"/>
      <c r="E15420" s="623" t="s">
        <v>4150</v>
      </c>
      <c r="F15420" s="624"/>
      <c r="G15420" s="625"/>
      <c r="H15420" s="612">
        <v>6478.35</v>
      </c>
    </row>
    <row r="15421" spans="1:8">
      <c r="A15421" s="677" t="s">
        <v>4151</v>
      </c>
      <c r="B15421" s="678"/>
      <c r="C15421" s="678"/>
      <c r="D15421" s="678"/>
      <c r="E15421" s="678"/>
      <c r="F15421" s="678"/>
      <c r="G15421" s="678"/>
      <c r="H15421" s="679"/>
    </row>
    <row r="15422" spans="1:8">
      <c r="A15422" s="594" t="s">
        <v>4064</v>
      </c>
      <c r="B15422" s="595"/>
      <c r="C15422" s="595"/>
      <c r="D15422" s="596"/>
      <c r="E15422" s="597" t="s">
        <v>4130</v>
      </c>
      <c r="F15422" s="598" t="s">
        <v>4144</v>
      </c>
      <c r="G15422" s="599" t="s">
        <v>4133</v>
      </c>
      <c r="H15422" s="600" t="s">
        <v>4134</v>
      </c>
    </row>
    <row r="15423" spans="1:8">
      <c r="A15423" s="601" t="s">
        <v>4170</v>
      </c>
      <c r="B15423" s="602"/>
      <c r="C15423" s="602"/>
      <c r="D15423" s="603"/>
      <c r="E15423" s="604" t="s">
        <v>4146</v>
      </c>
      <c r="F15423" s="640">
        <v>0.5</v>
      </c>
      <c r="G15423" s="606">
        <v>19298.256046874998</v>
      </c>
      <c r="H15423" s="607">
        <v>9649.1299999999992</v>
      </c>
    </row>
    <row r="15424" spans="1:8">
      <c r="A15424" s="601"/>
      <c r="B15424" s="602"/>
      <c r="C15424" s="602"/>
      <c r="D15424" s="603"/>
      <c r="E15424" s="604" t="s">
        <v>4141</v>
      </c>
      <c r="F15424" s="605"/>
      <c r="G15424" s="606" t="s">
        <v>4141</v>
      </c>
      <c r="H15424" s="607" t="s">
        <v>4141</v>
      </c>
    </row>
    <row r="15425" spans="1:8" ht="13.5" thickBot="1">
      <c r="A15425" s="641"/>
      <c r="B15425" s="642"/>
      <c r="C15425" s="642"/>
      <c r="D15425" s="643"/>
      <c r="E15425" s="644" t="s">
        <v>4153</v>
      </c>
      <c r="F15425" s="645"/>
      <c r="G15425" s="646"/>
      <c r="H15425" s="647">
        <v>9649.1299999999992</v>
      </c>
    </row>
    <row r="15426" spans="1:8" ht="13.5" thickBot="1">
      <c r="A15426" s="648" t="s">
        <v>4154</v>
      </c>
      <c r="B15426" s="649"/>
      <c r="C15426" s="649"/>
      <c r="D15426" s="649"/>
      <c r="E15426" s="650"/>
      <c r="F15426" s="651">
        <v>105557.09</v>
      </c>
      <c r="G15426" s="652"/>
      <c r="H15426" s="653"/>
    </row>
    <row r="15427" spans="1:8" ht="15">
      <c r="A15427" s="579"/>
      <c r="B15427" s="579"/>
      <c r="C15427" s="579"/>
      <c r="D15427" s="579"/>
      <c r="E15427" s="579"/>
      <c r="F15427" s="579"/>
      <c r="G15427" s="579"/>
      <c r="H15427" s="579"/>
    </row>
    <row r="15428" spans="1:8" ht="15.75" thickBot="1">
      <c r="A15428" s="587"/>
      <c r="B15428" s="587"/>
      <c r="C15428" s="587"/>
      <c r="D15428" s="587"/>
      <c r="E15428" s="587"/>
      <c r="F15428" s="587"/>
      <c r="G15428" s="587"/>
      <c r="H15428" s="587"/>
    </row>
    <row r="15429" spans="1:8" ht="13.5" thickBot="1">
      <c r="A15429" s="658" t="s">
        <v>4129</v>
      </c>
      <c r="B15429" s="574"/>
      <c r="C15429" s="659"/>
      <c r="D15429" s="582" t="s">
        <v>1190</v>
      </c>
      <c r="E15429" s="583" t="s">
        <v>4130</v>
      </c>
      <c r="F15429" s="584" t="s">
        <v>25</v>
      </c>
      <c r="G15429" s="585" t="s">
        <v>0</v>
      </c>
      <c r="H15429" s="586" t="s">
        <v>5530</v>
      </c>
    </row>
    <row r="15430" spans="1:8" ht="15.75" customHeight="1" thickBot="1">
      <c r="A15430" s="580"/>
      <c r="B15430" s="580"/>
      <c r="C15430" s="580"/>
      <c r="D15430" s="580"/>
      <c r="E15430" s="580"/>
      <c r="F15430" s="580"/>
      <c r="G15430" s="580"/>
      <c r="H15430" s="580"/>
    </row>
    <row r="15431" spans="1:8">
      <c r="A15431" s="588" t="s">
        <v>1297</v>
      </c>
      <c r="B15431" s="589"/>
      <c r="C15431" s="590"/>
      <c r="D15431" s="591"/>
      <c r="E15431" s="590"/>
      <c r="F15431" s="590"/>
      <c r="G15431" s="592"/>
      <c r="H15431" s="593"/>
    </row>
    <row r="15432" spans="1:8">
      <c r="A15432" s="594" t="s">
        <v>4064</v>
      </c>
      <c r="B15432" s="595"/>
      <c r="C15432" s="595"/>
      <c r="D15432" s="596"/>
      <c r="E15432" s="597" t="s">
        <v>4130</v>
      </c>
      <c r="F15432" s="598" t="s">
        <v>4132</v>
      </c>
      <c r="G15432" s="599" t="s">
        <v>4133</v>
      </c>
      <c r="H15432" s="600" t="s">
        <v>4134</v>
      </c>
    </row>
    <row r="15433" spans="1:8">
      <c r="A15433" s="601"/>
      <c r="B15433" s="602"/>
      <c r="C15433" s="602"/>
      <c r="D15433" s="603"/>
      <c r="E15433" s="604" t="s">
        <v>4141</v>
      </c>
      <c r="F15433" s="605"/>
      <c r="G15433" s="606" t="s">
        <v>4141</v>
      </c>
      <c r="H15433" s="607" t="s">
        <v>4141</v>
      </c>
    </row>
    <row r="15434" spans="1:8">
      <c r="A15434" s="601"/>
      <c r="B15434" s="602"/>
      <c r="C15434" s="602"/>
      <c r="D15434" s="603"/>
      <c r="E15434" s="604" t="s">
        <v>4141</v>
      </c>
      <c r="F15434" s="605"/>
      <c r="G15434" s="606" t="s">
        <v>4141</v>
      </c>
      <c r="H15434" s="607" t="s">
        <v>4141</v>
      </c>
    </row>
    <row r="15435" spans="1:8">
      <c r="A15435" s="608"/>
      <c r="B15435" s="609"/>
      <c r="C15435" s="609"/>
      <c r="D15435" s="610"/>
      <c r="E15435" s="623" t="s">
        <v>4142</v>
      </c>
      <c r="F15435" s="624"/>
      <c r="G15435" s="625"/>
      <c r="H15435" s="612">
        <v>0</v>
      </c>
    </row>
    <row r="15436" spans="1:8">
      <c r="A15436" s="613" t="s">
        <v>4143</v>
      </c>
      <c r="B15436" s="614"/>
      <c r="C15436" s="615"/>
      <c r="D15436" s="616"/>
      <c r="E15436" s="615"/>
      <c r="F15436" s="615"/>
      <c r="G15436" s="617"/>
      <c r="H15436" s="618"/>
    </row>
    <row r="15437" spans="1:8">
      <c r="A15437" s="594" t="s">
        <v>4064</v>
      </c>
      <c r="B15437" s="595"/>
      <c r="C15437" s="595"/>
      <c r="D15437" s="596"/>
      <c r="E15437" s="597" t="s">
        <v>4130</v>
      </c>
      <c r="F15437" s="598" t="s">
        <v>4144</v>
      </c>
      <c r="G15437" s="599" t="s">
        <v>4133</v>
      </c>
      <c r="H15437" s="600" t="s">
        <v>4134</v>
      </c>
    </row>
    <row r="15438" spans="1:8">
      <c r="A15438" s="601" t="s">
        <v>4145</v>
      </c>
      <c r="B15438" s="602"/>
      <c r="C15438" s="602"/>
      <c r="D15438" s="603"/>
      <c r="E15438" s="604" t="s">
        <v>4146</v>
      </c>
      <c r="F15438" s="619">
        <v>0.24</v>
      </c>
      <c r="G15438" s="606">
        <v>1587.2183463750353</v>
      </c>
      <c r="H15438" s="607">
        <v>380.93</v>
      </c>
    </row>
    <row r="15439" spans="1:8">
      <c r="A15439" s="601" t="s">
        <v>5531</v>
      </c>
      <c r="B15439" s="602"/>
      <c r="C15439" s="602"/>
      <c r="D15439" s="603"/>
      <c r="E15439" s="604" t="s">
        <v>4146</v>
      </c>
      <c r="F15439" s="619">
        <v>0.24</v>
      </c>
      <c r="G15439" s="606">
        <v>10824.829122277741</v>
      </c>
      <c r="H15439" s="607">
        <v>2597.96</v>
      </c>
    </row>
    <row r="15440" spans="1:8">
      <c r="A15440" s="601"/>
      <c r="B15440" s="602"/>
      <c r="C15440" s="602"/>
      <c r="D15440" s="603"/>
      <c r="E15440" s="604" t="s">
        <v>4141</v>
      </c>
      <c r="F15440" s="619" t="s">
        <v>4141</v>
      </c>
      <c r="G15440" s="606" t="s">
        <v>4141</v>
      </c>
      <c r="H15440" s="607" t="s">
        <v>4141</v>
      </c>
    </row>
    <row r="15441" spans="1:8">
      <c r="A15441" s="620"/>
      <c r="B15441" s="621"/>
      <c r="C15441" s="621"/>
      <c r="D15441" s="622"/>
      <c r="E15441" s="623" t="s">
        <v>4147</v>
      </c>
      <c r="F15441" s="624"/>
      <c r="G15441" s="625"/>
      <c r="H15441" s="612">
        <v>2978.89</v>
      </c>
    </row>
    <row r="15442" spans="1:8">
      <c r="A15442" s="626" t="s">
        <v>4148</v>
      </c>
      <c r="B15442" s="627"/>
      <c r="C15442" s="628"/>
      <c r="D15442" s="629"/>
      <c r="E15442" s="628"/>
      <c r="F15442" s="628"/>
      <c r="G15442" s="630"/>
      <c r="H15442" s="631"/>
    </row>
    <row r="15443" spans="1:8">
      <c r="A15443" s="594" t="s">
        <v>4064</v>
      </c>
      <c r="B15443" s="595"/>
      <c r="C15443" s="595"/>
      <c r="D15443" s="596"/>
      <c r="E15443" s="597" t="s">
        <v>4130</v>
      </c>
      <c r="F15443" s="598" t="s">
        <v>4132</v>
      </c>
      <c r="G15443" s="599" t="s">
        <v>4133</v>
      </c>
      <c r="H15443" s="600" t="s">
        <v>4134</v>
      </c>
    </row>
    <row r="15444" spans="1:8">
      <c r="A15444" s="601"/>
      <c r="B15444" s="602"/>
      <c r="C15444" s="602"/>
      <c r="D15444" s="603"/>
      <c r="E15444" s="604" t="s">
        <v>4141</v>
      </c>
      <c r="F15444" s="655"/>
      <c r="G15444" s="606" t="s">
        <v>4141</v>
      </c>
      <c r="H15444" s="607" t="s">
        <v>4141</v>
      </c>
    </row>
    <row r="15445" spans="1:8">
      <c r="A15445" s="601"/>
      <c r="B15445" s="602"/>
      <c r="C15445" s="602"/>
      <c r="D15445" s="603"/>
      <c r="E15445" s="604" t="s">
        <v>4141</v>
      </c>
      <c r="F15445" s="655"/>
      <c r="G15445" s="606" t="s">
        <v>4141</v>
      </c>
      <c r="H15445" s="607" t="s">
        <v>4141</v>
      </c>
    </row>
    <row r="15446" spans="1:8">
      <c r="A15446" s="601"/>
      <c r="B15446" s="602"/>
      <c r="C15446" s="602"/>
      <c r="D15446" s="603"/>
      <c r="E15446" s="623" t="s">
        <v>4150</v>
      </c>
      <c r="F15446" s="624"/>
      <c r="G15446" s="625"/>
      <c r="H15446" s="612">
        <v>0</v>
      </c>
    </row>
    <row r="15447" spans="1:8">
      <c r="A15447" s="634" t="s">
        <v>4151</v>
      </c>
      <c r="B15447" s="635"/>
      <c r="C15447" s="636"/>
      <c r="D15447" s="637"/>
      <c r="E15447" s="636"/>
      <c r="F15447" s="636"/>
      <c r="G15447" s="638"/>
      <c r="H15447" s="639"/>
    </row>
    <row r="15448" spans="1:8">
      <c r="A15448" s="594" t="s">
        <v>4064</v>
      </c>
      <c r="B15448" s="595"/>
      <c r="C15448" s="595"/>
      <c r="D15448" s="596"/>
      <c r="E15448" s="597" t="s">
        <v>4130</v>
      </c>
      <c r="F15448" s="598" t="s">
        <v>4144</v>
      </c>
      <c r="G15448" s="599" t="s">
        <v>4133</v>
      </c>
      <c r="H15448" s="600" t="s">
        <v>4134</v>
      </c>
    </row>
    <row r="15449" spans="1:8">
      <c r="A15449" s="601" t="s">
        <v>4195</v>
      </c>
      <c r="B15449" s="602"/>
      <c r="C15449" s="602"/>
      <c r="D15449" s="603"/>
      <c r="E15449" s="604" t="s">
        <v>4146</v>
      </c>
      <c r="F15449" s="640">
        <v>0.24</v>
      </c>
      <c r="G15449" s="606">
        <v>45029.264109374999</v>
      </c>
      <c r="H15449" s="607">
        <v>10807.02</v>
      </c>
    </row>
    <row r="15450" spans="1:8">
      <c r="A15450" s="601"/>
      <c r="B15450" s="602"/>
      <c r="C15450" s="602"/>
      <c r="D15450" s="603"/>
      <c r="E15450" s="604" t="s">
        <v>4141</v>
      </c>
      <c r="F15450" s="605"/>
      <c r="G15450" s="606" t="s">
        <v>4141</v>
      </c>
      <c r="H15450" s="607" t="s">
        <v>4141</v>
      </c>
    </row>
    <row r="15451" spans="1:8" ht="13.5" thickBot="1">
      <c r="A15451" s="641"/>
      <c r="B15451" s="642"/>
      <c r="C15451" s="642"/>
      <c r="D15451" s="643"/>
      <c r="E15451" s="644" t="s">
        <v>4153</v>
      </c>
      <c r="F15451" s="645"/>
      <c r="G15451" s="646"/>
      <c r="H15451" s="647">
        <v>10807.02</v>
      </c>
    </row>
    <row r="15452" spans="1:8" ht="13.5" thickBot="1">
      <c r="A15452" s="648" t="s">
        <v>4154</v>
      </c>
      <c r="B15452" s="649"/>
      <c r="C15452" s="649"/>
      <c r="D15452" s="649"/>
      <c r="E15452" s="650"/>
      <c r="F15452" s="651">
        <v>13785.91</v>
      </c>
      <c r="G15452" s="660"/>
      <c r="H15452" s="661"/>
    </row>
    <row r="15453" spans="1:8" ht="15">
      <c r="A15453" s="579"/>
      <c r="B15453" s="579"/>
      <c r="C15453" s="579"/>
      <c r="D15453" s="579"/>
      <c r="E15453" s="579"/>
      <c r="F15453" s="579"/>
      <c r="G15453" s="579"/>
      <c r="H15453" s="579"/>
    </row>
    <row r="15454" spans="1:8" ht="15.75" thickBot="1">
      <c r="A15454" s="587"/>
      <c r="B15454" s="587"/>
      <c r="C15454" s="587"/>
      <c r="D15454" s="587"/>
      <c r="E15454" s="587"/>
      <c r="F15454" s="587"/>
      <c r="G15454" s="587"/>
      <c r="H15454" s="587"/>
    </row>
    <row r="15455" spans="1:8" ht="26.25" thickBot="1">
      <c r="A15455" s="658" t="s">
        <v>4129</v>
      </c>
      <c r="B15455" s="574"/>
      <c r="C15455" s="659"/>
      <c r="D15455" s="582" t="s">
        <v>1192</v>
      </c>
      <c r="E15455" s="583" t="s">
        <v>4130</v>
      </c>
      <c r="F15455" s="584" t="s">
        <v>25</v>
      </c>
      <c r="G15455" s="585" t="s">
        <v>0</v>
      </c>
      <c r="H15455" s="586" t="s">
        <v>5532</v>
      </c>
    </row>
    <row r="15456" spans="1:8" ht="15.75" customHeight="1" thickBot="1">
      <c r="A15456" s="580"/>
      <c r="B15456" s="580"/>
      <c r="C15456" s="580"/>
      <c r="D15456" s="580"/>
      <c r="E15456" s="580"/>
      <c r="F15456" s="580"/>
      <c r="G15456" s="580"/>
      <c r="H15456" s="580"/>
    </row>
    <row r="15457" spans="1:8">
      <c r="A15457" s="588" t="s">
        <v>1297</v>
      </c>
      <c r="B15457" s="589"/>
      <c r="C15457" s="590"/>
      <c r="D15457" s="591"/>
      <c r="E15457" s="590"/>
      <c r="F15457" s="590"/>
      <c r="G15457" s="592"/>
      <c r="H15457" s="593"/>
    </row>
    <row r="15458" spans="1:8">
      <c r="A15458" s="594" t="s">
        <v>4064</v>
      </c>
      <c r="B15458" s="595"/>
      <c r="C15458" s="595"/>
      <c r="D15458" s="596"/>
      <c r="E15458" s="597" t="s">
        <v>4130</v>
      </c>
      <c r="F15458" s="598" t="s">
        <v>4132</v>
      </c>
      <c r="G15458" s="599" t="s">
        <v>4133</v>
      </c>
      <c r="H15458" s="600" t="s">
        <v>4134</v>
      </c>
    </row>
    <row r="15459" spans="1:8">
      <c r="A15459" s="601" t="s">
        <v>4347</v>
      </c>
      <c r="B15459" s="602"/>
      <c r="C15459" s="602"/>
      <c r="D15459" s="603"/>
      <c r="E15459" s="604" t="s">
        <v>4157</v>
      </c>
      <c r="F15459" s="605">
        <v>0.01</v>
      </c>
      <c r="G15459" s="606">
        <v>6510</v>
      </c>
      <c r="H15459" s="607">
        <v>65.099999999999994</v>
      </c>
    </row>
    <row r="15460" spans="1:8">
      <c r="A15460" s="601" t="s">
        <v>4156</v>
      </c>
      <c r="B15460" s="602"/>
      <c r="C15460" s="602"/>
      <c r="D15460" s="603"/>
      <c r="E15460" s="604" t="s">
        <v>4157</v>
      </c>
      <c r="F15460" s="605">
        <v>0.01</v>
      </c>
      <c r="G15460" s="606">
        <v>7214</v>
      </c>
      <c r="H15460" s="607">
        <v>72.14</v>
      </c>
    </row>
    <row r="15461" spans="1:8">
      <c r="A15461" s="601" t="s">
        <v>4298</v>
      </c>
      <c r="B15461" s="602"/>
      <c r="C15461" s="602"/>
      <c r="D15461" s="603"/>
      <c r="E15461" s="604" t="s">
        <v>4136</v>
      </c>
      <c r="F15461" s="605">
        <v>0.02</v>
      </c>
      <c r="G15461" s="606">
        <v>14994</v>
      </c>
      <c r="H15461" s="607">
        <v>299.88</v>
      </c>
    </row>
    <row r="15462" spans="1:8">
      <c r="A15462" s="601" t="s">
        <v>5533</v>
      </c>
      <c r="B15462" s="602"/>
      <c r="C15462" s="602"/>
      <c r="D15462" s="603"/>
      <c r="E15462" s="604" t="s">
        <v>4228</v>
      </c>
      <c r="F15462" s="681">
        <v>5.0000000000000001E-3</v>
      </c>
      <c r="G15462" s="606">
        <v>156014</v>
      </c>
      <c r="H15462" s="607">
        <v>780.07</v>
      </c>
    </row>
    <row r="15463" spans="1:8">
      <c r="A15463" s="601"/>
      <c r="B15463" s="602"/>
      <c r="C15463" s="602"/>
      <c r="D15463" s="603"/>
      <c r="E15463" s="604" t="s">
        <v>4141</v>
      </c>
      <c r="F15463" s="605"/>
      <c r="G15463" s="606" t="s">
        <v>4141</v>
      </c>
      <c r="H15463" s="607" t="s">
        <v>4141</v>
      </c>
    </row>
    <row r="15464" spans="1:8">
      <c r="A15464" s="608"/>
      <c r="B15464" s="609"/>
      <c r="C15464" s="609"/>
      <c r="D15464" s="610"/>
      <c r="E15464" s="623" t="s">
        <v>4142</v>
      </c>
      <c r="F15464" s="624"/>
      <c r="G15464" s="625"/>
      <c r="H15464" s="612">
        <v>1217.19</v>
      </c>
    </row>
    <row r="15465" spans="1:8">
      <c r="A15465" s="613" t="s">
        <v>4143</v>
      </c>
      <c r="B15465" s="614"/>
      <c r="C15465" s="615"/>
      <c r="D15465" s="616"/>
      <c r="E15465" s="615"/>
      <c r="F15465" s="615"/>
      <c r="G15465" s="617"/>
      <c r="H15465" s="618"/>
    </row>
    <row r="15466" spans="1:8">
      <c r="A15466" s="594" t="s">
        <v>4064</v>
      </c>
      <c r="B15466" s="595"/>
      <c r="C15466" s="595"/>
      <c r="D15466" s="596"/>
      <c r="E15466" s="597" t="s">
        <v>4130</v>
      </c>
      <c r="F15466" s="598" t="s">
        <v>4144</v>
      </c>
      <c r="G15466" s="599" t="s">
        <v>4133</v>
      </c>
      <c r="H15466" s="600" t="s">
        <v>4134</v>
      </c>
    </row>
    <row r="15467" spans="1:8">
      <c r="A15467" s="601" t="s">
        <v>4145</v>
      </c>
      <c r="B15467" s="602"/>
      <c r="C15467" s="602"/>
      <c r="D15467" s="603"/>
      <c r="E15467" s="604" t="s">
        <v>4146</v>
      </c>
      <c r="F15467" s="619">
        <v>7.0000000000000007E-2</v>
      </c>
      <c r="G15467" s="606">
        <v>1587.2183463750353</v>
      </c>
      <c r="H15467" s="607">
        <v>111.11</v>
      </c>
    </row>
    <row r="15468" spans="1:8">
      <c r="A15468" s="601" t="s">
        <v>5534</v>
      </c>
      <c r="B15468" s="602"/>
      <c r="C15468" s="602"/>
      <c r="D15468" s="603"/>
      <c r="E15468" s="604" t="s">
        <v>4146</v>
      </c>
      <c r="F15468" s="619">
        <v>7.0000000000000007E-2</v>
      </c>
      <c r="G15468" s="606">
        <v>3228.0846728575466</v>
      </c>
      <c r="H15468" s="607">
        <v>225.97</v>
      </c>
    </row>
    <row r="15469" spans="1:8">
      <c r="A15469" s="601"/>
      <c r="B15469" s="602"/>
      <c r="C15469" s="602"/>
      <c r="D15469" s="603"/>
      <c r="E15469" s="604" t="s">
        <v>4141</v>
      </c>
      <c r="F15469" s="619" t="s">
        <v>4141</v>
      </c>
      <c r="G15469" s="606" t="s">
        <v>4141</v>
      </c>
      <c r="H15469" s="607" t="s">
        <v>4141</v>
      </c>
    </row>
    <row r="15470" spans="1:8">
      <c r="A15470" s="620"/>
      <c r="B15470" s="621"/>
      <c r="C15470" s="621"/>
      <c r="D15470" s="622"/>
      <c r="E15470" s="623" t="s">
        <v>4147</v>
      </c>
      <c r="F15470" s="624"/>
      <c r="G15470" s="625"/>
      <c r="H15470" s="612">
        <v>337.08</v>
      </c>
    </row>
    <row r="15471" spans="1:8">
      <c r="A15471" s="626" t="s">
        <v>4148</v>
      </c>
      <c r="B15471" s="627"/>
      <c r="C15471" s="628"/>
      <c r="D15471" s="629"/>
      <c r="E15471" s="628"/>
      <c r="F15471" s="628"/>
      <c r="G15471" s="630"/>
      <c r="H15471" s="631"/>
    </row>
    <row r="15472" spans="1:8">
      <c r="A15472" s="594" t="s">
        <v>4064</v>
      </c>
      <c r="B15472" s="595"/>
      <c r="C15472" s="595"/>
      <c r="D15472" s="596"/>
      <c r="E15472" s="597" t="s">
        <v>4130</v>
      </c>
      <c r="F15472" s="598" t="s">
        <v>4132</v>
      </c>
      <c r="G15472" s="599" t="s">
        <v>4133</v>
      </c>
      <c r="H15472" s="600" t="s">
        <v>4134</v>
      </c>
    </row>
    <row r="15473" spans="1:8">
      <c r="A15473" s="601"/>
      <c r="B15473" s="602"/>
      <c r="C15473" s="602"/>
      <c r="D15473" s="603"/>
      <c r="E15473" s="604" t="s">
        <v>4141</v>
      </c>
      <c r="F15473" s="655"/>
      <c r="G15473" s="606" t="s">
        <v>4141</v>
      </c>
      <c r="H15473" s="607" t="s">
        <v>4141</v>
      </c>
    </row>
    <row r="15474" spans="1:8">
      <c r="A15474" s="601"/>
      <c r="B15474" s="602"/>
      <c r="C15474" s="602"/>
      <c r="D15474" s="603"/>
      <c r="E15474" s="604" t="s">
        <v>4141</v>
      </c>
      <c r="F15474" s="655"/>
      <c r="G15474" s="606" t="s">
        <v>4141</v>
      </c>
      <c r="H15474" s="607" t="s">
        <v>4141</v>
      </c>
    </row>
    <row r="15475" spans="1:8">
      <c r="A15475" s="601"/>
      <c r="B15475" s="602"/>
      <c r="C15475" s="602"/>
      <c r="D15475" s="603"/>
      <c r="E15475" s="623" t="s">
        <v>4150</v>
      </c>
      <c r="F15475" s="624"/>
      <c r="G15475" s="625"/>
      <c r="H15475" s="612">
        <v>0</v>
      </c>
    </row>
    <row r="15476" spans="1:8">
      <c r="A15476" s="634" t="s">
        <v>4151</v>
      </c>
      <c r="B15476" s="635"/>
      <c r="C15476" s="636"/>
      <c r="D15476" s="637"/>
      <c r="E15476" s="636"/>
      <c r="F15476" s="636"/>
      <c r="G15476" s="638"/>
      <c r="H15476" s="639"/>
    </row>
    <row r="15477" spans="1:8">
      <c r="A15477" s="594" t="s">
        <v>4064</v>
      </c>
      <c r="B15477" s="595"/>
      <c r="C15477" s="595"/>
      <c r="D15477" s="596"/>
      <c r="E15477" s="597" t="s">
        <v>4130</v>
      </c>
      <c r="F15477" s="598" t="s">
        <v>4144</v>
      </c>
      <c r="G15477" s="599" t="s">
        <v>4133</v>
      </c>
      <c r="H15477" s="600" t="s">
        <v>4134</v>
      </c>
    </row>
    <row r="15478" spans="1:8">
      <c r="A15478" s="601" t="s">
        <v>5535</v>
      </c>
      <c r="B15478" s="602"/>
      <c r="C15478" s="602"/>
      <c r="D15478" s="603"/>
      <c r="E15478" s="604" t="s">
        <v>4146</v>
      </c>
      <c r="F15478" s="640">
        <v>7.0000000000000007E-2</v>
      </c>
      <c r="G15478" s="606">
        <v>72958.022718749999</v>
      </c>
      <c r="H15478" s="607">
        <v>5107.0600000000004</v>
      </c>
    </row>
    <row r="15479" spans="1:8">
      <c r="A15479" s="601"/>
      <c r="B15479" s="602"/>
      <c r="C15479" s="602"/>
      <c r="D15479" s="603"/>
      <c r="E15479" s="604" t="s">
        <v>4141</v>
      </c>
      <c r="F15479" s="605"/>
      <c r="G15479" s="606" t="s">
        <v>4141</v>
      </c>
      <c r="H15479" s="607" t="s">
        <v>4141</v>
      </c>
    </row>
    <row r="15480" spans="1:8" ht="13.5" thickBot="1">
      <c r="A15480" s="641"/>
      <c r="B15480" s="642"/>
      <c r="C15480" s="642"/>
      <c r="D15480" s="643"/>
      <c r="E15480" s="644" t="s">
        <v>4153</v>
      </c>
      <c r="F15480" s="645"/>
      <c r="G15480" s="646"/>
      <c r="H15480" s="647">
        <v>5107.0600000000004</v>
      </c>
    </row>
    <row r="15481" spans="1:8" ht="13.5" thickBot="1">
      <c r="A15481" s="648" t="s">
        <v>4154</v>
      </c>
      <c r="B15481" s="649"/>
      <c r="C15481" s="649"/>
      <c r="D15481" s="649"/>
      <c r="E15481" s="650"/>
      <c r="F15481" s="651">
        <v>6661.33</v>
      </c>
      <c r="G15481" s="660"/>
      <c r="H15481" s="661"/>
    </row>
    <row r="15482" spans="1:8" ht="15">
      <c r="A15482" s="579"/>
      <c r="B15482" s="579"/>
      <c r="C15482" s="579"/>
      <c r="D15482" s="579"/>
      <c r="E15482" s="579"/>
      <c r="F15482" s="579"/>
      <c r="G15482" s="579"/>
      <c r="H15482" s="579"/>
    </row>
    <row r="15483" spans="1:8" ht="15.75" thickBot="1">
      <c r="A15483" s="587"/>
      <c r="B15483" s="587"/>
      <c r="C15483" s="587"/>
      <c r="D15483" s="587"/>
      <c r="E15483" s="587"/>
      <c r="F15483" s="587"/>
      <c r="G15483" s="587"/>
      <c r="H15483" s="587"/>
    </row>
    <row r="15484" spans="1:8" ht="13.5" thickBot="1">
      <c r="A15484" s="658" t="s">
        <v>4129</v>
      </c>
      <c r="B15484" s="574"/>
      <c r="C15484" s="659"/>
      <c r="D15484" s="582" t="s">
        <v>1194</v>
      </c>
      <c r="E15484" s="583" t="s">
        <v>4130</v>
      </c>
      <c r="F15484" s="584" t="s">
        <v>33</v>
      </c>
      <c r="G15484" s="585" t="s">
        <v>0</v>
      </c>
      <c r="H15484" s="586" t="s">
        <v>5536</v>
      </c>
    </row>
    <row r="15485" spans="1:8" ht="15.75" customHeight="1" thickBot="1">
      <c r="A15485" s="580"/>
      <c r="B15485" s="580"/>
      <c r="C15485" s="580"/>
      <c r="D15485" s="580"/>
      <c r="E15485" s="580"/>
      <c r="F15485" s="580"/>
      <c r="G15485" s="580"/>
      <c r="H15485" s="580"/>
    </row>
    <row r="15486" spans="1:8">
      <c r="A15486" s="588" t="s">
        <v>1297</v>
      </c>
      <c r="B15486" s="589"/>
      <c r="C15486" s="590"/>
      <c r="D15486" s="591"/>
      <c r="E15486" s="590"/>
      <c r="F15486" s="590"/>
      <c r="G15486" s="592"/>
      <c r="H15486" s="593"/>
    </row>
    <row r="15487" spans="1:8">
      <c r="A15487" s="594" t="s">
        <v>4064</v>
      </c>
      <c r="B15487" s="595"/>
      <c r="C15487" s="595"/>
      <c r="D15487" s="596"/>
      <c r="E15487" s="597" t="s">
        <v>4130</v>
      </c>
      <c r="F15487" s="598" t="s">
        <v>4132</v>
      </c>
      <c r="G15487" s="599" t="s">
        <v>4133</v>
      </c>
      <c r="H15487" s="600" t="s">
        <v>4134</v>
      </c>
    </row>
    <row r="15488" spans="1:8">
      <c r="A15488" s="601"/>
      <c r="B15488" s="602"/>
      <c r="C15488" s="602"/>
      <c r="D15488" s="603"/>
      <c r="E15488" s="604" t="s">
        <v>4141</v>
      </c>
      <c r="F15488" s="605"/>
      <c r="G15488" s="606" t="s">
        <v>4141</v>
      </c>
      <c r="H15488" s="607" t="s">
        <v>4141</v>
      </c>
    </row>
    <row r="15489" spans="1:8">
      <c r="A15489" s="601"/>
      <c r="B15489" s="602"/>
      <c r="C15489" s="602"/>
      <c r="D15489" s="603"/>
      <c r="E15489" s="604" t="s">
        <v>4141</v>
      </c>
      <c r="F15489" s="605"/>
      <c r="G15489" s="606" t="s">
        <v>4141</v>
      </c>
      <c r="H15489" s="607" t="s">
        <v>4141</v>
      </c>
    </row>
    <row r="15490" spans="1:8">
      <c r="A15490" s="601"/>
      <c r="B15490" s="602"/>
      <c r="C15490" s="602"/>
      <c r="D15490" s="603"/>
      <c r="E15490" s="604" t="s">
        <v>4141</v>
      </c>
      <c r="F15490" s="605"/>
      <c r="G15490" s="606" t="s">
        <v>4141</v>
      </c>
      <c r="H15490" s="607" t="s">
        <v>4141</v>
      </c>
    </row>
    <row r="15491" spans="1:8">
      <c r="A15491" s="601"/>
      <c r="B15491" s="602"/>
      <c r="C15491" s="602"/>
      <c r="D15491" s="603"/>
      <c r="E15491" s="604" t="s">
        <v>4141</v>
      </c>
      <c r="F15491" s="681"/>
      <c r="G15491" s="606" t="s">
        <v>4141</v>
      </c>
      <c r="H15491" s="607" t="s">
        <v>4141</v>
      </c>
    </row>
    <row r="15492" spans="1:8">
      <c r="A15492" s="601"/>
      <c r="B15492" s="602"/>
      <c r="C15492" s="602"/>
      <c r="D15492" s="603"/>
      <c r="E15492" s="604" t="s">
        <v>4141</v>
      </c>
      <c r="F15492" s="605"/>
      <c r="G15492" s="606" t="s">
        <v>4141</v>
      </c>
      <c r="H15492" s="607" t="s">
        <v>4141</v>
      </c>
    </row>
    <row r="15493" spans="1:8">
      <c r="A15493" s="608"/>
      <c r="B15493" s="609"/>
      <c r="C15493" s="609"/>
      <c r="D15493" s="610"/>
      <c r="E15493" s="623" t="s">
        <v>4142</v>
      </c>
      <c r="F15493" s="624"/>
      <c r="G15493" s="625"/>
      <c r="H15493" s="612">
        <v>0</v>
      </c>
    </row>
    <row r="15494" spans="1:8">
      <c r="A15494" s="613" t="s">
        <v>4143</v>
      </c>
      <c r="B15494" s="614"/>
      <c r="C15494" s="615"/>
      <c r="D15494" s="616"/>
      <c r="E15494" s="615"/>
      <c r="F15494" s="615"/>
      <c r="G15494" s="617"/>
      <c r="H15494" s="618"/>
    </row>
    <row r="15495" spans="1:8">
      <c r="A15495" s="594" t="s">
        <v>4064</v>
      </c>
      <c r="B15495" s="595"/>
      <c r="C15495" s="595"/>
      <c r="D15495" s="596"/>
      <c r="E15495" s="597" t="s">
        <v>4130</v>
      </c>
      <c r="F15495" s="598" t="s">
        <v>4144</v>
      </c>
      <c r="G15495" s="599" t="s">
        <v>4133</v>
      </c>
      <c r="H15495" s="600" t="s">
        <v>4134</v>
      </c>
    </row>
    <row r="15496" spans="1:8" ht="15" customHeight="1">
      <c r="A15496" s="601" t="s">
        <v>4145</v>
      </c>
      <c r="B15496" s="602"/>
      <c r="C15496" s="602"/>
      <c r="D15496" s="603"/>
      <c r="E15496" s="604" t="s">
        <v>4146</v>
      </c>
      <c r="F15496" s="619">
        <v>1.68</v>
      </c>
      <c r="G15496" s="606">
        <v>1587.2183463750353</v>
      </c>
      <c r="H15496" s="607">
        <v>2666.53</v>
      </c>
    </row>
    <row r="15497" spans="1:8" ht="15" customHeight="1">
      <c r="A15497" s="601" t="s">
        <v>5537</v>
      </c>
      <c r="B15497" s="602"/>
      <c r="C15497" s="602"/>
      <c r="D15497" s="603"/>
      <c r="E15497" s="604" t="s">
        <v>4146</v>
      </c>
      <c r="F15497" s="619">
        <v>1.68</v>
      </c>
      <c r="G15497" s="606">
        <v>16761.025737720374</v>
      </c>
      <c r="H15497" s="607">
        <v>28158.52</v>
      </c>
    </row>
    <row r="15498" spans="1:8">
      <c r="A15498" s="601" t="s">
        <v>4185</v>
      </c>
      <c r="B15498" s="602"/>
      <c r="C15498" s="602"/>
      <c r="D15498" s="603"/>
      <c r="E15498" s="604" t="s">
        <v>4146</v>
      </c>
      <c r="F15498" s="619">
        <v>1.68</v>
      </c>
      <c r="G15498" s="606">
        <v>10824.829122277741</v>
      </c>
      <c r="H15498" s="607">
        <v>18185.71</v>
      </c>
    </row>
    <row r="15499" spans="1:8">
      <c r="A15499" s="620"/>
      <c r="B15499" s="621"/>
      <c r="C15499" s="621"/>
      <c r="D15499" s="622"/>
      <c r="E15499" s="623" t="s">
        <v>4147</v>
      </c>
      <c r="F15499" s="624"/>
      <c r="G15499" s="625"/>
      <c r="H15499" s="612">
        <v>49010.76</v>
      </c>
    </row>
    <row r="15500" spans="1:8">
      <c r="A15500" s="626" t="s">
        <v>4148</v>
      </c>
      <c r="B15500" s="627"/>
      <c r="C15500" s="628"/>
      <c r="D15500" s="629"/>
      <c r="E15500" s="628"/>
      <c r="F15500" s="628"/>
      <c r="G15500" s="630"/>
      <c r="H15500" s="631"/>
    </row>
    <row r="15501" spans="1:8">
      <c r="A15501" s="594" t="s">
        <v>4064</v>
      </c>
      <c r="B15501" s="595"/>
      <c r="C15501" s="595"/>
      <c r="D15501" s="596"/>
      <c r="E15501" s="597" t="s">
        <v>4130</v>
      </c>
      <c r="F15501" s="598" t="s">
        <v>4132</v>
      </c>
      <c r="G15501" s="599" t="s">
        <v>4133</v>
      </c>
      <c r="H15501" s="600" t="s">
        <v>4134</v>
      </c>
    </row>
    <row r="15502" spans="1:8">
      <c r="A15502" s="601"/>
      <c r="B15502" s="602"/>
      <c r="C15502" s="602"/>
      <c r="D15502" s="603"/>
      <c r="E15502" s="604" t="s">
        <v>4141</v>
      </c>
      <c r="F15502" s="655"/>
      <c r="G15502" s="606" t="s">
        <v>4141</v>
      </c>
      <c r="H15502" s="607" t="s">
        <v>4141</v>
      </c>
    </row>
    <row r="15503" spans="1:8">
      <c r="A15503" s="601"/>
      <c r="B15503" s="602"/>
      <c r="C15503" s="602"/>
      <c r="D15503" s="603"/>
      <c r="E15503" s="604" t="s">
        <v>4141</v>
      </c>
      <c r="F15503" s="655"/>
      <c r="G15503" s="606" t="s">
        <v>4141</v>
      </c>
      <c r="H15503" s="607" t="s">
        <v>4141</v>
      </c>
    </row>
    <row r="15504" spans="1:8">
      <c r="A15504" s="601"/>
      <c r="B15504" s="602"/>
      <c r="C15504" s="602"/>
      <c r="D15504" s="603"/>
      <c r="E15504" s="623" t="s">
        <v>4150</v>
      </c>
      <c r="F15504" s="624"/>
      <c r="G15504" s="625"/>
      <c r="H15504" s="612">
        <v>0</v>
      </c>
    </row>
    <row r="15505" spans="1:8">
      <c r="A15505" s="634" t="s">
        <v>4151</v>
      </c>
      <c r="B15505" s="635"/>
      <c r="C15505" s="636"/>
      <c r="D15505" s="637"/>
      <c r="E15505" s="636"/>
      <c r="F15505" s="636"/>
      <c r="G15505" s="638"/>
      <c r="H15505" s="639"/>
    </row>
    <row r="15506" spans="1:8">
      <c r="A15506" s="594" t="s">
        <v>4064</v>
      </c>
      <c r="B15506" s="595"/>
      <c r="C15506" s="595"/>
      <c r="D15506" s="596"/>
      <c r="E15506" s="597" t="s">
        <v>4130</v>
      </c>
      <c r="F15506" s="598" t="s">
        <v>4144</v>
      </c>
      <c r="G15506" s="599" t="s">
        <v>4133</v>
      </c>
      <c r="H15506" s="600" t="s">
        <v>4134</v>
      </c>
    </row>
    <row r="15507" spans="1:8" ht="15" customHeight="1">
      <c r="A15507" s="601" t="s">
        <v>4152</v>
      </c>
      <c r="B15507" s="602"/>
      <c r="C15507" s="602"/>
      <c r="D15507" s="603"/>
      <c r="E15507" s="604" t="s">
        <v>4146</v>
      </c>
      <c r="F15507" s="640">
        <v>1.68</v>
      </c>
      <c r="G15507" s="606">
        <v>64327.520156250001</v>
      </c>
      <c r="H15507" s="607">
        <v>108070.23</v>
      </c>
    </row>
    <row r="15508" spans="1:8">
      <c r="A15508" s="601"/>
      <c r="B15508" s="602"/>
      <c r="C15508" s="602"/>
      <c r="D15508" s="603"/>
      <c r="E15508" s="604" t="s">
        <v>4141</v>
      </c>
      <c r="F15508" s="605"/>
      <c r="G15508" s="606" t="s">
        <v>4141</v>
      </c>
      <c r="H15508" s="607" t="s">
        <v>4141</v>
      </c>
    </row>
    <row r="15509" spans="1:8" ht="13.5" thickBot="1">
      <c r="A15509" s="641"/>
      <c r="B15509" s="642"/>
      <c r="C15509" s="642"/>
      <c r="D15509" s="643"/>
      <c r="E15509" s="644" t="s">
        <v>4153</v>
      </c>
      <c r="F15509" s="645"/>
      <c r="G15509" s="646"/>
      <c r="H15509" s="647">
        <v>108070.23</v>
      </c>
    </row>
    <row r="15510" spans="1:8" ht="13.5" thickBot="1">
      <c r="A15510" s="648" t="s">
        <v>4154</v>
      </c>
      <c r="B15510" s="649"/>
      <c r="C15510" s="649"/>
      <c r="D15510" s="649"/>
      <c r="E15510" s="650"/>
      <c r="F15510" s="651">
        <v>157080.99</v>
      </c>
      <c r="G15510" s="660"/>
      <c r="H15510" s="661"/>
    </row>
    <row r="15511" spans="1:8" ht="15">
      <c r="A15511" s="579"/>
      <c r="B15511" s="579"/>
      <c r="C15511" s="579"/>
      <c r="D15511" s="579"/>
      <c r="E15511" s="579"/>
      <c r="F15511" s="579"/>
      <c r="G15511" s="579"/>
      <c r="H15511" s="579"/>
    </row>
    <row r="15512" spans="1:8" ht="15.75" thickBot="1">
      <c r="A15512" s="587"/>
      <c r="B15512" s="587"/>
      <c r="C15512" s="587"/>
      <c r="D15512" s="587"/>
      <c r="E15512" s="587"/>
      <c r="F15512" s="587"/>
      <c r="G15512" s="587"/>
      <c r="H15512" s="587"/>
    </row>
    <row r="15513" spans="1:8" ht="26.25" thickBot="1">
      <c r="A15513" s="658" t="s">
        <v>4129</v>
      </c>
      <c r="B15513" s="574"/>
      <c r="C15513" s="659"/>
      <c r="D15513" s="582" t="s">
        <v>1196</v>
      </c>
      <c r="E15513" s="583" t="s">
        <v>4130</v>
      </c>
      <c r="F15513" s="584" t="s">
        <v>33</v>
      </c>
      <c r="G15513" s="585" t="s">
        <v>0</v>
      </c>
      <c r="H15513" s="586" t="s">
        <v>5538</v>
      </c>
    </row>
    <row r="15514" spans="1:8" ht="15.75" customHeight="1" thickBot="1">
      <c r="A15514" s="580"/>
      <c r="B15514" s="580"/>
      <c r="C15514" s="580"/>
      <c r="D15514" s="580"/>
      <c r="E15514" s="580"/>
      <c r="F15514" s="580"/>
      <c r="G15514" s="580"/>
      <c r="H15514" s="580"/>
    </row>
    <row r="15515" spans="1:8">
      <c r="A15515" s="588" t="s">
        <v>1297</v>
      </c>
      <c r="B15515" s="589"/>
      <c r="C15515" s="590"/>
      <c r="D15515" s="591"/>
      <c r="E15515" s="590"/>
      <c r="F15515" s="590"/>
      <c r="G15515" s="592"/>
      <c r="H15515" s="593"/>
    </row>
    <row r="15516" spans="1:8">
      <c r="A15516" s="594" t="s">
        <v>4064</v>
      </c>
      <c r="B15516" s="595"/>
      <c r="C15516" s="595"/>
      <c r="D15516" s="596"/>
      <c r="E15516" s="597" t="s">
        <v>4130</v>
      </c>
      <c r="F15516" s="598" t="s">
        <v>4132</v>
      </c>
      <c r="G15516" s="599" t="s">
        <v>4133</v>
      </c>
      <c r="H15516" s="600" t="s">
        <v>4134</v>
      </c>
    </row>
    <row r="15517" spans="1:8">
      <c r="A15517" s="601"/>
      <c r="B15517" s="602"/>
      <c r="C15517" s="602"/>
      <c r="D15517" s="603"/>
      <c r="E15517" s="604" t="s">
        <v>4141</v>
      </c>
      <c r="F15517" s="605"/>
      <c r="G15517" s="606" t="s">
        <v>4141</v>
      </c>
      <c r="H15517" s="607" t="s">
        <v>4141</v>
      </c>
    </row>
    <row r="15518" spans="1:8">
      <c r="A15518" s="601"/>
      <c r="B15518" s="602"/>
      <c r="C15518" s="602"/>
      <c r="D15518" s="603"/>
      <c r="E15518" s="604" t="s">
        <v>4141</v>
      </c>
      <c r="F15518" s="605"/>
      <c r="G15518" s="606" t="s">
        <v>4141</v>
      </c>
      <c r="H15518" s="607" t="s">
        <v>4141</v>
      </c>
    </row>
    <row r="15519" spans="1:8">
      <c r="A15519" s="601"/>
      <c r="B15519" s="602"/>
      <c r="C15519" s="602"/>
      <c r="D15519" s="603"/>
      <c r="E15519" s="604" t="s">
        <v>4141</v>
      </c>
      <c r="F15519" s="605"/>
      <c r="G15519" s="606" t="s">
        <v>4141</v>
      </c>
      <c r="H15519" s="607" t="s">
        <v>4141</v>
      </c>
    </row>
    <row r="15520" spans="1:8">
      <c r="A15520" s="601"/>
      <c r="B15520" s="602"/>
      <c r="C15520" s="602"/>
      <c r="D15520" s="603"/>
      <c r="E15520" s="604" t="s">
        <v>4141</v>
      </c>
      <c r="F15520" s="681"/>
      <c r="G15520" s="606" t="s">
        <v>4141</v>
      </c>
      <c r="H15520" s="607" t="s">
        <v>4141</v>
      </c>
    </row>
    <row r="15521" spans="1:8">
      <c r="A15521" s="601"/>
      <c r="B15521" s="602"/>
      <c r="C15521" s="602"/>
      <c r="D15521" s="603"/>
      <c r="E15521" s="604" t="s">
        <v>4141</v>
      </c>
      <c r="F15521" s="605"/>
      <c r="G15521" s="606" t="s">
        <v>4141</v>
      </c>
      <c r="H15521" s="607" t="s">
        <v>4141</v>
      </c>
    </row>
    <row r="15522" spans="1:8">
      <c r="A15522" s="608"/>
      <c r="B15522" s="609"/>
      <c r="C15522" s="609"/>
      <c r="D15522" s="610"/>
      <c r="E15522" s="623" t="s">
        <v>4142</v>
      </c>
      <c r="F15522" s="624"/>
      <c r="G15522" s="625"/>
      <c r="H15522" s="612">
        <v>0</v>
      </c>
    </row>
    <row r="15523" spans="1:8">
      <c r="A15523" s="613" t="s">
        <v>4143</v>
      </c>
      <c r="B15523" s="614"/>
      <c r="C15523" s="615"/>
      <c r="D15523" s="616"/>
      <c r="E15523" s="615"/>
      <c r="F15523" s="615"/>
      <c r="G15523" s="617"/>
      <c r="H15523" s="618"/>
    </row>
    <row r="15524" spans="1:8">
      <c r="A15524" s="594" t="s">
        <v>4064</v>
      </c>
      <c r="B15524" s="595"/>
      <c r="C15524" s="595"/>
      <c r="D15524" s="596"/>
      <c r="E15524" s="597" t="s">
        <v>4130</v>
      </c>
      <c r="F15524" s="598" t="s">
        <v>4144</v>
      </c>
      <c r="G15524" s="599" t="s">
        <v>4133</v>
      </c>
      <c r="H15524" s="600" t="s">
        <v>4134</v>
      </c>
    </row>
    <row r="15525" spans="1:8" ht="15" customHeight="1">
      <c r="A15525" s="601" t="s">
        <v>4145</v>
      </c>
      <c r="B15525" s="602"/>
      <c r="C15525" s="602"/>
      <c r="D15525" s="603"/>
      <c r="E15525" s="604" t="s">
        <v>4146</v>
      </c>
      <c r="F15525" s="619">
        <v>1.8</v>
      </c>
      <c r="G15525" s="606">
        <v>1587.2183463750353</v>
      </c>
      <c r="H15525" s="607">
        <v>2856.99</v>
      </c>
    </row>
    <row r="15526" spans="1:8" ht="15" customHeight="1">
      <c r="A15526" s="601" t="s">
        <v>5537</v>
      </c>
      <c r="B15526" s="602"/>
      <c r="C15526" s="602"/>
      <c r="D15526" s="603"/>
      <c r="E15526" s="604" t="s">
        <v>4146</v>
      </c>
      <c r="F15526" s="619">
        <v>1.8</v>
      </c>
      <c r="G15526" s="606">
        <v>16761.025737720374</v>
      </c>
      <c r="H15526" s="607">
        <v>30169.85</v>
      </c>
    </row>
    <row r="15527" spans="1:8">
      <c r="A15527" s="601" t="s">
        <v>4185</v>
      </c>
      <c r="B15527" s="602"/>
      <c r="C15527" s="602"/>
      <c r="D15527" s="603"/>
      <c r="E15527" s="604" t="s">
        <v>4146</v>
      </c>
      <c r="F15527" s="619">
        <v>1.8</v>
      </c>
      <c r="G15527" s="606">
        <v>10824.829122277741</v>
      </c>
      <c r="H15527" s="607">
        <v>19484.689999999999</v>
      </c>
    </row>
    <row r="15528" spans="1:8">
      <c r="A15528" s="620"/>
      <c r="B15528" s="621"/>
      <c r="C15528" s="621"/>
      <c r="D15528" s="622"/>
      <c r="E15528" s="623" t="s">
        <v>4147</v>
      </c>
      <c r="F15528" s="624"/>
      <c r="G15528" s="625"/>
      <c r="H15528" s="612">
        <v>52511.53</v>
      </c>
    </row>
    <row r="15529" spans="1:8">
      <c r="A15529" s="626" t="s">
        <v>4148</v>
      </c>
      <c r="B15529" s="627"/>
      <c r="C15529" s="628"/>
      <c r="D15529" s="629"/>
      <c r="E15529" s="628"/>
      <c r="F15529" s="628"/>
      <c r="G15529" s="630"/>
      <c r="H15529" s="631"/>
    </row>
    <row r="15530" spans="1:8">
      <c r="A15530" s="594" t="s">
        <v>4064</v>
      </c>
      <c r="B15530" s="595"/>
      <c r="C15530" s="595"/>
      <c r="D15530" s="596"/>
      <c r="E15530" s="597" t="s">
        <v>4130</v>
      </c>
      <c r="F15530" s="598" t="s">
        <v>4132</v>
      </c>
      <c r="G15530" s="599" t="s">
        <v>4133</v>
      </c>
      <c r="H15530" s="600" t="s">
        <v>4134</v>
      </c>
    </row>
    <row r="15531" spans="1:8">
      <c r="A15531" s="601"/>
      <c r="B15531" s="602"/>
      <c r="C15531" s="602"/>
      <c r="D15531" s="603"/>
      <c r="E15531" s="604" t="s">
        <v>4141</v>
      </c>
      <c r="F15531" s="655"/>
      <c r="G15531" s="606" t="s">
        <v>4141</v>
      </c>
      <c r="H15531" s="607" t="s">
        <v>4141</v>
      </c>
    </row>
    <row r="15532" spans="1:8">
      <c r="A15532" s="601"/>
      <c r="B15532" s="602"/>
      <c r="C15532" s="602"/>
      <c r="D15532" s="603"/>
      <c r="E15532" s="604" t="s">
        <v>4141</v>
      </c>
      <c r="F15532" s="655"/>
      <c r="G15532" s="606" t="s">
        <v>4141</v>
      </c>
      <c r="H15532" s="607" t="s">
        <v>4141</v>
      </c>
    </row>
    <row r="15533" spans="1:8">
      <c r="A15533" s="601"/>
      <c r="B15533" s="602"/>
      <c r="C15533" s="602"/>
      <c r="D15533" s="603"/>
      <c r="E15533" s="623" t="s">
        <v>4150</v>
      </c>
      <c r="F15533" s="624"/>
      <c r="G15533" s="625"/>
      <c r="H15533" s="612">
        <v>0</v>
      </c>
    </row>
    <row r="15534" spans="1:8">
      <c r="A15534" s="634" t="s">
        <v>4151</v>
      </c>
      <c r="B15534" s="635"/>
      <c r="C15534" s="636"/>
      <c r="D15534" s="637"/>
      <c r="E15534" s="636"/>
      <c r="F15534" s="636"/>
      <c r="G15534" s="638"/>
      <c r="H15534" s="639"/>
    </row>
    <row r="15535" spans="1:8">
      <c r="A15535" s="594" t="s">
        <v>4064</v>
      </c>
      <c r="B15535" s="595"/>
      <c r="C15535" s="595"/>
      <c r="D15535" s="596"/>
      <c r="E15535" s="597" t="s">
        <v>4130</v>
      </c>
      <c r="F15535" s="598" t="s">
        <v>4144</v>
      </c>
      <c r="G15535" s="599" t="s">
        <v>4133</v>
      </c>
      <c r="H15535" s="600" t="s">
        <v>4134</v>
      </c>
    </row>
    <row r="15536" spans="1:8" ht="15" customHeight="1">
      <c r="A15536" s="601" t="s">
        <v>4152</v>
      </c>
      <c r="B15536" s="602"/>
      <c r="C15536" s="602"/>
      <c r="D15536" s="603"/>
      <c r="E15536" s="604" t="s">
        <v>4146</v>
      </c>
      <c r="F15536" s="640">
        <v>1.8</v>
      </c>
      <c r="G15536" s="606">
        <v>64327.520156250001</v>
      </c>
      <c r="H15536" s="607">
        <v>115789.54</v>
      </c>
    </row>
    <row r="15537" spans="1:8">
      <c r="A15537" s="601"/>
      <c r="B15537" s="602"/>
      <c r="C15537" s="602"/>
      <c r="D15537" s="603"/>
      <c r="E15537" s="604" t="s">
        <v>4141</v>
      </c>
      <c r="F15537" s="605"/>
      <c r="G15537" s="606" t="s">
        <v>4141</v>
      </c>
      <c r="H15537" s="607" t="s">
        <v>4141</v>
      </c>
    </row>
    <row r="15538" spans="1:8" ht="13.5" thickBot="1">
      <c r="A15538" s="641"/>
      <c r="B15538" s="642"/>
      <c r="C15538" s="642"/>
      <c r="D15538" s="643"/>
      <c r="E15538" s="644" t="s">
        <v>4153</v>
      </c>
      <c r="F15538" s="645"/>
      <c r="G15538" s="646"/>
      <c r="H15538" s="647">
        <v>115789.54</v>
      </c>
    </row>
    <row r="15539" spans="1:8" ht="13.5" thickBot="1">
      <c r="A15539" s="648" t="s">
        <v>4154</v>
      </c>
      <c r="B15539" s="649"/>
      <c r="C15539" s="649"/>
      <c r="D15539" s="649"/>
      <c r="E15539" s="650"/>
      <c r="F15539" s="651">
        <v>168301.07</v>
      </c>
      <c r="G15539" s="660"/>
      <c r="H15539" s="661"/>
    </row>
    <row r="15540" spans="1:8" ht="15">
      <c r="A15540" s="579"/>
      <c r="B15540" s="579"/>
      <c r="C15540" s="579"/>
      <c r="D15540" s="579"/>
      <c r="E15540" s="579"/>
      <c r="F15540" s="579"/>
      <c r="G15540" s="579"/>
      <c r="H15540" s="579"/>
    </row>
    <row r="15541" spans="1:8" ht="15.75" thickBot="1">
      <c r="A15541" s="587"/>
      <c r="B15541" s="587"/>
      <c r="C15541" s="587"/>
      <c r="D15541" s="587"/>
      <c r="E15541" s="587"/>
      <c r="F15541" s="587"/>
      <c r="G15541" s="587"/>
      <c r="H15541" s="587"/>
    </row>
    <row r="15542" spans="1:8" ht="13.5" thickBot="1">
      <c r="A15542" s="658" t="s">
        <v>4129</v>
      </c>
      <c r="B15542" s="574"/>
      <c r="C15542" s="659"/>
      <c r="D15542" s="582" t="s">
        <v>1198</v>
      </c>
      <c r="E15542" s="583" t="s">
        <v>4130</v>
      </c>
      <c r="F15542" s="584" t="s">
        <v>33</v>
      </c>
      <c r="G15542" s="585" t="s">
        <v>0</v>
      </c>
      <c r="H15542" s="586" t="s">
        <v>5539</v>
      </c>
    </row>
    <row r="15543" spans="1:8" ht="15.75" customHeight="1" thickBot="1">
      <c r="A15543" s="580"/>
      <c r="B15543" s="580"/>
      <c r="C15543" s="580"/>
      <c r="D15543" s="580"/>
      <c r="E15543" s="580"/>
      <c r="F15543" s="580"/>
      <c r="G15543" s="580"/>
      <c r="H15543" s="580"/>
    </row>
    <row r="15544" spans="1:8">
      <c r="A15544" s="588" t="s">
        <v>1297</v>
      </c>
      <c r="B15544" s="589"/>
      <c r="C15544" s="590"/>
      <c r="D15544" s="591"/>
      <c r="E15544" s="590"/>
      <c r="F15544" s="590"/>
      <c r="G15544" s="592"/>
      <c r="H15544" s="593"/>
    </row>
    <row r="15545" spans="1:8">
      <c r="A15545" s="594" t="s">
        <v>4064</v>
      </c>
      <c r="B15545" s="595"/>
      <c r="C15545" s="595"/>
      <c r="D15545" s="596"/>
      <c r="E15545" s="597" t="s">
        <v>4130</v>
      </c>
      <c r="F15545" s="598" t="s">
        <v>4132</v>
      </c>
      <c r="G15545" s="599" t="s">
        <v>4133</v>
      </c>
      <c r="H15545" s="600" t="s">
        <v>4134</v>
      </c>
    </row>
    <row r="15546" spans="1:8">
      <c r="A15546" s="601"/>
      <c r="B15546" s="602"/>
      <c r="C15546" s="602"/>
      <c r="D15546" s="603"/>
      <c r="E15546" s="604" t="s">
        <v>4141</v>
      </c>
      <c r="F15546" s="605"/>
      <c r="G15546" s="606" t="s">
        <v>4141</v>
      </c>
      <c r="H15546" s="607" t="s">
        <v>4141</v>
      </c>
    </row>
    <row r="15547" spans="1:8">
      <c r="A15547" s="601"/>
      <c r="B15547" s="602"/>
      <c r="C15547" s="602"/>
      <c r="D15547" s="603"/>
      <c r="E15547" s="604" t="s">
        <v>4141</v>
      </c>
      <c r="F15547" s="605"/>
      <c r="G15547" s="606" t="s">
        <v>4141</v>
      </c>
      <c r="H15547" s="607" t="s">
        <v>4141</v>
      </c>
    </row>
    <row r="15548" spans="1:8">
      <c r="A15548" s="601"/>
      <c r="B15548" s="602"/>
      <c r="C15548" s="602"/>
      <c r="D15548" s="603"/>
      <c r="E15548" s="604" t="s">
        <v>4141</v>
      </c>
      <c r="F15548" s="605"/>
      <c r="G15548" s="606" t="s">
        <v>4141</v>
      </c>
      <c r="H15548" s="607" t="s">
        <v>4141</v>
      </c>
    </row>
    <row r="15549" spans="1:8">
      <c r="A15549" s="601"/>
      <c r="B15549" s="602"/>
      <c r="C15549" s="602"/>
      <c r="D15549" s="603"/>
      <c r="E15549" s="604" t="s">
        <v>4141</v>
      </c>
      <c r="F15549" s="681"/>
      <c r="G15549" s="606" t="s">
        <v>4141</v>
      </c>
      <c r="H15549" s="607" t="s">
        <v>4141</v>
      </c>
    </row>
    <row r="15550" spans="1:8">
      <c r="A15550" s="601"/>
      <c r="B15550" s="602"/>
      <c r="C15550" s="602"/>
      <c r="D15550" s="603"/>
      <c r="E15550" s="604" t="s">
        <v>4141</v>
      </c>
      <c r="F15550" s="605"/>
      <c r="G15550" s="606" t="s">
        <v>4141</v>
      </c>
      <c r="H15550" s="607" t="s">
        <v>4141</v>
      </c>
    </row>
    <row r="15551" spans="1:8">
      <c r="A15551" s="608"/>
      <c r="B15551" s="609"/>
      <c r="C15551" s="609"/>
      <c r="D15551" s="610"/>
      <c r="E15551" s="623" t="s">
        <v>4142</v>
      </c>
      <c r="F15551" s="624"/>
      <c r="G15551" s="625"/>
      <c r="H15551" s="612">
        <v>0</v>
      </c>
    </row>
    <row r="15552" spans="1:8">
      <c r="A15552" s="613" t="s">
        <v>4143</v>
      </c>
      <c r="B15552" s="614"/>
      <c r="C15552" s="615"/>
      <c r="D15552" s="616"/>
      <c r="E15552" s="615"/>
      <c r="F15552" s="615"/>
      <c r="G15552" s="617"/>
      <c r="H15552" s="618"/>
    </row>
    <row r="15553" spans="1:8">
      <c r="A15553" s="594" t="s">
        <v>4064</v>
      </c>
      <c r="B15553" s="595"/>
      <c r="C15553" s="595"/>
      <c r="D15553" s="596"/>
      <c r="E15553" s="597" t="s">
        <v>4130</v>
      </c>
      <c r="F15553" s="598" t="s">
        <v>4144</v>
      </c>
      <c r="G15553" s="599" t="s">
        <v>4133</v>
      </c>
      <c r="H15553" s="600" t="s">
        <v>4134</v>
      </c>
    </row>
    <row r="15554" spans="1:8" ht="15" customHeight="1">
      <c r="A15554" s="601" t="s">
        <v>4145</v>
      </c>
      <c r="B15554" s="602"/>
      <c r="C15554" s="602"/>
      <c r="D15554" s="603"/>
      <c r="E15554" s="604" t="s">
        <v>4146</v>
      </c>
      <c r="F15554" s="619">
        <v>0.03</v>
      </c>
      <c r="G15554" s="606">
        <v>1587.2183463750353</v>
      </c>
      <c r="H15554" s="607">
        <v>47.62</v>
      </c>
    </row>
    <row r="15555" spans="1:8" ht="15" customHeight="1">
      <c r="A15555" s="601" t="s">
        <v>5540</v>
      </c>
      <c r="B15555" s="602"/>
      <c r="C15555" s="602"/>
      <c r="D15555" s="603"/>
      <c r="E15555" s="604" t="s">
        <v>4146</v>
      </c>
      <c r="F15555" s="619">
        <v>0.03</v>
      </c>
      <c r="G15555" s="606">
        <v>446455.05420555006</v>
      </c>
      <c r="H15555" s="607">
        <v>13393.65</v>
      </c>
    </row>
    <row r="15556" spans="1:8">
      <c r="A15556" s="601"/>
      <c r="B15556" s="602"/>
      <c r="C15556" s="602"/>
      <c r="D15556" s="603"/>
      <c r="E15556" s="604" t="s">
        <v>4141</v>
      </c>
      <c r="F15556" s="619" t="s">
        <v>4141</v>
      </c>
      <c r="G15556" s="606" t="s">
        <v>4141</v>
      </c>
      <c r="H15556" s="607" t="s">
        <v>4141</v>
      </c>
    </row>
    <row r="15557" spans="1:8">
      <c r="A15557" s="620"/>
      <c r="B15557" s="621"/>
      <c r="C15557" s="621"/>
      <c r="D15557" s="622"/>
      <c r="E15557" s="623" t="s">
        <v>4147</v>
      </c>
      <c r="F15557" s="624"/>
      <c r="G15557" s="625"/>
      <c r="H15557" s="612">
        <v>13441.27</v>
      </c>
    </row>
    <row r="15558" spans="1:8">
      <c r="A15558" s="626" t="s">
        <v>4148</v>
      </c>
      <c r="B15558" s="627"/>
      <c r="C15558" s="628"/>
      <c r="D15558" s="629"/>
      <c r="E15558" s="628"/>
      <c r="F15558" s="628"/>
      <c r="G15558" s="630"/>
      <c r="H15558" s="631"/>
    </row>
    <row r="15559" spans="1:8">
      <c r="A15559" s="594" t="s">
        <v>4064</v>
      </c>
      <c r="B15559" s="595"/>
      <c r="C15559" s="595"/>
      <c r="D15559" s="596"/>
      <c r="E15559" s="597" t="s">
        <v>4130</v>
      </c>
      <c r="F15559" s="598" t="s">
        <v>4132</v>
      </c>
      <c r="G15559" s="599" t="s">
        <v>4133</v>
      </c>
      <c r="H15559" s="600" t="s">
        <v>4134</v>
      </c>
    </row>
    <row r="15560" spans="1:8">
      <c r="A15560" s="601"/>
      <c r="B15560" s="602"/>
      <c r="C15560" s="602"/>
      <c r="D15560" s="603"/>
      <c r="E15560" s="604" t="s">
        <v>4141</v>
      </c>
      <c r="F15560" s="655"/>
      <c r="G15560" s="606" t="s">
        <v>4141</v>
      </c>
      <c r="H15560" s="607" t="s">
        <v>4141</v>
      </c>
    </row>
    <row r="15561" spans="1:8">
      <c r="A15561" s="601"/>
      <c r="B15561" s="602"/>
      <c r="C15561" s="602"/>
      <c r="D15561" s="603"/>
      <c r="E15561" s="604" t="s">
        <v>4141</v>
      </c>
      <c r="F15561" s="655"/>
      <c r="G15561" s="606" t="s">
        <v>4141</v>
      </c>
      <c r="H15561" s="607" t="s">
        <v>4141</v>
      </c>
    </row>
    <row r="15562" spans="1:8">
      <c r="A15562" s="601"/>
      <c r="B15562" s="602"/>
      <c r="C15562" s="602"/>
      <c r="D15562" s="603"/>
      <c r="E15562" s="623" t="s">
        <v>4150</v>
      </c>
      <c r="F15562" s="624"/>
      <c r="G15562" s="625"/>
      <c r="H15562" s="612">
        <v>0</v>
      </c>
    </row>
    <row r="15563" spans="1:8">
      <c r="A15563" s="634" t="s">
        <v>4151</v>
      </c>
      <c r="B15563" s="635"/>
      <c r="C15563" s="636"/>
      <c r="D15563" s="637"/>
      <c r="E15563" s="636"/>
      <c r="F15563" s="636"/>
      <c r="G15563" s="638"/>
      <c r="H15563" s="639"/>
    </row>
    <row r="15564" spans="1:8">
      <c r="A15564" s="594" t="s">
        <v>4064</v>
      </c>
      <c r="B15564" s="595"/>
      <c r="C15564" s="595"/>
      <c r="D15564" s="596"/>
      <c r="E15564" s="597" t="s">
        <v>4130</v>
      </c>
      <c r="F15564" s="598" t="s">
        <v>4144</v>
      </c>
      <c r="G15564" s="599" t="s">
        <v>4133</v>
      </c>
      <c r="H15564" s="600" t="s">
        <v>4134</v>
      </c>
    </row>
    <row r="15565" spans="1:8" ht="15" customHeight="1">
      <c r="A15565" s="601" t="s">
        <v>4195</v>
      </c>
      <c r="B15565" s="602"/>
      <c r="C15565" s="602"/>
      <c r="D15565" s="603"/>
      <c r="E15565" s="604" t="s">
        <v>4146</v>
      </c>
      <c r="F15565" s="640">
        <v>0.03</v>
      </c>
      <c r="G15565" s="606">
        <v>45029.264109374999</v>
      </c>
      <c r="H15565" s="607">
        <v>1350.88</v>
      </c>
    </row>
    <row r="15566" spans="1:8">
      <c r="A15566" s="601"/>
      <c r="B15566" s="602"/>
      <c r="C15566" s="602"/>
      <c r="D15566" s="603"/>
      <c r="E15566" s="604" t="s">
        <v>4141</v>
      </c>
      <c r="F15566" s="605"/>
      <c r="G15566" s="606" t="s">
        <v>4141</v>
      </c>
      <c r="H15566" s="607" t="s">
        <v>4141</v>
      </c>
    </row>
    <row r="15567" spans="1:8" ht="13.5" thickBot="1">
      <c r="A15567" s="641"/>
      <c r="B15567" s="642"/>
      <c r="C15567" s="642"/>
      <c r="D15567" s="643"/>
      <c r="E15567" s="644" t="s">
        <v>4153</v>
      </c>
      <c r="F15567" s="645"/>
      <c r="G15567" s="646"/>
      <c r="H15567" s="647">
        <v>1350.88</v>
      </c>
    </row>
    <row r="15568" spans="1:8" ht="13.5" thickBot="1">
      <c r="A15568" s="648" t="s">
        <v>4154</v>
      </c>
      <c r="B15568" s="649"/>
      <c r="C15568" s="649"/>
      <c r="D15568" s="649"/>
      <c r="E15568" s="650"/>
      <c r="F15568" s="651">
        <v>14792.15</v>
      </c>
      <c r="G15568" s="660"/>
      <c r="H15568" s="661"/>
    </row>
    <row r="15569" spans="1:8" ht="15">
      <c r="A15569" s="579"/>
      <c r="B15569" s="579"/>
      <c r="C15569" s="579"/>
      <c r="D15569" s="579"/>
      <c r="E15569" s="579"/>
      <c r="F15569" s="579"/>
      <c r="G15569" s="579"/>
      <c r="H15569" s="579"/>
    </row>
    <row r="15570" spans="1:8" ht="15.75" thickBot="1">
      <c r="A15570" s="587"/>
      <c r="B15570" s="587"/>
      <c r="C15570" s="587"/>
      <c r="D15570" s="587"/>
      <c r="E15570" s="587"/>
      <c r="F15570" s="587"/>
      <c r="G15570" s="587"/>
      <c r="H15570" s="587"/>
    </row>
    <row r="15571" spans="1:8" ht="13.5" thickBot="1">
      <c r="A15571" s="658" t="s">
        <v>4129</v>
      </c>
      <c r="B15571" s="574"/>
      <c r="C15571" s="659"/>
      <c r="D15571" s="582" t="s">
        <v>1200</v>
      </c>
      <c r="E15571" s="583" t="s">
        <v>4130</v>
      </c>
      <c r="F15571" s="584" t="s">
        <v>33</v>
      </c>
      <c r="G15571" s="585" t="s">
        <v>0</v>
      </c>
      <c r="H15571" s="586" t="s">
        <v>5541</v>
      </c>
    </row>
    <row r="15572" spans="1:8" ht="15.75" customHeight="1" thickBot="1">
      <c r="A15572" s="580"/>
      <c r="B15572" s="580"/>
      <c r="C15572" s="580"/>
      <c r="D15572" s="580"/>
      <c r="E15572" s="580"/>
      <c r="F15572" s="580"/>
      <c r="G15572" s="580"/>
      <c r="H15572" s="580"/>
    </row>
    <row r="15573" spans="1:8">
      <c r="A15573" s="588" t="s">
        <v>1297</v>
      </c>
      <c r="B15573" s="589"/>
      <c r="C15573" s="590"/>
      <c r="D15573" s="591"/>
      <c r="E15573" s="590"/>
      <c r="F15573" s="590"/>
      <c r="G15573" s="592"/>
      <c r="H15573" s="593"/>
    </row>
    <row r="15574" spans="1:8">
      <c r="A15574" s="594" t="s">
        <v>4064</v>
      </c>
      <c r="B15574" s="595"/>
      <c r="C15574" s="595"/>
      <c r="D15574" s="596"/>
      <c r="E15574" s="597" t="s">
        <v>4130</v>
      </c>
      <c r="F15574" s="598" t="s">
        <v>4132</v>
      </c>
      <c r="G15574" s="599" t="s">
        <v>4133</v>
      </c>
      <c r="H15574" s="600" t="s">
        <v>4134</v>
      </c>
    </row>
    <row r="15575" spans="1:8">
      <c r="A15575" s="601"/>
      <c r="B15575" s="602"/>
      <c r="C15575" s="602"/>
      <c r="D15575" s="603"/>
      <c r="E15575" s="604" t="s">
        <v>4141</v>
      </c>
      <c r="F15575" s="605"/>
      <c r="G15575" s="606" t="s">
        <v>4141</v>
      </c>
      <c r="H15575" s="607" t="s">
        <v>4141</v>
      </c>
    </row>
    <row r="15576" spans="1:8">
      <c r="A15576" s="601"/>
      <c r="B15576" s="602"/>
      <c r="C15576" s="602"/>
      <c r="D15576" s="603"/>
      <c r="E15576" s="604" t="s">
        <v>4141</v>
      </c>
      <c r="F15576" s="605"/>
      <c r="G15576" s="606" t="s">
        <v>4141</v>
      </c>
      <c r="H15576" s="607" t="s">
        <v>4141</v>
      </c>
    </row>
    <row r="15577" spans="1:8">
      <c r="A15577" s="601"/>
      <c r="B15577" s="602"/>
      <c r="C15577" s="602"/>
      <c r="D15577" s="603"/>
      <c r="E15577" s="604" t="s">
        <v>4141</v>
      </c>
      <c r="F15577" s="605"/>
      <c r="G15577" s="606" t="s">
        <v>4141</v>
      </c>
      <c r="H15577" s="607" t="s">
        <v>4141</v>
      </c>
    </row>
    <row r="15578" spans="1:8">
      <c r="A15578" s="601"/>
      <c r="B15578" s="602"/>
      <c r="C15578" s="602"/>
      <c r="D15578" s="603"/>
      <c r="E15578" s="604" t="s">
        <v>4141</v>
      </c>
      <c r="F15578" s="681"/>
      <c r="G15578" s="606" t="s">
        <v>4141</v>
      </c>
      <c r="H15578" s="607" t="s">
        <v>4141</v>
      </c>
    </row>
    <row r="15579" spans="1:8">
      <c r="A15579" s="601"/>
      <c r="B15579" s="602"/>
      <c r="C15579" s="602"/>
      <c r="D15579" s="603"/>
      <c r="E15579" s="604" t="s">
        <v>4141</v>
      </c>
      <c r="F15579" s="605"/>
      <c r="G15579" s="606" t="s">
        <v>4141</v>
      </c>
      <c r="H15579" s="607" t="s">
        <v>4141</v>
      </c>
    </row>
    <row r="15580" spans="1:8">
      <c r="A15580" s="608"/>
      <c r="B15580" s="609"/>
      <c r="C15580" s="609"/>
      <c r="D15580" s="610"/>
      <c r="E15580" s="623" t="s">
        <v>4142</v>
      </c>
      <c r="F15580" s="624"/>
      <c r="G15580" s="625"/>
      <c r="H15580" s="612">
        <v>0</v>
      </c>
    </row>
    <row r="15581" spans="1:8">
      <c r="A15581" s="613" t="s">
        <v>4143</v>
      </c>
      <c r="B15581" s="614"/>
      <c r="C15581" s="615"/>
      <c r="D15581" s="616"/>
      <c r="E15581" s="615"/>
      <c r="F15581" s="615"/>
      <c r="G15581" s="617"/>
      <c r="H15581" s="618"/>
    </row>
    <row r="15582" spans="1:8">
      <c r="A15582" s="594" t="s">
        <v>4064</v>
      </c>
      <c r="B15582" s="595"/>
      <c r="C15582" s="595"/>
      <c r="D15582" s="596"/>
      <c r="E15582" s="597" t="s">
        <v>4130</v>
      </c>
      <c r="F15582" s="598" t="s">
        <v>4144</v>
      </c>
      <c r="G15582" s="599" t="s">
        <v>4133</v>
      </c>
      <c r="H15582" s="600" t="s">
        <v>4134</v>
      </c>
    </row>
    <row r="15583" spans="1:8">
      <c r="A15583" s="601" t="s">
        <v>4145</v>
      </c>
      <c r="B15583" s="602"/>
      <c r="C15583" s="602"/>
      <c r="D15583" s="603"/>
      <c r="E15583" s="604" t="s">
        <v>4146</v>
      </c>
      <c r="F15583" s="619">
        <v>0.7</v>
      </c>
      <c r="G15583" s="606">
        <v>1587.2183463750353</v>
      </c>
      <c r="H15583" s="607">
        <v>1111.05</v>
      </c>
    </row>
    <row r="15584" spans="1:8">
      <c r="A15584" s="601"/>
      <c r="B15584" s="602"/>
      <c r="C15584" s="602"/>
      <c r="D15584" s="603"/>
      <c r="E15584" s="604" t="s">
        <v>4141</v>
      </c>
      <c r="F15584" s="619" t="s">
        <v>4141</v>
      </c>
      <c r="G15584" s="606" t="s">
        <v>4141</v>
      </c>
      <c r="H15584" s="607" t="s">
        <v>4141</v>
      </c>
    </row>
    <row r="15585" spans="1:8">
      <c r="A15585" s="601"/>
      <c r="B15585" s="602"/>
      <c r="C15585" s="602"/>
      <c r="D15585" s="603"/>
      <c r="E15585" s="604" t="s">
        <v>4141</v>
      </c>
      <c r="F15585" s="619" t="s">
        <v>4141</v>
      </c>
      <c r="G15585" s="606" t="s">
        <v>4141</v>
      </c>
      <c r="H15585" s="607" t="s">
        <v>4141</v>
      </c>
    </row>
    <row r="15586" spans="1:8">
      <c r="A15586" s="620"/>
      <c r="B15586" s="621"/>
      <c r="C15586" s="621"/>
      <c r="D15586" s="622"/>
      <c r="E15586" s="623" t="s">
        <v>4147</v>
      </c>
      <c r="F15586" s="624"/>
      <c r="G15586" s="625"/>
      <c r="H15586" s="612">
        <v>1111.05</v>
      </c>
    </row>
    <row r="15587" spans="1:8">
      <c r="A15587" s="626" t="s">
        <v>4148</v>
      </c>
      <c r="B15587" s="627"/>
      <c r="C15587" s="628"/>
      <c r="D15587" s="629"/>
      <c r="E15587" s="628"/>
      <c r="F15587" s="628"/>
      <c r="G15587" s="630"/>
      <c r="H15587" s="631"/>
    </row>
    <row r="15588" spans="1:8">
      <c r="A15588" s="594" t="s">
        <v>4064</v>
      </c>
      <c r="B15588" s="595"/>
      <c r="C15588" s="595"/>
      <c r="D15588" s="596"/>
      <c r="E15588" s="597" t="s">
        <v>4130</v>
      </c>
      <c r="F15588" s="598" t="s">
        <v>4132</v>
      </c>
      <c r="G15588" s="599" t="s">
        <v>4133</v>
      </c>
      <c r="H15588" s="600" t="s">
        <v>4134</v>
      </c>
    </row>
    <row r="15589" spans="1:8">
      <c r="A15589" s="601" t="s">
        <v>4149</v>
      </c>
      <c r="B15589" s="602"/>
      <c r="C15589" s="602"/>
      <c r="D15589" s="603"/>
      <c r="E15589" s="604" t="s">
        <v>4140</v>
      </c>
      <c r="F15589" s="655">
        <v>0.1</v>
      </c>
      <c r="G15589" s="606">
        <v>64783.484999999993</v>
      </c>
      <c r="H15589" s="607">
        <v>6478.35</v>
      </c>
    </row>
    <row r="15590" spans="1:8">
      <c r="A15590" s="601"/>
      <c r="B15590" s="602"/>
      <c r="C15590" s="602"/>
      <c r="D15590" s="603"/>
      <c r="E15590" s="604" t="s">
        <v>4141</v>
      </c>
      <c r="F15590" s="655"/>
      <c r="G15590" s="606" t="s">
        <v>4141</v>
      </c>
      <c r="H15590" s="607" t="s">
        <v>4141</v>
      </c>
    </row>
    <row r="15591" spans="1:8">
      <c r="A15591" s="601"/>
      <c r="B15591" s="602"/>
      <c r="C15591" s="602"/>
      <c r="D15591" s="603"/>
      <c r="E15591" s="623" t="s">
        <v>4150</v>
      </c>
      <c r="F15591" s="624"/>
      <c r="G15591" s="625"/>
      <c r="H15591" s="612">
        <v>6478.35</v>
      </c>
    </row>
    <row r="15592" spans="1:8">
      <c r="A15592" s="634" t="s">
        <v>4151</v>
      </c>
      <c r="B15592" s="635"/>
      <c r="C15592" s="636"/>
      <c r="D15592" s="637"/>
      <c r="E15592" s="636"/>
      <c r="F15592" s="636"/>
      <c r="G15592" s="638"/>
      <c r="H15592" s="639"/>
    </row>
    <row r="15593" spans="1:8">
      <c r="A15593" s="594" t="s">
        <v>4064</v>
      </c>
      <c r="B15593" s="595"/>
      <c r="C15593" s="595"/>
      <c r="D15593" s="596"/>
      <c r="E15593" s="597" t="s">
        <v>4130</v>
      </c>
      <c r="F15593" s="598" t="s">
        <v>4144</v>
      </c>
      <c r="G15593" s="599" t="s">
        <v>4133</v>
      </c>
      <c r="H15593" s="600" t="s">
        <v>4134</v>
      </c>
    </row>
    <row r="15594" spans="1:8">
      <c r="A15594" s="601" t="s">
        <v>4264</v>
      </c>
      <c r="B15594" s="602"/>
      <c r="C15594" s="602"/>
      <c r="D15594" s="603"/>
      <c r="E15594" s="604" t="s">
        <v>4146</v>
      </c>
      <c r="F15594" s="640">
        <v>0.7</v>
      </c>
      <c r="G15594" s="606">
        <v>83625.776203124988</v>
      </c>
      <c r="H15594" s="607">
        <v>58538.04</v>
      </c>
    </row>
    <row r="15595" spans="1:8">
      <c r="A15595" s="601"/>
      <c r="B15595" s="602"/>
      <c r="C15595" s="602"/>
      <c r="D15595" s="603"/>
      <c r="E15595" s="604" t="s">
        <v>4141</v>
      </c>
      <c r="F15595" s="605"/>
      <c r="G15595" s="606" t="s">
        <v>4141</v>
      </c>
      <c r="H15595" s="607" t="s">
        <v>4141</v>
      </c>
    </row>
    <row r="15596" spans="1:8" ht="13.5" thickBot="1">
      <c r="A15596" s="641"/>
      <c r="B15596" s="642"/>
      <c r="C15596" s="642"/>
      <c r="D15596" s="643"/>
      <c r="E15596" s="644" t="s">
        <v>4153</v>
      </c>
      <c r="F15596" s="645"/>
      <c r="G15596" s="646"/>
      <c r="H15596" s="647">
        <v>58538.04</v>
      </c>
    </row>
    <row r="15597" spans="1:8" ht="13.5" thickBot="1">
      <c r="A15597" s="648" t="s">
        <v>4154</v>
      </c>
      <c r="B15597" s="649"/>
      <c r="C15597" s="649"/>
      <c r="D15597" s="649"/>
      <c r="E15597" s="650"/>
      <c r="F15597" s="651">
        <v>66127.44</v>
      </c>
      <c r="G15597" s="660"/>
      <c r="H15597" s="661"/>
    </row>
    <row r="15598" spans="1:8" ht="15">
      <c r="A15598" s="579"/>
      <c r="B15598" s="579"/>
      <c r="C15598" s="579"/>
      <c r="D15598" s="579"/>
      <c r="E15598" s="579"/>
      <c r="F15598" s="579"/>
      <c r="G15598" s="579"/>
      <c r="H15598" s="579"/>
    </row>
    <row r="15599" spans="1:8" ht="15.75" thickBot="1">
      <c r="A15599" s="587"/>
      <c r="B15599" s="587"/>
      <c r="C15599" s="587"/>
      <c r="D15599" s="587"/>
      <c r="E15599" s="587"/>
      <c r="F15599" s="587"/>
      <c r="G15599" s="587"/>
      <c r="H15599" s="587"/>
    </row>
    <row r="15600" spans="1:8" ht="13.5" thickBot="1">
      <c r="A15600" s="658" t="s">
        <v>4129</v>
      </c>
      <c r="B15600" s="574"/>
      <c r="C15600" s="659"/>
      <c r="D15600" s="582" t="s">
        <v>1202</v>
      </c>
      <c r="E15600" s="583" t="s">
        <v>4130</v>
      </c>
      <c r="F15600" s="584" t="s">
        <v>33</v>
      </c>
      <c r="G15600" s="585" t="s">
        <v>0</v>
      </c>
      <c r="H15600" s="586" t="s">
        <v>5542</v>
      </c>
    </row>
    <row r="15601" spans="1:8" ht="15.75" customHeight="1" thickBot="1">
      <c r="A15601" s="580"/>
      <c r="B15601" s="580"/>
      <c r="C15601" s="580"/>
      <c r="D15601" s="580"/>
      <c r="E15601" s="580"/>
      <c r="F15601" s="580"/>
      <c r="G15601" s="580"/>
      <c r="H15601" s="580"/>
    </row>
    <row r="15602" spans="1:8">
      <c r="A15602" s="588" t="s">
        <v>1297</v>
      </c>
      <c r="B15602" s="589"/>
      <c r="C15602" s="590"/>
      <c r="D15602" s="591"/>
      <c r="E15602" s="590"/>
      <c r="F15602" s="590"/>
      <c r="G15602" s="592"/>
      <c r="H15602" s="593"/>
    </row>
    <row r="15603" spans="1:8">
      <c r="A15603" s="594" t="s">
        <v>4064</v>
      </c>
      <c r="B15603" s="595"/>
      <c r="C15603" s="595"/>
      <c r="D15603" s="596"/>
      <c r="E15603" s="597" t="s">
        <v>4130</v>
      </c>
      <c r="F15603" s="598" t="s">
        <v>4132</v>
      </c>
      <c r="G15603" s="599" t="s">
        <v>4133</v>
      </c>
      <c r="H15603" s="600" t="s">
        <v>4134</v>
      </c>
    </row>
    <row r="15604" spans="1:8">
      <c r="A15604" s="601"/>
      <c r="B15604" s="602"/>
      <c r="C15604" s="602"/>
      <c r="D15604" s="603"/>
      <c r="E15604" s="604" t="s">
        <v>4141</v>
      </c>
      <c r="F15604" s="605"/>
      <c r="G15604" s="606" t="s">
        <v>4141</v>
      </c>
      <c r="H15604" s="607" t="s">
        <v>4141</v>
      </c>
    </row>
    <row r="15605" spans="1:8">
      <c r="A15605" s="601"/>
      <c r="B15605" s="602"/>
      <c r="C15605" s="602"/>
      <c r="D15605" s="603"/>
      <c r="E15605" s="604" t="s">
        <v>4141</v>
      </c>
      <c r="F15605" s="605"/>
      <c r="G15605" s="606" t="s">
        <v>4141</v>
      </c>
      <c r="H15605" s="607" t="s">
        <v>4141</v>
      </c>
    </row>
    <row r="15606" spans="1:8">
      <c r="A15606" s="601"/>
      <c r="B15606" s="602"/>
      <c r="C15606" s="602"/>
      <c r="D15606" s="603"/>
      <c r="E15606" s="604" t="s">
        <v>4141</v>
      </c>
      <c r="F15606" s="605"/>
      <c r="G15606" s="606" t="s">
        <v>4141</v>
      </c>
      <c r="H15606" s="607" t="s">
        <v>4141</v>
      </c>
    </row>
    <row r="15607" spans="1:8">
      <c r="A15607" s="601"/>
      <c r="B15607" s="602"/>
      <c r="C15607" s="602"/>
      <c r="D15607" s="603"/>
      <c r="E15607" s="604" t="s">
        <v>4141</v>
      </c>
      <c r="F15607" s="681"/>
      <c r="G15607" s="606" t="s">
        <v>4141</v>
      </c>
      <c r="H15607" s="607" t="s">
        <v>4141</v>
      </c>
    </row>
    <row r="15608" spans="1:8">
      <c r="A15608" s="601"/>
      <c r="B15608" s="602"/>
      <c r="C15608" s="602"/>
      <c r="D15608" s="603"/>
      <c r="E15608" s="604" t="s">
        <v>4141</v>
      </c>
      <c r="F15608" s="605"/>
      <c r="G15608" s="606" t="s">
        <v>4141</v>
      </c>
      <c r="H15608" s="607" t="s">
        <v>4141</v>
      </c>
    </row>
    <row r="15609" spans="1:8">
      <c r="A15609" s="608"/>
      <c r="B15609" s="609"/>
      <c r="C15609" s="609"/>
      <c r="D15609" s="610"/>
      <c r="E15609" s="623" t="s">
        <v>4142</v>
      </c>
      <c r="F15609" s="624"/>
      <c r="G15609" s="625"/>
      <c r="H15609" s="612">
        <v>0</v>
      </c>
    </row>
    <row r="15610" spans="1:8">
      <c r="A15610" s="613" t="s">
        <v>4143</v>
      </c>
      <c r="B15610" s="614"/>
      <c r="C15610" s="615"/>
      <c r="D15610" s="616"/>
      <c r="E15610" s="615"/>
      <c r="F15610" s="615"/>
      <c r="G15610" s="617"/>
      <c r="H15610" s="618"/>
    </row>
    <row r="15611" spans="1:8">
      <c r="A15611" s="594" t="s">
        <v>4064</v>
      </c>
      <c r="B15611" s="595"/>
      <c r="C15611" s="595"/>
      <c r="D15611" s="596"/>
      <c r="E15611" s="597" t="s">
        <v>4130</v>
      </c>
      <c r="F15611" s="598" t="s">
        <v>4144</v>
      </c>
      <c r="G15611" s="599" t="s">
        <v>4133</v>
      </c>
      <c r="H15611" s="600" t="s">
        <v>4134</v>
      </c>
    </row>
    <row r="15612" spans="1:8">
      <c r="A15612" s="601" t="s">
        <v>4145</v>
      </c>
      <c r="B15612" s="602"/>
      <c r="C15612" s="602"/>
      <c r="D15612" s="603"/>
      <c r="E15612" s="604" t="s">
        <v>4146</v>
      </c>
      <c r="F15612" s="619">
        <v>1</v>
      </c>
      <c r="G15612" s="606">
        <v>1587.2183463750353</v>
      </c>
      <c r="H15612" s="607">
        <v>1587.22</v>
      </c>
    </row>
    <row r="15613" spans="1:8">
      <c r="A15613" s="601"/>
      <c r="B15613" s="602"/>
      <c r="C15613" s="602"/>
      <c r="D15613" s="603"/>
      <c r="E15613" s="604" t="s">
        <v>4141</v>
      </c>
      <c r="F15613" s="619" t="s">
        <v>4141</v>
      </c>
      <c r="G15613" s="606" t="s">
        <v>4141</v>
      </c>
      <c r="H15613" s="607" t="s">
        <v>4141</v>
      </c>
    </row>
    <row r="15614" spans="1:8">
      <c r="A15614" s="601"/>
      <c r="B15614" s="602"/>
      <c r="C15614" s="602"/>
      <c r="D15614" s="603"/>
      <c r="E15614" s="604" t="s">
        <v>4141</v>
      </c>
      <c r="F15614" s="619" t="s">
        <v>4141</v>
      </c>
      <c r="G15614" s="606" t="s">
        <v>4141</v>
      </c>
      <c r="H15614" s="607" t="s">
        <v>4141</v>
      </c>
    </row>
    <row r="15615" spans="1:8">
      <c r="A15615" s="620"/>
      <c r="B15615" s="621"/>
      <c r="C15615" s="621"/>
      <c r="D15615" s="622"/>
      <c r="E15615" s="623" t="s">
        <v>4147</v>
      </c>
      <c r="F15615" s="624"/>
      <c r="G15615" s="625"/>
      <c r="H15615" s="612">
        <v>1587.22</v>
      </c>
    </row>
    <row r="15616" spans="1:8">
      <c r="A15616" s="626" t="s">
        <v>4148</v>
      </c>
      <c r="B15616" s="627"/>
      <c r="C15616" s="628"/>
      <c r="D15616" s="629"/>
      <c r="E15616" s="628"/>
      <c r="F15616" s="628"/>
      <c r="G15616" s="630"/>
      <c r="H15616" s="631"/>
    </row>
    <row r="15617" spans="1:8">
      <c r="A15617" s="594" t="s">
        <v>4064</v>
      </c>
      <c r="B15617" s="595"/>
      <c r="C15617" s="595"/>
      <c r="D15617" s="596"/>
      <c r="E15617" s="597" t="s">
        <v>4130</v>
      </c>
      <c r="F15617" s="598" t="s">
        <v>4132</v>
      </c>
      <c r="G15617" s="599" t="s">
        <v>4133</v>
      </c>
      <c r="H15617" s="600" t="s">
        <v>4134</v>
      </c>
    </row>
    <row r="15618" spans="1:8">
      <c r="A15618" s="601" t="s">
        <v>4149</v>
      </c>
      <c r="B15618" s="602"/>
      <c r="C15618" s="602"/>
      <c r="D15618" s="603"/>
      <c r="E15618" s="604" t="s">
        <v>4140</v>
      </c>
      <c r="F15618" s="655">
        <v>0.65</v>
      </c>
      <c r="G15618" s="606">
        <v>64783.484999999993</v>
      </c>
      <c r="H15618" s="607">
        <v>42109.27</v>
      </c>
    </row>
    <row r="15619" spans="1:8">
      <c r="A15619" s="601"/>
      <c r="B15619" s="602"/>
      <c r="C15619" s="602"/>
      <c r="D15619" s="603"/>
      <c r="E15619" s="604" t="s">
        <v>4141</v>
      </c>
      <c r="F15619" s="655"/>
      <c r="G15619" s="606" t="s">
        <v>4141</v>
      </c>
      <c r="H15619" s="607" t="s">
        <v>4141</v>
      </c>
    </row>
    <row r="15620" spans="1:8">
      <c r="A15620" s="601"/>
      <c r="B15620" s="602"/>
      <c r="C15620" s="602"/>
      <c r="D15620" s="603"/>
      <c r="E15620" s="623" t="s">
        <v>4150</v>
      </c>
      <c r="F15620" s="624"/>
      <c r="G15620" s="625"/>
      <c r="H15620" s="612">
        <v>42109.27</v>
      </c>
    </row>
    <row r="15621" spans="1:8">
      <c r="A15621" s="634" t="s">
        <v>4151</v>
      </c>
      <c r="B15621" s="635"/>
      <c r="C15621" s="636"/>
      <c r="D15621" s="637"/>
      <c r="E15621" s="636"/>
      <c r="F15621" s="636"/>
      <c r="G15621" s="638"/>
      <c r="H15621" s="639"/>
    </row>
    <row r="15622" spans="1:8">
      <c r="A15622" s="594" t="s">
        <v>4064</v>
      </c>
      <c r="B15622" s="595"/>
      <c r="C15622" s="595"/>
      <c r="D15622" s="596"/>
      <c r="E15622" s="597" t="s">
        <v>4130</v>
      </c>
      <c r="F15622" s="598" t="s">
        <v>4144</v>
      </c>
      <c r="G15622" s="599" t="s">
        <v>4133</v>
      </c>
      <c r="H15622" s="600" t="s">
        <v>4134</v>
      </c>
    </row>
    <row r="15623" spans="1:8">
      <c r="A15623" s="601" t="s">
        <v>5543</v>
      </c>
      <c r="B15623" s="602"/>
      <c r="C15623" s="602"/>
      <c r="D15623" s="603"/>
      <c r="E15623" s="604" t="s">
        <v>4146</v>
      </c>
      <c r="F15623" s="640">
        <v>1</v>
      </c>
      <c r="G15623" s="606">
        <v>102924.03224999999</v>
      </c>
      <c r="H15623" s="607">
        <v>102924.03</v>
      </c>
    </row>
    <row r="15624" spans="1:8">
      <c r="A15624" s="601"/>
      <c r="B15624" s="602"/>
      <c r="C15624" s="602"/>
      <c r="D15624" s="603"/>
      <c r="E15624" s="604" t="s">
        <v>4141</v>
      </c>
      <c r="F15624" s="605"/>
      <c r="G15624" s="606" t="s">
        <v>4141</v>
      </c>
      <c r="H15624" s="607" t="s">
        <v>4141</v>
      </c>
    </row>
    <row r="15625" spans="1:8" ht="13.5" thickBot="1">
      <c r="A15625" s="641"/>
      <c r="B15625" s="642"/>
      <c r="C15625" s="642"/>
      <c r="D15625" s="643"/>
      <c r="E15625" s="644" t="s">
        <v>4153</v>
      </c>
      <c r="F15625" s="645"/>
      <c r="G15625" s="646"/>
      <c r="H15625" s="647">
        <v>102924.03</v>
      </c>
    </row>
    <row r="15626" spans="1:8" ht="13.5" thickBot="1">
      <c r="A15626" s="648" t="s">
        <v>4154</v>
      </c>
      <c r="B15626" s="649"/>
      <c r="C15626" s="649"/>
      <c r="D15626" s="649"/>
      <c r="E15626" s="650"/>
      <c r="F15626" s="651">
        <v>146620.51999999999</v>
      </c>
      <c r="G15626" s="660"/>
      <c r="H15626" s="661"/>
    </row>
    <row r="15627" spans="1:8" ht="15">
      <c r="A15627" s="579"/>
      <c r="B15627" s="579"/>
      <c r="C15627" s="579"/>
      <c r="D15627" s="579"/>
      <c r="E15627" s="579"/>
      <c r="F15627" s="579"/>
      <c r="G15627" s="579"/>
      <c r="H15627" s="579"/>
    </row>
    <row r="15628" spans="1:8" ht="15.75" thickBot="1">
      <c r="A15628" s="587"/>
      <c r="B15628" s="587"/>
      <c r="C15628" s="587"/>
      <c r="D15628" s="587"/>
      <c r="E15628" s="587"/>
      <c r="F15628" s="587"/>
      <c r="G15628" s="587"/>
      <c r="H15628" s="587"/>
    </row>
    <row r="15629" spans="1:8" ht="13.5" thickBot="1">
      <c r="A15629" s="658" t="s">
        <v>4129</v>
      </c>
      <c r="B15629" s="574"/>
      <c r="C15629" s="659"/>
      <c r="D15629" s="582" t="s">
        <v>1204</v>
      </c>
      <c r="E15629" s="583" t="s">
        <v>4130</v>
      </c>
      <c r="F15629" s="584" t="s">
        <v>33</v>
      </c>
      <c r="G15629" s="585" t="s">
        <v>0</v>
      </c>
      <c r="H15629" s="586" t="s">
        <v>5544</v>
      </c>
    </row>
    <row r="15630" spans="1:8" ht="15.75" customHeight="1" thickBot="1">
      <c r="A15630" s="580"/>
      <c r="B15630" s="580"/>
      <c r="C15630" s="580"/>
      <c r="D15630" s="580"/>
      <c r="E15630" s="580"/>
      <c r="F15630" s="580"/>
      <c r="G15630" s="580"/>
      <c r="H15630" s="580"/>
    </row>
    <row r="15631" spans="1:8">
      <c r="A15631" s="588" t="s">
        <v>1297</v>
      </c>
      <c r="B15631" s="589"/>
      <c r="C15631" s="590"/>
      <c r="D15631" s="591"/>
      <c r="E15631" s="590"/>
      <c r="F15631" s="590"/>
      <c r="G15631" s="592"/>
      <c r="H15631" s="593"/>
    </row>
    <row r="15632" spans="1:8">
      <c r="A15632" s="594" t="s">
        <v>4064</v>
      </c>
      <c r="B15632" s="595"/>
      <c r="C15632" s="595"/>
      <c r="D15632" s="596"/>
      <c r="E15632" s="597" t="s">
        <v>4130</v>
      </c>
      <c r="F15632" s="598" t="s">
        <v>4132</v>
      </c>
      <c r="G15632" s="599" t="s">
        <v>4133</v>
      </c>
      <c r="H15632" s="600" t="s">
        <v>4134</v>
      </c>
    </row>
    <row r="15633" spans="1:8">
      <c r="A15633" s="601"/>
      <c r="B15633" s="602"/>
      <c r="C15633" s="602"/>
      <c r="D15633" s="603"/>
      <c r="E15633" s="604" t="s">
        <v>4141</v>
      </c>
      <c r="F15633" s="605"/>
      <c r="G15633" s="606" t="s">
        <v>4141</v>
      </c>
      <c r="H15633" s="607" t="s">
        <v>4141</v>
      </c>
    </row>
    <row r="15634" spans="1:8">
      <c r="A15634" s="601"/>
      <c r="B15634" s="602"/>
      <c r="C15634" s="602"/>
      <c r="D15634" s="603"/>
      <c r="E15634" s="604" t="s">
        <v>4141</v>
      </c>
      <c r="F15634" s="605"/>
      <c r="G15634" s="606" t="s">
        <v>4141</v>
      </c>
      <c r="H15634" s="607" t="s">
        <v>4141</v>
      </c>
    </row>
    <row r="15635" spans="1:8">
      <c r="A15635" s="601"/>
      <c r="B15635" s="602"/>
      <c r="C15635" s="602"/>
      <c r="D15635" s="603"/>
      <c r="E15635" s="604" t="s">
        <v>4141</v>
      </c>
      <c r="F15635" s="605"/>
      <c r="G15635" s="606" t="s">
        <v>4141</v>
      </c>
      <c r="H15635" s="607" t="s">
        <v>4141</v>
      </c>
    </row>
    <row r="15636" spans="1:8">
      <c r="A15636" s="601"/>
      <c r="B15636" s="602"/>
      <c r="C15636" s="602"/>
      <c r="D15636" s="603"/>
      <c r="E15636" s="604" t="s">
        <v>4141</v>
      </c>
      <c r="F15636" s="681"/>
      <c r="G15636" s="606" t="s">
        <v>4141</v>
      </c>
      <c r="H15636" s="607" t="s">
        <v>4141</v>
      </c>
    </row>
    <row r="15637" spans="1:8">
      <c r="A15637" s="601"/>
      <c r="B15637" s="602"/>
      <c r="C15637" s="602"/>
      <c r="D15637" s="603"/>
      <c r="E15637" s="604" t="s">
        <v>4141</v>
      </c>
      <c r="F15637" s="605"/>
      <c r="G15637" s="606" t="s">
        <v>4141</v>
      </c>
      <c r="H15637" s="607" t="s">
        <v>4141</v>
      </c>
    </row>
    <row r="15638" spans="1:8">
      <c r="A15638" s="608"/>
      <c r="B15638" s="609"/>
      <c r="C15638" s="609"/>
      <c r="D15638" s="610"/>
      <c r="E15638" s="623" t="s">
        <v>4142</v>
      </c>
      <c r="F15638" s="624"/>
      <c r="G15638" s="625"/>
      <c r="H15638" s="612">
        <v>0</v>
      </c>
    </row>
    <row r="15639" spans="1:8">
      <c r="A15639" s="613" t="s">
        <v>4143</v>
      </c>
      <c r="B15639" s="614"/>
      <c r="C15639" s="615"/>
      <c r="D15639" s="616"/>
      <c r="E15639" s="615"/>
      <c r="F15639" s="615"/>
      <c r="G15639" s="617"/>
      <c r="H15639" s="618"/>
    </row>
    <row r="15640" spans="1:8">
      <c r="A15640" s="594" t="s">
        <v>4064</v>
      </c>
      <c r="B15640" s="595"/>
      <c r="C15640" s="595"/>
      <c r="D15640" s="596"/>
      <c r="E15640" s="597" t="s">
        <v>4130</v>
      </c>
      <c r="F15640" s="598" t="s">
        <v>4144</v>
      </c>
      <c r="G15640" s="599" t="s">
        <v>4133</v>
      </c>
      <c r="H15640" s="600" t="s">
        <v>4134</v>
      </c>
    </row>
    <row r="15641" spans="1:8">
      <c r="A15641" s="601" t="s">
        <v>4145</v>
      </c>
      <c r="B15641" s="602"/>
      <c r="C15641" s="602"/>
      <c r="D15641" s="603"/>
      <c r="E15641" s="604" t="s">
        <v>4146</v>
      </c>
      <c r="F15641" s="619">
        <v>0.54</v>
      </c>
      <c r="G15641" s="606">
        <v>1587.2183463750353</v>
      </c>
      <c r="H15641" s="607">
        <v>857.1</v>
      </c>
    </row>
    <row r="15642" spans="1:8">
      <c r="A15642" s="601" t="s">
        <v>5545</v>
      </c>
      <c r="B15642" s="602"/>
      <c r="C15642" s="602"/>
      <c r="D15642" s="603"/>
      <c r="E15642" s="604" t="s">
        <v>4146</v>
      </c>
      <c r="F15642" s="619">
        <v>0.54</v>
      </c>
      <c r="G15642" s="606">
        <v>698.37607240501552</v>
      </c>
      <c r="H15642" s="607">
        <v>377.12</v>
      </c>
    </row>
    <row r="15643" spans="1:8">
      <c r="A15643" s="601"/>
      <c r="B15643" s="602"/>
      <c r="C15643" s="602"/>
      <c r="D15643" s="603"/>
      <c r="E15643" s="604" t="s">
        <v>4141</v>
      </c>
      <c r="F15643" s="619" t="s">
        <v>4141</v>
      </c>
      <c r="G15643" s="606" t="s">
        <v>4141</v>
      </c>
      <c r="H15643" s="607" t="s">
        <v>4141</v>
      </c>
    </row>
    <row r="15644" spans="1:8">
      <c r="A15644" s="620"/>
      <c r="B15644" s="621"/>
      <c r="C15644" s="621"/>
      <c r="D15644" s="622"/>
      <c r="E15644" s="623" t="s">
        <v>4147</v>
      </c>
      <c r="F15644" s="624"/>
      <c r="G15644" s="625"/>
      <c r="H15644" s="612">
        <v>1234.22</v>
      </c>
    </row>
    <row r="15645" spans="1:8">
      <c r="A15645" s="626" t="s">
        <v>4148</v>
      </c>
      <c r="B15645" s="627"/>
      <c r="C15645" s="628"/>
      <c r="D15645" s="629"/>
      <c r="E15645" s="628"/>
      <c r="F15645" s="628"/>
      <c r="G15645" s="630"/>
      <c r="H15645" s="631"/>
    </row>
    <row r="15646" spans="1:8">
      <c r="A15646" s="594" t="s">
        <v>4064</v>
      </c>
      <c r="B15646" s="595"/>
      <c r="C15646" s="595"/>
      <c r="D15646" s="596"/>
      <c r="E15646" s="597" t="s">
        <v>4130</v>
      </c>
      <c r="F15646" s="598" t="s">
        <v>4132</v>
      </c>
      <c r="G15646" s="599" t="s">
        <v>4133</v>
      </c>
      <c r="H15646" s="600" t="s">
        <v>4134</v>
      </c>
    </row>
    <row r="15647" spans="1:8">
      <c r="A15647" s="601"/>
      <c r="B15647" s="602"/>
      <c r="C15647" s="602"/>
      <c r="D15647" s="603"/>
      <c r="E15647" s="604" t="s">
        <v>4141</v>
      </c>
      <c r="F15647" s="655"/>
      <c r="G15647" s="606" t="s">
        <v>4141</v>
      </c>
      <c r="H15647" s="607" t="s">
        <v>4141</v>
      </c>
    </row>
    <row r="15648" spans="1:8">
      <c r="A15648" s="601"/>
      <c r="B15648" s="602"/>
      <c r="C15648" s="602"/>
      <c r="D15648" s="603"/>
      <c r="E15648" s="604" t="s">
        <v>4141</v>
      </c>
      <c r="F15648" s="655"/>
      <c r="G15648" s="606" t="s">
        <v>4141</v>
      </c>
      <c r="H15648" s="607" t="s">
        <v>4141</v>
      </c>
    </row>
    <row r="15649" spans="1:8">
      <c r="A15649" s="601"/>
      <c r="B15649" s="602"/>
      <c r="C15649" s="602"/>
      <c r="D15649" s="603"/>
      <c r="E15649" s="623" t="s">
        <v>4150</v>
      </c>
      <c r="F15649" s="624"/>
      <c r="G15649" s="625"/>
      <c r="H15649" s="612">
        <v>0</v>
      </c>
    </row>
    <row r="15650" spans="1:8">
      <c r="A15650" s="634" t="s">
        <v>4151</v>
      </c>
      <c r="B15650" s="635"/>
      <c r="C15650" s="636"/>
      <c r="D15650" s="637"/>
      <c r="E15650" s="636"/>
      <c r="F15650" s="636"/>
      <c r="G15650" s="638"/>
      <c r="H15650" s="639"/>
    </row>
    <row r="15651" spans="1:8">
      <c r="A15651" s="594" t="s">
        <v>4064</v>
      </c>
      <c r="B15651" s="595"/>
      <c r="C15651" s="595"/>
      <c r="D15651" s="596"/>
      <c r="E15651" s="597" t="s">
        <v>4130</v>
      </c>
      <c r="F15651" s="598" t="s">
        <v>4144</v>
      </c>
      <c r="G15651" s="599" t="s">
        <v>4133</v>
      </c>
      <c r="H15651" s="600" t="s">
        <v>4134</v>
      </c>
    </row>
    <row r="15652" spans="1:8">
      <c r="A15652" s="601" t="s">
        <v>4264</v>
      </c>
      <c r="B15652" s="602"/>
      <c r="C15652" s="602"/>
      <c r="D15652" s="603"/>
      <c r="E15652" s="604" t="s">
        <v>4146</v>
      </c>
      <c r="F15652" s="640">
        <v>0.54</v>
      </c>
      <c r="G15652" s="606">
        <v>83625.776203124988</v>
      </c>
      <c r="H15652" s="607">
        <v>45157.919999999998</v>
      </c>
    </row>
    <row r="15653" spans="1:8">
      <c r="A15653" s="601"/>
      <c r="B15653" s="602"/>
      <c r="C15653" s="602"/>
      <c r="D15653" s="603"/>
      <c r="E15653" s="604" t="s">
        <v>4141</v>
      </c>
      <c r="F15653" s="605"/>
      <c r="G15653" s="606" t="s">
        <v>4141</v>
      </c>
      <c r="H15653" s="607" t="s">
        <v>4141</v>
      </c>
    </row>
    <row r="15654" spans="1:8" ht="13.5" thickBot="1">
      <c r="A15654" s="641"/>
      <c r="B15654" s="642"/>
      <c r="C15654" s="642"/>
      <c r="D15654" s="643"/>
      <c r="E15654" s="644" t="s">
        <v>4153</v>
      </c>
      <c r="F15654" s="645"/>
      <c r="G15654" s="646"/>
      <c r="H15654" s="647">
        <v>45157.919999999998</v>
      </c>
    </row>
    <row r="15655" spans="1:8" ht="13.5" thickBot="1">
      <c r="A15655" s="648" t="s">
        <v>4154</v>
      </c>
      <c r="B15655" s="649"/>
      <c r="C15655" s="649"/>
      <c r="D15655" s="649"/>
      <c r="E15655" s="650"/>
      <c r="F15655" s="651">
        <v>46392.14</v>
      </c>
      <c r="G15655" s="660"/>
      <c r="H15655" s="661"/>
    </row>
    <row r="15656" spans="1:8" ht="15">
      <c r="A15656" s="579"/>
      <c r="B15656" s="579"/>
      <c r="C15656" s="579"/>
      <c r="D15656" s="579"/>
      <c r="E15656" s="579"/>
      <c r="F15656" s="579"/>
      <c r="G15656" s="579"/>
      <c r="H15656" s="579"/>
    </row>
    <row r="15657" spans="1:8" ht="15.75" thickBot="1">
      <c r="A15657" s="587"/>
      <c r="B15657" s="587"/>
      <c r="C15657" s="587"/>
      <c r="D15657" s="587"/>
      <c r="E15657" s="587"/>
      <c r="F15657" s="587"/>
      <c r="G15657" s="587"/>
      <c r="H15657" s="587"/>
    </row>
    <row r="15658" spans="1:8" ht="26.25" thickBot="1">
      <c r="A15658" s="658" t="s">
        <v>4129</v>
      </c>
      <c r="B15658" s="574"/>
      <c r="C15658" s="659"/>
      <c r="D15658" s="582" t="s">
        <v>1206</v>
      </c>
      <c r="E15658" s="583" t="s">
        <v>4130</v>
      </c>
      <c r="F15658" s="584" t="s">
        <v>33</v>
      </c>
      <c r="G15658" s="585" t="s">
        <v>0</v>
      </c>
      <c r="H15658" s="586" t="s">
        <v>5546</v>
      </c>
    </row>
    <row r="15659" spans="1:8" ht="15.75" customHeight="1" thickBot="1">
      <c r="A15659" s="580"/>
      <c r="B15659" s="580"/>
      <c r="C15659" s="580"/>
      <c r="D15659" s="580"/>
      <c r="E15659" s="580"/>
      <c r="F15659" s="580"/>
      <c r="G15659" s="580"/>
      <c r="H15659" s="580"/>
    </row>
    <row r="15660" spans="1:8">
      <c r="A15660" s="588" t="s">
        <v>1297</v>
      </c>
      <c r="B15660" s="589"/>
      <c r="C15660" s="590"/>
      <c r="D15660" s="591"/>
      <c r="E15660" s="590"/>
      <c r="F15660" s="590"/>
      <c r="G15660" s="592"/>
      <c r="H15660" s="593"/>
    </row>
    <row r="15661" spans="1:8">
      <c r="A15661" s="594" t="s">
        <v>4064</v>
      </c>
      <c r="B15661" s="595"/>
      <c r="C15661" s="595"/>
      <c r="D15661" s="596"/>
      <c r="E15661" s="597" t="s">
        <v>4130</v>
      </c>
      <c r="F15661" s="598" t="s">
        <v>4132</v>
      </c>
      <c r="G15661" s="599" t="s">
        <v>4133</v>
      </c>
      <c r="H15661" s="600" t="s">
        <v>4134</v>
      </c>
    </row>
    <row r="15662" spans="1:8">
      <c r="A15662" s="601"/>
      <c r="B15662" s="602"/>
      <c r="C15662" s="602"/>
      <c r="D15662" s="603"/>
      <c r="E15662" s="604" t="s">
        <v>4141</v>
      </c>
      <c r="F15662" s="605"/>
      <c r="G15662" s="606" t="s">
        <v>4141</v>
      </c>
      <c r="H15662" s="607" t="s">
        <v>4141</v>
      </c>
    </row>
    <row r="15663" spans="1:8">
      <c r="A15663" s="601"/>
      <c r="B15663" s="602"/>
      <c r="C15663" s="602"/>
      <c r="D15663" s="603"/>
      <c r="E15663" s="604" t="s">
        <v>4141</v>
      </c>
      <c r="F15663" s="605"/>
      <c r="G15663" s="606" t="s">
        <v>4141</v>
      </c>
      <c r="H15663" s="607" t="s">
        <v>4141</v>
      </c>
    </row>
    <row r="15664" spans="1:8">
      <c r="A15664" s="601"/>
      <c r="B15664" s="602"/>
      <c r="C15664" s="602"/>
      <c r="D15664" s="603"/>
      <c r="E15664" s="604" t="s">
        <v>4141</v>
      </c>
      <c r="F15664" s="605"/>
      <c r="G15664" s="606" t="s">
        <v>4141</v>
      </c>
      <c r="H15664" s="607" t="s">
        <v>4141</v>
      </c>
    </row>
    <row r="15665" spans="1:8">
      <c r="A15665" s="601"/>
      <c r="B15665" s="602"/>
      <c r="C15665" s="602"/>
      <c r="D15665" s="603"/>
      <c r="E15665" s="604" t="s">
        <v>4141</v>
      </c>
      <c r="F15665" s="681"/>
      <c r="G15665" s="606" t="s">
        <v>4141</v>
      </c>
      <c r="H15665" s="607" t="s">
        <v>4141</v>
      </c>
    </row>
    <row r="15666" spans="1:8">
      <c r="A15666" s="601"/>
      <c r="B15666" s="602"/>
      <c r="C15666" s="602"/>
      <c r="D15666" s="603"/>
      <c r="E15666" s="604" t="s">
        <v>4141</v>
      </c>
      <c r="F15666" s="605"/>
      <c r="G15666" s="606" t="s">
        <v>4141</v>
      </c>
      <c r="H15666" s="607" t="s">
        <v>4141</v>
      </c>
    </row>
    <row r="15667" spans="1:8">
      <c r="A15667" s="608"/>
      <c r="B15667" s="609"/>
      <c r="C15667" s="609"/>
      <c r="D15667" s="610"/>
      <c r="E15667" s="623" t="s">
        <v>4142</v>
      </c>
      <c r="F15667" s="624"/>
      <c r="G15667" s="625"/>
      <c r="H15667" s="612">
        <v>0</v>
      </c>
    </row>
    <row r="15668" spans="1:8">
      <c r="A15668" s="613" t="s">
        <v>4143</v>
      </c>
      <c r="B15668" s="614"/>
      <c r="C15668" s="615"/>
      <c r="D15668" s="616"/>
      <c r="E15668" s="615"/>
      <c r="F15668" s="615"/>
      <c r="G15668" s="617"/>
      <c r="H15668" s="618"/>
    </row>
    <row r="15669" spans="1:8">
      <c r="A15669" s="594" t="s">
        <v>4064</v>
      </c>
      <c r="B15669" s="595"/>
      <c r="C15669" s="595"/>
      <c r="D15669" s="596"/>
      <c r="E15669" s="597" t="s">
        <v>4130</v>
      </c>
      <c r="F15669" s="598" t="s">
        <v>4144</v>
      </c>
      <c r="G15669" s="599" t="s">
        <v>4133</v>
      </c>
      <c r="H15669" s="600" t="s">
        <v>4134</v>
      </c>
    </row>
    <row r="15670" spans="1:8">
      <c r="A15670" s="601" t="s">
        <v>4145</v>
      </c>
      <c r="B15670" s="602"/>
      <c r="C15670" s="602"/>
      <c r="D15670" s="603"/>
      <c r="E15670" s="604" t="s">
        <v>4146</v>
      </c>
      <c r="F15670" s="619">
        <v>0.68</v>
      </c>
      <c r="G15670" s="606">
        <v>1587.2183463750353</v>
      </c>
      <c r="H15670" s="607">
        <v>1079.31</v>
      </c>
    </row>
    <row r="15671" spans="1:8">
      <c r="A15671" s="601" t="s">
        <v>5545</v>
      </c>
      <c r="B15671" s="602"/>
      <c r="C15671" s="602"/>
      <c r="D15671" s="603"/>
      <c r="E15671" s="604" t="s">
        <v>4146</v>
      </c>
      <c r="F15671" s="619">
        <v>0.68</v>
      </c>
      <c r="G15671" s="606">
        <v>698.37607240501552</v>
      </c>
      <c r="H15671" s="607">
        <v>474.9</v>
      </c>
    </row>
    <row r="15672" spans="1:8">
      <c r="A15672" s="601" t="s">
        <v>5547</v>
      </c>
      <c r="B15672" s="602"/>
      <c r="C15672" s="602"/>
      <c r="D15672" s="603"/>
      <c r="E15672" s="604" t="s">
        <v>4146</v>
      </c>
      <c r="F15672" s="619">
        <v>0.68</v>
      </c>
      <c r="G15672" s="606">
        <v>8729.7009050626948</v>
      </c>
      <c r="H15672" s="607">
        <v>5936.2</v>
      </c>
    </row>
    <row r="15673" spans="1:8">
      <c r="A15673" s="620"/>
      <c r="B15673" s="621"/>
      <c r="C15673" s="621"/>
      <c r="D15673" s="622"/>
      <c r="E15673" s="623" t="s">
        <v>4147</v>
      </c>
      <c r="F15673" s="624"/>
      <c r="G15673" s="625"/>
      <c r="H15673" s="612">
        <v>7490.41</v>
      </c>
    </row>
    <row r="15674" spans="1:8">
      <c r="A15674" s="626" t="s">
        <v>4148</v>
      </c>
      <c r="B15674" s="627"/>
      <c r="C15674" s="628"/>
      <c r="D15674" s="629"/>
      <c r="E15674" s="628"/>
      <c r="F15674" s="628"/>
      <c r="G15674" s="630"/>
      <c r="H15674" s="631"/>
    </row>
    <row r="15675" spans="1:8">
      <c r="A15675" s="594" t="s">
        <v>4064</v>
      </c>
      <c r="B15675" s="595"/>
      <c r="C15675" s="595"/>
      <c r="D15675" s="596"/>
      <c r="E15675" s="597" t="s">
        <v>4130</v>
      </c>
      <c r="F15675" s="598" t="s">
        <v>4132</v>
      </c>
      <c r="G15675" s="599" t="s">
        <v>4133</v>
      </c>
      <c r="H15675" s="600" t="s">
        <v>4134</v>
      </c>
    </row>
    <row r="15676" spans="1:8">
      <c r="A15676" s="601"/>
      <c r="B15676" s="602"/>
      <c r="C15676" s="602"/>
      <c r="D15676" s="603"/>
      <c r="E15676" s="604" t="s">
        <v>4141</v>
      </c>
      <c r="F15676" s="655"/>
      <c r="G15676" s="606" t="s">
        <v>4141</v>
      </c>
      <c r="H15676" s="607" t="s">
        <v>4141</v>
      </c>
    </row>
    <row r="15677" spans="1:8">
      <c r="A15677" s="601"/>
      <c r="B15677" s="602"/>
      <c r="C15677" s="602"/>
      <c r="D15677" s="603"/>
      <c r="E15677" s="604" t="s">
        <v>4141</v>
      </c>
      <c r="F15677" s="655"/>
      <c r="G15677" s="606" t="s">
        <v>4141</v>
      </c>
      <c r="H15677" s="607" t="s">
        <v>4141</v>
      </c>
    </row>
    <row r="15678" spans="1:8">
      <c r="A15678" s="601"/>
      <c r="B15678" s="602"/>
      <c r="C15678" s="602"/>
      <c r="D15678" s="603"/>
      <c r="E15678" s="623" t="s">
        <v>4150</v>
      </c>
      <c r="F15678" s="624"/>
      <c r="G15678" s="625"/>
      <c r="H15678" s="612">
        <v>0</v>
      </c>
    </row>
    <row r="15679" spans="1:8">
      <c r="A15679" s="634" t="s">
        <v>4151</v>
      </c>
      <c r="B15679" s="635"/>
      <c r="C15679" s="636"/>
      <c r="D15679" s="637"/>
      <c r="E15679" s="636"/>
      <c r="F15679" s="636"/>
      <c r="G15679" s="638"/>
      <c r="H15679" s="639"/>
    </row>
    <row r="15680" spans="1:8">
      <c r="A15680" s="594" t="s">
        <v>4064</v>
      </c>
      <c r="B15680" s="595"/>
      <c r="C15680" s="595"/>
      <c r="D15680" s="596"/>
      <c r="E15680" s="597" t="s">
        <v>4130</v>
      </c>
      <c r="F15680" s="598" t="s">
        <v>4144</v>
      </c>
      <c r="G15680" s="599" t="s">
        <v>4133</v>
      </c>
      <c r="H15680" s="600" t="s">
        <v>4134</v>
      </c>
    </row>
    <row r="15681" spans="1:8">
      <c r="A15681" s="601" t="s">
        <v>4264</v>
      </c>
      <c r="B15681" s="602"/>
      <c r="C15681" s="602"/>
      <c r="D15681" s="603"/>
      <c r="E15681" s="604" t="s">
        <v>4146</v>
      </c>
      <c r="F15681" s="640">
        <v>0.68</v>
      </c>
      <c r="G15681" s="606">
        <v>83625.776203124988</v>
      </c>
      <c r="H15681" s="607">
        <v>56865.53</v>
      </c>
    </row>
    <row r="15682" spans="1:8">
      <c r="A15682" s="601"/>
      <c r="B15682" s="602"/>
      <c r="C15682" s="602"/>
      <c r="D15682" s="603"/>
      <c r="E15682" s="604" t="s">
        <v>4141</v>
      </c>
      <c r="F15682" s="605"/>
      <c r="G15682" s="606" t="s">
        <v>4141</v>
      </c>
      <c r="H15682" s="607" t="s">
        <v>4141</v>
      </c>
    </row>
    <row r="15683" spans="1:8" ht="13.5" thickBot="1">
      <c r="A15683" s="641"/>
      <c r="B15683" s="642"/>
      <c r="C15683" s="642"/>
      <c r="D15683" s="643"/>
      <c r="E15683" s="644" t="s">
        <v>4153</v>
      </c>
      <c r="F15683" s="645"/>
      <c r="G15683" s="646"/>
      <c r="H15683" s="647">
        <v>56865.53</v>
      </c>
    </row>
    <row r="15684" spans="1:8" ht="13.5" thickBot="1">
      <c r="A15684" s="648" t="s">
        <v>4154</v>
      </c>
      <c r="B15684" s="649"/>
      <c r="C15684" s="649"/>
      <c r="D15684" s="649"/>
      <c r="E15684" s="650"/>
      <c r="F15684" s="651">
        <v>64355.94</v>
      </c>
      <c r="G15684" s="660"/>
      <c r="H15684" s="661"/>
    </row>
    <row r="15685" spans="1:8" ht="15">
      <c r="A15685" s="579"/>
      <c r="B15685" s="579"/>
      <c r="C15685" s="579"/>
      <c r="D15685" s="579"/>
      <c r="E15685" s="579"/>
      <c r="F15685" s="579"/>
      <c r="G15685" s="579"/>
      <c r="H15685" s="579"/>
    </row>
    <row r="15686" spans="1:8" ht="15.75" thickBot="1">
      <c r="A15686" s="587"/>
      <c r="B15686" s="587"/>
      <c r="C15686" s="587"/>
      <c r="D15686" s="587"/>
      <c r="E15686" s="587"/>
      <c r="F15686" s="587"/>
      <c r="G15686" s="587"/>
      <c r="H15686" s="587"/>
    </row>
    <row r="15687" spans="1:8" ht="13.5" thickBot="1">
      <c r="A15687" s="658" t="s">
        <v>4129</v>
      </c>
      <c r="B15687" s="574"/>
      <c r="C15687" s="659"/>
      <c r="D15687" s="582" t="s">
        <v>1208</v>
      </c>
      <c r="E15687" s="583" t="s">
        <v>4130</v>
      </c>
      <c r="F15687" s="584" t="s">
        <v>33</v>
      </c>
      <c r="G15687" s="585" t="s">
        <v>0</v>
      </c>
      <c r="H15687" s="586" t="s">
        <v>5548</v>
      </c>
    </row>
    <row r="15688" spans="1:8" ht="15.75" customHeight="1" thickBot="1">
      <c r="A15688" s="580"/>
      <c r="B15688" s="580"/>
      <c r="C15688" s="580"/>
      <c r="D15688" s="580"/>
      <c r="E15688" s="580"/>
      <c r="F15688" s="580"/>
      <c r="G15688" s="580"/>
      <c r="H15688" s="580"/>
    </row>
    <row r="15689" spans="1:8">
      <c r="A15689" s="588" t="s">
        <v>1297</v>
      </c>
      <c r="B15689" s="589"/>
      <c r="C15689" s="590"/>
      <c r="D15689" s="591"/>
      <c r="E15689" s="590"/>
      <c r="F15689" s="590"/>
      <c r="G15689" s="592"/>
      <c r="H15689" s="593"/>
    </row>
    <row r="15690" spans="1:8">
      <c r="A15690" s="594" t="s">
        <v>4064</v>
      </c>
      <c r="B15690" s="595"/>
      <c r="C15690" s="595"/>
      <c r="D15690" s="596"/>
      <c r="E15690" s="597" t="s">
        <v>4130</v>
      </c>
      <c r="F15690" s="598" t="s">
        <v>4132</v>
      </c>
      <c r="G15690" s="599" t="s">
        <v>4133</v>
      </c>
      <c r="H15690" s="600" t="s">
        <v>4134</v>
      </c>
    </row>
    <row r="15691" spans="1:8">
      <c r="A15691" s="601"/>
      <c r="B15691" s="602"/>
      <c r="C15691" s="602"/>
      <c r="D15691" s="603"/>
      <c r="E15691" s="604" t="s">
        <v>4141</v>
      </c>
      <c r="F15691" s="605"/>
      <c r="G15691" s="606" t="s">
        <v>4141</v>
      </c>
      <c r="H15691" s="607" t="s">
        <v>4141</v>
      </c>
    </row>
    <row r="15692" spans="1:8">
      <c r="A15692" s="601"/>
      <c r="B15692" s="602"/>
      <c r="C15692" s="602"/>
      <c r="D15692" s="603"/>
      <c r="E15692" s="604" t="s">
        <v>4141</v>
      </c>
      <c r="F15692" s="605"/>
      <c r="G15692" s="606" t="s">
        <v>4141</v>
      </c>
      <c r="H15692" s="607" t="s">
        <v>4141</v>
      </c>
    </row>
    <row r="15693" spans="1:8">
      <c r="A15693" s="601"/>
      <c r="B15693" s="602"/>
      <c r="C15693" s="602"/>
      <c r="D15693" s="603"/>
      <c r="E15693" s="604" t="s">
        <v>4141</v>
      </c>
      <c r="F15693" s="605"/>
      <c r="G15693" s="606" t="s">
        <v>4141</v>
      </c>
      <c r="H15693" s="607" t="s">
        <v>4141</v>
      </c>
    </row>
    <row r="15694" spans="1:8">
      <c r="A15694" s="601"/>
      <c r="B15694" s="602"/>
      <c r="C15694" s="602"/>
      <c r="D15694" s="603"/>
      <c r="E15694" s="604" t="s">
        <v>4141</v>
      </c>
      <c r="F15694" s="681"/>
      <c r="G15694" s="606" t="s">
        <v>4141</v>
      </c>
      <c r="H15694" s="607" t="s">
        <v>4141</v>
      </c>
    </row>
    <row r="15695" spans="1:8">
      <c r="A15695" s="601"/>
      <c r="B15695" s="602"/>
      <c r="C15695" s="602"/>
      <c r="D15695" s="603"/>
      <c r="E15695" s="604" t="s">
        <v>4141</v>
      </c>
      <c r="F15695" s="605"/>
      <c r="G15695" s="606" t="s">
        <v>4141</v>
      </c>
      <c r="H15695" s="607" t="s">
        <v>4141</v>
      </c>
    </row>
    <row r="15696" spans="1:8">
      <c r="A15696" s="608"/>
      <c r="B15696" s="609"/>
      <c r="C15696" s="609"/>
      <c r="D15696" s="610"/>
      <c r="E15696" s="623" t="s">
        <v>4142</v>
      </c>
      <c r="F15696" s="624"/>
      <c r="G15696" s="625"/>
      <c r="H15696" s="612">
        <v>0</v>
      </c>
    </row>
    <row r="15697" spans="1:8">
      <c r="A15697" s="613" t="s">
        <v>4143</v>
      </c>
      <c r="B15697" s="614"/>
      <c r="C15697" s="615"/>
      <c r="D15697" s="616"/>
      <c r="E15697" s="615"/>
      <c r="F15697" s="615"/>
      <c r="G15697" s="617"/>
      <c r="H15697" s="618"/>
    </row>
    <row r="15698" spans="1:8">
      <c r="A15698" s="594" t="s">
        <v>4064</v>
      </c>
      <c r="B15698" s="595"/>
      <c r="C15698" s="595"/>
      <c r="D15698" s="596"/>
      <c r="E15698" s="597" t="s">
        <v>4130</v>
      </c>
      <c r="F15698" s="598" t="s">
        <v>4144</v>
      </c>
      <c r="G15698" s="599" t="s">
        <v>4133</v>
      </c>
      <c r="H15698" s="600" t="s">
        <v>4134</v>
      </c>
    </row>
    <row r="15699" spans="1:8">
      <c r="A15699" s="601" t="s">
        <v>4145</v>
      </c>
      <c r="B15699" s="602"/>
      <c r="C15699" s="602"/>
      <c r="D15699" s="603"/>
      <c r="E15699" s="604" t="s">
        <v>4146</v>
      </c>
      <c r="F15699" s="619">
        <v>0.75</v>
      </c>
      <c r="G15699" s="606">
        <v>1587.2183463750353</v>
      </c>
      <c r="H15699" s="607">
        <v>1190.4100000000001</v>
      </c>
    </row>
    <row r="15700" spans="1:8">
      <c r="A15700" s="601" t="s">
        <v>5545</v>
      </c>
      <c r="B15700" s="602"/>
      <c r="C15700" s="602"/>
      <c r="D15700" s="603"/>
      <c r="E15700" s="604" t="s">
        <v>4146</v>
      </c>
      <c r="F15700" s="619">
        <v>0.75</v>
      </c>
      <c r="G15700" s="606">
        <v>698.37607240501552</v>
      </c>
      <c r="H15700" s="607">
        <v>523.78</v>
      </c>
    </row>
    <row r="15701" spans="1:8">
      <c r="A15701" s="601"/>
      <c r="B15701" s="602"/>
      <c r="C15701" s="602"/>
      <c r="D15701" s="603"/>
      <c r="E15701" s="604" t="s">
        <v>4141</v>
      </c>
      <c r="F15701" s="619" t="s">
        <v>4141</v>
      </c>
      <c r="G15701" s="606" t="s">
        <v>4141</v>
      </c>
      <c r="H15701" s="607" t="s">
        <v>4141</v>
      </c>
    </row>
    <row r="15702" spans="1:8">
      <c r="A15702" s="620"/>
      <c r="B15702" s="621"/>
      <c r="C15702" s="621"/>
      <c r="D15702" s="622"/>
      <c r="E15702" s="623" t="s">
        <v>4147</v>
      </c>
      <c r="F15702" s="624"/>
      <c r="G15702" s="625"/>
      <c r="H15702" s="612">
        <v>1714.19</v>
      </c>
    </row>
    <row r="15703" spans="1:8">
      <c r="A15703" s="626" t="s">
        <v>4148</v>
      </c>
      <c r="B15703" s="627"/>
      <c r="C15703" s="628"/>
      <c r="D15703" s="629"/>
      <c r="E15703" s="628"/>
      <c r="F15703" s="628"/>
      <c r="G15703" s="630"/>
      <c r="H15703" s="631"/>
    </row>
    <row r="15704" spans="1:8">
      <c r="A15704" s="594" t="s">
        <v>4064</v>
      </c>
      <c r="B15704" s="595"/>
      <c r="C15704" s="595"/>
      <c r="D15704" s="596"/>
      <c r="E15704" s="597" t="s">
        <v>4130</v>
      </c>
      <c r="F15704" s="598" t="s">
        <v>4132</v>
      </c>
      <c r="G15704" s="599" t="s">
        <v>4133</v>
      </c>
      <c r="H15704" s="600" t="s">
        <v>4134</v>
      </c>
    </row>
    <row r="15705" spans="1:8">
      <c r="A15705" s="601"/>
      <c r="B15705" s="602"/>
      <c r="C15705" s="602"/>
      <c r="D15705" s="603"/>
      <c r="E15705" s="604" t="s">
        <v>4141</v>
      </c>
      <c r="F15705" s="655"/>
      <c r="G15705" s="606" t="s">
        <v>4141</v>
      </c>
      <c r="H15705" s="607" t="s">
        <v>4141</v>
      </c>
    </row>
    <row r="15706" spans="1:8">
      <c r="A15706" s="601"/>
      <c r="B15706" s="602"/>
      <c r="C15706" s="602"/>
      <c r="D15706" s="603"/>
      <c r="E15706" s="604" t="s">
        <v>4141</v>
      </c>
      <c r="F15706" s="655"/>
      <c r="G15706" s="606" t="s">
        <v>4141</v>
      </c>
      <c r="H15706" s="607" t="s">
        <v>4141</v>
      </c>
    </row>
    <row r="15707" spans="1:8">
      <c r="A15707" s="601"/>
      <c r="B15707" s="602"/>
      <c r="C15707" s="602"/>
      <c r="D15707" s="603"/>
      <c r="E15707" s="623" t="s">
        <v>4150</v>
      </c>
      <c r="F15707" s="624"/>
      <c r="G15707" s="625"/>
      <c r="H15707" s="612">
        <v>0</v>
      </c>
    </row>
    <row r="15708" spans="1:8">
      <c r="A15708" s="634" t="s">
        <v>4151</v>
      </c>
      <c r="B15708" s="635"/>
      <c r="C15708" s="636"/>
      <c r="D15708" s="637"/>
      <c r="E15708" s="636"/>
      <c r="F15708" s="636"/>
      <c r="G15708" s="638"/>
      <c r="H15708" s="639"/>
    </row>
    <row r="15709" spans="1:8">
      <c r="A15709" s="594" t="s">
        <v>4064</v>
      </c>
      <c r="B15709" s="595"/>
      <c r="C15709" s="595"/>
      <c r="D15709" s="596"/>
      <c r="E15709" s="597" t="s">
        <v>4130</v>
      </c>
      <c r="F15709" s="598" t="s">
        <v>4144</v>
      </c>
      <c r="G15709" s="599" t="s">
        <v>4133</v>
      </c>
      <c r="H15709" s="600" t="s">
        <v>4134</v>
      </c>
    </row>
    <row r="15710" spans="1:8">
      <c r="A15710" s="601" t="s">
        <v>4264</v>
      </c>
      <c r="B15710" s="602"/>
      <c r="C15710" s="602"/>
      <c r="D15710" s="603"/>
      <c r="E15710" s="604" t="s">
        <v>4146</v>
      </c>
      <c r="F15710" s="640">
        <v>0.75</v>
      </c>
      <c r="G15710" s="606">
        <v>83625.776203124988</v>
      </c>
      <c r="H15710" s="607">
        <v>62719.33</v>
      </c>
    </row>
    <row r="15711" spans="1:8">
      <c r="A15711" s="601"/>
      <c r="B15711" s="602"/>
      <c r="C15711" s="602"/>
      <c r="D15711" s="603"/>
      <c r="E15711" s="604" t="s">
        <v>4141</v>
      </c>
      <c r="F15711" s="605"/>
      <c r="G15711" s="606" t="s">
        <v>4141</v>
      </c>
      <c r="H15711" s="607" t="s">
        <v>4141</v>
      </c>
    </row>
    <row r="15712" spans="1:8" ht="13.5" thickBot="1">
      <c r="A15712" s="641"/>
      <c r="B15712" s="642"/>
      <c r="C15712" s="642"/>
      <c r="D15712" s="643"/>
      <c r="E15712" s="644" t="s">
        <v>4153</v>
      </c>
      <c r="F15712" s="645"/>
      <c r="G15712" s="646"/>
      <c r="H15712" s="647">
        <v>62719.33</v>
      </c>
    </row>
    <row r="15713" spans="1:8" ht="13.5" thickBot="1">
      <c r="A15713" s="648" t="s">
        <v>4154</v>
      </c>
      <c r="B15713" s="649"/>
      <c r="C15713" s="649"/>
      <c r="D15713" s="649"/>
      <c r="E15713" s="650"/>
      <c r="F15713" s="651">
        <v>64433.52</v>
      </c>
      <c r="G15713" s="660"/>
      <c r="H15713" s="661"/>
    </row>
    <row r="15714" spans="1:8" ht="15">
      <c r="A15714" s="579"/>
      <c r="B15714" s="579"/>
      <c r="C15714" s="579"/>
      <c r="D15714" s="579"/>
      <c r="E15714" s="579"/>
      <c r="F15714" s="579"/>
      <c r="G15714" s="579"/>
      <c r="H15714" s="579"/>
    </row>
    <row r="15715" spans="1:8" ht="15.75" thickBot="1">
      <c r="A15715" s="587"/>
      <c r="B15715" s="587"/>
      <c r="C15715" s="587"/>
      <c r="D15715" s="587"/>
      <c r="E15715" s="587"/>
      <c r="F15715" s="587"/>
      <c r="G15715" s="587"/>
      <c r="H15715" s="587"/>
    </row>
    <row r="15716" spans="1:8" ht="13.5" thickBot="1">
      <c r="A15716" s="658" t="s">
        <v>4129</v>
      </c>
      <c r="B15716" s="574"/>
      <c r="C15716" s="659"/>
      <c r="D15716" s="582" t="s">
        <v>1210</v>
      </c>
      <c r="E15716" s="583" t="s">
        <v>4130</v>
      </c>
      <c r="F15716" s="584" t="s">
        <v>33</v>
      </c>
      <c r="G15716" s="585" t="s">
        <v>0</v>
      </c>
      <c r="H15716" s="586" t="s">
        <v>5549</v>
      </c>
    </row>
    <row r="15717" spans="1:8" ht="15.75" customHeight="1" thickBot="1">
      <c r="A15717" s="580"/>
      <c r="B15717" s="580"/>
      <c r="C15717" s="580"/>
      <c r="D15717" s="580"/>
      <c r="E15717" s="580"/>
      <c r="F15717" s="580"/>
      <c r="G15717" s="580"/>
      <c r="H15717" s="580"/>
    </row>
    <row r="15718" spans="1:8">
      <c r="A15718" s="588" t="s">
        <v>1297</v>
      </c>
      <c r="B15718" s="589"/>
      <c r="C15718" s="590"/>
      <c r="D15718" s="591"/>
      <c r="E15718" s="590"/>
      <c r="F15718" s="590"/>
      <c r="G15718" s="592"/>
      <c r="H15718" s="593"/>
    </row>
    <row r="15719" spans="1:8">
      <c r="A15719" s="594" t="s">
        <v>4064</v>
      </c>
      <c r="B15719" s="595"/>
      <c r="C15719" s="595"/>
      <c r="D15719" s="596"/>
      <c r="E15719" s="597" t="s">
        <v>4130</v>
      </c>
      <c r="F15719" s="598" t="s">
        <v>4132</v>
      </c>
      <c r="G15719" s="599" t="s">
        <v>4133</v>
      </c>
      <c r="H15719" s="600" t="s">
        <v>4134</v>
      </c>
    </row>
    <row r="15720" spans="1:8">
      <c r="A15720" s="601"/>
      <c r="B15720" s="602"/>
      <c r="C15720" s="602"/>
      <c r="D15720" s="603"/>
      <c r="E15720" s="604" t="s">
        <v>4141</v>
      </c>
      <c r="F15720" s="605"/>
      <c r="G15720" s="606" t="s">
        <v>4141</v>
      </c>
      <c r="H15720" s="607" t="s">
        <v>4141</v>
      </c>
    </row>
    <row r="15721" spans="1:8">
      <c r="A15721" s="601"/>
      <c r="B15721" s="602"/>
      <c r="C15721" s="602"/>
      <c r="D15721" s="603"/>
      <c r="E15721" s="604" t="s">
        <v>4141</v>
      </c>
      <c r="F15721" s="605"/>
      <c r="G15721" s="606" t="s">
        <v>4141</v>
      </c>
      <c r="H15721" s="607" t="s">
        <v>4141</v>
      </c>
    </row>
    <row r="15722" spans="1:8">
      <c r="A15722" s="601"/>
      <c r="B15722" s="602"/>
      <c r="C15722" s="602"/>
      <c r="D15722" s="603"/>
      <c r="E15722" s="604" t="s">
        <v>4141</v>
      </c>
      <c r="F15722" s="605"/>
      <c r="G15722" s="606" t="s">
        <v>4141</v>
      </c>
      <c r="H15722" s="607" t="s">
        <v>4141</v>
      </c>
    </row>
    <row r="15723" spans="1:8">
      <c r="A15723" s="601"/>
      <c r="B15723" s="602"/>
      <c r="C15723" s="602"/>
      <c r="D15723" s="603"/>
      <c r="E15723" s="604" t="s">
        <v>4141</v>
      </c>
      <c r="F15723" s="681"/>
      <c r="G15723" s="606" t="s">
        <v>4141</v>
      </c>
      <c r="H15723" s="607" t="s">
        <v>4141</v>
      </c>
    </row>
    <row r="15724" spans="1:8">
      <c r="A15724" s="601"/>
      <c r="B15724" s="602"/>
      <c r="C15724" s="602"/>
      <c r="D15724" s="603"/>
      <c r="E15724" s="604" t="s">
        <v>4141</v>
      </c>
      <c r="F15724" s="605"/>
      <c r="G15724" s="606" t="s">
        <v>4141</v>
      </c>
      <c r="H15724" s="607" t="s">
        <v>4141</v>
      </c>
    </row>
    <row r="15725" spans="1:8">
      <c r="A15725" s="608"/>
      <c r="B15725" s="609"/>
      <c r="C15725" s="609"/>
      <c r="D15725" s="610"/>
      <c r="E15725" s="623" t="s">
        <v>4142</v>
      </c>
      <c r="F15725" s="624"/>
      <c r="G15725" s="625"/>
      <c r="H15725" s="612">
        <v>0</v>
      </c>
    </row>
    <row r="15726" spans="1:8">
      <c r="A15726" s="613" t="s">
        <v>4143</v>
      </c>
      <c r="B15726" s="614"/>
      <c r="C15726" s="615"/>
      <c r="D15726" s="616"/>
      <c r="E15726" s="615"/>
      <c r="F15726" s="615"/>
      <c r="G15726" s="617"/>
      <c r="H15726" s="618"/>
    </row>
    <row r="15727" spans="1:8">
      <c r="A15727" s="594" t="s">
        <v>4064</v>
      </c>
      <c r="B15727" s="595"/>
      <c r="C15727" s="595"/>
      <c r="D15727" s="596"/>
      <c r="E15727" s="597" t="s">
        <v>4130</v>
      </c>
      <c r="F15727" s="598" t="s">
        <v>4144</v>
      </c>
      <c r="G15727" s="599" t="s">
        <v>4133</v>
      </c>
      <c r="H15727" s="600" t="s">
        <v>4134</v>
      </c>
    </row>
    <row r="15728" spans="1:8">
      <c r="A15728" s="601" t="s">
        <v>4145</v>
      </c>
      <c r="B15728" s="602"/>
      <c r="C15728" s="602"/>
      <c r="D15728" s="603"/>
      <c r="E15728" s="604" t="s">
        <v>4146</v>
      </c>
      <c r="F15728" s="619">
        <v>0.89</v>
      </c>
      <c r="G15728" s="606">
        <v>1587.2183463750353</v>
      </c>
      <c r="H15728" s="607">
        <v>1412.62</v>
      </c>
    </row>
    <row r="15729" spans="1:8">
      <c r="A15729" s="601" t="s">
        <v>5545</v>
      </c>
      <c r="B15729" s="602"/>
      <c r="C15729" s="602"/>
      <c r="D15729" s="603"/>
      <c r="E15729" s="604" t="s">
        <v>4146</v>
      </c>
      <c r="F15729" s="619">
        <v>0.89</v>
      </c>
      <c r="G15729" s="606">
        <v>698.37607240501552</v>
      </c>
      <c r="H15729" s="607">
        <v>621.54999999999995</v>
      </c>
    </row>
    <row r="15730" spans="1:8">
      <c r="A15730" s="601" t="s">
        <v>5547</v>
      </c>
      <c r="B15730" s="602"/>
      <c r="C15730" s="602"/>
      <c r="D15730" s="603"/>
      <c r="E15730" s="604" t="s">
        <v>4146</v>
      </c>
      <c r="F15730" s="619">
        <v>0.89</v>
      </c>
      <c r="G15730" s="606">
        <v>8729.7009050626948</v>
      </c>
      <c r="H15730" s="607">
        <v>7769.43</v>
      </c>
    </row>
    <row r="15731" spans="1:8">
      <c r="A15731" s="620"/>
      <c r="B15731" s="621"/>
      <c r="C15731" s="621"/>
      <c r="D15731" s="622"/>
      <c r="E15731" s="623" t="s">
        <v>4147</v>
      </c>
      <c r="F15731" s="624"/>
      <c r="G15731" s="625"/>
      <c r="H15731" s="612">
        <v>9803.6</v>
      </c>
    </row>
    <row r="15732" spans="1:8">
      <c r="A15732" s="626" t="s">
        <v>4148</v>
      </c>
      <c r="B15732" s="627"/>
      <c r="C15732" s="628"/>
      <c r="D15732" s="629"/>
      <c r="E15732" s="628"/>
      <c r="F15732" s="628"/>
      <c r="G15732" s="630"/>
      <c r="H15732" s="631"/>
    </row>
    <row r="15733" spans="1:8">
      <c r="A15733" s="594" t="s">
        <v>4064</v>
      </c>
      <c r="B15733" s="595"/>
      <c r="C15733" s="595"/>
      <c r="D15733" s="596"/>
      <c r="E15733" s="597" t="s">
        <v>4130</v>
      </c>
      <c r="F15733" s="598" t="s">
        <v>4132</v>
      </c>
      <c r="G15733" s="599" t="s">
        <v>4133</v>
      </c>
      <c r="H15733" s="600" t="s">
        <v>4134</v>
      </c>
    </row>
    <row r="15734" spans="1:8">
      <c r="A15734" s="601"/>
      <c r="B15734" s="602"/>
      <c r="C15734" s="602"/>
      <c r="D15734" s="603"/>
      <c r="E15734" s="604" t="s">
        <v>4141</v>
      </c>
      <c r="F15734" s="655"/>
      <c r="G15734" s="606" t="s">
        <v>4141</v>
      </c>
      <c r="H15734" s="607" t="s">
        <v>4141</v>
      </c>
    </row>
    <row r="15735" spans="1:8">
      <c r="A15735" s="601"/>
      <c r="B15735" s="602"/>
      <c r="C15735" s="602"/>
      <c r="D15735" s="603"/>
      <c r="E15735" s="604" t="s">
        <v>4141</v>
      </c>
      <c r="F15735" s="655"/>
      <c r="G15735" s="606" t="s">
        <v>4141</v>
      </c>
      <c r="H15735" s="607" t="s">
        <v>4141</v>
      </c>
    </row>
    <row r="15736" spans="1:8">
      <c r="A15736" s="601"/>
      <c r="B15736" s="602"/>
      <c r="C15736" s="602"/>
      <c r="D15736" s="603"/>
      <c r="E15736" s="623" t="s">
        <v>4150</v>
      </c>
      <c r="F15736" s="624"/>
      <c r="G15736" s="625"/>
      <c r="H15736" s="612">
        <v>0</v>
      </c>
    </row>
    <row r="15737" spans="1:8">
      <c r="A15737" s="634" t="s">
        <v>4151</v>
      </c>
      <c r="B15737" s="635"/>
      <c r="C15737" s="636"/>
      <c r="D15737" s="637"/>
      <c r="E15737" s="636"/>
      <c r="F15737" s="636"/>
      <c r="G15737" s="638"/>
      <c r="H15737" s="639"/>
    </row>
    <row r="15738" spans="1:8">
      <c r="A15738" s="594" t="s">
        <v>4064</v>
      </c>
      <c r="B15738" s="595"/>
      <c r="C15738" s="595"/>
      <c r="D15738" s="596"/>
      <c r="E15738" s="597" t="s">
        <v>4130</v>
      </c>
      <c r="F15738" s="598" t="s">
        <v>4144</v>
      </c>
      <c r="G15738" s="599" t="s">
        <v>4133</v>
      </c>
      <c r="H15738" s="600" t="s">
        <v>4134</v>
      </c>
    </row>
    <row r="15739" spans="1:8">
      <c r="A15739" s="601" t="s">
        <v>4264</v>
      </c>
      <c r="B15739" s="602"/>
      <c r="C15739" s="602"/>
      <c r="D15739" s="603"/>
      <c r="E15739" s="604" t="s">
        <v>4146</v>
      </c>
      <c r="F15739" s="640">
        <v>0.89</v>
      </c>
      <c r="G15739" s="606">
        <v>83625.776203124988</v>
      </c>
      <c r="H15739" s="607">
        <v>74426.94</v>
      </c>
    </row>
    <row r="15740" spans="1:8">
      <c r="A15740" s="601"/>
      <c r="B15740" s="602"/>
      <c r="C15740" s="602"/>
      <c r="D15740" s="603"/>
      <c r="E15740" s="604" t="s">
        <v>4141</v>
      </c>
      <c r="F15740" s="605"/>
      <c r="G15740" s="606" t="s">
        <v>4141</v>
      </c>
      <c r="H15740" s="607" t="s">
        <v>4141</v>
      </c>
    </row>
    <row r="15741" spans="1:8" ht="13.5" thickBot="1">
      <c r="A15741" s="641"/>
      <c r="B15741" s="642"/>
      <c r="C15741" s="642"/>
      <c r="D15741" s="643"/>
      <c r="E15741" s="644" t="s">
        <v>4153</v>
      </c>
      <c r="F15741" s="645"/>
      <c r="G15741" s="646"/>
      <c r="H15741" s="647">
        <v>74426.94</v>
      </c>
    </row>
    <row r="15742" spans="1:8" ht="13.5" thickBot="1">
      <c r="A15742" s="648" t="s">
        <v>4154</v>
      </c>
      <c r="B15742" s="649"/>
      <c r="C15742" s="649"/>
      <c r="D15742" s="649"/>
      <c r="E15742" s="650"/>
      <c r="F15742" s="651">
        <v>84230.54</v>
      </c>
      <c r="G15742" s="660"/>
      <c r="H15742" s="661"/>
    </row>
    <row r="15743" spans="1:8" ht="15">
      <c r="A15743" s="579"/>
      <c r="B15743" s="579"/>
      <c r="C15743" s="579"/>
      <c r="D15743" s="579"/>
      <c r="E15743" s="579"/>
      <c r="F15743" s="579"/>
      <c r="G15743" s="579"/>
      <c r="H15743" s="579"/>
    </row>
    <row r="15744" spans="1:8" ht="15.75" thickBot="1">
      <c r="A15744" s="587"/>
      <c r="B15744" s="587"/>
      <c r="C15744" s="587"/>
      <c r="D15744" s="587"/>
      <c r="E15744" s="587"/>
      <c r="F15744" s="587"/>
      <c r="G15744" s="587"/>
      <c r="H15744" s="587"/>
    </row>
    <row r="15745" spans="1:8" ht="13.5" thickBot="1">
      <c r="A15745" s="658" t="s">
        <v>4129</v>
      </c>
      <c r="B15745" s="574"/>
      <c r="C15745" s="659"/>
      <c r="D15745" s="582" t="s">
        <v>1212</v>
      </c>
      <c r="E15745" s="583" t="s">
        <v>4130</v>
      </c>
      <c r="F15745" s="584" t="s">
        <v>33</v>
      </c>
      <c r="G15745" s="585" t="s">
        <v>0</v>
      </c>
      <c r="H15745" s="586" t="s">
        <v>5550</v>
      </c>
    </row>
    <row r="15746" spans="1:8" ht="15.75" customHeight="1" thickBot="1">
      <c r="A15746" s="580"/>
      <c r="B15746" s="580"/>
      <c r="C15746" s="580"/>
      <c r="D15746" s="580"/>
      <c r="E15746" s="580"/>
      <c r="F15746" s="580"/>
      <c r="G15746" s="580"/>
      <c r="H15746" s="580"/>
    </row>
    <row r="15747" spans="1:8">
      <c r="A15747" s="588" t="s">
        <v>1297</v>
      </c>
      <c r="B15747" s="589"/>
      <c r="C15747" s="590"/>
      <c r="D15747" s="591"/>
      <c r="E15747" s="590"/>
      <c r="F15747" s="590"/>
      <c r="G15747" s="592"/>
      <c r="H15747" s="593"/>
    </row>
    <row r="15748" spans="1:8">
      <c r="A15748" s="594" t="s">
        <v>4064</v>
      </c>
      <c r="B15748" s="595"/>
      <c r="C15748" s="595"/>
      <c r="D15748" s="596"/>
      <c r="E15748" s="597" t="s">
        <v>4130</v>
      </c>
      <c r="F15748" s="598" t="s">
        <v>4132</v>
      </c>
      <c r="G15748" s="599" t="s">
        <v>4133</v>
      </c>
      <c r="H15748" s="600" t="s">
        <v>4134</v>
      </c>
    </row>
    <row r="15749" spans="1:8">
      <c r="A15749" s="601"/>
      <c r="B15749" s="602"/>
      <c r="C15749" s="602"/>
      <c r="D15749" s="603"/>
      <c r="E15749" s="604" t="s">
        <v>4141</v>
      </c>
      <c r="F15749" s="605"/>
      <c r="G15749" s="606" t="s">
        <v>4141</v>
      </c>
      <c r="H15749" s="607" t="s">
        <v>4141</v>
      </c>
    </row>
    <row r="15750" spans="1:8">
      <c r="A15750" s="601"/>
      <c r="B15750" s="602"/>
      <c r="C15750" s="602"/>
      <c r="D15750" s="603"/>
      <c r="E15750" s="604" t="s">
        <v>4141</v>
      </c>
      <c r="F15750" s="605"/>
      <c r="G15750" s="606" t="s">
        <v>4141</v>
      </c>
      <c r="H15750" s="607" t="s">
        <v>4141</v>
      </c>
    </row>
    <row r="15751" spans="1:8">
      <c r="A15751" s="601"/>
      <c r="B15751" s="602"/>
      <c r="C15751" s="602"/>
      <c r="D15751" s="603"/>
      <c r="E15751" s="604" t="s">
        <v>4141</v>
      </c>
      <c r="F15751" s="605"/>
      <c r="G15751" s="606" t="s">
        <v>4141</v>
      </c>
      <c r="H15751" s="607" t="s">
        <v>4141</v>
      </c>
    </row>
    <row r="15752" spans="1:8">
      <c r="A15752" s="601"/>
      <c r="B15752" s="602"/>
      <c r="C15752" s="602"/>
      <c r="D15752" s="603"/>
      <c r="E15752" s="604" t="s">
        <v>4141</v>
      </c>
      <c r="F15752" s="681"/>
      <c r="G15752" s="606" t="s">
        <v>4141</v>
      </c>
      <c r="H15752" s="607" t="s">
        <v>4141</v>
      </c>
    </row>
    <row r="15753" spans="1:8">
      <c r="A15753" s="601"/>
      <c r="B15753" s="602"/>
      <c r="C15753" s="602"/>
      <c r="D15753" s="603"/>
      <c r="E15753" s="604" t="s">
        <v>4141</v>
      </c>
      <c r="F15753" s="605"/>
      <c r="G15753" s="606" t="s">
        <v>4141</v>
      </c>
      <c r="H15753" s="607" t="s">
        <v>4141</v>
      </c>
    </row>
    <row r="15754" spans="1:8">
      <c r="A15754" s="608"/>
      <c r="B15754" s="609"/>
      <c r="C15754" s="609"/>
      <c r="D15754" s="610"/>
      <c r="E15754" s="623" t="s">
        <v>4142</v>
      </c>
      <c r="F15754" s="624"/>
      <c r="G15754" s="625"/>
      <c r="H15754" s="612">
        <v>0</v>
      </c>
    </row>
    <row r="15755" spans="1:8">
      <c r="A15755" s="613" t="s">
        <v>4143</v>
      </c>
      <c r="B15755" s="614"/>
      <c r="C15755" s="615"/>
      <c r="D15755" s="616"/>
      <c r="E15755" s="615"/>
      <c r="F15755" s="615"/>
      <c r="G15755" s="617"/>
      <c r="H15755" s="618"/>
    </row>
    <row r="15756" spans="1:8">
      <c r="A15756" s="594" t="s">
        <v>4064</v>
      </c>
      <c r="B15756" s="595"/>
      <c r="C15756" s="595"/>
      <c r="D15756" s="596"/>
      <c r="E15756" s="597" t="s">
        <v>4130</v>
      </c>
      <c r="F15756" s="598" t="s">
        <v>4144</v>
      </c>
      <c r="G15756" s="599" t="s">
        <v>4133</v>
      </c>
      <c r="H15756" s="600" t="s">
        <v>4134</v>
      </c>
    </row>
    <row r="15757" spans="1:8">
      <c r="A15757" s="601" t="s">
        <v>4145</v>
      </c>
      <c r="B15757" s="602"/>
      <c r="C15757" s="602"/>
      <c r="D15757" s="603"/>
      <c r="E15757" s="604" t="s">
        <v>4146</v>
      </c>
      <c r="F15757" s="619">
        <v>4</v>
      </c>
      <c r="G15757" s="606">
        <v>1587.2183463750353</v>
      </c>
      <c r="H15757" s="607">
        <v>6348.87</v>
      </c>
    </row>
    <row r="15758" spans="1:8">
      <c r="A15758" s="601" t="s">
        <v>5545</v>
      </c>
      <c r="B15758" s="602"/>
      <c r="C15758" s="602"/>
      <c r="D15758" s="603"/>
      <c r="E15758" s="604" t="s">
        <v>4146</v>
      </c>
      <c r="F15758" s="619">
        <v>4</v>
      </c>
      <c r="G15758" s="606">
        <v>698.37607240501552</v>
      </c>
      <c r="H15758" s="607">
        <v>2793.5</v>
      </c>
    </row>
    <row r="15759" spans="1:8">
      <c r="A15759" s="601"/>
      <c r="B15759" s="602"/>
      <c r="C15759" s="602"/>
      <c r="D15759" s="603"/>
      <c r="E15759" s="604" t="s">
        <v>4141</v>
      </c>
      <c r="F15759" s="619" t="s">
        <v>4141</v>
      </c>
      <c r="G15759" s="606" t="s">
        <v>4141</v>
      </c>
      <c r="H15759" s="607" t="s">
        <v>4141</v>
      </c>
    </row>
    <row r="15760" spans="1:8">
      <c r="A15760" s="620"/>
      <c r="B15760" s="621"/>
      <c r="C15760" s="621"/>
      <c r="D15760" s="622"/>
      <c r="E15760" s="623" t="s">
        <v>4147</v>
      </c>
      <c r="F15760" s="624"/>
      <c r="G15760" s="625"/>
      <c r="H15760" s="612">
        <v>9142.3700000000008</v>
      </c>
    </row>
    <row r="15761" spans="1:8">
      <c r="A15761" s="626" t="s">
        <v>4148</v>
      </c>
      <c r="B15761" s="627"/>
      <c r="C15761" s="628"/>
      <c r="D15761" s="629"/>
      <c r="E15761" s="628"/>
      <c r="F15761" s="628"/>
      <c r="G15761" s="630"/>
      <c r="H15761" s="631"/>
    </row>
    <row r="15762" spans="1:8">
      <c r="A15762" s="594" t="s">
        <v>4064</v>
      </c>
      <c r="B15762" s="595"/>
      <c r="C15762" s="595"/>
      <c r="D15762" s="596"/>
      <c r="E15762" s="597" t="s">
        <v>4130</v>
      </c>
      <c r="F15762" s="598" t="s">
        <v>4132</v>
      </c>
      <c r="G15762" s="599" t="s">
        <v>4133</v>
      </c>
      <c r="H15762" s="600" t="s">
        <v>4134</v>
      </c>
    </row>
    <row r="15763" spans="1:8">
      <c r="A15763" s="601"/>
      <c r="B15763" s="602"/>
      <c r="C15763" s="602"/>
      <c r="D15763" s="603"/>
      <c r="E15763" s="604" t="s">
        <v>4141</v>
      </c>
      <c r="F15763" s="655"/>
      <c r="G15763" s="606" t="s">
        <v>4141</v>
      </c>
      <c r="H15763" s="607" t="s">
        <v>4141</v>
      </c>
    </row>
    <row r="15764" spans="1:8">
      <c r="A15764" s="601"/>
      <c r="B15764" s="602"/>
      <c r="C15764" s="602"/>
      <c r="D15764" s="603"/>
      <c r="E15764" s="604" t="s">
        <v>4141</v>
      </c>
      <c r="F15764" s="655"/>
      <c r="G15764" s="606" t="s">
        <v>4141</v>
      </c>
      <c r="H15764" s="607" t="s">
        <v>4141</v>
      </c>
    </row>
    <row r="15765" spans="1:8">
      <c r="A15765" s="601"/>
      <c r="B15765" s="602"/>
      <c r="C15765" s="602"/>
      <c r="D15765" s="603"/>
      <c r="E15765" s="623" t="s">
        <v>4150</v>
      </c>
      <c r="F15765" s="624"/>
      <c r="G15765" s="625"/>
      <c r="H15765" s="612">
        <v>0</v>
      </c>
    </row>
    <row r="15766" spans="1:8">
      <c r="A15766" s="634" t="s">
        <v>4151</v>
      </c>
      <c r="B15766" s="635"/>
      <c r="C15766" s="636"/>
      <c r="D15766" s="637"/>
      <c r="E15766" s="636"/>
      <c r="F15766" s="636"/>
      <c r="G15766" s="638"/>
      <c r="H15766" s="639"/>
    </row>
    <row r="15767" spans="1:8">
      <c r="A15767" s="594" t="s">
        <v>4064</v>
      </c>
      <c r="B15767" s="595"/>
      <c r="C15767" s="595"/>
      <c r="D15767" s="596"/>
      <c r="E15767" s="597" t="s">
        <v>4130</v>
      </c>
      <c r="F15767" s="598" t="s">
        <v>4144</v>
      </c>
      <c r="G15767" s="599" t="s">
        <v>4133</v>
      </c>
      <c r="H15767" s="600" t="s">
        <v>4134</v>
      </c>
    </row>
    <row r="15768" spans="1:8">
      <c r="A15768" s="601" t="s">
        <v>4152</v>
      </c>
      <c r="B15768" s="602"/>
      <c r="C15768" s="602"/>
      <c r="D15768" s="603"/>
      <c r="E15768" s="604" t="s">
        <v>4146</v>
      </c>
      <c r="F15768" s="640">
        <v>4</v>
      </c>
      <c r="G15768" s="606">
        <v>64327.520156250001</v>
      </c>
      <c r="H15768" s="607">
        <v>257310.07999999999</v>
      </c>
    </row>
    <row r="15769" spans="1:8">
      <c r="A15769" s="601"/>
      <c r="B15769" s="602"/>
      <c r="C15769" s="602"/>
      <c r="D15769" s="603"/>
      <c r="E15769" s="604" t="s">
        <v>4141</v>
      </c>
      <c r="F15769" s="605"/>
      <c r="G15769" s="606" t="s">
        <v>4141</v>
      </c>
      <c r="H15769" s="607" t="s">
        <v>4141</v>
      </c>
    </row>
    <row r="15770" spans="1:8" ht="13.5" thickBot="1">
      <c r="A15770" s="641"/>
      <c r="B15770" s="642"/>
      <c r="C15770" s="642"/>
      <c r="D15770" s="643"/>
      <c r="E15770" s="644" t="s">
        <v>4153</v>
      </c>
      <c r="F15770" s="645"/>
      <c r="G15770" s="646"/>
      <c r="H15770" s="647">
        <v>257310.07999999999</v>
      </c>
    </row>
    <row r="15771" spans="1:8" ht="13.5" thickBot="1">
      <c r="A15771" s="648" t="s">
        <v>4154</v>
      </c>
      <c r="B15771" s="649"/>
      <c r="C15771" s="649"/>
      <c r="D15771" s="649"/>
      <c r="E15771" s="650"/>
      <c r="F15771" s="651">
        <v>266452.45</v>
      </c>
      <c r="G15771" s="660"/>
      <c r="H15771" s="661"/>
    </row>
    <row r="15772" spans="1:8" ht="15">
      <c r="A15772" s="579"/>
      <c r="B15772" s="579"/>
      <c r="C15772" s="579"/>
      <c r="D15772" s="579"/>
      <c r="E15772" s="579"/>
      <c r="F15772" s="579"/>
      <c r="G15772" s="579"/>
      <c r="H15772" s="579"/>
    </row>
    <row r="15773" spans="1:8" ht="15.75" thickBot="1">
      <c r="A15773" s="587"/>
      <c r="B15773" s="587"/>
      <c r="C15773" s="587"/>
      <c r="D15773" s="587"/>
      <c r="E15773" s="587"/>
      <c r="F15773" s="587"/>
      <c r="G15773" s="587"/>
      <c r="H15773" s="587"/>
    </row>
    <row r="15774" spans="1:8" ht="26.25" thickBot="1">
      <c r="A15774" s="658" t="s">
        <v>4129</v>
      </c>
      <c r="B15774" s="574"/>
      <c r="C15774" s="659"/>
      <c r="D15774" s="582" t="s">
        <v>1214</v>
      </c>
      <c r="E15774" s="583" t="s">
        <v>4130</v>
      </c>
      <c r="F15774" s="584" t="s">
        <v>28</v>
      </c>
      <c r="G15774" s="585" t="s">
        <v>0</v>
      </c>
      <c r="H15774" s="586" t="s">
        <v>5551</v>
      </c>
    </row>
    <row r="15775" spans="1:8" ht="15.75" customHeight="1" thickBot="1">
      <c r="A15775" s="580"/>
      <c r="B15775" s="580"/>
      <c r="C15775" s="580"/>
      <c r="D15775" s="580"/>
      <c r="E15775" s="580"/>
      <c r="F15775" s="580"/>
      <c r="G15775" s="580"/>
      <c r="H15775" s="580"/>
    </row>
    <row r="15776" spans="1:8">
      <c r="A15776" s="588" t="s">
        <v>1297</v>
      </c>
      <c r="B15776" s="589"/>
      <c r="C15776" s="590"/>
      <c r="D15776" s="591"/>
      <c r="E15776" s="590"/>
      <c r="F15776" s="590"/>
      <c r="G15776" s="592"/>
      <c r="H15776" s="593"/>
    </row>
    <row r="15777" spans="1:8">
      <c r="A15777" s="594" t="s">
        <v>4064</v>
      </c>
      <c r="B15777" s="595"/>
      <c r="C15777" s="595"/>
      <c r="D15777" s="596"/>
      <c r="E15777" s="597" t="s">
        <v>4130</v>
      </c>
      <c r="F15777" s="598" t="s">
        <v>4132</v>
      </c>
      <c r="G15777" s="599" t="s">
        <v>4133</v>
      </c>
      <c r="H15777" s="600" t="s">
        <v>4134</v>
      </c>
    </row>
    <row r="15778" spans="1:8">
      <c r="A15778" s="601" t="s">
        <v>4156</v>
      </c>
      <c r="B15778" s="602"/>
      <c r="C15778" s="602"/>
      <c r="D15778" s="603"/>
      <c r="E15778" s="604" t="s">
        <v>4157</v>
      </c>
      <c r="F15778" s="605">
        <v>0.4</v>
      </c>
      <c r="G15778" s="606">
        <v>7214</v>
      </c>
      <c r="H15778" s="607">
        <v>2885.6</v>
      </c>
    </row>
    <row r="15779" spans="1:8">
      <c r="A15779" s="601" t="s">
        <v>5409</v>
      </c>
      <c r="B15779" s="602"/>
      <c r="C15779" s="602"/>
      <c r="D15779" s="603"/>
      <c r="E15779" s="604" t="s">
        <v>4140</v>
      </c>
      <c r="F15779" s="605">
        <v>0.3</v>
      </c>
      <c r="G15779" s="606">
        <v>18900</v>
      </c>
      <c r="H15779" s="607">
        <v>5670</v>
      </c>
    </row>
    <row r="15780" spans="1:8">
      <c r="A15780" s="601" t="s">
        <v>5552</v>
      </c>
      <c r="B15780" s="602"/>
      <c r="C15780" s="602"/>
      <c r="D15780" s="603"/>
      <c r="E15780" s="604" t="s">
        <v>4136</v>
      </c>
      <c r="F15780" s="605">
        <v>1</v>
      </c>
      <c r="G15780" s="606">
        <v>5565</v>
      </c>
      <c r="H15780" s="607">
        <v>5565</v>
      </c>
    </row>
    <row r="15781" spans="1:8">
      <c r="A15781" s="601"/>
      <c r="B15781" s="602"/>
      <c r="C15781" s="602"/>
      <c r="D15781" s="603"/>
      <c r="E15781" s="604" t="s">
        <v>4141</v>
      </c>
      <c r="F15781" s="681"/>
      <c r="G15781" s="606" t="s">
        <v>4141</v>
      </c>
      <c r="H15781" s="607" t="s">
        <v>4141</v>
      </c>
    </row>
    <row r="15782" spans="1:8">
      <c r="A15782" s="601"/>
      <c r="B15782" s="602"/>
      <c r="C15782" s="602"/>
      <c r="D15782" s="603"/>
      <c r="E15782" s="604" t="s">
        <v>4141</v>
      </c>
      <c r="F15782" s="605"/>
      <c r="G15782" s="606" t="s">
        <v>4141</v>
      </c>
      <c r="H15782" s="607" t="s">
        <v>4141</v>
      </c>
    </row>
    <row r="15783" spans="1:8">
      <c r="A15783" s="608"/>
      <c r="B15783" s="609"/>
      <c r="C15783" s="609"/>
      <c r="D15783" s="610"/>
      <c r="E15783" s="623" t="s">
        <v>4142</v>
      </c>
      <c r="F15783" s="624"/>
      <c r="G15783" s="625"/>
      <c r="H15783" s="612">
        <v>14120.6</v>
      </c>
    </row>
    <row r="15784" spans="1:8">
      <c r="A15784" s="613" t="s">
        <v>4143</v>
      </c>
      <c r="B15784" s="614"/>
      <c r="C15784" s="615"/>
      <c r="D15784" s="616"/>
      <c r="E15784" s="615"/>
      <c r="F15784" s="615"/>
      <c r="G15784" s="617"/>
      <c r="H15784" s="618"/>
    </row>
    <row r="15785" spans="1:8">
      <c r="A15785" s="594" t="s">
        <v>4064</v>
      </c>
      <c r="B15785" s="595"/>
      <c r="C15785" s="595"/>
      <c r="D15785" s="596"/>
      <c r="E15785" s="597" t="s">
        <v>4130</v>
      </c>
      <c r="F15785" s="598" t="s">
        <v>4144</v>
      </c>
      <c r="G15785" s="599" t="s">
        <v>4133</v>
      </c>
      <c r="H15785" s="600" t="s">
        <v>4134</v>
      </c>
    </row>
    <row r="15786" spans="1:8">
      <c r="A15786" s="601" t="s">
        <v>4145</v>
      </c>
      <c r="B15786" s="602"/>
      <c r="C15786" s="602"/>
      <c r="D15786" s="603"/>
      <c r="E15786" s="604" t="s">
        <v>4146</v>
      </c>
      <c r="F15786" s="619">
        <v>0.85</v>
      </c>
      <c r="G15786" s="606">
        <v>1587.2183463750353</v>
      </c>
      <c r="H15786" s="607">
        <v>1349.14</v>
      </c>
    </row>
    <row r="15787" spans="1:8">
      <c r="A15787" s="601"/>
      <c r="B15787" s="602"/>
      <c r="C15787" s="602"/>
      <c r="D15787" s="603"/>
      <c r="E15787" s="604" t="s">
        <v>4141</v>
      </c>
      <c r="F15787" s="619" t="s">
        <v>4141</v>
      </c>
      <c r="G15787" s="606" t="s">
        <v>4141</v>
      </c>
      <c r="H15787" s="607" t="s">
        <v>4141</v>
      </c>
    </row>
    <row r="15788" spans="1:8">
      <c r="A15788" s="601"/>
      <c r="B15788" s="602"/>
      <c r="C15788" s="602"/>
      <c r="D15788" s="603"/>
      <c r="E15788" s="604" t="s">
        <v>4141</v>
      </c>
      <c r="F15788" s="619" t="s">
        <v>4141</v>
      </c>
      <c r="G15788" s="606" t="s">
        <v>4141</v>
      </c>
      <c r="H15788" s="607" t="s">
        <v>4141</v>
      </c>
    </row>
    <row r="15789" spans="1:8">
      <c r="A15789" s="620"/>
      <c r="B15789" s="621"/>
      <c r="C15789" s="621"/>
      <c r="D15789" s="622"/>
      <c r="E15789" s="623" t="s">
        <v>4147</v>
      </c>
      <c r="F15789" s="624"/>
      <c r="G15789" s="625"/>
      <c r="H15789" s="612">
        <v>1349.14</v>
      </c>
    </row>
    <row r="15790" spans="1:8">
      <c r="A15790" s="626" t="s">
        <v>4148</v>
      </c>
      <c r="B15790" s="627"/>
      <c r="C15790" s="628"/>
      <c r="D15790" s="629"/>
      <c r="E15790" s="628"/>
      <c r="F15790" s="628"/>
      <c r="G15790" s="630"/>
      <c r="H15790" s="631"/>
    </row>
    <row r="15791" spans="1:8">
      <c r="A15791" s="594" t="s">
        <v>4064</v>
      </c>
      <c r="B15791" s="595"/>
      <c r="C15791" s="595"/>
      <c r="D15791" s="596"/>
      <c r="E15791" s="597" t="s">
        <v>4130</v>
      </c>
      <c r="F15791" s="598" t="s">
        <v>4132</v>
      </c>
      <c r="G15791" s="599" t="s">
        <v>4133</v>
      </c>
      <c r="H15791" s="600" t="s">
        <v>4134</v>
      </c>
    </row>
    <row r="15792" spans="1:8">
      <c r="A15792" s="601" t="s">
        <v>4149</v>
      </c>
      <c r="B15792" s="602"/>
      <c r="C15792" s="602"/>
      <c r="D15792" s="603"/>
      <c r="E15792" s="604" t="s">
        <v>4140</v>
      </c>
      <c r="F15792" s="655">
        <v>0.05</v>
      </c>
      <c r="G15792" s="606">
        <v>64783.484999999993</v>
      </c>
      <c r="H15792" s="607">
        <v>3239.17</v>
      </c>
    </row>
    <row r="15793" spans="1:8">
      <c r="A15793" s="601"/>
      <c r="B15793" s="602"/>
      <c r="C15793" s="602"/>
      <c r="D15793" s="603"/>
      <c r="E15793" s="604" t="s">
        <v>4141</v>
      </c>
      <c r="F15793" s="655"/>
      <c r="G15793" s="606" t="s">
        <v>4141</v>
      </c>
      <c r="H15793" s="607" t="s">
        <v>4141</v>
      </c>
    </row>
    <row r="15794" spans="1:8">
      <c r="A15794" s="601"/>
      <c r="B15794" s="602"/>
      <c r="C15794" s="602"/>
      <c r="D15794" s="603"/>
      <c r="E15794" s="623" t="s">
        <v>4150</v>
      </c>
      <c r="F15794" s="624"/>
      <c r="G15794" s="625"/>
      <c r="H15794" s="612">
        <v>3239.17</v>
      </c>
    </row>
    <row r="15795" spans="1:8">
      <c r="A15795" s="634" t="s">
        <v>4151</v>
      </c>
      <c r="B15795" s="635"/>
      <c r="C15795" s="636"/>
      <c r="D15795" s="637"/>
      <c r="E15795" s="636"/>
      <c r="F15795" s="636"/>
      <c r="G15795" s="638"/>
      <c r="H15795" s="639"/>
    </row>
    <row r="15796" spans="1:8">
      <c r="A15796" s="594" t="s">
        <v>4064</v>
      </c>
      <c r="B15796" s="595"/>
      <c r="C15796" s="595"/>
      <c r="D15796" s="596"/>
      <c r="E15796" s="597" t="s">
        <v>4130</v>
      </c>
      <c r="F15796" s="598" t="s">
        <v>4144</v>
      </c>
      <c r="G15796" s="599" t="s">
        <v>4133</v>
      </c>
      <c r="H15796" s="600" t="s">
        <v>4134</v>
      </c>
    </row>
    <row r="15797" spans="1:8">
      <c r="A15797" s="601" t="s">
        <v>4152</v>
      </c>
      <c r="B15797" s="602"/>
      <c r="C15797" s="602"/>
      <c r="D15797" s="603"/>
      <c r="E15797" s="604" t="s">
        <v>4146</v>
      </c>
      <c r="F15797" s="640">
        <v>0.85</v>
      </c>
      <c r="G15797" s="606">
        <v>64327.520156250001</v>
      </c>
      <c r="H15797" s="607">
        <v>54678.39</v>
      </c>
    </row>
    <row r="15798" spans="1:8">
      <c r="A15798" s="601"/>
      <c r="B15798" s="602"/>
      <c r="C15798" s="602"/>
      <c r="D15798" s="603"/>
      <c r="E15798" s="604" t="s">
        <v>4141</v>
      </c>
      <c r="F15798" s="605"/>
      <c r="G15798" s="606" t="s">
        <v>4141</v>
      </c>
      <c r="H15798" s="607" t="s">
        <v>4141</v>
      </c>
    </row>
    <row r="15799" spans="1:8" ht="13.5" thickBot="1">
      <c r="A15799" s="641"/>
      <c r="B15799" s="642"/>
      <c r="C15799" s="642"/>
      <c r="D15799" s="643"/>
      <c r="E15799" s="644" t="s">
        <v>4153</v>
      </c>
      <c r="F15799" s="645"/>
      <c r="G15799" s="646"/>
      <c r="H15799" s="647">
        <v>54678.39</v>
      </c>
    </row>
    <row r="15800" spans="1:8" ht="13.5" thickBot="1">
      <c r="A15800" s="648" t="s">
        <v>4154</v>
      </c>
      <c r="B15800" s="649"/>
      <c r="C15800" s="649"/>
      <c r="D15800" s="649"/>
      <c r="E15800" s="650"/>
      <c r="F15800" s="651">
        <v>73387.3</v>
      </c>
      <c r="G15800" s="660"/>
      <c r="H15800" s="661"/>
    </row>
    <row r="15801" spans="1:8" ht="15">
      <c r="A15801" s="579"/>
      <c r="B15801" s="579"/>
      <c r="C15801" s="579"/>
      <c r="D15801" s="579"/>
      <c r="E15801" s="579"/>
      <c r="F15801" s="579"/>
      <c r="G15801" s="579"/>
      <c r="H15801" s="579"/>
    </row>
    <row r="15802" spans="1:8" ht="15.75" thickBot="1">
      <c r="A15802" s="587"/>
      <c r="B15802" s="587"/>
      <c r="C15802" s="587"/>
      <c r="D15802" s="587"/>
      <c r="E15802" s="587"/>
      <c r="F15802" s="587"/>
      <c r="G15802" s="587"/>
      <c r="H15802" s="587"/>
    </row>
    <row r="15803" spans="1:8" ht="13.5" thickBot="1">
      <c r="A15803" s="658" t="s">
        <v>4129</v>
      </c>
      <c r="B15803" s="574"/>
      <c r="C15803" s="659"/>
      <c r="D15803" s="582" t="s">
        <v>1216</v>
      </c>
      <c r="E15803" s="583" t="s">
        <v>4130</v>
      </c>
      <c r="F15803" s="584" t="s">
        <v>33</v>
      </c>
      <c r="G15803" s="585" t="s">
        <v>0</v>
      </c>
      <c r="H15803" s="586" t="s">
        <v>5553</v>
      </c>
    </row>
    <row r="15804" spans="1:8" ht="15.75" customHeight="1" thickBot="1">
      <c r="A15804" s="580"/>
      <c r="B15804" s="580"/>
      <c r="C15804" s="580"/>
      <c r="D15804" s="580"/>
      <c r="E15804" s="580"/>
      <c r="F15804" s="580"/>
      <c r="G15804" s="580"/>
      <c r="H15804" s="580"/>
    </row>
    <row r="15805" spans="1:8">
      <c r="A15805" s="588" t="s">
        <v>1297</v>
      </c>
      <c r="B15805" s="589"/>
      <c r="C15805" s="590"/>
      <c r="D15805" s="591"/>
      <c r="E15805" s="590"/>
      <c r="F15805" s="590"/>
      <c r="G15805" s="592"/>
      <c r="H15805" s="593"/>
    </row>
    <row r="15806" spans="1:8">
      <c r="A15806" s="594" t="s">
        <v>4064</v>
      </c>
      <c r="B15806" s="595"/>
      <c r="C15806" s="595"/>
      <c r="D15806" s="596"/>
      <c r="E15806" s="597" t="s">
        <v>4130</v>
      </c>
      <c r="F15806" s="598" t="s">
        <v>4132</v>
      </c>
      <c r="G15806" s="599" t="s">
        <v>4133</v>
      </c>
      <c r="H15806" s="600" t="s">
        <v>4134</v>
      </c>
    </row>
    <row r="15807" spans="1:8">
      <c r="A15807" s="601" t="s">
        <v>5554</v>
      </c>
      <c r="B15807" s="602"/>
      <c r="C15807" s="602"/>
      <c r="D15807" s="603"/>
      <c r="E15807" s="604" t="s">
        <v>4140</v>
      </c>
      <c r="F15807" s="605">
        <v>1</v>
      </c>
      <c r="G15807" s="606">
        <v>215439</v>
      </c>
      <c r="H15807" s="607">
        <v>215439</v>
      </c>
    </row>
    <row r="15808" spans="1:8">
      <c r="A15808" s="601"/>
      <c r="B15808" s="602"/>
      <c r="C15808" s="602"/>
      <c r="D15808" s="603"/>
      <c r="E15808" s="604" t="s">
        <v>4141</v>
      </c>
      <c r="F15808" s="605"/>
      <c r="G15808" s="606" t="s">
        <v>4141</v>
      </c>
      <c r="H15808" s="607" t="s">
        <v>4141</v>
      </c>
    </row>
    <row r="15809" spans="1:8">
      <c r="A15809" s="601"/>
      <c r="B15809" s="602"/>
      <c r="C15809" s="602"/>
      <c r="D15809" s="603"/>
      <c r="E15809" s="604" t="s">
        <v>4141</v>
      </c>
      <c r="F15809" s="605"/>
      <c r="G15809" s="606" t="s">
        <v>4141</v>
      </c>
      <c r="H15809" s="607" t="s">
        <v>4141</v>
      </c>
    </row>
    <row r="15810" spans="1:8">
      <c r="A15810" s="601"/>
      <c r="B15810" s="602"/>
      <c r="C15810" s="602"/>
      <c r="D15810" s="603"/>
      <c r="E15810" s="604" t="s">
        <v>4141</v>
      </c>
      <c r="F15810" s="681"/>
      <c r="G15810" s="606" t="s">
        <v>4141</v>
      </c>
      <c r="H15810" s="607" t="s">
        <v>4141</v>
      </c>
    </row>
    <row r="15811" spans="1:8">
      <c r="A15811" s="601"/>
      <c r="B15811" s="602"/>
      <c r="C15811" s="602"/>
      <c r="D15811" s="603"/>
      <c r="E15811" s="604" t="s">
        <v>4141</v>
      </c>
      <c r="F15811" s="605"/>
      <c r="G15811" s="606" t="s">
        <v>4141</v>
      </c>
      <c r="H15811" s="607" t="s">
        <v>4141</v>
      </c>
    </row>
    <row r="15812" spans="1:8">
      <c r="A15812" s="608"/>
      <c r="B15812" s="609"/>
      <c r="C15812" s="609"/>
      <c r="D15812" s="610"/>
      <c r="E15812" s="623" t="s">
        <v>4142</v>
      </c>
      <c r="F15812" s="624"/>
      <c r="G15812" s="625"/>
      <c r="H15812" s="612">
        <v>215439</v>
      </c>
    </row>
    <row r="15813" spans="1:8">
      <c r="A15813" s="613" t="s">
        <v>4143</v>
      </c>
      <c r="B15813" s="614"/>
      <c r="C15813" s="615"/>
      <c r="D15813" s="616"/>
      <c r="E15813" s="615"/>
      <c r="F15813" s="615"/>
      <c r="G15813" s="617"/>
      <c r="H15813" s="618"/>
    </row>
    <row r="15814" spans="1:8">
      <c r="A15814" s="594" t="s">
        <v>4064</v>
      </c>
      <c r="B15814" s="595"/>
      <c r="C15814" s="595"/>
      <c r="D15814" s="596"/>
      <c r="E15814" s="597" t="s">
        <v>4130</v>
      </c>
      <c r="F15814" s="598" t="s">
        <v>4144</v>
      </c>
      <c r="G15814" s="599" t="s">
        <v>4133</v>
      </c>
      <c r="H15814" s="600" t="s">
        <v>4134</v>
      </c>
    </row>
    <row r="15815" spans="1:8">
      <c r="A15815" s="601" t="s">
        <v>4145</v>
      </c>
      <c r="B15815" s="602"/>
      <c r="C15815" s="602"/>
      <c r="D15815" s="603"/>
      <c r="E15815" s="604" t="s">
        <v>4146</v>
      </c>
      <c r="F15815" s="619">
        <v>0.2</v>
      </c>
      <c r="G15815" s="606">
        <v>1587.2183463750353</v>
      </c>
      <c r="H15815" s="607">
        <v>317.44</v>
      </c>
    </row>
    <row r="15816" spans="1:8">
      <c r="A15816" s="601"/>
      <c r="B15816" s="602"/>
      <c r="C15816" s="602"/>
      <c r="D15816" s="603"/>
      <c r="E15816" s="604" t="s">
        <v>4141</v>
      </c>
      <c r="F15816" s="619" t="s">
        <v>4141</v>
      </c>
      <c r="G15816" s="606" t="s">
        <v>4141</v>
      </c>
      <c r="H15816" s="607" t="s">
        <v>4141</v>
      </c>
    </row>
    <row r="15817" spans="1:8">
      <c r="A15817" s="601"/>
      <c r="B15817" s="602"/>
      <c r="C15817" s="602"/>
      <c r="D15817" s="603"/>
      <c r="E15817" s="604" t="s">
        <v>4141</v>
      </c>
      <c r="F15817" s="619" t="s">
        <v>4141</v>
      </c>
      <c r="G15817" s="606" t="s">
        <v>4141</v>
      </c>
      <c r="H15817" s="607" t="s">
        <v>4141</v>
      </c>
    </row>
    <row r="15818" spans="1:8">
      <c r="A15818" s="620"/>
      <c r="B15818" s="621"/>
      <c r="C15818" s="621"/>
      <c r="D15818" s="622"/>
      <c r="E15818" s="623" t="s">
        <v>4147</v>
      </c>
      <c r="F15818" s="624"/>
      <c r="G15818" s="625"/>
      <c r="H15818" s="612">
        <v>317.44</v>
      </c>
    </row>
    <row r="15819" spans="1:8">
      <c r="A15819" s="626" t="s">
        <v>4148</v>
      </c>
      <c r="B15819" s="627"/>
      <c r="C15819" s="628"/>
      <c r="D15819" s="629"/>
      <c r="E15819" s="628"/>
      <c r="F15819" s="628"/>
      <c r="G15819" s="630"/>
      <c r="H15819" s="631"/>
    </row>
    <row r="15820" spans="1:8">
      <c r="A15820" s="594" t="s">
        <v>4064</v>
      </c>
      <c r="B15820" s="595"/>
      <c r="C15820" s="595"/>
      <c r="D15820" s="596"/>
      <c r="E15820" s="597" t="s">
        <v>4130</v>
      </c>
      <c r="F15820" s="598" t="s">
        <v>4132</v>
      </c>
      <c r="G15820" s="599" t="s">
        <v>4133</v>
      </c>
      <c r="H15820" s="600" t="s">
        <v>4134</v>
      </c>
    </row>
    <row r="15821" spans="1:8">
      <c r="A15821" s="601" t="s">
        <v>4149</v>
      </c>
      <c r="B15821" s="602"/>
      <c r="C15821" s="602"/>
      <c r="D15821" s="603"/>
      <c r="E15821" s="604" t="s">
        <v>4140</v>
      </c>
      <c r="F15821" s="655">
        <v>1</v>
      </c>
      <c r="G15821" s="606">
        <v>64783.484999999993</v>
      </c>
      <c r="H15821" s="607">
        <v>64783.49</v>
      </c>
    </row>
    <row r="15822" spans="1:8">
      <c r="A15822" s="601"/>
      <c r="B15822" s="602"/>
      <c r="C15822" s="602"/>
      <c r="D15822" s="603"/>
      <c r="E15822" s="604" t="s">
        <v>4141</v>
      </c>
      <c r="F15822" s="655"/>
      <c r="G15822" s="606" t="s">
        <v>4141</v>
      </c>
      <c r="H15822" s="607" t="s">
        <v>4141</v>
      </c>
    </row>
    <row r="15823" spans="1:8">
      <c r="A15823" s="601"/>
      <c r="B15823" s="602"/>
      <c r="C15823" s="602"/>
      <c r="D15823" s="603"/>
      <c r="E15823" s="623" t="s">
        <v>4150</v>
      </c>
      <c r="F15823" s="624"/>
      <c r="G15823" s="625"/>
      <c r="H15823" s="612">
        <v>64783.49</v>
      </c>
    </row>
    <row r="15824" spans="1:8">
      <c r="A15824" s="634" t="s">
        <v>4151</v>
      </c>
      <c r="B15824" s="635"/>
      <c r="C15824" s="636"/>
      <c r="D15824" s="637"/>
      <c r="E15824" s="636"/>
      <c r="F15824" s="636"/>
      <c r="G15824" s="638"/>
      <c r="H15824" s="639"/>
    </row>
    <row r="15825" spans="1:8">
      <c r="A15825" s="594" t="s">
        <v>4064</v>
      </c>
      <c r="B15825" s="595"/>
      <c r="C15825" s="595"/>
      <c r="D15825" s="596"/>
      <c r="E15825" s="597" t="s">
        <v>4130</v>
      </c>
      <c r="F15825" s="598" t="s">
        <v>4144</v>
      </c>
      <c r="G15825" s="599" t="s">
        <v>4133</v>
      </c>
      <c r="H15825" s="600" t="s">
        <v>4134</v>
      </c>
    </row>
    <row r="15826" spans="1:8">
      <c r="A15826" s="601" t="s">
        <v>4152</v>
      </c>
      <c r="B15826" s="602"/>
      <c r="C15826" s="602"/>
      <c r="D15826" s="603"/>
      <c r="E15826" s="604" t="s">
        <v>4146</v>
      </c>
      <c r="F15826" s="640">
        <v>0.2</v>
      </c>
      <c r="G15826" s="606">
        <v>64327.520156250001</v>
      </c>
      <c r="H15826" s="607">
        <v>12865.5</v>
      </c>
    </row>
    <row r="15827" spans="1:8">
      <c r="A15827" s="601"/>
      <c r="B15827" s="602"/>
      <c r="C15827" s="602"/>
      <c r="D15827" s="603"/>
      <c r="E15827" s="604" t="s">
        <v>4141</v>
      </c>
      <c r="F15827" s="605"/>
      <c r="G15827" s="606" t="s">
        <v>4141</v>
      </c>
      <c r="H15827" s="607" t="s">
        <v>4141</v>
      </c>
    </row>
    <row r="15828" spans="1:8" ht="13.5" thickBot="1">
      <c r="A15828" s="641"/>
      <c r="B15828" s="642"/>
      <c r="C15828" s="642"/>
      <c r="D15828" s="643"/>
      <c r="E15828" s="644" t="s">
        <v>4153</v>
      </c>
      <c r="F15828" s="645"/>
      <c r="G15828" s="646"/>
      <c r="H15828" s="647">
        <v>12865.5</v>
      </c>
    </row>
    <row r="15829" spans="1:8" ht="13.5" thickBot="1">
      <c r="A15829" s="648" t="s">
        <v>4154</v>
      </c>
      <c r="B15829" s="649"/>
      <c r="C15829" s="649"/>
      <c r="D15829" s="649"/>
      <c r="E15829" s="650"/>
      <c r="F15829" s="651">
        <v>293405.43</v>
      </c>
      <c r="G15829" s="660"/>
      <c r="H15829" s="661"/>
    </row>
    <row r="15830" spans="1:8" ht="15">
      <c r="A15830" s="579"/>
      <c r="B15830" s="579"/>
      <c r="C15830" s="579"/>
      <c r="D15830" s="579"/>
      <c r="E15830" s="579"/>
      <c r="F15830" s="579"/>
      <c r="G15830" s="579"/>
      <c r="H15830" s="579"/>
    </row>
    <row r="15831" spans="1:8" ht="15.75" thickBot="1">
      <c r="A15831" s="587"/>
      <c r="B15831" s="587"/>
      <c r="C15831" s="587"/>
      <c r="D15831" s="587"/>
      <c r="E15831" s="587"/>
      <c r="F15831" s="587"/>
      <c r="G15831" s="587"/>
      <c r="H15831" s="587"/>
    </row>
    <row r="15832" spans="1:8" ht="13.5" thickBot="1">
      <c r="A15832" s="658" t="s">
        <v>4129</v>
      </c>
      <c r="B15832" s="574"/>
      <c r="C15832" s="659"/>
      <c r="D15832" s="582" t="s">
        <v>1218</v>
      </c>
      <c r="E15832" s="583" t="s">
        <v>4130</v>
      </c>
      <c r="F15832" s="584" t="s">
        <v>33</v>
      </c>
      <c r="G15832" s="585" t="s">
        <v>0</v>
      </c>
      <c r="H15832" s="586" t="s">
        <v>5555</v>
      </c>
    </row>
    <row r="15833" spans="1:8" ht="15.75" customHeight="1" thickBot="1">
      <c r="A15833" s="580"/>
      <c r="B15833" s="580"/>
      <c r="C15833" s="580"/>
      <c r="D15833" s="580"/>
      <c r="E15833" s="580"/>
      <c r="F15833" s="580"/>
      <c r="G15833" s="580"/>
      <c r="H15833" s="580"/>
    </row>
    <row r="15834" spans="1:8">
      <c r="A15834" s="588" t="s">
        <v>1297</v>
      </c>
      <c r="B15834" s="589"/>
      <c r="C15834" s="590"/>
      <c r="D15834" s="591"/>
      <c r="E15834" s="590"/>
      <c r="F15834" s="590"/>
      <c r="G15834" s="592"/>
      <c r="H15834" s="593"/>
    </row>
    <row r="15835" spans="1:8">
      <c r="A15835" s="594" t="s">
        <v>4064</v>
      </c>
      <c r="B15835" s="595"/>
      <c r="C15835" s="595"/>
      <c r="D15835" s="596"/>
      <c r="E15835" s="597" t="s">
        <v>4130</v>
      </c>
      <c r="F15835" s="598" t="s">
        <v>4132</v>
      </c>
      <c r="G15835" s="599" t="s">
        <v>4133</v>
      </c>
      <c r="H15835" s="600" t="s">
        <v>4134</v>
      </c>
    </row>
    <row r="15836" spans="1:8">
      <c r="A15836" s="601" t="s">
        <v>5556</v>
      </c>
      <c r="B15836" s="602"/>
      <c r="C15836" s="602"/>
      <c r="D15836" s="603"/>
      <c r="E15836" s="604" t="s">
        <v>4140</v>
      </c>
      <c r="F15836" s="605">
        <v>1</v>
      </c>
      <c r="G15836" s="606">
        <v>58160</v>
      </c>
      <c r="H15836" s="607">
        <v>58160</v>
      </c>
    </row>
    <row r="15837" spans="1:8">
      <c r="A15837" s="601"/>
      <c r="B15837" s="602"/>
      <c r="C15837" s="602"/>
      <c r="D15837" s="603"/>
      <c r="E15837" s="604" t="s">
        <v>4141</v>
      </c>
      <c r="F15837" s="605"/>
      <c r="G15837" s="606" t="s">
        <v>4141</v>
      </c>
      <c r="H15837" s="607" t="s">
        <v>4141</v>
      </c>
    </row>
    <row r="15838" spans="1:8">
      <c r="A15838" s="601"/>
      <c r="B15838" s="602"/>
      <c r="C15838" s="602"/>
      <c r="D15838" s="603"/>
      <c r="E15838" s="604" t="s">
        <v>4141</v>
      </c>
      <c r="F15838" s="605"/>
      <c r="G15838" s="606" t="s">
        <v>4141</v>
      </c>
      <c r="H15838" s="607" t="s">
        <v>4141</v>
      </c>
    </row>
    <row r="15839" spans="1:8">
      <c r="A15839" s="601"/>
      <c r="B15839" s="602"/>
      <c r="C15839" s="602"/>
      <c r="D15839" s="603"/>
      <c r="E15839" s="604" t="s">
        <v>4141</v>
      </c>
      <c r="F15839" s="681"/>
      <c r="G15839" s="606" t="s">
        <v>4141</v>
      </c>
      <c r="H15839" s="607" t="s">
        <v>4141</v>
      </c>
    </row>
    <row r="15840" spans="1:8">
      <c r="A15840" s="601"/>
      <c r="B15840" s="602"/>
      <c r="C15840" s="602"/>
      <c r="D15840" s="603"/>
      <c r="E15840" s="604" t="s">
        <v>4141</v>
      </c>
      <c r="F15840" s="605"/>
      <c r="G15840" s="606" t="s">
        <v>4141</v>
      </c>
      <c r="H15840" s="607" t="s">
        <v>4141</v>
      </c>
    </row>
    <row r="15841" spans="1:8">
      <c r="A15841" s="608"/>
      <c r="B15841" s="609"/>
      <c r="C15841" s="609"/>
      <c r="D15841" s="610"/>
      <c r="E15841" s="623" t="s">
        <v>4142</v>
      </c>
      <c r="F15841" s="624"/>
      <c r="G15841" s="625"/>
      <c r="H15841" s="612">
        <v>58160</v>
      </c>
    </row>
    <row r="15842" spans="1:8">
      <c r="A15842" s="613" t="s">
        <v>4143</v>
      </c>
      <c r="B15842" s="614"/>
      <c r="C15842" s="615"/>
      <c r="D15842" s="616"/>
      <c r="E15842" s="615"/>
      <c r="F15842" s="615"/>
      <c r="G15842" s="617"/>
      <c r="H15842" s="618"/>
    </row>
    <row r="15843" spans="1:8">
      <c r="A15843" s="594" t="s">
        <v>4064</v>
      </c>
      <c r="B15843" s="595"/>
      <c r="C15843" s="595"/>
      <c r="D15843" s="596"/>
      <c r="E15843" s="597" t="s">
        <v>4130</v>
      </c>
      <c r="F15843" s="598" t="s">
        <v>4144</v>
      </c>
      <c r="G15843" s="599" t="s">
        <v>4133</v>
      </c>
      <c r="H15843" s="600" t="s">
        <v>4134</v>
      </c>
    </row>
    <row r="15844" spans="1:8">
      <c r="A15844" s="601" t="s">
        <v>4145</v>
      </c>
      <c r="B15844" s="602"/>
      <c r="C15844" s="602"/>
      <c r="D15844" s="603"/>
      <c r="E15844" s="604" t="s">
        <v>4146</v>
      </c>
      <c r="F15844" s="619">
        <v>0.5</v>
      </c>
      <c r="G15844" s="606">
        <v>1587.2183463750353</v>
      </c>
      <c r="H15844" s="607">
        <v>793.61</v>
      </c>
    </row>
    <row r="15845" spans="1:8">
      <c r="A15845" s="601"/>
      <c r="B15845" s="602"/>
      <c r="C15845" s="602"/>
      <c r="D15845" s="603"/>
      <c r="E15845" s="604" t="s">
        <v>4141</v>
      </c>
      <c r="F15845" s="619" t="s">
        <v>4141</v>
      </c>
      <c r="G15845" s="606" t="s">
        <v>4141</v>
      </c>
      <c r="H15845" s="607" t="s">
        <v>4141</v>
      </c>
    </row>
    <row r="15846" spans="1:8">
      <c r="A15846" s="601"/>
      <c r="B15846" s="602"/>
      <c r="C15846" s="602"/>
      <c r="D15846" s="603"/>
      <c r="E15846" s="604" t="s">
        <v>4141</v>
      </c>
      <c r="F15846" s="619" t="s">
        <v>4141</v>
      </c>
      <c r="G15846" s="606" t="s">
        <v>4141</v>
      </c>
      <c r="H15846" s="607" t="s">
        <v>4141</v>
      </c>
    </row>
    <row r="15847" spans="1:8">
      <c r="A15847" s="620"/>
      <c r="B15847" s="621"/>
      <c r="C15847" s="621"/>
      <c r="D15847" s="622"/>
      <c r="E15847" s="623" t="s">
        <v>4147</v>
      </c>
      <c r="F15847" s="624"/>
      <c r="G15847" s="625"/>
      <c r="H15847" s="612">
        <v>793.61</v>
      </c>
    </row>
    <row r="15848" spans="1:8">
      <c r="A15848" s="626" t="s">
        <v>4148</v>
      </c>
      <c r="B15848" s="627"/>
      <c r="C15848" s="628"/>
      <c r="D15848" s="629"/>
      <c r="E15848" s="628"/>
      <c r="F15848" s="628"/>
      <c r="G15848" s="630"/>
      <c r="H15848" s="631"/>
    </row>
    <row r="15849" spans="1:8">
      <c r="A15849" s="594" t="s">
        <v>4064</v>
      </c>
      <c r="B15849" s="595"/>
      <c r="C15849" s="595"/>
      <c r="D15849" s="596"/>
      <c r="E15849" s="597" t="s">
        <v>4130</v>
      </c>
      <c r="F15849" s="598" t="s">
        <v>4132</v>
      </c>
      <c r="G15849" s="599" t="s">
        <v>4133</v>
      </c>
      <c r="H15849" s="600" t="s">
        <v>4134</v>
      </c>
    </row>
    <row r="15850" spans="1:8">
      <c r="A15850" s="601" t="s">
        <v>4149</v>
      </c>
      <c r="B15850" s="602"/>
      <c r="C15850" s="602"/>
      <c r="D15850" s="603"/>
      <c r="E15850" s="604" t="s">
        <v>4140</v>
      </c>
      <c r="F15850" s="655">
        <v>1</v>
      </c>
      <c r="G15850" s="606">
        <v>64783.484999999993</v>
      </c>
      <c r="H15850" s="607">
        <v>64783.49</v>
      </c>
    </row>
    <row r="15851" spans="1:8">
      <c r="A15851" s="601"/>
      <c r="B15851" s="602"/>
      <c r="C15851" s="602"/>
      <c r="D15851" s="603"/>
      <c r="E15851" s="604" t="s">
        <v>4141</v>
      </c>
      <c r="F15851" s="655"/>
      <c r="G15851" s="606" t="s">
        <v>4141</v>
      </c>
      <c r="H15851" s="607" t="s">
        <v>4141</v>
      </c>
    </row>
    <row r="15852" spans="1:8">
      <c r="A15852" s="601"/>
      <c r="B15852" s="602"/>
      <c r="C15852" s="602"/>
      <c r="D15852" s="603"/>
      <c r="E15852" s="623" t="s">
        <v>4150</v>
      </c>
      <c r="F15852" s="624"/>
      <c r="G15852" s="625"/>
      <c r="H15852" s="612">
        <v>64783.49</v>
      </c>
    </row>
    <row r="15853" spans="1:8">
      <c r="A15853" s="634" t="s">
        <v>4151</v>
      </c>
      <c r="B15853" s="635"/>
      <c r="C15853" s="636"/>
      <c r="D15853" s="637"/>
      <c r="E15853" s="636"/>
      <c r="F15853" s="636"/>
      <c r="G15853" s="638"/>
      <c r="H15853" s="639"/>
    </row>
    <row r="15854" spans="1:8">
      <c r="A15854" s="594" t="s">
        <v>4064</v>
      </c>
      <c r="B15854" s="595"/>
      <c r="C15854" s="595"/>
      <c r="D15854" s="596"/>
      <c r="E15854" s="597" t="s">
        <v>4130</v>
      </c>
      <c r="F15854" s="598" t="s">
        <v>4144</v>
      </c>
      <c r="G15854" s="599" t="s">
        <v>4133</v>
      </c>
      <c r="H15854" s="600" t="s">
        <v>4134</v>
      </c>
    </row>
    <row r="15855" spans="1:8">
      <c r="A15855" s="601" t="s">
        <v>4152</v>
      </c>
      <c r="B15855" s="602"/>
      <c r="C15855" s="602"/>
      <c r="D15855" s="603"/>
      <c r="E15855" s="604" t="s">
        <v>4146</v>
      </c>
      <c r="F15855" s="640">
        <v>0.5</v>
      </c>
      <c r="G15855" s="606">
        <v>64327.520156250001</v>
      </c>
      <c r="H15855" s="607">
        <v>32163.759999999998</v>
      </c>
    </row>
    <row r="15856" spans="1:8">
      <c r="A15856" s="601"/>
      <c r="B15856" s="602"/>
      <c r="C15856" s="602"/>
      <c r="D15856" s="603"/>
      <c r="E15856" s="604" t="s">
        <v>4141</v>
      </c>
      <c r="F15856" s="605"/>
      <c r="G15856" s="606" t="s">
        <v>4141</v>
      </c>
      <c r="H15856" s="607" t="s">
        <v>4141</v>
      </c>
    </row>
    <row r="15857" spans="1:8" ht="13.5" thickBot="1">
      <c r="A15857" s="641"/>
      <c r="B15857" s="642"/>
      <c r="C15857" s="642"/>
      <c r="D15857" s="643"/>
      <c r="E15857" s="644" t="s">
        <v>4153</v>
      </c>
      <c r="F15857" s="645"/>
      <c r="G15857" s="646"/>
      <c r="H15857" s="647">
        <v>32163.759999999998</v>
      </c>
    </row>
    <row r="15858" spans="1:8" ht="13.5" thickBot="1">
      <c r="A15858" s="648" t="s">
        <v>4154</v>
      </c>
      <c r="B15858" s="649"/>
      <c r="C15858" s="649"/>
      <c r="D15858" s="649"/>
      <c r="E15858" s="650"/>
      <c r="F15858" s="651">
        <v>155900.85999999999</v>
      </c>
      <c r="G15858" s="660"/>
      <c r="H15858" s="661"/>
    </row>
    <row r="15859" spans="1:8" ht="15">
      <c r="A15859" s="579"/>
      <c r="B15859" s="579"/>
      <c r="C15859" s="579"/>
      <c r="D15859" s="579"/>
      <c r="E15859" s="579"/>
      <c r="F15859" s="579"/>
      <c r="G15859" s="579"/>
      <c r="H15859" s="579"/>
    </row>
    <row r="15860" spans="1:8" ht="15.75" thickBot="1">
      <c r="A15860" s="587"/>
      <c r="B15860" s="587"/>
      <c r="C15860" s="587"/>
      <c r="D15860" s="587"/>
      <c r="E15860" s="587"/>
      <c r="F15860" s="587"/>
      <c r="G15860" s="587"/>
      <c r="H15860" s="587"/>
    </row>
    <row r="15861" spans="1:8" ht="13.5" thickBot="1">
      <c r="A15861" s="658" t="s">
        <v>4129</v>
      </c>
      <c r="B15861" s="574"/>
      <c r="C15861" s="659"/>
      <c r="D15861" s="582" t="s">
        <v>1220</v>
      </c>
      <c r="E15861" s="583" t="s">
        <v>4130</v>
      </c>
      <c r="F15861" s="584" t="s">
        <v>33</v>
      </c>
      <c r="G15861" s="585" t="s">
        <v>0</v>
      </c>
      <c r="H15861" s="586" t="s">
        <v>5557</v>
      </c>
    </row>
    <row r="15862" spans="1:8" ht="15.75" customHeight="1" thickBot="1">
      <c r="A15862" s="580"/>
      <c r="B15862" s="580"/>
      <c r="C15862" s="580"/>
      <c r="D15862" s="580"/>
      <c r="E15862" s="580"/>
      <c r="F15862" s="580"/>
      <c r="G15862" s="580"/>
      <c r="H15862" s="580"/>
    </row>
    <row r="15863" spans="1:8">
      <c r="A15863" s="588" t="s">
        <v>1297</v>
      </c>
      <c r="B15863" s="589"/>
      <c r="C15863" s="590"/>
      <c r="D15863" s="591"/>
      <c r="E15863" s="590"/>
      <c r="F15863" s="590"/>
      <c r="G15863" s="592"/>
      <c r="H15863" s="593"/>
    </row>
    <row r="15864" spans="1:8">
      <c r="A15864" s="594" t="s">
        <v>4064</v>
      </c>
      <c r="B15864" s="595"/>
      <c r="C15864" s="595"/>
      <c r="D15864" s="596"/>
      <c r="E15864" s="597" t="s">
        <v>4130</v>
      </c>
      <c r="F15864" s="598" t="s">
        <v>4132</v>
      </c>
      <c r="G15864" s="599" t="s">
        <v>4133</v>
      </c>
      <c r="H15864" s="600" t="s">
        <v>4134</v>
      </c>
    </row>
    <row r="15865" spans="1:8">
      <c r="A15865" s="601" t="s">
        <v>5558</v>
      </c>
      <c r="B15865" s="602"/>
      <c r="C15865" s="602"/>
      <c r="D15865" s="603"/>
      <c r="E15865" s="604" t="s">
        <v>4140</v>
      </c>
      <c r="F15865" s="605">
        <v>1</v>
      </c>
      <c r="G15865" s="606">
        <v>35349</v>
      </c>
      <c r="H15865" s="607">
        <v>35349</v>
      </c>
    </row>
    <row r="15866" spans="1:8">
      <c r="A15866" s="601"/>
      <c r="B15866" s="602"/>
      <c r="C15866" s="602"/>
      <c r="D15866" s="603"/>
      <c r="E15866" s="604" t="s">
        <v>4141</v>
      </c>
      <c r="F15866" s="605"/>
      <c r="G15866" s="606" t="s">
        <v>4141</v>
      </c>
      <c r="H15866" s="607" t="s">
        <v>4141</v>
      </c>
    </row>
    <row r="15867" spans="1:8">
      <c r="A15867" s="601"/>
      <c r="B15867" s="602"/>
      <c r="C15867" s="602"/>
      <c r="D15867" s="603"/>
      <c r="E15867" s="604" t="s">
        <v>4141</v>
      </c>
      <c r="F15867" s="605"/>
      <c r="G15867" s="606" t="s">
        <v>4141</v>
      </c>
      <c r="H15867" s="607" t="s">
        <v>4141</v>
      </c>
    </row>
    <row r="15868" spans="1:8">
      <c r="A15868" s="601"/>
      <c r="B15868" s="602"/>
      <c r="C15868" s="602"/>
      <c r="D15868" s="603"/>
      <c r="E15868" s="604" t="s">
        <v>4141</v>
      </c>
      <c r="F15868" s="681"/>
      <c r="G15868" s="606" t="s">
        <v>4141</v>
      </c>
      <c r="H15868" s="607" t="s">
        <v>4141</v>
      </c>
    </row>
    <row r="15869" spans="1:8">
      <c r="A15869" s="601"/>
      <c r="B15869" s="602"/>
      <c r="C15869" s="602"/>
      <c r="D15869" s="603"/>
      <c r="E15869" s="604" t="s">
        <v>4141</v>
      </c>
      <c r="F15869" s="605"/>
      <c r="G15869" s="606" t="s">
        <v>4141</v>
      </c>
      <c r="H15869" s="607" t="s">
        <v>4141</v>
      </c>
    </row>
    <row r="15870" spans="1:8">
      <c r="A15870" s="608"/>
      <c r="B15870" s="609"/>
      <c r="C15870" s="609"/>
      <c r="D15870" s="610"/>
      <c r="E15870" s="623" t="s">
        <v>4142</v>
      </c>
      <c r="F15870" s="624"/>
      <c r="G15870" s="625"/>
      <c r="H15870" s="612">
        <v>35349</v>
      </c>
    </row>
    <row r="15871" spans="1:8">
      <c r="A15871" s="613" t="s">
        <v>4143</v>
      </c>
      <c r="B15871" s="614"/>
      <c r="C15871" s="615"/>
      <c r="D15871" s="616"/>
      <c r="E15871" s="615"/>
      <c r="F15871" s="615"/>
      <c r="G15871" s="617"/>
      <c r="H15871" s="618"/>
    </row>
    <row r="15872" spans="1:8">
      <c r="A15872" s="594" t="s">
        <v>4064</v>
      </c>
      <c r="B15872" s="595"/>
      <c r="C15872" s="595"/>
      <c r="D15872" s="596"/>
      <c r="E15872" s="597" t="s">
        <v>4130</v>
      </c>
      <c r="F15872" s="598" t="s">
        <v>4144</v>
      </c>
      <c r="G15872" s="599" t="s">
        <v>4133</v>
      </c>
      <c r="H15872" s="600" t="s">
        <v>4134</v>
      </c>
    </row>
    <row r="15873" spans="1:8">
      <c r="A15873" s="601" t="s">
        <v>4145</v>
      </c>
      <c r="B15873" s="602"/>
      <c r="C15873" s="602"/>
      <c r="D15873" s="603"/>
      <c r="E15873" s="604" t="s">
        <v>4146</v>
      </c>
      <c r="F15873" s="619">
        <v>0.2</v>
      </c>
      <c r="G15873" s="606">
        <v>1587.2183463750353</v>
      </c>
      <c r="H15873" s="607">
        <v>317.44</v>
      </c>
    </row>
    <row r="15874" spans="1:8">
      <c r="A15874" s="601" t="s">
        <v>5559</v>
      </c>
      <c r="B15874" s="602"/>
      <c r="C15874" s="602"/>
      <c r="D15874" s="603"/>
      <c r="E15874" s="604" t="s">
        <v>4146</v>
      </c>
      <c r="F15874" s="619">
        <v>0.2</v>
      </c>
      <c r="G15874" s="606">
        <v>13618.333411897804</v>
      </c>
      <c r="H15874" s="607">
        <v>2723.67</v>
      </c>
    </row>
    <row r="15875" spans="1:8">
      <c r="A15875" s="601"/>
      <c r="B15875" s="602"/>
      <c r="C15875" s="602"/>
      <c r="D15875" s="603"/>
      <c r="E15875" s="604" t="s">
        <v>4141</v>
      </c>
      <c r="F15875" s="619" t="s">
        <v>4141</v>
      </c>
      <c r="G15875" s="606" t="s">
        <v>4141</v>
      </c>
      <c r="H15875" s="607" t="s">
        <v>4141</v>
      </c>
    </row>
    <row r="15876" spans="1:8">
      <c r="A15876" s="620"/>
      <c r="B15876" s="621"/>
      <c r="C15876" s="621"/>
      <c r="D15876" s="622"/>
      <c r="E15876" s="623" t="s">
        <v>4147</v>
      </c>
      <c r="F15876" s="624"/>
      <c r="G15876" s="625"/>
      <c r="H15876" s="612">
        <v>3041.11</v>
      </c>
    </row>
    <row r="15877" spans="1:8">
      <c r="A15877" s="626" t="s">
        <v>4148</v>
      </c>
      <c r="B15877" s="627"/>
      <c r="C15877" s="628"/>
      <c r="D15877" s="629"/>
      <c r="E15877" s="628"/>
      <c r="F15877" s="628"/>
      <c r="G15877" s="630"/>
      <c r="H15877" s="631"/>
    </row>
    <row r="15878" spans="1:8">
      <c r="A15878" s="594" t="s">
        <v>4064</v>
      </c>
      <c r="B15878" s="595"/>
      <c r="C15878" s="595"/>
      <c r="D15878" s="596"/>
      <c r="E15878" s="597" t="s">
        <v>4130</v>
      </c>
      <c r="F15878" s="598" t="s">
        <v>4132</v>
      </c>
      <c r="G15878" s="599" t="s">
        <v>4133</v>
      </c>
      <c r="H15878" s="600" t="s">
        <v>4134</v>
      </c>
    </row>
    <row r="15879" spans="1:8">
      <c r="A15879" s="601" t="s">
        <v>4149</v>
      </c>
      <c r="B15879" s="602"/>
      <c r="C15879" s="602"/>
      <c r="D15879" s="603"/>
      <c r="E15879" s="604" t="s">
        <v>4140</v>
      </c>
      <c r="F15879" s="655">
        <v>1</v>
      </c>
      <c r="G15879" s="606">
        <v>64783.484999999993</v>
      </c>
      <c r="H15879" s="607">
        <v>64783.49</v>
      </c>
    </row>
    <row r="15880" spans="1:8">
      <c r="A15880" s="601"/>
      <c r="B15880" s="602"/>
      <c r="C15880" s="602"/>
      <c r="D15880" s="603"/>
      <c r="E15880" s="604" t="s">
        <v>4141</v>
      </c>
      <c r="F15880" s="655"/>
      <c r="G15880" s="606" t="s">
        <v>4141</v>
      </c>
      <c r="H15880" s="607" t="s">
        <v>4141</v>
      </c>
    </row>
    <row r="15881" spans="1:8">
      <c r="A15881" s="601"/>
      <c r="B15881" s="602"/>
      <c r="C15881" s="602"/>
      <c r="D15881" s="603"/>
      <c r="E15881" s="623" t="s">
        <v>4150</v>
      </c>
      <c r="F15881" s="624"/>
      <c r="G15881" s="625"/>
      <c r="H15881" s="612">
        <v>64783.49</v>
      </c>
    </row>
    <row r="15882" spans="1:8">
      <c r="A15882" s="634" t="s">
        <v>4151</v>
      </c>
      <c r="B15882" s="635"/>
      <c r="C15882" s="636"/>
      <c r="D15882" s="637"/>
      <c r="E15882" s="636"/>
      <c r="F15882" s="636"/>
      <c r="G15882" s="638"/>
      <c r="H15882" s="639"/>
    </row>
    <row r="15883" spans="1:8">
      <c r="A15883" s="594" t="s">
        <v>4064</v>
      </c>
      <c r="B15883" s="595"/>
      <c r="C15883" s="595"/>
      <c r="D15883" s="596"/>
      <c r="E15883" s="597" t="s">
        <v>4130</v>
      </c>
      <c r="F15883" s="598" t="s">
        <v>4144</v>
      </c>
      <c r="G15883" s="599" t="s">
        <v>4133</v>
      </c>
      <c r="H15883" s="600" t="s">
        <v>4134</v>
      </c>
    </row>
    <row r="15884" spans="1:8">
      <c r="A15884" s="601" t="s">
        <v>4152</v>
      </c>
      <c r="B15884" s="602"/>
      <c r="C15884" s="602"/>
      <c r="D15884" s="603"/>
      <c r="E15884" s="604" t="s">
        <v>4146</v>
      </c>
      <c r="F15884" s="640">
        <v>0.2</v>
      </c>
      <c r="G15884" s="606">
        <v>64327.520156250001</v>
      </c>
      <c r="H15884" s="607">
        <v>12865.5</v>
      </c>
    </row>
    <row r="15885" spans="1:8">
      <c r="A15885" s="601"/>
      <c r="B15885" s="602"/>
      <c r="C15885" s="602"/>
      <c r="D15885" s="603"/>
      <c r="E15885" s="604" t="s">
        <v>4141</v>
      </c>
      <c r="F15885" s="605"/>
      <c r="G15885" s="606" t="s">
        <v>4141</v>
      </c>
      <c r="H15885" s="607" t="s">
        <v>4141</v>
      </c>
    </row>
    <row r="15886" spans="1:8" ht="13.5" thickBot="1">
      <c r="A15886" s="641"/>
      <c r="B15886" s="642"/>
      <c r="C15886" s="642"/>
      <c r="D15886" s="643"/>
      <c r="E15886" s="644" t="s">
        <v>4153</v>
      </c>
      <c r="F15886" s="645"/>
      <c r="G15886" s="646"/>
      <c r="H15886" s="647">
        <v>12865.5</v>
      </c>
    </row>
    <row r="15887" spans="1:8" ht="13.5" thickBot="1">
      <c r="A15887" s="648" t="s">
        <v>4154</v>
      </c>
      <c r="B15887" s="649"/>
      <c r="C15887" s="649"/>
      <c r="D15887" s="649"/>
      <c r="E15887" s="650"/>
      <c r="F15887" s="651">
        <v>116039.1</v>
      </c>
      <c r="G15887" s="660"/>
      <c r="H15887" s="661"/>
    </row>
    <row r="15888" spans="1:8" ht="15">
      <c r="A15888" s="579"/>
      <c r="B15888" s="579"/>
      <c r="C15888" s="579"/>
      <c r="D15888" s="579"/>
      <c r="E15888" s="579"/>
      <c r="F15888" s="579"/>
      <c r="G15888" s="579"/>
      <c r="H15888" s="579"/>
    </row>
    <row r="15889" spans="1:8" ht="15.75" thickBot="1">
      <c r="A15889" s="587"/>
      <c r="B15889" s="587"/>
      <c r="C15889" s="587"/>
      <c r="D15889" s="587"/>
      <c r="E15889" s="587"/>
      <c r="F15889" s="587"/>
      <c r="G15889" s="587"/>
      <c r="H15889" s="587"/>
    </row>
    <row r="15890" spans="1:8" ht="13.5" thickBot="1">
      <c r="A15890" s="658" t="s">
        <v>4129</v>
      </c>
      <c r="B15890" s="574"/>
      <c r="C15890" s="659"/>
      <c r="D15890" s="582" t="s">
        <v>1222</v>
      </c>
      <c r="E15890" s="583" t="s">
        <v>4130</v>
      </c>
      <c r="F15890" s="584" t="s">
        <v>33</v>
      </c>
      <c r="G15890" s="585" t="s">
        <v>0</v>
      </c>
      <c r="H15890" s="586" t="s">
        <v>5560</v>
      </c>
    </row>
    <row r="15891" spans="1:8" ht="15.75" customHeight="1" thickBot="1">
      <c r="A15891" s="580"/>
      <c r="B15891" s="580"/>
      <c r="C15891" s="580"/>
      <c r="D15891" s="580"/>
      <c r="E15891" s="580"/>
      <c r="F15891" s="580"/>
      <c r="G15891" s="580"/>
      <c r="H15891" s="580"/>
    </row>
    <row r="15892" spans="1:8">
      <c r="A15892" s="588" t="s">
        <v>1297</v>
      </c>
      <c r="B15892" s="589"/>
      <c r="C15892" s="590"/>
      <c r="D15892" s="591"/>
      <c r="E15892" s="590"/>
      <c r="F15892" s="590"/>
      <c r="G15892" s="592"/>
      <c r="H15892" s="593"/>
    </row>
    <row r="15893" spans="1:8">
      <c r="A15893" s="594" t="s">
        <v>4064</v>
      </c>
      <c r="B15893" s="595"/>
      <c r="C15893" s="595"/>
      <c r="D15893" s="596"/>
      <c r="E15893" s="597" t="s">
        <v>4130</v>
      </c>
      <c r="F15893" s="598" t="s">
        <v>4132</v>
      </c>
      <c r="G15893" s="599" t="s">
        <v>4133</v>
      </c>
      <c r="H15893" s="600" t="s">
        <v>4134</v>
      </c>
    </row>
    <row r="15894" spans="1:8">
      <c r="A15894" s="601"/>
      <c r="B15894" s="602"/>
      <c r="C15894" s="602"/>
      <c r="D15894" s="603"/>
      <c r="E15894" s="604" t="s">
        <v>4141</v>
      </c>
      <c r="F15894" s="605"/>
      <c r="G15894" s="606" t="s">
        <v>4141</v>
      </c>
      <c r="H15894" s="607" t="s">
        <v>4141</v>
      </c>
    </row>
    <row r="15895" spans="1:8">
      <c r="A15895" s="601"/>
      <c r="B15895" s="602"/>
      <c r="C15895" s="602"/>
      <c r="D15895" s="603"/>
      <c r="E15895" s="604" t="s">
        <v>4141</v>
      </c>
      <c r="F15895" s="605"/>
      <c r="G15895" s="606" t="s">
        <v>4141</v>
      </c>
      <c r="H15895" s="607" t="s">
        <v>4141</v>
      </c>
    </row>
    <row r="15896" spans="1:8">
      <c r="A15896" s="601"/>
      <c r="B15896" s="602"/>
      <c r="C15896" s="602"/>
      <c r="D15896" s="603"/>
      <c r="E15896" s="604" t="s">
        <v>4141</v>
      </c>
      <c r="F15896" s="605"/>
      <c r="G15896" s="606" t="s">
        <v>4141</v>
      </c>
      <c r="H15896" s="607" t="s">
        <v>4141</v>
      </c>
    </row>
    <row r="15897" spans="1:8">
      <c r="A15897" s="601"/>
      <c r="B15897" s="602"/>
      <c r="C15897" s="602"/>
      <c r="D15897" s="603"/>
      <c r="E15897" s="604" t="s">
        <v>4141</v>
      </c>
      <c r="F15897" s="681"/>
      <c r="G15897" s="606" t="s">
        <v>4141</v>
      </c>
      <c r="H15897" s="607" t="s">
        <v>4141</v>
      </c>
    </row>
    <row r="15898" spans="1:8">
      <c r="A15898" s="601"/>
      <c r="B15898" s="602"/>
      <c r="C15898" s="602"/>
      <c r="D15898" s="603"/>
      <c r="E15898" s="604" t="s">
        <v>4141</v>
      </c>
      <c r="F15898" s="605"/>
      <c r="G15898" s="606" t="s">
        <v>4141</v>
      </c>
      <c r="H15898" s="607" t="s">
        <v>4141</v>
      </c>
    </row>
    <row r="15899" spans="1:8">
      <c r="A15899" s="608"/>
      <c r="B15899" s="609"/>
      <c r="C15899" s="609"/>
      <c r="D15899" s="610"/>
      <c r="E15899" s="623" t="s">
        <v>4142</v>
      </c>
      <c r="F15899" s="624"/>
      <c r="G15899" s="625"/>
      <c r="H15899" s="612">
        <v>0</v>
      </c>
    </row>
    <row r="15900" spans="1:8">
      <c r="A15900" s="613" t="s">
        <v>4143</v>
      </c>
      <c r="B15900" s="614"/>
      <c r="C15900" s="615"/>
      <c r="D15900" s="616"/>
      <c r="E15900" s="615"/>
      <c r="F15900" s="615"/>
      <c r="G15900" s="617"/>
      <c r="H15900" s="618"/>
    </row>
    <row r="15901" spans="1:8">
      <c r="A15901" s="594" t="s">
        <v>4064</v>
      </c>
      <c r="B15901" s="595"/>
      <c r="C15901" s="595"/>
      <c r="D15901" s="596"/>
      <c r="E15901" s="597" t="s">
        <v>4130</v>
      </c>
      <c r="F15901" s="598" t="s">
        <v>4144</v>
      </c>
      <c r="G15901" s="599" t="s">
        <v>4133</v>
      </c>
      <c r="H15901" s="600" t="s">
        <v>4134</v>
      </c>
    </row>
    <row r="15902" spans="1:8">
      <c r="A15902" s="601" t="s">
        <v>4145</v>
      </c>
      <c r="B15902" s="602"/>
      <c r="C15902" s="602"/>
      <c r="D15902" s="603"/>
      <c r="E15902" s="604" t="s">
        <v>4146</v>
      </c>
      <c r="F15902" s="711">
        <v>1.7000000000000001E-2</v>
      </c>
      <c r="G15902" s="606">
        <v>1587.2183463750353</v>
      </c>
      <c r="H15902" s="607">
        <v>26.98</v>
      </c>
    </row>
    <row r="15903" spans="1:8">
      <c r="A15903" s="601" t="s">
        <v>5540</v>
      </c>
      <c r="B15903" s="602"/>
      <c r="C15903" s="602"/>
      <c r="D15903" s="603"/>
      <c r="E15903" s="604" t="s">
        <v>4146</v>
      </c>
      <c r="F15903" s="711">
        <v>1.7000000000000001E-2</v>
      </c>
      <c r="G15903" s="606">
        <v>446455.05420555006</v>
      </c>
      <c r="H15903" s="607">
        <v>7589.74</v>
      </c>
    </row>
    <row r="15904" spans="1:8">
      <c r="A15904" s="601"/>
      <c r="B15904" s="602"/>
      <c r="C15904" s="602"/>
      <c r="D15904" s="603"/>
      <c r="E15904" s="604" t="s">
        <v>4141</v>
      </c>
      <c r="F15904" s="619" t="s">
        <v>4141</v>
      </c>
      <c r="G15904" s="606" t="s">
        <v>4141</v>
      </c>
      <c r="H15904" s="607" t="s">
        <v>4141</v>
      </c>
    </row>
    <row r="15905" spans="1:8">
      <c r="A15905" s="620"/>
      <c r="B15905" s="621"/>
      <c r="C15905" s="621"/>
      <c r="D15905" s="622"/>
      <c r="E15905" s="623" t="s">
        <v>4147</v>
      </c>
      <c r="F15905" s="624"/>
      <c r="G15905" s="625"/>
      <c r="H15905" s="612">
        <v>7616.72</v>
      </c>
    </row>
    <row r="15906" spans="1:8">
      <c r="A15906" s="626" t="s">
        <v>4148</v>
      </c>
      <c r="B15906" s="627"/>
      <c r="C15906" s="628"/>
      <c r="D15906" s="629"/>
      <c r="E15906" s="628"/>
      <c r="F15906" s="628"/>
      <c r="G15906" s="630"/>
      <c r="H15906" s="631"/>
    </row>
    <row r="15907" spans="1:8">
      <c r="A15907" s="594" t="s">
        <v>4064</v>
      </c>
      <c r="B15907" s="595"/>
      <c r="C15907" s="595"/>
      <c r="D15907" s="596"/>
      <c r="E15907" s="597" t="s">
        <v>4130</v>
      </c>
      <c r="F15907" s="598" t="s">
        <v>4132</v>
      </c>
      <c r="G15907" s="599" t="s">
        <v>4133</v>
      </c>
      <c r="H15907" s="600" t="s">
        <v>4134</v>
      </c>
    </row>
    <row r="15908" spans="1:8">
      <c r="A15908" s="601"/>
      <c r="B15908" s="602"/>
      <c r="C15908" s="602"/>
      <c r="D15908" s="603"/>
      <c r="E15908" s="604" t="s">
        <v>4141</v>
      </c>
      <c r="F15908" s="655"/>
      <c r="G15908" s="606" t="s">
        <v>4141</v>
      </c>
      <c r="H15908" s="607" t="s">
        <v>4141</v>
      </c>
    </row>
    <row r="15909" spans="1:8">
      <c r="A15909" s="601"/>
      <c r="B15909" s="602"/>
      <c r="C15909" s="602"/>
      <c r="D15909" s="603"/>
      <c r="E15909" s="604" t="s">
        <v>4141</v>
      </c>
      <c r="F15909" s="655"/>
      <c r="G15909" s="606" t="s">
        <v>4141</v>
      </c>
      <c r="H15909" s="607" t="s">
        <v>4141</v>
      </c>
    </row>
    <row r="15910" spans="1:8">
      <c r="A15910" s="601"/>
      <c r="B15910" s="602"/>
      <c r="C15910" s="602"/>
      <c r="D15910" s="603"/>
      <c r="E15910" s="623" t="s">
        <v>4150</v>
      </c>
      <c r="F15910" s="624"/>
      <c r="G15910" s="625"/>
      <c r="H15910" s="612">
        <v>0</v>
      </c>
    </row>
    <row r="15911" spans="1:8">
      <c r="A15911" s="634" t="s">
        <v>4151</v>
      </c>
      <c r="B15911" s="635"/>
      <c r="C15911" s="636"/>
      <c r="D15911" s="637"/>
      <c r="E15911" s="636"/>
      <c r="F15911" s="636"/>
      <c r="G15911" s="638"/>
      <c r="H15911" s="639"/>
    </row>
    <row r="15912" spans="1:8">
      <c r="A15912" s="594" t="s">
        <v>4064</v>
      </c>
      <c r="B15912" s="595"/>
      <c r="C15912" s="595"/>
      <c r="D15912" s="596"/>
      <c r="E15912" s="597" t="s">
        <v>4130</v>
      </c>
      <c r="F15912" s="598" t="s">
        <v>4144</v>
      </c>
      <c r="G15912" s="599" t="s">
        <v>4133</v>
      </c>
      <c r="H15912" s="600" t="s">
        <v>4134</v>
      </c>
    </row>
    <row r="15913" spans="1:8">
      <c r="A15913" s="601" t="s">
        <v>4195</v>
      </c>
      <c r="B15913" s="602"/>
      <c r="C15913" s="602"/>
      <c r="D15913" s="603"/>
      <c r="E15913" s="604" t="s">
        <v>4146</v>
      </c>
      <c r="F15913" s="712">
        <v>1.7000000000000001E-2</v>
      </c>
      <c r="G15913" s="606">
        <v>45029.264109374999</v>
      </c>
      <c r="H15913" s="607">
        <v>765.5</v>
      </c>
    </row>
    <row r="15914" spans="1:8">
      <c r="A15914" s="601"/>
      <c r="B15914" s="602"/>
      <c r="C15914" s="602"/>
      <c r="D15914" s="603"/>
      <c r="E15914" s="604" t="s">
        <v>4141</v>
      </c>
      <c r="F15914" s="605"/>
      <c r="G15914" s="606" t="s">
        <v>4141</v>
      </c>
      <c r="H15914" s="607" t="s">
        <v>4141</v>
      </c>
    </row>
    <row r="15915" spans="1:8" ht="13.5" thickBot="1">
      <c r="A15915" s="641"/>
      <c r="B15915" s="642"/>
      <c r="C15915" s="642"/>
      <c r="D15915" s="643"/>
      <c r="E15915" s="644" t="s">
        <v>4153</v>
      </c>
      <c r="F15915" s="645"/>
      <c r="G15915" s="646"/>
      <c r="H15915" s="647">
        <v>765.5</v>
      </c>
    </row>
    <row r="15916" spans="1:8" ht="13.5" thickBot="1">
      <c r="A15916" s="648" t="s">
        <v>4154</v>
      </c>
      <c r="B15916" s="649"/>
      <c r="C15916" s="649"/>
      <c r="D15916" s="649"/>
      <c r="E15916" s="650"/>
      <c r="F15916" s="651">
        <v>8382.2199999999993</v>
      </c>
      <c r="G15916" s="660"/>
      <c r="H15916" s="661"/>
    </row>
    <row r="15917" spans="1:8" ht="15">
      <c r="A15917" s="579"/>
      <c r="B15917" s="579"/>
      <c r="C15917" s="579"/>
      <c r="D15917" s="579"/>
      <c r="E15917" s="579"/>
      <c r="F15917" s="579"/>
      <c r="G15917" s="579"/>
      <c r="H15917" s="579"/>
    </row>
    <row r="15918" spans="1:8" ht="15.75" thickBot="1">
      <c r="A15918" s="587"/>
      <c r="B15918" s="587"/>
      <c r="C15918" s="587"/>
      <c r="D15918" s="587"/>
      <c r="E15918" s="587"/>
      <c r="F15918" s="587"/>
      <c r="G15918" s="587"/>
      <c r="H15918" s="587"/>
    </row>
    <row r="15919" spans="1:8" ht="13.5" thickBot="1">
      <c r="A15919" s="658" t="s">
        <v>4129</v>
      </c>
      <c r="B15919" s="574"/>
      <c r="C15919" s="659"/>
      <c r="D15919" s="582" t="s">
        <v>1224</v>
      </c>
      <c r="E15919" s="583" t="s">
        <v>4130</v>
      </c>
      <c r="F15919" s="584" t="s">
        <v>33</v>
      </c>
      <c r="G15919" s="585" t="s">
        <v>0</v>
      </c>
      <c r="H15919" s="586" t="s">
        <v>5561</v>
      </c>
    </row>
    <row r="15920" spans="1:8" ht="15.75" customHeight="1" thickBot="1">
      <c r="A15920" s="580"/>
      <c r="B15920" s="580"/>
      <c r="C15920" s="580"/>
      <c r="D15920" s="580"/>
      <c r="E15920" s="580"/>
      <c r="F15920" s="580"/>
      <c r="G15920" s="580"/>
      <c r="H15920" s="580"/>
    </row>
    <row r="15921" spans="1:8">
      <c r="A15921" s="588" t="s">
        <v>1297</v>
      </c>
      <c r="B15921" s="589"/>
      <c r="C15921" s="590"/>
      <c r="D15921" s="591"/>
      <c r="E15921" s="590"/>
      <c r="F15921" s="590"/>
      <c r="G15921" s="592"/>
      <c r="H15921" s="593"/>
    </row>
    <row r="15922" spans="1:8">
      <c r="A15922" s="594" t="s">
        <v>4064</v>
      </c>
      <c r="B15922" s="595"/>
      <c r="C15922" s="595"/>
      <c r="D15922" s="596"/>
      <c r="E15922" s="597" t="s">
        <v>4130</v>
      </c>
      <c r="F15922" s="598" t="s">
        <v>4132</v>
      </c>
      <c r="G15922" s="599" t="s">
        <v>4133</v>
      </c>
      <c r="H15922" s="600" t="s">
        <v>4134</v>
      </c>
    </row>
    <row r="15923" spans="1:8">
      <c r="A15923" s="601"/>
      <c r="B15923" s="602"/>
      <c r="C15923" s="602"/>
      <c r="D15923" s="603"/>
      <c r="E15923" s="604" t="s">
        <v>4141</v>
      </c>
      <c r="F15923" s="605"/>
      <c r="G15923" s="606" t="s">
        <v>4141</v>
      </c>
      <c r="H15923" s="607" t="s">
        <v>4141</v>
      </c>
    </row>
    <row r="15924" spans="1:8">
      <c r="A15924" s="601"/>
      <c r="B15924" s="602"/>
      <c r="C15924" s="602"/>
      <c r="D15924" s="603"/>
      <c r="E15924" s="604" t="s">
        <v>4141</v>
      </c>
      <c r="F15924" s="605"/>
      <c r="G15924" s="606" t="s">
        <v>4141</v>
      </c>
      <c r="H15924" s="607" t="s">
        <v>4141</v>
      </c>
    </row>
    <row r="15925" spans="1:8">
      <c r="A15925" s="601"/>
      <c r="B15925" s="602"/>
      <c r="C15925" s="602"/>
      <c r="D15925" s="603"/>
      <c r="E15925" s="604" t="s">
        <v>4141</v>
      </c>
      <c r="F15925" s="605"/>
      <c r="G15925" s="606" t="s">
        <v>4141</v>
      </c>
      <c r="H15925" s="607" t="s">
        <v>4141</v>
      </c>
    </row>
    <row r="15926" spans="1:8">
      <c r="A15926" s="601"/>
      <c r="B15926" s="602"/>
      <c r="C15926" s="602"/>
      <c r="D15926" s="603"/>
      <c r="E15926" s="604" t="s">
        <v>4141</v>
      </c>
      <c r="F15926" s="681"/>
      <c r="G15926" s="606" t="s">
        <v>4141</v>
      </c>
      <c r="H15926" s="607" t="s">
        <v>4141</v>
      </c>
    </row>
    <row r="15927" spans="1:8">
      <c r="A15927" s="601"/>
      <c r="B15927" s="602"/>
      <c r="C15927" s="602"/>
      <c r="D15927" s="603"/>
      <c r="E15927" s="604" t="s">
        <v>4141</v>
      </c>
      <c r="F15927" s="605"/>
      <c r="G15927" s="606" t="s">
        <v>4141</v>
      </c>
      <c r="H15927" s="607" t="s">
        <v>4141</v>
      </c>
    </row>
    <row r="15928" spans="1:8">
      <c r="A15928" s="608"/>
      <c r="B15928" s="609"/>
      <c r="C15928" s="609"/>
      <c r="D15928" s="610"/>
      <c r="E15928" s="623" t="s">
        <v>4142</v>
      </c>
      <c r="F15928" s="624"/>
      <c r="G15928" s="625"/>
      <c r="H15928" s="612">
        <v>0</v>
      </c>
    </row>
    <row r="15929" spans="1:8">
      <c r="A15929" s="613" t="s">
        <v>4143</v>
      </c>
      <c r="B15929" s="614"/>
      <c r="C15929" s="615"/>
      <c r="D15929" s="616"/>
      <c r="E15929" s="615"/>
      <c r="F15929" s="615"/>
      <c r="G15929" s="617"/>
      <c r="H15929" s="618"/>
    </row>
    <row r="15930" spans="1:8">
      <c r="A15930" s="594" t="s">
        <v>4064</v>
      </c>
      <c r="B15930" s="595"/>
      <c r="C15930" s="595"/>
      <c r="D15930" s="596"/>
      <c r="E15930" s="597" t="s">
        <v>4130</v>
      </c>
      <c r="F15930" s="598" t="s">
        <v>4144</v>
      </c>
      <c r="G15930" s="599" t="s">
        <v>4133</v>
      </c>
      <c r="H15930" s="600" t="s">
        <v>4134</v>
      </c>
    </row>
    <row r="15931" spans="1:8">
      <c r="A15931" s="601" t="s">
        <v>4145</v>
      </c>
      <c r="B15931" s="602"/>
      <c r="C15931" s="602"/>
      <c r="D15931" s="603"/>
      <c r="E15931" s="604" t="s">
        <v>4146</v>
      </c>
      <c r="F15931" s="619">
        <v>0.18</v>
      </c>
      <c r="G15931" s="606">
        <v>1587.2183463750353</v>
      </c>
      <c r="H15931" s="607">
        <v>285.7</v>
      </c>
    </row>
    <row r="15932" spans="1:8">
      <c r="A15932" s="601"/>
      <c r="B15932" s="602"/>
      <c r="C15932" s="602"/>
      <c r="D15932" s="603"/>
      <c r="E15932" s="604" t="s">
        <v>4141</v>
      </c>
      <c r="F15932" s="619" t="s">
        <v>4141</v>
      </c>
      <c r="G15932" s="606" t="s">
        <v>4141</v>
      </c>
      <c r="H15932" s="607" t="s">
        <v>4141</v>
      </c>
    </row>
    <row r="15933" spans="1:8">
      <c r="A15933" s="601"/>
      <c r="B15933" s="602"/>
      <c r="C15933" s="602"/>
      <c r="D15933" s="603"/>
      <c r="E15933" s="604" t="s">
        <v>4141</v>
      </c>
      <c r="F15933" s="619" t="s">
        <v>4141</v>
      </c>
      <c r="G15933" s="606" t="s">
        <v>4141</v>
      </c>
      <c r="H15933" s="607" t="s">
        <v>4141</v>
      </c>
    </row>
    <row r="15934" spans="1:8">
      <c r="A15934" s="620"/>
      <c r="B15934" s="621"/>
      <c r="C15934" s="621"/>
      <c r="D15934" s="622"/>
      <c r="E15934" s="623" t="s">
        <v>4147</v>
      </c>
      <c r="F15934" s="624"/>
      <c r="G15934" s="625"/>
      <c r="H15934" s="612">
        <v>285.7</v>
      </c>
    </row>
    <row r="15935" spans="1:8">
      <c r="A15935" s="626" t="s">
        <v>4148</v>
      </c>
      <c r="B15935" s="627"/>
      <c r="C15935" s="628"/>
      <c r="D15935" s="629"/>
      <c r="E15935" s="628"/>
      <c r="F15935" s="628"/>
      <c r="G15935" s="630"/>
      <c r="H15935" s="631"/>
    </row>
    <row r="15936" spans="1:8">
      <c r="A15936" s="594" t="s">
        <v>4064</v>
      </c>
      <c r="B15936" s="595"/>
      <c r="C15936" s="595"/>
      <c r="D15936" s="596"/>
      <c r="E15936" s="597" t="s">
        <v>4130</v>
      </c>
      <c r="F15936" s="598" t="s">
        <v>4132</v>
      </c>
      <c r="G15936" s="599" t="s">
        <v>4133</v>
      </c>
      <c r="H15936" s="600" t="s">
        <v>4134</v>
      </c>
    </row>
    <row r="15937" spans="1:8">
      <c r="A15937" s="601"/>
      <c r="B15937" s="602"/>
      <c r="C15937" s="602"/>
      <c r="D15937" s="603"/>
      <c r="E15937" s="604" t="s">
        <v>4141</v>
      </c>
      <c r="F15937" s="655"/>
      <c r="G15937" s="606" t="s">
        <v>4141</v>
      </c>
      <c r="H15937" s="607" t="s">
        <v>4141</v>
      </c>
    </row>
    <row r="15938" spans="1:8">
      <c r="A15938" s="601"/>
      <c r="B15938" s="602"/>
      <c r="C15938" s="602"/>
      <c r="D15938" s="603"/>
      <c r="E15938" s="604" t="s">
        <v>4141</v>
      </c>
      <c r="F15938" s="655"/>
      <c r="G15938" s="606" t="s">
        <v>4141</v>
      </c>
      <c r="H15938" s="607" t="s">
        <v>4141</v>
      </c>
    </row>
    <row r="15939" spans="1:8">
      <c r="A15939" s="601"/>
      <c r="B15939" s="602"/>
      <c r="C15939" s="602"/>
      <c r="D15939" s="603"/>
      <c r="E15939" s="623" t="s">
        <v>4150</v>
      </c>
      <c r="F15939" s="624"/>
      <c r="G15939" s="625"/>
      <c r="H15939" s="612">
        <v>0</v>
      </c>
    </row>
    <row r="15940" spans="1:8">
      <c r="A15940" s="634" t="s">
        <v>4151</v>
      </c>
      <c r="B15940" s="635"/>
      <c r="C15940" s="636"/>
      <c r="D15940" s="637"/>
      <c r="E15940" s="636"/>
      <c r="F15940" s="636"/>
      <c r="G15940" s="638"/>
      <c r="H15940" s="639"/>
    </row>
    <row r="15941" spans="1:8">
      <c r="A15941" s="594" t="s">
        <v>4064</v>
      </c>
      <c r="B15941" s="595"/>
      <c r="C15941" s="595"/>
      <c r="D15941" s="596"/>
      <c r="E15941" s="597" t="s">
        <v>4130</v>
      </c>
      <c r="F15941" s="598" t="s">
        <v>4144</v>
      </c>
      <c r="G15941" s="599" t="s">
        <v>4133</v>
      </c>
      <c r="H15941" s="600" t="s">
        <v>4134</v>
      </c>
    </row>
    <row r="15942" spans="1:8">
      <c r="A15942" s="601" t="s">
        <v>4152</v>
      </c>
      <c r="B15942" s="602"/>
      <c r="C15942" s="602"/>
      <c r="D15942" s="603"/>
      <c r="E15942" s="604" t="s">
        <v>4146</v>
      </c>
      <c r="F15942" s="640">
        <v>0.18</v>
      </c>
      <c r="G15942" s="606">
        <v>64327.520156250001</v>
      </c>
      <c r="H15942" s="607">
        <v>11578.95</v>
      </c>
    </row>
    <row r="15943" spans="1:8">
      <c r="A15943" s="601"/>
      <c r="B15943" s="602"/>
      <c r="C15943" s="602"/>
      <c r="D15943" s="603"/>
      <c r="E15943" s="604" t="s">
        <v>4141</v>
      </c>
      <c r="F15943" s="605"/>
      <c r="G15943" s="606" t="s">
        <v>4141</v>
      </c>
      <c r="H15943" s="607" t="s">
        <v>4141</v>
      </c>
    </row>
    <row r="15944" spans="1:8" ht="13.5" thickBot="1">
      <c r="A15944" s="641"/>
      <c r="B15944" s="642"/>
      <c r="C15944" s="642"/>
      <c r="D15944" s="643"/>
      <c r="E15944" s="644" t="s">
        <v>4153</v>
      </c>
      <c r="F15944" s="645"/>
      <c r="G15944" s="646"/>
      <c r="H15944" s="647">
        <v>11578.95</v>
      </c>
    </row>
    <row r="15945" spans="1:8" ht="13.5" thickBot="1">
      <c r="A15945" s="648" t="s">
        <v>4154</v>
      </c>
      <c r="B15945" s="649"/>
      <c r="C15945" s="649"/>
      <c r="D15945" s="649"/>
      <c r="E15945" s="650"/>
      <c r="F15945" s="651">
        <v>11864.65</v>
      </c>
      <c r="G15945" s="660"/>
      <c r="H15945" s="661"/>
    </row>
    <row r="15946" spans="1:8" ht="15">
      <c r="A15946" s="579"/>
      <c r="B15946" s="579"/>
      <c r="C15946" s="579"/>
      <c r="D15946" s="579"/>
      <c r="E15946" s="579"/>
      <c r="F15946" s="579"/>
      <c r="G15946" s="579"/>
      <c r="H15946" s="579"/>
    </row>
    <row r="15947" spans="1:8" ht="15.75" thickBot="1">
      <c r="A15947" s="587"/>
      <c r="B15947" s="587"/>
      <c r="C15947" s="587"/>
      <c r="D15947" s="587"/>
      <c r="E15947" s="587"/>
      <c r="F15947" s="587"/>
      <c r="G15947" s="587"/>
      <c r="H15947" s="587"/>
    </row>
    <row r="15948" spans="1:8" ht="26.25" thickBot="1">
      <c r="A15948" s="658" t="s">
        <v>4129</v>
      </c>
      <c r="B15948" s="574"/>
      <c r="C15948" s="659"/>
      <c r="D15948" s="582" t="s">
        <v>1226</v>
      </c>
      <c r="E15948" s="583" t="s">
        <v>4130</v>
      </c>
      <c r="F15948" s="584" t="s">
        <v>33</v>
      </c>
      <c r="G15948" s="585" t="s">
        <v>0</v>
      </c>
      <c r="H15948" s="586" t="s">
        <v>5562</v>
      </c>
    </row>
    <row r="15949" spans="1:8" ht="15.75" customHeight="1" thickBot="1">
      <c r="A15949" s="580"/>
      <c r="B15949" s="580"/>
      <c r="C15949" s="580"/>
      <c r="D15949" s="580"/>
      <c r="E15949" s="580"/>
      <c r="F15949" s="580"/>
      <c r="G15949" s="580"/>
      <c r="H15949" s="580"/>
    </row>
    <row r="15950" spans="1:8">
      <c r="A15950" s="588" t="s">
        <v>1297</v>
      </c>
      <c r="B15950" s="589"/>
      <c r="C15950" s="590"/>
      <c r="D15950" s="591"/>
      <c r="E15950" s="590"/>
      <c r="F15950" s="590"/>
      <c r="G15950" s="592"/>
      <c r="H15950" s="593"/>
    </row>
    <row r="15951" spans="1:8">
      <c r="A15951" s="594" t="s">
        <v>4064</v>
      </c>
      <c r="B15951" s="595"/>
      <c r="C15951" s="595"/>
      <c r="D15951" s="596"/>
      <c r="E15951" s="597" t="s">
        <v>4130</v>
      </c>
      <c r="F15951" s="598" t="s">
        <v>4132</v>
      </c>
      <c r="G15951" s="599" t="s">
        <v>4133</v>
      </c>
      <c r="H15951" s="600" t="s">
        <v>4134</v>
      </c>
    </row>
    <row r="15952" spans="1:8">
      <c r="A15952" s="601"/>
      <c r="B15952" s="602"/>
      <c r="C15952" s="602"/>
      <c r="D15952" s="603"/>
      <c r="E15952" s="604" t="s">
        <v>4141</v>
      </c>
      <c r="F15952" s="605"/>
      <c r="G15952" s="606" t="s">
        <v>4141</v>
      </c>
      <c r="H15952" s="607" t="s">
        <v>4141</v>
      </c>
    </row>
    <row r="15953" spans="1:8">
      <c r="A15953" s="601"/>
      <c r="B15953" s="602"/>
      <c r="C15953" s="602"/>
      <c r="D15953" s="603"/>
      <c r="E15953" s="604" t="s">
        <v>4141</v>
      </c>
      <c r="F15953" s="605"/>
      <c r="G15953" s="606" t="s">
        <v>4141</v>
      </c>
      <c r="H15953" s="607" t="s">
        <v>4141</v>
      </c>
    </row>
    <row r="15954" spans="1:8">
      <c r="A15954" s="601"/>
      <c r="B15954" s="602"/>
      <c r="C15954" s="602"/>
      <c r="D15954" s="603"/>
      <c r="E15954" s="604" t="s">
        <v>4141</v>
      </c>
      <c r="F15954" s="605"/>
      <c r="G15954" s="606" t="s">
        <v>4141</v>
      </c>
      <c r="H15954" s="607" t="s">
        <v>4141</v>
      </c>
    </row>
    <row r="15955" spans="1:8">
      <c r="A15955" s="601"/>
      <c r="B15955" s="602"/>
      <c r="C15955" s="602"/>
      <c r="D15955" s="603"/>
      <c r="E15955" s="604" t="s">
        <v>4141</v>
      </c>
      <c r="F15955" s="681"/>
      <c r="G15955" s="606" t="s">
        <v>4141</v>
      </c>
      <c r="H15955" s="607" t="s">
        <v>4141</v>
      </c>
    </row>
    <row r="15956" spans="1:8">
      <c r="A15956" s="601"/>
      <c r="B15956" s="602"/>
      <c r="C15956" s="602"/>
      <c r="D15956" s="603"/>
      <c r="E15956" s="604" t="s">
        <v>4141</v>
      </c>
      <c r="F15956" s="605"/>
      <c r="G15956" s="606" t="s">
        <v>4141</v>
      </c>
      <c r="H15956" s="607" t="s">
        <v>4141</v>
      </c>
    </row>
    <row r="15957" spans="1:8">
      <c r="A15957" s="608"/>
      <c r="B15957" s="609"/>
      <c r="C15957" s="609"/>
      <c r="D15957" s="610"/>
      <c r="E15957" s="623" t="s">
        <v>4142</v>
      </c>
      <c r="F15957" s="624"/>
      <c r="G15957" s="625"/>
      <c r="H15957" s="612">
        <v>0</v>
      </c>
    </row>
    <row r="15958" spans="1:8">
      <c r="A15958" s="613" t="s">
        <v>4143</v>
      </c>
      <c r="B15958" s="614"/>
      <c r="C15958" s="615"/>
      <c r="D15958" s="616"/>
      <c r="E15958" s="615"/>
      <c r="F15958" s="615"/>
      <c r="G15958" s="617"/>
      <c r="H15958" s="618"/>
    </row>
    <row r="15959" spans="1:8">
      <c r="A15959" s="594" t="s">
        <v>4064</v>
      </c>
      <c r="B15959" s="595"/>
      <c r="C15959" s="595"/>
      <c r="D15959" s="596"/>
      <c r="E15959" s="597" t="s">
        <v>4130</v>
      </c>
      <c r="F15959" s="598" t="s">
        <v>4144</v>
      </c>
      <c r="G15959" s="599" t="s">
        <v>4133</v>
      </c>
      <c r="H15959" s="600" t="s">
        <v>4134</v>
      </c>
    </row>
    <row r="15960" spans="1:8">
      <c r="A15960" s="601" t="s">
        <v>4145</v>
      </c>
      <c r="B15960" s="602"/>
      <c r="C15960" s="602"/>
      <c r="D15960" s="603"/>
      <c r="E15960" s="604" t="s">
        <v>4146</v>
      </c>
      <c r="F15960" s="619">
        <v>0.71</v>
      </c>
      <c r="G15960" s="606">
        <v>1587.2183463750353</v>
      </c>
      <c r="H15960" s="607">
        <v>1126.93</v>
      </c>
    </row>
    <row r="15961" spans="1:8">
      <c r="A15961" s="601"/>
      <c r="B15961" s="602"/>
      <c r="C15961" s="602"/>
      <c r="D15961" s="603"/>
      <c r="E15961" s="604" t="s">
        <v>4141</v>
      </c>
      <c r="F15961" s="619" t="s">
        <v>4141</v>
      </c>
      <c r="G15961" s="606" t="s">
        <v>4141</v>
      </c>
      <c r="H15961" s="607" t="s">
        <v>4141</v>
      </c>
    </row>
    <row r="15962" spans="1:8">
      <c r="A15962" s="601"/>
      <c r="B15962" s="602"/>
      <c r="C15962" s="602"/>
      <c r="D15962" s="603"/>
      <c r="E15962" s="604" t="s">
        <v>4141</v>
      </c>
      <c r="F15962" s="619" t="s">
        <v>4141</v>
      </c>
      <c r="G15962" s="606" t="s">
        <v>4141</v>
      </c>
      <c r="H15962" s="607" t="s">
        <v>4141</v>
      </c>
    </row>
    <row r="15963" spans="1:8">
      <c r="A15963" s="620"/>
      <c r="B15963" s="621"/>
      <c r="C15963" s="621"/>
      <c r="D15963" s="622"/>
      <c r="E15963" s="623" t="s">
        <v>4147</v>
      </c>
      <c r="F15963" s="624"/>
      <c r="G15963" s="625"/>
      <c r="H15963" s="612">
        <v>1126.93</v>
      </c>
    </row>
    <row r="15964" spans="1:8">
      <c r="A15964" s="626" t="s">
        <v>4148</v>
      </c>
      <c r="B15964" s="627"/>
      <c r="C15964" s="628"/>
      <c r="D15964" s="629"/>
      <c r="E15964" s="628"/>
      <c r="F15964" s="628"/>
      <c r="G15964" s="630"/>
      <c r="H15964" s="631"/>
    </row>
    <row r="15965" spans="1:8">
      <c r="A15965" s="594" t="s">
        <v>4064</v>
      </c>
      <c r="B15965" s="595"/>
      <c r="C15965" s="595"/>
      <c r="D15965" s="596"/>
      <c r="E15965" s="597" t="s">
        <v>4130</v>
      </c>
      <c r="F15965" s="598" t="s">
        <v>4132</v>
      </c>
      <c r="G15965" s="599" t="s">
        <v>4133</v>
      </c>
      <c r="H15965" s="600" t="s">
        <v>4134</v>
      </c>
    </row>
    <row r="15966" spans="1:8">
      <c r="A15966" s="601"/>
      <c r="B15966" s="602"/>
      <c r="C15966" s="602"/>
      <c r="D15966" s="603"/>
      <c r="E15966" s="604" t="s">
        <v>4141</v>
      </c>
      <c r="F15966" s="655"/>
      <c r="G15966" s="606" t="s">
        <v>4141</v>
      </c>
      <c r="H15966" s="607" t="s">
        <v>4141</v>
      </c>
    </row>
    <row r="15967" spans="1:8">
      <c r="A15967" s="601"/>
      <c r="B15967" s="602"/>
      <c r="C15967" s="602"/>
      <c r="D15967" s="603"/>
      <c r="E15967" s="604" t="s">
        <v>4141</v>
      </c>
      <c r="F15967" s="655"/>
      <c r="G15967" s="606" t="s">
        <v>4141</v>
      </c>
      <c r="H15967" s="607" t="s">
        <v>4141</v>
      </c>
    </row>
    <row r="15968" spans="1:8">
      <c r="A15968" s="601"/>
      <c r="B15968" s="602"/>
      <c r="C15968" s="602"/>
      <c r="D15968" s="603"/>
      <c r="E15968" s="623" t="s">
        <v>4150</v>
      </c>
      <c r="F15968" s="624"/>
      <c r="G15968" s="625"/>
      <c r="H15968" s="612">
        <v>0</v>
      </c>
    </row>
    <row r="15969" spans="1:8">
      <c r="A15969" s="634" t="s">
        <v>4151</v>
      </c>
      <c r="B15969" s="635"/>
      <c r="C15969" s="636"/>
      <c r="D15969" s="637"/>
      <c r="E15969" s="636"/>
      <c r="F15969" s="636"/>
      <c r="G15969" s="638"/>
      <c r="H15969" s="639"/>
    </row>
    <row r="15970" spans="1:8">
      <c r="A15970" s="594" t="s">
        <v>4064</v>
      </c>
      <c r="B15970" s="595"/>
      <c r="C15970" s="595"/>
      <c r="D15970" s="596"/>
      <c r="E15970" s="597" t="s">
        <v>4130</v>
      </c>
      <c r="F15970" s="598" t="s">
        <v>4144</v>
      </c>
      <c r="G15970" s="599" t="s">
        <v>4133</v>
      </c>
      <c r="H15970" s="600" t="s">
        <v>4134</v>
      </c>
    </row>
    <row r="15971" spans="1:8">
      <c r="A15971" s="601" t="s">
        <v>4152</v>
      </c>
      <c r="B15971" s="602"/>
      <c r="C15971" s="602"/>
      <c r="D15971" s="603"/>
      <c r="E15971" s="604" t="s">
        <v>4146</v>
      </c>
      <c r="F15971" s="640">
        <v>0.71</v>
      </c>
      <c r="G15971" s="606">
        <v>64327.520156250001</v>
      </c>
      <c r="H15971" s="607">
        <v>45672.54</v>
      </c>
    </row>
    <row r="15972" spans="1:8">
      <c r="A15972" s="601"/>
      <c r="B15972" s="602"/>
      <c r="C15972" s="602"/>
      <c r="D15972" s="603"/>
      <c r="E15972" s="604" t="s">
        <v>4141</v>
      </c>
      <c r="F15972" s="605"/>
      <c r="G15972" s="606" t="s">
        <v>4141</v>
      </c>
      <c r="H15972" s="607" t="s">
        <v>4141</v>
      </c>
    </row>
    <row r="15973" spans="1:8" ht="13.5" thickBot="1">
      <c r="A15973" s="641"/>
      <c r="B15973" s="642"/>
      <c r="C15973" s="642"/>
      <c r="D15973" s="643"/>
      <c r="E15973" s="644" t="s">
        <v>4153</v>
      </c>
      <c r="F15973" s="645"/>
      <c r="G15973" s="646"/>
      <c r="H15973" s="647">
        <v>45672.54</v>
      </c>
    </row>
    <row r="15974" spans="1:8" ht="13.5" thickBot="1">
      <c r="A15974" s="648" t="s">
        <v>4154</v>
      </c>
      <c r="B15974" s="649"/>
      <c r="C15974" s="649"/>
      <c r="D15974" s="649"/>
      <c r="E15974" s="650"/>
      <c r="F15974" s="651">
        <v>46799.47</v>
      </c>
      <c r="G15974" s="660"/>
      <c r="H15974" s="661"/>
    </row>
    <row r="15975" spans="1:8" ht="15">
      <c r="A15975" s="579"/>
      <c r="B15975" s="579"/>
      <c r="C15975" s="579"/>
      <c r="D15975" s="579"/>
      <c r="E15975" s="579"/>
      <c r="F15975" s="579"/>
      <c r="G15975" s="579"/>
      <c r="H15975" s="579"/>
    </row>
    <row r="15976" spans="1:8" ht="15.75" thickBot="1">
      <c r="A15976" s="587"/>
      <c r="B15976" s="587"/>
      <c r="C15976" s="587"/>
      <c r="D15976" s="587"/>
      <c r="E15976" s="587"/>
      <c r="F15976" s="587"/>
      <c r="G15976" s="587"/>
      <c r="H15976" s="587"/>
    </row>
    <row r="15977" spans="1:8" ht="26.25" thickBot="1">
      <c r="A15977" s="658" t="s">
        <v>4129</v>
      </c>
      <c r="B15977" s="574"/>
      <c r="C15977" s="659"/>
      <c r="D15977" s="582" t="s">
        <v>1228</v>
      </c>
      <c r="E15977" s="583" t="s">
        <v>4130</v>
      </c>
      <c r="F15977" s="584" t="s">
        <v>33</v>
      </c>
      <c r="G15977" s="585" t="s">
        <v>0</v>
      </c>
      <c r="H15977" s="586" t="s">
        <v>5563</v>
      </c>
    </row>
    <row r="15978" spans="1:8" ht="15.75" customHeight="1" thickBot="1">
      <c r="A15978" s="580"/>
      <c r="B15978" s="580"/>
      <c r="C15978" s="580"/>
      <c r="D15978" s="580"/>
      <c r="E15978" s="580"/>
      <c r="F15978" s="580"/>
      <c r="G15978" s="580"/>
      <c r="H15978" s="580"/>
    </row>
    <row r="15979" spans="1:8">
      <c r="A15979" s="588" t="s">
        <v>1297</v>
      </c>
      <c r="B15979" s="589"/>
      <c r="C15979" s="590"/>
      <c r="D15979" s="591"/>
      <c r="E15979" s="590"/>
      <c r="F15979" s="590"/>
      <c r="G15979" s="592"/>
      <c r="H15979" s="593"/>
    </row>
    <row r="15980" spans="1:8">
      <c r="A15980" s="594" t="s">
        <v>4064</v>
      </c>
      <c r="B15980" s="595"/>
      <c r="C15980" s="595"/>
      <c r="D15980" s="596"/>
      <c r="E15980" s="597" t="s">
        <v>4130</v>
      </c>
      <c r="F15980" s="598" t="s">
        <v>4132</v>
      </c>
      <c r="G15980" s="599" t="s">
        <v>4133</v>
      </c>
      <c r="H15980" s="600" t="s">
        <v>4134</v>
      </c>
    </row>
    <row r="15981" spans="1:8">
      <c r="A15981" s="601"/>
      <c r="B15981" s="602"/>
      <c r="C15981" s="602"/>
      <c r="D15981" s="603"/>
      <c r="E15981" s="604" t="s">
        <v>4141</v>
      </c>
      <c r="F15981" s="605"/>
      <c r="G15981" s="606" t="s">
        <v>4141</v>
      </c>
      <c r="H15981" s="607" t="s">
        <v>4141</v>
      </c>
    </row>
    <row r="15982" spans="1:8">
      <c r="A15982" s="601"/>
      <c r="B15982" s="602"/>
      <c r="C15982" s="602"/>
      <c r="D15982" s="603"/>
      <c r="E15982" s="604" t="s">
        <v>4141</v>
      </c>
      <c r="F15982" s="605"/>
      <c r="G15982" s="606" t="s">
        <v>4141</v>
      </c>
      <c r="H15982" s="607" t="s">
        <v>4141</v>
      </c>
    </row>
    <row r="15983" spans="1:8">
      <c r="A15983" s="601"/>
      <c r="B15983" s="602"/>
      <c r="C15983" s="602"/>
      <c r="D15983" s="603"/>
      <c r="E15983" s="604" t="s">
        <v>4141</v>
      </c>
      <c r="F15983" s="605"/>
      <c r="G15983" s="606" t="s">
        <v>4141</v>
      </c>
      <c r="H15983" s="607" t="s">
        <v>4141</v>
      </c>
    </row>
    <row r="15984" spans="1:8">
      <c r="A15984" s="601"/>
      <c r="B15984" s="602"/>
      <c r="C15984" s="602"/>
      <c r="D15984" s="603"/>
      <c r="E15984" s="604" t="s">
        <v>4141</v>
      </c>
      <c r="F15984" s="681"/>
      <c r="G15984" s="606" t="s">
        <v>4141</v>
      </c>
      <c r="H15984" s="607" t="s">
        <v>4141</v>
      </c>
    </row>
    <row r="15985" spans="1:8">
      <c r="A15985" s="601"/>
      <c r="B15985" s="602"/>
      <c r="C15985" s="602"/>
      <c r="D15985" s="603"/>
      <c r="E15985" s="604" t="s">
        <v>4141</v>
      </c>
      <c r="F15985" s="605"/>
      <c r="G15985" s="606" t="s">
        <v>4141</v>
      </c>
      <c r="H15985" s="607" t="s">
        <v>4141</v>
      </c>
    </row>
    <row r="15986" spans="1:8">
      <c r="A15986" s="608"/>
      <c r="B15986" s="609"/>
      <c r="C15986" s="609"/>
      <c r="D15986" s="610"/>
      <c r="E15986" s="623" t="s">
        <v>4142</v>
      </c>
      <c r="F15986" s="624"/>
      <c r="G15986" s="625"/>
      <c r="H15986" s="612">
        <v>0</v>
      </c>
    </row>
    <row r="15987" spans="1:8">
      <c r="A15987" s="613" t="s">
        <v>4143</v>
      </c>
      <c r="B15987" s="614"/>
      <c r="C15987" s="615"/>
      <c r="D15987" s="616"/>
      <c r="E15987" s="615"/>
      <c r="F15987" s="615"/>
      <c r="G15987" s="617"/>
      <c r="H15987" s="618"/>
    </row>
    <row r="15988" spans="1:8">
      <c r="A15988" s="594" t="s">
        <v>4064</v>
      </c>
      <c r="B15988" s="595"/>
      <c r="C15988" s="595"/>
      <c r="D15988" s="596"/>
      <c r="E15988" s="597" t="s">
        <v>4130</v>
      </c>
      <c r="F15988" s="598" t="s">
        <v>4144</v>
      </c>
      <c r="G15988" s="599" t="s">
        <v>4133</v>
      </c>
      <c r="H15988" s="600" t="s">
        <v>4134</v>
      </c>
    </row>
    <row r="15989" spans="1:8">
      <c r="A15989" s="601" t="s">
        <v>4145</v>
      </c>
      <c r="B15989" s="602"/>
      <c r="C15989" s="602"/>
      <c r="D15989" s="603"/>
      <c r="E15989" s="604" t="s">
        <v>4146</v>
      </c>
      <c r="F15989" s="619">
        <v>0.69</v>
      </c>
      <c r="G15989" s="606">
        <v>1587.2183463750353</v>
      </c>
      <c r="H15989" s="607">
        <v>1095.18</v>
      </c>
    </row>
    <row r="15990" spans="1:8">
      <c r="A15990" s="601" t="s">
        <v>5559</v>
      </c>
      <c r="B15990" s="602"/>
      <c r="C15990" s="602"/>
      <c r="D15990" s="603"/>
      <c r="E15990" s="604" t="s">
        <v>4146</v>
      </c>
      <c r="F15990" s="619">
        <v>0.69</v>
      </c>
      <c r="G15990" s="606">
        <v>13618.333411897804</v>
      </c>
      <c r="H15990" s="607">
        <v>9396.65</v>
      </c>
    </row>
    <row r="15991" spans="1:8">
      <c r="A15991" s="601"/>
      <c r="B15991" s="602"/>
      <c r="C15991" s="602"/>
      <c r="D15991" s="603"/>
      <c r="E15991" s="604" t="s">
        <v>4141</v>
      </c>
      <c r="F15991" s="619" t="s">
        <v>4141</v>
      </c>
      <c r="G15991" s="606" t="s">
        <v>4141</v>
      </c>
      <c r="H15991" s="607" t="s">
        <v>4141</v>
      </c>
    </row>
    <row r="15992" spans="1:8">
      <c r="A15992" s="620"/>
      <c r="B15992" s="621"/>
      <c r="C15992" s="621"/>
      <c r="D15992" s="622"/>
      <c r="E15992" s="623" t="s">
        <v>4147</v>
      </c>
      <c r="F15992" s="624"/>
      <c r="G15992" s="625"/>
      <c r="H15992" s="612">
        <v>10491.83</v>
      </c>
    </row>
    <row r="15993" spans="1:8">
      <c r="A15993" s="626" t="s">
        <v>4148</v>
      </c>
      <c r="B15993" s="627"/>
      <c r="C15993" s="628"/>
      <c r="D15993" s="629"/>
      <c r="E15993" s="628"/>
      <c r="F15993" s="628"/>
      <c r="G15993" s="630"/>
      <c r="H15993" s="631"/>
    </row>
    <row r="15994" spans="1:8">
      <c r="A15994" s="594" t="s">
        <v>4064</v>
      </c>
      <c r="B15994" s="595"/>
      <c r="C15994" s="595"/>
      <c r="D15994" s="596"/>
      <c r="E15994" s="597" t="s">
        <v>4130</v>
      </c>
      <c r="F15994" s="598" t="s">
        <v>4132</v>
      </c>
      <c r="G15994" s="599" t="s">
        <v>4133</v>
      </c>
      <c r="H15994" s="600" t="s">
        <v>4134</v>
      </c>
    </row>
    <row r="15995" spans="1:8">
      <c r="A15995" s="601"/>
      <c r="B15995" s="602"/>
      <c r="C15995" s="602"/>
      <c r="D15995" s="603"/>
      <c r="E15995" s="604" t="s">
        <v>4141</v>
      </c>
      <c r="F15995" s="655"/>
      <c r="G15995" s="606" t="s">
        <v>4141</v>
      </c>
      <c r="H15995" s="607" t="s">
        <v>4141</v>
      </c>
    </row>
    <row r="15996" spans="1:8">
      <c r="A15996" s="601"/>
      <c r="B15996" s="602"/>
      <c r="C15996" s="602"/>
      <c r="D15996" s="603"/>
      <c r="E15996" s="604" t="s">
        <v>4141</v>
      </c>
      <c r="F15996" s="655"/>
      <c r="G15996" s="606" t="s">
        <v>4141</v>
      </c>
      <c r="H15996" s="607" t="s">
        <v>4141</v>
      </c>
    </row>
    <row r="15997" spans="1:8">
      <c r="A15997" s="601"/>
      <c r="B15997" s="602"/>
      <c r="C15997" s="602"/>
      <c r="D15997" s="603"/>
      <c r="E15997" s="623" t="s">
        <v>4150</v>
      </c>
      <c r="F15997" s="624"/>
      <c r="G15997" s="625"/>
      <c r="H15997" s="612">
        <v>0</v>
      </c>
    </row>
    <row r="15998" spans="1:8">
      <c r="A15998" s="634" t="s">
        <v>4151</v>
      </c>
      <c r="B15998" s="635"/>
      <c r="C15998" s="636"/>
      <c r="D15998" s="637"/>
      <c r="E15998" s="636"/>
      <c r="F15998" s="636"/>
      <c r="G15998" s="638"/>
      <c r="H15998" s="639"/>
    </row>
    <row r="15999" spans="1:8">
      <c r="A15999" s="594" t="s">
        <v>4064</v>
      </c>
      <c r="B15999" s="595"/>
      <c r="C15999" s="595"/>
      <c r="D15999" s="596"/>
      <c r="E15999" s="597" t="s">
        <v>4130</v>
      </c>
      <c r="F15999" s="598" t="s">
        <v>4144</v>
      </c>
      <c r="G15999" s="599" t="s">
        <v>4133</v>
      </c>
      <c r="H15999" s="600" t="s">
        <v>4134</v>
      </c>
    </row>
    <row r="16000" spans="1:8">
      <c r="A16000" s="601" t="s">
        <v>4195</v>
      </c>
      <c r="B16000" s="602"/>
      <c r="C16000" s="602"/>
      <c r="D16000" s="603"/>
      <c r="E16000" s="604" t="s">
        <v>4146</v>
      </c>
      <c r="F16000" s="640">
        <v>0.69</v>
      </c>
      <c r="G16000" s="606">
        <v>45029.264109374999</v>
      </c>
      <c r="H16000" s="607">
        <v>31070.19</v>
      </c>
    </row>
    <row r="16001" spans="1:8">
      <c r="A16001" s="601"/>
      <c r="B16001" s="602"/>
      <c r="C16001" s="602"/>
      <c r="D16001" s="603"/>
      <c r="E16001" s="604" t="s">
        <v>4141</v>
      </c>
      <c r="F16001" s="605"/>
      <c r="G16001" s="606" t="s">
        <v>4141</v>
      </c>
      <c r="H16001" s="607" t="s">
        <v>4141</v>
      </c>
    </row>
    <row r="16002" spans="1:8" ht="13.5" thickBot="1">
      <c r="A16002" s="641"/>
      <c r="B16002" s="642"/>
      <c r="C16002" s="642"/>
      <c r="D16002" s="643"/>
      <c r="E16002" s="644" t="s">
        <v>4153</v>
      </c>
      <c r="F16002" s="645"/>
      <c r="G16002" s="646"/>
      <c r="H16002" s="647">
        <v>31070.19</v>
      </c>
    </row>
    <row r="16003" spans="1:8" ht="13.5" thickBot="1">
      <c r="A16003" s="648" t="s">
        <v>4154</v>
      </c>
      <c r="B16003" s="649"/>
      <c r="C16003" s="649"/>
      <c r="D16003" s="649"/>
      <c r="E16003" s="650"/>
      <c r="F16003" s="651">
        <v>41562.019999999997</v>
      </c>
      <c r="G16003" s="660"/>
      <c r="H16003" s="661"/>
    </row>
    <row r="16004" spans="1:8" ht="15">
      <c r="A16004" s="579"/>
      <c r="B16004" s="579"/>
      <c r="C16004" s="579"/>
      <c r="D16004" s="579"/>
      <c r="E16004" s="579"/>
      <c r="F16004" s="579"/>
      <c r="G16004" s="579"/>
      <c r="H16004" s="579"/>
    </row>
    <row r="16005" spans="1:8" ht="15.75" thickBot="1">
      <c r="A16005" s="587"/>
      <c r="B16005" s="587"/>
      <c r="C16005" s="587"/>
      <c r="D16005" s="587"/>
      <c r="E16005" s="587"/>
      <c r="F16005" s="587"/>
      <c r="G16005" s="587"/>
      <c r="H16005" s="587"/>
    </row>
    <row r="16006" spans="1:8" ht="26.25" thickBot="1">
      <c r="A16006" s="658" t="s">
        <v>4129</v>
      </c>
      <c r="B16006" s="574"/>
      <c r="C16006" s="659"/>
      <c r="D16006" s="582" t="s">
        <v>1230</v>
      </c>
      <c r="E16006" s="583" t="s">
        <v>4130</v>
      </c>
      <c r="F16006" s="584" t="s">
        <v>28</v>
      </c>
      <c r="G16006" s="585" t="s">
        <v>0</v>
      </c>
      <c r="H16006" s="586" t="s">
        <v>5564</v>
      </c>
    </row>
    <row r="16007" spans="1:8" ht="15.75" customHeight="1" thickBot="1">
      <c r="A16007" s="580"/>
      <c r="B16007" s="580"/>
      <c r="C16007" s="580"/>
      <c r="D16007" s="580"/>
      <c r="E16007" s="580"/>
      <c r="F16007" s="580"/>
      <c r="G16007" s="580"/>
      <c r="H16007" s="580"/>
    </row>
    <row r="16008" spans="1:8">
      <c r="A16008" s="588" t="s">
        <v>1297</v>
      </c>
      <c r="B16008" s="589"/>
      <c r="C16008" s="590"/>
      <c r="D16008" s="591"/>
      <c r="E16008" s="590"/>
      <c r="F16008" s="590"/>
      <c r="G16008" s="592"/>
      <c r="H16008" s="593"/>
    </row>
    <row r="16009" spans="1:8">
      <c r="A16009" s="594" t="s">
        <v>4064</v>
      </c>
      <c r="B16009" s="595"/>
      <c r="C16009" s="595"/>
      <c r="D16009" s="596"/>
      <c r="E16009" s="597" t="s">
        <v>4130</v>
      </c>
      <c r="F16009" s="598" t="s">
        <v>4132</v>
      </c>
      <c r="G16009" s="599" t="s">
        <v>4133</v>
      </c>
      <c r="H16009" s="600" t="s">
        <v>4134</v>
      </c>
    </row>
    <row r="16010" spans="1:8">
      <c r="A16010" s="601" t="s">
        <v>5565</v>
      </c>
      <c r="B16010" s="602"/>
      <c r="C16010" s="602"/>
      <c r="D16010" s="603"/>
      <c r="E16010" s="604" t="s">
        <v>4164</v>
      </c>
      <c r="F16010" s="605">
        <v>1.05</v>
      </c>
      <c r="G16010" s="606">
        <v>5751</v>
      </c>
      <c r="H16010" s="607">
        <v>6038.55</v>
      </c>
    </row>
    <row r="16011" spans="1:8">
      <c r="A16011" s="601"/>
      <c r="B16011" s="602"/>
      <c r="C16011" s="602"/>
      <c r="D16011" s="603"/>
      <c r="E16011" s="604" t="s">
        <v>4141</v>
      </c>
      <c r="F16011" s="605"/>
      <c r="G16011" s="606" t="s">
        <v>4141</v>
      </c>
      <c r="H16011" s="607" t="s">
        <v>4141</v>
      </c>
    </row>
    <row r="16012" spans="1:8">
      <c r="A16012" s="601"/>
      <c r="B16012" s="602"/>
      <c r="C16012" s="602"/>
      <c r="D16012" s="603"/>
      <c r="E16012" s="604" t="s">
        <v>4141</v>
      </c>
      <c r="F16012" s="605"/>
      <c r="G16012" s="606" t="s">
        <v>4141</v>
      </c>
      <c r="H16012" s="607" t="s">
        <v>4141</v>
      </c>
    </row>
    <row r="16013" spans="1:8">
      <c r="A16013" s="601"/>
      <c r="B16013" s="602"/>
      <c r="C16013" s="602"/>
      <c r="D16013" s="603"/>
      <c r="E16013" s="604" t="s">
        <v>4141</v>
      </c>
      <c r="F16013" s="681"/>
      <c r="G16013" s="606" t="s">
        <v>4141</v>
      </c>
      <c r="H16013" s="607" t="s">
        <v>4141</v>
      </c>
    </row>
    <row r="16014" spans="1:8">
      <c r="A16014" s="601"/>
      <c r="B16014" s="602"/>
      <c r="C16014" s="602"/>
      <c r="D16014" s="603"/>
      <c r="E16014" s="604" t="s">
        <v>4141</v>
      </c>
      <c r="F16014" s="605"/>
      <c r="G16014" s="606" t="s">
        <v>4141</v>
      </c>
      <c r="H16014" s="607" t="s">
        <v>4141</v>
      </c>
    </row>
    <row r="16015" spans="1:8">
      <c r="A16015" s="608"/>
      <c r="B16015" s="609"/>
      <c r="C16015" s="609"/>
      <c r="D16015" s="610"/>
      <c r="E16015" s="623" t="s">
        <v>4142</v>
      </c>
      <c r="F16015" s="624"/>
      <c r="G16015" s="625"/>
      <c r="H16015" s="612">
        <v>6038.55</v>
      </c>
    </row>
    <row r="16016" spans="1:8">
      <c r="A16016" s="613" t="s">
        <v>4143</v>
      </c>
      <c r="B16016" s="614"/>
      <c r="C16016" s="615"/>
      <c r="D16016" s="616"/>
      <c r="E16016" s="615"/>
      <c r="F16016" s="615"/>
      <c r="G16016" s="617"/>
      <c r="H16016" s="618"/>
    </row>
    <row r="16017" spans="1:8">
      <c r="A16017" s="594" t="s">
        <v>4064</v>
      </c>
      <c r="B16017" s="595"/>
      <c r="C16017" s="595"/>
      <c r="D16017" s="596"/>
      <c r="E16017" s="597" t="s">
        <v>4130</v>
      </c>
      <c r="F16017" s="598" t="s">
        <v>4144</v>
      </c>
      <c r="G16017" s="599" t="s">
        <v>4133</v>
      </c>
      <c r="H16017" s="600" t="s">
        <v>4134</v>
      </c>
    </row>
    <row r="16018" spans="1:8">
      <c r="A16018" s="601" t="s">
        <v>4145</v>
      </c>
      <c r="B16018" s="602"/>
      <c r="C16018" s="602"/>
      <c r="D16018" s="603"/>
      <c r="E16018" s="604" t="s">
        <v>4146</v>
      </c>
      <c r="F16018" s="619">
        <v>0.02</v>
      </c>
      <c r="G16018" s="606">
        <v>1587.2183463750353</v>
      </c>
      <c r="H16018" s="607">
        <v>31.74</v>
      </c>
    </row>
    <row r="16019" spans="1:8">
      <c r="A16019" s="601"/>
      <c r="B16019" s="602"/>
      <c r="C16019" s="602"/>
      <c r="D16019" s="603"/>
      <c r="E16019" s="604" t="s">
        <v>4141</v>
      </c>
      <c r="F16019" s="619" t="s">
        <v>4141</v>
      </c>
      <c r="G16019" s="606" t="s">
        <v>4141</v>
      </c>
      <c r="H16019" s="607" t="s">
        <v>4141</v>
      </c>
    </row>
    <row r="16020" spans="1:8">
      <c r="A16020" s="601"/>
      <c r="B16020" s="602"/>
      <c r="C16020" s="602"/>
      <c r="D16020" s="603"/>
      <c r="E16020" s="604" t="s">
        <v>4141</v>
      </c>
      <c r="F16020" s="619" t="s">
        <v>4141</v>
      </c>
      <c r="G16020" s="606" t="s">
        <v>4141</v>
      </c>
      <c r="H16020" s="607" t="s">
        <v>4141</v>
      </c>
    </row>
    <row r="16021" spans="1:8">
      <c r="A16021" s="620"/>
      <c r="B16021" s="621"/>
      <c r="C16021" s="621"/>
      <c r="D16021" s="622"/>
      <c r="E16021" s="623" t="s">
        <v>4147</v>
      </c>
      <c r="F16021" s="624"/>
      <c r="G16021" s="625"/>
      <c r="H16021" s="612">
        <v>31.74</v>
      </c>
    </row>
    <row r="16022" spans="1:8">
      <c r="A16022" s="626" t="s">
        <v>4148</v>
      </c>
      <c r="B16022" s="627"/>
      <c r="C16022" s="628"/>
      <c r="D16022" s="629"/>
      <c r="E16022" s="628"/>
      <c r="F16022" s="628"/>
      <c r="G16022" s="630"/>
      <c r="H16022" s="631"/>
    </row>
    <row r="16023" spans="1:8">
      <c r="A16023" s="594" t="s">
        <v>4064</v>
      </c>
      <c r="B16023" s="595"/>
      <c r="C16023" s="595"/>
      <c r="D16023" s="596"/>
      <c r="E16023" s="597" t="s">
        <v>4130</v>
      </c>
      <c r="F16023" s="598" t="s">
        <v>4132</v>
      </c>
      <c r="G16023" s="599" t="s">
        <v>4133</v>
      </c>
      <c r="H16023" s="600" t="s">
        <v>4134</v>
      </c>
    </row>
    <row r="16024" spans="1:8">
      <c r="A16024" s="601" t="s">
        <v>4149</v>
      </c>
      <c r="B16024" s="602"/>
      <c r="C16024" s="602"/>
      <c r="D16024" s="603"/>
      <c r="E16024" s="604" t="s">
        <v>4140</v>
      </c>
      <c r="F16024" s="655">
        <v>0.05</v>
      </c>
      <c r="G16024" s="606">
        <v>64783.484999999993</v>
      </c>
      <c r="H16024" s="607">
        <v>3239.17</v>
      </c>
    </row>
    <row r="16025" spans="1:8">
      <c r="A16025" s="601"/>
      <c r="B16025" s="602"/>
      <c r="C16025" s="602"/>
      <c r="D16025" s="603"/>
      <c r="E16025" s="604" t="s">
        <v>4141</v>
      </c>
      <c r="F16025" s="655"/>
      <c r="G16025" s="606" t="s">
        <v>4141</v>
      </c>
      <c r="H16025" s="607" t="s">
        <v>4141</v>
      </c>
    </row>
    <row r="16026" spans="1:8">
      <c r="A16026" s="601"/>
      <c r="B16026" s="602"/>
      <c r="C16026" s="602"/>
      <c r="D16026" s="603"/>
      <c r="E16026" s="623" t="s">
        <v>4150</v>
      </c>
      <c r="F16026" s="624"/>
      <c r="G16026" s="625"/>
      <c r="H16026" s="612">
        <v>3239.17</v>
      </c>
    </row>
    <row r="16027" spans="1:8">
      <c r="A16027" s="634" t="s">
        <v>4151</v>
      </c>
      <c r="B16027" s="635"/>
      <c r="C16027" s="636"/>
      <c r="D16027" s="637"/>
      <c r="E16027" s="636"/>
      <c r="F16027" s="636"/>
      <c r="G16027" s="638"/>
      <c r="H16027" s="639"/>
    </row>
    <row r="16028" spans="1:8">
      <c r="A16028" s="594" t="s">
        <v>4064</v>
      </c>
      <c r="B16028" s="595"/>
      <c r="C16028" s="595"/>
      <c r="D16028" s="596"/>
      <c r="E16028" s="597" t="s">
        <v>4130</v>
      </c>
      <c r="F16028" s="598" t="s">
        <v>4144</v>
      </c>
      <c r="G16028" s="599" t="s">
        <v>4133</v>
      </c>
      <c r="H16028" s="600" t="s">
        <v>4134</v>
      </c>
    </row>
    <row r="16029" spans="1:8">
      <c r="A16029" s="601" t="s">
        <v>4195</v>
      </c>
      <c r="B16029" s="602"/>
      <c r="C16029" s="602"/>
      <c r="D16029" s="603"/>
      <c r="E16029" s="604" t="s">
        <v>4146</v>
      </c>
      <c r="F16029" s="640">
        <v>0.02</v>
      </c>
      <c r="G16029" s="606">
        <v>45029.264109374999</v>
      </c>
      <c r="H16029" s="607">
        <v>900.59</v>
      </c>
    </row>
    <row r="16030" spans="1:8">
      <c r="A16030" s="601"/>
      <c r="B16030" s="602"/>
      <c r="C16030" s="602"/>
      <c r="D16030" s="603"/>
      <c r="E16030" s="604" t="s">
        <v>4141</v>
      </c>
      <c r="F16030" s="605"/>
      <c r="G16030" s="606" t="s">
        <v>4141</v>
      </c>
      <c r="H16030" s="607" t="s">
        <v>4141</v>
      </c>
    </row>
    <row r="16031" spans="1:8" ht="13.5" thickBot="1">
      <c r="A16031" s="641"/>
      <c r="B16031" s="642"/>
      <c r="C16031" s="642"/>
      <c r="D16031" s="643"/>
      <c r="E16031" s="644" t="s">
        <v>4153</v>
      </c>
      <c r="F16031" s="645"/>
      <c r="G16031" s="646"/>
      <c r="H16031" s="647">
        <v>900.59</v>
      </c>
    </row>
    <row r="16032" spans="1:8" ht="13.5" thickBot="1">
      <c r="A16032" s="648" t="s">
        <v>4154</v>
      </c>
      <c r="B16032" s="649"/>
      <c r="C16032" s="649"/>
      <c r="D16032" s="649"/>
      <c r="E16032" s="650"/>
      <c r="F16032" s="651">
        <v>10210.049999999999</v>
      </c>
      <c r="G16032" s="660"/>
      <c r="H16032" s="661"/>
    </row>
    <row r="16033" spans="1:8" ht="15">
      <c r="A16033" s="579"/>
      <c r="B16033" s="579"/>
      <c r="C16033" s="579"/>
      <c r="D16033" s="579"/>
      <c r="E16033" s="579"/>
      <c r="F16033" s="579"/>
      <c r="G16033" s="579"/>
      <c r="H16033" s="579"/>
    </row>
    <row r="16034" spans="1:8" ht="15.75" thickBot="1">
      <c r="A16034" s="587"/>
      <c r="B16034" s="587"/>
      <c r="C16034" s="587"/>
      <c r="D16034" s="587"/>
      <c r="E16034" s="587"/>
      <c r="F16034" s="587"/>
      <c r="G16034" s="587"/>
      <c r="H16034" s="587"/>
    </row>
    <row r="16035" spans="1:8" ht="26.25" thickBot="1">
      <c r="A16035" s="658" t="s">
        <v>4129</v>
      </c>
      <c r="B16035" s="574"/>
      <c r="C16035" s="659"/>
      <c r="D16035" s="582" t="s">
        <v>1232</v>
      </c>
      <c r="E16035" s="583" t="s">
        <v>4130</v>
      </c>
      <c r="F16035" s="584" t="s">
        <v>28</v>
      </c>
      <c r="G16035" s="585" t="s">
        <v>0</v>
      </c>
      <c r="H16035" s="586" t="s">
        <v>5566</v>
      </c>
    </row>
    <row r="16036" spans="1:8" ht="15.75" customHeight="1" thickBot="1">
      <c r="A16036" s="580"/>
      <c r="B16036" s="580"/>
      <c r="C16036" s="580"/>
      <c r="D16036" s="580"/>
      <c r="E16036" s="580"/>
      <c r="F16036" s="580"/>
      <c r="G16036" s="580"/>
      <c r="H16036" s="580"/>
    </row>
    <row r="16037" spans="1:8">
      <c r="A16037" s="588" t="s">
        <v>1297</v>
      </c>
      <c r="B16037" s="589"/>
      <c r="C16037" s="590"/>
      <c r="D16037" s="591"/>
      <c r="E16037" s="590"/>
      <c r="F16037" s="590"/>
      <c r="G16037" s="592"/>
      <c r="H16037" s="593"/>
    </row>
    <row r="16038" spans="1:8">
      <c r="A16038" s="594" t="s">
        <v>4064</v>
      </c>
      <c r="B16038" s="595"/>
      <c r="C16038" s="595"/>
      <c r="D16038" s="596"/>
      <c r="E16038" s="597" t="s">
        <v>4130</v>
      </c>
      <c r="F16038" s="598" t="s">
        <v>4132</v>
      </c>
      <c r="G16038" s="599" t="s">
        <v>4133</v>
      </c>
      <c r="H16038" s="600" t="s">
        <v>4134</v>
      </c>
    </row>
    <row r="16039" spans="1:8">
      <c r="A16039" s="601" t="s">
        <v>5567</v>
      </c>
      <c r="B16039" s="602"/>
      <c r="C16039" s="602"/>
      <c r="D16039" s="603"/>
      <c r="E16039" s="604" t="s">
        <v>4164</v>
      </c>
      <c r="F16039" s="605">
        <v>1.05</v>
      </c>
      <c r="G16039" s="606">
        <v>11288</v>
      </c>
      <c r="H16039" s="607">
        <v>11852.4</v>
      </c>
    </row>
    <row r="16040" spans="1:8">
      <c r="A16040" s="601"/>
      <c r="B16040" s="602"/>
      <c r="C16040" s="602"/>
      <c r="D16040" s="603"/>
      <c r="E16040" s="604" t="s">
        <v>4141</v>
      </c>
      <c r="F16040" s="605"/>
      <c r="G16040" s="606" t="s">
        <v>4141</v>
      </c>
      <c r="H16040" s="607" t="s">
        <v>4141</v>
      </c>
    </row>
    <row r="16041" spans="1:8">
      <c r="A16041" s="601"/>
      <c r="B16041" s="602"/>
      <c r="C16041" s="602"/>
      <c r="D16041" s="603"/>
      <c r="E16041" s="604" t="s">
        <v>4141</v>
      </c>
      <c r="F16041" s="605"/>
      <c r="G16041" s="606" t="s">
        <v>4141</v>
      </c>
      <c r="H16041" s="607" t="s">
        <v>4141</v>
      </c>
    </row>
    <row r="16042" spans="1:8">
      <c r="A16042" s="601"/>
      <c r="B16042" s="602"/>
      <c r="C16042" s="602"/>
      <c r="D16042" s="603"/>
      <c r="E16042" s="604" t="s">
        <v>4141</v>
      </c>
      <c r="F16042" s="681"/>
      <c r="G16042" s="606" t="s">
        <v>4141</v>
      </c>
      <c r="H16042" s="607" t="s">
        <v>4141</v>
      </c>
    </row>
    <row r="16043" spans="1:8">
      <c r="A16043" s="601"/>
      <c r="B16043" s="602"/>
      <c r="C16043" s="602"/>
      <c r="D16043" s="603"/>
      <c r="E16043" s="604" t="s">
        <v>4141</v>
      </c>
      <c r="F16043" s="605"/>
      <c r="G16043" s="606" t="s">
        <v>4141</v>
      </c>
      <c r="H16043" s="607" t="s">
        <v>4141</v>
      </c>
    </row>
    <row r="16044" spans="1:8">
      <c r="A16044" s="608"/>
      <c r="B16044" s="609"/>
      <c r="C16044" s="609"/>
      <c r="D16044" s="610"/>
      <c r="E16044" s="623" t="s">
        <v>4142</v>
      </c>
      <c r="F16044" s="624"/>
      <c r="G16044" s="625"/>
      <c r="H16044" s="612">
        <v>11852.4</v>
      </c>
    </row>
    <row r="16045" spans="1:8">
      <c r="A16045" s="613" t="s">
        <v>4143</v>
      </c>
      <c r="B16045" s="614"/>
      <c r="C16045" s="615"/>
      <c r="D16045" s="616"/>
      <c r="E16045" s="615"/>
      <c r="F16045" s="615"/>
      <c r="G16045" s="617"/>
      <c r="H16045" s="618"/>
    </row>
    <row r="16046" spans="1:8">
      <c r="A16046" s="594" t="s">
        <v>4064</v>
      </c>
      <c r="B16046" s="595"/>
      <c r="C16046" s="595"/>
      <c r="D16046" s="596"/>
      <c r="E16046" s="597" t="s">
        <v>4130</v>
      </c>
      <c r="F16046" s="598" t="s">
        <v>4144</v>
      </c>
      <c r="G16046" s="599" t="s">
        <v>4133</v>
      </c>
      <c r="H16046" s="600" t="s">
        <v>4134</v>
      </c>
    </row>
    <row r="16047" spans="1:8">
      <c r="A16047" s="601" t="s">
        <v>4145</v>
      </c>
      <c r="B16047" s="602"/>
      <c r="C16047" s="602"/>
      <c r="D16047" s="603"/>
      <c r="E16047" s="604" t="s">
        <v>4146</v>
      </c>
      <c r="F16047" s="619">
        <v>0.02</v>
      </c>
      <c r="G16047" s="606">
        <v>1587.2183463750353</v>
      </c>
      <c r="H16047" s="607">
        <v>31.74</v>
      </c>
    </row>
    <row r="16048" spans="1:8">
      <c r="A16048" s="601"/>
      <c r="B16048" s="602"/>
      <c r="C16048" s="602"/>
      <c r="D16048" s="603"/>
      <c r="E16048" s="604" t="s">
        <v>4141</v>
      </c>
      <c r="F16048" s="619" t="s">
        <v>4141</v>
      </c>
      <c r="G16048" s="606" t="s">
        <v>4141</v>
      </c>
      <c r="H16048" s="607" t="s">
        <v>4141</v>
      </c>
    </row>
    <row r="16049" spans="1:8">
      <c r="A16049" s="601"/>
      <c r="B16049" s="602"/>
      <c r="C16049" s="602"/>
      <c r="D16049" s="603"/>
      <c r="E16049" s="604" t="s">
        <v>4141</v>
      </c>
      <c r="F16049" s="619" t="s">
        <v>4141</v>
      </c>
      <c r="G16049" s="606" t="s">
        <v>4141</v>
      </c>
      <c r="H16049" s="607" t="s">
        <v>4141</v>
      </c>
    </row>
    <row r="16050" spans="1:8">
      <c r="A16050" s="620"/>
      <c r="B16050" s="621"/>
      <c r="C16050" s="621"/>
      <c r="D16050" s="622"/>
      <c r="E16050" s="623" t="s">
        <v>4147</v>
      </c>
      <c r="F16050" s="624"/>
      <c r="G16050" s="625"/>
      <c r="H16050" s="612">
        <v>31.74</v>
      </c>
    </row>
    <row r="16051" spans="1:8">
      <c r="A16051" s="626" t="s">
        <v>4148</v>
      </c>
      <c r="B16051" s="627"/>
      <c r="C16051" s="628"/>
      <c r="D16051" s="629"/>
      <c r="E16051" s="628"/>
      <c r="F16051" s="628"/>
      <c r="G16051" s="630"/>
      <c r="H16051" s="631"/>
    </row>
    <row r="16052" spans="1:8">
      <c r="A16052" s="594" t="s">
        <v>4064</v>
      </c>
      <c r="B16052" s="595"/>
      <c r="C16052" s="595"/>
      <c r="D16052" s="596"/>
      <c r="E16052" s="597" t="s">
        <v>4130</v>
      </c>
      <c r="F16052" s="598" t="s">
        <v>4132</v>
      </c>
      <c r="G16052" s="599" t="s">
        <v>4133</v>
      </c>
      <c r="H16052" s="600" t="s">
        <v>4134</v>
      </c>
    </row>
    <row r="16053" spans="1:8">
      <c r="A16053" s="601" t="s">
        <v>4149</v>
      </c>
      <c r="B16053" s="602"/>
      <c r="C16053" s="602"/>
      <c r="D16053" s="603"/>
      <c r="E16053" s="604" t="s">
        <v>4140</v>
      </c>
      <c r="F16053" s="655">
        <v>0.05</v>
      </c>
      <c r="G16053" s="606">
        <v>64783.484999999993</v>
      </c>
      <c r="H16053" s="607">
        <v>3239.17</v>
      </c>
    </row>
    <row r="16054" spans="1:8">
      <c r="A16054" s="601"/>
      <c r="B16054" s="602"/>
      <c r="C16054" s="602"/>
      <c r="D16054" s="603"/>
      <c r="E16054" s="604" t="s">
        <v>4141</v>
      </c>
      <c r="F16054" s="655"/>
      <c r="G16054" s="606" t="s">
        <v>4141</v>
      </c>
      <c r="H16054" s="607" t="s">
        <v>4141</v>
      </c>
    </row>
    <row r="16055" spans="1:8">
      <c r="A16055" s="601"/>
      <c r="B16055" s="602"/>
      <c r="C16055" s="602"/>
      <c r="D16055" s="603"/>
      <c r="E16055" s="623" t="s">
        <v>4150</v>
      </c>
      <c r="F16055" s="624"/>
      <c r="G16055" s="625"/>
      <c r="H16055" s="612">
        <v>3239.17</v>
      </c>
    </row>
    <row r="16056" spans="1:8">
      <c r="A16056" s="634" t="s">
        <v>4151</v>
      </c>
      <c r="B16056" s="635"/>
      <c r="C16056" s="636"/>
      <c r="D16056" s="637"/>
      <c r="E16056" s="636"/>
      <c r="F16056" s="636"/>
      <c r="G16056" s="638"/>
      <c r="H16056" s="639"/>
    </row>
    <row r="16057" spans="1:8">
      <c r="A16057" s="594" t="s">
        <v>4064</v>
      </c>
      <c r="B16057" s="595"/>
      <c r="C16057" s="595"/>
      <c r="D16057" s="596"/>
      <c r="E16057" s="597" t="s">
        <v>4130</v>
      </c>
      <c r="F16057" s="598" t="s">
        <v>4144</v>
      </c>
      <c r="G16057" s="599" t="s">
        <v>4133</v>
      </c>
      <c r="H16057" s="600" t="s">
        <v>4134</v>
      </c>
    </row>
    <row r="16058" spans="1:8">
      <c r="A16058" s="601" t="s">
        <v>4195</v>
      </c>
      <c r="B16058" s="602"/>
      <c r="C16058" s="602"/>
      <c r="D16058" s="603"/>
      <c r="E16058" s="604" t="s">
        <v>4146</v>
      </c>
      <c r="F16058" s="640">
        <v>0.02</v>
      </c>
      <c r="G16058" s="606">
        <v>45029.264109374999</v>
      </c>
      <c r="H16058" s="607">
        <v>900.59</v>
      </c>
    </row>
    <row r="16059" spans="1:8">
      <c r="A16059" s="601"/>
      <c r="B16059" s="602"/>
      <c r="C16059" s="602"/>
      <c r="D16059" s="603"/>
      <c r="E16059" s="604" t="s">
        <v>4141</v>
      </c>
      <c r="F16059" s="605"/>
      <c r="G16059" s="606" t="s">
        <v>4141</v>
      </c>
      <c r="H16059" s="607" t="s">
        <v>4141</v>
      </c>
    </row>
    <row r="16060" spans="1:8" ht="13.5" thickBot="1">
      <c r="A16060" s="641"/>
      <c r="B16060" s="642"/>
      <c r="C16060" s="642"/>
      <c r="D16060" s="643"/>
      <c r="E16060" s="644" t="s">
        <v>4153</v>
      </c>
      <c r="F16060" s="645"/>
      <c r="G16060" s="646"/>
      <c r="H16060" s="647">
        <v>900.59</v>
      </c>
    </row>
    <row r="16061" spans="1:8" ht="13.5" thickBot="1">
      <c r="A16061" s="648" t="s">
        <v>4154</v>
      </c>
      <c r="B16061" s="649"/>
      <c r="C16061" s="649"/>
      <c r="D16061" s="649"/>
      <c r="E16061" s="650"/>
      <c r="F16061" s="651">
        <v>16023.9</v>
      </c>
      <c r="G16061" s="660"/>
      <c r="H16061" s="661"/>
    </row>
    <row r="16062" spans="1:8" ht="15">
      <c r="A16062" s="579"/>
      <c r="B16062" s="579"/>
      <c r="C16062" s="579"/>
      <c r="D16062" s="579"/>
      <c r="E16062" s="579"/>
      <c r="F16062" s="579"/>
      <c r="G16062" s="579"/>
      <c r="H16062" s="579"/>
    </row>
    <row r="16063" spans="1:8" ht="15.75" thickBot="1">
      <c r="A16063" s="587"/>
      <c r="B16063" s="587"/>
      <c r="C16063" s="587"/>
      <c r="D16063" s="587"/>
      <c r="E16063" s="587"/>
      <c r="F16063" s="587"/>
      <c r="G16063" s="587"/>
      <c r="H16063" s="587"/>
    </row>
    <row r="16064" spans="1:8" ht="26.25" thickBot="1">
      <c r="A16064" s="658" t="s">
        <v>4129</v>
      </c>
      <c r="B16064" s="574"/>
      <c r="C16064" s="659"/>
      <c r="D16064" s="582" t="s">
        <v>1234</v>
      </c>
      <c r="E16064" s="583" t="s">
        <v>4130</v>
      </c>
      <c r="F16064" s="584" t="s">
        <v>28</v>
      </c>
      <c r="G16064" s="585" t="s">
        <v>0</v>
      </c>
      <c r="H16064" s="586" t="s">
        <v>5568</v>
      </c>
    </row>
    <row r="16065" spans="1:8" ht="15.75" customHeight="1" thickBot="1">
      <c r="A16065" s="580"/>
      <c r="B16065" s="580"/>
      <c r="C16065" s="580"/>
      <c r="D16065" s="580"/>
      <c r="E16065" s="580"/>
      <c r="F16065" s="580"/>
      <c r="G16065" s="580"/>
      <c r="H16065" s="580"/>
    </row>
    <row r="16066" spans="1:8">
      <c r="A16066" s="588" t="s">
        <v>1297</v>
      </c>
      <c r="B16066" s="589"/>
      <c r="C16066" s="590"/>
      <c r="D16066" s="591"/>
      <c r="E16066" s="590"/>
      <c r="F16066" s="590"/>
      <c r="G16066" s="592"/>
      <c r="H16066" s="593"/>
    </row>
    <row r="16067" spans="1:8">
      <c r="A16067" s="594" t="s">
        <v>4064</v>
      </c>
      <c r="B16067" s="595"/>
      <c r="C16067" s="595"/>
      <c r="D16067" s="596"/>
      <c r="E16067" s="597" t="s">
        <v>4130</v>
      </c>
      <c r="F16067" s="598" t="s">
        <v>4132</v>
      </c>
      <c r="G16067" s="599" t="s">
        <v>4133</v>
      </c>
      <c r="H16067" s="600" t="s">
        <v>4134</v>
      </c>
    </row>
    <row r="16068" spans="1:8">
      <c r="A16068" s="601" t="s">
        <v>5569</v>
      </c>
      <c r="B16068" s="602"/>
      <c r="C16068" s="602"/>
      <c r="D16068" s="603"/>
      <c r="E16068" s="604" t="s">
        <v>4263</v>
      </c>
      <c r="F16068" s="605">
        <v>13</v>
      </c>
      <c r="G16068" s="606">
        <v>1985</v>
      </c>
      <c r="H16068" s="607">
        <v>25805</v>
      </c>
    </row>
    <row r="16069" spans="1:8">
      <c r="A16069" s="601"/>
      <c r="B16069" s="602"/>
      <c r="C16069" s="602"/>
      <c r="D16069" s="603"/>
      <c r="E16069" s="604" t="s">
        <v>4141</v>
      </c>
      <c r="F16069" s="605"/>
      <c r="G16069" s="606" t="s">
        <v>4141</v>
      </c>
      <c r="H16069" s="607" t="s">
        <v>4141</v>
      </c>
    </row>
    <row r="16070" spans="1:8">
      <c r="A16070" s="601"/>
      <c r="B16070" s="602"/>
      <c r="C16070" s="602"/>
      <c r="D16070" s="603"/>
      <c r="E16070" s="604" t="s">
        <v>4141</v>
      </c>
      <c r="F16070" s="605"/>
      <c r="G16070" s="606" t="s">
        <v>4141</v>
      </c>
      <c r="H16070" s="607" t="s">
        <v>4141</v>
      </c>
    </row>
    <row r="16071" spans="1:8">
      <c r="A16071" s="601"/>
      <c r="B16071" s="602"/>
      <c r="C16071" s="602"/>
      <c r="D16071" s="603"/>
      <c r="E16071" s="604" t="s">
        <v>4141</v>
      </c>
      <c r="F16071" s="681"/>
      <c r="G16071" s="606" t="s">
        <v>4141</v>
      </c>
      <c r="H16071" s="607" t="s">
        <v>4141</v>
      </c>
    </row>
    <row r="16072" spans="1:8">
      <c r="A16072" s="601"/>
      <c r="B16072" s="602"/>
      <c r="C16072" s="602"/>
      <c r="D16072" s="603"/>
      <c r="E16072" s="604" t="s">
        <v>4141</v>
      </c>
      <c r="F16072" s="605"/>
      <c r="G16072" s="606" t="s">
        <v>4141</v>
      </c>
      <c r="H16072" s="607" t="s">
        <v>4141</v>
      </c>
    </row>
    <row r="16073" spans="1:8">
      <c r="A16073" s="608"/>
      <c r="B16073" s="609"/>
      <c r="C16073" s="609"/>
      <c r="D16073" s="610"/>
      <c r="E16073" s="623" t="s">
        <v>4142</v>
      </c>
      <c r="F16073" s="624"/>
      <c r="G16073" s="625"/>
      <c r="H16073" s="612">
        <v>25805</v>
      </c>
    </row>
    <row r="16074" spans="1:8">
      <c r="A16074" s="613" t="s">
        <v>4143</v>
      </c>
      <c r="B16074" s="614"/>
      <c r="C16074" s="615"/>
      <c r="D16074" s="616"/>
      <c r="E16074" s="615"/>
      <c r="F16074" s="615"/>
      <c r="G16074" s="617"/>
      <c r="H16074" s="618"/>
    </row>
    <row r="16075" spans="1:8">
      <c r="A16075" s="594" t="s">
        <v>4064</v>
      </c>
      <c r="B16075" s="595"/>
      <c r="C16075" s="595"/>
      <c r="D16075" s="596"/>
      <c r="E16075" s="597" t="s">
        <v>4130</v>
      </c>
      <c r="F16075" s="598" t="s">
        <v>4144</v>
      </c>
      <c r="G16075" s="599" t="s">
        <v>4133</v>
      </c>
      <c r="H16075" s="600" t="s">
        <v>4134</v>
      </c>
    </row>
    <row r="16076" spans="1:8">
      <c r="A16076" s="601" t="s">
        <v>4145</v>
      </c>
      <c r="B16076" s="602"/>
      <c r="C16076" s="602"/>
      <c r="D16076" s="603"/>
      <c r="E16076" s="604" t="s">
        <v>4146</v>
      </c>
      <c r="F16076" s="619">
        <v>0.25</v>
      </c>
      <c r="G16076" s="606">
        <v>1587.2183463750353</v>
      </c>
      <c r="H16076" s="607">
        <v>396.8</v>
      </c>
    </row>
    <row r="16077" spans="1:8">
      <c r="A16077" s="601"/>
      <c r="B16077" s="602"/>
      <c r="C16077" s="602"/>
      <c r="D16077" s="603"/>
      <c r="E16077" s="604" t="s">
        <v>4141</v>
      </c>
      <c r="F16077" s="619" t="s">
        <v>4141</v>
      </c>
      <c r="G16077" s="606" t="s">
        <v>4141</v>
      </c>
      <c r="H16077" s="607" t="s">
        <v>4141</v>
      </c>
    </row>
    <row r="16078" spans="1:8">
      <c r="A16078" s="601"/>
      <c r="B16078" s="602"/>
      <c r="C16078" s="602"/>
      <c r="D16078" s="603"/>
      <c r="E16078" s="604" t="s">
        <v>4141</v>
      </c>
      <c r="F16078" s="619" t="s">
        <v>4141</v>
      </c>
      <c r="G16078" s="606" t="s">
        <v>4141</v>
      </c>
      <c r="H16078" s="607" t="s">
        <v>4141</v>
      </c>
    </row>
    <row r="16079" spans="1:8">
      <c r="A16079" s="620"/>
      <c r="B16079" s="621"/>
      <c r="C16079" s="621"/>
      <c r="D16079" s="622"/>
      <c r="E16079" s="623" t="s">
        <v>4147</v>
      </c>
      <c r="F16079" s="624"/>
      <c r="G16079" s="625"/>
      <c r="H16079" s="612">
        <v>396.8</v>
      </c>
    </row>
    <row r="16080" spans="1:8">
      <c r="A16080" s="626" t="s">
        <v>4148</v>
      </c>
      <c r="B16080" s="627"/>
      <c r="C16080" s="628"/>
      <c r="D16080" s="629"/>
      <c r="E16080" s="628"/>
      <c r="F16080" s="628"/>
      <c r="G16080" s="630"/>
      <c r="H16080" s="631"/>
    </row>
    <row r="16081" spans="1:8">
      <c r="A16081" s="594" t="s">
        <v>4064</v>
      </c>
      <c r="B16081" s="595"/>
      <c r="C16081" s="595"/>
      <c r="D16081" s="596"/>
      <c r="E16081" s="597" t="s">
        <v>4130</v>
      </c>
      <c r="F16081" s="598" t="s">
        <v>4132</v>
      </c>
      <c r="G16081" s="599" t="s">
        <v>4133</v>
      </c>
      <c r="H16081" s="600" t="s">
        <v>4134</v>
      </c>
    </row>
    <row r="16082" spans="1:8">
      <c r="A16082" s="601" t="s">
        <v>4149</v>
      </c>
      <c r="B16082" s="602"/>
      <c r="C16082" s="602"/>
      <c r="D16082" s="603"/>
      <c r="E16082" s="604" t="s">
        <v>4140</v>
      </c>
      <c r="F16082" s="655">
        <v>0.02</v>
      </c>
      <c r="G16082" s="606">
        <v>64783.484999999993</v>
      </c>
      <c r="H16082" s="607">
        <v>1295.67</v>
      </c>
    </row>
    <row r="16083" spans="1:8">
      <c r="A16083" s="601"/>
      <c r="B16083" s="602"/>
      <c r="C16083" s="602"/>
      <c r="D16083" s="603"/>
      <c r="E16083" s="604" t="s">
        <v>4141</v>
      </c>
      <c r="F16083" s="655"/>
      <c r="G16083" s="606" t="s">
        <v>4141</v>
      </c>
      <c r="H16083" s="607" t="s">
        <v>4141</v>
      </c>
    </row>
    <row r="16084" spans="1:8">
      <c r="A16084" s="601"/>
      <c r="B16084" s="602"/>
      <c r="C16084" s="602"/>
      <c r="D16084" s="603"/>
      <c r="E16084" s="623" t="s">
        <v>4150</v>
      </c>
      <c r="F16084" s="624"/>
      <c r="G16084" s="625"/>
      <c r="H16084" s="612">
        <v>1295.67</v>
      </c>
    </row>
    <row r="16085" spans="1:8">
      <c r="A16085" s="634" t="s">
        <v>4151</v>
      </c>
      <c r="B16085" s="635"/>
      <c r="C16085" s="636"/>
      <c r="D16085" s="637"/>
      <c r="E16085" s="636"/>
      <c r="F16085" s="636"/>
      <c r="G16085" s="638"/>
      <c r="H16085" s="639"/>
    </row>
    <row r="16086" spans="1:8">
      <c r="A16086" s="594" t="s">
        <v>4064</v>
      </c>
      <c r="B16086" s="595"/>
      <c r="C16086" s="595"/>
      <c r="D16086" s="596"/>
      <c r="E16086" s="597" t="s">
        <v>4130</v>
      </c>
      <c r="F16086" s="598" t="s">
        <v>4144</v>
      </c>
      <c r="G16086" s="599" t="s">
        <v>4133</v>
      </c>
      <c r="H16086" s="600" t="s">
        <v>4134</v>
      </c>
    </row>
    <row r="16087" spans="1:8">
      <c r="A16087" s="601" t="s">
        <v>4152</v>
      </c>
      <c r="B16087" s="602"/>
      <c r="C16087" s="602"/>
      <c r="D16087" s="603"/>
      <c r="E16087" s="604" t="s">
        <v>4146</v>
      </c>
      <c r="F16087" s="640">
        <v>0.25</v>
      </c>
      <c r="G16087" s="606">
        <v>64327.520156250001</v>
      </c>
      <c r="H16087" s="607">
        <v>16081.88</v>
      </c>
    </row>
    <row r="16088" spans="1:8">
      <c r="A16088" s="601"/>
      <c r="B16088" s="602"/>
      <c r="C16088" s="602"/>
      <c r="D16088" s="603"/>
      <c r="E16088" s="604" t="s">
        <v>4141</v>
      </c>
      <c r="F16088" s="605"/>
      <c r="G16088" s="606" t="s">
        <v>4141</v>
      </c>
      <c r="H16088" s="607" t="s">
        <v>4141</v>
      </c>
    </row>
    <row r="16089" spans="1:8" ht="13.5" thickBot="1">
      <c r="A16089" s="641"/>
      <c r="B16089" s="642"/>
      <c r="C16089" s="642"/>
      <c r="D16089" s="643"/>
      <c r="E16089" s="644" t="s">
        <v>4153</v>
      </c>
      <c r="F16089" s="645"/>
      <c r="G16089" s="646"/>
      <c r="H16089" s="647">
        <v>16081.88</v>
      </c>
    </row>
    <row r="16090" spans="1:8" ht="13.5" thickBot="1">
      <c r="A16090" s="648" t="s">
        <v>4154</v>
      </c>
      <c r="B16090" s="649"/>
      <c r="C16090" s="649"/>
      <c r="D16090" s="649"/>
      <c r="E16090" s="650"/>
      <c r="F16090" s="651">
        <v>43579.35</v>
      </c>
      <c r="G16090" s="660"/>
      <c r="H16090" s="661"/>
    </row>
    <row r="16091" spans="1:8" ht="15">
      <c r="A16091" s="579"/>
      <c r="B16091" s="579"/>
      <c r="C16091" s="579"/>
      <c r="D16091" s="579"/>
      <c r="E16091" s="579"/>
      <c r="F16091" s="579"/>
      <c r="G16091" s="579"/>
      <c r="H16091" s="579"/>
    </row>
    <row r="16092" spans="1:8" ht="15.75" thickBot="1">
      <c r="A16092" s="587"/>
      <c r="B16092" s="587"/>
      <c r="C16092" s="587"/>
      <c r="D16092" s="587"/>
      <c r="E16092" s="587"/>
      <c r="F16092" s="587"/>
      <c r="G16092" s="587"/>
      <c r="H16092" s="587"/>
    </row>
    <row r="16093" spans="1:8" ht="26.25" thickBot="1">
      <c r="A16093" s="658" t="s">
        <v>4129</v>
      </c>
      <c r="B16093" s="574"/>
      <c r="C16093" s="659"/>
      <c r="D16093" s="582" t="s">
        <v>1236</v>
      </c>
      <c r="E16093" s="583" t="s">
        <v>4130</v>
      </c>
      <c r="F16093" s="584" t="s">
        <v>28</v>
      </c>
      <c r="G16093" s="585" t="s">
        <v>0</v>
      </c>
      <c r="H16093" s="586" t="s">
        <v>5570</v>
      </c>
    </row>
    <row r="16094" spans="1:8" ht="15.75" customHeight="1" thickBot="1">
      <c r="A16094" s="580"/>
      <c r="B16094" s="580"/>
      <c r="C16094" s="580"/>
      <c r="D16094" s="580"/>
      <c r="E16094" s="580"/>
      <c r="F16094" s="580"/>
      <c r="G16094" s="580"/>
      <c r="H16094" s="580"/>
    </row>
    <row r="16095" spans="1:8">
      <c r="A16095" s="588" t="s">
        <v>1297</v>
      </c>
      <c r="B16095" s="589"/>
      <c r="C16095" s="590"/>
      <c r="D16095" s="591"/>
      <c r="E16095" s="590"/>
      <c r="F16095" s="590"/>
      <c r="G16095" s="592"/>
      <c r="H16095" s="593"/>
    </row>
    <row r="16096" spans="1:8">
      <c r="A16096" s="594" t="s">
        <v>4064</v>
      </c>
      <c r="B16096" s="595"/>
      <c r="C16096" s="595"/>
      <c r="D16096" s="596"/>
      <c r="E16096" s="597" t="s">
        <v>4130</v>
      </c>
      <c r="F16096" s="598" t="s">
        <v>4132</v>
      </c>
      <c r="G16096" s="599" t="s">
        <v>4133</v>
      </c>
      <c r="H16096" s="600" t="s">
        <v>4134</v>
      </c>
    </row>
    <row r="16097" spans="1:8">
      <c r="A16097" s="601" t="s">
        <v>5571</v>
      </c>
      <c r="B16097" s="602"/>
      <c r="C16097" s="602"/>
      <c r="D16097" s="603"/>
      <c r="E16097" s="604" t="s">
        <v>4164</v>
      </c>
      <c r="F16097" s="605">
        <v>1</v>
      </c>
      <c r="G16097" s="606">
        <v>3384</v>
      </c>
      <c r="H16097" s="607">
        <v>3384</v>
      </c>
    </row>
    <row r="16098" spans="1:8">
      <c r="A16098" s="601"/>
      <c r="B16098" s="602"/>
      <c r="C16098" s="602"/>
      <c r="D16098" s="603"/>
      <c r="E16098" s="604" t="s">
        <v>4141</v>
      </c>
      <c r="F16098" s="605"/>
      <c r="G16098" s="606" t="s">
        <v>4141</v>
      </c>
      <c r="H16098" s="607" t="s">
        <v>4141</v>
      </c>
    </row>
    <row r="16099" spans="1:8">
      <c r="A16099" s="601"/>
      <c r="B16099" s="602"/>
      <c r="C16099" s="602"/>
      <c r="D16099" s="603"/>
      <c r="E16099" s="604" t="s">
        <v>4141</v>
      </c>
      <c r="F16099" s="605"/>
      <c r="G16099" s="606" t="s">
        <v>4141</v>
      </c>
      <c r="H16099" s="607" t="s">
        <v>4141</v>
      </c>
    </row>
    <row r="16100" spans="1:8">
      <c r="A16100" s="601"/>
      <c r="B16100" s="602"/>
      <c r="C16100" s="602"/>
      <c r="D16100" s="603"/>
      <c r="E16100" s="604" t="s">
        <v>4141</v>
      </c>
      <c r="F16100" s="681"/>
      <c r="G16100" s="606" t="s">
        <v>4141</v>
      </c>
      <c r="H16100" s="607" t="s">
        <v>4141</v>
      </c>
    </row>
    <row r="16101" spans="1:8">
      <c r="A16101" s="601"/>
      <c r="B16101" s="602"/>
      <c r="C16101" s="602"/>
      <c r="D16101" s="603"/>
      <c r="E16101" s="604" t="s">
        <v>4141</v>
      </c>
      <c r="F16101" s="605"/>
      <c r="G16101" s="606" t="s">
        <v>4141</v>
      </c>
      <c r="H16101" s="607" t="s">
        <v>4141</v>
      </c>
    </row>
    <row r="16102" spans="1:8">
      <c r="A16102" s="608"/>
      <c r="B16102" s="609"/>
      <c r="C16102" s="609"/>
      <c r="D16102" s="610"/>
      <c r="E16102" s="623" t="s">
        <v>4142</v>
      </c>
      <c r="F16102" s="624"/>
      <c r="G16102" s="625"/>
      <c r="H16102" s="612">
        <v>3384</v>
      </c>
    </row>
    <row r="16103" spans="1:8">
      <c r="A16103" s="613" t="s">
        <v>4143</v>
      </c>
      <c r="B16103" s="614"/>
      <c r="C16103" s="615"/>
      <c r="D16103" s="616"/>
      <c r="E16103" s="615"/>
      <c r="F16103" s="615"/>
      <c r="G16103" s="617"/>
      <c r="H16103" s="618"/>
    </row>
    <row r="16104" spans="1:8">
      <c r="A16104" s="594" t="s">
        <v>4064</v>
      </c>
      <c r="B16104" s="595"/>
      <c r="C16104" s="595"/>
      <c r="D16104" s="596"/>
      <c r="E16104" s="597" t="s">
        <v>4130</v>
      </c>
      <c r="F16104" s="598" t="s">
        <v>4144</v>
      </c>
      <c r="G16104" s="599" t="s">
        <v>4133</v>
      </c>
      <c r="H16104" s="600" t="s">
        <v>4134</v>
      </c>
    </row>
    <row r="16105" spans="1:8">
      <c r="A16105" s="601" t="s">
        <v>4145</v>
      </c>
      <c r="B16105" s="602"/>
      <c r="C16105" s="602"/>
      <c r="D16105" s="603"/>
      <c r="E16105" s="604" t="s">
        <v>4146</v>
      </c>
      <c r="F16105" s="711">
        <v>2.1999999999999999E-2</v>
      </c>
      <c r="G16105" s="606">
        <v>1587.2183463750353</v>
      </c>
      <c r="H16105" s="607">
        <v>34.92</v>
      </c>
    </row>
    <row r="16106" spans="1:8">
      <c r="A16106" s="601"/>
      <c r="B16106" s="602"/>
      <c r="C16106" s="602"/>
      <c r="D16106" s="603"/>
      <c r="E16106" s="604" t="s">
        <v>4141</v>
      </c>
      <c r="F16106" s="619" t="s">
        <v>4141</v>
      </c>
      <c r="G16106" s="606" t="s">
        <v>4141</v>
      </c>
      <c r="H16106" s="607" t="s">
        <v>4141</v>
      </c>
    </row>
    <row r="16107" spans="1:8">
      <c r="A16107" s="601"/>
      <c r="B16107" s="602"/>
      <c r="C16107" s="602"/>
      <c r="D16107" s="603"/>
      <c r="E16107" s="604" t="s">
        <v>4141</v>
      </c>
      <c r="F16107" s="619" t="s">
        <v>4141</v>
      </c>
      <c r="G16107" s="606" t="s">
        <v>4141</v>
      </c>
      <c r="H16107" s="607" t="s">
        <v>4141</v>
      </c>
    </row>
    <row r="16108" spans="1:8">
      <c r="A16108" s="620"/>
      <c r="B16108" s="621"/>
      <c r="C16108" s="621"/>
      <c r="D16108" s="622"/>
      <c r="E16108" s="623" t="s">
        <v>4147</v>
      </c>
      <c r="F16108" s="624"/>
      <c r="G16108" s="625"/>
      <c r="H16108" s="612">
        <v>34.92</v>
      </c>
    </row>
    <row r="16109" spans="1:8">
      <c r="A16109" s="626" t="s">
        <v>4148</v>
      </c>
      <c r="B16109" s="627"/>
      <c r="C16109" s="628"/>
      <c r="D16109" s="629"/>
      <c r="E16109" s="628"/>
      <c r="F16109" s="628"/>
      <c r="G16109" s="630"/>
      <c r="H16109" s="631"/>
    </row>
    <row r="16110" spans="1:8">
      <c r="A16110" s="594" t="s">
        <v>4064</v>
      </c>
      <c r="B16110" s="595"/>
      <c r="C16110" s="595"/>
      <c r="D16110" s="596"/>
      <c r="E16110" s="597" t="s">
        <v>4130</v>
      </c>
      <c r="F16110" s="598" t="s">
        <v>4132</v>
      </c>
      <c r="G16110" s="599" t="s">
        <v>4133</v>
      </c>
      <c r="H16110" s="600" t="s">
        <v>4134</v>
      </c>
    </row>
    <row r="16111" spans="1:8">
      <c r="A16111" s="601" t="s">
        <v>4149</v>
      </c>
      <c r="B16111" s="602"/>
      <c r="C16111" s="602"/>
      <c r="D16111" s="603"/>
      <c r="E16111" s="604" t="s">
        <v>4140</v>
      </c>
      <c r="F16111" s="655">
        <v>0.01</v>
      </c>
      <c r="G16111" s="606">
        <v>64783.484999999993</v>
      </c>
      <c r="H16111" s="607">
        <v>647.83000000000004</v>
      </c>
    </row>
    <row r="16112" spans="1:8">
      <c r="A16112" s="601"/>
      <c r="B16112" s="602"/>
      <c r="C16112" s="602"/>
      <c r="D16112" s="603"/>
      <c r="E16112" s="604" t="s">
        <v>4141</v>
      </c>
      <c r="F16112" s="655"/>
      <c r="G16112" s="606" t="s">
        <v>4141</v>
      </c>
      <c r="H16112" s="607" t="s">
        <v>4141</v>
      </c>
    </row>
    <row r="16113" spans="1:8">
      <c r="A16113" s="601"/>
      <c r="B16113" s="602"/>
      <c r="C16113" s="602"/>
      <c r="D16113" s="603"/>
      <c r="E16113" s="623" t="s">
        <v>4150</v>
      </c>
      <c r="F16113" s="624"/>
      <c r="G16113" s="625"/>
      <c r="H16113" s="612">
        <v>647.83000000000004</v>
      </c>
    </row>
    <row r="16114" spans="1:8">
      <c r="A16114" s="634" t="s">
        <v>4151</v>
      </c>
      <c r="B16114" s="635"/>
      <c r="C16114" s="636"/>
      <c r="D16114" s="637"/>
      <c r="E16114" s="636"/>
      <c r="F16114" s="636"/>
      <c r="G16114" s="638"/>
      <c r="H16114" s="639"/>
    </row>
    <row r="16115" spans="1:8">
      <c r="A16115" s="594" t="s">
        <v>4064</v>
      </c>
      <c r="B16115" s="595"/>
      <c r="C16115" s="595"/>
      <c r="D16115" s="596"/>
      <c r="E16115" s="597" t="s">
        <v>4130</v>
      </c>
      <c r="F16115" s="598" t="s">
        <v>4144</v>
      </c>
      <c r="G16115" s="599" t="s">
        <v>4133</v>
      </c>
      <c r="H16115" s="600" t="s">
        <v>4134</v>
      </c>
    </row>
    <row r="16116" spans="1:8">
      <c r="A16116" s="601" t="s">
        <v>4152</v>
      </c>
      <c r="B16116" s="602"/>
      <c r="C16116" s="602"/>
      <c r="D16116" s="603"/>
      <c r="E16116" s="604" t="s">
        <v>4146</v>
      </c>
      <c r="F16116" s="712">
        <v>2.1999999999999999E-2</v>
      </c>
      <c r="G16116" s="606">
        <v>64327.520156250001</v>
      </c>
      <c r="H16116" s="607">
        <v>1415.21</v>
      </c>
    </row>
    <row r="16117" spans="1:8">
      <c r="A16117" s="601"/>
      <c r="B16117" s="602"/>
      <c r="C16117" s="602"/>
      <c r="D16117" s="603"/>
      <c r="E16117" s="604" t="s">
        <v>4141</v>
      </c>
      <c r="F16117" s="605"/>
      <c r="G16117" s="606" t="s">
        <v>4141</v>
      </c>
      <c r="H16117" s="607" t="s">
        <v>4141</v>
      </c>
    </row>
    <row r="16118" spans="1:8" ht="13.5" thickBot="1">
      <c r="A16118" s="641"/>
      <c r="B16118" s="642"/>
      <c r="C16118" s="642"/>
      <c r="D16118" s="643"/>
      <c r="E16118" s="644" t="s">
        <v>4153</v>
      </c>
      <c r="F16118" s="645"/>
      <c r="G16118" s="646"/>
      <c r="H16118" s="647">
        <v>1415.21</v>
      </c>
    </row>
    <row r="16119" spans="1:8" ht="13.5" thickBot="1">
      <c r="A16119" s="648" t="s">
        <v>4154</v>
      </c>
      <c r="B16119" s="649"/>
      <c r="C16119" s="649"/>
      <c r="D16119" s="649"/>
      <c r="E16119" s="650"/>
      <c r="F16119" s="651">
        <v>5481.96</v>
      </c>
      <c r="G16119" s="660"/>
      <c r="H16119" s="661"/>
    </row>
    <row r="16120" spans="1:8" ht="15">
      <c r="A16120" s="579"/>
      <c r="B16120" s="579"/>
      <c r="C16120" s="579"/>
      <c r="D16120" s="579"/>
      <c r="E16120" s="579"/>
      <c r="F16120" s="579"/>
      <c r="G16120" s="579"/>
      <c r="H16120" s="579"/>
    </row>
    <row r="16121" spans="1:8" ht="15.75" thickBot="1">
      <c r="A16121" s="587"/>
      <c r="B16121" s="587"/>
      <c r="C16121" s="587"/>
      <c r="D16121" s="587"/>
      <c r="E16121" s="587"/>
      <c r="F16121" s="587"/>
      <c r="G16121" s="587"/>
      <c r="H16121" s="587"/>
    </row>
    <row r="16122" spans="1:8" ht="39" thickBot="1">
      <c r="A16122" s="658" t="s">
        <v>4129</v>
      </c>
      <c r="B16122" s="574"/>
      <c r="C16122" s="659"/>
      <c r="D16122" s="582" t="s">
        <v>1238</v>
      </c>
      <c r="E16122" s="583" t="s">
        <v>4130</v>
      </c>
      <c r="F16122" s="584" t="s">
        <v>33</v>
      </c>
      <c r="G16122" s="585" t="s">
        <v>0</v>
      </c>
      <c r="H16122" s="586" t="s">
        <v>5572</v>
      </c>
    </row>
    <row r="16123" spans="1:8" ht="15.75" customHeight="1" thickBot="1">
      <c r="A16123" s="580"/>
      <c r="B16123" s="580"/>
      <c r="C16123" s="580"/>
      <c r="D16123" s="580"/>
      <c r="E16123" s="580"/>
      <c r="F16123" s="580"/>
      <c r="G16123" s="580"/>
      <c r="H16123" s="580"/>
    </row>
    <row r="16124" spans="1:8">
      <c r="A16124" s="588" t="s">
        <v>1297</v>
      </c>
      <c r="B16124" s="589"/>
      <c r="C16124" s="590"/>
      <c r="D16124" s="591"/>
      <c r="E16124" s="590"/>
      <c r="F16124" s="590"/>
      <c r="G16124" s="592"/>
      <c r="H16124" s="593"/>
    </row>
    <row r="16125" spans="1:8">
      <c r="A16125" s="594" t="s">
        <v>4064</v>
      </c>
      <c r="B16125" s="595"/>
      <c r="C16125" s="595"/>
      <c r="D16125" s="596"/>
      <c r="E16125" s="597" t="s">
        <v>4130</v>
      </c>
      <c r="F16125" s="598" t="s">
        <v>4132</v>
      </c>
      <c r="G16125" s="599" t="s">
        <v>4133</v>
      </c>
      <c r="H16125" s="600" t="s">
        <v>4134</v>
      </c>
    </row>
    <row r="16126" spans="1:8">
      <c r="A16126" s="601" t="s">
        <v>5573</v>
      </c>
      <c r="B16126" s="602"/>
      <c r="C16126" s="602"/>
      <c r="D16126" s="603"/>
      <c r="E16126" s="604" t="s">
        <v>4140</v>
      </c>
      <c r="F16126" s="605">
        <v>1.25</v>
      </c>
      <c r="G16126" s="606">
        <v>578086</v>
      </c>
      <c r="H16126" s="607">
        <v>722607.5</v>
      </c>
    </row>
    <row r="16127" spans="1:8">
      <c r="A16127" s="601" t="s">
        <v>4176</v>
      </c>
      <c r="B16127" s="602"/>
      <c r="C16127" s="602"/>
      <c r="D16127" s="603"/>
      <c r="E16127" s="604" t="s">
        <v>4177</v>
      </c>
      <c r="F16127" s="605">
        <v>50</v>
      </c>
      <c r="G16127" s="606">
        <v>32</v>
      </c>
      <c r="H16127" s="607">
        <v>1600</v>
      </c>
    </row>
    <row r="16128" spans="1:8">
      <c r="A16128" s="601"/>
      <c r="B16128" s="602"/>
      <c r="C16128" s="602"/>
      <c r="D16128" s="603"/>
      <c r="E16128" s="604" t="s">
        <v>4141</v>
      </c>
      <c r="F16128" s="605"/>
      <c r="G16128" s="606" t="s">
        <v>4141</v>
      </c>
      <c r="H16128" s="607" t="s">
        <v>4141</v>
      </c>
    </row>
    <row r="16129" spans="1:8">
      <c r="A16129" s="601"/>
      <c r="B16129" s="602"/>
      <c r="C16129" s="602"/>
      <c r="D16129" s="603"/>
      <c r="E16129" s="604" t="s">
        <v>4141</v>
      </c>
      <c r="F16129" s="681"/>
      <c r="G16129" s="606" t="s">
        <v>4141</v>
      </c>
      <c r="H16129" s="607" t="s">
        <v>4141</v>
      </c>
    </row>
    <row r="16130" spans="1:8">
      <c r="A16130" s="608"/>
      <c r="B16130" s="609"/>
      <c r="C16130" s="609"/>
      <c r="D16130" s="610"/>
      <c r="E16130" s="623" t="s">
        <v>4142</v>
      </c>
      <c r="F16130" s="624"/>
      <c r="G16130" s="625"/>
      <c r="H16130" s="612">
        <v>724207.5</v>
      </c>
    </row>
    <row r="16131" spans="1:8">
      <c r="A16131" s="613" t="s">
        <v>4143</v>
      </c>
      <c r="B16131" s="614"/>
      <c r="C16131" s="615"/>
      <c r="D16131" s="616"/>
      <c r="E16131" s="615"/>
      <c r="F16131" s="615"/>
      <c r="G16131" s="617"/>
      <c r="H16131" s="618"/>
    </row>
    <row r="16132" spans="1:8">
      <c r="A16132" s="594" t="s">
        <v>4064</v>
      </c>
      <c r="B16132" s="595"/>
      <c r="C16132" s="595"/>
      <c r="D16132" s="596"/>
      <c r="E16132" s="597" t="s">
        <v>4130</v>
      </c>
      <c r="F16132" s="598" t="s">
        <v>4144</v>
      </c>
      <c r="G16132" s="599" t="s">
        <v>4133</v>
      </c>
      <c r="H16132" s="600" t="s">
        <v>4134</v>
      </c>
    </row>
    <row r="16133" spans="1:8">
      <c r="A16133" s="601" t="s">
        <v>4145</v>
      </c>
      <c r="B16133" s="602"/>
      <c r="C16133" s="602"/>
      <c r="D16133" s="603"/>
      <c r="E16133" s="604" t="s">
        <v>4146</v>
      </c>
      <c r="F16133" s="619">
        <v>0.8</v>
      </c>
      <c r="G16133" s="606">
        <v>1587.2183463750353</v>
      </c>
      <c r="H16133" s="607">
        <v>1269.77</v>
      </c>
    </row>
    <row r="16134" spans="1:8">
      <c r="A16134" s="601" t="s">
        <v>4178</v>
      </c>
      <c r="B16134" s="602"/>
      <c r="C16134" s="602"/>
      <c r="D16134" s="603"/>
      <c r="E16134" s="604" t="s">
        <v>4146</v>
      </c>
      <c r="F16134" s="619">
        <v>0.1</v>
      </c>
      <c r="G16134" s="606">
        <v>175090.5</v>
      </c>
      <c r="H16134" s="607">
        <v>17509.05</v>
      </c>
    </row>
    <row r="16135" spans="1:8">
      <c r="A16135" s="601"/>
      <c r="B16135" s="602"/>
      <c r="C16135" s="602"/>
      <c r="D16135" s="603"/>
      <c r="E16135" s="604" t="s">
        <v>4141</v>
      </c>
      <c r="F16135" s="619" t="s">
        <v>4141</v>
      </c>
      <c r="G16135" s="606" t="s">
        <v>4141</v>
      </c>
      <c r="H16135" s="607" t="s">
        <v>4141</v>
      </c>
    </row>
    <row r="16136" spans="1:8">
      <c r="A16136" s="620"/>
      <c r="B16136" s="621"/>
      <c r="C16136" s="621"/>
      <c r="D16136" s="622"/>
      <c r="E16136" s="623" t="s">
        <v>4147</v>
      </c>
      <c r="F16136" s="624"/>
      <c r="G16136" s="625"/>
      <c r="H16136" s="612">
        <v>18778.82</v>
      </c>
    </row>
    <row r="16137" spans="1:8">
      <c r="A16137" s="626" t="s">
        <v>4148</v>
      </c>
      <c r="B16137" s="627"/>
      <c r="C16137" s="628"/>
      <c r="D16137" s="629"/>
      <c r="E16137" s="628"/>
      <c r="F16137" s="628"/>
      <c r="G16137" s="630"/>
      <c r="H16137" s="631"/>
    </row>
    <row r="16138" spans="1:8">
      <c r="A16138" s="594" t="s">
        <v>4064</v>
      </c>
      <c r="B16138" s="595"/>
      <c r="C16138" s="595"/>
      <c r="D16138" s="596"/>
      <c r="E16138" s="597" t="s">
        <v>4130</v>
      </c>
      <c r="F16138" s="598" t="s">
        <v>4132</v>
      </c>
      <c r="G16138" s="599" t="s">
        <v>4133</v>
      </c>
      <c r="H16138" s="600" t="s">
        <v>4134</v>
      </c>
    </row>
    <row r="16139" spans="1:8">
      <c r="A16139" s="601" t="s">
        <v>4149</v>
      </c>
      <c r="B16139" s="602"/>
      <c r="C16139" s="602"/>
      <c r="D16139" s="603"/>
      <c r="E16139" s="604" t="s">
        <v>4140</v>
      </c>
      <c r="F16139" s="655">
        <v>1.25</v>
      </c>
      <c r="G16139" s="606">
        <v>64783.484999999993</v>
      </c>
      <c r="H16139" s="607">
        <v>80979.360000000001</v>
      </c>
    </row>
    <row r="16140" spans="1:8">
      <c r="A16140" s="601"/>
      <c r="B16140" s="602"/>
      <c r="C16140" s="602"/>
      <c r="D16140" s="603"/>
      <c r="E16140" s="604" t="s">
        <v>4141</v>
      </c>
      <c r="F16140" s="655"/>
      <c r="G16140" s="606" t="s">
        <v>4141</v>
      </c>
      <c r="H16140" s="607" t="s">
        <v>4141</v>
      </c>
    </row>
    <row r="16141" spans="1:8">
      <c r="A16141" s="601"/>
      <c r="B16141" s="602"/>
      <c r="C16141" s="602"/>
      <c r="D16141" s="603"/>
      <c r="E16141" s="623" t="s">
        <v>4150</v>
      </c>
      <c r="F16141" s="624"/>
      <c r="G16141" s="625"/>
      <c r="H16141" s="612">
        <v>80979.360000000001</v>
      </c>
    </row>
    <row r="16142" spans="1:8">
      <c r="A16142" s="634" t="s">
        <v>4151</v>
      </c>
      <c r="B16142" s="635"/>
      <c r="C16142" s="636"/>
      <c r="D16142" s="637"/>
      <c r="E16142" s="636"/>
      <c r="F16142" s="636"/>
      <c r="G16142" s="638"/>
      <c r="H16142" s="639"/>
    </row>
    <row r="16143" spans="1:8">
      <c r="A16143" s="594" t="s">
        <v>4064</v>
      </c>
      <c r="B16143" s="595"/>
      <c r="C16143" s="595"/>
      <c r="D16143" s="596"/>
      <c r="E16143" s="597" t="s">
        <v>4130</v>
      </c>
      <c r="F16143" s="598" t="s">
        <v>4144</v>
      </c>
      <c r="G16143" s="599" t="s">
        <v>4133</v>
      </c>
      <c r="H16143" s="600" t="s">
        <v>4134</v>
      </c>
    </row>
    <row r="16144" spans="1:8">
      <c r="A16144" s="601" t="s">
        <v>4264</v>
      </c>
      <c r="B16144" s="602"/>
      <c r="C16144" s="602"/>
      <c r="D16144" s="603"/>
      <c r="E16144" s="604" t="s">
        <v>4146</v>
      </c>
      <c r="F16144" s="605">
        <v>0.8</v>
      </c>
      <c r="G16144" s="606">
        <v>83625.776203124988</v>
      </c>
      <c r="H16144" s="607">
        <v>66900.62</v>
      </c>
    </row>
    <row r="16145" spans="1:8">
      <c r="A16145" s="601" t="s">
        <v>5574</v>
      </c>
      <c r="B16145" s="602"/>
      <c r="C16145" s="602"/>
      <c r="D16145" s="603"/>
      <c r="E16145" s="604" t="s">
        <v>4146</v>
      </c>
      <c r="F16145" s="605">
        <v>0.1</v>
      </c>
      <c r="G16145" s="606">
        <v>19298.256046874998</v>
      </c>
      <c r="H16145" s="607">
        <v>1929.83</v>
      </c>
    </row>
    <row r="16146" spans="1:8" ht="13.5" thickBot="1">
      <c r="A16146" s="641"/>
      <c r="B16146" s="642"/>
      <c r="C16146" s="642"/>
      <c r="D16146" s="643"/>
      <c r="E16146" s="644" t="s">
        <v>4153</v>
      </c>
      <c r="F16146" s="645"/>
      <c r="G16146" s="646"/>
      <c r="H16146" s="647">
        <v>68830.45</v>
      </c>
    </row>
    <row r="16147" spans="1:8" ht="13.5" thickBot="1">
      <c r="A16147" s="648" t="s">
        <v>4154</v>
      </c>
      <c r="B16147" s="649"/>
      <c r="C16147" s="649"/>
      <c r="D16147" s="649"/>
      <c r="E16147" s="650"/>
      <c r="F16147" s="651">
        <v>892796.13</v>
      </c>
      <c r="G16147" s="660"/>
      <c r="H16147" s="661"/>
    </row>
    <row r="16148" spans="1:8" ht="15">
      <c r="A16148" s="579"/>
      <c r="B16148" s="579"/>
      <c r="C16148" s="579"/>
      <c r="D16148" s="579"/>
      <c r="E16148" s="579"/>
      <c r="F16148" s="579"/>
      <c r="G16148" s="579"/>
      <c r="H16148" s="579"/>
    </row>
    <row r="16149" spans="1:8" ht="15.75" thickBot="1">
      <c r="A16149" s="587"/>
      <c r="B16149" s="587"/>
      <c r="C16149" s="587"/>
      <c r="D16149" s="587"/>
      <c r="E16149" s="587"/>
      <c r="F16149" s="587"/>
      <c r="G16149" s="587"/>
      <c r="H16149" s="587"/>
    </row>
    <row r="16150" spans="1:8" ht="26.25" thickBot="1">
      <c r="A16150" s="658" t="s">
        <v>4129</v>
      </c>
      <c r="B16150" s="574"/>
      <c r="C16150" s="659"/>
      <c r="D16150" s="582" t="s">
        <v>1240</v>
      </c>
      <c r="E16150" s="583" t="s">
        <v>4130</v>
      </c>
      <c r="F16150" s="584" t="s">
        <v>33</v>
      </c>
      <c r="G16150" s="585" t="s">
        <v>0</v>
      </c>
      <c r="H16150" s="586" t="s">
        <v>5575</v>
      </c>
    </row>
    <row r="16151" spans="1:8" ht="15.75" customHeight="1" thickBot="1">
      <c r="A16151" s="580"/>
      <c r="B16151" s="580"/>
      <c r="C16151" s="580"/>
      <c r="D16151" s="580"/>
      <c r="E16151" s="580"/>
      <c r="F16151" s="580"/>
      <c r="G16151" s="580"/>
      <c r="H16151" s="580"/>
    </row>
    <row r="16152" spans="1:8">
      <c r="A16152" s="588" t="s">
        <v>1297</v>
      </c>
      <c r="B16152" s="589"/>
      <c r="C16152" s="590"/>
      <c r="D16152" s="591"/>
      <c r="E16152" s="590"/>
      <c r="F16152" s="590"/>
      <c r="G16152" s="592"/>
      <c r="H16152" s="593"/>
    </row>
    <row r="16153" spans="1:8">
      <c r="A16153" s="594" t="s">
        <v>4064</v>
      </c>
      <c r="B16153" s="595"/>
      <c r="C16153" s="595"/>
      <c r="D16153" s="596"/>
      <c r="E16153" s="597" t="s">
        <v>4130</v>
      </c>
      <c r="F16153" s="598" t="s">
        <v>4132</v>
      </c>
      <c r="G16153" s="599" t="s">
        <v>4133</v>
      </c>
      <c r="H16153" s="600" t="s">
        <v>4134</v>
      </c>
    </row>
    <row r="16154" spans="1:8">
      <c r="A16154" s="601" t="s">
        <v>5576</v>
      </c>
      <c r="B16154" s="602"/>
      <c r="C16154" s="602"/>
      <c r="D16154" s="603"/>
      <c r="E16154" s="604" t="s">
        <v>4140</v>
      </c>
      <c r="F16154" s="605">
        <v>1.25</v>
      </c>
      <c r="G16154" s="606">
        <v>55501</v>
      </c>
      <c r="H16154" s="607">
        <v>69376.25</v>
      </c>
    </row>
    <row r="16155" spans="1:8">
      <c r="A16155" s="601" t="s">
        <v>4176</v>
      </c>
      <c r="B16155" s="602"/>
      <c r="C16155" s="602"/>
      <c r="D16155" s="603"/>
      <c r="E16155" s="604" t="s">
        <v>4177</v>
      </c>
      <c r="F16155" s="605">
        <v>50</v>
      </c>
      <c r="G16155" s="606">
        <v>32</v>
      </c>
      <c r="H16155" s="607">
        <v>1600</v>
      </c>
    </row>
    <row r="16156" spans="1:8">
      <c r="A16156" s="601"/>
      <c r="B16156" s="602"/>
      <c r="C16156" s="602"/>
      <c r="D16156" s="603"/>
      <c r="E16156" s="604" t="s">
        <v>4141</v>
      </c>
      <c r="F16156" s="605"/>
      <c r="G16156" s="606" t="s">
        <v>4141</v>
      </c>
      <c r="H16156" s="607" t="s">
        <v>4141</v>
      </c>
    </row>
    <row r="16157" spans="1:8">
      <c r="A16157" s="601"/>
      <c r="B16157" s="602"/>
      <c r="C16157" s="602"/>
      <c r="D16157" s="603"/>
      <c r="E16157" s="604" t="s">
        <v>4141</v>
      </c>
      <c r="F16157" s="681"/>
      <c r="G16157" s="606" t="s">
        <v>4141</v>
      </c>
      <c r="H16157" s="607" t="s">
        <v>4141</v>
      </c>
    </row>
    <row r="16158" spans="1:8">
      <c r="A16158" s="608"/>
      <c r="B16158" s="609"/>
      <c r="C16158" s="609"/>
      <c r="D16158" s="610"/>
      <c r="E16158" s="623" t="s">
        <v>4142</v>
      </c>
      <c r="F16158" s="624"/>
      <c r="G16158" s="625"/>
      <c r="H16158" s="612">
        <v>70976.25</v>
      </c>
    </row>
    <row r="16159" spans="1:8">
      <c r="A16159" s="613" t="s">
        <v>4143</v>
      </c>
      <c r="B16159" s="614"/>
      <c r="C16159" s="615"/>
      <c r="D16159" s="616"/>
      <c r="E16159" s="615"/>
      <c r="F16159" s="615"/>
      <c r="G16159" s="617"/>
      <c r="H16159" s="618"/>
    </row>
    <row r="16160" spans="1:8">
      <c r="A16160" s="594" t="s">
        <v>4064</v>
      </c>
      <c r="B16160" s="595"/>
      <c r="C16160" s="595"/>
      <c r="D16160" s="596"/>
      <c r="E16160" s="597" t="s">
        <v>4130</v>
      </c>
      <c r="F16160" s="598" t="s">
        <v>4144</v>
      </c>
      <c r="G16160" s="599" t="s">
        <v>4133</v>
      </c>
      <c r="H16160" s="600" t="s">
        <v>4134</v>
      </c>
    </row>
    <row r="16161" spans="1:8">
      <c r="A16161" s="601" t="s">
        <v>4145</v>
      </c>
      <c r="B16161" s="602"/>
      <c r="C16161" s="602"/>
      <c r="D16161" s="603"/>
      <c r="E16161" s="604" t="s">
        <v>4146</v>
      </c>
      <c r="F16161" s="619">
        <v>0.3</v>
      </c>
      <c r="G16161" s="606">
        <v>1587.2183463750353</v>
      </c>
      <c r="H16161" s="607">
        <v>476.17</v>
      </c>
    </row>
    <row r="16162" spans="1:8">
      <c r="A16162" s="601" t="s">
        <v>5559</v>
      </c>
      <c r="B16162" s="602"/>
      <c r="C16162" s="602"/>
      <c r="D16162" s="603"/>
      <c r="E16162" s="604" t="s">
        <v>4146</v>
      </c>
      <c r="F16162" s="619">
        <v>0.3</v>
      </c>
      <c r="G16162" s="606">
        <v>13618.333411897804</v>
      </c>
      <c r="H16162" s="607">
        <v>4085.5</v>
      </c>
    </row>
    <row r="16163" spans="1:8">
      <c r="A16163" s="601"/>
      <c r="B16163" s="602"/>
      <c r="C16163" s="602"/>
      <c r="D16163" s="603"/>
      <c r="E16163" s="604" t="s">
        <v>4141</v>
      </c>
      <c r="F16163" s="619" t="s">
        <v>4141</v>
      </c>
      <c r="G16163" s="606" t="s">
        <v>4141</v>
      </c>
      <c r="H16163" s="607" t="s">
        <v>4141</v>
      </c>
    </row>
    <row r="16164" spans="1:8">
      <c r="A16164" s="620"/>
      <c r="B16164" s="621"/>
      <c r="C16164" s="621"/>
      <c r="D16164" s="622"/>
      <c r="E16164" s="623" t="s">
        <v>4147</v>
      </c>
      <c r="F16164" s="624"/>
      <c r="G16164" s="625"/>
      <c r="H16164" s="612">
        <v>4561.67</v>
      </c>
    </row>
    <row r="16165" spans="1:8">
      <c r="A16165" s="626" t="s">
        <v>4148</v>
      </c>
      <c r="B16165" s="627"/>
      <c r="C16165" s="628"/>
      <c r="D16165" s="629"/>
      <c r="E16165" s="628"/>
      <c r="F16165" s="628"/>
      <c r="G16165" s="630"/>
      <c r="H16165" s="631"/>
    </row>
    <row r="16166" spans="1:8">
      <c r="A16166" s="594" t="s">
        <v>4064</v>
      </c>
      <c r="B16166" s="595"/>
      <c r="C16166" s="595"/>
      <c r="D16166" s="596"/>
      <c r="E16166" s="597" t="s">
        <v>4130</v>
      </c>
      <c r="F16166" s="598" t="s">
        <v>4132</v>
      </c>
      <c r="G16166" s="599" t="s">
        <v>4133</v>
      </c>
      <c r="H16166" s="600" t="s">
        <v>4134</v>
      </c>
    </row>
    <row r="16167" spans="1:8">
      <c r="A16167" s="601" t="s">
        <v>4149</v>
      </c>
      <c r="B16167" s="602"/>
      <c r="C16167" s="602"/>
      <c r="D16167" s="603"/>
      <c r="E16167" s="604" t="s">
        <v>4140</v>
      </c>
      <c r="F16167" s="655">
        <v>1.25</v>
      </c>
      <c r="G16167" s="606">
        <v>64783.484999999993</v>
      </c>
      <c r="H16167" s="607">
        <v>80979.360000000001</v>
      </c>
    </row>
    <row r="16168" spans="1:8">
      <c r="A16168" s="601"/>
      <c r="B16168" s="602"/>
      <c r="C16168" s="602"/>
      <c r="D16168" s="603"/>
      <c r="E16168" s="604" t="s">
        <v>4141</v>
      </c>
      <c r="F16168" s="655"/>
      <c r="G16168" s="606" t="s">
        <v>4141</v>
      </c>
      <c r="H16168" s="607" t="s">
        <v>4141</v>
      </c>
    </row>
    <row r="16169" spans="1:8">
      <c r="A16169" s="601"/>
      <c r="B16169" s="602"/>
      <c r="C16169" s="602"/>
      <c r="D16169" s="603"/>
      <c r="E16169" s="623" t="s">
        <v>4150</v>
      </c>
      <c r="F16169" s="624"/>
      <c r="G16169" s="625"/>
      <c r="H16169" s="612">
        <v>80979.360000000001</v>
      </c>
    </row>
    <row r="16170" spans="1:8">
      <c r="A16170" s="634" t="s">
        <v>4151</v>
      </c>
      <c r="B16170" s="635"/>
      <c r="C16170" s="636"/>
      <c r="D16170" s="637"/>
      <c r="E16170" s="636"/>
      <c r="F16170" s="636"/>
      <c r="G16170" s="638"/>
      <c r="H16170" s="639"/>
    </row>
    <row r="16171" spans="1:8">
      <c r="A16171" s="594" t="s">
        <v>4064</v>
      </c>
      <c r="B16171" s="595"/>
      <c r="C16171" s="595"/>
      <c r="D16171" s="596"/>
      <c r="E16171" s="597" t="s">
        <v>4130</v>
      </c>
      <c r="F16171" s="598" t="s">
        <v>4144</v>
      </c>
      <c r="G16171" s="599" t="s">
        <v>4133</v>
      </c>
      <c r="H16171" s="600" t="s">
        <v>4134</v>
      </c>
    </row>
    <row r="16172" spans="1:8">
      <c r="A16172" s="601" t="s">
        <v>4152</v>
      </c>
      <c r="B16172" s="602"/>
      <c r="C16172" s="602"/>
      <c r="D16172" s="603"/>
      <c r="E16172" s="604" t="s">
        <v>4146</v>
      </c>
      <c r="F16172" s="640">
        <v>0.3</v>
      </c>
      <c r="G16172" s="606">
        <v>64327.520156250001</v>
      </c>
      <c r="H16172" s="607">
        <v>19298.259999999998</v>
      </c>
    </row>
    <row r="16173" spans="1:8">
      <c r="A16173" s="601"/>
      <c r="B16173" s="602"/>
      <c r="C16173" s="602"/>
      <c r="D16173" s="603"/>
      <c r="E16173" s="604" t="s">
        <v>4141</v>
      </c>
      <c r="F16173" s="605"/>
      <c r="G16173" s="606" t="s">
        <v>4141</v>
      </c>
      <c r="H16173" s="607" t="s">
        <v>4141</v>
      </c>
    </row>
    <row r="16174" spans="1:8" ht="13.5" thickBot="1">
      <c r="A16174" s="641"/>
      <c r="B16174" s="642"/>
      <c r="C16174" s="642"/>
      <c r="D16174" s="643"/>
      <c r="E16174" s="644" t="s">
        <v>4153</v>
      </c>
      <c r="F16174" s="645"/>
      <c r="G16174" s="646"/>
      <c r="H16174" s="647">
        <v>19298.259999999998</v>
      </c>
    </row>
    <row r="16175" spans="1:8" ht="13.5" thickBot="1">
      <c r="A16175" s="648" t="s">
        <v>4154</v>
      </c>
      <c r="B16175" s="649"/>
      <c r="C16175" s="649"/>
      <c r="D16175" s="649"/>
      <c r="E16175" s="650"/>
      <c r="F16175" s="651">
        <v>175815.54</v>
      </c>
      <c r="G16175" s="660"/>
      <c r="H16175" s="661"/>
    </row>
    <row r="16176" spans="1:8" ht="15">
      <c r="A16176" s="579"/>
      <c r="B16176" s="579"/>
      <c r="C16176" s="579"/>
      <c r="D16176" s="579"/>
      <c r="E16176" s="579"/>
      <c r="F16176" s="579"/>
      <c r="G16176" s="579"/>
      <c r="H16176" s="579"/>
    </row>
    <row r="16177" spans="1:8" ht="15.75" thickBot="1">
      <c r="A16177" s="587"/>
      <c r="B16177" s="587"/>
      <c r="C16177" s="587"/>
      <c r="D16177" s="587"/>
      <c r="E16177" s="587"/>
      <c r="F16177" s="587"/>
      <c r="G16177" s="587"/>
      <c r="H16177" s="587"/>
    </row>
    <row r="16178" spans="1:8" ht="26.25" thickBot="1">
      <c r="A16178" s="658" t="s">
        <v>4129</v>
      </c>
      <c r="B16178" s="574"/>
      <c r="C16178" s="659"/>
      <c r="D16178" s="582" t="s">
        <v>1242</v>
      </c>
      <c r="E16178" s="583" t="s">
        <v>4130</v>
      </c>
      <c r="F16178" s="584" t="s">
        <v>33</v>
      </c>
      <c r="G16178" s="585" t="s">
        <v>0</v>
      </c>
      <c r="H16178" s="586" t="s">
        <v>5577</v>
      </c>
    </row>
    <row r="16179" spans="1:8" ht="15.75" customHeight="1" thickBot="1">
      <c r="A16179" s="580"/>
      <c r="B16179" s="580"/>
      <c r="C16179" s="580"/>
      <c r="D16179" s="580"/>
      <c r="E16179" s="580"/>
      <c r="F16179" s="580"/>
      <c r="G16179" s="580"/>
      <c r="H16179" s="580"/>
    </row>
    <row r="16180" spans="1:8">
      <c r="A16180" s="588" t="s">
        <v>1297</v>
      </c>
      <c r="B16180" s="589"/>
      <c r="C16180" s="590"/>
      <c r="D16180" s="591"/>
      <c r="E16180" s="590"/>
      <c r="F16180" s="590"/>
      <c r="G16180" s="592"/>
      <c r="H16180" s="593"/>
    </row>
    <row r="16181" spans="1:8">
      <c r="A16181" s="594" t="s">
        <v>4064</v>
      </c>
      <c r="B16181" s="595"/>
      <c r="C16181" s="595"/>
      <c r="D16181" s="596"/>
      <c r="E16181" s="597" t="s">
        <v>4130</v>
      </c>
      <c r="F16181" s="598" t="s">
        <v>4132</v>
      </c>
      <c r="G16181" s="599" t="s">
        <v>4133</v>
      </c>
      <c r="H16181" s="600" t="s">
        <v>4134</v>
      </c>
    </row>
    <row r="16182" spans="1:8">
      <c r="A16182" s="601" t="s">
        <v>5578</v>
      </c>
      <c r="B16182" s="602"/>
      <c r="C16182" s="602"/>
      <c r="D16182" s="603"/>
      <c r="E16182" s="604" t="s">
        <v>4140</v>
      </c>
      <c r="F16182" s="605">
        <v>1.2</v>
      </c>
      <c r="G16182" s="606">
        <v>151704</v>
      </c>
      <c r="H16182" s="607">
        <v>182044.79999999999</v>
      </c>
    </row>
    <row r="16183" spans="1:8">
      <c r="A16183" s="601" t="s">
        <v>4176</v>
      </c>
      <c r="B16183" s="602"/>
      <c r="C16183" s="602"/>
      <c r="D16183" s="603"/>
      <c r="E16183" s="604" t="s">
        <v>4177</v>
      </c>
      <c r="F16183" s="605">
        <v>9</v>
      </c>
      <c r="G16183" s="606">
        <v>32</v>
      </c>
      <c r="H16183" s="607">
        <v>288</v>
      </c>
    </row>
    <row r="16184" spans="1:8">
      <c r="A16184" s="601"/>
      <c r="B16184" s="602"/>
      <c r="C16184" s="602"/>
      <c r="D16184" s="603"/>
      <c r="E16184" s="604" t="s">
        <v>4141</v>
      </c>
      <c r="F16184" s="605"/>
      <c r="G16184" s="606" t="s">
        <v>4141</v>
      </c>
      <c r="H16184" s="607" t="s">
        <v>4141</v>
      </c>
    </row>
    <row r="16185" spans="1:8">
      <c r="A16185" s="601"/>
      <c r="B16185" s="602"/>
      <c r="C16185" s="602"/>
      <c r="D16185" s="603"/>
      <c r="E16185" s="604" t="s">
        <v>4141</v>
      </c>
      <c r="F16185" s="681"/>
      <c r="G16185" s="606" t="s">
        <v>4141</v>
      </c>
      <c r="H16185" s="607" t="s">
        <v>4141</v>
      </c>
    </row>
    <row r="16186" spans="1:8">
      <c r="A16186" s="608"/>
      <c r="B16186" s="609"/>
      <c r="C16186" s="609"/>
      <c r="D16186" s="610"/>
      <c r="E16186" s="623" t="s">
        <v>4142</v>
      </c>
      <c r="F16186" s="624"/>
      <c r="G16186" s="625"/>
      <c r="H16186" s="612">
        <v>182332.79999999999</v>
      </c>
    </row>
    <row r="16187" spans="1:8">
      <c r="A16187" s="613" t="s">
        <v>4143</v>
      </c>
      <c r="B16187" s="614"/>
      <c r="C16187" s="615"/>
      <c r="D16187" s="616"/>
      <c r="E16187" s="615"/>
      <c r="F16187" s="615"/>
      <c r="G16187" s="617"/>
      <c r="H16187" s="618"/>
    </row>
    <row r="16188" spans="1:8">
      <c r="A16188" s="594" t="s">
        <v>4064</v>
      </c>
      <c r="B16188" s="595"/>
      <c r="C16188" s="595"/>
      <c r="D16188" s="596"/>
      <c r="E16188" s="597" t="s">
        <v>4130</v>
      </c>
      <c r="F16188" s="598" t="s">
        <v>4144</v>
      </c>
      <c r="G16188" s="599" t="s">
        <v>4133</v>
      </c>
      <c r="H16188" s="600" t="s">
        <v>4134</v>
      </c>
    </row>
    <row r="16189" spans="1:8">
      <c r="A16189" s="601" t="s">
        <v>4178</v>
      </c>
      <c r="B16189" s="602"/>
      <c r="C16189" s="602"/>
      <c r="D16189" s="603"/>
      <c r="E16189" s="604" t="s">
        <v>4146</v>
      </c>
      <c r="F16189" s="619">
        <v>0.05</v>
      </c>
      <c r="G16189" s="606">
        <v>175090.5</v>
      </c>
      <c r="H16189" s="607">
        <v>8754.5300000000007</v>
      </c>
    </row>
    <row r="16190" spans="1:8">
      <c r="A16190" s="601" t="s">
        <v>5540</v>
      </c>
      <c r="B16190" s="602"/>
      <c r="C16190" s="602"/>
      <c r="D16190" s="603"/>
      <c r="E16190" s="604" t="s">
        <v>4146</v>
      </c>
      <c r="F16190" s="619">
        <v>0.05</v>
      </c>
      <c r="G16190" s="606">
        <v>446455.05420555006</v>
      </c>
      <c r="H16190" s="607">
        <v>22322.75</v>
      </c>
    </row>
    <row r="16191" spans="1:8">
      <c r="A16191" s="601"/>
      <c r="B16191" s="602"/>
      <c r="C16191" s="602"/>
      <c r="D16191" s="603"/>
      <c r="E16191" s="604" t="s">
        <v>4141</v>
      </c>
      <c r="F16191" s="619" t="s">
        <v>4141</v>
      </c>
      <c r="G16191" s="606" t="s">
        <v>4141</v>
      </c>
      <c r="H16191" s="607" t="s">
        <v>4141</v>
      </c>
    </row>
    <row r="16192" spans="1:8">
      <c r="A16192" s="620"/>
      <c r="B16192" s="621"/>
      <c r="C16192" s="621"/>
      <c r="D16192" s="622"/>
      <c r="E16192" s="623" t="s">
        <v>4147</v>
      </c>
      <c r="F16192" s="624"/>
      <c r="G16192" s="625"/>
      <c r="H16192" s="612">
        <v>31077.279999999999</v>
      </c>
    </row>
    <row r="16193" spans="1:8">
      <c r="A16193" s="626" t="s">
        <v>4148</v>
      </c>
      <c r="B16193" s="627"/>
      <c r="C16193" s="628"/>
      <c r="D16193" s="629"/>
      <c r="E16193" s="628"/>
      <c r="F16193" s="628"/>
      <c r="G16193" s="630"/>
      <c r="H16193" s="631"/>
    </row>
    <row r="16194" spans="1:8">
      <c r="A16194" s="594" t="s">
        <v>4064</v>
      </c>
      <c r="B16194" s="595"/>
      <c r="C16194" s="595"/>
      <c r="D16194" s="596"/>
      <c r="E16194" s="597" t="s">
        <v>4130</v>
      </c>
      <c r="F16194" s="598" t="s">
        <v>4132</v>
      </c>
      <c r="G16194" s="599" t="s">
        <v>4133</v>
      </c>
      <c r="H16194" s="600" t="s">
        <v>4134</v>
      </c>
    </row>
    <row r="16195" spans="1:8">
      <c r="A16195" s="601" t="s">
        <v>4149</v>
      </c>
      <c r="B16195" s="602"/>
      <c r="C16195" s="602"/>
      <c r="D16195" s="603"/>
      <c r="E16195" s="604" t="s">
        <v>4140</v>
      </c>
      <c r="F16195" s="655">
        <v>1.2</v>
      </c>
      <c r="G16195" s="606">
        <v>64783.484999999993</v>
      </c>
      <c r="H16195" s="607">
        <v>77740.179999999993</v>
      </c>
    </row>
    <row r="16196" spans="1:8">
      <c r="A16196" s="601"/>
      <c r="B16196" s="602"/>
      <c r="C16196" s="602"/>
      <c r="D16196" s="603"/>
      <c r="E16196" s="604" t="s">
        <v>4141</v>
      </c>
      <c r="F16196" s="655"/>
      <c r="G16196" s="606" t="s">
        <v>4141</v>
      </c>
      <c r="H16196" s="607" t="s">
        <v>4141</v>
      </c>
    </row>
    <row r="16197" spans="1:8">
      <c r="A16197" s="601"/>
      <c r="B16197" s="602"/>
      <c r="C16197" s="602"/>
      <c r="D16197" s="603"/>
      <c r="E16197" s="623" t="s">
        <v>4150</v>
      </c>
      <c r="F16197" s="624"/>
      <c r="G16197" s="625"/>
      <c r="H16197" s="612">
        <v>77740.179999999993</v>
      </c>
    </row>
    <row r="16198" spans="1:8">
      <c r="A16198" s="634" t="s">
        <v>4151</v>
      </c>
      <c r="B16198" s="635"/>
      <c r="C16198" s="636"/>
      <c r="D16198" s="637"/>
      <c r="E16198" s="636"/>
      <c r="F16198" s="636"/>
      <c r="G16198" s="638"/>
      <c r="H16198" s="639"/>
    </row>
    <row r="16199" spans="1:8">
      <c r="A16199" s="594" t="s">
        <v>4064</v>
      </c>
      <c r="B16199" s="595"/>
      <c r="C16199" s="595"/>
      <c r="D16199" s="596"/>
      <c r="E16199" s="597" t="s">
        <v>4130</v>
      </c>
      <c r="F16199" s="598" t="s">
        <v>4144</v>
      </c>
      <c r="G16199" s="599" t="s">
        <v>4133</v>
      </c>
      <c r="H16199" s="600" t="s">
        <v>4134</v>
      </c>
    </row>
    <row r="16200" spans="1:8">
      <c r="A16200" s="601" t="s">
        <v>5574</v>
      </c>
      <c r="B16200" s="602"/>
      <c r="C16200" s="602"/>
      <c r="D16200" s="603"/>
      <c r="E16200" s="604" t="s">
        <v>4146</v>
      </c>
      <c r="F16200" s="640">
        <v>0.05</v>
      </c>
      <c r="G16200" s="606">
        <v>19298.256046874998</v>
      </c>
      <c r="H16200" s="607">
        <v>964.91</v>
      </c>
    </row>
    <row r="16201" spans="1:8">
      <c r="A16201" s="601"/>
      <c r="B16201" s="602"/>
      <c r="C16201" s="602"/>
      <c r="D16201" s="603"/>
      <c r="E16201" s="604" t="s">
        <v>4141</v>
      </c>
      <c r="F16201" s="605"/>
      <c r="G16201" s="606" t="s">
        <v>4141</v>
      </c>
      <c r="H16201" s="607" t="s">
        <v>4141</v>
      </c>
    </row>
    <row r="16202" spans="1:8" ht="13.5" thickBot="1">
      <c r="A16202" s="641"/>
      <c r="B16202" s="642"/>
      <c r="C16202" s="642"/>
      <c r="D16202" s="643"/>
      <c r="E16202" s="644" t="s">
        <v>4153</v>
      </c>
      <c r="F16202" s="645"/>
      <c r="G16202" s="646"/>
      <c r="H16202" s="647">
        <v>964.91</v>
      </c>
    </row>
    <row r="16203" spans="1:8" ht="13.5" thickBot="1">
      <c r="A16203" s="648" t="s">
        <v>4154</v>
      </c>
      <c r="B16203" s="649"/>
      <c r="C16203" s="649"/>
      <c r="D16203" s="649"/>
      <c r="E16203" s="650"/>
      <c r="F16203" s="651">
        <v>292115.17</v>
      </c>
      <c r="G16203" s="660"/>
      <c r="H16203" s="661"/>
    </row>
    <row r="16204" spans="1:8" ht="15">
      <c r="A16204" s="579"/>
      <c r="B16204" s="579"/>
      <c r="C16204" s="579"/>
      <c r="D16204" s="579"/>
      <c r="E16204" s="579"/>
      <c r="F16204" s="579"/>
      <c r="G16204" s="579"/>
      <c r="H16204" s="579"/>
    </row>
    <row r="16205" spans="1:8" ht="15.75" thickBot="1">
      <c r="A16205" s="587"/>
      <c r="B16205" s="587"/>
      <c r="C16205" s="587"/>
      <c r="D16205" s="587"/>
      <c r="E16205" s="587"/>
      <c r="F16205" s="587"/>
      <c r="G16205" s="587"/>
      <c r="H16205" s="587"/>
    </row>
    <row r="16206" spans="1:8" ht="26.25" thickBot="1">
      <c r="A16206" s="658" t="s">
        <v>4129</v>
      </c>
      <c r="B16206" s="574"/>
      <c r="C16206" s="659"/>
      <c r="D16206" s="582" t="s">
        <v>1244</v>
      </c>
      <c r="E16206" s="583" t="s">
        <v>4130</v>
      </c>
      <c r="F16206" s="584" t="s">
        <v>33</v>
      </c>
      <c r="G16206" s="585" t="s">
        <v>0</v>
      </c>
      <c r="H16206" s="586" t="s">
        <v>5579</v>
      </c>
    </row>
    <row r="16207" spans="1:8" ht="15.75" customHeight="1" thickBot="1">
      <c r="A16207" s="580"/>
      <c r="B16207" s="580"/>
      <c r="C16207" s="580"/>
      <c r="D16207" s="580"/>
      <c r="E16207" s="580"/>
      <c r="F16207" s="580"/>
      <c r="G16207" s="580"/>
      <c r="H16207" s="580"/>
    </row>
    <row r="16208" spans="1:8">
      <c r="A16208" s="588" t="s">
        <v>1297</v>
      </c>
      <c r="B16208" s="589"/>
      <c r="C16208" s="590"/>
      <c r="D16208" s="591"/>
      <c r="E16208" s="590"/>
      <c r="F16208" s="590"/>
      <c r="G16208" s="592"/>
      <c r="H16208" s="593"/>
    </row>
    <row r="16209" spans="1:8">
      <c r="A16209" s="594" t="s">
        <v>4064</v>
      </c>
      <c r="B16209" s="595"/>
      <c r="C16209" s="595"/>
      <c r="D16209" s="596"/>
      <c r="E16209" s="597" t="s">
        <v>4130</v>
      </c>
      <c r="F16209" s="598" t="s">
        <v>4132</v>
      </c>
      <c r="G16209" s="599" t="s">
        <v>4133</v>
      </c>
      <c r="H16209" s="600" t="s">
        <v>4134</v>
      </c>
    </row>
    <row r="16210" spans="1:8">
      <c r="A16210" s="601" t="s">
        <v>5578</v>
      </c>
      <c r="B16210" s="602"/>
      <c r="C16210" s="602"/>
      <c r="D16210" s="603"/>
      <c r="E16210" s="604" t="s">
        <v>4140</v>
      </c>
      <c r="F16210" s="605">
        <v>1.1000000000000001</v>
      </c>
      <c r="G16210" s="606">
        <v>151704</v>
      </c>
      <c r="H16210" s="607">
        <v>166874.4</v>
      </c>
    </row>
    <row r="16211" spans="1:8">
      <c r="A16211" s="601" t="s">
        <v>4176</v>
      </c>
      <c r="B16211" s="602"/>
      <c r="C16211" s="602"/>
      <c r="D16211" s="603"/>
      <c r="E16211" s="604" t="s">
        <v>4177</v>
      </c>
      <c r="F16211" s="605">
        <v>2</v>
      </c>
      <c r="G16211" s="606">
        <v>32</v>
      </c>
      <c r="H16211" s="607">
        <v>64</v>
      </c>
    </row>
    <row r="16212" spans="1:8">
      <c r="A16212" s="601"/>
      <c r="B16212" s="602"/>
      <c r="C16212" s="602"/>
      <c r="D16212" s="603"/>
      <c r="E16212" s="604" t="s">
        <v>4141</v>
      </c>
      <c r="F16212" s="605"/>
      <c r="G16212" s="606" t="s">
        <v>4141</v>
      </c>
      <c r="H16212" s="607" t="s">
        <v>4141</v>
      </c>
    </row>
    <row r="16213" spans="1:8">
      <c r="A16213" s="601"/>
      <c r="B16213" s="602"/>
      <c r="C16213" s="602"/>
      <c r="D16213" s="603"/>
      <c r="E16213" s="604" t="s">
        <v>4141</v>
      </c>
      <c r="F16213" s="681"/>
      <c r="G16213" s="606" t="s">
        <v>4141</v>
      </c>
      <c r="H16213" s="607" t="s">
        <v>4141</v>
      </c>
    </row>
    <row r="16214" spans="1:8">
      <c r="A16214" s="608"/>
      <c r="B16214" s="609"/>
      <c r="C16214" s="609"/>
      <c r="D16214" s="610"/>
      <c r="E16214" s="623" t="s">
        <v>4142</v>
      </c>
      <c r="F16214" s="624"/>
      <c r="G16214" s="625"/>
      <c r="H16214" s="612">
        <v>166938.4</v>
      </c>
    </row>
    <row r="16215" spans="1:8">
      <c r="A16215" s="613" t="s">
        <v>4143</v>
      </c>
      <c r="B16215" s="614"/>
      <c r="C16215" s="615"/>
      <c r="D16215" s="616"/>
      <c r="E16215" s="615"/>
      <c r="F16215" s="615"/>
      <c r="G16215" s="617"/>
      <c r="H16215" s="618"/>
    </row>
    <row r="16216" spans="1:8">
      <c r="A16216" s="594" t="s">
        <v>4064</v>
      </c>
      <c r="B16216" s="595"/>
      <c r="C16216" s="595"/>
      <c r="D16216" s="596"/>
      <c r="E16216" s="597" t="s">
        <v>4130</v>
      </c>
      <c r="F16216" s="598" t="s">
        <v>4144</v>
      </c>
      <c r="G16216" s="599" t="s">
        <v>4133</v>
      </c>
      <c r="H16216" s="600" t="s">
        <v>4134</v>
      </c>
    </row>
    <row r="16217" spans="1:8">
      <c r="A16217" s="601" t="s">
        <v>4145</v>
      </c>
      <c r="B16217" s="602"/>
      <c r="C16217" s="602"/>
      <c r="D16217" s="603"/>
      <c r="E16217" s="604" t="s">
        <v>4146</v>
      </c>
      <c r="F16217" s="619">
        <v>0.5</v>
      </c>
      <c r="G16217" s="606">
        <v>1587.2183463750353</v>
      </c>
      <c r="H16217" s="607">
        <v>793.61</v>
      </c>
    </row>
    <row r="16218" spans="1:8">
      <c r="A16218" s="601" t="s">
        <v>5438</v>
      </c>
      <c r="B16218" s="602"/>
      <c r="C16218" s="602"/>
      <c r="D16218" s="603"/>
      <c r="E16218" s="604" t="s">
        <v>4146</v>
      </c>
      <c r="F16218" s="619">
        <v>0.5</v>
      </c>
      <c r="G16218" s="606">
        <v>10126.453049872727</v>
      </c>
      <c r="H16218" s="607">
        <v>5063.2299999999996</v>
      </c>
    </row>
    <row r="16219" spans="1:8">
      <c r="A16219" s="601"/>
      <c r="B16219" s="602"/>
      <c r="C16219" s="602"/>
      <c r="D16219" s="603"/>
      <c r="E16219" s="604" t="s">
        <v>4141</v>
      </c>
      <c r="F16219" s="619" t="s">
        <v>4141</v>
      </c>
      <c r="G16219" s="606" t="s">
        <v>4141</v>
      </c>
      <c r="H16219" s="607" t="s">
        <v>4141</v>
      </c>
    </row>
    <row r="16220" spans="1:8">
      <c r="A16220" s="620"/>
      <c r="B16220" s="621"/>
      <c r="C16220" s="621"/>
      <c r="D16220" s="622"/>
      <c r="E16220" s="623" t="s">
        <v>4147</v>
      </c>
      <c r="F16220" s="624"/>
      <c r="G16220" s="625"/>
      <c r="H16220" s="612">
        <v>5856.84</v>
      </c>
    </row>
    <row r="16221" spans="1:8">
      <c r="A16221" s="626" t="s">
        <v>4148</v>
      </c>
      <c r="B16221" s="627"/>
      <c r="C16221" s="628"/>
      <c r="D16221" s="629"/>
      <c r="E16221" s="628"/>
      <c r="F16221" s="628"/>
      <c r="G16221" s="630"/>
      <c r="H16221" s="631"/>
    </row>
    <row r="16222" spans="1:8">
      <c r="A16222" s="594" t="s">
        <v>4064</v>
      </c>
      <c r="B16222" s="595"/>
      <c r="C16222" s="595"/>
      <c r="D16222" s="596"/>
      <c r="E16222" s="597" t="s">
        <v>4130</v>
      </c>
      <c r="F16222" s="598" t="s">
        <v>4132</v>
      </c>
      <c r="G16222" s="599" t="s">
        <v>4133</v>
      </c>
      <c r="H16222" s="600" t="s">
        <v>4134</v>
      </c>
    </row>
    <row r="16223" spans="1:8">
      <c r="A16223" s="601" t="s">
        <v>4149</v>
      </c>
      <c r="B16223" s="602"/>
      <c r="C16223" s="602"/>
      <c r="D16223" s="603"/>
      <c r="E16223" s="604" t="s">
        <v>4140</v>
      </c>
      <c r="F16223" s="655">
        <v>1.1000000000000001</v>
      </c>
      <c r="G16223" s="606">
        <v>64783.484999999993</v>
      </c>
      <c r="H16223" s="607">
        <v>71261.83</v>
      </c>
    </row>
    <row r="16224" spans="1:8">
      <c r="A16224" s="601"/>
      <c r="B16224" s="602"/>
      <c r="C16224" s="602"/>
      <c r="D16224" s="603"/>
      <c r="E16224" s="604" t="s">
        <v>4141</v>
      </c>
      <c r="F16224" s="655"/>
      <c r="G16224" s="606" t="s">
        <v>4141</v>
      </c>
      <c r="H16224" s="607" t="s">
        <v>4141</v>
      </c>
    </row>
    <row r="16225" spans="1:8">
      <c r="A16225" s="601"/>
      <c r="B16225" s="602"/>
      <c r="C16225" s="602"/>
      <c r="D16225" s="603"/>
      <c r="E16225" s="623" t="s">
        <v>4150</v>
      </c>
      <c r="F16225" s="624"/>
      <c r="G16225" s="625"/>
      <c r="H16225" s="612">
        <v>71261.83</v>
      </c>
    </row>
    <row r="16226" spans="1:8">
      <c r="A16226" s="634" t="s">
        <v>4151</v>
      </c>
      <c r="B16226" s="635"/>
      <c r="C16226" s="636"/>
      <c r="D16226" s="637"/>
      <c r="E16226" s="636"/>
      <c r="F16226" s="636"/>
      <c r="G16226" s="638"/>
      <c r="H16226" s="639"/>
    </row>
    <row r="16227" spans="1:8">
      <c r="A16227" s="594" t="s">
        <v>4064</v>
      </c>
      <c r="B16227" s="595"/>
      <c r="C16227" s="595"/>
      <c r="D16227" s="596"/>
      <c r="E16227" s="597" t="s">
        <v>4130</v>
      </c>
      <c r="F16227" s="598" t="s">
        <v>4144</v>
      </c>
      <c r="G16227" s="599" t="s">
        <v>4133</v>
      </c>
      <c r="H16227" s="600" t="s">
        <v>4134</v>
      </c>
    </row>
    <row r="16228" spans="1:8">
      <c r="A16228" s="601" t="s">
        <v>4195</v>
      </c>
      <c r="B16228" s="602"/>
      <c r="C16228" s="602"/>
      <c r="D16228" s="603"/>
      <c r="E16228" s="604" t="s">
        <v>4146</v>
      </c>
      <c r="F16228" s="640">
        <v>0.5</v>
      </c>
      <c r="G16228" s="606">
        <v>45029.264109374999</v>
      </c>
      <c r="H16228" s="607">
        <v>22514.63</v>
      </c>
    </row>
    <row r="16229" spans="1:8">
      <c r="A16229" s="601"/>
      <c r="B16229" s="602"/>
      <c r="C16229" s="602"/>
      <c r="D16229" s="603"/>
      <c r="E16229" s="604" t="s">
        <v>4141</v>
      </c>
      <c r="F16229" s="605"/>
      <c r="G16229" s="606" t="s">
        <v>4141</v>
      </c>
      <c r="H16229" s="607" t="s">
        <v>4141</v>
      </c>
    </row>
    <row r="16230" spans="1:8" ht="13.5" thickBot="1">
      <c r="A16230" s="641"/>
      <c r="B16230" s="642"/>
      <c r="C16230" s="642"/>
      <c r="D16230" s="643"/>
      <c r="E16230" s="644" t="s">
        <v>4153</v>
      </c>
      <c r="F16230" s="645"/>
      <c r="G16230" s="646"/>
      <c r="H16230" s="647">
        <v>22514.63</v>
      </c>
    </row>
    <row r="16231" spans="1:8" ht="13.5" thickBot="1">
      <c r="A16231" s="648" t="s">
        <v>4154</v>
      </c>
      <c r="B16231" s="649"/>
      <c r="C16231" s="649"/>
      <c r="D16231" s="649"/>
      <c r="E16231" s="650"/>
      <c r="F16231" s="651">
        <v>266571.7</v>
      </c>
      <c r="G16231" s="660"/>
      <c r="H16231" s="661"/>
    </row>
    <row r="16232" spans="1:8" ht="15">
      <c r="A16232" s="579"/>
      <c r="B16232" s="579"/>
      <c r="C16232" s="579"/>
      <c r="D16232" s="579"/>
      <c r="E16232" s="579"/>
      <c r="F16232" s="579"/>
      <c r="G16232" s="579"/>
      <c r="H16232" s="579"/>
    </row>
    <row r="16233" spans="1:8" ht="15.75" thickBot="1">
      <c r="A16233" s="587"/>
      <c r="B16233" s="587"/>
      <c r="C16233" s="587"/>
      <c r="D16233" s="587"/>
      <c r="E16233" s="587"/>
      <c r="F16233" s="587"/>
      <c r="G16233" s="587"/>
      <c r="H16233" s="587"/>
    </row>
    <row r="16234" spans="1:8" ht="26.25" thickBot="1">
      <c r="A16234" s="658" t="s">
        <v>4129</v>
      </c>
      <c r="B16234" s="574"/>
      <c r="C16234" s="659"/>
      <c r="D16234" s="582" t="s">
        <v>1246</v>
      </c>
      <c r="E16234" s="583" t="s">
        <v>4130</v>
      </c>
      <c r="F16234" s="584" t="s">
        <v>33</v>
      </c>
      <c r="G16234" s="585" t="s">
        <v>0</v>
      </c>
      <c r="H16234" s="586" t="s">
        <v>5580</v>
      </c>
    </row>
    <row r="16235" spans="1:8" ht="15.75" customHeight="1" thickBot="1">
      <c r="A16235" s="580"/>
      <c r="B16235" s="580"/>
      <c r="C16235" s="580"/>
      <c r="D16235" s="580"/>
      <c r="E16235" s="580"/>
      <c r="F16235" s="580"/>
      <c r="G16235" s="580"/>
      <c r="H16235" s="580"/>
    </row>
    <row r="16236" spans="1:8">
      <c r="A16236" s="588" t="s">
        <v>1297</v>
      </c>
      <c r="B16236" s="589"/>
      <c r="C16236" s="590"/>
      <c r="D16236" s="591"/>
      <c r="E16236" s="590"/>
      <c r="F16236" s="590"/>
      <c r="G16236" s="592"/>
      <c r="H16236" s="593"/>
    </row>
    <row r="16237" spans="1:8">
      <c r="A16237" s="594" t="s">
        <v>4064</v>
      </c>
      <c r="B16237" s="595"/>
      <c r="C16237" s="595"/>
      <c r="D16237" s="596"/>
      <c r="E16237" s="597" t="s">
        <v>4130</v>
      </c>
      <c r="F16237" s="598" t="s">
        <v>4132</v>
      </c>
      <c r="G16237" s="599" t="s">
        <v>4133</v>
      </c>
      <c r="H16237" s="600" t="s">
        <v>4134</v>
      </c>
    </row>
    <row r="16238" spans="1:8">
      <c r="A16238" s="601" t="s">
        <v>5581</v>
      </c>
      <c r="B16238" s="602"/>
      <c r="C16238" s="602"/>
      <c r="D16238" s="603"/>
      <c r="E16238" s="604" t="s">
        <v>4140</v>
      </c>
      <c r="F16238" s="605">
        <v>1.35</v>
      </c>
      <c r="G16238" s="606">
        <v>92327</v>
      </c>
      <c r="H16238" s="607">
        <v>124641.45</v>
      </c>
    </row>
    <row r="16239" spans="1:8">
      <c r="A16239" s="601" t="s">
        <v>4176</v>
      </c>
      <c r="B16239" s="602"/>
      <c r="C16239" s="602"/>
      <c r="D16239" s="603"/>
      <c r="E16239" s="604" t="s">
        <v>4177</v>
      </c>
      <c r="F16239" s="605">
        <v>24</v>
      </c>
      <c r="G16239" s="606">
        <v>32</v>
      </c>
      <c r="H16239" s="607">
        <v>768</v>
      </c>
    </row>
    <row r="16240" spans="1:8">
      <c r="A16240" s="601"/>
      <c r="B16240" s="602"/>
      <c r="C16240" s="602"/>
      <c r="D16240" s="603"/>
      <c r="E16240" s="604" t="s">
        <v>4141</v>
      </c>
      <c r="F16240" s="605"/>
      <c r="G16240" s="606" t="s">
        <v>4141</v>
      </c>
      <c r="H16240" s="607" t="s">
        <v>4141</v>
      </c>
    </row>
    <row r="16241" spans="1:8">
      <c r="A16241" s="601"/>
      <c r="B16241" s="602"/>
      <c r="C16241" s="602"/>
      <c r="D16241" s="603"/>
      <c r="E16241" s="604" t="s">
        <v>4141</v>
      </c>
      <c r="F16241" s="681"/>
      <c r="G16241" s="606" t="s">
        <v>4141</v>
      </c>
      <c r="H16241" s="607" t="s">
        <v>4141</v>
      </c>
    </row>
    <row r="16242" spans="1:8">
      <c r="A16242" s="608"/>
      <c r="B16242" s="609"/>
      <c r="C16242" s="609"/>
      <c r="D16242" s="610"/>
      <c r="E16242" s="623" t="s">
        <v>4142</v>
      </c>
      <c r="F16242" s="624"/>
      <c r="G16242" s="625"/>
      <c r="H16242" s="612">
        <v>125409.45</v>
      </c>
    </row>
    <row r="16243" spans="1:8">
      <c r="A16243" s="613" t="s">
        <v>4143</v>
      </c>
      <c r="B16243" s="614"/>
      <c r="C16243" s="615"/>
      <c r="D16243" s="616"/>
      <c r="E16243" s="615"/>
      <c r="F16243" s="615"/>
      <c r="G16243" s="617"/>
      <c r="H16243" s="618"/>
    </row>
    <row r="16244" spans="1:8">
      <c r="A16244" s="594" t="s">
        <v>4064</v>
      </c>
      <c r="B16244" s="595"/>
      <c r="C16244" s="595"/>
      <c r="D16244" s="596"/>
      <c r="E16244" s="597" t="s">
        <v>4130</v>
      </c>
      <c r="F16244" s="598" t="s">
        <v>4144</v>
      </c>
      <c r="G16244" s="599" t="s">
        <v>4133</v>
      </c>
      <c r="H16244" s="600" t="s">
        <v>4134</v>
      </c>
    </row>
    <row r="16245" spans="1:8">
      <c r="A16245" s="601" t="s">
        <v>4178</v>
      </c>
      <c r="B16245" s="602"/>
      <c r="C16245" s="602"/>
      <c r="D16245" s="603"/>
      <c r="E16245" s="604" t="s">
        <v>4146</v>
      </c>
      <c r="F16245" s="619">
        <v>0.05</v>
      </c>
      <c r="G16245" s="606">
        <v>175090.5</v>
      </c>
      <c r="H16245" s="607">
        <v>8754.5300000000007</v>
      </c>
    </row>
    <row r="16246" spans="1:8">
      <c r="A16246" s="601" t="s">
        <v>5540</v>
      </c>
      <c r="B16246" s="602"/>
      <c r="C16246" s="602"/>
      <c r="D16246" s="603"/>
      <c r="E16246" s="604" t="s">
        <v>4146</v>
      </c>
      <c r="F16246" s="619">
        <v>0.05</v>
      </c>
      <c r="G16246" s="606">
        <v>446455.05420555006</v>
      </c>
      <c r="H16246" s="607">
        <v>22322.75</v>
      </c>
    </row>
    <row r="16247" spans="1:8">
      <c r="A16247" s="601" t="s">
        <v>4145</v>
      </c>
      <c r="B16247" s="602"/>
      <c r="C16247" s="602"/>
      <c r="D16247" s="603"/>
      <c r="E16247" s="604" t="s">
        <v>4146</v>
      </c>
      <c r="F16247" s="619">
        <v>0.3</v>
      </c>
      <c r="G16247" s="606">
        <v>1587.2183463750353</v>
      </c>
      <c r="H16247" s="607">
        <v>476.17</v>
      </c>
    </row>
    <row r="16248" spans="1:8">
      <c r="A16248" s="620"/>
      <c r="B16248" s="621"/>
      <c r="C16248" s="621"/>
      <c r="D16248" s="622"/>
      <c r="E16248" s="623" t="s">
        <v>4147</v>
      </c>
      <c r="F16248" s="624"/>
      <c r="G16248" s="625"/>
      <c r="H16248" s="612">
        <v>31553.45</v>
      </c>
    </row>
    <row r="16249" spans="1:8">
      <c r="A16249" s="626" t="s">
        <v>4148</v>
      </c>
      <c r="B16249" s="627"/>
      <c r="C16249" s="628"/>
      <c r="D16249" s="629"/>
      <c r="E16249" s="628"/>
      <c r="F16249" s="628"/>
      <c r="G16249" s="630"/>
      <c r="H16249" s="631"/>
    </row>
    <row r="16250" spans="1:8">
      <c r="A16250" s="594" t="s">
        <v>4064</v>
      </c>
      <c r="B16250" s="595"/>
      <c r="C16250" s="595"/>
      <c r="D16250" s="596"/>
      <c r="E16250" s="597" t="s">
        <v>4130</v>
      </c>
      <c r="F16250" s="598" t="s">
        <v>4132</v>
      </c>
      <c r="G16250" s="599" t="s">
        <v>4133</v>
      </c>
      <c r="H16250" s="600" t="s">
        <v>4134</v>
      </c>
    </row>
    <row r="16251" spans="1:8">
      <c r="A16251" s="601" t="s">
        <v>4149</v>
      </c>
      <c r="B16251" s="602"/>
      <c r="C16251" s="602"/>
      <c r="D16251" s="603"/>
      <c r="E16251" s="604" t="s">
        <v>4140</v>
      </c>
      <c r="F16251" s="655">
        <v>1.35</v>
      </c>
      <c r="G16251" s="606">
        <v>64783.484999999993</v>
      </c>
      <c r="H16251" s="607">
        <v>87457.7</v>
      </c>
    </row>
    <row r="16252" spans="1:8">
      <c r="A16252" s="601"/>
      <c r="B16252" s="602"/>
      <c r="C16252" s="602"/>
      <c r="D16252" s="603"/>
      <c r="E16252" s="604" t="s">
        <v>4141</v>
      </c>
      <c r="F16252" s="655"/>
      <c r="G16252" s="606" t="s">
        <v>4141</v>
      </c>
      <c r="H16252" s="607" t="s">
        <v>4141</v>
      </c>
    </row>
    <row r="16253" spans="1:8">
      <c r="A16253" s="601"/>
      <c r="B16253" s="602"/>
      <c r="C16253" s="602"/>
      <c r="D16253" s="603"/>
      <c r="E16253" s="623" t="s">
        <v>4150</v>
      </c>
      <c r="F16253" s="624"/>
      <c r="G16253" s="625"/>
      <c r="H16253" s="612">
        <v>87457.7</v>
      </c>
    </row>
    <row r="16254" spans="1:8">
      <c r="A16254" s="634" t="s">
        <v>4151</v>
      </c>
      <c r="B16254" s="635"/>
      <c r="C16254" s="636"/>
      <c r="D16254" s="637"/>
      <c r="E16254" s="636"/>
      <c r="F16254" s="636"/>
      <c r="G16254" s="638"/>
      <c r="H16254" s="639"/>
    </row>
    <row r="16255" spans="1:8">
      <c r="A16255" s="594" t="s">
        <v>4064</v>
      </c>
      <c r="B16255" s="595"/>
      <c r="C16255" s="595"/>
      <c r="D16255" s="596"/>
      <c r="E16255" s="597" t="s">
        <v>4130</v>
      </c>
      <c r="F16255" s="598" t="s">
        <v>4144</v>
      </c>
      <c r="G16255" s="599" t="s">
        <v>4133</v>
      </c>
      <c r="H16255" s="600" t="s">
        <v>4134</v>
      </c>
    </row>
    <row r="16256" spans="1:8">
      <c r="A16256" s="601" t="s">
        <v>4264</v>
      </c>
      <c r="B16256" s="602"/>
      <c r="C16256" s="602"/>
      <c r="D16256" s="603"/>
      <c r="E16256" s="604" t="s">
        <v>4146</v>
      </c>
      <c r="F16256" s="605">
        <v>0.3</v>
      </c>
      <c r="G16256" s="606">
        <v>83625.776203124988</v>
      </c>
      <c r="H16256" s="607">
        <v>25087.73</v>
      </c>
    </row>
    <row r="16257" spans="1:8">
      <c r="A16257" s="601" t="s">
        <v>5574</v>
      </c>
      <c r="B16257" s="602"/>
      <c r="C16257" s="602"/>
      <c r="D16257" s="603"/>
      <c r="E16257" s="604" t="s">
        <v>4146</v>
      </c>
      <c r="F16257" s="605">
        <v>0.05</v>
      </c>
      <c r="G16257" s="606">
        <v>19298.256046874998</v>
      </c>
      <c r="H16257" s="607">
        <v>964.91</v>
      </c>
    </row>
    <row r="16258" spans="1:8" ht="13.5" thickBot="1">
      <c r="A16258" s="641"/>
      <c r="B16258" s="642"/>
      <c r="C16258" s="642"/>
      <c r="D16258" s="643"/>
      <c r="E16258" s="644" t="s">
        <v>4153</v>
      </c>
      <c r="F16258" s="645"/>
      <c r="G16258" s="646"/>
      <c r="H16258" s="647">
        <v>26052.639999999999</v>
      </c>
    </row>
    <row r="16259" spans="1:8" ht="13.5" thickBot="1">
      <c r="A16259" s="648" t="s">
        <v>4154</v>
      </c>
      <c r="B16259" s="649"/>
      <c r="C16259" s="649"/>
      <c r="D16259" s="649"/>
      <c r="E16259" s="650"/>
      <c r="F16259" s="651">
        <v>270473.24</v>
      </c>
      <c r="G16259" s="660"/>
      <c r="H16259" s="661"/>
    </row>
    <row r="16260" spans="1:8" ht="15">
      <c r="A16260" s="579"/>
      <c r="B16260" s="579"/>
      <c r="C16260" s="579"/>
      <c r="D16260" s="579"/>
      <c r="E16260" s="579"/>
      <c r="F16260" s="579"/>
      <c r="G16260" s="579"/>
      <c r="H16260" s="579"/>
    </row>
    <row r="16261" spans="1:8" ht="15.75" thickBot="1">
      <c r="A16261" s="587"/>
      <c r="B16261" s="587"/>
      <c r="C16261" s="587"/>
      <c r="D16261" s="587"/>
      <c r="E16261" s="587"/>
      <c r="F16261" s="587"/>
      <c r="G16261" s="587"/>
      <c r="H16261" s="587"/>
    </row>
    <row r="16262" spans="1:8" ht="26.25" thickBot="1">
      <c r="A16262" s="658" t="s">
        <v>4129</v>
      </c>
      <c r="B16262" s="574"/>
      <c r="C16262" s="659"/>
      <c r="D16262" s="582" t="s">
        <v>1248</v>
      </c>
      <c r="E16262" s="583" t="s">
        <v>4130</v>
      </c>
      <c r="F16262" s="584" t="s">
        <v>33</v>
      </c>
      <c r="G16262" s="585" t="s">
        <v>0</v>
      </c>
      <c r="H16262" s="586" t="s">
        <v>5582</v>
      </c>
    </row>
    <row r="16263" spans="1:8" ht="15.75" customHeight="1" thickBot="1">
      <c r="A16263" s="580"/>
      <c r="B16263" s="580"/>
      <c r="C16263" s="580"/>
      <c r="D16263" s="580"/>
      <c r="E16263" s="580"/>
      <c r="F16263" s="580"/>
      <c r="G16263" s="580"/>
      <c r="H16263" s="580"/>
    </row>
    <row r="16264" spans="1:8">
      <c r="A16264" s="588" t="s">
        <v>1297</v>
      </c>
      <c r="B16264" s="589"/>
      <c r="C16264" s="590"/>
      <c r="D16264" s="591"/>
      <c r="E16264" s="590"/>
      <c r="F16264" s="590"/>
      <c r="G16264" s="592"/>
      <c r="H16264" s="593"/>
    </row>
    <row r="16265" spans="1:8">
      <c r="A16265" s="594" t="s">
        <v>4064</v>
      </c>
      <c r="B16265" s="595"/>
      <c r="C16265" s="595"/>
      <c r="D16265" s="596"/>
      <c r="E16265" s="597" t="s">
        <v>4130</v>
      </c>
      <c r="F16265" s="598" t="s">
        <v>4132</v>
      </c>
      <c r="G16265" s="599" t="s">
        <v>4133</v>
      </c>
      <c r="H16265" s="600" t="s">
        <v>4134</v>
      </c>
    </row>
    <row r="16266" spans="1:8">
      <c r="A16266" s="601" t="s">
        <v>5581</v>
      </c>
      <c r="B16266" s="602"/>
      <c r="C16266" s="602"/>
      <c r="D16266" s="603"/>
      <c r="E16266" s="604" t="s">
        <v>4140</v>
      </c>
      <c r="F16266" s="605">
        <v>1.35</v>
      </c>
      <c r="G16266" s="606">
        <v>92327</v>
      </c>
      <c r="H16266" s="607">
        <v>124641.45</v>
      </c>
    </row>
    <row r="16267" spans="1:8">
      <c r="A16267" s="601"/>
      <c r="B16267" s="602"/>
      <c r="C16267" s="602"/>
      <c r="D16267" s="603"/>
      <c r="E16267" s="604" t="s">
        <v>4141</v>
      </c>
      <c r="F16267" s="605"/>
      <c r="G16267" s="606" t="s">
        <v>4141</v>
      </c>
      <c r="H16267" s="607" t="s">
        <v>4141</v>
      </c>
    </row>
    <row r="16268" spans="1:8">
      <c r="A16268" s="601"/>
      <c r="B16268" s="602"/>
      <c r="C16268" s="602"/>
      <c r="D16268" s="603"/>
      <c r="E16268" s="604" t="s">
        <v>4141</v>
      </c>
      <c r="F16268" s="605"/>
      <c r="G16268" s="606" t="s">
        <v>4141</v>
      </c>
      <c r="H16268" s="607" t="s">
        <v>4141</v>
      </c>
    </row>
    <row r="16269" spans="1:8">
      <c r="A16269" s="601"/>
      <c r="B16269" s="602"/>
      <c r="C16269" s="602"/>
      <c r="D16269" s="603"/>
      <c r="E16269" s="604" t="s">
        <v>4141</v>
      </c>
      <c r="F16269" s="681"/>
      <c r="G16269" s="606" t="s">
        <v>4141</v>
      </c>
      <c r="H16269" s="607" t="s">
        <v>4141</v>
      </c>
    </row>
    <row r="16270" spans="1:8">
      <c r="A16270" s="608"/>
      <c r="B16270" s="609"/>
      <c r="C16270" s="609"/>
      <c r="D16270" s="610"/>
      <c r="E16270" s="623" t="s">
        <v>4142</v>
      </c>
      <c r="F16270" s="624"/>
      <c r="G16270" s="625"/>
      <c r="H16270" s="612">
        <v>124641.45</v>
      </c>
    </row>
    <row r="16271" spans="1:8">
      <c r="A16271" s="613" t="s">
        <v>4143</v>
      </c>
      <c r="B16271" s="614"/>
      <c r="C16271" s="615"/>
      <c r="D16271" s="616"/>
      <c r="E16271" s="615"/>
      <c r="F16271" s="615"/>
      <c r="G16271" s="617"/>
      <c r="H16271" s="618"/>
    </row>
    <row r="16272" spans="1:8">
      <c r="A16272" s="594" t="s">
        <v>4064</v>
      </c>
      <c r="B16272" s="595"/>
      <c r="C16272" s="595"/>
      <c r="D16272" s="596"/>
      <c r="E16272" s="597" t="s">
        <v>4130</v>
      </c>
      <c r="F16272" s="598" t="s">
        <v>4144</v>
      </c>
      <c r="G16272" s="599" t="s">
        <v>4133</v>
      </c>
      <c r="H16272" s="600" t="s">
        <v>4134</v>
      </c>
    </row>
    <row r="16273" spans="1:8">
      <c r="A16273" s="601" t="s">
        <v>4145</v>
      </c>
      <c r="B16273" s="602"/>
      <c r="C16273" s="602"/>
      <c r="D16273" s="603"/>
      <c r="E16273" s="604" t="s">
        <v>4146</v>
      </c>
      <c r="F16273" s="619">
        <v>0.78</v>
      </c>
      <c r="G16273" s="606">
        <v>1587.2183463750353</v>
      </c>
      <c r="H16273" s="607">
        <v>1238.03</v>
      </c>
    </row>
    <row r="16274" spans="1:8">
      <c r="A16274" s="601" t="s">
        <v>5438</v>
      </c>
      <c r="B16274" s="602"/>
      <c r="C16274" s="602"/>
      <c r="D16274" s="603"/>
      <c r="E16274" s="604" t="s">
        <v>4146</v>
      </c>
      <c r="F16274" s="619">
        <v>0.78</v>
      </c>
      <c r="G16274" s="606">
        <v>10126.453049872727</v>
      </c>
      <c r="H16274" s="607">
        <v>7898.63</v>
      </c>
    </row>
    <row r="16275" spans="1:8">
      <c r="A16275" s="601"/>
      <c r="B16275" s="602"/>
      <c r="C16275" s="602"/>
      <c r="D16275" s="603"/>
      <c r="E16275" s="604" t="s">
        <v>4141</v>
      </c>
      <c r="F16275" s="619" t="s">
        <v>4141</v>
      </c>
      <c r="G16275" s="606" t="s">
        <v>4141</v>
      </c>
      <c r="H16275" s="607" t="s">
        <v>4141</v>
      </c>
    </row>
    <row r="16276" spans="1:8">
      <c r="A16276" s="620"/>
      <c r="B16276" s="621"/>
      <c r="C16276" s="621"/>
      <c r="D16276" s="622"/>
      <c r="E16276" s="623" t="s">
        <v>4147</v>
      </c>
      <c r="F16276" s="624"/>
      <c r="G16276" s="625"/>
      <c r="H16276" s="612">
        <v>9136.66</v>
      </c>
    </row>
    <row r="16277" spans="1:8">
      <c r="A16277" s="626" t="s">
        <v>4148</v>
      </c>
      <c r="B16277" s="627"/>
      <c r="C16277" s="628"/>
      <c r="D16277" s="629"/>
      <c r="E16277" s="628"/>
      <c r="F16277" s="628"/>
      <c r="G16277" s="630"/>
      <c r="H16277" s="631"/>
    </row>
    <row r="16278" spans="1:8">
      <c r="A16278" s="594" t="s">
        <v>4064</v>
      </c>
      <c r="B16278" s="595"/>
      <c r="C16278" s="595"/>
      <c r="D16278" s="596"/>
      <c r="E16278" s="597" t="s">
        <v>4130</v>
      </c>
      <c r="F16278" s="598" t="s">
        <v>4132</v>
      </c>
      <c r="G16278" s="599" t="s">
        <v>4133</v>
      </c>
      <c r="H16278" s="600" t="s">
        <v>4134</v>
      </c>
    </row>
    <row r="16279" spans="1:8">
      <c r="A16279" s="601" t="s">
        <v>4149</v>
      </c>
      <c r="B16279" s="602"/>
      <c r="C16279" s="602"/>
      <c r="D16279" s="603"/>
      <c r="E16279" s="604" t="s">
        <v>4140</v>
      </c>
      <c r="F16279" s="655">
        <v>1.35</v>
      </c>
      <c r="G16279" s="606">
        <v>64783.484999999993</v>
      </c>
      <c r="H16279" s="607">
        <v>87457.7</v>
      </c>
    </row>
    <row r="16280" spans="1:8">
      <c r="A16280" s="601"/>
      <c r="B16280" s="602"/>
      <c r="C16280" s="602"/>
      <c r="D16280" s="603"/>
      <c r="E16280" s="604" t="s">
        <v>4141</v>
      </c>
      <c r="F16280" s="655"/>
      <c r="G16280" s="606" t="s">
        <v>4141</v>
      </c>
      <c r="H16280" s="607" t="s">
        <v>4141</v>
      </c>
    </row>
    <row r="16281" spans="1:8">
      <c r="A16281" s="601"/>
      <c r="B16281" s="602"/>
      <c r="C16281" s="602"/>
      <c r="D16281" s="603"/>
      <c r="E16281" s="623" t="s">
        <v>4150</v>
      </c>
      <c r="F16281" s="624"/>
      <c r="G16281" s="625"/>
      <c r="H16281" s="612">
        <v>87457.7</v>
      </c>
    </row>
    <row r="16282" spans="1:8">
      <c r="A16282" s="634" t="s">
        <v>4151</v>
      </c>
      <c r="B16282" s="635"/>
      <c r="C16282" s="636"/>
      <c r="D16282" s="637"/>
      <c r="E16282" s="636"/>
      <c r="F16282" s="636"/>
      <c r="G16282" s="638"/>
      <c r="H16282" s="639"/>
    </row>
    <row r="16283" spans="1:8">
      <c r="A16283" s="594" t="s">
        <v>4064</v>
      </c>
      <c r="B16283" s="595"/>
      <c r="C16283" s="595"/>
      <c r="D16283" s="596"/>
      <c r="E16283" s="597" t="s">
        <v>4130</v>
      </c>
      <c r="F16283" s="598" t="s">
        <v>4144</v>
      </c>
      <c r="G16283" s="599" t="s">
        <v>4133</v>
      </c>
      <c r="H16283" s="600" t="s">
        <v>4134</v>
      </c>
    </row>
    <row r="16284" spans="1:8">
      <c r="A16284" s="601" t="s">
        <v>4152</v>
      </c>
      <c r="B16284" s="602"/>
      <c r="C16284" s="602"/>
      <c r="D16284" s="603"/>
      <c r="E16284" s="604" t="s">
        <v>4146</v>
      </c>
      <c r="F16284" s="640">
        <v>0.78</v>
      </c>
      <c r="G16284" s="606">
        <v>64327.520156250001</v>
      </c>
      <c r="H16284" s="607">
        <v>50175.47</v>
      </c>
    </row>
    <row r="16285" spans="1:8">
      <c r="A16285" s="601"/>
      <c r="B16285" s="602"/>
      <c r="C16285" s="602"/>
      <c r="D16285" s="603"/>
      <c r="E16285" s="604" t="s">
        <v>4141</v>
      </c>
      <c r="F16285" s="605"/>
      <c r="G16285" s="606" t="s">
        <v>4141</v>
      </c>
      <c r="H16285" s="607" t="s">
        <v>4141</v>
      </c>
    </row>
    <row r="16286" spans="1:8" ht="13.5" thickBot="1">
      <c r="A16286" s="641"/>
      <c r="B16286" s="642"/>
      <c r="C16286" s="642"/>
      <c r="D16286" s="643"/>
      <c r="E16286" s="644" t="s">
        <v>4153</v>
      </c>
      <c r="F16286" s="645"/>
      <c r="G16286" s="646"/>
      <c r="H16286" s="647">
        <v>50175.47</v>
      </c>
    </row>
    <row r="16287" spans="1:8" ht="13.5" thickBot="1">
      <c r="A16287" s="648" t="s">
        <v>4154</v>
      </c>
      <c r="B16287" s="649"/>
      <c r="C16287" s="649"/>
      <c r="D16287" s="649"/>
      <c r="E16287" s="650"/>
      <c r="F16287" s="651">
        <v>271411.28000000003</v>
      </c>
      <c r="G16287" s="660"/>
      <c r="H16287" s="661"/>
    </row>
    <row r="16288" spans="1:8" ht="15">
      <c r="A16288" s="579"/>
      <c r="B16288" s="579"/>
      <c r="C16288" s="579"/>
      <c r="D16288" s="579"/>
      <c r="E16288" s="579"/>
      <c r="F16288" s="579"/>
      <c r="G16288" s="579"/>
      <c r="H16288" s="579"/>
    </row>
    <row r="16289" spans="1:8" ht="15.75" thickBot="1">
      <c r="A16289" s="587"/>
      <c r="B16289" s="587"/>
      <c r="C16289" s="587"/>
      <c r="D16289" s="587"/>
      <c r="E16289" s="587"/>
      <c r="F16289" s="587"/>
      <c r="G16289" s="587"/>
      <c r="H16289" s="587"/>
    </row>
    <row r="16290" spans="1:8" ht="26.25" thickBot="1">
      <c r="A16290" s="658" t="s">
        <v>4129</v>
      </c>
      <c r="B16290" s="574"/>
      <c r="C16290" s="659"/>
      <c r="D16290" s="582" t="s">
        <v>1250</v>
      </c>
      <c r="E16290" s="583" t="s">
        <v>4130</v>
      </c>
      <c r="F16290" s="584" t="s">
        <v>2</v>
      </c>
      <c r="G16290" s="585" t="s">
        <v>0</v>
      </c>
      <c r="H16290" s="586" t="s">
        <v>5583</v>
      </c>
    </row>
    <row r="16291" spans="1:8" ht="15.75" customHeight="1" thickBot="1">
      <c r="A16291" s="580"/>
      <c r="B16291" s="580"/>
      <c r="C16291" s="580"/>
      <c r="D16291" s="580"/>
      <c r="E16291" s="580"/>
      <c r="F16291" s="580"/>
      <c r="G16291" s="580"/>
      <c r="H16291" s="580"/>
    </row>
    <row r="16292" spans="1:8">
      <c r="A16292" s="588" t="s">
        <v>1297</v>
      </c>
      <c r="B16292" s="589"/>
      <c r="C16292" s="590"/>
      <c r="D16292" s="591"/>
      <c r="E16292" s="590"/>
      <c r="F16292" s="590"/>
      <c r="G16292" s="592"/>
      <c r="H16292" s="593"/>
    </row>
    <row r="16293" spans="1:8">
      <c r="A16293" s="594" t="s">
        <v>4064</v>
      </c>
      <c r="B16293" s="595"/>
      <c r="C16293" s="595"/>
      <c r="D16293" s="596"/>
      <c r="E16293" s="597" t="s">
        <v>4130</v>
      </c>
      <c r="F16293" s="598" t="s">
        <v>4132</v>
      </c>
      <c r="G16293" s="599" t="s">
        <v>4133</v>
      </c>
      <c r="H16293" s="600" t="s">
        <v>4134</v>
      </c>
    </row>
    <row r="16294" spans="1:8">
      <c r="A16294" s="601" t="s">
        <v>5584</v>
      </c>
      <c r="B16294" s="602"/>
      <c r="C16294" s="602"/>
      <c r="D16294" s="603"/>
      <c r="E16294" s="604" t="s">
        <v>4138</v>
      </c>
      <c r="F16294" s="605">
        <v>1</v>
      </c>
      <c r="G16294" s="606">
        <v>9616</v>
      </c>
      <c r="H16294" s="607">
        <v>9616</v>
      </c>
    </row>
    <row r="16295" spans="1:8">
      <c r="A16295" s="601" t="s">
        <v>5585</v>
      </c>
      <c r="B16295" s="602"/>
      <c r="C16295" s="602"/>
      <c r="D16295" s="603"/>
      <c r="E16295" s="604" t="s">
        <v>4263</v>
      </c>
      <c r="F16295" s="605">
        <v>0.01</v>
      </c>
      <c r="G16295" s="606">
        <v>152250</v>
      </c>
      <c r="H16295" s="607">
        <v>1522.5</v>
      </c>
    </row>
    <row r="16296" spans="1:8">
      <c r="A16296" s="601"/>
      <c r="B16296" s="602"/>
      <c r="C16296" s="602"/>
      <c r="D16296" s="603"/>
      <c r="E16296" s="604" t="s">
        <v>4141</v>
      </c>
      <c r="F16296" s="605"/>
      <c r="G16296" s="606" t="s">
        <v>4141</v>
      </c>
      <c r="H16296" s="607" t="s">
        <v>4141</v>
      </c>
    </row>
    <row r="16297" spans="1:8">
      <c r="A16297" s="601"/>
      <c r="B16297" s="602"/>
      <c r="C16297" s="602"/>
      <c r="D16297" s="603"/>
      <c r="E16297" s="604" t="s">
        <v>4141</v>
      </c>
      <c r="F16297" s="681"/>
      <c r="G16297" s="606" t="s">
        <v>4141</v>
      </c>
      <c r="H16297" s="607" t="s">
        <v>4141</v>
      </c>
    </row>
    <row r="16298" spans="1:8">
      <c r="A16298" s="608"/>
      <c r="B16298" s="609"/>
      <c r="C16298" s="609"/>
      <c r="D16298" s="610"/>
      <c r="E16298" s="623" t="s">
        <v>4142</v>
      </c>
      <c r="F16298" s="624"/>
      <c r="G16298" s="625"/>
      <c r="H16298" s="612">
        <v>11138.5</v>
      </c>
    </row>
    <row r="16299" spans="1:8">
      <c r="A16299" s="613" t="s">
        <v>4143</v>
      </c>
      <c r="B16299" s="614"/>
      <c r="C16299" s="615"/>
      <c r="D16299" s="616"/>
      <c r="E16299" s="615"/>
      <c r="F16299" s="615"/>
      <c r="G16299" s="617"/>
      <c r="H16299" s="618"/>
    </row>
    <row r="16300" spans="1:8">
      <c r="A16300" s="594" t="s">
        <v>4064</v>
      </c>
      <c r="B16300" s="595"/>
      <c r="C16300" s="595"/>
      <c r="D16300" s="596"/>
      <c r="E16300" s="597" t="s">
        <v>4130</v>
      </c>
      <c r="F16300" s="598" t="s">
        <v>4144</v>
      </c>
      <c r="G16300" s="599" t="s">
        <v>4133</v>
      </c>
      <c r="H16300" s="600" t="s">
        <v>4134</v>
      </c>
    </row>
    <row r="16301" spans="1:8">
      <c r="A16301" s="601" t="s">
        <v>4145</v>
      </c>
      <c r="B16301" s="602"/>
      <c r="C16301" s="602"/>
      <c r="D16301" s="603"/>
      <c r="E16301" s="604" t="s">
        <v>4146</v>
      </c>
      <c r="F16301" s="619">
        <v>0.15</v>
      </c>
      <c r="G16301" s="606">
        <v>1587.2183463750353</v>
      </c>
      <c r="H16301" s="607">
        <v>238.08</v>
      </c>
    </row>
    <row r="16302" spans="1:8">
      <c r="A16302" s="601"/>
      <c r="B16302" s="602"/>
      <c r="C16302" s="602"/>
      <c r="D16302" s="603"/>
      <c r="E16302" s="604" t="s">
        <v>4141</v>
      </c>
      <c r="F16302" s="619" t="s">
        <v>4141</v>
      </c>
      <c r="G16302" s="606" t="s">
        <v>4141</v>
      </c>
      <c r="H16302" s="607" t="s">
        <v>4141</v>
      </c>
    </row>
    <row r="16303" spans="1:8">
      <c r="A16303" s="601"/>
      <c r="B16303" s="602"/>
      <c r="C16303" s="602"/>
      <c r="D16303" s="603"/>
      <c r="E16303" s="604" t="s">
        <v>4141</v>
      </c>
      <c r="F16303" s="619" t="s">
        <v>4141</v>
      </c>
      <c r="G16303" s="606" t="s">
        <v>4141</v>
      </c>
      <c r="H16303" s="607" t="s">
        <v>4141</v>
      </c>
    </row>
    <row r="16304" spans="1:8">
      <c r="A16304" s="620"/>
      <c r="B16304" s="621"/>
      <c r="C16304" s="621"/>
      <c r="D16304" s="622"/>
      <c r="E16304" s="623" t="s">
        <v>4147</v>
      </c>
      <c r="F16304" s="624"/>
      <c r="G16304" s="625"/>
      <c r="H16304" s="612">
        <v>238.08</v>
      </c>
    </row>
    <row r="16305" spans="1:8">
      <c r="A16305" s="626" t="s">
        <v>4148</v>
      </c>
      <c r="B16305" s="627"/>
      <c r="C16305" s="628"/>
      <c r="D16305" s="629"/>
      <c r="E16305" s="628"/>
      <c r="F16305" s="628"/>
      <c r="G16305" s="630"/>
      <c r="H16305" s="631"/>
    </row>
    <row r="16306" spans="1:8">
      <c r="A16306" s="594" t="s">
        <v>4064</v>
      </c>
      <c r="B16306" s="595"/>
      <c r="C16306" s="595"/>
      <c r="D16306" s="596"/>
      <c r="E16306" s="597" t="s">
        <v>4130</v>
      </c>
      <c r="F16306" s="598" t="s">
        <v>4132</v>
      </c>
      <c r="G16306" s="599" t="s">
        <v>4133</v>
      </c>
      <c r="H16306" s="600" t="s">
        <v>4134</v>
      </c>
    </row>
    <row r="16307" spans="1:8">
      <c r="A16307" s="601" t="s">
        <v>4149</v>
      </c>
      <c r="B16307" s="602"/>
      <c r="C16307" s="602"/>
      <c r="D16307" s="603"/>
      <c r="E16307" s="604" t="s">
        <v>4140</v>
      </c>
      <c r="F16307" s="655">
        <v>0.02</v>
      </c>
      <c r="G16307" s="606">
        <v>64783.484999999993</v>
      </c>
      <c r="H16307" s="607">
        <v>1295.67</v>
      </c>
    </row>
    <row r="16308" spans="1:8">
      <c r="A16308" s="601"/>
      <c r="B16308" s="602"/>
      <c r="C16308" s="602"/>
      <c r="D16308" s="603"/>
      <c r="E16308" s="604" t="s">
        <v>4141</v>
      </c>
      <c r="F16308" s="655"/>
      <c r="G16308" s="606" t="s">
        <v>4141</v>
      </c>
      <c r="H16308" s="607" t="s">
        <v>4141</v>
      </c>
    </row>
    <row r="16309" spans="1:8">
      <c r="A16309" s="601"/>
      <c r="B16309" s="602"/>
      <c r="C16309" s="602"/>
      <c r="D16309" s="603"/>
      <c r="E16309" s="623" t="s">
        <v>4150</v>
      </c>
      <c r="F16309" s="624"/>
      <c r="G16309" s="625"/>
      <c r="H16309" s="612">
        <v>1295.67</v>
      </c>
    </row>
    <row r="16310" spans="1:8">
      <c r="A16310" s="634" t="s">
        <v>4151</v>
      </c>
      <c r="B16310" s="635"/>
      <c r="C16310" s="636"/>
      <c r="D16310" s="637"/>
      <c r="E16310" s="636"/>
      <c r="F16310" s="636"/>
      <c r="G16310" s="638"/>
      <c r="H16310" s="639"/>
    </row>
    <row r="16311" spans="1:8">
      <c r="A16311" s="594" t="s">
        <v>4064</v>
      </c>
      <c r="B16311" s="595"/>
      <c r="C16311" s="595"/>
      <c r="D16311" s="596"/>
      <c r="E16311" s="597" t="s">
        <v>4130</v>
      </c>
      <c r="F16311" s="598" t="s">
        <v>4144</v>
      </c>
      <c r="G16311" s="599" t="s">
        <v>4133</v>
      </c>
      <c r="H16311" s="600" t="s">
        <v>4134</v>
      </c>
    </row>
    <row r="16312" spans="1:8">
      <c r="A16312" s="601" t="s">
        <v>4195</v>
      </c>
      <c r="B16312" s="602"/>
      <c r="C16312" s="602"/>
      <c r="D16312" s="603"/>
      <c r="E16312" s="604" t="s">
        <v>4146</v>
      </c>
      <c r="F16312" s="640">
        <v>0.15</v>
      </c>
      <c r="G16312" s="606">
        <v>45029.264109374999</v>
      </c>
      <c r="H16312" s="607">
        <v>6754.39</v>
      </c>
    </row>
    <row r="16313" spans="1:8">
      <c r="A16313" s="601"/>
      <c r="B16313" s="602"/>
      <c r="C16313" s="602"/>
      <c r="D16313" s="603"/>
      <c r="E16313" s="604" t="s">
        <v>4141</v>
      </c>
      <c r="F16313" s="605"/>
      <c r="G16313" s="606" t="s">
        <v>4141</v>
      </c>
      <c r="H16313" s="607" t="s">
        <v>4141</v>
      </c>
    </row>
    <row r="16314" spans="1:8" ht="13.5" thickBot="1">
      <c r="A16314" s="641"/>
      <c r="B16314" s="642"/>
      <c r="C16314" s="642"/>
      <c r="D16314" s="643"/>
      <c r="E16314" s="644" t="s">
        <v>4153</v>
      </c>
      <c r="F16314" s="645"/>
      <c r="G16314" s="646"/>
      <c r="H16314" s="647">
        <v>6754.39</v>
      </c>
    </row>
    <row r="16315" spans="1:8" ht="13.5" thickBot="1">
      <c r="A16315" s="648" t="s">
        <v>4154</v>
      </c>
      <c r="B16315" s="649"/>
      <c r="C16315" s="649"/>
      <c r="D16315" s="649"/>
      <c r="E16315" s="650"/>
      <c r="F16315" s="651">
        <v>19426.64</v>
      </c>
      <c r="G16315" s="660"/>
      <c r="H16315" s="661"/>
    </row>
    <row r="16316" spans="1:8" ht="15.75" thickBot="1">
      <c r="A16316" s="579"/>
      <c r="B16316" s="579"/>
      <c r="C16316" s="579"/>
      <c r="D16316" s="579"/>
      <c r="E16316" s="579"/>
      <c r="F16316" s="579"/>
      <c r="G16316" s="579"/>
      <c r="H16316" s="579"/>
    </row>
    <row r="16317" spans="1:8" ht="15.75" thickBot="1">
      <c r="A16317" s="580"/>
      <c r="B16317" s="580"/>
      <c r="C16317" s="580"/>
      <c r="D16317" s="580"/>
      <c r="E16317" s="580"/>
      <c r="F16317" s="580"/>
      <c r="G16317" s="580"/>
      <c r="H16317" s="580"/>
    </row>
    <row r="16318" spans="1:8" ht="26.25" thickBot="1">
      <c r="A16318" s="573" t="s">
        <v>4129</v>
      </c>
      <c r="B16318" s="581"/>
      <c r="C16318" s="581"/>
      <c r="D16318" s="582" t="s">
        <v>1252</v>
      </c>
      <c r="E16318" s="583" t="s">
        <v>4130</v>
      </c>
      <c r="F16318" s="584" t="s">
        <v>33</v>
      </c>
      <c r="G16318" s="585" t="s">
        <v>0</v>
      </c>
      <c r="H16318" s="586" t="s">
        <v>5586</v>
      </c>
    </row>
    <row r="16319" spans="1:8" ht="15.75" customHeight="1" thickBot="1">
      <c r="A16319" s="580"/>
      <c r="B16319" s="580"/>
      <c r="C16319" s="580"/>
      <c r="D16319" s="580"/>
      <c r="E16319" s="580"/>
      <c r="F16319" s="580"/>
      <c r="G16319" s="580"/>
      <c r="H16319" s="580"/>
    </row>
    <row r="16320" spans="1:8">
      <c r="A16320" s="674" t="s">
        <v>1297</v>
      </c>
      <c r="B16320" s="675"/>
      <c r="C16320" s="675"/>
      <c r="D16320" s="675"/>
      <c r="E16320" s="675"/>
      <c r="F16320" s="675"/>
      <c r="G16320" s="675"/>
      <c r="H16320" s="676"/>
    </row>
    <row r="16321" spans="1:8">
      <c r="A16321" s="594" t="s">
        <v>4064</v>
      </c>
      <c r="B16321" s="595"/>
      <c r="C16321" s="595"/>
      <c r="D16321" s="596"/>
      <c r="E16321" s="597" t="s">
        <v>4130</v>
      </c>
      <c r="F16321" s="598" t="s">
        <v>4132</v>
      </c>
      <c r="G16321" s="599" t="s">
        <v>4133</v>
      </c>
      <c r="H16321" s="600" t="s">
        <v>4134</v>
      </c>
    </row>
    <row r="16322" spans="1:8">
      <c r="A16322" s="601" t="s">
        <v>4932</v>
      </c>
      <c r="B16322" s="602"/>
      <c r="C16322" s="602"/>
      <c r="D16322" s="603"/>
      <c r="E16322" s="604" t="s">
        <v>4140</v>
      </c>
      <c r="F16322" s="605">
        <v>1</v>
      </c>
      <c r="G16322" s="606">
        <v>1015702</v>
      </c>
      <c r="H16322" s="607">
        <v>1015702</v>
      </c>
    </row>
    <row r="16323" spans="1:8">
      <c r="A16323" s="601" t="s">
        <v>4933</v>
      </c>
      <c r="B16323" s="602"/>
      <c r="C16323" s="602"/>
      <c r="D16323" s="603"/>
      <c r="E16323" s="604" t="s">
        <v>4164</v>
      </c>
      <c r="F16323" s="605">
        <v>0.5</v>
      </c>
      <c r="G16323" s="606">
        <v>25955</v>
      </c>
      <c r="H16323" s="607">
        <v>12977.5</v>
      </c>
    </row>
    <row r="16324" spans="1:8">
      <c r="A16324" s="601" t="s">
        <v>5587</v>
      </c>
      <c r="B16324" s="602"/>
      <c r="C16324" s="602"/>
      <c r="D16324" s="603"/>
      <c r="E16324" s="604" t="s">
        <v>4263</v>
      </c>
      <c r="F16324" s="605">
        <v>6.5</v>
      </c>
      <c r="G16324" s="606">
        <v>12122</v>
      </c>
      <c r="H16324" s="607">
        <v>78793</v>
      </c>
    </row>
    <row r="16325" spans="1:8">
      <c r="A16325" s="601" t="s">
        <v>5588</v>
      </c>
      <c r="B16325" s="602"/>
      <c r="C16325" s="602"/>
      <c r="D16325" s="603"/>
      <c r="E16325" s="604" t="s">
        <v>4136</v>
      </c>
      <c r="F16325" s="605">
        <v>1.05</v>
      </c>
      <c r="G16325" s="606">
        <v>8649</v>
      </c>
      <c r="H16325" s="607">
        <v>9081.4500000000007</v>
      </c>
    </row>
    <row r="16326" spans="1:8">
      <c r="A16326" s="601"/>
      <c r="B16326" s="602"/>
      <c r="C16326" s="602"/>
      <c r="D16326" s="603"/>
      <c r="E16326" s="604" t="s">
        <v>4141</v>
      </c>
      <c r="F16326" s="605"/>
      <c r="G16326" s="606" t="s">
        <v>4141</v>
      </c>
      <c r="H16326" s="607" t="s">
        <v>4141</v>
      </c>
    </row>
    <row r="16327" spans="1:8">
      <c r="A16327" s="601"/>
      <c r="B16327" s="602"/>
      <c r="C16327" s="602"/>
      <c r="D16327" s="603"/>
      <c r="E16327" s="623" t="s">
        <v>4142</v>
      </c>
      <c r="F16327" s="624"/>
      <c r="G16327" s="625"/>
      <c r="H16327" s="612">
        <v>1116553.95</v>
      </c>
    </row>
    <row r="16328" spans="1:8">
      <c r="A16328" s="677" t="s">
        <v>4143</v>
      </c>
      <c r="B16328" s="678"/>
      <c r="C16328" s="678"/>
      <c r="D16328" s="678"/>
      <c r="E16328" s="678"/>
      <c r="F16328" s="678"/>
      <c r="G16328" s="678"/>
      <c r="H16328" s="679"/>
    </row>
    <row r="16329" spans="1:8">
      <c r="A16329" s="594" t="s">
        <v>4129</v>
      </c>
      <c r="B16329" s="595"/>
      <c r="C16329" s="595"/>
      <c r="D16329" s="596"/>
      <c r="E16329" s="597" t="s">
        <v>4130</v>
      </c>
      <c r="F16329" s="598" t="s">
        <v>4144</v>
      </c>
      <c r="G16329" s="599" t="s">
        <v>4133</v>
      </c>
      <c r="H16329" s="600" t="s">
        <v>4134</v>
      </c>
    </row>
    <row r="16330" spans="1:8">
      <c r="A16330" s="601" t="s">
        <v>4145</v>
      </c>
      <c r="B16330" s="602"/>
      <c r="C16330" s="602"/>
      <c r="D16330" s="603"/>
      <c r="E16330" s="604" t="s">
        <v>4146</v>
      </c>
      <c r="F16330" s="619">
        <v>2.5</v>
      </c>
      <c r="G16330" s="606">
        <v>1587.2183463750353</v>
      </c>
      <c r="H16330" s="607">
        <v>3968.05</v>
      </c>
    </row>
    <row r="16331" spans="1:8">
      <c r="A16331" s="601" t="s">
        <v>4935</v>
      </c>
      <c r="B16331" s="602"/>
      <c r="C16331" s="602"/>
      <c r="D16331" s="603"/>
      <c r="E16331" s="604" t="s">
        <v>4146</v>
      </c>
      <c r="F16331" s="619">
        <v>2.5</v>
      </c>
      <c r="G16331" s="606">
        <v>9078.8889412652024</v>
      </c>
      <c r="H16331" s="607">
        <v>22697.22</v>
      </c>
    </row>
    <row r="16332" spans="1:8">
      <c r="A16332" s="601" t="s">
        <v>4936</v>
      </c>
      <c r="B16332" s="602"/>
      <c r="C16332" s="602"/>
      <c r="D16332" s="603"/>
      <c r="E16332" s="604" t="s">
        <v>4146</v>
      </c>
      <c r="F16332" s="619">
        <v>2.5</v>
      </c>
      <c r="G16332" s="606">
        <v>2793.5042896200621</v>
      </c>
      <c r="H16332" s="607">
        <v>6983.76</v>
      </c>
    </row>
    <row r="16333" spans="1:8">
      <c r="A16333" s="601" t="s">
        <v>4185</v>
      </c>
      <c r="B16333" s="602"/>
      <c r="C16333" s="602"/>
      <c r="D16333" s="603"/>
      <c r="E16333" s="604" t="s">
        <v>4146</v>
      </c>
      <c r="F16333" s="619">
        <v>0.25</v>
      </c>
      <c r="G16333" s="606">
        <v>10824.829122277741</v>
      </c>
      <c r="H16333" s="607">
        <v>2706.21</v>
      </c>
    </row>
    <row r="16334" spans="1:8">
      <c r="A16334" s="620"/>
      <c r="B16334" s="621"/>
      <c r="C16334" s="621"/>
      <c r="D16334" s="622"/>
      <c r="E16334" s="623" t="s">
        <v>4147</v>
      </c>
      <c r="F16334" s="624"/>
      <c r="G16334" s="625"/>
      <c r="H16334" s="612">
        <v>36355.24</v>
      </c>
    </row>
    <row r="16335" spans="1:8">
      <c r="A16335" s="677" t="s">
        <v>4148</v>
      </c>
      <c r="B16335" s="678"/>
      <c r="C16335" s="678"/>
      <c r="D16335" s="678"/>
      <c r="E16335" s="678"/>
      <c r="F16335" s="678"/>
      <c r="G16335" s="678"/>
      <c r="H16335" s="679"/>
    </row>
    <row r="16336" spans="1:8">
      <c r="A16336" s="594" t="s">
        <v>4064</v>
      </c>
      <c r="B16336" s="595"/>
      <c r="C16336" s="595"/>
      <c r="D16336" s="596"/>
      <c r="E16336" s="597" t="s">
        <v>4130</v>
      </c>
      <c r="F16336" s="598" t="s">
        <v>4132</v>
      </c>
      <c r="G16336" s="599" t="s">
        <v>4133</v>
      </c>
      <c r="H16336" s="600" t="s">
        <v>4134</v>
      </c>
    </row>
    <row r="16337" spans="1:8">
      <c r="A16337" s="601" t="s">
        <v>4149</v>
      </c>
      <c r="B16337" s="602"/>
      <c r="C16337" s="602"/>
      <c r="D16337" s="603"/>
      <c r="E16337" s="604" t="s">
        <v>4140</v>
      </c>
      <c r="F16337" s="632">
        <v>0.6</v>
      </c>
      <c r="G16337" s="606">
        <v>64783.484999999993</v>
      </c>
      <c r="H16337" s="607">
        <v>38870.089999999997</v>
      </c>
    </row>
    <row r="16338" spans="1:8">
      <c r="A16338" s="601"/>
      <c r="B16338" s="602"/>
      <c r="C16338" s="602"/>
      <c r="D16338" s="603"/>
      <c r="E16338" s="623" t="s">
        <v>4150</v>
      </c>
      <c r="F16338" s="624"/>
      <c r="G16338" s="625"/>
      <c r="H16338" s="612">
        <v>38870.089999999997</v>
      </c>
    </row>
    <row r="16339" spans="1:8">
      <c r="A16339" s="677" t="s">
        <v>4151</v>
      </c>
      <c r="B16339" s="678"/>
      <c r="C16339" s="678"/>
      <c r="D16339" s="678"/>
      <c r="E16339" s="678"/>
      <c r="F16339" s="678"/>
      <c r="G16339" s="678"/>
      <c r="H16339" s="679"/>
    </row>
    <row r="16340" spans="1:8">
      <c r="A16340" s="594" t="s">
        <v>4064</v>
      </c>
      <c r="B16340" s="595"/>
      <c r="C16340" s="595"/>
      <c r="D16340" s="596"/>
      <c r="E16340" s="597" t="s">
        <v>4130</v>
      </c>
      <c r="F16340" s="598" t="s">
        <v>4144</v>
      </c>
      <c r="G16340" s="599" t="s">
        <v>4133</v>
      </c>
      <c r="H16340" s="600" t="s">
        <v>4134</v>
      </c>
    </row>
    <row r="16341" spans="1:8">
      <c r="A16341" s="601" t="s">
        <v>4152</v>
      </c>
      <c r="B16341" s="602"/>
      <c r="C16341" s="602"/>
      <c r="D16341" s="603"/>
      <c r="E16341" s="604" t="s">
        <v>4146</v>
      </c>
      <c r="F16341" s="640">
        <v>2.5</v>
      </c>
      <c r="G16341" s="606">
        <v>64327.520156250001</v>
      </c>
      <c r="H16341" s="607">
        <v>160818.79999999999</v>
      </c>
    </row>
    <row r="16342" spans="1:8">
      <c r="A16342" s="601"/>
      <c r="B16342" s="602"/>
      <c r="C16342" s="602"/>
      <c r="D16342" s="603"/>
      <c r="E16342" s="604" t="s">
        <v>4141</v>
      </c>
      <c r="F16342" s="605"/>
      <c r="G16342" s="606" t="s">
        <v>4141</v>
      </c>
      <c r="H16342" s="607" t="s">
        <v>4141</v>
      </c>
    </row>
    <row r="16343" spans="1:8" ht="13.5" thickBot="1">
      <c r="A16343" s="641"/>
      <c r="B16343" s="642"/>
      <c r="C16343" s="642"/>
      <c r="D16343" s="643"/>
      <c r="E16343" s="644" t="s">
        <v>4153</v>
      </c>
      <c r="F16343" s="645"/>
      <c r="G16343" s="646"/>
      <c r="H16343" s="647">
        <v>160818.79999999999</v>
      </c>
    </row>
    <row r="16344" spans="1:8" ht="13.5" thickBot="1">
      <c r="A16344" s="648" t="s">
        <v>4154</v>
      </c>
      <c r="B16344" s="649"/>
      <c r="C16344" s="649"/>
      <c r="D16344" s="649"/>
      <c r="E16344" s="650"/>
      <c r="F16344" s="651">
        <v>1352598.08</v>
      </c>
      <c r="G16344" s="652"/>
      <c r="H16344" s="653"/>
    </row>
    <row r="16345" spans="1:8" ht="15.75" thickBot="1">
      <c r="A16345" s="579"/>
      <c r="B16345" s="579"/>
      <c r="C16345" s="579"/>
      <c r="D16345" s="579"/>
      <c r="E16345" s="579"/>
      <c r="F16345" s="579"/>
      <c r="G16345" s="579"/>
      <c r="H16345" s="579"/>
    </row>
    <row r="16346" spans="1:8" ht="15.75" thickBot="1">
      <c r="A16346" s="580"/>
      <c r="B16346" s="580"/>
      <c r="C16346" s="580"/>
      <c r="D16346" s="580"/>
      <c r="E16346" s="580"/>
      <c r="F16346" s="580"/>
      <c r="G16346" s="580"/>
      <c r="H16346" s="580"/>
    </row>
    <row r="16347" spans="1:8" ht="26.25" thickBot="1">
      <c r="A16347" s="573" t="s">
        <v>4129</v>
      </c>
      <c r="B16347" s="581"/>
      <c r="C16347" s="581"/>
      <c r="D16347" s="582" t="s">
        <v>1254</v>
      </c>
      <c r="E16347" s="583" t="s">
        <v>4130</v>
      </c>
      <c r="F16347" s="584" t="s">
        <v>1255</v>
      </c>
      <c r="G16347" s="585" t="s">
        <v>0</v>
      </c>
      <c r="H16347" s="586" t="s">
        <v>5589</v>
      </c>
    </row>
    <row r="16348" spans="1:8" ht="15.75" customHeight="1" thickBot="1">
      <c r="A16348" s="580"/>
      <c r="B16348" s="580"/>
      <c r="C16348" s="580"/>
      <c r="D16348" s="580"/>
      <c r="E16348" s="580"/>
      <c r="F16348" s="580"/>
      <c r="G16348" s="580"/>
      <c r="H16348" s="580"/>
    </row>
    <row r="16349" spans="1:8">
      <c r="A16349" s="674" t="s">
        <v>1297</v>
      </c>
      <c r="B16349" s="675"/>
      <c r="C16349" s="675"/>
      <c r="D16349" s="675"/>
      <c r="E16349" s="675"/>
      <c r="F16349" s="675"/>
      <c r="G16349" s="675"/>
      <c r="H16349" s="676"/>
    </row>
    <row r="16350" spans="1:8">
      <c r="A16350" s="594" t="s">
        <v>4064</v>
      </c>
      <c r="B16350" s="595"/>
      <c r="C16350" s="595"/>
      <c r="D16350" s="596"/>
      <c r="E16350" s="597" t="s">
        <v>4130</v>
      </c>
      <c r="F16350" s="598" t="s">
        <v>4132</v>
      </c>
      <c r="G16350" s="599" t="s">
        <v>4133</v>
      </c>
      <c r="H16350" s="600" t="s">
        <v>4134</v>
      </c>
    </row>
    <row r="16351" spans="1:8">
      <c r="A16351" s="601" t="s">
        <v>5590</v>
      </c>
      <c r="B16351" s="602"/>
      <c r="C16351" s="602"/>
      <c r="D16351" s="603"/>
      <c r="E16351" s="604" t="s">
        <v>4263</v>
      </c>
      <c r="F16351" s="605">
        <v>0.4</v>
      </c>
      <c r="G16351" s="606">
        <v>5618</v>
      </c>
      <c r="H16351" s="607">
        <v>2247.1999999999998</v>
      </c>
    </row>
    <row r="16352" spans="1:8">
      <c r="A16352" s="601" t="s">
        <v>4921</v>
      </c>
      <c r="B16352" s="602"/>
      <c r="C16352" s="602"/>
      <c r="D16352" s="603"/>
      <c r="E16352" s="604" t="s">
        <v>4263</v>
      </c>
      <c r="F16352" s="605">
        <v>0.6</v>
      </c>
      <c r="G16352" s="606">
        <v>5164</v>
      </c>
      <c r="H16352" s="607">
        <v>3098.4</v>
      </c>
    </row>
    <row r="16353" spans="1:8">
      <c r="A16353" s="601"/>
      <c r="B16353" s="602"/>
      <c r="C16353" s="602"/>
      <c r="D16353" s="603"/>
      <c r="E16353" s="604" t="s">
        <v>4141</v>
      </c>
      <c r="F16353" s="605"/>
      <c r="G16353" s="606" t="s">
        <v>4141</v>
      </c>
      <c r="H16353" s="607" t="s">
        <v>4141</v>
      </c>
    </row>
    <row r="16354" spans="1:8">
      <c r="A16354" s="601"/>
      <c r="B16354" s="602"/>
      <c r="C16354" s="602"/>
      <c r="D16354" s="603"/>
      <c r="E16354" s="604" t="s">
        <v>4141</v>
      </c>
      <c r="F16354" s="605"/>
      <c r="G16354" s="606" t="s">
        <v>4141</v>
      </c>
      <c r="H16354" s="607" t="s">
        <v>4141</v>
      </c>
    </row>
    <row r="16355" spans="1:8">
      <c r="A16355" s="601"/>
      <c r="B16355" s="602"/>
      <c r="C16355" s="602"/>
      <c r="D16355" s="603"/>
      <c r="E16355" s="604" t="s">
        <v>4141</v>
      </c>
      <c r="F16355" s="605"/>
      <c r="G16355" s="606" t="s">
        <v>4141</v>
      </c>
      <c r="H16355" s="607" t="s">
        <v>4141</v>
      </c>
    </row>
    <row r="16356" spans="1:8">
      <c r="A16356" s="601"/>
      <c r="B16356" s="602"/>
      <c r="C16356" s="602"/>
      <c r="D16356" s="603"/>
      <c r="E16356" s="623" t="s">
        <v>4142</v>
      </c>
      <c r="F16356" s="624"/>
      <c r="G16356" s="625"/>
      <c r="H16356" s="612">
        <v>5345.6</v>
      </c>
    </row>
    <row r="16357" spans="1:8">
      <c r="A16357" s="677" t="s">
        <v>4143</v>
      </c>
      <c r="B16357" s="678"/>
      <c r="C16357" s="678"/>
      <c r="D16357" s="678"/>
      <c r="E16357" s="678"/>
      <c r="F16357" s="678"/>
      <c r="G16357" s="678"/>
      <c r="H16357" s="679"/>
    </row>
    <row r="16358" spans="1:8">
      <c r="A16358" s="594" t="s">
        <v>4129</v>
      </c>
      <c r="B16358" s="595"/>
      <c r="C16358" s="595"/>
      <c r="D16358" s="596"/>
      <c r="E16358" s="597" t="s">
        <v>4130</v>
      </c>
      <c r="F16358" s="598" t="s">
        <v>4144</v>
      </c>
      <c r="G16358" s="599" t="s">
        <v>4133</v>
      </c>
      <c r="H16358" s="600" t="s">
        <v>4134</v>
      </c>
    </row>
    <row r="16359" spans="1:8">
      <c r="A16359" s="601" t="s">
        <v>4145</v>
      </c>
      <c r="B16359" s="602"/>
      <c r="C16359" s="602"/>
      <c r="D16359" s="603"/>
      <c r="E16359" s="604" t="s">
        <v>4146</v>
      </c>
      <c r="F16359" s="619">
        <v>0.46</v>
      </c>
      <c r="G16359" s="606">
        <v>1587.2183463750353</v>
      </c>
      <c r="H16359" s="607">
        <v>730.12</v>
      </c>
    </row>
    <row r="16360" spans="1:8">
      <c r="A16360" s="601"/>
      <c r="B16360" s="602"/>
      <c r="C16360" s="602"/>
      <c r="D16360" s="603"/>
      <c r="E16360" s="604" t="s">
        <v>4141</v>
      </c>
      <c r="F16360" s="619" t="s">
        <v>4141</v>
      </c>
      <c r="G16360" s="606" t="s">
        <v>4141</v>
      </c>
      <c r="H16360" s="607" t="s">
        <v>4141</v>
      </c>
    </row>
    <row r="16361" spans="1:8">
      <c r="A16361" s="601"/>
      <c r="B16361" s="602"/>
      <c r="C16361" s="602"/>
      <c r="D16361" s="603"/>
      <c r="E16361" s="604" t="s">
        <v>4141</v>
      </c>
      <c r="F16361" s="619" t="s">
        <v>4141</v>
      </c>
      <c r="G16361" s="606" t="s">
        <v>4141</v>
      </c>
      <c r="H16361" s="607" t="s">
        <v>4141</v>
      </c>
    </row>
    <row r="16362" spans="1:8">
      <c r="A16362" s="601"/>
      <c r="B16362" s="602"/>
      <c r="C16362" s="602"/>
      <c r="D16362" s="603"/>
      <c r="E16362" s="604" t="s">
        <v>4141</v>
      </c>
      <c r="F16362" s="619" t="s">
        <v>4141</v>
      </c>
      <c r="G16362" s="606" t="s">
        <v>4141</v>
      </c>
      <c r="H16362" s="607" t="s">
        <v>4141</v>
      </c>
    </row>
    <row r="16363" spans="1:8">
      <c r="A16363" s="620"/>
      <c r="B16363" s="621"/>
      <c r="C16363" s="621"/>
      <c r="D16363" s="622"/>
      <c r="E16363" s="623" t="s">
        <v>4147</v>
      </c>
      <c r="F16363" s="624"/>
      <c r="G16363" s="625"/>
      <c r="H16363" s="612">
        <v>730.12</v>
      </c>
    </row>
    <row r="16364" spans="1:8">
      <c r="A16364" s="677" t="s">
        <v>4148</v>
      </c>
      <c r="B16364" s="678"/>
      <c r="C16364" s="678"/>
      <c r="D16364" s="678"/>
      <c r="E16364" s="678"/>
      <c r="F16364" s="678"/>
      <c r="G16364" s="678"/>
      <c r="H16364" s="679"/>
    </row>
    <row r="16365" spans="1:8">
      <c r="A16365" s="594" t="s">
        <v>4064</v>
      </c>
      <c r="B16365" s="595"/>
      <c r="C16365" s="595"/>
      <c r="D16365" s="596"/>
      <c r="E16365" s="597" t="s">
        <v>4130</v>
      </c>
      <c r="F16365" s="598" t="s">
        <v>4132</v>
      </c>
      <c r="G16365" s="599" t="s">
        <v>4133</v>
      </c>
      <c r="H16365" s="600" t="s">
        <v>4134</v>
      </c>
    </row>
    <row r="16366" spans="1:8">
      <c r="A16366" s="601" t="s">
        <v>4149</v>
      </c>
      <c r="B16366" s="602"/>
      <c r="C16366" s="602"/>
      <c r="D16366" s="603"/>
      <c r="E16366" s="604" t="s">
        <v>4140</v>
      </c>
      <c r="F16366" s="632">
        <v>0.05</v>
      </c>
      <c r="G16366" s="606">
        <v>64783.484999999993</v>
      </c>
      <c r="H16366" s="607">
        <v>3239.17</v>
      </c>
    </row>
    <row r="16367" spans="1:8">
      <c r="A16367" s="601"/>
      <c r="B16367" s="602"/>
      <c r="C16367" s="602"/>
      <c r="D16367" s="603"/>
      <c r="E16367" s="623" t="s">
        <v>4150</v>
      </c>
      <c r="F16367" s="624"/>
      <c r="G16367" s="625"/>
      <c r="H16367" s="612">
        <v>3239.17</v>
      </c>
    </row>
    <row r="16368" spans="1:8">
      <c r="A16368" s="677" t="s">
        <v>4151</v>
      </c>
      <c r="B16368" s="678"/>
      <c r="C16368" s="678"/>
      <c r="D16368" s="678"/>
      <c r="E16368" s="678"/>
      <c r="F16368" s="678"/>
      <c r="G16368" s="678"/>
      <c r="H16368" s="679"/>
    </row>
    <row r="16369" spans="1:8">
      <c r="A16369" s="594" t="s">
        <v>4064</v>
      </c>
      <c r="B16369" s="595"/>
      <c r="C16369" s="595"/>
      <c r="D16369" s="596"/>
      <c r="E16369" s="597" t="s">
        <v>4130</v>
      </c>
      <c r="F16369" s="598" t="s">
        <v>4144</v>
      </c>
      <c r="G16369" s="599" t="s">
        <v>4133</v>
      </c>
      <c r="H16369" s="600" t="s">
        <v>4134</v>
      </c>
    </row>
    <row r="16370" spans="1:8">
      <c r="A16370" s="601" t="s">
        <v>4195</v>
      </c>
      <c r="B16370" s="602"/>
      <c r="C16370" s="602"/>
      <c r="D16370" s="603"/>
      <c r="E16370" s="604" t="s">
        <v>4146</v>
      </c>
      <c r="F16370" s="640">
        <v>0.46</v>
      </c>
      <c r="G16370" s="606">
        <v>45029.264109374999</v>
      </c>
      <c r="H16370" s="607">
        <v>20713.46</v>
      </c>
    </row>
    <row r="16371" spans="1:8">
      <c r="A16371" s="601"/>
      <c r="B16371" s="602"/>
      <c r="C16371" s="602"/>
      <c r="D16371" s="603"/>
      <c r="E16371" s="604" t="s">
        <v>4141</v>
      </c>
      <c r="F16371" s="605"/>
      <c r="G16371" s="606" t="s">
        <v>4141</v>
      </c>
      <c r="H16371" s="607" t="s">
        <v>4141</v>
      </c>
    </row>
    <row r="16372" spans="1:8" ht="13.5" thickBot="1">
      <c r="A16372" s="641"/>
      <c r="B16372" s="642"/>
      <c r="C16372" s="642"/>
      <c r="D16372" s="643"/>
      <c r="E16372" s="644" t="s">
        <v>4153</v>
      </c>
      <c r="F16372" s="645"/>
      <c r="G16372" s="646"/>
      <c r="H16372" s="647">
        <v>20713.46</v>
      </c>
    </row>
    <row r="16373" spans="1:8" ht="13.5" thickBot="1">
      <c r="A16373" s="648" t="s">
        <v>4154</v>
      </c>
      <c r="B16373" s="649"/>
      <c r="C16373" s="649"/>
      <c r="D16373" s="649"/>
      <c r="E16373" s="650"/>
      <c r="F16373" s="651">
        <v>30028.35</v>
      </c>
      <c r="G16373" s="652"/>
      <c r="H16373" s="653"/>
    </row>
    <row r="16374" spans="1:8" ht="15">
      <c r="A16374" s="579"/>
      <c r="B16374" s="579"/>
      <c r="C16374" s="579"/>
      <c r="D16374" s="579"/>
      <c r="E16374" s="579"/>
      <c r="F16374" s="579"/>
      <c r="G16374" s="579"/>
      <c r="H16374" s="579"/>
    </row>
    <row r="16375" spans="1:8" ht="15.75" thickBot="1">
      <c r="A16375" s="654"/>
      <c r="B16375" s="654"/>
      <c r="C16375" s="654"/>
      <c r="D16375" s="654"/>
      <c r="E16375" s="654"/>
      <c r="F16375" s="654"/>
      <c r="G16375" s="654"/>
      <c r="H16375" s="654"/>
    </row>
    <row r="16376" spans="1:8" ht="26.25" thickBot="1">
      <c r="A16376" s="573" t="s">
        <v>4129</v>
      </c>
      <c r="B16376" s="581"/>
      <c r="C16376" s="581"/>
      <c r="D16376" s="582" t="s">
        <v>1257</v>
      </c>
      <c r="E16376" s="583" t="s">
        <v>4130</v>
      </c>
      <c r="F16376" s="584" t="s">
        <v>25</v>
      </c>
      <c r="G16376" s="585" t="s">
        <v>0</v>
      </c>
      <c r="H16376" s="586" t="s">
        <v>5591</v>
      </c>
    </row>
    <row r="16377" spans="1:8" ht="15.75" customHeight="1" thickBot="1">
      <c r="A16377" s="587"/>
      <c r="B16377" s="587"/>
      <c r="C16377" s="587"/>
      <c r="D16377" s="587"/>
      <c r="E16377" s="587"/>
      <c r="F16377" s="587"/>
      <c r="G16377" s="587"/>
      <c r="H16377" s="587"/>
    </row>
    <row r="16378" spans="1:8">
      <c r="A16378" s="588" t="s">
        <v>1297</v>
      </c>
      <c r="B16378" s="589"/>
      <c r="C16378" s="590"/>
      <c r="D16378" s="591"/>
      <c r="E16378" s="590"/>
      <c r="F16378" s="590"/>
      <c r="G16378" s="592"/>
      <c r="H16378" s="593"/>
    </row>
    <row r="16379" spans="1:8">
      <c r="A16379" s="594" t="s">
        <v>4064</v>
      </c>
      <c r="B16379" s="595"/>
      <c r="C16379" s="595"/>
      <c r="D16379" s="596"/>
      <c r="E16379" s="597" t="s">
        <v>4130</v>
      </c>
      <c r="F16379" s="598" t="s">
        <v>4132</v>
      </c>
      <c r="G16379" s="599" t="s">
        <v>4133</v>
      </c>
      <c r="H16379" s="600" t="s">
        <v>4134</v>
      </c>
    </row>
    <row r="16380" spans="1:8" ht="13.5">
      <c r="A16380" s="601" t="s">
        <v>5592</v>
      </c>
      <c r="B16380" s="602"/>
      <c r="C16380" s="602"/>
      <c r="D16380" s="603"/>
      <c r="E16380" s="604" t="s">
        <v>4136</v>
      </c>
      <c r="F16380" s="670">
        <v>1.03</v>
      </c>
      <c r="G16380" s="606">
        <v>105729</v>
      </c>
      <c r="H16380" s="607">
        <v>108900.87</v>
      </c>
    </row>
    <row r="16381" spans="1:8">
      <c r="A16381" s="601" t="s">
        <v>5593</v>
      </c>
      <c r="B16381" s="602"/>
      <c r="C16381" s="602"/>
      <c r="D16381" s="603"/>
      <c r="E16381" s="604" t="s">
        <v>4138</v>
      </c>
      <c r="F16381" s="605">
        <v>7.0000000000000007E-2</v>
      </c>
      <c r="G16381" s="606">
        <v>44360</v>
      </c>
      <c r="H16381" s="607">
        <v>3105.2</v>
      </c>
    </row>
    <row r="16382" spans="1:8">
      <c r="A16382" s="601"/>
      <c r="B16382" s="602"/>
      <c r="C16382" s="602"/>
      <c r="D16382" s="603"/>
      <c r="E16382" s="611" t="s">
        <v>4142</v>
      </c>
      <c r="F16382" s="611"/>
      <c r="G16382" s="611"/>
      <c r="H16382" s="612">
        <v>112006.07</v>
      </c>
    </row>
    <row r="16383" spans="1:8">
      <c r="A16383" s="613" t="s">
        <v>4143</v>
      </c>
      <c r="B16383" s="614"/>
      <c r="C16383" s="615"/>
      <c r="D16383" s="616"/>
      <c r="E16383" s="615"/>
      <c r="F16383" s="615"/>
      <c r="G16383" s="617"/>
      <c r="H16383" s="618"/>
    </row>
    <row r="16384" spans="1:8">
      <c r="A16384" s="594" t="s">
        <v>4064</v>
      </c>
      <c r="B16384" s="595"/>
      <c r="C16384" s="595"/>
      <c r="D16384" s="596"/>
      <c r="E16384" s="597" t="s">
        <v>4130</v>
      </c>
      <c r="F16384" s="598" t="s">
        <v>4144</v>
      </c>
      <c r="G16384" s="599" t="s">
        <v>4133</v>
      </c>
      <c r="H16384" s="600" t="s">
        <v>4134</v>
      </c>
    </row>
    <row r="16385" spans="1:8">
      <c r="A16385" s="601" t="s">
        <v>4145</v>
      </c>
      <c r="B16385" s="602"/>
      <c r="C16385" s="602"/>
      <c r="D16385" s="603"/>
      <c r="E16385" s="604" t="s">
        <v>4146</v>
      </c>
      <c r="F16385" s="619">
        <v>0.92</v>
      </c>
      <c r="G16385" s="606">
        <v>1587.2183463750353</v>
      </c>
      <c r="H16385" s="607">
        <v>1460.24</v>
      </c>
    </row>
    <row r="16386" spans="1:8">
      <c r="A16386" s="601"/>
      <c r="B16386" s="602"/>
      <c r="C16386" s="602"/>
      <c r="D16386" s="603"/>
      <c r="E16386" s="604" t="s">
        <v>4141</v>
      </c>
      <c r="F16386" s="619" t="s">
        <v>4141</v>
      </c>
      <c r="G16386" s="606" t="s">
        <v>4141</v>
      </c>
      <c r="H16386" s="607" t="s">
        <v>4141</v>
      </c>
    </row>
    <row r="16387" spans="1:8">
      <c r="A16387" s="601"/>
      <c r="B16387" s="602"/>
      <c r="C16387" s="602"/>
      <c r="D16387" s="603"/>
      <c r="E16387" s="604" t="s">
        <v>4141</v>
      </c>
      <c r="F16387" s="619" t="s">
        <v>4141</v>
      </c>
      <c r="G16387" s="606" t="s">
        <v>4141</v>
      </c>
      <c r="H16387" s="607" t="s">
        <v>4141</v>
      </c>
    </row>
    <row r="16388" spans="1:8">
      <c r="A16388" s="620"/>
      <c r="B16388" s="621"/>
      <c r="C16388" s="621"/>
      <c r="D16388" s="622"/>
      <c r="E16388" s="623" t="s">
        <v>4147</v>
      </c>
      <c r="F16388" s="624"/>
      <c r="G16388" s="625"/>
      <c r="H16388" s="612">
        <v>1460.24</v>
      </c>
    </row>
    <row r="16389" spans="1:8">
      <c r="A16389" s="626" t="s">
        <v>4148</v>
      </c>
      <c r="B16389" s="627"/>
      <c r="C16389" s="628"/>
      <c r="D16389" s="629"/>
      <c r="E16389" s="628"/>
      <c r="F16389" s="628"/>
      <c r="G16389" s="630"/>
      <c r="H16389" s="631"/>
    </row>
    <row r="16390" spans="1:8">
      <c r="A16390" s="594" t="s">
        <v>4064</v>
      </c>
      <c r="B16390" s="595"/>
      <c r="C16390" s="595"/>
      <c r="D16390" s="596"/>
      <c r="E16390" s="597" t="s">
        <v>4130</v>
      </c>
      <c r="F16390" s="598" t="s">
        <v>4132</v>
      </c>
      <c r="G16390" s="599" t="s">
        <v>4133</v>
      </c>
      <c r="H16390" s="600" t="s">
        <v>4134</v>
      </c>
    </row>
    <row r="16391" spans="1:8">
      <c r="A16391" s="601" t="s">
        <v>4149</v>
      </c>
      <c r="B16391" s="602"/>
      <c r="C16391" s="602"/>
      <c r="D16391" s="603"/>
      <c r="E16391" s="604" t="s">
        <v>4140</v>
      </c>
      <c r="F16391" s="632">
        <v>9.5100000000000004E-2</v>
      </c>
      <c r="G16391" s="606">
        <v>64783.484999999993</v>
      </c>
      <c r="H16391" s="607">
        <v>6160.91</v>
      </c>
    </row>
    <row r="16392" spans="1:8">
      <c r="A16392" s="601"/>
      <c r="B16392" s="602"/>
      <c r="C16392" s="602"/>
      <c r="D16392" s="603"/>
      <c r="E16392" s="623" t="s">
        <v>4150</v>
      </c>
      <c r="F16392" s="624"/>
      <c r="G16392" s="625"/>
      <c r="H16392" s="612">
        <v>6160.91</v>
      </c>
    </row>
    <row r="16393" spans="1:8">
      <c r="A16393" s="634" t="s">
        <v>4151</v>
      </c>
      <c r="B16393" s="635"/>
      <c r="C16393" s="636"/>
      <c r="D16393" s="637"/>
      <c r="E16393" s="636"/>
      <c r="F16393" s="636"/>
      <c r="G16393" s="638"/>
      <c r="H16393" s="639"/>
    </row>
    <row r="16394" spans="1:8">
      <c r="A16394" s="594" t="s">
        <v>4064</v>
      </c>
      <c r="B16394" s="595"/>
      <c r="C16394" s="595"/>
      <c r="D16394" s="596"/>
      <c r="E16394" s="597" t="s">
        <v>4130</v>
      </c>
      <c r="F16394" s="598" t="s">
        <v>4144</v>
      </c>
      <c r="G16394" s="599" t="s">
        <v>4133</v>
      </c>
      <c r="H16394" s="600" t="s">
        <v>4134</v>
      </c>
    </row>
    <row r="16395" spans="1:8" ht="13.5">
      <c r="A16395" s="601" t="s">
        <v>4195</v>
      </c>
      <c r="B16395" s="602"/>
      <c r="C16395" s="602"/>
      <c r="D16395" s="603"/>
      <c r="E16395" s="604" t="s">
        <v>4146</v>
      </c>
      <c r="F16395" s="670">
        <v>0.92</v>
      </c>
      <c r="G16395" s="606">
        <v>45029.264109374999</v>
      </c>
      <c r="H16395" s="607">
        <v>41426.92</v>
      </c>
    </row>
    <row r="16396" spans="1:8">
      <c r="A16396" s="601"/>
      <c r="B16396" s="602"/>
      <c r="C16396" s="602"/>
      <c r="D16396" s="603"/>
      <c r="E16396" s="604" t="s">
        <v>4141</v>
      </c>
      <c r="F16396" s="605"/>
      <c r="G16396" s="606" t="s">
        <v>4141</v>
      </c>
      <c r="H16396" s="607" t="s">
        <v>4141</v>
      </c>
    </row>
    <row r="16397" spans="1:8" ht="13.5" thickBot="1">
      <c r="A16397" s="641"/>
      <c r="B16397" s="642"/>
      <c r="C16397" s="642"/>
      <c r="D16397" s="643"/>
      <c r="E16397" s="644" t="s">
        <v>4153</v>
      </c>
      <c r="F16397" s="645"/>
      <c r="G16397" s="646"/>
      <c r="H16397" s="647">
        <v>41426.92</v>
      </c>
    </row>
    <row r="16398" spans="1:8" ht="13.5" thickBot="1">
      <c r="A16398" s="648" t="s">
        <v>4154</v>
      </c>
      <c r="B16398" s="649"/>
      <c r="C16398" s="649"/>
      <c r="D16398" s="649"/>
      <c r="E16398" s="650"/>
      <c r="F16398" s="651">
        <v>161054.14000000001</v>
      </c>
      <c r="G16398" s="652"/>
      <c r="H16398" s="653"/>
    </row>
    <row r="16399" spans="1:8" ht="15">
      <c r="A16399" s="579"/>
      <c r="B16399" s="579"/>
      <c r="C16399" s="579"/>
      <c r="D16399" s="579"/>
      <c r="E16399" s="579"/>
      <c r="F16399" s="579"/>
      <c r="G16399" s="579"/>
      <c r="H16399" s="579"/>
    </row>
    <row r="16400" spans="1:8" ht="15.75" thickBot="1">
      <c r="A16400" s="654"/>
      <c r="B16400" s="654"/>
      <c r="C16400" s="654"/>
      <c r="D16400" s="654"/>
      <c r="E16400" s="654"/>
      <c r="F16400" s="654"/>
      <c r="G16400" s="654"/>
      <c r="H16400" s="654"/>
    </row>
    <row r="16401" spans="1:8" ht="26.25" thickBot="1">
      <c r="A16401" s="573" t="s">
        <v>4129</v>
      </c>
      <c r="B16401" s="581"/>
      <c r="C16401" s="581"/>
      <c r="D16401" s="582" t="s">
        <v>1259</v>
      </c>
      <c r="E16401" s="583" t="s">
        <v>4130</v>
      </c>
      <c r="F16401" s="584" t="s">
        <v>25</v>
      </c>
      <c r="G16401" s="585" t="s">
        <v>0</v>
      </c>
      <c r="H16401" s="586" t="s">
        <v>5594</v>
      </c>
    </row>
    <row r="16402" spans="1:8" ht="15.75" customHeight="1" thickBot="1">
      <c r="A16402" s="587"/>
      <c r="B16402" s="587"/>
      <c r="C16402" s="587"/>
      <c r="D16402" s="587"/>
      <c r="E16402" s="587"/>
      <c r="F16402" s="587"/>
      <c r="G16402" s="587"/>
      <c r="H16402" s="587"/>
    </row>
    <row r="16403" spans="1:8">
      <c r="A16403" s="588" t="s">
        <v>1297</v>
      </c>
      <c r="B16403" s="589"/>
      <c r="C16403" s="590"/>
      <c r="D16403" s="591"/>
      <c r="E16403" s="590"/>
      <c r="F16403" s="590"/>
      <c r="G16403" s="592"/>
      <c r="H16403" s="593"/>
    </row>
    <row r="16404" spans="1:8">
      <c r="A16404" s="594" t="s">
        <v>4064</v>
      </c>
      <c r="B16404" s="595"/>
      <c r="C16404" s="595"/>
      <c r="D16404" s="596"/>
      <c r="E16404" s="597" t="s">
        <v>4130</v>
      </c>
      <c r="F16404" s="598" t="s">
        <v>4132</v>
      </c>
      <c r="G16404" s="599" t="s">
        <v>4133</v>
      </c>
      <c r="H16404" s="600" t="s">
        <v>4134</v>
      </c>
    </row>
    <row r="16405" spans="1:8" ht="13.5">
      <c r="A16405" s="601" t="s">
        <v>5595</v>
      </c>
      <c r="B16405" s="602"/>
      <c r="C16405" s="602"/>
      <c r="D16405" s="603"/>
      <c r="E16405" s="604" t="s">
        <v>4136</v>
      </c>
      <c r="F16405" s="670">
        <v>1.05</v>
      </c>
      <c r="G16405" s="606">
        <v>246713</v>
      </c>
      <c r="H16405" s="607">
        <v>259048.65</v>
      </c>
    </row>
    <row r="16406" spans="1:8">
      <c r="A16406" s="601" t="s">
        <v>5593</v>
      </c>
      <c r="B16406" s="602"/>
      <c r="C16406" s="602"/>
      <c r="D16406" s="603"/>
      <c r="E16406" s="604" t="s">
        <v>4138</v>
      </c>
      <c r="F16406" s="605">
        <v>0.15</v>
      </c>
      <c r="G16406" s="606">
        <v>44360</v>
      </c>
      <c r="H16406" s="607">
        <v>6654</v>
      </c>
    </row>
    <row r="16407" spans="1:8">
      <c r="A16407" s="601"/>
      <c r="B16407" s="602"/>
      <c r="C16407" s="602"/>
      <c r="D16407" s="603"/>
      <c r="E16407" s="611" t="s">
        <v>4142</v>
      </c>
      <c r="F16407" s="611"/>
      <c r="G16407" s="611"/>
      <c r="H16407" s="612">
        <v>265702.65000000002</v>
      </c>
    </row>
    <row r="16408" spans="1:8">
      <c r="A16408" s="613" t="s">
        <v>4143</v>
      </c>
      <c r="B16408" s="614"/>
      <c r="C16408" s="615"/>
      <c r="D16408" s="616"/>
      <c r="E16408" s="615"/>
      <c r="F16408" s="615"/>
      <c r="G16408" s="617"/>
      <c r="H16408" s="618"/>
    </row>
    <row r="16409" spans="1:8">
      <c r="A16409" s="594" t="s">
        <v>4064</v>
      </c>
      <c r="B16409" s="595"/>
      <c r="C16409" s="595"/>
      <c r="D16409" s="596"/>
      <c r="E16409" s="597" t="s">
        <v>4130</v>
      </c>
      <c r="F16409" s="598" t="s">
        <v>4144</v>
      </c>
      <c r="G16409" s="599" t="s">
        <v>4133</v>
      </c>
      <c r="H16409" s="600" t="s">
        <v>4134</v>
      </c>
    </row>
    <row r="16410" spans="1:8">
      <c r="A16410" s="601" t="s">
        <v>4145</v>
      </c>
      <c r="B16410" s="602"/>
      <c r="C16410" s="602"/>
      <c r="D16410" s="603"/>
      <c r="E16410" s="604" t="s">
        <v>4146</v>
      </c>
      <c r="F16410" s="619">
        <v>1.3</v>
      </c>
      <c r="G16410" s="606">
        <v>1587.2183463750353</v>
      </c>
      <c r="H16410" s="607">
        <v>2063.38</v>
      </c>
    </row>
    <row r="16411" spans="1:8">
      <c r="A16411" s="601"/>
      <c r="B16411" s="602"/>
      <c r="C16411" s="602"/>
      <c r="D16411" s="603"/>
      <c r="E16411" s="604" t="s">
        <v>4141</v>
      </c>
      <c r="F16411" s="619" t="s">
        <v>4141</v>
      </c>
      <c r="G16411" s="606" t="s">
        <v>4141</v>
      </c>
      <c r="H16411" s="607" t="s">
        <v>4141</v>
      </c>
    </row>
    <row r="16412" spans="1:8">
      <c r="A16412" s="601"/>
      <c r="B16412" s="602"/>
      <c r="C16412" s="602"/>
      <c r="D16412" s="603"/>
      <c r="E16412" s="604" t="s">
        <v>4141</v>
      </c>
      <c r="F16412" s="619" t="s">
        <v>4141</v>
      </c>
      <c r="G16412" s="606" t="s">
        <v>4141</v>
      </c>
      <c r="H16412" s="607" t="s">
        <v>4141</v>
      </c>
    </row>
    <row r="16413" spans="1:8">
      <c r="A16413" s="620"/>
      <c r="B16413" s="621"/>
      <c r="C16413" s="621"/>
      <c r="D16413" s="622"/>
      <c r="E16413" s="623" t="s">
        <v>4147</v>
      </c>
      <c r="F16413" s="624"/>
      <c r="G16413" s="625"/>
      <c r="H16413" s="612">
        <v>2063.38</v>
      </c>
    </row>
    <row r="16414" spans="1:8">
      <c r="A16414" s="626" t="s">
        <v>4148</v>
      </c>
      <c r="B16414" s="627"/>
      <c r="C16414" s="628"/>
      <c r="D16414" s="629"/>
      <c r="E16414" s="628"/>
      <c r="F16414" s="628"/>
      <c r="G16414" s="630"/>
      <c r="H16414" s="631"/>
    </row>
    <row r="16415" spans="1:8">
      <c r="A16415" s="594" t="s">
        <v>4064</v>
      </c>
      <c r="B16415" s="595"/>
      <c r="C16415" s="595"/>
      <c r="D16415" s="596"/>
      <c r="E16415" s="597" t="s">
        <v>4130</v>
      </c>
      <c r="F16415" s="598" t="s">
        <v>4132</v>
      </c>
      <c r="G16415" s="599" t="s">
        <v>4133</v>
      </c>
      <c r="H16415" s="600" t="s">
        <v>4134</v>
      </c>
    </row>
    <row r="16416" spans="1:8">
      <c r="A16416" s="601" t="s">
        <v>4149</v>
      </c>
      <c r="B16416" s="602"/>
      <c r="C16416" s="602"/>
      <c r="D16416" s="603"/>
      <c r="E16416" s="604" t="s">
        <v>4140</v>
      </c>
      <c r="F16416" s="632">
        <v>0.14000000000000001</v>
      </c>
      <c r="G16416" s="606">
        <v>64783.484999999993</v>
      </c>
      <c r="H16416" s="607">
        <v>9069.69</v>
      </c>
    </row>
    <row r="16417" spans="1:8">
      <c r="A16417" s="601"/>
      <c r="B16417" s="602"/>
      <c r="C16417" s="602"/>
      <c r="D16417" s="603"/>
      <c r="E16417" s="623" t="s">
        <v>4150</v>
      </c>
      <c r="F16417" s="624"/>
      <c r="G16417" s="625"/>
      <c r="H16417" s="612">
        <v>9069.69</v>
      </c>
    </row>
    <row r="16418" spans="1:8">
      <c r="A16418" s="634" t="s">
        <v>4151</v>
      </c>
      <c r="B16418" s="635"/>
      <c r="C16418" s="636"/>
      <c r="D16418" s="637"/>
      <c r="E16418" s="636"/>
      <c r="F16418" s="636"/>
      <c r="G16418" s="638"/>
      <c r="H16418" s="639"/>
    </row>
    <row r="16419" spans="1:8">
      <c r="A16419" s="594" t="s">
        <v>4064</v>
      </c>
      <c r="B16419" s="595"/>
      <c r="C16419" s="595"/>
      <c r="D16419" s="596"/>
      <c r="E16419" s="597" t="s">
        <v>4130</v>
      </c>
      <c r="F16419" s="598" t="s">
        <v>4144</v>
      </c>
      <c r="G16419" s="599" t="s">
        <v>4133</v>
      </c>
      <c r="H16419" s="600" t="s">
        <v>4134</v>
      </c>
    </row>
    <row r="16420" spans="1:8" ht="13.5">
      <c r="A16420" s="601" t="s">
        <v>4195</v>
      </c>
      <c r="B16420" s="602"/>
      <c r="C16420" s="602"/>
      <c r="D16420" s="603"/>
      <c r="E16420" s="604" t="s">
        <v>4146</v>
      </c>
      <c r="F16420" s="670">
        <v>1.3</v>
      </c>
      <c r="G16420" s="606">
        <v>45029.264109374999</v>
      </c>
      <c r="H16420" s="607">
        <v>58538.04</v>
      </c>
    </row>
    <row r="16421" spans="1:8">
      <c r="A16421" s="601"/>
      <c r="B16421" s="602"/>
      <c r="C16421" s="602"/>
      <c r="D16421" s="603"/>
      <c r="E16421" s="604" t="s">
        <v>4141</v>
      </c>
      <c r="F16421" s="605"/>
      <c r="G16421" s="606" t="s">
        <v>4141</v>
      </c>
      <c r="H16421" s="607" t="s">
        <v>4141</v>
      </c>
    </row>
    <row r="16422" spans="1:8" ht="13.5" thickBot="1">
      <c r="A16422" s="641"/>
      <c r="B16422" s="642"/>
      <c r="C16422" s="642"/>
      <c r="D16422" s="643"/>
      <c r="E16422" s="644" t="s">
        <v>4153</v>
      </c>
      <c r="F16422" s="645"/>
      <c r="G16422" s="646"/>
      <c r="H16422" s="647">
        <v>58538.04</v>
      </c>
    </row>
    <row r="16423" spans="1:8" ht="13.5" thickBot="1">
      <c r="A16423" s="648" t="s">
        <v>4154</v>
      </c>
      <c r="B16423" s="649"/>
      <c r="C16423" s="649"/>
      <c r="D16423" s="649"/>
      <c r="E16423" s="650"/>
      <c r="F16423" s="651">
        <v>335373.76</v>
      </c>
      <c r="G16423" s="652"/>
      <c r="H16423" s="653"/>
    </row>
    <row r="16424" spans="1:8" ht="15">
      <c r="A16424" s="579"/>
      <c r="B16424" s="579"/>
      <c r="C16424" s="579"/>
      <c r="D16424" s="579"/>
      <c r="E16424" s="579"/>
      <c r="F16424" s="579"/>
      <c r="G16424" s="579"/>
      <c r="H16424" s="579"/>
    </row>
    <row r="16425" spans="1:8" ht="15.75" thickBot="1">
      <c r="A16425" s="654"/>
      <c r="B16425" s="654"/>
      <c r="C16425" s="654"/>
      <c r="D16425" s="654"/>
      <c r="E16425" s="654"/>
      <c r="F16425" s="654"/>
      <c r="G16425" s="654"/>
      <c r="H16425" s="654"/>
    </row>
    <row r="16426" spans="1:8" ht="26.25" thickBot="1">
      <c r="A16426" s="573" t="s">
        <v>4129</v>
      </c>
      <c r="B16426" s="581"/>
      <c r="C16426" s="581"/>
      <c r="D16426" s="582" t="s">
        <v>1261</v>
      </c>
      <c r="E16426" s="583" t="s">
        <v>4130</v>
      </c>
      <c r="F16426" s="584" t="s">
        <v>25</v>
      </c>
      <c r="G16426" s="585" t="s">
        <v>0</v>
      </c>
      <c r="H16426" s="586" t="s">
        <v>5596</v>
      </c>
    </row>
    <row r="16427" spans="1:8" ht="15.75" customHeight="1" thickBot="1">
      <c r="A16427" s="587"/>
      <c r="B16427" s="587"/>
      <c r="C16427" s="587"/>
      <c r="D16427" s="587"/>
      <c r="E16427" s="587"/>
      <c r="F16427" s="587"/>
      <c r="G16427" s="587"/>
      <c r="H16427" s="587"/>
    </row>
    <row r="16428" spans="1:8">
      <c r="A16428" s="588" t="s">
        <v>1297</v>
      </c>
      <c r="B16428" s="589"/>
      <c r="C16428" s="590"/>
      <c r="D16428" s="591"/>
      <c r="E16428" s="590"/>
      <c r="F16428" s="590"/>
      <c r="G16428" s="592"/>
      <c r="H16428" s="593"/>
    </row>
    <row r="16429" spans="1:8">
      <c r="A16429" s="594" t="s">
        <v>4064</v>
      </c>
      <c r="B16429" s="595"/>
      <c r="C16429" s="595"/>
      <c r="D16429" s="596"/>
      <c r="E16429" s="597" t="s">
        <v>4130</v>
      </c>
      <c r="F16429" s="598" t="s">
        <v>4132</v>
      </c>
      <c r="G16429" s="599" t="s">
        <v>4133</v>
      </c>
      <c r="H16429" s="600" t="s">
        <v>4134</v>
      </c>
    </row>
    <row r="16430" spans="1:8" ht="13.5">
      <c r="A16430" s="601" t="s">
        <v>5597</v>
      </c>
      <c r="B16430" s="602"/>
      <c r="C16430" s="602"/>
      <c r="D16430" s="603"/>
      <c r="E16430" s="604" t="s">
        <v>4136</v>
      </c>
      <c r="F16430" s="670">
        <v>1.05</v>
      </c>
      <c r="G16430" s="606">
        <v>425963</v>
      </c>
      <c r="H16430" s="607">
        <v>447261.15</v>
      </c>
    </row>
    <row r="16431" spans="1:8">
      <c r="A16431" s="601" t="s">
        <v>5593</v>
      </c>
      <c r="B16431" s="602"/>
      <c r="C16431" s="602"/>
      <c r="D16431" s="603"/>
      <c r="E16431" s="604" t="s">
        <v>4138</v>
      </c>
      <c r="F16431" s="605">
        <v>0.35</v>
      </c>
      <c r="G16431" s="606">
        <v>44360</v>
      </c>
      <c r="H16431" s="607">
        <v>15526</v>
      </c>
    </row>
    <row r="16432" spans="1:8">
      <c r="A16432" s="601"/>
      <c r="B16432" s="602"/>
      <c r="C16432" s="602"/>
      <c r="D16432" s="603"/>
      <c r="E16432" s="611" t="s">
        <v>4142</v>
      </c>
      <c r="F16432" s="611"/>
      <c r="G16432" s="611"/>
      <c r="H16432" s="612">
        <v>462787.15</v>
      </c>
    </row>
    <row r="16433" spans="1:8">
      <c r="A16433" s="613" t="s">
        <v>4143</v>
      </c>
      <c r="B16433" s="614"/>
      <c r="C16433" s="615"/>
      <c r="D16433" s="616"/>
      <c r="E16433" s="615"/>
      <c r="F16433" s="615"/>
      <c r="G16433" s="617"/>
      <c r="H16433" s="618"/>
    </row>
    <row r="16434" spans="1:8">
      <c r="A16434" s="594" t="s">
        <v>4064</v>
      </c>
      <c r="B16434" s="595"/>
      <c r="C16434" s="595"/>
      <c r="D16434" s="596"/>
      <c r="E16434" s="597" t="s">
        <v>4130</v>
      </c>
      <c r="F16434" s="598" t="s">
        <v>4144</v>
      </c>
      <c r="G16434" s="599" t="s">
        <v>4133</v>
      </c>
      <c r="H16434" s="600" t="s">
        <v>4134</v>
      </c>
    </row>
    <row r="16435" spans="1:8">
      <c r="A16435" s="601" t="s">
        <v>4145</v>
      </c>
      <c r="B16435" s="602"/>
      <c r="C16435" s="602"/>
      <c r="D16435" s="603"/>
      <c r="E16435" s="604" t="s">
        <v>4146</v>
      </c>
      <c r="F16435" s="619">
        <v>1.47</v>
      </c>
      <c r="G16435" s="606">
        <v>1587.2183463750353</v>
      </c>
      <c r="H16435" s="607">
        <v>2333.21</v>
      </c>
    </row>
    <row r="16436" spans="1:8">
      <c r="A16436" s="601"/>
      <c r="B16436" s="602"/>
      <c r="C16436" s="602"/>
      <c r="D16436" s="603"/>
      <c r="E16436" s="604" t="s">
        <v>4141</v>
      </c>
      <c r="F16436" s="619" t="s">
        <v>4141</v>
      </c>
      <c r="G16436" s="606" t="s">
        <v>4141</v>
      </c>
      <c r="H16436" s="607" t="s">
        <v>4141</v>
      </c>
    </row>
    <row r="16437" spans="1:8">
      <c r="A16437" s="601"/>
      <c r="B16437" s="602"/>
      <c r="C16437" s="602"/>
      <c r="D16437" s="603"/>
      <c r="E16437" s="604" t="s">
        <v>4141</v>
      </c>
      <c r="F16437" s="619" t="s">
        <v>4141</v>
      </c>
      <c r="G16437" s="606" t="s">
        <v>4141</v>
      </c>
      <c r="H16437" s="607" t="s">
        <v>4141</v>
      </c>
    </row>
    <row r="16438" spans="1:8">
      <c r="A16438" s="620"/>
      <c r="B16438" s="621"/>
      <c r="C16438" s="621"/>
      <c r="D16438" s="622"/>
      <c r="E16438" s="623" t="s">
        <v>4147</v>
      </c>
      <c r="F16438" s="624"/>
      <c r="G16438" s="625"/>
      <c r="H16438" s="612">
        <v>2333.21</v>
      </c>
    </row>
    <row r="16439" spans="1:8">
      <c r="A16439" s="626" t="s">
        <v>4148</v>
      </c>
      <c r="B16439" s="627"/>
      <c r="C16439" s="628"/>
      <c r="D16439" s="629"/>
      <c r="E16439" s="628"/>
      <c r="F16439" s="628"/>
      <c r="G16439" s="630"/>
      <c r="H16439" s="631"/>
    </row>
    <row r="16440" spans="1:8">
      <c r="A16440" s="594" t="s">
        <v>4064</v>
      </c>
      <c r="B16440" s="595"/>
      <c r="C16440" s="595"/>
      <c r="D16440" s="596"/>
      <c r="E16440" s="597" t="s">
        <v>4130</v>
      </c>
      <c r="F16440" s="598" t="s">
        <v>4132</v>
      </c>
      <c r="G16440" s="599" t="s">
        <v>4133</v>
      </c>
      <c r="H16440" s="600" t="s">
        <v>4134</v>
      </c>
    </row>
    <row r="16441" spans="1:8">
      <c r="A16441" s="601" t="s">
        <v>4149</v>
      </c>
      <c r="B16441" s="602"/>
      <c r="C16441" s="602"/>
      <c r="D16441" s="603"/>
      <c r="E16441" s="604" t="s">
        <v>4140</v>
      </c>
      <c r="F16441" s="632">
        <v>0.2</v>
      </c>
      <c r="G16441" s="606">
        <v>64783.484999999993</v>
      </c>
      <c r="H16441" s="607">
        <v>12956.7</v>
      </c>
    </row>
    <row r="16442" spans="1:8">
      <c r="A16442" s="601"/>
      <c r="B16442" s="602"/>
      <c r="C16442" s="602"/>
      <c r="D16442" s="603"/>
      <c r="E16442" s="623" t="s">
        <v>4150</v>
      </c>
      <c r="F16442" s="624"/>
      <c r="G16442" s="625"/>
      <c r="H16442" s="612">
        <v>12956.7</v>
      </c>
    </row>
    <row r="16443" spans="1:8">
      <c r="A16443" s="634" t="s">
        <v>4151</v>
      </c>
      <c r="B16443" s="635"/>
      <c r="C16443" s="636"/>
      <c r="D16443" s="637"/>
      <c r="E16443" s="636"/>
      <c r="F16443" s="636"/>
      <c r="G16443" s="638"/>
      <c r="H16443" s="639"/>
    </row>
    <row r="16444" spans="1:8">
      <c r="A16444" s="594" t="s">
        <v>4064</v>
      </c>
      <c r="B16444" s="595"/>
      <c r="C16444" s="595"/>
      <c r="D16444" s="596"/>
      <c r="E16444" s="597" t="s">
        <v>4130</v>
      </c>
      <c r="F16444" s="598" t="s">
        <v>4144</v>
      </c>
      <c r="G16444" s="599" t="s">
        <v>4133</v>
      </c>
      <c r="H16444" s="600" t="s">
        <v>4134</v>
      </c>
    </row>
    <row r="16445" spans="1:8" ht="13.5">
      <c r="A16445" s="601" t="s">
        <v>4195</v>
      </c>
      <c r="B16445" s="602"/>
      <c r="C16445" s="602"/>
      <c r="D16445" s="603"/>
      <c r="E16445" s="604" t="s">
        <v>4146</v>
      </c>
      <c r="F16445" s="670">
        <v>1.47</v>
      </c>
      <c r="G16445" s="606">
        <v>45029.264109374999</v>
      </c>
      <c r="H16445" s="607">
        <v>66193.02</v>
      </c>
    </row>
    <row r="16446" spans="1:8">
      <c r="A16446" s="601"/>
      <c r="B16446" s="602"/>
      <c r="C16446" s="602"/>
      <c r="D16446" s="603"/>
      <c r="E16446" s="604" t="s">
        <v>4141</v>
      </c>
      <c r="F16446" s="605"/>
      <c r="G16446" s="606" t="s">
        <v>4141</v>
      </c>
      <c r="H16446" s="607" t="s">
        <v>4141</v>
      </c>
    </row>
    <row r="16447" spans="1:8" ht="13.5" thickBot="1">
      <c r="A16447" s="641"/>
      <c r="B16447" s="642"/>
      <c r="C16447" s="642"/>
      <c r="D16447" s="643"/>
      <c r="E16447" s="644" t="s">
        <v>4153</v>
      </c>
      <c r="F16447" s="645"/>
      <c r="G16447" s="646"/>
      <c r="H16447" s="647">
        <v>66193.02</v>
      </c>
    </row>
    <row r="16448" spans="1:8" ht="13.5" thickBot="1">
      <c r="A16448" s="648" t="s">
        <v>4154</v>
      </c>
      <c r="B16448" s="649"/>
      <c r="C16448" s="649"/>
      <c r="D16448" s="649"/>
      <c r="E16448" s="650"/>
      <c r="F16448" s="651">
        <v>544270.07999999996</v>
      </c>
      <c r="G16448" s="652"/>
      <c r="H16448" s="653"/>
    </row>
    <row r="16449" spans="1:8" ht="15">
      <c r="A16449" s="579"/>
      <c r="B16449" s="579"/>
      <c r="C16449" s="579"/>
      <c r="D16449" s="579"/>
      <c r="E16449" s="579"/>
      <c r="F16449" s="579"/>
      <c r="G16449" s="579"/>
      <c r="H16449" s="579"/>
    </row>
    <row r="16450" spans="1:8" ht="15.75" thickBot="1">
      <c r="A16450" s="654"/>
      <c r="B16450" s="654"/>
      <c r="C16450" s="654"/>
      <c r="D16450" s="654"/>
      <c r="E16450" s="654"/>
      <c r="F16450" s="654"/>
      <c r="G16450" s="654"/>
      <c r="H16450" s="654"/>
    </row>
    <row r="16451" spans="1:8" ht="26.25" thickBot="1">
      <c r="A16451" s="573" t="s">
        <v>4129</v>
      </c>
      <c r="B16451" s="581"/>
      <c r="C16451" s="581"/>
      <c r="D16451" s="582" t="s">
        <v>1263</v>
      </c>
      <c r="E16451" s="583" t="s">
        <v>4130</v>
      </c>
      <c r="F16451" s="584" t="s">
        <v>25</v>
      </c>
      <c r="G16451" s="585" t="s">
        <v>0</v>
      </c>
      <c r="H16451" s="586" t="s">
        <v>5598</v>
      </c>
    </row>
    <row r="16452" spans="1:8" ht="15.75" customHeight="1" thickBot="1">
      <c r="A16452" s="587"/>
      <c r="B16452" s="587"/>
      <c r="C16452" s="587"/>
      <c r="D16452" s="587"/>
      <c r="E16452" s="587"/>
      <c r="F16452" s="587"/>
      <c r="G16452" s="587"/>
      <c r="H16452" s="587"/>
    </row>
    <row r="16453" spans="1:8">
      <c r="A16453" s="588" t="s">
        <v>1297</v>
      </c>
      <c r="B16453" s="589"/>
      <c r="C16453" s="590"/>
      <c r="D16453" s="591"/>
      <c r="E16453" s="590"/>
      <c r="F16453" s="590"/>
      <c r="G16453" s="592"/>
      <c r="H16453" s="593"/>
    </row>
    <row r="16454" spans="1:8">
      <c r="A16454" s="594" t="s">
        <v>4064</v>
      </c>
      <c r="B16454" s="595"/>
      <c r="C16454" s="595"/>
      <c r="D16454" s="596"/>
      <c r="E16454" s="597" t="s">
        <v>4130</v>
      </c>
      <c r="F16454" s="598" t="s">
        <v>4132</v>
      </c>
      <c r="G16454" s="599" t="s">
        <v>4133</v>
      </c>
      <c r="H16454" s="600" t="s">
        <v>4134</v>
      </c>
    </row>
    <row r="16455" spans="1:8">
      <c r="A16455" s="601" t="s">
        <v>5599</v>
      </c>
      <c r="B16455" s="602"/>
      <c r="C16455" s="602"/>
      <c r="D16455" s="603"/>
      <c r="E16455" s="604" t="s">
        <v>4228</v>
      </c>
      <c r="F16455" s="605">
        <v>0.01</v>
      </c>
      <c r="G16455" s="606">
        <v>164850</v>
      </c>
      <c r="H16455" s="607">
        <v>1648.5</v>
      </c>
    </row>
    <row r="16456" spans="1:8">
      <c r="A16456" s="601"/>
      <c r="B16456" s="602"/>
      <c r="C16456" s="602"/>
      <c r="D16456" s="603"/>
      <c r="E16456" s="604" t="s">
        <v>4141</v>
      </c>
      <c r="F16456" s="605"/>
      <c r="G16456" s="606" t="s">
        <v>4141</v>
      </c>
      <c r="H16456" s="607" t="s">
        <v>4141</v>
      </c>
    </row>
    <row r="16457" spans="1:8">
      <c r="A16457" s="601"/>
      <c r="B16457" s="602"/>
      <c r="C16457" s="602"/>
      <c r="D16457" s="603"/>
      <c r="E16457" s="611" t="s">
        <v>4142</v>
      </c>
      <c r="F16457" s="611"/>
      <c r="G16457" s="611"/>
      <c r="H16457" s="612">
        <v>1648.5</v>
      </c>
    </row>
    <row r="16458" spans="1:8">
      <c r="A16458" s="613" t="s">
        <v>4143</v>
      </c>
      <c r="B16458" s="614"/>
      <c r="C16458" s="615"/>
      <c r="D16458" s="616"/>
      <c r="E16458" s="615"/>
      <c r="F16458" s="615"/>
      <c r="G16458" s="617"/>
      <c r="H16458" s="618"/>
    </row>
    <row r="16459" spans="1:8">
      <c r="A16459" s="594" t="s">
        <v>4064</v>
      </c>
      <c r="B16459" s="595"/>
      <c r="C16459" s="595"/>
      <c r="D16459" s="596"/>
      <c r="E16459" s="597" t="s">
        <v>4130</v>
      </c>
      <c r="F16459" s="598" t="s">
        <v>4144</v>
      </c>
      <c r="G16459" s="599" t="s">
        <v>4133</v>
      </c>
      <c r="H16459" s="600" t="s">
        <v>4134</v>
      </c>
    </row>
    <row r="16460" spans="1:8">
      <c r="A16460" s="601" t="s">
        <v>4145</v>
      </c>
      <c r="B16460" s="602"/>
      <c r="C16460" s="602"/>
      <c r="D16460" s="603"/>
      <c r="E16460" s="604" t="s">
        <v>4146</v>
      </c>
      <c r="F16460" s="619">
        <v>0.06</v>
      </c>
      <c r="G16460" s="606">
        <v>1587.2183463750353</v>
      </c>
      <c r="H16460" s="607">
        <v>95.23</v>
      </c>
    </row>
    <row r="16461" spans="1:8">
      <c r="A16461" s="601"/>
      <c r="B16461" s="602"/>
      <c r="C16461" s="602"/>
      <c r="D16461" s="603"/>
      <c r="E16461" s="604" t="s">
        <v>4141</v>
      </c>
      <c r="F16461" s="619" t="s">
        <v>4141</v>
      </c>
      <c r="G16461" s="606" t="s">
        <v>4141</v>
      </c>
      <c r="H16461" s="607" t="s">
        <v>4141</v>
      </c>
    </row>
    <row r="16462" spans="1:8">
      <c r="A16462" s="601"/>
      <c r="B16462" s="602"/>
      <c r="C16462" s="602"/>
      <c r="D16462" s="603"/>
      <c r="E16462" s="604" t="s">
        <v>4141</v>
      </c>
      <c r="F16462" s="619" t="s">
        <v>4141</v>
      </c>
      <c r="G16462" s="606" t="s">
        <v>4141</v>
      </c>
      <c r="H16462" s="607" t="s">
        <v>4141</v>
      </c>
    </row>
    <row r="16463" spans="1:8">
      <c r="A16463" s="620"/>
      <c r="B16463" s="621"/>
      <c r="C16463" s="621"/>
      <c r="D16463" s="622"/>
      <c r="E16463" s="623" t="s">
        <v>4147</v>
      </c>
      <c r="F16463" s="624"/>
      <c r="G16463" s="625"/>
      <c r="H16463" s="612">
        <v>95.23</v>
      </c>
    </row>
    <row r="16464" spans="1:8">
      <c r="A16464" s="626" t="s">
        <v>4148</v>
      </c>
      <c r="B16464" s="627"/>
      <c r="C16464" s="628"/>
      <c r="D16464" s="629"/>
      <c r="E16464" s="628"/>
      <c r="F16464" s="628"/>
      <c r="G16464" s="630"/>
      <c r="H16464" s="631"/>
    </row>
    <row r="16465" spans="1:8">
      <c r="A16465" s="594" t="s">
        <v>4064</v>
      </c>
      <c r="B16465" s="595"/>
      <c r="C16465" s="595"/>
      <c r="D16465" s="596"/>
      <c r="E16465" s="597" t="s">
        <v>4130</v>
      </c>
      <c r="F16465" s="598" t="s">
        <v>4132</v>
      </c>
      <c r="G16465" s="599" t="s">
        <v>4133</v>
      </c>
      <c r="H16465" s="600" t="s">
        <v>4134</v>
      </c>
    </row>
    <row r="16466" spans="1:8">
      <c r="A16466" s="601" t="s">
        <v>4149</v>
      </c>
      <c r="B16466" s="602"/>
      <c r="C16466" s="602"/>
      <c r="D16466" s="603"/>
      <c r="E16466" s="604" t="s">
        <v>4140</v>
      </c>
      <c r="F16466" s="632">
        <v>0.01</v>
      </c>
      <c r="G16466" s="606">
        <v>64783.484999999993</v>
      </c>
      <c r="H16466" s="607">
        <v>647.83000000000004</v>
      </c>
    </row>
    <row r="16467" spans="1:8">
      <c r="A16467" s="601"/>
      <c r="B16467" s="602"/>
      <c r="C16467" s="602"/>
      <c r="D16467" s="603"/>
      <c r="E16467" s="623" t="s">
        <v>4150</v>
      </c>
      <c r="F16467" s="624"/>
      <c r="G16467" s="625"/>
      <c r="H16467" s="612">
        <v>647.83000000000004</v>
      </c>
    </row>
    <row r="16468" spans="1:8">
      <c r="A16468" s="634" t="s">
        <v>4151</v>
      </c>
      <c r="B16468" s="635"/>
      <c r="C16468" s="636"/>
      <c r="D16468" s="637"/>
      <c r="E16468" s="636"/>
      <c r="F16468" s="636"/>
      <c r="G16468" s="638"/>
      <c r="H16468" s="639"/>
    </row>
    <row r="16469" spans="1:8">
      <c r="A16469" s="594" t="s">
        <v>4064</v>
      </c>
      <c r="B16469" s="595"/>
      <c r="C16469" s="595"/>
      <c r="D16469" s="596"/>
      <c r="E16469" s="597" t="s">
        <v>4130</v>
      </c>
      <c r="F16469" s="598" t="s">
        <v>4144</v>
      </c>
      <c r="G16469" s="599" t="s">
        <v>4133</v>
      </c>
      <c r="H16469" s="600" t="s">
        <v>4134</v>
      </c>
    </row>
    <row r="16470" spans="1:8" ht="13.5">
      <c r="A16470" s="601" t="s">
        <v>4195</v>
      </c>
      <c r="B16470" s="602"/>
      <c r="C16470" s="602"/>
      <c r="D16470" s="603"/>
      <c r="E16470" s="604" t="s">
        <v>4146</v>
      </c>
      <c r="F16470" s="670">
        <v>0.06</v>
      </c>
      <c r="G16470" s="606">
        <v>45029.264109374999</v>
      </c>
      <c r="H16470" s="607">
        <v>2701.76</v>
      </c>
    </row>
    <row r="16471" spans="1:8">
      <c r="A16471" s="601"/>
      <c r="B16471" s="602"/>
      <c r="C16471" s="602"/>
      <c r="D16471" s="603"/>
      <c r="E16471" s="604" t="s">
        <v>4141</v>
      </c>
      <c r="F16471" s="605"/>
      <c r="G16471" s="606" t="s">
        <v>4141</v>
      </c>
      <c r="H16471" s="607" t="s">
        <v>4141</v>
      </c>
    </row>
    <row r="16472" spans="1:8" ht="13.5" thickBot="1">
      <c r="A16472" s="641"/>
      <c r="B16472" s="642"/>
      <c r="C16472" s="642"/>
      <c r="D16472" s="643"/>
      <c r="E16472" s="644" t="s">
        <v>4153</v>
      </c>
      <c r="F16472" s="645"/>
      <c r="G16472" s="646"/>
      <c r="H16472" s="647">
        <v>2701.76</v>
      </c>
    </row>
    <row r="16473" spans="1:8" ht="13.5" thickBot="1">
      <c r="A16473" s="648" t="s">
        <v>4154</v>
      </c>
      <c r="B16473" s="649"/>
      <c r="C16473" s="649"/>
      <c r="D16473" s="649"/>
      <c r="E16473" s="650"/>
      <c r="F16473" s="651">
        <v>5093.32</v>
      </c>
      <c r="G16473" s="652"/>
      <c r="H16473" s="653"/>
    </row>
    <row r="16474" spans="1:8" ht="15.75" thickBot="1">
      <c r="A16474" s="579"/>
      <c r="B16474" s="579"/>
      <c r="C16474" s="579"/>
      <c r="D16474" s="579"/>
      <c r="E16474" s="579"/>
      <c r="F16474" s="579"/>
      <c r="G16474" s="579"/>
      <c r="H16474" s="579"/>
    </row>
    <row r="16475" spans="1:8" ht="15.75" thickBot="1">
      <c r="A16475" s="580"/>
      <c r="B16475" s="580"/>
      <c r="C16475" s="580"/>
      <c r="D16475" s="580"/>
      <c r="E16475" s="580"/>
      <c r="F16475" s="580"/>
      <c r="G16475" s="580"/>
      <c r="H16475" s="580"/>
    </row>
    <row r="16476" spans="1:8" ht="26.25" thickBot="1">
      <c r="A16476" s="573" t="s">
        <v>4129</v>
      </c>
      <c r="B16476" s="581"/>
      <c r="C16476" s="581"/>
      <c r="D16476" s="582" t="s">
        <v>1266</v>
      </c>
      <c r="E16476" s="583" t="s">
        <v>4130</v>
      </c>
      <c r="F16476" s="584" t="s">
        <v>28</v>
      </c>
      <c r="G16476" s="585" t="s">
        <v>0</v>
      </c>
      <c r="H16476" s="586" t="s">
        <v>5600</v>
      </c>
    </row>
    <row r="16477" spans="1:8" ht="15.75" customHeight="1" thickBot="1">
      <c r="A16477" s="580"/>
      <c r="B16477" s="580"/>
      <c r="C16477" s="580"/>
      <c r="D16477" s="580"/>
      <c r="E16477" s="580"/>
      <c r="F16477" s="580"/>
      <c r="G16477" s="580"/>
      <c r="H16477" s="580"/>
    </row>
    <row r="16478" spans="1:8">
      <c r="A16478" s="674" t="s">
        <v>1297</v>
      </c>
      <c r="B16478" s="675"/>
      <c r="C16478" s="675"/>
      <c r="D16478" s="675"/>
      <c r="E16478" s="675"/>
      <c r="F16478" s="675"/>
      <c r="G16478" s="675"/>
      <c r="H16478" s="676"/>
    </row>
    <row r="16479" spans="1:8">
      <c r="A16479" s="594" t="s">
        <v>4064</v>
      </c>
      <c r="B16479" s="595"/>
      <c r="C16479" s="595"/>
      <c r="D16479" s="596"/>
      <c r="E16479" s="597" t="s">
        <v>4130</v>
      </c>
      <c r="F16479" s="598" t="s">
        <v>4132</v>
      </c>
      <c r="G16479" s="599" t="s">
        <v>4133</v>
      </c>
      <c r="H16479" s="600" t="s">
        <v>4134</v>
      </c>
    </row>
    <row r="16480" spans="1:8">
      <c r="A16480" s="601" t="s">
        <v>5601</v>
      </c>
      <c r="B16480" s="602"/>
      <c r="C16480" s="602"/>
      <c r="D16480" s="603"/>
      <c r="E16480" s="604" t="s">
        <v>4164</v>
      </c>
      <c r="F16480" s="605">
        <v>1</v>
      </c>
      <c r="G16480" s="606">
        <v>7875</v>
      </c>
      <c r="H16480" s="607">
        <v>7875</v>
      </c>
    </row>
    <row r="16481" spans="1:8">
      <c r="A16481" s="601"/>
      <c r="B16481" s="602"/>
      <c r="C16481" s="602"/>
      <c r="D16481" s="603"/>
      <c r="E16481" s="604" t="s">
        <v>4141</v>
      </c>
      <c r="F16481" s="605"/>
      <c r="G16481" s="606" t="s">
        <v>4141</v>
      </c>
      <c r="H16481" s="607" t="s">
        <v>4141</v>
      </c>
    </row>
    <row r="16482" spans="1:8">
      <c r="A16482" s="601"/>
      <c r="B16482" s="602"/>
      <c r="C16482" s="602"/>
      <c r="D16482" s="603"/>
      <c r="E16482" s="604" t="s">
        <v>4141</v>
      </c>
      <c r="F16482" s="605"/>
      <c r="G16482" s="606" t="s">
        <v>4141</v>
      </c>
      <c r="H16482" s="607" t="s">
        <v>4141</v>
      </c>
    </row>
    <row r="16483" spans="1:8">
      <c r="A16483" s="601"/>
      <c r="B16483" s="602"/>
      <c r="C16483" s="602"/>
      <c r="D16483" s="603"/>
      <c r="E16483" s="623" t="s">
        <v>4142</v>
      </c>
      <c r="F16483" s="624"/>
      <c r="G16483" s="625"/>
      <c r="H16483" s="612">
        <v>7875</v>
      </c>
    </row>
    <row r="16484" spans="1:8">
      <c r="A16484" s="677" t="s">
        <v>4143</v>
      </c>
      <c r="B16484" s="678"/>
      <c r="C16484" s="678"/>
      <c r="D16484" s="678"/>
      <c r="E16484" s="678"/>
      <c r="F16484" s="678"/>
      <c r="G16484" s="678"/>
      <c r="H16484" s="679"/>
    </row>
    <row r="16485" spans="1:8">
      <c r="A16485" s="594" t="s">
        <v>4129</v>
      </c>
      <c r="B16485" s="595"/>
      <c r="C16485" s="595"/>
      <c r="D16485" s="596"/>
      <c r="E16485" s="597" t="s">
        <v>4130</v>
      </c>
      <c r="F16485" s="598" t="s">
        <v>4144</v>
      </c>
      <c r="G16485" s="599" t="s">
        <v>4133</v>
      </c>
      <c r="H16485" s="600" t="s">
        <v>4134</v>
      </c>
    </row>
    <row r="16486" spans="1:8">
      <c r="A16486" s="601" t="s">
        <v>4145</v>
      </c>
      <c r="B16486" s="602"/>
      <c r="C16486" s="602"/>
      <c r="D16486" s="603"/>
      <c r="E16486" s="604" t="s">
        <v>4146</v>
      </c>
      <c r="F16486" s="619">
        <v>0.03</v>
      </c>
      <c r="G16486" s="606">
        <v>1587.2183463750353</v>
      </c>
      <c r="H16486" s="607">
        <v>47.62</v>
      </c>
    </row>
    <row r="16487" spans="1:8">
      <c r="A16487" s="601"/>
      <c r="B16487" s="602"/>
      <c r="C16487" s="602"/>
      <c r="D16487" s="603"/>
      <c r="E16487" s="604" t="s">
        <v>4141</v>
      </c>
      <c r="F16487" s="619" t="s">
        <v>4141</v>
      </c>
      <c r="G16487" s="606" t="s">
        <v>4141</v>
      </c>
      <c r="H16487" s="607" t="s">
        <v>4141</v>
      </c>
    </row>
    <row r="16488" spans="1:8">
      <c r="A16488" s="601"/>
      <c r="B16488" s="602"/>
      <c r="C16488" s="602"/>
      <c r="D16488" s="603"/>
      <c r="E16488" s="604" t="s">
        <v>4141</v>
      </c>
      <c r="F16488" s="619" t="s">
        <v>4141</v>
      </c>
      <c r="G16488" s="606" t="s">
        <v>4141</v>
      </c>
      <c r="H16488" s="607" t="s">
        <v>4141</v>
      </c>
    </row>
    <row r="16489" spans="1:8">
      <c r="A16489" s="620"/>
      <c r="B16489" s="621"/>
      <c r="C16489" s="621"/>
      <c r="D16489" s="622"/>
      <c r="E16489" s="623" t="s">
        <v>4147</v>
      </c>
      <c r="F16489" s="624"/>
      <c r="G16489" s="625"/>
      <c r="H16489" s="612">
        <v>47.62</v>
      </c>
    </row>
    <row r="16490" spans="1:8">
      <c r="A16490" s="677" t="s">
        <v>4148</v>
      </c>
      <c r="B16490" s="678"/>
      <c r="C16490" s="678"/>
      <c r="D16490" s="678"/>
      <c r="E16490" s="678"/>
      <c r="F16490" s="678"/>
      <c r="G16490" s="678"/>
      <c r="H16490" s="679"/>
    </row>
    <row r="16491" spans="1:8">
      <c r="A16491" s="594" t="s">
        <v>4064</v>
      </c>
      <c r="B16491" s="595"/>
      <c r="C16491" s="595"/>
      <c r="D16491" s="596"/>
      <c r="E16491" s="597" t="s">
        <v>4130</v>
      </c>
      <c r="F16491" s="598" t="s">
        <v>4132</v>
      </c>
      <c r="G16491" s="599" t="s">
        <v>4133</v>
      </c>
      <c r="H16491" s="600" t="s">
        <v>4134</v>
      </c>
    </row>
    <row r="16492" spans="1:8">
      <c r="A16492" s="601" t="s">
        <v>4149</v>
      </c>
      <c r="B16492" s="602"/>
      <c r="C16492" s="602"/>
      <c r="D16492" s="603"/>
      <c r="E16492" s="604" t="s">
        <v>4140</v>
      </c>
      <c r="F16492" s="632">
        <v>6.0000000000000001E-3</v>
      </c>
      <c r="G16492" s="606">
        <v>64783.484999999993</v>
      </c>
      <c r="H16492" s="607">
        <v>388.7</v>
      </c>
    </row>
    <row r="16493" spans="1:8">
      <c r="A16493" s="601"/>
      <c r="B16493" s="602"/>
      <c r="C16493" s="602"/>
      <c r="D16493" s="603"/>
      <c r="E16493" s="623" t="s">
        <v>4150</v>
      </c>
      <c r="F16493" s="624"/>
      <c r="G16493" s="625"/>
      <c r="H16493" s="612">
        <v>388.7</v>
      </c>
    </row>
    <row r="16494" spans="1:8">
      <c r="A16494" s="677" t="s">
        <v>4151</v>
      </c>
      <c r="B16494" s="678"/>
      <c r="C16494" s="678"/>
      <c r="D16494" s="678"/>
      <c r="E16494" s="678"/>
      <c r="F16494" s="678"/>
      <c r="G16494" s="678"/>
      <c r="H16494" s="679"/>
    </row>
    <row r="16495" spans="1:8">
      <c r="A16495" s="594" t="s">
        <v>4064</v>
      </c>
      <c r="B16495" s="595"/>
      <c r="C16495" s="595"/>
      <c r="D16495" s="596"/>
      <c r="E16495" s="597" t="s">
        <v>4130</v>
      </c>
      <c r="F16495" s="598" t="s">
        <v>4144</v>
      </c>
      <c r="G16495" s="599" t="s">
        <v>4133</v>
      </c>
      <c r="H16495" s="600" t="s">
        <v>4134</v>
      </c>
    </row>
    <row r="16496" spans="1:8">
      <c r="A16496" s="601" t="s">
        <v>4170</v>
      </c>
      <c r="B16496" s="602"/>
      <c r="C16496" s="602"/>
      <c r="D16496" s="603"/>
      <c r="E16496" s="604" t="s">
        <v>4146</v>
      </c>
      <c r="F16496" s="640">
        <v>0.03</v>
      </c>
      <c r="G16496" s="606">
        <v>19298.256046874998</v>
      </c>
      <c r="H16496" s="607">
        <v>578.95000000000005</v>
      </c>
    </row>
    <row r="16497" spans="1:8">
      <c r="A16497" s="601"/>
      <c r="B16497" s="602"/>
      <c r="C16497" s="602"/>
      <c r="D16497" s="603"/>
      <c r="E16497" s="604" t="s">
        <v>4141</v>
      </c>
      <c r="F16497" s="605"/>
      <c r="G16497" s="606" t="s">
        <v>4141</v>
      </c>
      <c r="H16497" s="607" t="s">
        <v>4141</v>
      </c>
    </row>
    <row r="16498" spans="1:8" ht="13.5" thickBot="1">
      <c r="A16498" s="641"/>
      <c r="B16498" s="642"/>
      <c r="C16498" s="642"/>
      <c r="D16498" s="643"/>
      <c r="E16498" s="644" t="s">
        <v>4153</v>
      </c>
      <c r="F16498" s="645"/>
      <c r="G16498" s="646"/>
      <c r="H16498" s="647">
        <v>578.95000000000005</v>
      </c>
    </row>
    <row r="16499" spans="1:8" ht="13.5" thickBot="1">
      <c r="A16499" s="648" t="s">
        <v>4154</v>
      </c>
      <c r="B16499" s="649"/>
      <c r="C16499" s="649"/>
      <c r="D16499" s="649"/>
      <c r="E16499" s="650"/>
      <c r="F16499" s="651">
        <v>8890.27</v>
      </c>
      <c r="G16499" s="652"/>
      <c r="H16499" s="653"/>
    </row>
    <row r="16500" spans="1:8" ht="15.75" thickBot="1">
      <c r="A16500" s="579"/>
      <c r="B16500" s="579"/>
      <c r="C16500" s="579"/>
      <c r="D16500" s="579"/>
      <c r="E16500" s="579"/>
      <c r="F16500" s="579"/>
      <c r="G16500" s="579"/>
      <c r="H16500" s="579"/>
    </row>
    <row r="16501" spans="1:8" ht="15.75" thickBot="1">
      <c r="A16501" s="580"/>
      <c r="B16501" s="580"/>
      <c r="C16501" s="580"/>
      <c r="D16501" s="580"/>
      <c r="E16501" s="580"/>
      <c r="F16501" s="580"/>
      <c r="G16501" s="580"/>
      <c r="H16501" s="580"/>
    </row>
    <row r="16502" spans="1:8" ht="26.25" thickBot="1">
      <c r="A16502" s="573" t="s">
        <v>4129</v>
      </c>
      <c r="B16502" s="581"/>
      <c r="C16502" s="581"/>
      <c r="D16502" s="582" t="s">
        <v>1268</v>
      </c>
      <c r="E16502" s="583" t="s">
        <v>4130</v>
      </c>
      <c r="F16502" s="584" t="s">
        <v>33</v>
      </c>
      <c r="G16502" s="585" t="s">
        <v>0</v>
      </c>
      <c r="H16502" s="586" t="s">
        <v>5602</v>
      </c>
    </row>
    <row r="16503" spans="1:8" ht="15.75" customHeight="1" thickBot="1">
      <c r="A16503" s="580"/>
      <c r="B16503" s="580"/>
      <c r="C16503" s="580"/>
      <c r="D16503" s="580"/>
      <c r="E16503" s="580"/>
      <c r="F16503" s="580"/>
      <c r="G16503" s="580"/>
      <c r="H16503" s="580"/>
    </row>
    <row r="16504" spans="1:8">
      <c r="A16504" s="674" t="s">
        <v>1297</v>
      </c>
      <c r="B16504" s="675"/>
      <c r="C16504" s="675"/>
      <c r="D16504" s="675"/>
      <c r="E16504" s="675"/>
      <c r="F16504" s="675"/>
      <c r="G16504" s="675"/>
      <c r="H16504" s="676"/>
    </row>
    <row r="16505" spans="1:8">
      <c r="A16505" s="594" t="s">
        <v>4064</v>
      </c>
      <c r="B16505" s="595"/>
      <c r="C16505" s="595"/>
      <c r="D16505" s="596"/>
      <c r="E16505" s="597" t="s">
        <v>4130</v>
      </c>
      <c r="F16505" s="598" t="s">
        <v>4132</v>
      </c>
      <c r="G16505" s="599" t="s">
        <v>4133</v>
      </c>
      <c r="H16505" s="600" t="s">
        <v>4134</v>
      </c>
    </row>
    <row r="16506" spans="1:8">
      <c r="A16506" s="601" t="s">
        <v>5603</v>
      </c>
      <c r="B16506" s="602"/>
      <c r="C16506" s="602"/>
      <c r="D16506" s="603"/>
      <c r="E16506" s="604" t="s">
        <v>4140</v>
      </c>
      <c r="F16506" s="605">
        <v>1</v>
      </c>
      <c r="G16506" s="606">
        <v>9482</v>
      </c>
      <c r="H16506" s="607">
        <v>9482</v>
      </c>
    </row>
    <row r="16507" spans="1:8">
      <c r="A16507" s="601"/>
      <c r="B16507" s="602"/>
      <c r="C16507" s="602"/>
      <c r="D16507" s="603"/>
      <c r="E16507" s="604" t="s">
        <v>4141</v>
      </c>
      <c r="F16507" s="605"/>
      <c r="G16507" s="606" t="s">
        <v>4141</v>
      </c>
      <c r="H16507" s="607" t="s">
        <v>4141</v>
      </c>
    </row>
    <row r="16508" spans="1:8">
      <c r="A16508" s="601"/>
      <c r="B16508" s="602"/>
      <c r="C16508" s="602"/>
      <c r="D16508" s="603"/>
      <c r="E16508" s="604" t="s">
        <v>4141</v>
      </c>
      <c r="F16508" s="605"/>
      <c r="G16508" s="606" t="s">
        <v>4141</v>
      </c>
      <c r="H16508" s="607" t="s">
        <v>4141</v>
      </c>
    </row>
    <row r="16509" spans="1:8">
      <c r="A16509" s="601"/>
      <c r="B16509" s="602"/>
      <c r="C16509" s="602"/>
      <c r="D16509" s="603"/>
      <c r="E16509" s="623" t="s">
        <v>4142</v>
      </c>
      <c r="F16509" s="624"/>
      <c r="G16509" s="625"/>
      <c r="H16509" s="612">
        <v>9482</v>
      </c>
    </row>
    <row r="16510" spans="1:8">
      <c r="A16510" s="677" t="s">
        <v>4143</v>
      </c>
      <c r="B16510" s="678"/>
      <c r="C16510" s="678"/>
      <c r="D16510" s="678"/>
      <c r="E16510" s="678"/>
      <c r="F16510" s="678"/>
      <c r="G16510" s="678"/>
      <c r="H16510" s="679"/>
    </row>
    <row r="16511" spans="1:8">
      <c r="A16511" s="594" t="s">
        <v>4129</v>
      </c>
      <c r="B16511" s="595"/>
      <c r="C16511" s="595"/>
      <c r="D16511" s="596"/>
      <c r="E16511" s="597" t="s">
        <v>4130</v>
      </c>
      <c r="F16511" s="598" t="s">
        <v>4144</v>
      </c>
      <c r="G16511" s="599" t="s">
        <v>4133</v>
      </c>
      <c r="H16511" s="600" t="s">
        <v>4134</v>
      </c>
    </row>
    <row r="16512" spans="1:8">
      <c r="A16512" s="601" t="s">
        <v>4145</v>
      </c>
      <c r="B16512" s="602"/>
      <c r="C16512" s="602"/>
      <c r="D16512" s="603"/>
      <c r="E16512" s="604" t="s">
        <v>4146</v>
      </c>
      <c r="F16512" s="619">
        <v>0.4</v>
      </c>
      <c r="G16512" s="606">
        <v>1587.2183463750353</v>
      </c>
      <c r="H16512" s="607">
        <v>634.89</v>
      </c>
    </row>
    <row r="16513" spans="1:9">
      <c r="A16513" s="601"/>
      <c r="B16513" s="602"/>
      <c r="C16513" s="602"/>
      <c r="D16513" s="603"/>
      <c r="E16513" s="604" t="s">
        <v>4141</v>
      </c>
      <c r="F16513" s="619" t="s">
        <v>4141</v>
      </c>
      <c r="G16513" s="606" t="s">
        <v>4141</v>
      </c>
      <c r="H16513" s="607" t="s">
        <v>4141</v>
      </c>
    </row>
    <row r="16514" spans="1:9">
      <c r="A16514" s="601"/>
      <c r="B16514" s="602"/>
      <c r="C16514" s="602"/>
      <c r="D16514" s="603"/>
      <c r="E16514" s="604" t="s">
        <v>4141</v>
      </c>
      <c r="F16514" s="619" t="s">
        <v>4141</v>
      </c>
      <c r="G16514" s="606" t="s">
        <v>4141</v>
      </c>
      <c r="H16514" s="607" t="s">
        <v>4141</v>
      </c>
    </row>
    <row r="16515" spans="1:9">
      <c r="A16515" s="620"/>
      <c r="B16515" s="621"/>
      <c r="C16515" s="621"/>
      <c r="D16515" s="622"/>
      <c r="E16515" s="623" t="s">
        <v>4147</v>
      </c>
      <c r="F16515" s="624"/>
      <c r="G16515" s="625"/>
      <c r="H16515" s="612">
        <v>634.89</v>
      </c>
    </row>
    <row r="16516" spans="1:9">
      <c r="A16516" s="677" t="s">
        <v>4148</v>
      </c>
      <c r="B16516" s="678"/>
      <c r="C16516" s="678"/>
      <c r="D16516" s="678"/>
      <c r="E16516" s="678"/>
      <c r="F16516" s="678"/>
      <c r="G16516" s="678"/>
      <c r="H16516" s="679"/>
    </row>
    <row r="16517" spans="1:9">
      <c r="A16517" s="594" t="s">
        <v>4064</v>
      </c>
      <c r="B16517" s="595"/>
      <c r="C16517" s="595"/>
      <c r="D16517" s="596"/>
      <c r="E16517" s="597" t="s">
        <v>4130</v>
      </c>
      <c r="F16517" s="598" t="s">
        <v>4132</v>
      </c>
      <c r="G16517" s="599" t="s">
        <v>4133</v>
      </c>
      <c r="H16517" s="600" t="s">
        <v>4134</v>
      </c>
    </row>
    <row r="16518" spans="1:9">
      <c r="A16518" s="601" t="s">
        <v>4149</v>
      </c>
      <c r="B16518" s="602"/>
      <c r="C16518" s="602"/>
      <c r="D16518" s="603"/>
      <c r="E16518" s="604" t="s">
        <v>4140</v>
      </c>
      <c r="F16518" s="632">
        <v>1</v>
      </c>
      <c r="G16518" s="606">
        <v>64783.484999999993</v>
      </c>
      <c r="H16518" s="607">
        <v>64783.49</v>
      </c>
    </row>
    <row r="16519" spans="1:9">
      <c r="A16519" s="601"/>
      <c r="B16519" s="602"/>
      <c r="C16519" s="602"/>
      <c r="D16519" s="603"/>
      <c r="E16519" s="623" t="s">
        <v>4150</v>
      </c>
      <c r="F16519" s="624"/>
      <c r="G16519" s="625"/>
      <c r="H16519" s="612">
        <v>64783.49</v>
      </c>
    </row>
    <row r="16520" spans="1:9">
      <c r="A16520" s="677" t="s">
        <v>4151</v>
      </c>
      <c r="B16520" s="678"/>
      <c r="C16520" s="678"/>
      <c r="D16520" s="678"/>
      <c r="E16520" s="678"/>
      <c r="F16520" s="678"/>
      <c r="G16520" s="678"/>
      <c r="H16520" s="679"/>
    </row>
    <row r="16521" spans="1:9">
      <c r="A16521" s="594" t="s">
        <v>4064</v>
      </c>
      <c r="B16521" s="595"/>
      <c r="C16521" s="595"/>
      <c r="D16521" s="596"/>
      <c r="E16521" s="597" t="s">
        <v>4130</v>
      </c>
      <c r="F16521" s="598" t="s">
        <v>4144</v>
      </c>
      <c r="G16521" s="599" t="s">
        <v>4133</v>
      </c>
      <c r="H16521" s="600" t="s">
        <v>4134</v>
      </c>
    </row>
    <row r="16522" spans="1:9">
      <c r="A16522" s="601" t="s">
        <v>4374</v>
      </c>
      <c r="B16522" s="602"/>
      <c r="C16522" s="602"/>
      <c r="D16522" s="603"/>
      <c r="E16522" s="604" t="s">
        <v>4146</v>
      </c>
      <c r="F16522" s="640">
        <v>0.4</v>
      </c>
      <c r="G16522" s="606">
        <v>64327.520156250001</v>
      </c>
      <c r="H16522" s="607">
        <v>25731.01</v>
      </c>
    </row>
    <row r="16523" spans="1:9">
      <c r="A16523" s="601"/>
      <c r="B16523" s="602"/>
      <c r="C16523" s="602"/>
      <c r="D16523" s="603"/>
      <c r="E16523" s="604" t="s">
        <v>4141</v>
      </c>
      <c r="F16523" s="605"/>
      <c r="G16523" s="606" t="s">
        <v>4141</v>
      </c>
      <c r="H16523" s="607" t="s">
        <v>4141</v>
      </c>
    </row>
    <row r="16524" spans="1:9" ht="13.5" thickBot="1">
      <c r="A16524" s="641"/>
      <c r="B16524" s="642"/>
      <c r="C16524" s="642"/>
      <c r="D16524" s="643"/>
      <c r="E16524" s="644" t="s">
        <v>4153</v>
      </c>
      <c r="F16524" s="645"/>
      <c r="G16524" s="646"/>
      <c r="H16524" s="647">
        <v>25731.01</v>
      </c>
    </row>
    <row r="16525" spans="1:9" ht="13.5" thickBot="1">
      <c r="A16525" s="648" t="s">
        <v>4154</v>
      </c>
      <c r="B16525" s="649"/>
      <c r="C16525" s="649"/>
      <c r="D16525" s="649"/>
      <c r="E16525" s="650"/>
      <c r="F16525" s="651">
        <v>100631.39</v>
      </c>
      <c r="G16525" s="652"/>
      <c r="H16525" s="653"/>
    </row>
    <row r="16526" spans="1:9" ht="15.75" thickBot="1">
      <c r="A16526" s="579"/>
      <c r="B16526" s="579"/>
      <c r="C16526" s="579"/>
      <c r="D16526" s="579"/>
      <c r="E16526" s="579"/>
      <c r="F16526" s="579"/>
      <c r="G16526" s="579"/>
      <c r="H16526" s="579"/>
    </row>
    <row r="16527" spans="1:9">
      <c r="A16527" s="713" t="s">
        <v>4129</v>
      </c>
      <c r="B16527" s="714"/>
      <c r="C16527" s="715"/>
      <c r="D16527" s="716" t="s">
        <v>5604</v>
      </c>
      <c r="E16527" s="717" t="s">
        <v>4130</v>
      </c>
      <c r="F16527" s="718" t="s">
        <v>1255</v>
      </c>
      <c r="G16527" s="719" t="s">
        <v>0</v>
      </c>
      <c r="H16527" s="720" t="s">
        <v>5605</v>
      </c>
    </row>
    <row r="16528" spans="1:9" ht="47.25" customHeight="1" thickBot="1">
      <c r="A16528" s="721"/>
      <c r="B16528" s="722"/>
      <c r="C16528" s="723"/>
      <c r="D16528" s="724"/>
      <c r="E16528" s="725"/>
      <c r="F16528" s="726"/>
      <c r="G16528" s="727"/>
      <c r="H16528" s="728"/>
      <c r="I16528" s="729"/>
    </row>
    <row r="16529" spans="1:8" ht="13.5" thickBot="1"/>
    <row r="16530" spans="1:8">
      <c r="A16530" s="588" t="s">
        <v>1297</v>
      </c>
      <c r="B16530" s="589"/>
      <c r="C16530" s="590"/>
      <c r="D16530" s="591"/>
      <c r="E16530" s="590"/>
      <c r="F16530" s="590"/>
      <c r="G16530" s="592"/>
      <c r="H16530" s="593"/>
    </row>
    <row r="16531" spans="1:8">
      <c r="A16531" s="594" t="s">
        <v>4064</v>
      </c>
      <c r="B16531" s="595"/>
      <c r="C16531" s="595"/>
      <c r="D16531" s="596"/>
      <c r="E16531" s="597" t="s">
        <v>4130</v>
      </c>
      <c r="F16531" s="598" t="s">
        <v>4132</v>
      </c>
      <c r="G16531" s="599" t="s">
        <v>4133</v>
      </c>
      <c r="H16531" s="600" t="s">
        <v>4134</v>
      </c>
    </row>
    <row r="16532" spans="1:8">
      <c r="A16532" s="730" t="s">
        <v>5606</v>
      </c>
      <c r="B16532" s="731"/>
      <c r="C16532" s="731"/>
      <c r="D16532" s="732"/>
      <c r="E16532" s="733" t="s">
        <v>4130</v>
      </c>
      <c r="F16532" s="734">
        <v>0.02</v>
      </c>
      <c r="G16532" s="735">
        <v>2490</v>
      </c>
      <c r="H16532" s="736">
        <f t="shared" ref="H16532" si="0">IF(F16532="","",+G16532*F16532)</f>
        <v>49.800000000000004</v>
      </c>
    </row>
    <row r="16533" spans="1:8">
      <c r="A16533" s="608" t="s">
        <v>4141</v>
      </c>
      <c r="B16533" s="609"/>
      <c r="C16533" s="609"/>
      <c r="D16533" s="610"/>
      <c r="E16533" s="611" t="s">
        <v>4142</v>
      </c>
      <c r="F16533" s="611"/>
      <c r="G16533" s="611"/>
      <c r="H16533" s="737">
        <f>ROUND(SUM(H16532:H16532),2)</f>
        <v>49.8</v>
      </c>
    </row>
    <row r="16534" spans="1:8">
      <c r="A16534" s="613" t="s">
        <v>4143</v>
      </c>
      <c r="B16534" s="614"/>
      <c r="C16534" s="615"/>
      <c r="D16534" s="616"/>
      <c r="E16534" s="615"/>
      <c r="F16534" s="615"/>
      <c r="G16534" s="617"/>
      <c r="H16534" s="618"/>
    </row>
    <row r="16535" spans="1:8">
      <c r="A16535" s="594" t="s">
        <v>4064</v>
      </c>
      <c r="B16535" s="595"/>
      <c r="C16535" s="595"/>
      <c r="D16535" s="596"/>
      <c r="E16535" s="597" t="s">
        <v>4130</v>
      </c>
      <c r="F16535" s="598" t="s">
        <v>4144</v>
      </c>
      <c r="G16535" s="599" t="s">
        <v>4133</v>
      </c>
      <c r="H16535" s="600" t="s">
        <v>4134</v>
      </c>
    </row>
    <row r="16536" spans="1:8">
      <c r="A16536" s="730" t="s">
        <v>5607</v>
      </c>
      <c r="B16536" s="731"/>
      <c r="C16536" s="731"/>
      <c r="D16536" s="732"/>
      <c r="E16536" s="733" t="s">
        <v>28</v>
      </c>
      <c r="F16536" s="734">
        <v>2.0003528181348495E-2</v>
      </c>
      <c r="G16536" s="738">
        <v>1587.22</v>
      </c>
      <c r="H16536" s="739">
        <f>IF(F16536="","",+G16536*F16536)</f>
        <v>31.749999999999957</v>
      </c>
    </row>
    <row r="16537" spans="1:8">
      <c r="A16537" s="620"/>
      <c r="B16537" s="621"/>
      <c r="C16537" s="621"/>
      <c r="D16537" s="622"/>
      <c r="E16537" s="623" t="s">
        <v>4147</v>
      </c>
      <c r="F16537" s="624"/>
      <c r="G16537" s="625"/>
      <c r="H16537" s="737">
        <f>H16536</f>
        <v>31.749999999999957</v>
      </c>
    </row>
    <row r="16538" spans="1:8">
      <c r="A16538" s="626" t="s">
        <v>4148</v>
      </c>
      <c r="B16538" s="627"/>
      <c r="C16538" s="628"/>
      <c r="D16538" s="629"/>
      <c r="E16538" s="628"/>
      <c r="F16538" s="628"/>
      <c r="G16538" s="630"/>
      <c r="H16538" s="631"/>
    </row>
    <row r="16539" spans="1:8">
      <c r="A16539" s="740" t="s">
        <v>4064</v>
      </c>
      <c r="B16539" s="741"/>
      <c r="C16539" s="741"/>
      <c r="D16539" s="742"/>
      <c r="E16539" s="743" t="s">
        <v>4130</v>
      </c>
      <c r="F16539" s="744" t="s">
        <v>4132</v>
      </c>
      <c r="G16539" s="745" t="s">
        <v>4133</v>
      </c>
      <c r="H16539" s="746" t="s">
        <v>4134</v>
      </c>
    </row>
    <row r="16540" spans="1:8">
      <c r="A16540" s="730" t="s">
        <v>4149</v>
      </c>
      <c r="B16540" s="731"/>
      <c r="C16540" s="731"/>
      <c r="D16540" s="732"/>
      <c r="E16540" s="733" t="s">
        <v>33</v>
      </c>
      <c r="F16540" s="747">
        <v>1E-3</v>
      </c>
      <c r="G16540" s="748">
        <v>64783.49</v>
      </c>
      <c r="H16540" s="739">
        <f>IF(F16540="","",+G16540*F16540)</f>
        <v>64.78349</v>
      </c>
    </row>
    <row r="16541" spans="1:8">
      <c r="A16541" s="620"/>
      <c r="B16541" s="621"/>
      <c r="C16541" s="621"/>
      <c r="D16541" s="622"/>
      <c r="E16541" s="749" t="s">
        <v>4150</v>
      </c>
      <c r="F16541" s="750"/>
      <c r="G16541" s="751"/>
      <c r="H16541" s="737">
        <f>ROUND(SUM(H16540:H16540),2)</f>
        <v>64.78</v>
      </c>
    </row>
    <row r="16542" spans="1:8">
      <c r="A16542" s="634" t="s">
        <v>4151</v>
      </c>
      <c r="B16542" s="635"/>
      <c r="C16542" s="636"/>
      <c r="D16542" s="637"/>
      <c r="E16542" s="636"/>
      <c r="F16542" s="636"/>
      <c r="G16542" s="638"/>
      <c r="H16542" s="639"/>
    </row>
    <row r="16543" spans="1:8">
      <c r="A16543" s="740" t="s">
        <v>4064</v>
      </c>
      <c r="B16543" s="741"/>
      <c r="C16543" s="741"/>
      <c r="D16543" s="742"/>
      <c r="E16543" s="743" t="s">
        <v>4130</v>
      </c>
      <c r="F16543" s="744" t="s">
        <v>4144</v>
      </c>
      <c r="G16543" s="745" t="s">
        <v>4133</v>
      </c>
      <c r="H16543" s="746" t="s">
        <v>4134</v>
      </c>
    </row>
    <row r="16544" spans="1:8">
      <c r="A16544" s="730" t="s">
        <v>5608</v>
      </c>
      <c r="B16544" s="731"/>
      <c r="C16544" s="731"/>
      <c r="D16544" s="732"/>
      <c r="E16544" s="733" t="s">
        <v>4146</v>
      </c>
      <c r="F16544" s="734">
        <v>6.2448222628704517E-2</v>
      </c>
      <c r="G16544" s="752">
        <v>19298.259999999998</v>
      </c>
      <c r="H16544" s="739">
        <f>IF(F16544="","",+G16544*F16544)</f>
        <v>1205.1420368266231</v>
      </c>
    </row>
    <row r="16545" spans="1:9" ht="13.5" thickBot="1">
      <c r="A16545" s="753"/>
      <c r="B16545" s="754"/>
      <c r="C16545" s="754"/>
      <c r="D16545" s="755"/>
      <c r="E16545" s="756" t="s">
        <v>4153</v>
      </c>
      <c r="F16545" s="757"/>
      <c r="G16545" s="758"/>
      <c r="H16545" s="759">
        <f>ROUND(SUM(H16544:H16544),2)</f>
        <v>1205.1400000000001</v>
      </c>
    </row>
    <row r="16546" spans="1:9" ht="16.5" thickBot="1">
      <c r="A16546" s="760" t="s">
        <v>4154</v>
      </c>
      <c r="B16546" s="761"/>
      <c r="C16546" s="761"/>
      <c r="D16546" s="761"/>
      <c r="E16546" s="762"/>
      <c r="F16546" s="763">
        <f>H16533+H16537+H16541+H16545</f>
        <v>1351.47</v>
      </c>
      <c r="G16546" s="764"/>
      <c r="H16546" s="765"/>
    </row>
    <row r="16547" spans="1:9" ht="13.5" thickBot="1"/>
    <row r="16548" spans="1:9" ht="30.75" customHeight="1">
      <c r="A16548" s="766" t="s">
        <v>4129</v>
      </c>
      <c r="B16548" s="767"/>
      <c r="C16548" s="768"/>
      <c r="D16548" s="769" t="str">
        <f>'[1]ESPECIF TEC MEBOG '!C9877</f>
        <v xml:space="preserve">Desmonte técnico de alfombra instalada (modulares o rollo), incluye: levantamiento manual controlado, retiro de adhesivo superficial con espátula, acopio interno, cargue y preparación para su retiro </v>
      </c>
      <c r="E16548" s="770" t="s">
        <v>4130</v>
      </c>
      <c r="F16548" s="718" t="s">
        <v>28</v>
      </c>
      <c r="G16548" s="771" t="s">
        <v>0</v>
      </c>
      <c r="H16548" s="720" t="s">
        <v>5609</v>
      </c>
    </row>
    <row r="16549" spans="1:9" ht="48" customHeight="1" thickBot="1">
      <c r="A16549" s="772"/>
      <c r="B16549" s="773"/>
      <c r="C16549" s="774"/>
      <c r="D16549" s="775"/>
      <c r="E16549" s="776"/>
      <c r="F16549" s="726"/>
      <c r="G16549" s="777"/>
      <c r="H16549" s="728"/>
      <c r="I16549" s="729"/>
    </row>
    <row r="16550" spans="1:9" ht="13.5" thickBot="1"/>
    <row r="16551" spans="1:9">
      <c r="A16551" s="778" t="s">
        <v>1297</v>
      </c>
      <c r="B16551" s="779"/>
      <c r="C16551" s="780"/>
      <c r="D16551" s="781"/>
      <c r="E16551" s="780"/>
      <c r="F16551" s="780"/>
      <c r="G16551" s="782"/>
      <c r="H16551" s="783"/>
    </row>
    <row r="16552" spans="1:9">
      <c r="A16552" s="784" t="s">
        <v>4064</v>
      </c>
      <c r="B16552" s="785"/>
      <c r="C16552" s="785"/>
      <c r="D16552" s="786"/>
      <c r="E16552" s="787" t="s">
        <v>4130</v>
      </c>
      <c r="F16552" s="788" t="s">
        <v>4132</v>
      </c>
      <c r="G16552" s="789" t="s">
        <v>4133</v>
      </c>
      <c r="H16552" s="790" t="s">
        <v>4134</v>
      </c>
    </row>
    <row r="16553" spans="1:9">
      <c r="A16553" s="730" t="s">
        <v>5610</v>
      </c>
      <c r="B16553" s="731"/>
      <c r="C16553" s="731"/>
      <c r="D16553" s="732"/>
      <c r="E16553" s="733" t="s">
        <v>4130</v>
      </c>
      <c r="F16553" s="734">
        <v>0.33</v>
      </c>
      <c r="G16553" s="791">
        <v>2490</v>
      </c>
      <c r="H16553" s="792">
        <f>F16553*G16553</f>
        <v>821.7</v>
      </c>
    </row>
    <row r="16554" spans="1:9">
      <c r="A16554" s="793" t="s">
        <v>4141</v>
      </c>
      <c r="B16554" s="794"/>
      <c r="C16554" s="794"/>
      <c r="D16554" s="795"/>
      <c r="E16554" s="796" t="s">
        <v>4142</v>
      </c>
      <c r="F16554" s="796"/>
      <c r="G16554" s="796"/>
      <c r="H16554" s="797">
        <f>ROUND(SUM(H16553:H16553),2)</f>
        <v>821.7</v>
      </c>
    </row>
    <row r="16555" spans="1:9">
      <c r="A16555" s="798" t="s">
        <v>4143</v>
      </c>
      <c r="B16555" s="799"/>
      <c r="C16555" s="800"/>
      <c r="D16555" s="801"/>
      <c r="E16555" s="800"/>
      <c r="F16555" s="800"/>
      <c r="G16555" s="802"/>
      <c r="H16555" s="803"/>
    </row>
    <row r="16556" spans="1:9">
      <c r="A16556" s="784" t="s">
        <v>4064</v>
      </c>
      <c r="B16556" s="785"/>
      <c r="C16556" s="785"/>
      <c r="D16556" s="786"/>
      <c r="E16556" s="787" t="s">
        <v>4130</v>
      </c>
      <c r="F16556" s="788" t="s">
        <v>4144</v>
      </c>
      <c r="G16556" s="789" t="s">
        <v>4133</v>
      </c>
      <c r="H16556" s="790" t="s">
        <v>4134</v>
      </c>
    </row>
    <row r="16557" spans="1:9" ht="25.5" customHeight="1">
      <c r="A16557" s="804" t="s">
        <v>5611</v>
      </c>
      <c r="B16557" s="805"/>
      <c r="C16557" s="805"/>
      <c r="D16557" s="806"/>
      <c r="E16557" s="807" t="s">
        <v>4146</v>
      </c>
      <c r="F16557" s="808">
        <v>0.15000456650703498</v>
      </c>
      <c r="G16557" s="752">
        <f>[4]EQUIPOS!$C$43</f>
        <v>1587.2183463750353</v>
      </c>
      <c r="H16557" s="792">
        <f>IF(F16557="","",+G16557*F16557)</f>
        <v>238.09000000000006</v>
      </c>
    </row>
    <row r="16558" spans="1:9">
      <c r="A16558" s="809"/>
      <c r="B16558" s="810"/>
      <c r="C16558" s="810"/>
      <c r="D16558" s="811"/>
      <c r="E16558" s="749" t="s">
        <v>4147</v>
      </c>
      <c r="F16558" s="750"/>
      <c r="G16558" s="751"/>
      <c r="H16558" s="797">
        <f>SUM(H16557)</f>
        <v>238.09000000000006</v>
      </c>
    </row>
    <row r="16559" spans="1:9">
      <c r="A16559" s="812" t="s">
        <v>4148</v>
      </c>
      <c r="B16559" s="813"/>
      <c r="C16559" s="814"/>
      <c r="D16559" s="815"/>
      <c r="E16559" s="814"/>
      <c r="F16559" s="814"/>
      <c r="G16559" s="816"/>
      <c r="H16559" s="817"/>
    </row>
    <row r="16560" spans="1:9">
      <c r="A16560" s="818" t="s">
        <v>4064</v>
      </c>
      <c r="B16560" s="819"/>
      <c r="C16560" s="819"/>
      <c r="D16560" s="820"/>
      <c r="E16560" s="821" t="s">
        <v>4130</v>
      </c>
      <c r="F16560" s="822" t="s">
        <v>4132</v>
      </c>
      <c r="G16560" s="823" t="s">
        <v>4133</v>
      </c>
      <c r="H16560" s="824" t="s">
        <v>4134</v>
      </c>
    </row>
    <row r="16561" spans="1:9">
      <c r="A16561" s="809"/>
      <c r="B16561" s="810"/>
      <c r="C16561" s="810"/>
      <c r="D16561" s="811"/>
      <c r="E16561" s="733"/>
      <c r="F16561" s="825"/>
      <c r="G16561" s="791"/>
      <c r="H16561" s="792" t="str">
        <f>IF(F16561="","",+G16561*F16561)</f>
        <v/>
      </c>
    </row>
    <row r="16562" spans="1:9">
      <c r="A16562" s="809"/>
      <c r="B16562" s="810"/>
      <c r="C16562" s="810"/>
      <c r="D16562" s="811"/>
      <c r="E16562" s="749" t="s">
        <v>4150</v>
      </c>
      <c r="F16562" s="750"/>
      <c r="G16562" s="751"/>
      <c r="H16562" s="797">
        <f>ROUND(SUM(H16561:H16561),2)</f>
        <v>0</v>
      </c>
    </row>
    <row r="16563" spans="1:9">
      <c r="A16563" s="826" t="s">
        <v>4151</v>
      </c>
      <c r="B16563" s="827"/>
      <c r="C16563" s="828"/>
      <c r="D16563" s="829"/>
      <c r="E16563" s="828"/>
      <c r="F16563" s="828"/>
      <c r="G16563" s="830"/>
      <c r="H16563" s="831"/>
    </row>
    <row r="16564" spans="1:9">
      <c r="A16564" s="818" t="s">
        <v>4064</v>
      </c>
      <c r="B16564" s="819"/>
      <c r="C16564" s="819"/>
      <c r="D16564" s="820"/>
      <c r="E16564" s="821" t="s">
        <v>4130</v>
      </c>
      <c r="F16564" s="822" t="s">
        <v>4144</v>
      </c>
      <c r="G16564" s="823" t="s">
        <v>4133</v>
      </c>
      <c r="H16564" s="824" t="s">
        <v>4134</v>
      </c>
    </row>
    <row r="16565" spans="1:9" ht="15">
      <c r="A16565" s="832" t="s">
        <v>5608</v>
      </c>
      <c r="B16565" s="833"/>
      <c r="C16565" s="833"/>
      <c r="D16565" s="834"/>
      <c r="E16565" s="807" t="s">
        <v>4146</v>
      </c>
      <c r="F16565" s="835">
        <v>0.17733074640914603</v>
      </c>
      <c r="G16565" s="752">
        <f>'[4]MANO DE OBRA'!$C$29</f>
        <v>19298.256046874998</v>
      </c>
      <c r="H16565" s="792">
        <f>IF(F16565="","",+G16565*F16565)</f>
        <v>3422.1741491871594</v>
      </c>
    </row>
    <row r="16566" spans="1:9" ht="13.5" thickBot="1">
      <c r="A16566" s="753"/>
      <c r="B16566" s="754"/>
      <c r="C16566" s="754"/>
      <c r="D16566" s="755"/>
      <c r="E16566" s="756" t="s">
        <v>4153</v>
      </c>
      <c r="F16566" s="757"/>
      <c r="G16566" s="758"/>
      <c r="H16566" s="836">
        <f>ROUND(SUM(H16565:H16565),2)</f>
        <v>3422.17</v>
      </c>
    </row>
    <row r="16567" spans="1:9" ht="16.5" thickBot="1">
      <c r="A16567" s="837" t="s">
        <v>4154</v>
      </c>
      <c r="B16567" s="838"/>
      <c r="C16567" s="838"/>
      <c r="D16567" s="838"/>
      <c r="E16567" s="839"/>
      <c r="F16567" s="763">
        <f>H16554+H16558+H16562+H16566</f>
        <v>4481.96</v>
      </c>
      <c r="G16567" s="764"/>
      <c r="H16567" s="765"/>
    </row>
    <row r="16568" spans="1:9" ht="13.5" thickBot="1"/>
    <row r="16569" spans="1:9" ht="18" customHeight="1">
      <c r="A16569" s="766" t="s">
        <v>4129</v>
      </c>
      <c r="B16569" s="767"/>
      <c r="C16569" s="768"/>
      <c r="D16569" s="840" t="str">
        <f>'[1]ESPECIF TEC MEBOG '!C9894</f>
        <v>Reemboquillado (relleno y sellado de juntas) en enchapes existentes de muros y pisos, con el fin de mejorar la estanqueidad, estética y durabilidad del revestimiento</v>
      </c>
      <c r="E16569" s="770" t="s">
        <v>4130</v>
      </c>
      <c r="F16569" s="718" t="s">
        <v>28</v>
      </c>
      <c r="G16569" s="771" t="s">
        <v>0</v>
      </c>
      <c r="H16569" s="720" t="s">
        <v>5612</v>
      </c>
      <c r="I16569" s="841"/>
    </row>
    <row r="16570" spans="1:9" ht="26.25" customHeight="1" thickBot="1">
      <c r="A16570" s="772"/>
      <c r="B16570" s="773"/>
      <c r="C16570" s="774"/>
      <c r="D16570" s="842"/>
      <c r="E16570" s="776"/>
      <c r="F16570" s="726"/>
      <c r="G16570" s="777"/>
      <c r="H16570" s="728"/>
      <c r="I16570" s="841"/>
    </row>
    <row r="16571" spans="1:9" ht="13.5" thickBot="1"/>
    <row r="16572" spans="1:9">
      <c r="A16572" s="778" t="s">
        <v>1297</v>
      </c>
      <c r="B16572" s="779"/>
      <c r="C16572" s="780"/>
      <c r="D16572" s="781"/>
      <c r="E16572" s="780"/>
      <c r="F16572" s="780"/>
      <c r="G16572" s="782"/>
      <c r="H16572" s="783"/>
    </row>
    <row r="16573" spans="1:9">
      <c r="A16573" s="784" t="s">
        <v>4064</v>
      </c>
      <c r="B16573" s="785"/>
      <c r="C16573" s="785"/>
      <c r="D16573" s="786"/>
      <c r="E16573" s="787" t="s">
        <v>4130</v>
      </c>
      <c r="F16573" s="788" t="s">
        <v>4132</v>
      </c>
      <c r="G16573" s="789" t="s">
        <v>4133</v>
      </c>
      <c r="H16573" s="790" t="s">
        <v>4134</v>
      </c>
    </row>
    <row r="16574" spans="1:9">
      <c r="A16574" s="730" t="s">
        <v>5613</v>
      </c>
      <c r="B16574" s="731"/>
      <c r="C16574" s="731"/>
      <c r="D16574" s="732"/>
      <c r="E16574" s="733" t="s">
        <v>1255</v>
      </c>
      <c r="F16574" s="734">
        <v>0.2</v>
      </c>
      <c r="G16574" s="791">
        <v>8505</v>
      </c>
      <c r="H16574" s="792">
        <f t="shared" ref="H16574" si="1">IF(F16574="","",+G16574*F16574)</f>
        <v>1701</v>
      </c>
    </row>
    <row r="16575" spans="1:9">
      <c r="A16575" s="793" t="s">
        <v>4141</v>
      </c>
      <c r="B16575" s="794"/>
      <c r="C16575" s="794"/>
      <c r="D16575" s="795"/>
      <c r="E16575" s="796" t="s">
        <v>4142</v>
      </c>
      <c r="F16575" s="796"/>
      <c r="G16575" s="796"/>
      <c r="H16575" s="797">
        <f>ROUND(SUM(H16574:H16574),2)</f>
        <v>1701</v>
      </c>
    </row>
    <row r="16576" spans="1:9">
      <c r="A16576" s="798" t="s">
        <v>4143</v>
      </c>
      <c r="B16576" s="799"/>
      <c r="C16576" s="800"/>
      <c r="D16576" s="801"/>
      <c r="E16576" s="800"/>
      <c r="F16576" s="800"/>
      <c r="G16576" s="802"/>
      <c r="H16576" s="803"/>
    </row>
    <row r="16577" spans="1:8">
      <c r="A16577" s="784" t="s">
        <v>4064</v>
      </c>
      <c r="B16577" s="785"/>
      <c r="C16577" s="785"/>
      <c r="D16577" s="786"/>
      <c r="E16577" s="787" t="s">
        <v>4130</v>
      </c>
      <c r="F16577" s="788" t="s">
        <v>4144</v>
      </c>
      <c r="G16577" s="789" t="s">
        <v>4133</v>
      </c>
      <c r="H16577" s="790" t="s">
        <v>4134</v>
      </c>
    </row>
    <row r="16578" spans="1:8" ht="30.75" customHeight="1">
      <c r="A16578" s="730" t="s">
        <v>5614</v>
      </c>
      <c r="B16578" s="731"/>
      <c r="C16578" s="731"/>
      <c r="D16578" s="732"/>
      <c r="E16578" s="733" t="s">
        <v>18</v>
      </c>
      <c r="F16578" s="734">
        <v>0.18700010661914812</v>
      </c>
      <c r="G16578" s="791">
        <f>[4]EQUIPOS!$C$43</f>
        <v>1587.2183463750353</v>
      </c>
      <c r="H16578" s="792">
        <f>IF(F16578="","",+G16578*F16578)</f>
        <v>296.80999999999955</v>
      </c>
    </row>
    <row r="16579" spans="1:8">
      <c r="A16579" s="809"/>
      <c r="B16579" s="810"/>
      <c r="C16579" s="810"/>
      <c r="D16579" s="811"/>
      <c r="E16579" s="749" t="s">
        <v>4147</v>
      </c>
      <c r="F16579" s="750"/>
      <c r="G16579" s="751"/>
      <c r="H16579" s="797">
        <f>SUM(H16578:H16578)</f>
        <v>296.80999999999955</v>
      </c>
    </row>
    <row r="16580" spans="1:8">
      <c r="A16580" s="812" t="s">
        <v>4148</v>
      </c>
      <c r="B16580" s="813"/>
      <c r="C16580" s="814"/>
      <c r="D16580" s="815"/>
      <c r="E16580" s="814"/>
      <c r="F16580" s="814"/>
      <c r="G16580" s="816"/>
      <c r="H16580" s="817"/>
    </row>
    <row r="16581" spans="1:8">
      <c r="A16581" s="818" t="s">
        <v>4064</v>
      </c>
      <c r="B16581" s="819"/>
      <c r="C16581" s="819"/>
      <c r="D16581" s="820"/>
      <c r="E16581" s="821" t="s">
        <v>4130</v>
      </c>
      <c r="F16581" s="822" t="s">
        <v>4132</v>
      </c>
      <c r="G16581" s="823" t="s">
        <v>4133</v>
      </c>
      <c r="H16581" s="824" t="s">
        <v>4134</v>
      </c>
    </row>
    <row r="16582" spans="1:8">
      <c r="A16582" s="730" t="s">
        <v>4149</v>
      </c>
      <c r="B16582" s="731"/>
      <c r="C16582" s="731"/>
      <c r="D16582" s="732"/>
      <c r="E16582" s="733" t="s">
        <v>33</v>
      </c>
      <c r="F16582" s="747">
        <v>5.0000000000000001E-3</v>
      </c>
      <c r="G16582" s="748">
        <v>64783.49</v>
      </c>
      <c r="H16582" s="739">
        <f>IF(F16582="","",+G16582*F16582)</f>
        <v>323.91744999999997</v>
      </c>
    </row>
    <row r="16583" spans="1:8">
      <c r="A16583" s="809"/>
      <c r="B16583" s="810"/>
      <c r="C16583" s="810"/>
      <c r="D16583" s="811"/>
      <c r="E16583" s="749" t="s">
        <v>4150</v>
      </c>
      <c r="F16583" s="750"/>
      <c r="G16583" s="751"/>
      <c r="H16583" s="797">
        <f>ROUND(SUM(H16582:H16582),2)</f>
        <v>323.92</v>
      </c>
    </row>
    <row r="16584" spans="1:8">
      <c r="A16584" s="826" t="s">
        <v>4151</v>
      </c>
      <c r="B16584" s="827"/>
      <c r="C16584" s="828"/>
      <c r="D16584" s="829"/>
      <c r="E16584" s="828"/>
      <c r="F16584" s="828"/>
      <c r="G16584" s="830"/>
      <c r="H16584" s="831"/>
    </row>
    <row r="16585" spans="1:8">
      <c r="A16585" s="818" t="s">
        <v>4064</v>
      </c>
      <c r="B16585" s="819"/>
      <c r="C16585" s="819"/>
      <c r="D16585" s="820"/>
      <c r="E16585" s="821" t="s">
        <v>4130</v>
      </c>
      <c r="F16585" s="822" t="s">
        <v>4144</v>
      </c>
      <c r="G16585" s="823" t="s">
        <v>4133</v>
      </c>
      <c r="H16585" s="824" t="s">
        <v>4134</v>
      </c>
    </row>
    <row r="16586" spans="1:8" ht="15">
      <c r="A16586" s="832" t="s">
        <v>5615</v>
      </c>
      <c r="B16586" s="833"/>
      <c r="C16586" s="833"/>
      <c r="D16586" s="834"/>
      <c r="E16586" s="807" t="s">
        <v>4146</v>
      </c>
      <c r="F16586" s="835">
        <v>0.32464809967500702</v>
      </c>
      <c r="G16586" s="752">
        <f>'[4]MANO DE OBRA'!$C$29</f>
        <v>19298.256046874998</v>
      </c>
      <c r="H16586" s="792">
        <f>IF(F16586="","",+G16586*F16586)</f>
        <v>6265.1421526596814</v>
      </c>
    </row>
    <row r="16587" spans="1:8" ht="13.5" thickBot="1">
      <c r="A16587" s="753"/>
      <c r="B16587" s="754"/>
      <c r="C16587" s="754"/>
      <c r="D16587" s="755"/>
      <c r="E16587" s="756" t="s">
        <v>4153</v>
      </c>
      <c r="F16587" s="757"/>
      <c r="G16587" s="758"/>
      <c r="H16587" s="836">
        <f>ROUND(SUM(H16586:H16586),2)</f>
        <v>6265.14</v>
      </c>
    </row>
    <row r="16588" spans="1:8" ht="16.5" thickBot="1">
      <c r="A16588" s="837" t="s">
        <v>4154</v>
      </c>
      <c r="B16588" s="838"/>
      <c r="C16588" s="838"/>
      <c r="D16588" s="838"/>
      <c r="E16588" s="839"/>
      <c r="F16588" s="763">
        <f>H16575+H16579+H16583+H16587</f>
        <v>8586.869999999999</v>
      </c>
      <c r="G16588" s="764"/>
      <c r="H16588" s="765"/>
    </row>
    <row r="16589" spans="1:8" ht="13.5" thickBot="1"/>
    <row r="16590" spans="1:8">
      <c r="A16590" s="843" t="s">
        <v>4129</v>
      </c>
      <c r="B16590" s="844"/>
      <c r="C16590" s="845"/>
      <c r="D16590" s="846" t="s">
        <v>1275</v>
      </c>
      <c r="E16590" s="770" t="s">
        <v>4130</v>
      </c>
      <c r="F16590" s="718" t="s">
        <v>18</v>
      </c>
      <c r="G16590" s="771" t="s">
        <v>0</v>
      </c>
      <c r="H16590" s="720" t="s">
        <v>5616</v>
      </c>
    </row>
    <row r="16591" spans="1:8" ht="33" customHeight="1" thickBot="1">
      <c r="A16591" s="847"/>
      <c r="B16591" s="848"/>
      <c r="C16591" s="849"/>
      <c r="D16591" s="850"/>
      <c r="E16591" s="776"/>
      <c r="F16591" s="726"/>
      <c r="G16591" s="777"/>
      <c r="H16591" s="728"/>
    </row>
    <row r="16592" spans="1:8" ht="13.5" thickBot="1"/>
    <row r="16593" spans="1:8">
      <c r="A16593" s="778" t="s">
        <v>1297</v>
      </c>
      <c r="B16593" s="779"/>
      <c r="C16593" s="780"/>
      <c r="D16593" s="781"/>
      <c r="E16593" s="780"/>
      <c r="F16593" s="780"/>
      <c r="G16593" s="782"/>
      <c r="H16593" s="783"/>
    </row>
    <row r="16594" spans="1:8">
      <c r="A16594" s="784" t="s">
        <v>4064</v>
      </c>
      <c r="B16594" s="785"/>
      <c r="C16594" s="785"/>
      <c r="D16594" s="786"/>
      <c r="E16594" s="787" t="s">
        <v>4130</v>
      </c>
      <c r="F16594" s="788" t="s">
        <v>4132</v>
      </c>
      <c r="G16594" s="789" t="s">
        <v>4133</v>
      </c>
      <c r="H16594" s="790" t="s">
        <v>4134</v>
      </c>
    </row>
    <row r="16595" spans="1:8">
      <c r="A16595" s="730" t="s">
        <v>5617</v>
      </c>
      <c r="B16595" s="731"/>
      <c r="C16595" s="731"/>
      <c r="D16595" s="732"/>
      <c r="E16595" s="733" t="s">
        <v>5618</v>
      </c>
      <c r="F16595" s="734">
        <v>1</v>
      </c>
      <c r="G16595" s="791">
        <v>3450</v>
      </c>
      <c r="H16595" s="792">
        <f t="shared" ref="H16595" si="2">IF(F16595="","",+G16595*F16595)</f>
        <v>3450</v>
      </c>
    </row>
    <row r="16596" spans="1:8">
      <c r="A16596" s="793" t="s">
        <v>4141</v>
      </c>
      <c r="B16596" s="794"/>
      <c r="C16596" s="794"/>
      <c r="D16596" s="795"/>
      <c r="E16596" s="749" t="s">
        <v>4142</v>
      </c>
      <c r="F16596" s="750"/>
      <c r="G16596" s="751"/>
      <c r="H16596" s="797">
        <f>ROUND(SUM(H16595:H16595),2)</f>
        <v>3450</v>
      </c>
    </row>
    <row r="16597" spans="1:8">
      <c r="A16597" s="798" t="s">
        <v>4143</v>
      </c>
      <c r="B16597" s="799"/>
      <c r="C16597" s="800"/>
      <c r="D16597" s="801"/>
      <c r="E16597" s="800"/>
      <c r="F16597" s="800"/>
      <c r="G16597" s="802"/>
      <c r="H16597" s="803"/>
    </row>
    <row r="16598" spans="1:8">
      <c r="A16598" s="784" t="s">
        <v>4064</v>
      </c>
      <c r="B16598" s="785"/>
      <c r="C16598" s="785"/>
      <c r="D16598" s="786"/>
      <c r="E16598" s="787" t="s">
        <v>4130</v>
      </c>
      <c r="F16598" s="788" t="s">
        <v>4144</v>
      </c>
      <c r="G16598" s="789" t="s">
        <v>4133</v>
      </c>
      <c r="H16598" s="790" t="s">
        <v>4134</v>
      </c>
    </row>
    <row r="16599" spans="1:8" ht="51" customHeight="1">
      <c r="A16599" s="851" t="s">
        <v>5619</v>
      </c>
      <c r="B16599" s="851"/>
      <c r="C16599" s="851"/>
      <c r="D16599" s="851"/>
      <c r="E16599" s="807" t="s">
        <v>4146</v>
      </c>
      <c r="F16599" s="808">
        <v>0.20000398856591309</v>
      </c>
      <c r="G16599" s="752">
        <f>[4]EQUIPOS!$C$43</f>
        <v>1587.2183463750353</v>
      </c>
      <c r="H16599" s="852">
        <f>F16599*G16599</f>
        <v>317.45000000000005</v>
      </c>
    </row>
    <row r="16600" spans="1:8">
      <c r="A16600" s="809"/>
      <c r="B16600" s="810"/>
      <c r="C16600" s="810"/>
      <c r="D16600" s="811"/>
      <c r="E16600" s="749" t="s">
        <v>4147</v>
      </c>
      <c r="F16600" s="750"/>
      <c r="G16600" s="751"/>
      <c r="H16600" s="797">
        <f>SUM(H16599)</f>
        <v>317.45000000000005</v>
      </c>
    </row>
    <row r="16601" spans="1:8">
      <c r="A16601" s="812" t="s">
        <v>4148</v>
      </c>
      <c r="B16601" s="813"/>
      <c r="C16601" s="814"/>
      <c r="D16601" s="815"/>
      <c r="E16601" s="814"/>
      <c r="F16601" s="814"/>
      <c r="G16601" s="816"/>
      <c r="H16601" s="817"/>
    </row>
    <row r="16602" spans="1:8">
      <c r="A16602" s="818" t="s">
        <v>4064</v>
      </c>
      <c r="B16602" s="819"/>
      <c r="C16602" s="819"/>
      <c r="D16602" s="820"/>
      <c r="E16602" s="821" t="s">
        <v>4130</v>
      </c>
      <c r="F16602" s="822" t="s">
        <v>4132</v>
      </c>
      <c r="G16602" s="823" t="s">
        <v>4133</v>
      </c>
      <c r="H16602" s="824" t="s">
        <v>4134</v>
      </c>
    </row>
    <row r="16603" spans="1:8">
      <c r="A16603" s="730" t="s">
        <v>4149</v>
      </c>
      <c r="B16603" s="731"/>
      <c r="C16603" s="731"/>
      <c r="D16603" s="732"/>
      <c r="E16603" s="733" t="s">
        <v>33</v>
      </c>
      <c r="F16603" s="747">
        <v>5.0000000000000001E-3</v>
      </c>
      <c r="G16603" s="748">
        <v>64783.49</v>
      </c>
      <c r="H16603" s="792">
        <f>IF(F16603="","",+G16603*F16603)</f>
        <v>323.91744999999997</v>
      </c>
    </row>
    <row r="16604" spans="1:8">
      <c r="A16604" s="809"/>
      <c r="B16604" s="810"/>
      <c r="C16604" s="810"/>
      <c r="D16604" s="811"/>
      <c r="E16604" s="749" t="s">
        <v>4150</v>
      </c>
      <c r="F16604" s="750"/>
      <c r="G16604" s="751"/>
      <c r="H16604" s="797">
        <f>ROUND(SUM(H16603:H16603),2)</f>
        <v>323.92</v>
      </c>
    </row>
    <row r="16605" spans="1:8">
      <c r="A16605" s="826" t="s">
        <v>4151</v>
      </c>
      <c r="B16605" s="827"/>
      <c r="C16605" s="828"/>
      <c r="D16605" s="829"/>
      <c r="E16605" s="828"/>
      <c r="F16605" s="828"/>
      <c r="G16605" s="830"/>
      <c r="H16605" s="831"/>
    </row>
    <row r="16606" spans="1:8">
      <c r="A16606" s="853" t="s">
        <v>4064</v>
      </c>
      <c r="B16606" s="854"/>
      <c r="C16606" s="854"/>
      <c r="D16606" s="855"/>
      <c r="E16606" s="821" t="s">
        <v>4130</v>
      </c>
      <c r="F16606" s="822" t="s">
        <v>4144</v>
      </c>
      <c r="G16606" s="823" t="s">
        <v>4133</v>
      </c>
      <c r="H16606" s="824" t="s">
        <v>4134</v>
      </c>
    </row>
    <row r="16607" spans="1:8" ht="13.5">
      <c r="A16607" s="856" t="s">
        <v>5620</v>
      </c>
      <c r="B16607" s="857"/>
      <c r="C16607" s="857"/>
      <c r="D16607" s="858"/>
      <c r="E16607" s="807" t="s">
        <v>4146</v>
      </c>
      <c r="F16607" s="835">
        <v>0.22425905391191678</v>
      </c>
      <c r="G16607" s="752">
        <v>25731.01</v>
      </c>
      <c r="H16607" s="792">
        <f>IF(F16607="","",+G16607*F16607)</f>
        <v>5770.4119587980695</v>
      </c>
    </row>
    <row r="16608" spans="1:8" ht="13.5" thickBot="1">
      <c r="A16608" s="753"/>
      <c r="B16608" s="754"/>
      <c r="C16608" s="754"/>
      <c r="D16608" s="755"/>
      <c r="E16608" s="756" t="s">
        <v>4153</v>
      </c>
      <c r="F16608" s="757"/>
      <c r="G16608" s="758"/>
      <c r="H16608" s="836">
        <f>ROUND(SUM(H16607:H16607),2)</f>
        <v>5770.41</v>
      </c>
    </row>
    <row r="16609" spans="1:11" ht="16.5" thickBot="1">
      <c r="A16609" s="837" t="s">
        <v>4154</v>
      </c>
      <c r="B16609" s="838"/>
      <c r="C16609" s="838"/>
      <c r="D16609" s="838"/>
      <c r="E16609" s="839"/>
      <c r="F16609" s="763">
        <f>H16596+H16600+H16604+H16608</f>
        <v>9861.7799999999988</v>
      </c>
      <c r="G16609" s="764"/>
      <c r="H16609" s="765"/>
    </row>
    <row r="16610" spans="1:11" ht="13.5" thickBot="1"/>
    <row r="16611" spans="1:11">
      <c r="A16611" s="766" t="s">
        <v>4129</v>
      </c>
      <c r="B16611" s="767"/>
      <c r="C16611" s="768"/>
      <c r="D16611" s="859" t="s">
        <v>4047</v>
      </c>
      <c r="E16611" s="770" t="s">
        <v>4130</v>
      </c>
      <c r="F16611" s="718" t="s">
        <v>18</v>
      </c>
      <c r="G16611" s="771" t="s">
        <v>0</v>
      </c>
      <c r="H16611" s="720" t="s">
        <v>5621</v>
      </c>
    </row>
    <row r="16612" spans="1:11" ht="33.75" customHeight="1" thickBot="1">
      <c r="A16612" s="772"/>
      <c r="B16612" s="773"/>
      <c r="C16612" s="774"/>
      <c r="D16612" s="860"/>
      <c r="E16612" s="776"/>
      <c r="F16612" s="726"/>
      <c r="G16612" s="777"/>
      <c r="H16612" s="728"/>
    </row>
    <row r="16613" spans="1:11" ht="13.5" thickBot="1"/>
    <row r="16614" spans="1:11">
      <c r="A16614" s="778" t="s">
        <v>1297</v>
      </c>
      <c r="B16614" s="779"/>
      <c r="C16614" s="780"/>
      <c r="D16614" s="781"/>
      <c r="E16614" s="780"/>
      <c r="F16614" s="780"/>
      <c r="G16614" s="782"/>
      <c r="H16614" s="783"/>
    </row>
    <row r="16615" spans="1:11">
      <c r="A16615" s="784" t="s">
        <v>4064</v>
      </c>
      <c r="B16615" s="785"/>
      <c r="C16615" s="785"/>
      <c r="D16615" s="786"/>
      <c r="E16615" s="787" t="s">
        <v>4130</v>
      </c>
      <c r="F16615" s="788" t="s">
        <v>4132</v>
      </c>
      <c r="G16615" s="789" t="s">
        <v>4133</v>
      </c>
      <c r="H16615" s="790" t="s">
        <v>4134</v>
      </c>
    </row>
    <row r="16616" spans="1:11" ht="29.25" customHeight="1">
      <c r="A16616" s="730" t="s">
        <v>5622</v>
      </c>
      <c r="B16616" s="731"/>
      <c r="C16616" s="731"/>
      <c r="D16616" s="732"/>
      <c r="E16616" s="733" t="s">
        <v>18</v>
      </c>
      <c r="F16616" s="734">
        <v>1</v>
      </c>
      <c r="G16616" s="791">
        <v>1739900</v>
      </c>
      <c r="H16616" s="792">
        <f>IF(F16616="","",+G16616*F16616)</f>
        <v>1739900</v>
      </c>
    </row>
    <row r="16617" spans="1:11">
      <c r="A16617" s="730" t="s">
        <v>5623</v>
      </c>
      <c r="B16617" s="731"/>
      <c r="C16617" s="731"/>
      <c r="D16617" s="732"/>
      <c r="E16617" s="733" t="s">
        <v>2</v>
      </c>
      <c r="F16617" s="734">
        <v>2.0000001126927369</v>
      </c>
      <c r="G16617" s="791">
        <v>58695</v>
      </c>
      <c r="H16617" s="792">
        <f>IF(F16617="","",+G16617*F16617)</f>
        <v>117390.00661450019</v>
      </c>
    </row>
    <row r="16618" spans="1:11">
      <c r="A16618" s="793" t="s">
        <v>4141</v>
      </c>
      <c r="B16618" s="794"/>
      <c r="C16618" s="794"/>
      <c r="D16618" s="795"/>
      <c r="E16618" s="796" t="s">
        <v>4142</v>
      </c>
      <c r="F16618" s="796"/>
      <c r="G16618" s="796"/>
      <c r="H16618" s="797">
        <f>SUM(H16616:H16617)</f>
        <v>1857290.0066145002</v>
      </c>
    </row>
    <row r="16619" spans="1:11">
      <c r="A16619" s="798" t="s">
        <v>4143</v>
      </c>
      <c r="B16619" s="799"/>
      <c r="C16619" s="800"/>
      <c r="D16619" s="801"/>
      <c r="E16619" s="800"/>
      <c r="F16619" s="800"/>
      <c r="G16619" s="802"/>
      <c r="H16619" s="803"/>
      <c r="J16619" s="861"/>
      <c r="K16619" s="861"/>
    </row>
    <row r="16620" spans="1:11">
      <c r="A16620" s="784" t="s">
        <v>4064</v>
      </c>
      <c r="B16620" s="785"/>
      <c r="C16620" s="785"/>
      <c r="D16620" s="786"/>
      <c r="E16620" s="787" t="s">
        <v>4130</v>
      </c>
      <c r="F16620" s="788" t="s">
        <v>4144</v>
      </c>
      <c r="G16620" s="789" t="s">
        <v>4133</v>
      </c>
      <c r="H16620" s="790" t="s">
        <v>4134</v>
      </c>
    </row>
    <row r="16621" spans="1:11">
      <c r="A16621" s="862" t="s">
        <v>4145</v>
      </c>
      <c r="B16621" s="851"/>
      <c r="C16621" s="851"/>
      <c r="D16621" s="863"/>
      <c r="E16621" s="864" t="s">
        <v>4146</v>
      </c>
      <c r="F16621" s="865">
        <v>4</v>
      </c>
      <c r="G16621" s="866">
        <f>[4]EQUIPOS!$C$43</f>
        <v>1587.2183463750353</v>
      </c>
      <c r="H16621" s="867">
        <f>IF(F16621="","",+G16621*F16621)</f>
        <v>6348.873385500141</v>
      </c>
    </row>
    <row r="16622" spans="1:11">
      <c r="A16622" s="862" t="s">
        <v>5624</v>
      </c>
      <c r="B16622" s="851"/>
      <c r="C16622" s="851"/>
      <c r="D16622" s="863"/>
      <c r="E16622" s="864" t="s">
        <v>4146</v>
      </c>
      <c r="F16622" s="865">
        <v>4</v>
      </c>
      <c r="G16622" s="866">
        <v>6634.57</v>
      </c>
      <c r="H16622" s="867">
        <f t="shared" ref="H16622:H16627" si="3">IF(F16622="","",+G16622*F16622)</f>
        <v>26538.28</v>
      </c>
    </row>
    <row r="16623" spans="1:11">
      <c r="A16623" s="862" t="s">
        <v>5248</v>
      </c>
      <c r="B16623" s="851"/>
      <c r="C16623" s="851"/>
      <c r="D16623" s="863"/>
      <c r="E16623" s="864" t="s">
        <v>4146</v>
      </c>
      <c r="F16623" s="865">
        <v>4</v>
      </c>
      <c r="G16623" s="866">
        <v>3491.88</v>
      </c>
      <c r="H16623" s="867">
        <f t="shared" si="3"/>
        <v>13967.52</v>
      </c>
    </row>
    <row r="16624" spans="1:11">
      <c r="A16624" s="862" t="s">
        <v>5625</v>
      </c>
      <c r="B16624" s="851"/>
      <c r="C16624" s="851"/>
      <c r="D16624" s="863"/>
      <c r="E16624" s="864" t="s">
        <v>4146</v>
      </c>
      <c r="F16624" s="865">
        <v>4</v>
      </c>
      <c r="G16624" s="866">
        <v>6285.38</v>
      </c>
      <c r="H16624" s="867">
        <f t="shared" si="3"/>
        <v>25141.52</v>
      </c>
    </row>
    <row r="16625" spans="1:9">
      <c r="A16625" s="862" t="s">
        <v>4216</v>
      </c>
      <c r="B16625" s="851"/>
      <c r="C16625" s="851"/>
      <c r="D16625" s="863"/>
      <c r="E16625" s="864" t="s">
        <v>4146</v>
      </c>
      <c r="F16625" s="865">
        <v>4</v>
      </c>
      <c r="G16625" s="866">
        <v>5587.01</v>
      </c>
      <c r="H16625" s="867">
        <f t="shared" si="3"/>
        <v>22348.04</v>
      </c>
    </row>
    <row r="16626" spans="1:9">
      <c r="A16626" s="862" t="s">
        <v>4526</v>
      </c>
      <c r="B16626" s="851"/>
      <c r="C16626" s="851"/>
      <c r="D16626" s="863"/>
      <c r="E16626" s="864" t="s">
        <v>4146</v>
      </c>
      <c r="F16626" s="865">
        <v>4</v>
      </c>
      <c r="G16626" s="866">
        <v>2793.5</v>
      </c>
      <c r="H16626" s="867">
        <f t="shared" si="3"/>
        <v>11174</v>
      </c>
    </row>
    <row r="16627" spans="1:9">
      <c r="A16627" s="862" t="s">
        <v>5626</v>
      </c>
      <c r="B16627" s="851"/>
      <c r="C16627" s="851"/>
      <c r="D16627" s="863"/>
      <c r="E16627" s="864" t="s">
        <v>4146</v>
      </c>
      <c r="F16627" s="865">
        <v>2</v>
      </c>
      <c r="G16627" s="866">
        <v>2793.5</v>
      </c>
      <c r="H16627" s="867">
        <f t="shared" si="3"/>
        <v>5587</v>
      </c>
    </row>
    <row r="16628" spans="1:9">
      <c r="A16628" s="809"/>
      <c r="B16628" s="810"/>
      <c r="C16628" s="810"/>
      <c r="D16628" s="811"/>
      <c r="E16628" s="749" t="s">
        <v>4147</v>
      </c>
      <c r="F16628" s="750"/>
      <c r="G16628" s="751"/>
      <c r="H16628" s="797">
        <f>SUM(H16621:H16627)</f>
        <v>111105.23338550015</v>
      </c>
    </row>
    <row r="16629" spans="1:9">
      <c r="A16629" s="812" t="s">
        <v>4148</v>
      </c>
      <c r="B16629" s="813"/>
      <c r="C16629" s="814"/>
      <c r="D16629" s="815"/>
      <c r="E16629" s="814"/>
      <c r="F16629" s="814"/>
      <c r="G16629" s="816"/>
      <c r="H16629" s="817"/>
    </row>
    <row r="16630" spans="1:9">
      <c r="A16630" s="818" t="s">
        <v>4064</v>
      </c>
      <c r="B16630" s="819"/>
      <c r="C16630" s="819"/>
      <c r="D16630" s="820"/>
      <c r="E16630" s="821" t="s">
        <v>4130</v>
      </c>
      <c r="F16630" s="822" t="s">
        <v>4132</v>
      </c>
      <c r="G16630" s="823" t="s">
        <v>4133</v>
      </c>
      <c r="H16630" s="824" t="s">
        <v>4134</v>
      </c>
    </row>
    <row r="16631" spans="1:9" ht="15">
      <c r="A16631" s="856" t="s">
        <v>4149</v>
      </c>
      <c r="B16631" s="833"/>
      <c r="C16631" s="833"/>
      <c r="D16631" s="834"/>
      <c r="E16631" s="807" t="s">
        <v>4140</v>
      </c>
      <c r="F16631" s="868">
        <v>2.5</v>
      </c>
      <c r="G16631" s="752">
        <f>[4]TRANSPORTE!$C$4</f>
        <v>64783.484999999993</v>
      </c>
      <c r="H16631" s="792">
        <f>IF(F16631="","",+G16631*F16631)</f>
        <v>161958.71249999999</v>
      </c>
    </row>
    <row r="16632" spans="1:9">
      <c r="A16632" s="809"/>
      <c r="B16632" s="810"/>
      <c r="C16632" s="810"/>
      <c r="D16632" s="811"/>
      <c r="E16632" s="749" t="s">
        <v>4150</v>
      </c>
      <c r="F16632" s="750"/>
      <c r="G16632" s="751"/>
      <c r="H16632" s="797">
        <f>ROUND(SUM(H16631:H16631),2)</f>
        <v>161958.71</v>
      </c>
    </row>
    <row r="16633" spans="1:9">
      <c r="A16633" s="826" t="s">
        <v>4151</v>
      </c>
      <c r="B16633" s="827"/>
      <c r="C16633" s="828"/>
      <c r="D16633" s="829"/>
      <c r="E16633" s="828"/>
      <c r="F16633" s="828"/>
      <c r="G16633" s="830"/>
      <c r="H16633" s="831"/>
    </row>
    <row r="16634" spans="1:9">
      <c r="A16634" s="818" t="s">
        <v>4064</v>
      </c>
      <c r="B16634" s="819"/>
      <c r="C16634" s="819"/>
      <c r="D16634" s="820"/>
      <c r="E16634" s="821" t="s">
        <v>4130</v>
      </c>
      <c r="F16634" s="822" t="s">
        <v>4144</v>
      </c>
      <c r="G16634" s="823" t="s">
        <v>4133</v>
      </c>
      <c r="H16634" s="824" t="s">
        <v>4134</v>
      </c>
    </row>
    <row r="16635" spans="1:9" ht="15">
      <c r="A16635" s="856" t="s">
        <v>5627</v>
      </c>
      <c r="B16635" s="833"/>
      <c r="C16635" s="833"/>
      <c r="D16635" s="834"/>
      <c r="E16635" s="807" t="s">
        <v>4146</v>
      </c>
      <c r="F16635" s="835">
        <v>4.0151932412886051</v>
      </c>
      <c r="G16635" s="752">
        <v>64327.519999999997</v>
      </c>
      <c r="H16635" s="792">
        <f>IF(F16635="","",+G16635*F16635)</f>
        <v>258287.42353285756</v>
      </c>
    </row>
    <row r="16636" spans="1:9" ht="13.5" thickBot="1">
      <c r="A16636" s="753"/>
      <c r="B16636" s="754"/>
      <c r="C16636" s="754"/>
      <c r="D16636" s="755"/>
      <c r="E16636" s="756" t="s">
        <v>4153</v>
      </c>
      <c r="F16636" s="757"/>
      <c r="G16636" s="758"/>
      <c r="H16636" s="836">
        <f>ROUND(SUM(H16635:H16635),2)</f>
        <v>258287.42</v>
      </c>
    </row>
    <row r="16637" spans="1:9" ht="16.5" thickBot="1">
      <c r="A16637" s="837" t="s">
        <v>4154</v>
      </c>
      <c r="B16637" s="838"/>
      <c r="C16637" s="838"/>
      <c r="D16637" s="838"/>
      <c r="E16637" s="839"/>
      <c r="F16637" s="763">
        <f>H16618+H16628+H16632+H16636</f>
        <v>2388641.37</v>
      </c>
      <c r="G16637" s="764"/>
      <c r="H16637" s="765"/>
      <c r="I16637" s="869"/>
    </row>
    <row r="16638" spans="1:9" ht="13.5" thickBot="1">
      <c r="A16638" s="870"/>
      <c r="B16638" s="870"/>
      <c r="C16638" s="870"/>
      <c r="D16638" s="870"/>
      <c r="E16638" s="870"/>
      <c r="F16638" s="870"/>
      <c r="G16638" s="870"/>
      <c r="H16638" s="870"/>
    </row>
    <row r="16639" spans="1:9">
      <c r="A16639" s="871" t="s">
        <v>4129</v>
      </c>
      <c r="B16639" s="872"/>
      <c r="C16639" s="873"/>
      <c r="D16639" s="840" t="s">
        <v>5628</v>
      </c>
      <c r="E16639" s="874" t="s">
        <v>4130</v>
      </c>
      <c r="F16639" s="718" t="s">
        <v>5618</v>
      </c>
      <c r="G16639" s="718" t="s">
        <v>0</v>
      </c>
      <c r="H16639" s="720" t="s">
        <v>5629</v>
      </c>
    </row>
    <row r="16640" spans="1:9" ht="66.75" customHeight="1" thickBot="1">
      <c r="A16640" s="875"/>
      <c r="B16640" s="876"/>
      <c r="C16640" s="877"/>
      <c r="D16640" s="842"/>
      <c r="E16640" s="878"/>
      <c r="F16640" s="726"/>
      <c r="G16640" s="726"/>
      <c r="H16640" s="728"/>
    </row>
    <row r="16641" spans="1:8" ht="13.5" thickBot="1">
      <c r="A16641" s="870"/>
      <c r="B16641" s="870"/>
      <c r="C16641" s="870"/>
      <c r="D16641" s="870"/>
      <c r="E16641" s="870"/>
      <c r="F16641" s="870"/>
      <c r="G16641" s="870"/>
      <c r="H16641" s="870"/>
    </row>
    <row r="16642" spans="1:8">
      <c r="A16642" s="778" t="s">
        <v>1297</v>
      </c>
      <c r="B16642" s="779"/>
      <c r="C16642" s="780"/>
      <c r="D16642" s="781"/>
      <c r="E16642" s="780"/>
      <c r="F16642" s="780"/>
      <c r="G16642" s="782"/>
      <c r="H16642" s="783"/>
    </row>
    <row r="16643" spans="1:8">
      <c r="A16643" s="784" t="s">
        <v>4064</v>
      </c>
      <c r="B16643" s="785"/>
      <c r="C16643" s="785"/>
      <c r="D16643" s="786"/>
      <c r="E16643" s="787" t="s">
        <v>4130</v>
      </c>
      <c r="F16643" s="788" t="s">
        <v>4132</v>
      </c>
      <c r="G16643" s="789" t="s">
        <v>4133</v>
      </c>
      <c r="H16643" s="790" t="s">
        <v>4134</v>
      </c>
    </row>
    <row r="16644" spans="1:8" ht="51.75" customHeight="1">
      <c r="A16644" s="730" t="s">
        <v>5628</v>
      </c>
      <c r="B16644" s="731"/>
      <c r="C16644" s="731"/>
      <c r="D16644" s="732"/>
      <c r="E16644" s="733" t="s">
        <v>18</v>
      </c>
      <c r="F16644" s="734">
        <v>1</v>
      </c>
      <c r="G16644" s="791">
        <v>324043.93</v>
      </c>
      <c r="H16644" s="792">
        <f t="shared" ref="H16644" si="4">IF(F16644="","",+G16644*F16644)</f>
        <v>324043.93</v>
      </c>
    </row>
    <row r="16645" spans="1:8">
      <c r="A16645" s="793" t="s">
        <v>4141</v>
      </c>
      <c r="B16645" s="794"/>
      <c r="C16645" s="794"/>
      <c r="D16645" s="795"/>
      <c r="E16645" s="796" t="s">
        <v>4142</v>
      </c>
      <c r="F16645" s="796"/>
      <c r="G16645" s="796"/>
      <c r="H16645" s="797">
        <f>ROUND(SUM(H16644:H16644),2)</f>
        <v>324043.93</v>
      </c>
    </row>
    <row r="16646" spans="1:8">
      <c r="A16646" s="798" t="s">
        <v>4143</v>
      </c>
      <c r="B16646" s="799"/>
      <c r="C16646" s="800"/>
      <c r="D16646" s="801"/>
      <c r="E16646" s="800"/>
      <c r="F16646" s="800"/>
      <c r="G16646" s="802"/>
      <c r="H16646" s="803"/>
    </row>
    <row r="16647" spans="1:8">
      <c r="A16647" s="784" t="s">
        <v>4064</v>
      </c>
      <c r="B16647" s="785"/>
      <c r="C16647" s="785"/>
      <c r="D16647" s="786"/>
      <c r="E16647" s="787" t="s">
        <v>4130</v>
      </c>
      <c r="F16647" s="788" t="s">
        <v>4144</v>
      </c>
      <c r="G16647" s="789" t="s">
        <v>4133</v>
      </c>
      <c r="H16647" s="790" t="s">
        <v>4134</v>
      </c>
    </row>
    <row r="16648" spans="1:8" ht="15">
      <c r="A16648" s="856" t="s">
        <v>4145</v>
      </c>
      <c r="B16648" s="833"/>
      <c r="C16648" s="833"/>
      <c r="D16648" s="834"/>
      <c r="E16648" s="733" t="s">
        <v>4146</v>
      </c>
      <c r="F16648" s="734">
        <v>0.5</v>
      </c>
      <c r="G16648" s="791">
        <v>1587.22</v>
      </c>
      <c r="H16648" s="792">
        <f>IF(F16648="","",+G16648*F16648)</f>
        <v>793.61</v>
      </c>
    </row>
    <row r="16649" spans="1:8">
      <c r="A16649" s="809"/>
      <c r="B16649" s="810"/>
      <c r="C16649" s="810"/>
      <c r="D16649" s="811"/>
      <c r="E16649" s="749" t="s">
        <v>4147</v>
      </c>
      <c r="F16649" s="750"/>
      <c r="G16649" s="751"/>
      <c r="H16649" s="797">
        <f>ROUND(SUM(H16648:H16648),2)</f>
        <v>793.61</v>
      </c>
    </row>
    <row r="16650" spans="1:8">
      <c r="A16650" s="812" t="s">
        <v>4148</v>
      </c>
      <c r="B16650" s="813"/>
      <c r="C16650" s="814"/>
      <c r="D16650" s="815"/>
      <c r="E16650" s="814"/>
      <c r="F16650" s="814"/>
      <c r="G16650" s="816"/>
      <c r="H16650" s="817"/>
    </row>
    <row r="16651" spans="1:8">
      <c r="A16651" s="818" t="s">
        <v>4064</v>
      </c>
      <c r="B16651" s="819"/>
      <c r="C16651" s="819"/>
      <c r="D16651" s="820"/>
      <c r="E16651" s="821" t="s">
        <v>4130</v>
      </c>
      <c r="F16651" s="822" t="s">
        <v>4132</v>
      </c>
      <c r="G16651" s="823" t="s">
        <v>4133</v>
      </c>
      <c r="H16651" s="824" t="s">
        <v>4134</v>
      </c>
    </row>
    <row r="16652" spans="1:8" ht="15">
      <c r="A16652" s="856" t="s">
        <v>4149</v>
      </c>
      <c r="B16652" s="833"/>
      <c r="C16652" s="833"/>
      <c r="D16652" s="834"/>
      <c r="E16652" s="807" t="s">
        <v>4140</v>
      </c>
      <c r="F16652" s="879">
        <v>0.01</v>
      </c>
      <c r="G16652" s="752">
        <f>[4]TRANSPORTE!$C$4</f>
        <v>64783.484999999993</v>
      </c>
      <c r="H16652" s="880">
        <f>G16652*F16652</f>
        <v>647.83484999999996</v>
      </c>
    </row>
    <row r="16653" spans="1:8">
      <c r="A16653" s="809"/>
      <c r="B16653" s="810"/>
      <c r="C16653" s="810"/>
      <c r="D16653" s="811"/>
      <c r="E16653" s="749" t="s">
        <v>4150</v>
      </c>
      <c r="F16653" s="750"/>
      <c r="G16653" s="751"/>
      <c r="H16653" s="797">
        <f>ROUND(SUM(H16652:H16652),2)</f>
        <v>647.83000000000004</v>
      </c>
    </row>
    <row r="16654" spans="1:8">
      <c r="A16654" s="826" t="s">
        <v>4151</v>
      </c>
      <c r="B16654" s="827"/>
      <c r="C16654" s="828"/>
      <c r="D16654" s="829"/>
      <c r="E16654" s="828"/>
      <c r="F16654" s="828"/>
      <c r="G16654" s="830"/>
      <c r="H16654" s="831"/>
    </row>
    <row r="16655" spans="1:8">
      <c r="A16655" s="818" t="s">
        <v>4064</v>
      </c>
      <c r="B16655" s="819"/>
      <c r="C16655" s="819"/>
      <c r="D16655" s="820"/>
      <c r="E16655" s="821" t="s">
        <v>4130</v>
      </c>
      <c r="F16655" s="822" t="s">
        <v>4144</v>
      </c>
      <c r="G16655" s="823" t="s">
        <v>4133</v>
      </c>
      <c r="H16655" s="824" t="s">
        <v>4134</v>
      </c>
    </row>
    <row r="16656" spans="1:8" ht="15">
      <c r="A16656" s="881" t="s">
        <v>4189</v>
      </c>
      <c r="B16656" s="882"/>
      <c r="C16656" s="882"/>
      <c r="D16656" s="883"/>
      <c r="E16656" s="807" t="s">
        <v>5630</v>
      </c>
      <c r="F16656" s="835">
        <v>0.5</v>
      </c>
      <c r="G16656" s="752">
        <v>45029.26</v>
      </c>
      <c r="H16656" s="792">
        <f>IF(F16656="","",+G16656*F16656)</f>
        <v>22514.63</v>
      </c>
    </row>
    <row r="16657" spans="1:9" ht="13.5" thickBot="1">
      <c r="A16657" s="753"/>
      <c r="B16657" s="754"/>
      <c r="C16657" s="754"/>
      <c r="D16657" s="755"/>
      <c r="E16657" s="756" t="s">
        <v>4153</v>
      </c>
      <c r="F16657" s="757"/>
      <c r="G16657" s="758"/>
      <c r="H16657" s="836">
        <f>ROUND(SUM(H16656:H16656),2)</f>
        <v>22514.63</v>
      </c>
    </row>
    <row r="16658" spans="1:9" ht="16.5" thickBot="1">
      <c r="A16658" s="837" t="s">
        <v>4154</v>
      </c>
      <c r="B16658" s="838"/>
      <c r="C16658" s="838"/>
      <c r="D16658" s="838"/>
      <c r="E16658" s="839"/>
      <c r="F16658" s="884">
        <f>H16645+H16649+H16653+H16657</f>
        <v>348000</v>
      </c>
      <c r="G16658" s="885"/>
      <c r="H16658" s="886"/>
      <c r="I16658" s="869"/>
    </row>
    <row r="16659" spans="1:9" ht="13.5" thickBot="1"/>
    <row r="16660" spans="1:9">
      <c r="A16660" s="766" t="s">
        <v>4129</v>
      </c>
      <c r="B16660" s="767"/>
      <c r="C16660" s="768"/>
      <c r="D16660" s="840" t="s">
        <v>5631</v>
      </c>
      <c r="E16660" s="770" t="s">
        <v>4130</v>
      </c>
      <c r="F16660" s="718" t="s">
        <v>25</v>
      </c>
      <c r="G16660" s="771" t="s">
        <v>0</v>
      </c>
      <c r="H16660" s="720" t="s">
        <v>5632</v>
      </c>
    </row>
    <row r="16661" spans="1:9" ht="16.5" customHeight="1" thickBot="1">
      <c r="A16661" s="772"/>
      <c r="B16661" s="773"/>
      <c r="C16661" s="774"/>
      <c r="D16661" s="842"/>
      <c r="E16661" s="776"/>
      <c r="F16661" s="726"/>
      <c r="G16661" s="777"/>
      <c r="H16661" s="728"/>
    </row>
    <row r="16662" spans="1:9" ht="13.5" thickBot="1"/>
    <row r="16663" spans="1:9">
      <c r="A16663" s="778" t="s">
        <v>1297</v>
      </c>
      <c r="B16663" s="779"/>
      <c r="C16663" s="780"/>
      <c r="D16663" s="781"/>
      <c r="E16663" s="780"/>
      <c r="F16663" s="780"/>
      <c r="G16663" s="782"/>
      <c r="H16663" s="783"/>
    </row>
    <row r="16664" spans="1:9">
      <c r="A16664" s="784" t="s">
        <v>4064</v>
      </c>
      <c r="B16664" s="785"/>
      <c r="C16664" s="785"/>
      <c r="D16664" s="786"/>
      <c r="E16664" s="787" t="s">
        <v>4130</v>
      </c>
      <c r="F16664" s="788" t="s">
        <v>4132</v>
      </c>
      <c r="G16664" s="789" t="s">
        <v>4133</v>
      </c>
      <c r="H16664" s="790" t="s">
        <v>4134</v>
      </c>
    </row>
    <row r="16665" spans="1:9">
      <c r="A16665" s="730" t="s">
        <v>5633</v>
      </c>
      <c r="B16665" s="731"/>
      <c r="C16665" s="731"/>
      <c r="D16665" s="732"/>
      <c r="E16665" s="733" t="s">
        <v>25</v>
      </c>
      <c r="F16665" s="734">
        <v>1.1000000000000001</v>
      </c>
      <c r="G16665" s="734">
        <v>2356.1999999999998</v>
      </c>
      <c r="H16665" s="880">
        <f>G16665*F16665</f>
        <v>2591.8200000000002</v>
      </c>
    </row>
    <row r="16666" spans="1:9" ht="12.75" customHeight="1">
      <c r="A16666" s="601" t="s">
        <v>4159</v>
      </c>
      <c r="B16666" s="602"/>
      <c r="C16666" s="602"/>
      <c r="D16666" s="603"/>
      <c r="E16666" s="604" t="s">
        <v>4136</v>
      </c>
      <c r="F16666" s="605">
        <v>0.5</v>
      </c>
      <c r="G16666" s="606">
        <v>3297</v>
      </c>
      <c r="H16666" s="880">
        <f t="shared" ref="H16666:H16668" si="5">G16666*F16666</f>
        <v>1648.5</v>
      </c>
    </row>
    <row r="16667" spans="1:9" ht="12.75" customHeight="1">
      <c r="A16667" s="601" t="s">
        <v>4156</v>
      </c>
      <c r="B16667" s="602"/>
      <c r="C16667" s="602"/>
      <c r="D16667" s="603"/>
      <c r="E16667" s="604" t="s">
        <v>4157</v>
      </c>
      <c r="F16667" s="605">
        <v>0.01</v>
      </c>
      <c r="G16667" s="606">
        <v>7214</v>
      </c>
      <c r="H16667" s="880">
        <f t="shared" si="5"/>
        <v>72.14</v>
      </c>
    </row>
    <row r="16668" spans="1:9" ht="12.75" customHeight="1">
      <c r="A16668" s="730" t="s">
        <v>4139</v>
      </c>
      <c r="B16668" s="731"/>
      <c r="C16668" s="731"/>
      <c r="D16668" s="732"/>
      <c r="E16668" s="604" t="s">
        <v>4140</v>
      </c>
      <c r="F16668" s="605">
        <v>0.01</v>
      </c>
      <c r="G16668" s="606">
        <v>76876</v>
      </c>
      <c r="H16668" s="880">
        <f t="shared" si="5"/>
        <v>768.76</v>
      </c>
    </row>
    <row r="16669" spans="1:9">
      <c r="A16669" s="793" t="s">
        <v>4141</v>
      </c>
      <c r="B16669" s="794"/>
      <c r="C16669" s="794"/>
      <c r="D16669" s="795"/>
      <c r="E16669" s="796" t="s">
        <v>4142</v>
      </c>
      <c r="F16669" s="796"/>
      <c r="G16669" s="796"/>
      <c r="H16669" s="887">
        <f>SUM(H16665:H16668)</f>
        <v>5081.22</v>
      </c>
    </row>
    <row r="16670" spans="1:9">
      <c r="A16670" s="798" t="s">
        <v>4143</v>
      </c>
      <c r="B16670" s="799"/>
      <c r="C16670" s="800"/>
      <c r="D16670" s="801"/>
      <c r="E16670" s="800"/>
      <c r="F16670" s="800"/>
      <c r="G16670" s="802"/>
      <c r="H16670" s="803"/>
    </row>
    <row r="16671" spans="1:9">
      <c r="A16671" s="784" t="s">
        <v>4064</v>
      </c>
      <c r="B16671" s="785"/>
      <c r="C16671" s="785"/>
      <c r="D16671" s="786"/>
      <c r="E16671" s="787" t="s">
        <v>4130</v>
      </c>
      <c r="F16671" s="788" t="s">
        <v>4144</v>
      </c>
      <c r="G16671" s="789" t="s">
        <v>4133</v>
      </c>
      <c r="H16671" s="790" t="s">
        <v>4134</v>
      </c>
    </row>
    <row r="16672" spans="1:9" ht="15">
      <c r="A16672" s="856" t="s">
        <v>4145</v>
      </c>
      <c r="B16672" s="833"/>
      <c r="C16672" s="833"/>
      <c r="D16672" s="834"/>
      <c r="E16672" s="807" t="s">
        <v>4146</v>
      </c>
      <c r="F16672" s="808">
        <v>0.3</v>
      </c>
      <c r="G16672" s="752">
        <f>[4]EQUIPOS!$C$43</f>
        <v>1587.2183463750353</v>
      </c>
      <c r="H16672" s="880">
        <f>G16672*F16672</f>
        <v>476.16550391251053</v>
      </c>
    </row>
    <row r="16673" spans="1:8">
      <c r="A16673" s="809"/>
      <c r="B16673" s="810"/>
      <c r="C16673" s="810"/>
      <c r="D16673" s="811"/>
      <c r="E16673" s="749" t="s">
        <v>4147</v>
      </c>
      <c r="F16673" s="750"/>
      <c r="G16673" s="751"/>
      <c r="H16673" s="887">
        <f>H16672</f>
        <v>476.16550391251053</v>
      </c>
    </row>
    <row r="16674" spans="1:8">
      <c r="A16674" s="812" t="s">
        <v>4148</v>
      </c>
      <c r="B16674" s="813"/>
      <c r="C16674" s="814"/>
      <c r="D16674" s="815"/>
      <c r="E16674" s="814"/>
      <c r="F16674" s="814"/>
      <c r="G16674" s="816"/>
      <c r="H16674" s="817"/>
    </row>
    <row r="16675" spans="1:8">
      <c r="A16675" s="818" t="s">
        <v>4064</v>
      </c>
      <c r="B16675" s="819"/>
      <c r="C16675" s="819"/>
      <c r="D16675" s="820"/>
      <c r="E16675" s="821" t="s">
        <v>4130</v>
      </c>
      <c r="F16675" s="822" t="s">
        <v>4132</v>
      </c>
      <c r="G16675" s="823" t="s">
        <v>4133</v>
      </c>
      <c r="H16675" s="824" t="s">
        <v>4134</v>
      </c>
    </row>
    <row r="16676" spans="1:8" ht="15">
      <c r="A16676" s="856" t="s">
        <v>4149</v>
      </c>
      <c r="B16676" s="833"/>
      <c r="C16676" s="833"/>
      <c r="D16676" s="834"/>
      <c r="E16676" s="807" t="s">
        <v>4140</v>
      </c>
      <c r="F16676" s="879">
        <v>0.02</v>
      </c>
      <c r="G16676" s="752">
        <f>[4]TRANSPORTE!$C$4</f>
        <v>64783.484999999993</v>
      </c>
      <c r="H16676" s="880">
        <f>G16676*F16676</f>
        <v>1295.6696999999999</v>
      </c>
    </row>
    <row r="16677" spans="1:8">
      <c r="A16677" s="809"/>
      <c r="B16677" s="810"/>
      <c r="C16677" s="810"/>
      <c r="D16677" s="811"/>
      <c r="E16677" s="749" t="s">
        <v>4150</v>
      </c>
      <c r="F16677" s="750"/>
      <c r="G16677" s="751"/>
      <c r="H16677" s="887">
        <f>H16676</f>
        <v>1295.6696999999999</v>
      </c>
    </row>
    <row r="16678" spans="1:8">
      <c r="A16678" s="826" t="s">
        <v>4151</v>
      </c>
      <c r="B16678" s="827"/>
      <c r="C16678" s="828"/>
      <c r="D16678" s="829"/>
      <c r="E16678" s="828"/>
      <c r="F16678" s="828"/>
      <c r="G16678" s="830"/>
      <c r="H16678" s="831"/>
    </row>
    <row r="16679" spans="1:8">
      <c r="A16679" s="818" t="s">
        <v>4064</v>
      </c>
      <c r="B16679" s="819"/>
      <c r="C16679" s="819"/>
      <c r="D16679" s="820"/>
      <c r="E16679" s="821" t="s">
        <v>4130</v>
      </c>
      <c r="F16679" s="822" t="s">
        <v>4144</v>
      </c>
      <c r="G16679" s="823" t="s">
        <v>4133</v>
      </c>
      <c r="H16679" s="824" t="s">
        <v>4134</v>
      </c>
    </row>
    <row r="16680" spans="1:8" ht="15">
      <c r="A16680" s="856" t="s">
        <v>4195</v>
      </c>
      <c r="B16680" s="833"/>
      <c r="C16680" s="833"/>
      <c r="D16680" s="834"/>
      <c r="E16680" s="807" t="s">
        <v>4146</v>
      </c>
      <c r="F16680" s="835">
        <v>0.32423150627142239</v>
      </c>
      <c r="G16680" s="752">
        <v>45029.26</v>
      </c>
      <c r="H16680" s="880">
        <f>F16680*G16680</f>
        <v>14599.90479608751</v>
      </c>
    </row>
    <row r="16681" spans="1:8" ht="13.5" thickBot="1">
      <c r="A16681" s="753"/>
      <c r="B16681" s="754"/>
      <c r="C16681" s="754"/>
      <c r="D16681" s="755"/>
      <c r="E16681" s="756" t="s">
        <v>4153</v>
      </c>
      <c r="F16681" s="757"/>
      <c r="G16681" s="758"/>
      <c r="H16681" s="888">
        <f>SUM(H16680:H16680)</f>
        <v>14599.90479608751</v>
      </c>
    </row>
    <row r="16682" spans="1:8" ht="16.5" thickBot="1">
      <c r="A16682" s="837" t="s">
        <v>4154</v>
      </c>
      <c r="B16682" s="838"/>
      <c r="C16682" s="838"/>
      <c r="D16682" s="838"/>
      <c r="E16682" s="839"/>
      <c r="F16682" s="884">
        <f>H16669+H16673+H16677+H16681</f>
        <v>21452.960000000021</v>
      </c>
      <c r="G16682" s="885"/>
      <c r="H16682" s="886"/>
    </row>
    <row r="16683" spans="1:8" ht="13.5" thickBot="1"/>
    <row r="16684" spans="1:8">
      <c r="A16684" s="766" t="s">
        <v>4129</v>
      </c>
      <c r="B16684" s="767"/>
      <c r="C16684" s="768"/>
      <c r="D16684" s="840" t="s">
        <v>5634</v>
      </c>
      <c r="E16684" s="770" t="s">
        <v>4130</v>
      </c>
      <c r="F16684" s="718" t="s">
        <v>18</v>
      </c>
      <c r="G16684" s="771" t="s">
        <v>0</v>
      </c>
      <c r="H16684" s="720" t="s">
        <v>5635</v>
      </c>
    </row>
    <row r="16685" spans="1:8" ht="13.5" thickBot="1">
      <c r="A16685" s="772"/>
      <c r="B16685" s="773"/>
      <c r="C16685" s="774"/>
      <c r="D16685" s="842"/>
      <c r="E16685" s="776"/>
      <c r="F16685" s="726"/>
      <c r="G16685" s="777"/>
      <c r="H16685" s="728"/>
    </row>
    <row r="16686" spans="1:8" ht="15.75" thickBot="1">
      <c r="A16686" s="889"/>
      <c r="B16686" s="889"/>
      <c r="C16686" s="889"/>
      <c r="D16686" s="889"/>
      <c r="E16686" s="889"/>
      <c r="F16686" s="889"/>
      <c r="G16686" s="889"/>
      <c r="H16686" s="889"/>
    </row>
    <row r="16687" spans="1:8">
      <c r="A16687" s="778" t="s">
        <v>1297</v>
      </c>
      <c r="B16687" s="779"/>
      <c r="C16687" s="780"/>
      <c r="D16687" s="781"/>
      <c r="E16687" s="780"/>
      <c r="F16687" s="780"/>
      <c r="G16687" s="782"/>
      <c r="H16687" s="783"/>
    </row>
    <row r="16688" spans="1:8">
      <c r="A16688" s="784" t="s">
        <v>4064</v>
      </c>
      <c r="B16688" s="785"/>
      <c r="C16688" s="785"/>
      <c r="D16688" s="786"/>
      <c r="E16688" s="787" t="s">
        <v>4130</v>
      </c>
      <c r="F16688" s="788" t="s">
        <v>4132</v>
      </c>
      <c r="G16688" s="789" t="s">
        <v>4133</v>
      </c>
      <c r="H16688" s="790" t="s">
        <v>4134</v>
      </c>
    </row>
    <row r="16689" spans="1:8">
      <c r="A16689" s="730" t="s">
        <v>5636</v>
      </c>
      <c r="B16689" s="731"/>
      <c r="C16689" s="731"/>
      <c r="D16689" s="732"/>
      <c r="E16689" s="733" t="s">
        <v>18</v>
      </c>
      <c r="F16689" s="734">
        <v>1</v>
      </c>
      <c r="G16689" s="791">
        <v>126052</v>
      </c>
      <c r="H16689" s="792">
        <f t="shared" ref="H16689" si="6">IF(F16689="","",+G16689*F16689)</f>
        <v>126052</v>
      </c>
    </row>
    <row r="16690" spans="1:8">
      <c r="A16690" s="793" t="s">
        <v>4141</v>
      </c>
      <c r="B16690" s="794"/>
      <c r="C16690" s="794"/>
      <c r="D16690" s="795"/>
      <c r="E16690" s="796" t="s">
        <v>4142</v>
      </c>
      <c r="F16690" s="796"/>
      <c r="G16690" s="796"/>
      <c r="H16690" s="797">
        <f>ROUND(SUM(H16689:H16689),2)</f>
        <v>126052</v>
      </c>
    </row>
    <row r="16691" spans="1:8">
      <c r="A16691" s="798" t="s">
        <v>4143</v>
      </c>
      <c r="B16691" s="799"/>
      <c r="C16691" s="800"/>
      <c r="D16691" s="801"/>
      <c r="E16691" s="800"/>
      <c r="F16691" s="800"/>
      <c r="G16691" s="802"/>
      <c r="H16691" s="803"/>
    </row>
    <row r="16692" spans="1:8">
      <c r="A16692" s="784" t="s">
        <v>4064</v>
      </c>
      <c r="B16692" s="785"/>
      <c r="C16692" s="785"/>
      <c r="D16692" s="786"/>
      <c r="E16692" s="787" t="s">
        <v>4130</v>
      </c>
      <c r="F16692" s="788" t="s">
        <v>4144</v>
      </c>
      <c r="G16692" s="789" t="s">
        <v>4133</v>
      </c>
      <c r="H16692" s="790" t="s">
        <v>4134</v>
      </c>
    </row>
    <row r="16693" spans="1:8" ht="15">
      <c r="A16693" s="856" t="s">
        <v>4145</v>
      </c>
      <c r="B16693" s="833"/>
      <c r="C16693" s="833"/>
      <c r="D16693" s="834"/>
      <c r="E16693" s="807" t="s">
        <v>4146</v>
      </c>
      <c r="F16693" s="808">
        <v>0.5</v>
      </c>
      <c r="G16693" s="752">
        <f>[4]EQUIPOS!$C$43</f>
        <v>1587.2183463750353</v>
      </c>
      <c r="H16693" s="792">
        <f>IF(F16693="","",+G16693*F16693)</f>
        <v>793.60917318751763</v>
      </c>
    </row>
    <row r="16694" spans="1:8">
      <c r="A16694" s="730"/>
      <c r="B16694" s="731"/>
      <c r="C16694" s="731"/>
      <c r="D16694" s="732"/>
      <c r="E16694" s="733"/>
      <c r="F16694" s="734"/>
      <c r="G16694" s="791"/>
      <c r="H16694" s="792" t="str">
        <f t="shared" ref="H16694" si="7">IF(F16694="","",+G16694*F16694)</f>
        <v/>
      </c>
    </row>
    <row r="16695" spans="1:8">
      <c r="A16695" s="809"/>
      <c r="B16695" s="810"/>
      <c r="C16695" s="810"/>
      <c r="D16695" s="811"/>
      <c r="E16695" s="749" t="s">
        <v>4147</v>
      </c>
      <c r="F16695" s="750"/>
      <c r="G16695" s="751"/>
      <c r="H16695" s="797">
        <f>ROUND(SUM(H16693:H16694),2)</f>
        <v>793.61</v>
      </c>
    </row>
    <row r="16696" spans="1:8">
      <c r="A16696" s="812" t="s">
        <v>4148</v>
      </c>
      <c r="B16696" s="813"/>
      <c r="C16696" s="814"/>
      <c r="D16696" s="815"/>
      <c r="E16696" s="814"/>
      <c r="F16696" s="814"/>
      <c r="G16696" s="816"/>
      <c r="H16696" s="817"/>
    </row>
    <row r="16697" spans="1:8">
      <c r="A16697" s="818" t="s">
        <v>4064</v>
      </c>
      <c r="B16697" s="819"/>
      <c r="C16697" s="819"/>
      <c r="D16697" s="820"/>
      <c r="E16697" s="821" t="s">
        <v>4130</v>
      </c>
      <c r="F16697" s="822" t="s">
        <v>4132</v>
      </c>
      <c r="G16697" s="823" t="s">
        <v>4133</v>
      </c>
      <c r="H16697" s="824" t="s">
        <v>4134</v>
      </c>
    </row>
    <row r="16698" spans="1:8" ht="15">
      <c r="A16698" s="856" t="s">
        <v>4149</v>
      </c>
      <c r="B16698" s="833"/>
      <c r="C16698" s="833"/>
      <c r="D16698" s="834"/>
      <c r="E16698" s="807" t="s">
        <v>4140</v>
      </c>
      <c r="F16698" s="868">
        <v>0.1</v>
      </c>
      <c r="G16698" s="752">
        <f>[4]TRANSPORTE!$C$4</f>
        <v>64783.484999999993</v>
      </c>
      <c r="H16698" s="792">
        <f>IF(F16698="","",+G16698*F16698)</f>
        <v>6478.3485000000001</v>
      </c>
    </row>
    <row r="16699" spans="1:8">
      <c r="A16699" s="809"/>
      <c r="B16699" s="810"/>
      <c r="C16699" s="810"/>
      <c r="D16699" s="811"/>
      <c r="E16699" s="749" t="s">
        <v>4150</v>
      </c>
      <c r="F16699" s="750"/>
      <c r="G16699" s="751"/>
      <c r="H16699" s="797">
        <f>ROUND(SUM(H16698:H16698),2)</f>
        <v>6478.35</v>
      </c>
    </row>
    <row r="16700" spans="1:8">
      <c r="A16700" s="826" t="s">
        <v>4151</v>
      </c>
      <c r="B16700" s="827"/>
      <c r="C16700" s="828"/>
      <c r="D16700" s="829"/>
      <c r="E16700" s="828"/>
      <c r="F16700" s="828"/>
      <c r="G16700" s="830"/>
      <c r="H16700" s="831"/>
    </row>
    <row r="16701" spans="1:8">
      <c r="A16701" s="818" t="s">
        <v>4064</v>
      </c>
      <c r="B16701" s="819"/>
      <c r="C16701" s="819"/>
      <c r="D16701" s="820"/>
      <c r="E16701" s="821" t="s">
        <v>4130</v>
      </c>
      <c r="F16701" s="822" t="s">
        <v>4144</v>
      </c>
      <c r="G16701" s="823" t="s">
        <v>4133</v>
      </c>
      <c r="H16701" s="824" t="s">
        <v>4134</v>
      </c>
    </row>
    <row r="16702" spans="1:8" ht="15">
      <c r="A16702" s="856" t="s">
        <v>5637</v>
      </c>
      <c r="B16702" s="833"/>
      <c r="C16702" s="833"/>
      <c r="D16702" s="834"/>
      <c r="E16702" s="807" t="s">
        <v>4146</v>
      </c>
      <c r="F16702" s="835">
        <v>0.66149399391063113</v>
      </c>
      <c r="G16702" s="752">
        <f>'[4]MANO DE OBRA'!$C$36</f>
        <v>45029.264109374999</v>
      </c>
      <c r="H16702" s="792">
        <f>IF(F16702="","",+G16702*F16702)</f>
        <v>29786.587758567108</v>
      </c>
    </row>
    <row r="16703" spans="1:8" ht="13.5" thickBot="1">
      <c r="A16703" s="753"/>
      <c r="B16703" s="754"/>
      <c r="C16703" s="754"/>
      <c r="D16703" s="755"/>
      <c r="E16703" s="756" t="s">
        <v>4153</v>
      </c>
      <c r="F16703" s="757"/>
      <c r="G16703" s="758"/>
      <c r="H16703" s="836">
        <f>ROUND(SUM(H16702:H16702),2)</f>
        <v>29786.59</v>
      </c>
    </row>
    <row r="16704" spans="1:8" ht="16.5" thickBot="1">
      <c r="A16704" s="837" t="s">
        <v>4154</v>
      </c>
      <c r="B16704" s="838"/>
      <c r="C16704" s="838"/>
      <c r="D16704" s="838"/>
      <c r="E16704" s="839"/>
      <c r="F16704" s="884">
        <f>H16690+H16695+H16699+H16703</f>
        <v>163110.54999999999</v>
      </c>
      <c r="G16704" s="885"/>
      <c r="H16704" s="886"/>
    </row>
    <row r="16705" spans="1:8" ht="13.5" thickBot="1"/>
    <row r="16706" spans="1:8" ht="30.75" customHeight="1">
      <c r="A16706" s="766" t="s">
        <v>4129</v>
      </c>
      <c r="B16706" s="767"/>
      <c r="C16706" s="768"/>
      <c r="D16706" s="769" t="s">
        <v>5638</v>
      </c>
      <c r="E16706" s="770" t="s">
        <v>4130</v>
      </c>
      <c r="F16706" s="718" t="s">
        <v>28</v>
      </c>
      <c r="G16706" s="771" t="s">
        <v>0</v>
      </c>
      <c r="H16706" s="720" t="s">
        <v>5639</v>
      </c>
    </row>
    <row r="16707" spans="1:8" ht="33" customHeight="1" thickBot="1">
      <c r="A16707" s="772"/>
      <c r="B16707" s="773"/>
      <c r="C16707" s="774"/>
      <c r="D16707" s="775"/>
      <c r="E16707" s="776"/>
      <c r="F16707" s="726"/>
      <c r="G16707" s="777"/>
      <c r="H16707" s="728"/>
    </row>
    <row r="16708" spans="1:8" ht="15.75" thickBot="1">
      <c r="A16708" s="889"/>
      <c r="B16708" s="889"/>
      <c r="C16708" s="889"/>
      <c r="D16708" s="889"/>
      <c r="E16708" s="889"/>
      <c r="F16708" s="889"/>
      <c r="G16708" s="889"/>
      <c r="H16708" s="889"/>
    </row>
    <row r="16709" spans="1:8">
      <c r="A16709" s="778" t="s">
        <v>1297</v>
      </c>
      <c r="B16709" s="779"/>
      <c r="C16709" s="780"/>
      <c r="D16709" s="781"/>
      <c r="E16709" s="780"/>
      <c r="F16709" s="780"/>
      <c r="G16709" s="782"/>
      <c r="H16709" s="783"/>
    </row>
    <row r="16710" spans="1:8">
      <c r="A16710" s="784" t="s">
        <v>4064</v>
      </c>
      <c r="B16710" s="785"/>
      <c r="C16710" s="785"/>
      <c r="D16710" s="786"/>
      <c r="E16710" s="787" t="s">
        <v>4130</v>
      </c>
      <c r="F16710" s="788" t="s">
        <v>4132</v>
      </c>
      <c r="G16710" s="789" t="s">
        <v>4133</v>
      </c>
      <c r="H16710" s="790" t="s">
        <v>4134</v>
      </c>
    </row>
    <row r="16711" spans="1:8">
      <c r="A16711" s="730" t="s">
        <v>5640</v>
      </c>
      <c r="B16711" s="731"/>
      <c r="C16711" s="731"/>
      <c r="D16711" s="732"/>
      <c r="E16711" s="733" t="s">
        <v>28</v>
      </c>
      <c r="F16711" s="734">
        <v>1.0499999051049567</v>
      </c>
      <c r="G16711" s="791">
        <v>58000</v>
      </c>
      <c r="H16711" s="792">
        <f t="shared" ref="H16711" si="8">IF(F16711="","",+G16711*F16711)</f>
        <v>60899.994496087485</v>
      </c>
    </row>
    <row r="16712" spans="1:8">
      <c r="A16712" s="793" t="s">
        <v>4141</v>
      </c>
      <c r="B16712" s="794"/>
      <c r="C16712" s="794"/>
      <c r="D16712" s="795"/>
      <c r="E16712" s="796" t="s">
        <v>4142</v>
      </c>
      <c r="F16712" s="796"/>
      <c r="G16712" s="796"/>
      <c r="H16712" s="797">
        <f>ROUND(SUM(H16711:H16711),2)</f>
        <v>60899.99</v>
      </c>
    </row>
    <row r="16713" spans="1:8">
      <c r="A16713" s="798" t="s">
        <v>4143</v>
      </c>
      <c r="B16713" s="799"/>
      <c r="C16713" s="800"/>
      <c r="D16713" s="801"/>
      <c r="E16713" s="800"/>
      <c r="F16713" s="800"/>
      <c r="G16713" s="802"/>
      <c r="H16713" s="803"/>
    </row>
    <row r="16714" spans="1:8">
      <c r="A16714" s="784" t="s">
        <v>4064</v>
      </c>
      <c r="B16714" s="785"/>
      <c r="C16714" s="785"/>
      <c r="D16714" s="786"/>
      <c r="E16714" s="787" t="s">
        <v>4130</v>
      </c>
      <c r="F16714" s="788" t="s">
        <v>4144</v>
      </c>
      <c r="G16714" s="789" t="s">
        <v>4133</v>
      </c>
      <c r="H16714" s="790" t="s">
        <v>4134</v>
      </c>
    </row>
    <row r="16715" spans="1:8" ht="25.5" customHeight="1">
      <c r="A16715" s="730" t="s">
        <v>5641</v>
      </c>
      <c r="B16715" s="731"/>
      <c r="C16715" s="731"/>
      <c r="D16715" s="732"/>
      <c r="E16715" s="807" t="s">
        <v>4146</v>
      </c>
      <c r="F16715" s="808">
        <v>0.3</v>
      </c>
      <c r="G16715" s="752">
        <f>[4]EQUIPOS!$C$43</f>
        <v>1587.2183463750353</v>
      </c>
      <c r="H16715" s="792">
        <f>IF(F16715="","",+G16715*F16715)</f>
        <v>476.16550391251053</v>
      </c>
    </row>
    <row r="16716" spans="1:8">
      <c r="A16716" s="890"/>
      <c r="B16716" s="891"/>
      <c r="C16716" s="891"/>
      <c r="D16716" s="892"/>
      <c r="E16716" s="749" t="s">
        <v>4147</v>
      </c>
      <c r="F16716" s="750"/>
      <c r="G16716" s="751"/>
      <c r="H16716" s="797">
        <f>SUM(H16715)</f>
        <v>476.16550391251053</v>
      </c>
    </row>
    <row r="16717" spans="1:8">
      <c r="A16717" s="812" t="s">
        <v>4148</v>
      </c>
      <c r="B16717" s="813"/>
      <c r="C16717" s="814"/>
      <c r="D16717" s="815"/>
      <c r="E16717" s="814"/>
      <c r="F16717" s="814"/>
      <c r="G16717" s="816"/>
      <c r="H16717" s="817"/>
    </row>
    <row r="16718" spans="1:8">
      <c r="A16718" s="818" t="s">
        <v>4064</v>
      </c>
      <c r="B16718" s="819"/>
      <c r="C16718" s="819"/>
      <c r="D16718" s="820"/>
      <c r="E16718" s="821" t="s">
        <v>4130</v>
      </c>
      <c r="F16718" s="822" t="s">
        <v>4132</v>
      </c>
      <c r="G16718" s="823" t="s">
        <v>4133</v>
      </c>
      <c r="H16718" s="824" t="s">
        <v>4134</v>
      </c>
    </row>
    <row r="16719" spans="1:8" ht="15">
      <c r="A16719" s="856" t="s">
        <v>4149</v>
      </c>
      <c r="B16719" s="833"/>
      <c r="C16719" s="833"/>
      <c r="D16719" s="834"/>
      <c r="E16719" s="807" t="s">
        <v>4140</v>
      </c>
      <c r="F16719" s="879">
        <v>4.3237974865982069E-2</v>
      </c>
      <c r="G16719" s="752">
        <f>[4]TRANSPORTE!$C$4</f>
        <v>64783.484999999993</v>
      </c>
      <c r="H16719" s="792">
        <f>IF(F16719="","",+G16719*F16719)</f>
        <v>2801.1066961607262</v>
      </c>
    </row>
    <row r="16720" spans="1:8">
      <c r="A16720" s="809"/>
      <c r="B16720" s="810"/>
      <c r="C16720" s="810"/>
      <c r="D16720" s="811"/>
      <c r="E16720" s="749" t="s">
        <v>4150</v>
      </c>
      <c r="F16720" s="750"/>
      <c r="G16720" s="751"/>
      <c r="H16720" s="797">
        <f>ROUND(SUM(H16719:H16719),2)</f>
        <v>2801.11</v>
      </c>
    </row>
    <row r="16721" spans="1:9">
      <c r="A16721" s="826" t="s">
        <v>4151</v>
      </c>
      <c r="B16721" s="827"/>
      <c r="C16721" s="828"/>
      <c r="D16721" s="829"/>
      <c r="E16721" s="828"/>
      <c r="F16721" s="828"/>
      <c r="G16721" s="830"/>
      <c r="H16721" s="831"/>
    </row>
    <row r="16722" spans="1:9">
      <c r="A16722" s="818" t="s">
        <v>4064</v>
      </c>
      <c r="B16722" s="819"/>
      <c r="C16722" s="819"/>
      <c r="D16722" s="820"/>
      <c r="E16722" s="821" t="s">
        <v>4130</v>
      </c>
      <c r="F16722" s="822" t="s">
        <v>4144</v>
      </c>
      <c r="G16722" s="823" t="s">
        <v>4133</v>
      </c>
      <c r="H16722" s="824" t="s">
        <v>4134</v>
      </c>
    </row>
    <row r="16723" spans="1:9" ht="15">
      <c r="A16723" s="856" t="s">
        <v>5637</v>
      </c>
      <c r="B16723" s="833"/>
      <c r="C16723" s="833"/>
      <c r="D16723" s="834"/>
      <c r="E16723" s="807" t="s">
        <v>4146</v>
      </c>
      <c r="F16723" s="835">
        <v>0.3</v>
      </c>
      <c r="G16723" s="752">
        <f>'[4]MANO DE OBRA'!$C$36</f>
        <v>45029.264109374999</v>
      </c>
      <c r="H16723" s="792">
        <f>IF(F16723="","",+G16723*F16723)</f>
        <v>13508.7792328125</v>
      </c>
    </row>
    <row r="16724" spans="1:9" ht="13.5" thickBot="1">
      <c r="A16724" s="753"/>
      <c r="B16724" s="754"/>
      <c r="C16724" s="754"/>
      <c r="D16724" s="755"/>
      <c r="E16724" s="756" t="s">
        <v>4153</v>
      </c>
      <c r="F16724" s="757"/>
      <c r="G16724" s="758"/>
      <c r="H16724" s="836">
        <f>ROUND(SUM(H16723:H16723),2)</f>
        <v>13508.78</v>
      </c>
    </row>
    <row r="16725" spans="1:9" ht="16.5" thickBot="1">
      <c r="A16725" s="837" t="s">
        <v>4154</v>
      </c>
      <c r="B16725" s="838"/>
      <c r="C16725" s="838"/>
      <c r="D16725" s="838"/>
      <c r="E16725" s="839"/>
      <c r="F16725" s="884">
        <f>H16712+H16716+H16720+H16724</f>
        <v>77686.045503912508</v>
      </c>
      <c r="G16725" s="885"/>
      <c r="H16725" s="886"/>
      <c r="I16725" s="869"/>
    </row>
    <row r="16726" spans="1:9" ht="13.5" thickBot="1"/>
    <row r="16727" spans="1:9">
      <c r="A16727" s="766" t="s">
        <v>4129</v>
      </c>
      <c r="B16727" s="767"/>
      <c r="C16727" s="768"/>
      <c r="D16727" s="840" t="s">
        <v>5642</v>
      </c>
      <c r="E16727" s="770" t="s">
        <v>4130</v>
      </c>
      <c r="F16727" s="718" t="s">
        <v>18</v>
      </c>
      <c r="G16727" s="771" t="s">
        <v>0</v>
      </c>
      <c r="H16727" s="720" t="s">
        <v>5643</v>
      </c>
    </row>
    <row r="16728" spans="1:9" ht="13.5" thickBot="1">
      <c r="A16728" s="772"/>
      <c r="B16728" s="773"/>
      <c r="C16728" s="774"/>
      <c r="D16728" s="842"/>
      <c r="E16728" s="776"/>
      <c r="F16728" s="726"/>
      <c r="G16728" s="777"/>
      <c r="H16728" s="728"/>
    </row>
    <row r="16729" spans="1:9" ht="15.75" thickBot="1">
      <c r="A16729" s="889"/>
      <c r="B16729" s="889"/>
      <c r="C16729" s="889"/>
      <c r="D16729" s="889"/>
      <c r="E16729" s="889"/>
      <c r="F16729" s="889"/>
      <c r="G16729" s="889"/>
      <c r="H16729" s="889"/>
    </row>
    <row r="16730" spans="1:9">
      <c r="A16730" s="778" t="s">
        <v>1297</v>
      </c>
      <c r="B16730" s="779"/>
      <c r="C16730" s="780"/>
      <c r="D16730" s="781"/>
      <c r="E16730" s="780"/>
      <c r="F16730" s="780"/>
      <c r="G16730" s="782"/>
      <c r="H16730" s="783"/>
    </row>
    <row r="16731" spans="1:9">
      <c r="A16731" s="784" t="s">
        <v>4064</v>
      </c>
      <c r="B16731" s="785"/>
      <c r="C16731" s="785"/>
      <c r="D16731" s="786"/>
      <c r="E16731" s="787" t="s">
        <v>4130</v>
      </c>
      <c r="F16731" s="788" t="s">
        <v>4132</v>
      </c>
      <c r="G16731" s="789" t="s">
        <v>4133</v>
      </c>
      <c r="H16731" s="790" t="s">
        <v>4134</v>
      </c>
    </row>
    <row r="16732" spans="1:9">
      <c r="A16732" s="730" t="s">
        <v>5644</v>
      </c>
      <c r="B16732" s="731"/>
      <c r="C16732" s="731"/>
      <c r="D16732" s="732"/>
      <c r="E16732" s="733" t="s">
        <v>18</v>
      </c>
      <c r="F16732" s="734">
        <v>1</v>
      </c>
      <c r="G16732" s="791">
        <v>370000</v>
      </c>
      <c r="H16732" s="792">
        <f t="shared" ref="H16732" si="9">IF(F16732="","",+G16732*F16732)</f>
        <v>370000</v>
      </c>
    </row>
    <row r="16733" spans="1:9">
      <c r="A16733" s="793" t="s">
        <v>4141</v>
      </c>
      <c r="B16733" s="794"/>
      <c r="C16733" s="794"/>
      <c r="D16733" s="795"/>
      <c r="E16733" s="796" t="s">
        <v>4142</v>
      </c>
      <c r="F16733" s="796"/>
      <c r="G16733" s="796"/>
      <c r="H16733" s="797">
        <f>ROUND(SUM(H16732:H16732),2)</f>
        <v>370000</v>
      </c>
    </row>
    <row r="16734" spans="1:9">
      <c r="A16734" s="798" t="s">
        <v>4143</v>
      </c>
      <c r="B16734" s="799"/>
      <c r="C16734" s="800"/>
      <c r="D16734" s="801"/>
      <c r="E16734" s="800"/>
      <c r="F16734" s="800"/>
      <c r="G16734" s="802"/>
      <c r="H16734" s="803"/>
    </row>
    <row r="16735" spans="1:9">
      <c r="A16735" s="784" t="s">
        <v>4064</v>
      </c>
      <c r="B16735" s="785"/>
      <c r="C16735" s="785"/>
      <c r="D16735" s="786"/>
      <c r="E16735" s="787" t="s">
        <v>4130</v>
      </c>
      <c r="F16735" s="788" t="s">
        <v>4144</v>
      </c>
      <c r="G16735" s="789" t="s">
        <v>4133</v>
      </c>
      <c r="H16735" s="790" t="s">
        <v>4134</v>
      </c>
    </row>
    <row r="16736" spans="1:9" ht="15">
      <c r="A16736" s="856" t="s">
        <v>4145</v>
      </c>
      <c r="B16736" s="833"/>
      <c r="C16736" s="833"/>
      <c r="D16736" s="834"/>
      <c r="E16736" s="807" t="s">
        <v>4146</v>
      </c>
      <c r="F16736" s="808">
        <v>1.5</v>
      </c>
      <c r="G16736" s="752">
        <f>[4]EQUIPOS!$C$43</f>
        <v>1587.2183463750353</v>
      </c>
      <c r="H16736" s="792">
        <f>IF(F16736="","",+G16736*F16736)</f>
        <v>2380.8275195625529</v>
      </c>
    </row>
    <row r="16737" spans="1:8">
      <c r="A16737" s="809"/>
      <c r="B16737" s="810"/>
      <c r="C16737" s="810"/>
      <c r="D16737" s="811"/>
      <c r="E16737" s="749" t="s">
        <v>4147</v>
      </c>
      <c r="F16737" s="750"/>
      <c r="G16737" s="751"/>
      <c r="H16737" s="797">
        <f>ROUND(SUM(H16736:H16736),2)</f>
        <v>2380.83</v>
      </c>
    </row>
    <row r="16738" spans="1:8">
      <c r="A16738" s="812" t="s">
        <v>4148</v>
      </c>
      <c r="B16738" s="813"/>
      <c r="C16738" s="814"/>
      <c r="D16738" s="815"/>
      <c r="E16738" s="814"/>
      <c r="F16738" s="814"/>
      <c r="G16738" s="816"/>
      <c r="H16738" s="817"/>
    </row>
    <row r="16739" spans="1:8">
      <c r="A16739" s="818" t="s">
        <v>4064</v>
      </c>
      <c r="B16739" s="819"/>
      <c r="C16739" s="819"/>
      <c r="D16739" s="820"/>
      <c r="E16739" s="821" t="s">
        <v>4130</v>
      </c>
      <c r="F16739" s="822" t="s">
        <v>4132</v>
      </c>
      <c r="G16739" s="823" t="s">
        <v>4133</v>
      </c>
      <c r="H16739" s="824" t="s">
        <v>4134</v>
      </c>
    </row>
    <row r="16740" spans="1:8" ht="15">
      <c r="A16740" s="856" t="s">
        <v>4149</v>
      </c>
      <c r="B16740" s="833"/>
      <c r="C16740" s="833"/>
      <c r="D16740" s="834"/>
      <c r="E16740" s="807" t="s">
        <v>4140</v>
      </c>
      <c r="F16740" s="879">
        <v>0.15</v>
      </c>
      <c r="G16740" s="752">
        <f>[4]TRANSPORTE!$C$4</f>
        <v>64783.484999999993</v>
      </c>
      <c r="H16740" s="792">
        <f>IF(F16740="","",+G16740*F16740)</f>
        <v>9717.5227499999983</v>
      </c>
    </row>
    <row r="16741" spans="1:8">
      <c r="A16741" s="809"/>
      <c r="B16741" s="810"/>
      <c r="C16741" s="810"/>
      <c r="D16741" s="811"/>
      <c r="E16741" s="749" t="s">
        <v>4150</v>
      </c>
      <c r="F16741" s="750"/>
      <c r="G16741" s="751"/>
      <c r="H16741" s="797">
        <f>ROUND(SUM(H16740:H16740),2)</f>
        <v>9717.52</v>
      </c>
    </row>
    <row r="16742" spans="1:8">
      <c r="A16742" s="826" t="s">
        <v>4151</v>
      </c>
      <c r="B16742" s="827"/>
      <c r="C16742" s="828"/>
      <c r="D16742" s="829"/>
      <c r="E16742" s="828"/>
      <c r="F16742" s="828"/>
      <c r="G16742" s="830"/>
      <c r="H16742" s="831"/>
    </row>
    <row r="16743" spans="1:8">
      <c r="A16743" s="818" t="s">
        <v>4064</v>
      </c>
      <c r="B16743" s="819"/>
      <c r="C16743" s="819"/>
      <c r="D16743" s="820"/>
      <c r="E16743" s="821" t="s">
        <v>4130</v>
      </c>
      <c r="F16743" s="822" t="s">
        <v>4144</v>
      </c>
      <c r="G16743" s="823" t="s">
        <v>4133</v>
      </c>
      <c r="H16743" s="824" t="s">
        <v>4134</v>
      </c>
    </row>
    <row r="16744" spans="1:8" ht="15">
      <c r="A16744" s="856" t="s">
        <v>5645</v>
      </c>
      <c r="B16744" s="833"/>
      <c r="C16744" s="833"/>
      <c r="D16744" s="834"/>
      <c r="E16744" s="807" t="s">
        <v>4146</v>
      </c>
      <c r="F16744" s="835">
        <v>1.542507746837368</v>
      </c>
      <c r="G16744" s="752">
        <v>64327.519999999997</v>
      </c>
      <c r="H16744" s="792">
        <f>IF(F16744="","",+G16744*F16744)</f>
        <v>99225.697934835727</v>
      </c>
    </row>
    <row r="16745" spans="1:8" ht="13.5" thickBot="1">
      <c r="A16745" s="753"/>
      <c r="B16745" s="754"/>
      <c r="C16745" s="754"/>
      <c r="D16745" s="755"/>
      <c r="E16745" s="756" t="s">
        <v>4153</v>
      </c>
      <c r="F16745" s="757"/>
      <c r="G16745" s="758"/>
      <c r="H16745" s="836">
        <f>ROUND(SUM(H16744:H16744),2)</f>
        <v>99225.7</v>
      </c>
    </row>
    <row r="16746" spans="1:8" ht="16.5" thickBot="1">
      <c r="A16746" s="837" t="s">
        <v>4154</v>
      </c>
      <c r="B16746" s="838"/>
      <c r="C16746" s="838"/>
      <c r="D16746" s="838"/>
      <c r="E16746" s="839"/>
      <c r="F16746" s="884">
        <f>H16733+H16737+H16741+H16745</f>
        <v>481324.05000000005</v>
      </c>
      <c r="G16746" s="893"/>
      <c r="H16746" s="894"/>
    </row>
    <row r="16747" spans="1:8" ht="13.5" thickBot="1"/>
    <row r="16748" spans="1:8" ht="18.75" customHeight="1">
      <c r="A16748" s="766" t="s">
        <v>4129</v>
      </c>
      <c r="B16748" s="767"/>
      <c r="C16748" s="768"/>
      <c r="D16748" s="769" t="s">
        <v>5646</v>
      </c>
      <c r="E16748" s="770" t="s">
        <v>4130</v>
      </c>
      <c r="F16748" s="718" t="s">
        <v>25</v>
      </c>
      <c r="G16748" s="771" t="s">
        <v>0</v>
      </c>
      <c r="H16748" s="720" t="s">
        <v>5647</v>
      </c>
    </row>
    <row r="16749" spans="1:8" ht="24" customHeight="1" thickBot="1">
      <c r="A16749" s="772"/>
      <c r="B16749" s="773"/>
      <c r="C16749" s="774"/>
      <c r="D16749" s="775"/>
      <c r="E16749" s="776"/>
      <c r="F16749" s="726"/>
      <c r="G16749" s="777"/>
      <c r="H16749" s="728"/>
    </row>
    <row r="16750" spans="1:8" ht="15.75" thickBot="1">
      <c r="A16750" s="889"/>
      <c r="B16750" s="889"/>
      <c r="C16750" s="889"/>
      <c r="D16750" s="889"/>
      <c r="E16750" s="889"/>
      <c r="F16750" s="889"/>
      <c r="G16750" s="889"/>
      <c r="H16750" s="889"/>
    </row>
    <row r="16751" spans="1:8">
      <c r="A16751" s="778" t="s">
        <v>1297</v>
      </c>
      <c r="B16751" s="779"/>
      <c r="C16751" s="780"/>
      <c r="D16751" s="781"/>
      <c r="E16751" s="780"/>
      <c r="F16751" s="780"/>
      <c r="G16751" s="782"/>
      <c r="H16751" s="783"/>
    </row>
    <row r="16752" spans="1:8">
      <c r="A16752" s="784" t="s">
        <v>4064</v>
      </c>
      <c r="B16752" s="785"/>
      <c r="C16752" s="785"/>
      <c r="D16752" s="786"/>
      <c r="E16752" s="787" t="s">
        <v>4130</v>
      </c>
      <c r="F16752" s="788" t="s">
        <v>4132</v>
      </c>
      <c r="G16752" s="789" t="s">
        <v>4133</v>
      </c>
      <c r="H16752" s="790" t="s">
        <v>4134</v>
      </c>
    </row>
    <row r="16753" spans="1:8">
      <c r="A16753" s="730" t="s">
        <v>5648</v>
      </c>
      <c r="B16753" s="731"/>
      <c r="C16753" s="731"/>
      <c r="D16753" s="732"/>
      <c r="E16753" s="733" t="s">
        <v>18</v>
      </c>
      <c r="F16753" s="734">
        <v>1</v>
      </c>
      <c r="G16753" s="791">
        <v>30000</v>
      </c>
      <c r="H16753" s="792">
        <f t="shared" ref="H16753:H16754" si="10">IF(F16753="","",+G16753*F16753)</f>
        <v>30000</v>
      </c>
    </row>
    <row r="16754" spans="1:8">
      <c r="A16754" s="730" t="s">
        <v>5649</v>
      </c>
      <c r="B16754" s="731"/>
      <c r="C16754" s="731"/>
      <c r="D16754" s="732"/>
      <c r="E16754" s="733" t="s">
        <v>33</v>
      </c>
      <c r="F16754" s="747">
        <v>1E-3</v>
      </c>
      <c r="G16754" s="791">
        <v>631814</v>
      </c>
      <c r="H16754" s="792">
        <f t="shared" si="10"/>
        <v>631.81399999999996</v>
      </c>
    </row>
    <row r="16755" spans="1:8">
      <c r="A16755" s="793" t="s">
        <v>4141</v>
      </c>
      <c r="B16755" s="794"/>
      <c r="C16755" s="794"/>
      <c r="D16755" s="795"/>
      <c r="E16755" s="796" t="s">
        <v>4142</v>
      </c>
      <c r="F16755" s="796"/>
      <c r="G16755" s="796"/>
      <c r="H16755" s="797">
        <f>ROUND(SUM(H16753:H16754),2)</f>
        <v>30631.81</v>
      </c>
    </row>
    <row r="16756" spans="1:8">
      <c r="A16756" s="798" t="s">
        <v>4143</v>
      </c>
      <c r="B16756" s="799"/>
      <c r="C16756" s="800"/>
      <c r="D16756" s="801"/>
      <c r="E16756" s="800"/>
      <c r="F16756" s="800"/>
      <c r="G16756" s="802"/>
      <c r="H16756" s="803"/>
    </row>
    <row r="16757" spans="1:8">
      <c r="A16757" s="784" t="s">
        <v>4064</v>
      </c>
      <c r="B16757" s="785"/>
      <c r="C16757" s="785"/>
      <c r="D16757" s="786"/>
      <c r="E16757" s="787" t="s">
        <v>4130</v>
      </c>
      <c r="F16757" s="788" t="s">
        <v>4144</v>
      </c>
      <c r="G16757" s="789" t="s">
        <v>4133</v>
      </c>
      <c r="H16757" s="790" t="s">
        <v>4134</v>
      </c>
    </row>
    <row r="16758" spans="1:8">
      <c r="A16758" s="805" t="s">
        <v>5650</v>
      </c>
      <c r="B16758" s="805"/>
      <c r="C16758" s="805"/>
      <c r="D16758" s="806"/>
      <c r="E16758" s="807" t="s">
        <v>4146</v>
      </c>
      <c r="F16758" s="808">
        <v>0.5</v>
      </c>
      <c r="G16758" s="752">
        <f>[4]EQUIPOS!$C$43</f>
        <v>1587.2183463750353</v>
      </c>
      <c r="H16758" s="792">
        <f>IF(F16758="","",+G16758*F16758)</f>
        <v>793.60917318751763</v>
      </c>
    </row>
    <row r="16759" spans="1:8">
      <c r="A16759" s="730" t="s">
        <v>5651</v>
      </c>
      <c r="B16759" s="731"/>
      <c r="C16759" s="731"/>
      <c r="D16759" s="732"/>
      <c r="E16759" s="733" t="s">
        <v>4146</v>
      </c>
      <c r="F16759" s="734">
        <v>0.14096025774192189</v>
      </c>
      <c r="G16759" s="791">
        <v>10824.83</v>
      </c>
      <c r="H16759" s="792">
        <f>IF(F16759="","",+G16759*F16759)</f>
        <v>1525.8708268124883</v>
      </c>
    </row>
    <row r="16760" spans="1:8">
      <c r="A16760" s="809"/>
      <c r="B16760" s="810"/>
      <c r="C16760" s="810"/>
      <c r="D16760" s="811"/>
      <c r="E16760" s="749" t="s">
        <v>4147</v>
      </c>
      <c r="F16760" s="750"/>
      <c r="G16760" s="751"/>
      <c r="H16760" s="797">
        <f>SUM(H16758:H16759)</f>
        <v>2319.4800000000059</v>
      </c>
    </row>
    <row r="16761" spans="1:8">
      <c r="A16761" s="812" t="s">
        <v>4148</v>
      </c>
      <c r="B16761" s="813"/>
      <c r="C16761" s="814"/>
      <c r="D16761" s="815"/>
      <c r="E16761" s="814"/>
      <c r="F16761" s="814"/>
      <c r="G16761" s="816"/>
      <c r="H16761" s="817"/>
    </row>
    <row r="16762" spans="1:8">
      <c r="A16762" s="818" t="s">
        <v>4064</v>
      </c>
      <c r="B16762" s="819"/>
      <c r="C16762" s="819"/>
      <c r="D16762" s="820"/>
      <c r="E16762" s="821" t="s">
        <v>4130</v>
      </c>
      <c r="F16762" s="822" t="s">
        <v>4132</v>
      </c>
      <c r="G16762" s="823" t="s">
        <v>4133</v>
      </c>
      <c r="H16762" s="824" t="s">
        <v>4134</v>
      </c>
    </row>
    <row r="16763" spans="1:8" ht="15">
      <c r="A16763" s="856" t="s">
        <v>4149</v>
      </c>
      <c r="B16763" s="833"/>
      <c r="C16763" s="833"/>
      <c r="D16763" s="834"/>
      <c r="E16763" s="807" t="s">
        <v>4140</v>
      </c>
      <c r="F16763" s="868">
        <v>0.03</v>
      </c>
      <c r="G16763" s="752">
        <f>[4]TRANSPORTE!$C$4</f>
        <v>64783.484999999993</v>
      </c>
      <c r="H16763" s="792">
        <f>IF(F16763="","",+G16763*F16763)</f>
        <v>1943.5045499999997</v>
      </c>
    </row>
    <row r="16764" spans="1:8">
      <c r="A16764" s="809"/>
      <c r="B16764" s="810"/>
      <c r="C16764" s="810"/>
      <c r="D16764" s="811"/>
      <c r="E16764" s="749" t="s">
        <v>4150</v>
      </c>
      <c r="F16764" s="750"/>
      <c r="G16764" s="751"/>
      <c r="H16764" s="797">
        <f>ROUND(SUM(H16763:H16763),2)</f>
        <v>1943.5</v>
      </c>
    </row>
    <row r="16765" spans="1:8">
      <c r="A16765" s="826" t="s">
        <v>4151</v>
      </c>
      <c r="B16765" s="827"/>
      <c r="C16765" s="828"/>
      <c r="D16765" s="829"/>
      <c r="E16765" s="828"/>
      <c r="F16765" s="828"/>
      <c r="G16765" s="830"/>
      <c r="H16765" s="831"/>
    </row>
    <row r="16766" spans="1:8">
      <c r="A16766" s="818" t="s">
        <v>4064</v>
      </c>
      <c r="B16766" s="819"/>
      <c r="C16766" s="819"/>
      <c r="D16766" s="820"/>
      <c r="E16766" s="821" t="s">
        <v>4130</v>
      </c>
      <c r="F16766" s="822" t="s">
        <v>4144</v>
      </c>
      <c r="G16766" s="823" t="s">
        <v>4133</v>
      </c>
      <c r="H16766" s="824" t="s">
        <v>4134</v>
      </c>
    </row>
    <row r="16767" spans="1:8" ht="15">
      <c r="A16767" s="856" t="s">
        <v>5652</v>
      </c>
      <c r="B16767" s="833"/>
      <c r="C16767" s="833"/>
      <c r="D16767" s="834"/>
      <c r="E16767" s="807" t="s">
        <v>4146</v>
      </c>
      <c r="F16767" s="835">
        <v>0.5</v>
      </c>
      <c r="G16767" s="752">
        <v>64327.519999999997</v>
      </c>
      <c r="H16767" s="792">
        <f>IF(F16767="","",+G16767*F16767)</f>
        <v>32163.759999999998</v>
      </c>
    </row>
    <row r="16768" spans="1:8" ht="13.5" thickBot="1">
      <c r="A16768" s="753"/>
      <c r="B16768" s="754"/>
      <c r="C16768" s="754"/>
      <c r="D16768" s="755"/>
      <c r="E16768" s="756" t="s">
        <v>4153</v>
      </c>
      <c r="F16768" s="757"/>
      <c r="G16768" s="758"/>
      <c r="H16768" s="836">
        <f>ROUND(SUM(H16767:H16767),2)</f>
        <v>32163.759999999998</v>
      </c>
    </row>
    <row r="16769" spans="1:10" ht="16.5" thickBot="1">
      <c r="A16769" s="837" t="s">
        <v>4154</v>
      </c>
      <c r="B16769" s="838"/>
      <c r="C16769" s="838"/>
      <c r="D16769" s="838"/>
      <c r="E16769" s="839"/>
      <c r="F16769" s="884">
        <f>H16755+H16760+H16764+H16768</f>
        <v>67058.55</v>
      </c>
      <c r="G16769" s="893"/>
      <c r="H16769" s="894"/>
      <c r="J16769" s="895"/>
    </row>
  </sheetData>
  <mergeCells count="17725">
    <mergeCell ref="A16769:E16769"/>
    <mergeCell ref="F16769:H16769"/>
    <mergeCell ref="A16763:D16763"/>
    <mergeCell ref="A16764:D16764"/>
    <mergeCell ref="E16764:G16764"/>
    <mergeCell ref="A16766:D16766"/>
    <mergeCell ref="A16767:D16767"/>
    <mergeCell ref="A16768:D16768"/>
    <mergeCell ref="E16768:G16768"/>
    <mergeCell ref="A16757:D16757"/>
    <mergeCell ref="A16758:D16758"/>
    <mergeCell ref="A16759:D16759"/>
    <mergeCell ref="A16760:D16760"/>
    <mergeCell ref="E16760:G16760"/>
    <mergeCell ref="A16762:D16762"/>
    <mergeCell ref="A16750:H16750"/>
    <mergeCell ref="A16752:D16752"/>
    <mergeCell ref="A16753:D16753"/>
    <mergeCell ref="A16754:D16754"/>
    <mergeCell ref="A16755:D16755"/>
    <mergeCell ref="E16755:G16755"/>
    <mergeCell ref="A16748:C16749"/>
    <mergeCell ref="D16748:D16749"/>
    <mergeCell ref="E16748:E16749"/>
    <mergeCell ref="F16748:F16749"/>
    <mergeCell ref="G16748:G16749"/>
    <mergeCell ref="H16748:H16749"/>
    <mergeCell ref="A16743:D16743"/>
    <mergeCell ref="A16744:D16744"/>
    <mergeCell ref="A16745:D16745"/>
    <mergeCell ref="E16745:G16745"/>
    <mergeCell ref="A16746:E16746"/>
    <mergeCell ref="F16746:H16746"/>
    <mergeCell ref="A16736:D16736"/>
    <mergeCell ref="A16737:D16737"/>
    <mergeCell ref="E16737:G16737"/>
    <mergeCell ref="A16739:D16739"/>
    <mergeCell ref="A16740:D16740"/>
    <mergeCell ref="A16741:D16741"/>
    <mergeCell ref="E16741:G16741"/>
    <mergeCell ref="A16729:H16729"/>
    <mergeCell ref="A16731:D16731"/>
    <mergeCell ref="A16732:D16732"/>
    <mergeCell ref="A16733:D16733"/>
    <mergeCell ref="E16733:G16733"/>
    <mergeCell ref="A16735:D16735"/>
    <mergeCell ref="A16727:C16728"/>
    <mergeCell ref="D16727:D16728"/>
    <mergeCell ref="E16727:E16728"/>
    <mergeCell ref="F16727:F16728"/>
    <mergeCell ref="G16727:G16728"/>
    <mergeCell ref="H16727:H16728"/>
    <mergeCell ref="A16722:D16722"/>
    <mergeCell ref="A16723:D16723"/>
    <mergeCell ref="A16724:D16724"/>
    <mergeCell ref="E16724:G16724"/>
    <mergeCell ref="A16725:E16725"/>
    <mergeCell ref="F16725:H16725"/>
    <mergeCell ref="A16715:D16715"/>
    <mergeCell ref="A16716:D16716"/>
    <mergeCell ref="E16716:G16716"/>
    <mergeCell ref="A16718:D16718"/>
    <mergeCell ref="A16719:D16719"/>
    <mergeCell ref="A16720:D16720"/>
    <mergeCell ref="E16720:G16720"/>
    <mergeCell ref="A16708:H16708"/>
    <mergeCell ref="A16710:D16710"/>
    <mergeCell ref="A16711:D16711"/>
    <mergeCell ref="A16712:D16712"/>
    <mergeCell ref="E16712:G16712"/>
    <mergeCell ref="A16714:D16714"/>
    <mergeCell ref="A16704:E16704"/>
    <mergeCell ref="F16704:H16704"/>
    <mergeCell ref="A16706:C16707"/>
    <mergeCell ref="D16706:D16707"/>
    <mergeCell ref="E16706:E16707"/>
    <mergeCell ref="F16706:F16707"/>
    <mergeCell ref="G16706:G16707"/>
    <mergeCell ref="H16706:H16707"/>
    <mergeCell ref="A16699:D16699"/>
    <mergeCell ref="E16699:G16699"/>
    <mergeCell ref="A16701:D16701"/>
    <mergeCell ref="A16702:D16702"/>
    <mergeCell ref="A16703:D16703"/>
    <mergeCell ref="E16703:G16703"/>
    <mergeCell ref="A16693:D16693"/>
    <mergeCell ref="A16694:D16694"/>
    <mergeCell ref="A16695:D16695"/>
    <mergeCell ref="E16695:G16695"/>
    <mergeCell ref="A16697:D16697"/>
    <mergeCell ref="A16698:D16698"/>
    <mergeCell ref="A16686:H16686"/>
    <mergeCell ref="A16688:D16688"/>
    <mergeCell ref="A16689:D16689"/>
    <mergeCell ref="A16690:D16690"/>
    <mergeCell ref="E16690:G16690"/>
    <mergeCell ref="A16692:D16692"/>
    <mergeCell ref="A16682:E16682"/>
    <mergeCell ref="F16682:H16682"/>
    <mergeCell ref="A16684:C16685"/>
    <mergeCell ref="D16684:D16685"/>
    <mergeCell ref="E16684:E16685"/>
    <mergeCell ref="F16684:F16685"/>
    <mergeCell ref="G16684:G16685"/>
    <mergeCell ref="H16684:H16685"/>
    <mergeCell ref="A16676:D16676"/>
    <mergeCell ref="A16677:D16677"/>
    <mergeCell ref="E16677:G16677"/>
    <mergeCell ref="A16679:D16679"/>
    <mergeCell ref="A16680:D16680"/>
    <mergeCell ref="A16681:D16681"/>
    <mergeCell ref="E16681:G16681"/>
    <mergeCell ref="E16669:G16669"/>
    <mergeCell ref="A16671:D16671"/>
    <mergeCell ref="A16672:D16672"/>
    <mergeCell ref="A16673:D16673"/>
    <mergeCell ref="E16673:G16673"/>
    <mergeCell ref="A16675:D16675"/>
    <mergeCell ref="A16664:D16664"/>
    <mergeCell ref="A16665:D16665"/>
    <mergeCell ref="A16666:D16666"/>
    <mergeCell ref="A16667:D16667"/>
    <mergeCell ref="A16668:D16668"/>
    <mergeCell ref="A16669:D16669"/>
    <mergeCell ref="A16660:C16661"/>
    <mergeCell ref="D16660:D16661"/>
    <mergeCell ref="E16660:E16661"/>
    <mergeCell ref="F16660:F16661"/>
    <mergeCell ref="G16660:G16661"/>
    <mergeCell ref="H16660:H16661"/>
    <mergeCell ref="A16655:D16655"/>
    <mergeCell ref="A16656:D16656"/>
    <mergeCell ref="A16657:D16657"/>
    <mergeCell ref="E16657:G16657"/>
    <mergeCell ref="A16658:E16658"/>
    <mergeCell ref="F16658:H16658"/>
    <mergeCell ref="A16648:D16648"/>
    <mergeCell ref="A16649:D16649"/>
    <mergeCell ref="E16649:G16649"/>
    <mergeCell ref="A16651:D16651"/>
    <mergeCell ref="A16652:D16652"/>
    <mergeCell ref="A16653:D16653"/>
    <mergeCell ref="E16653:G16653"/>
    <mergeCell ref="A16641:H16641"/>
    <mergeCell ref="A16643:D16643"/>
    <mergeCell ref="A16644:D16644"/>
    <mergeCell ref="A16645:D16645"/>
    <mergeCell ref="E16645:G16645"/>
    <mergeCell ref="A16647:D16647"/>
    <mergeCell ref="A16638:H16638"/>
    <mergeCell ref="A16639:C16640"/>
    <mergeCell ref="D16639:D16640"/>
    <mergeCell ref="E16639:E16640"/>
    <mergeCell ref="F16639:F16640"/>
    <mergeCell ref="G16639:G16640"/>
    <mergeCell ref="H16639:H16640"/>
    <mergeCell ref="A16634:D16634"/>
    <mergeCell ref="A16635:D16635"/>
    <mergeCell ref="A16636:D16636"/>
    <mergeCell ref="E16636:G16636"/>
    <mergeCell ref="A16637:E16637"/>
    <mergeCell ref="F16637:H16637"/>
    <mergeCell ref="A16627:D16627"/>
    <mergeCell ref="A16628:D16628"/>
    <mergeCell ref="E16628:G16628"/>
    <mergeCell ref="A16630:D16630"/>
    <mergeCell ref="A16631:D16631"/>
    <mergeCell ref="A16632:D16632"/>
    <mergeCell ref="E16632:G16632"/>
    <mergeCell ref="A16621:D16621"/>
    <mergeCell ref="A16622:D16622"/>
    <mergeCell ref="A16623:D16623"/>
    <mergeCell ref="A16624:D16624"/>
    <mergeCell ref="A16625:D16625"/>
    <mergeCell ref="A16626:D16626"/>
    <mergeCell ref="A16615:D16615"/>
    <mergeCell ref="A16616:D16616"/>
    <mergeCell ref="A16617:D16617"/>
    <mergeCell ref="A16618:D16618"/>
    <mergeCell ref="E16618:G16618"/>
    <mergeCell ref="A16620:D16620"/>
    <mergeCell ref="A16611:C16612"/>
    <mergeCell ref="D16611:D16612"/>
    <mergeCell ref="E16611:E16612"/>
    <mergeCell ref="F16611:F16612"/>
    <mergeCell ref="G16611:G16612"/>
    <mergeCell ref="H16611:H16612"/>
    <mergeCell ref="A16606:D16606"/>
    <mergeCell ref="A16607:D16607"/>
    <mergeCell ref="A16608:D16608"/>
    <mergeCell ref="E16608:G16608"/>
    <mergeCell ref="A16609:E16609"/>
    <mergeCell ref="F16609:H16609"/>
    <mergeCell ref="A16600:D16600"/>
    <mergeCell ref="E16600:G16600"/>
    <mergeCell ref="A16602:D16602"/>
    <mergeCell ref="A16603:D16603"/>
    <mergeCell ref="A16604:D16604"/>
    <mergeCell ref="E16604:G16604"/>
    <mergeCell ref="A16594:D16594"/>
    <mergeCell ref="A16595:D16595"/>
    <mergeCell ref="A16596:D16596"/>
    <mergeCell ref="E16596:G16596"/>
    <mergeCell ref="A16598:D16598"/>
    <mergeCell ref="A16599:D16599"/>
    <mergeCell ref="A16590:C16591"/>
    <mergeCell ref="D16590:D16591"/>
    <mergeCell ref="E16590:E16591"/>
    <mergeCell ref="F16590:F16591"/>
    <mergeCell ref="G16590:G16591"/>
    <mergeCell ref="H16590:H16591"/>
    <mergeCell ref="A16585:D16585"/>
    <mergeCell ref="A16586:D16586"/>
    <mergeCell ref="A16587:D16587"/>
    <mergeCell ref="E16587:G16587"/>
    <mergeCell ref="A16588:E16588"/>
    <mergeCell ref="F16588:H16588"/>
    <mergeCell ref="A16578:D16578"/>
    <mergeCell ref="A16579:D16579"/>
    <mergeCell ref="E16579:G16579"/>
    <mergeCell ref="A16581:D16581"/>
    <mergeCell ref="A16582:D16582"/>
    <mergeCell ref="A16583:D16583"/>
    <mergeCell ref="E16583:G16583"/>
    <mergeCell ref="I16569:I16570"/>
    <mergeCell ref="A16573:D16573"/>
    <mergeCell ref="A16574:D16574"/>
    <mergeCell ref="A16575:D16575"/>
    <mergeCell ref="E16575:G16575"/>
    <mergeCell ref="A16577:D16577"/>
    <mergeCell ref="A16569:C16570"/>
    <mergeCell ref="D16569:D16570"/>
    <mergeCell ref="E16569:E16570"/>
    <mergeCell ref="F16569:F16570"/>
    <mergeCell ref="G16569:G16570"/>
    <mergeCell ref="H16569:H16570"/>
    <mergeCell ref="A16564:D16564"/>
    <mergeCell ref="A16565:D16565"/>
    <mergeCell ref="A16566:D16566"/>
    <mergeCell ref="E16566:G16566"/>
    <mergeCell ref="A16567:E16567"/>
    <mergeCell ref="F16567:H16567"/>
    <mergeCell ref="A16558:D16558"/>
    <mergeCell ref="E16558:G16558"/>
    <mergeCell ref="A16560:D16560"/>
    <mergeCell ref="A16561:D16561"/>
    <mergeCell ref="A16562:D16562"/>
    <mergeCell ref="E16562:G16562"/>
    <mergeCell ref="A16552:D16552"/>
    <mergeCell ref="A16553:D16553"/>
    <mergeCell ref="A16554:D16554"/>
    <mergeCell ref="E16554:G16554"/>
    <mergeCell ref="A16556:D16556"/>
    <mergeCell ref="A16557:D16557"/>
    <mergeCell ref="A16548:C16549"/>
    <mergeCell ref="D16548:D16549"/>
    <mergeCell ref="E16548:E16549"/>
    <mergeCell ref="F16548:F16549"/>
    <mergeCell ref="G16548:G16549"/>
    <mergeCell ref="H16548:H16549"/>
    <mergeCell ref="A16543:D16543"/>
    <mergeCell ref="A16544:D16544"/>
    <mergeCell ref="A16545:D16545"/>
    <mergeCell ref="E16545:G16545"/>
    <mergeCell ref="A16546:E16546"/>
    <mergeCell ref="F16546:H16546"/>
    <mergeCell ref="A16536:D16536"/>
    <mergeCell ref="A16537:D16537"/>
    <mergeCell ref="E16537:G16537"/>
    <mergeCell ref="A16539:D16539"/>
    <mergeCell ref="A16540:D16540"/>
    <mergeCell ref="A16541:D16541"/>
    <mergeCell ref="E16541:G16541"/>
    <mergeCell ref="H16527:H16528"/>
    <mergeCell ref="A16531:D16531"/>
    <mergeCell ref="A16532:D16532"/>
    <mergeCell ref="A16533:D16533"/>
    <mergeCell ref="E16533:G16533"/>
    <mergeCell ref="A16535:D16535"/>
    <mergeCell ref="A16523:D16523"/>
    <mergeCell ref="A16524:D16524"/>
    <mergeCell ref="E16524:G16524"/>
    <mergeCell ref="A16525:E16525"/>
    <mergeCell ref="F16525:H16525"/>
    <mergeCell ref="A16527:C16528"/>
    <mergeCell ref="D16527:D16528"/>
    <mergeCell ref="E16527:E16528"/>
    <mergeCell ref="F16527:F16528"/>
    <mergeCell ref="G16527:G16528"/>
    <mergeCell ref="A16518:D16518"/>
    <mergeCell ref="A16519:D16519"/>
    <mergeCell ref="E16519:G16519"/>
    <mergeCell ref="A16520:H16520"/>
    <mergeCell ref="A16521:D16521"/>
    <mergeCell ref="A16522:D16522"/>
    <mergeCell ref="A16513:D16513"/>
    <mergeCell ref="A16514:D16514"/>
    <mergeCell ref="A16515:D16515"/>
    <mergeCell ref="E16515:G16515"/>
    <mergeCell ref="A16516:H16516"/>
    <mergeCell ref="A16517:D16517"/>
    <mergeCell ref="A16508:D16508"/>
    <mergeCell ref="A16509:D16509"/>
    <mergeCell ref="E16509:G16509"/>
    <mergeCell ref="A16510:H16510"/>
    <mergeCell ref="A16511:D16511"/>
    <mergeCell ref="A16512:D16512"/>
    <mergeCell ref="A16502:C16502"/>
    <mergeCell ref="A16503:H16503"/>
    <mergeCell ref="A16504:H16504"/>
    <mergeCell ref="A16505:D16505"/>
    <mergeCell ref="A16506:D16506"/>
    <mergeCell ref="A16507:D16507"/>
    <mergeCell ref="A16497:D16497"/>
    <mergeCell ref="A16498:D16498"/>
    <mergeCell ref="E16498:G16498"/>
    <mergeCell ref="A16499:E16499"/>
    <mergeCell ref="F16499:H16499"/>
    <mergeCell ref="A16501:H16501"/>
    <mergeCell ref="A16492:D16492"/>
    <mergeCell ref="A16493:D16493"/>
    <mergeCell ref="E16493:G16493"/>
    <mergeCell ref="A16494:H16494"/>
    <mergeCell ref="A16495:D16495"/>
    <mergeCell ref="A16496:D16496"/>
    <mergeCell ref="A16487:D16487"/>
    <mergeCell ref="A16488:D16488"/>
    <mergeCell ref="A16489:D16489"/>
    <mergeCell ref="E16489:G16489"/>
    <mergeCell ref="A16490:H16490"/>
    <mergeCell ref="A16491:D16491"/>
    <mergeCell ref="A16482:D16482"/>
    <mergeCell ref="A16483:D16483"/>
    <mergeCell ref="E16483:G16483"/>
    <mergeCell ref="A16484:H16484"/>
    <mergeCell ref="A16485:D16485"/>
    <mergeCell ref="A16486:D16486"/>
    <mergeCell ref="A16476:C16476"/>
    <mergeCell ref="A16477:H16477"/>
    <mergeCell ref="A16478:H16478"/>
    <mergeCell ref="A16479:D16479"/>
    <mergeCell ref="A16480:D16480"/>
    <mergeCell ref="A16481:D16481"/>
    <mergeCell ref="A16471:D16471"/>
    <mergeCell ref="A16472:D16472"/>
    <mergeCell ref="E16472:G16472"/>
    <mergeCell ref="A16473:E16473"/>
    <mergeCell ref="F16473:H16473"/>
    <mergeCell ref="A16475:H16475"/>
    <mergeCell ref="A16465:D16465"/>
    <mergeCell ref="A16466:D16466"/>
    <mergeCell ref="A16467:D16467"/>
    <mergeCell ref="E16467:G16467"/>
    <mergeCell ref="A16469:D16469"/>
    <mergeCell ref="A16470:D16470"/>
    <mergeCell ref="A16459:D16459"/>
    <mergeCell ref="A16460:D16460"/>
    <mergeCell ref="A16461:D16461"/>
    <mergeCell ref="A16462:D16462"/>
    <mergeCell ref="A16463:D16463"/>
    <mergeCell ref="E16463:G16463"/>
    <mergeCell ref="A16451:C16451"/>
    <mergeCell ref="A16452:H16452"/>
    <mergeCell ref="A16454:D16454"/>
    <mergeCell ref="A16455:D16455"/>
    <mergeCell ref="A16456:D16456"/>
    <mergeCell ref="A16457:D16457"/>
    <mergeCell ref="E16457:G16457"/>
    <mergeCell ref="A16446:D16446"/>
    <mergeCell ref="A16447:D16447"/>
    <mergeCell ref="E16447:G16447"/>
    <mergeCell ref="A16448:E16448"/>
    <mergeCell ref="F16448:H16448"/>
    <mergeCell ref="A16450:H16450"/>
    <mergeCell ref="A16440:D16440"/>
    <mergeCell ref="A16441:D16441"/>
    <mergeCell ref="A16442:D16442"/>
    <mergeCell ref="E16442:G16442"/>
    <mergeCell ref="A16444:D16444"/>
    <mergeCell ref="A16445:D16445"/>
    <mergeCell ref="A16434:D16434"/>
    <mergeCell ref="A16435:D16435"/>
    <mergeCell ref="A16436:D16436"/>
    <mergeCell ref="A16437:D16437"/>
    <mergeCell ref="A16438:D16438"/>
    <mergeCell ref="E16438:G16438"/>
    <mergeCell ref="A16426:C16426"/>
    <mergeCell ref="A16427:H16427"/>
    <mergeCell ref="A16429:D16429"/>
    <mergeCell ref="A16430:D16430"/>
    <mergeCell ref="A16431:D16431"/>
    <mergeCell ref="A16432:D16432"/>
    <mergeCell ref="E16432:G16432"/>
    <mergeCell ref="A16421:D16421"/>
    <mergeCell ref="A16422:D16422"/>
    <mergeCell ref="E16422:G16422"/>
    <mergeCell ref="A16423:E16423"/>
    <mergeCell ref="F16423:H16423"/>
    <mergeCell ref="A16425:H16425"/>
    <mergeCell ref="A16415:D16415"/>
    <mergeCell ref="A16416:D16416"/>
    <mergeCell ref="A16417:D16417"/>
    <mergeCell ref="E16417:G16417"/>
    <mergeCell ref="A16419:D16419"/>
    <mergeCell ref="A16420:D16420"/>
    <mergeCell ref="A16409:D16409"/>
    <mergeCell ref="A16410:D16410"/>
    <mergeCell ref="A16411:D16411"/>
    <mergeCell ref="A16412:D16412"/>
    <mergeCell ref="A16413:D16413"/>
    <mergeCell ref="E16413:G16413"/>
    <mergeCell ref="A16401:C16401"/>
    <mergeCell ref="A16402:H16402"/>
    <mergeCell ref="A16404:D16404"/>
    <mergeCell ref="A16405:D16405"/>
    <mergeCell ref="A16406:D16406"/>
    <mergeCell ref="A16407:D16407"/>
    <mergeCell ref="E16407:G16407"/>
    <mergeCell ref="A16396:D16396"/>
    <mergeCell ref="A16397:D16397"/>
    <mergeCell ref="E16397:G16397"/>
    <mergeCell ref="A16398:E16398"/>
    <mergeCell ref="F16398:H16398"/>
    <mergeCell ref="A16400:H16400"/>
    <mergeCell ref="A16390:D16390"/>
    <mergeCell ref="A16391:D16391"/>
    <mergeCell ref="A16392:D16392"/>
    <mergeCell ref="E16392:G16392"/>
    <mergeCell ref="A16394:D16394"/>
    <mergeCell ref="A16395:D16395"/>
    <mergeCell ref="A16384:D16384"/>
    <mergeCell ref="A16385:D16385"/>
    <mergeCell ref="A16386:D16386"/>
    <mergeCell ref="A16387:D16387"/>
    <mergeCell ref="A16388:D16388"/>
    <mergeCell ref="E16388:G16388"/>
    <mergeCell ref="A16376:C16376"/>
    <mergeCell ref="A16377:H16377"/>
    <mergeCell ref="A16379:D16379"/>
    <mergeCell ref="A16380:D16380"/>
    <mergeCell ref="A16381:D16381"/>
    <mergeCell ref="A16382:D16382"/>
    <mergeCell ref="E16382:G16382"/>
    <mergeCell ref="A16371:D16371"/>
    <mergeCell ref="A16372:D16372"/>
    <mergeCell ref="E16372:G16372"/>
    <mergeCell ref="A16373:E16373"/>
    <mergeCell ref="F16373:H16373"/>
    <mergeCell ref="A16375:H16375"/>
    <mergeCell ref="A16366:D16366"/>
    <mergeCell ref="A16367:D16367"/>
    <mergeCell ref="E16367:G16367"/>
    <mergeCell ref="A16368:H16368"/>
    <mergeCell ref="A16369:D16369"/>
    <mergeCell ref="A16370:D16370"/>
    <mergeCell ref="A16361:D16361"/>
    <mergeCell ref="A16362:D16362"/>
    <mergeCell ref="A16363:D16363"/>
    <mergeCell ref="E16363:G16363"/>
    <mergeCell ref="A16364:H16364"/>
    <mergeCell ref="A16365:D16365"/>
    <mergeCell ref="A16356:D16356"/>
    <mergeCell ref="E16356:G16356"/>
    <mergeCell ref="A16357:H16357"/>
    <mergeCell ref="A16358:D16358"/>
    <mergeCell ref="A16359:D16359"/>
    <mergeCell ref="A16360:D16360"/>
    <mergeCell ref="A16350:D16350"/>
    <mergeCell ref="A16351:D16351"/>
    <mergeCell ref="A16352:D16352"/>
    <mergeCell ref="A16353:D16353"/>
    <mergeCell ref="A16354:D16354"/>
    <mergeCell ref="A16355:D16355"/>
    <mergeCell ref="A16344:E16344"/>
    <mergeCell ref="F16344:H16344"/>
    <mergeCell ref="A16346:H16346"/>
    <mergeCell ref="A16347:C16347"/>
    <mergeCell ref="A16348:H16348"/>
    <mergeCell ref="A16349:H16349"/>
    <mergeCell ref="A16339:H16339"/>
    <mergeCell ref="A16340:D16340"/>
    <mergeCell ref="A16341:D16341"/>
    <mergeCell ref="A16342:D16342"/>
    <mergeCell ref="A16343:D16343"/>
    <mergeCell ref="E16343:G16343"/>
    <mergeCell ref="A16334:D16334"/>
    <mergeCell ref="E16334:G16334"/>
    <mergeCell ref="A16335:H16335"/>
    <mergeCell ref="A16336:D16336"/>
    <mergeCell ref="A16337:D16337"/>
    <mergeCell ref="A16338:D16338"/>
    <mergeCell ref="E16338:G16338"/>
    <mergeCell ref="A16328:H16328"/>
    <mergeCell ref="A16329:D16329"/>
    <mergeCell ref="A16330:D16330"/>
    <mergeCell ref="A16331:D16331"/>
    <mergeCell ref="A16332:D16332"/>
    <mergeCell ref="A16333:D16333"/>
    <mergeCell ref="A16323:D16323"/>
    <mergeCell ref="A16324:D16324"/>
    <mergeCell ref="A16325:D16325"/>
    <mergeCell ref="A16326:D16326"/>
    <mergeCell ref="A16327:D16327"/>
    <mergeCell ref="E16327:G16327"/>
    <mergeCell ref="A16317:H16317"/>
    <mergeCell ref="A16318:C16318"/>
    <mergeCell ref="A16319:H16319"/>
    <mergeCell ref="A16320:H16320"/>
    <mergeCell ref="A16321:D16321"/>
    <mergeCell ref="A16322:D16322"/>
    <mergeCell ref="A16311:D16311"/>
    <mergeCell ref="A16312:D16312"/>
    <mergeCell ref="A16313:D16313"/>
    <mergeCell ref="A16314:D16314"/>
    <mergeCell ref="E16314:G16314"/>
    <mergeCell ref="A16315:E16315"/>
    <mergeCell ref="F16315:H16315"/>
    <mergeCell ref="A16304:D16304"/>
    <mergeCell ref="E16304:G16304"/>
    <mergeCell ref="A16306:D16306"/>
    <mergeCell ref="A16307:D16307"/>
    <mergeCell ref="A16308:D16308"/>
    <mergeCell ref="A16309:D16309"/>
    <mergeCell ref="E16309:G16309"/>
    <mergeCell ref="A16298:D16298"/>
    <mergeCell ref="E16298:G16298"/>
    <mergeCell ref="A16300:D16300"/>
    <mergeCell ref="A16301:D16301"/>
    <mergeCell ref="A16302:D16302"/>
    <mergeCell ref="A16303:D16303"/>
    <mergeCell ref="A16291:H16291"/>
    <mergeCell ref="A16293:D16293"/>
    <mergeCell ref="A16294:D16294"/>
    <mergeCell ref="A16295:D16295"/>
    <mergeCell ref="A16296:D16296"/>
    <mergeCell ref="A16297:D16297"/>
    <mergeCell ref="A16286:D16286"/>
    <mergeCell ref="E16286:G16286"/>
    <mergeCell ref="A16287:E16287"/>
    <mergeCell ref="F16287:H16287"/>
    <mergeCell ref="A16289:H16289"/>
    <mergeCell ref="A16290:C16290"/>
    <mergeCell ref="A16280:D16280"/>
    <mergeCell ref="A16281:D16281"/>
    <mergeCell ref="E16281:G16281"/>
    <mergeCell ref="A16283:D16283"/>
    <mergeCell ref="A16284:D16284"/>
    <mergeCell ref="A16285:D16285"/>
    <mergeCell ref="A16274:D16274"/>
    <mergeCell ref="A16275:D16275"/>
    <mergeCell ref="A16276:D16276"/>
    <mergeCell ref="E16276:G16276"/>
    <mergeCell ref="A16278:D16278"/>
    <mergeCell ref="A16279:D16279"/>
    <mergeCell ref="A16268:D16268"/>
    <mergeCell ref="A16269:D16269"/>
    <mergeCell ref="A16270:D16270"/>
    <mergeCell ref="E16270:G16270"/>
    <mergeCell ref="A16272:D16272"/>
    <mergeCell ref="A16273:D16273"/>
    <mergeCell ref="A16261:H16261"/>
    <mergeCell ref="A16262:C16262"/>
    <mergeCell ref="A16263:H16263"/>
    <mergeCell ref="A16265:D16265"/>
    <mergeCell ref="A16266:D16266"/>
    <mergeCell ref="A16267:D16267"/>
    <mergeCell ref="A16255:D16255"/>
    <mergeCell ref="A16256:D16256"/>
    <mergeCell ref="A16257:D16257"/>
    <mergeCell ref="A16258:D16258"/>
    <mergeCell ref="E16258:G16258"/>
    <mergeCell ref="A16259:E16259"/>
    <mergeCell ref="F16259:H16259"/>
    <mergeCell ref="A16248:D16248"/>
    <mergeCell ref="E16248:G16248"/>
    <mergeCell ref="A16250:D16250"/>
    <mergeCell ref="A16251:D16251"/>
    <mergeCell ref="A16252:D16252"/>
    <mergeCell ref="A16253:D16253"/>
    <mergeCell ref="E16253:G16253"/>
    <mergeCell ref="A16242:D16242"/>
    <mergeCell ref="E16242:G16242"/>
    <mergeCell ref="A16244:D16244"/>
    <mergeCell ref="A16245:D16245"/>
    <mergeCell ref="A16246:D16246"/>
    <mergeCell ref="A16247:D16247"/>
    <mergeCell ref="A16235:H16235"/>
    <mergeCell ref="A16237:D16237"/>
    <mergeCell ref="A16238:D16238"/>
    <mergeCell ref="A16239:D16239"/>
    <mergeCell ref="A16240:D16240"/>
    <mergeCell ref="A16241:D16241"/>
    <mergeCell ref="A16230:D16230"/>
    <mergeCell ref="E16230:G16230"/>
    <mergeCell ref="A16231:E16231"/>
    <mergeCell ref="F16231:H16231"/>
    <mergeCell ref="A16233:H16233"/>
    <mergeCell ref="A16234:C16234"/>
    <mergeCell ref="A16224:D16224"/>
    <mergeCell ref="A16225:D16225"/>
    <mergeCell ref="E16225:G16225"/>
    <mergeCell ref="A16227:D16227"/>
    <mergeCell ref="A16228:D16228"/>
    <mergeCell ref="A16229:D16229"/>
    <mergeCell ref="A16218:D16218"/>
    <mergeCell ref="A16219:D16219"/>
    <mergeCell ref="A16220:D16220"/>
    <mergeCell ref="E16220:G16220"/>
    <mergeCell ref="A16222:D16222"/>
    <mergeCell ref="A16223:D16223"/>
    <mergeCell ref="A16212:D16212"/>
    <mergeCell ref="A16213:D16213"/>
    <mergeCell ref="A16214:D16214"/>
    <mergeCell ref="E16214:G16214"/>
    <mergeCell ref="A16216:D16216"/>
    <mergeCell ref="A16217:D16217"/>
    <mergeCell ref="A16205:H16205"/>
    <mergeCell ref="A16206:C16206"/>
    <mergeCell ref="A16207:H16207"/>
    <mergeCell ref="A16209:D16209"/>
    <mergeCell ref="A16210:D16210"/>
    <mergeCell ref="A16211:D16211"/>
    <mergeCell ref="A16199:D16199"/>
    <mergeCell ref="A16200:D16200"/>
    <mergeCell ref="A16201:D16201"/>
    <mergeCell ref="A16202:D16202"/>
    <mergeCell ref="E16202:G16202"/>
    <mergeCell ref="A16203:E16203"/>
    <mergeCell ref="F16203:H16203"/>
    <mergeCell ref="A16192:D16192"/>
    <mergeCell ref="E16192:G16192"/>
    <mergeCell ref="A16194:D16194"/>
    <mergeCell ref="A16195:D16195"/>
    <mergeCell ref="A16196:D16196"/>
    <mergeCell ref="A16197:D16197"/>
    <mergeCell ref="E16197:G16197"/>
    <mergeCell ref="A16186:D16186"/>
    <mergeCell ref="E16186:G16186"/>
    <mergeCell ref="A16188:D16188"/>
    <mergeCell ref="A16189:D16189"/>
    <mergeCell ref="A16190:D16190"/>
    <mergeCell ref="A16191:D16191"/>
    <mergeCell ref="A16179:H16179"/>
    <mergeCell ref="A16181:D16181"/>
    <mergeCell ref="A16182:D16182"/>
    <mergeCell ref="A16183:D16183"/>
    <mergeCell ref="A16184:D16184"/>
    <mergeCell ref="A16185:D16185"/>
    <mergeCell ref="A16174:D16174"/>
    <mergeCell ref="E16174:G16174"/>
    <mergeCell ref="A16175:E16175"/>
    <mergeCell ref="F16175:H16175"/>
    <mergeCell ref="A16177:H16177"/>
    <mergeCell ref="A16178:C16178"/>
    <mergeCell ref="A16168:D16168"/>
    <mergeCell ref="A16169:D16169"/>
    <mergeCell ref="E16169:G16169"/>
    <mergeCell ref="A16171:D16171"/>
    <mergeCell ref="A16172:D16172"/>
    <mergeCell ref="A16173:D16173"/>
    <mergeCell ref="A16162:D16162"/>
    <mergeCell ref="A16163:D16163"/>
    <mergeCell ref="A16164:D16164"/>
    <mergeCell ref="E16164:G16164"/>
    <mergeCell ref="A16166:D16166"/>
    <mergeCell ref="A16167:D16167"/>
    <mergeCell ref="A16156:D16156"/>
    <mergeCell ref="A16157:D16157"/>
    <mergeCell ref="A16158:D16158"/>
    <mergeCell ref="E16158:G16158"/>
    <mergeCell ref="A16160:D16160"/>
    <mergeCell ref="A16161:D16161"/>
    <mergeCell ref="A16149:H16149"/>
    <mergeCell ref="A16150:C16150"/>
    <mergeCell ref="A16151:H16151"/>
    <mergeCell ref="A16153:D16153"/>
    <mergeCell ref="A16154:D16154"/>
    <mergeCell ref="A16155:D16155"/>
    <mergeCell ref="A16144:D16144"/>
    <mergeCell ref="A16145:D16145"/>
    <mergeCell ref="A16146:D16146"/>
    <mergeCell ref="E16146:G16146"/>
    <mergeCell ref="A16147:E16147"/>
    <mergeCell ref="F16147:H16147"/>
    <mergeCell ref="A16138:D16138"/>
    <mergeCell ref="A16139:D16139"/>
    <mergeCell ref="A16140:D16140"/>
    <mergeCell ref="A16141:D16141"/>
    <mergeCell ref="E16141:G16141"/>
    <mergeCell ref="A16143:D16143"/>
    <mergeCell ref="A16132:D16132"/>
    <mergeCell ref="A16133:D16133"/>
    <mergeCell ref="A16134:D16134"/>
    <mergeCell ref="A16135:D16135"/>
    <mergeCell ref="A16136:D16136"/>
    <mergeCell ref="E16136:G16136"/>
    <mergeCell ref="A16126:D16126"/>
    <mergeCell ref="A16127:D16127"/>
    <mergeCell ref="A16128:D16128"/>
    <mergeCell ref="A16129:D16129"/>
    <mergeCell ref="A16130:D16130"/>
    <mergeCell ref="E16130:G16130"/>
    <mergeCell ref="A16119:E16119"/>
    <mergeCell ref="F16119:H16119"/>
    <mergeCell ref="A16121:H16121"/>
    <mergeCell ref="A16122:C16122"/>
    <mergeCell ref="A16123:H16123"/>
    <mergeCell ref="A16125:D16125"/>
    <mergeCell ref="A16113:D16113"/>
    <mergeCell ref="E16113:G16113"/>
    <mergeCell ref="A16115:D16115"/>
    <mergeCell ref="A16116:D16116"/>
    <mergeCell ref="A16117:D16117"/>
    <mergeCell ref="A16118:D16118"/>
    <mergeCell ref="E16118:G16118"/>
    <mergeCell ref="A16107:D16107"/>
    <mergeCell ref="A16108:D16108"/>
    <mergeCell ref="E16108:G16108"/>
    <mergeCell ref="A16110:D16110"/>
    <mergeCell ref="A16111:D16111"/>
    <mergeCell ref="A16112:D16112"/>
    <mergeCell ref="A16101:D16101"/>
    <mergeCell ref="A16102:D16102"/>
    <mergeCell ref="E16102:G16102"/>
    <mergeCell ref="A16104:D16104"/>
    <mergeCell ref="A16105:D16105"/>
    <mergeCell ref="A16106:D16106"/>
    <mergeCell ref="A16094:H16094"/>
    <mergeCell ref="A16096:D16096"/>
    <mergeCell ref="A16097:D16097"/>
    <mergeCell ref="A16098:D16098"/>
    <mergeCell ref="A16099:D16099"/>
    <mergeCell ref="A16100:D16100"/>
    <mergeCell ref="A16089:D16089"/>
    <mergeCell ref="E16089:G16089"/>
    <mergeCell ref="A16090:E16090"/>
    <mergeCell ref="F16090:H16090"/>
    <mergeCell ref="A16092:H16092"/>
    <mergeCell ref="A16093:C16093"/>
    <mergeCell ref="A16083:D16083"/>
    <mergeCell ref="A16084:D16084"/>
    <mergeCell ref="E16084:G16084"/>
    <mergeCell ref="A16086:D16086"/>
    <mergeCell ref="A16087:D16087"/>
    <mergeCell ref="A16088:D16088"/>
    <mergeCell ref="A16077:D16077"/>
    <mergeCell ref="A16078:D16078"/>
    <mergeCell ref="A16079:D16079"/>
    <mergeCell ref="E16079:G16079"/>
    <mergeCell ref="A16081:D16081"/>
    <mergeCell ref="A16082:D16082"/>
    <mergeCell ref="A16071:D16071"/>
    <mergeCell ref="A16072:D16072"/>
    <mergeCell ref="A16073:D16073"/>
    <mergeCell ref="E16073:G16073"/>
    <mergeCell ref="A16075:D16075"/>
    <mergeCell ref="A16076:D16076"/>
    <mergeCell ref="A16064:C16064"/>
    <mergeCell ref="A16065:H16065"/>
    <mergeCell ref="A16067:D16067"/>
    <mergeCell ref="A16068:D16068"/>
    <mergeCell ref="A16069:D16069"/>
    <mergeCell ref="A16070:D16070"/>
    <mergeCell ref="A16059:D16059"/>
    <mergeCell ref="A16060:D16060"/>
    <mergeCell ref="E16060:G16060"/>
    <mergeCell ref="A16061:E16061"/>
    <mergeCell ref="F16061:H16061"/>
    <mergeCell ref="A16063:H16063"/>
    <mergeCell ref="A16053:D16053"/>
    <mergeCell ref="A16054:D16054"/>
    <mergeCell ref="A16055:D16055"/>
    <mergeCell ref="E16055:G16055"/>
    <mergeCell ref="A16057:D16057"/>
    <mergeCell ref="A16058:D16058"/>
    <mergeCell ref="A16047:D16047"/>
    <mergeCell ref="A16048:D16048"/>
    <mergeCell ref="A16049:D16049"/>
    <mergeCell ref="A16050:D16050"/>
    <mergeCell ref="E16050:G16050"/>
    <mergeCell ref="A16052:D16052"/>
    <mergeCell ref="A16041:D16041"/>
    <mergeCell ref="A16042:D16042"/>
    <mergeCell ref="A16043:D16043"/>
    <mergeCell ref="A16044:D16044"/>
    <mergeCell ref="E16044:G16044"/>
    <mergeCell ref="A16046:D16046"/>
    <mergeCell ref="A16034:H16034"/>
    <mergeCell ref="A16035:C16035"/>
    <mergeCell ref="A16036:H16036"/>
    <mergeCell ref="A16038:D16038"/>
    <mergeCell ref="A16039:D16039"/>
    <mergeCell ref="A16040:D16040"/>
    <mergeCell ref="A16029:D16029"/>
    <mergeCell ref="A16030:D16030"/>
    <mergeCell ref="A16031:D16031"/>
    <mergeCell ref="E16031:G16031"/>
    <mergeCell ref="A16032:E16032"/>
    <mergeCell ref="F16032:H16032"/>
    <mergeCell ref="A16023:D16023"/>
    <mergeCell ref="A16024:D16024"/>
    <mergeCell ref="A16025:D16025"/>
    <mergeCell ref="A16026:D16026"/>
    <mergeCell ref="E16026:G16026"/>
    <mergeCell ref="A16028:D16028"/>
    <mergeCell ref="E16015:G16015"/>
    <mergeCell ref="A16017:D16017"/>
    <mergeCell ref="A16018:D16018"/>
    <mergeCell ref="A16019:D16019"/>
    <mergeCell ref="A16020:D16020"/>
    <mergeCell ref="A16021:D16021"/>
    <mergeCell ref="E16021:G16021"/>
    <mergeCell ref="A16010:D16010"/>
    <mergeCell ref="A16011:D16011"/>
    <mergeCell ref="A16012:D16012"/>
    <mergeCell ref="A16013:D16013"/>
    <mergeCell ref="A16014:D16014"/>
    <mergeCell ref="A16015:D16015"/>
    <mergeCell ref="A16003:E16003"/>
    <mergeCell ref="F16003:H16003"/>
    <mergeCell ref="A16005:H16005"/>
    <mergeCell ref="A16006:C16006"/>
    <mergeCell ref="A16007:H16007"/>
    <mergeCell ref="A16009:D16009"/>
    <mergeCell ref="A15997:D15997"/>
    <mergeCell ref="E15997:G15997"/>
    <mergeCell ref="A15999:D15999"/>
    <mergeCell ref="A16000:D16000"/>
    <mergeCell ref="A16001:D16001"/>
    <mergeCell ref="A16002:D16002"/>
    <mergeCell ref="E16002:G16002"/>
    <mergeCell ref="A15991:D15991"/>
    <mergeCell ref="A15992:D15992"/>
    <mergeCell ref="E15992:G15992"/>
    <mergeCell ref="A15994:D15994"/>
    <mergeCell ref="A15995:D15995"/>
    <mergeCell ref="A15996:D15996"/>
    <mergeCell ref="A15985:D15985"/>
    <mergeCell ref="A15986:D15986"/>
    <mergeCell ref="E15986:G15986"/>
    <mergeCell ref="A15988:D15988"/>
    <mergeCell ref="A15989:D15989"/>
    <mergeCell ref="A15990:D15990"/>
    <mergeCell ref="A15978:H15978"/>
    <mergeCell ref="A15980:D15980"/>
    <mergeCell ref="A15981:D15981"/>
    <mergeCell ref="A15982:D15982"/>
    <mergeCell ref="A15983:D15983"/>
    <mergeCell ref="A15984:D15984"/>
    <mergeCell ref="A15973:D15973"/>
    <mergeCell ref="E15973:G15973"/>
    <mergeCell ref="A15974:E15974"/>
    <mergeCell ref="F15974:H15974"/>
    <mergeCell ref="A15976:H15976"/>
    <mergeCell ref="A15977:C15977"/>
    <mergeCell ref="A15967:D15967"/>
    <mergeCell ref="A15968:D15968"/>
    <mergeCell ref="E15968:G15968"/>
    <mergeCell ref="A15970:D15970"/>
    <mergeCell ref="A15971:D15971"/>
    <mergeCell ref="A15972:D15972"/>
    <mergeCell ref="A15961:D15961"/>
    <mergeCell ref="A15962:D15962"/>
    <mergeCell ref="A15963:D15963"/>
    <mergeCell ref="E15963:G15963"/>
    <mergeCell ref="A15965:D15965"/>
    <mergeCell ref="A15966:D15966"/>
    <mergeCell ref="A15955:D15955"/>
    <mergeCell ref="A15956:D15956"/>
    <mergeCell ref="A15957:D15957"/>
    <mergeCell ref="E15957:G15957"/>
    <mergeCell ref="A15959:D15959"/>
    <mergeCell ref="A15960:D15960"/>
    <mergeCell ref="A15948:C15948"/>
    <mergeCell ref="A15949:H15949"/>
    <mergeCell ref="A15951:D15951"/>
    <mergeCell ref="A15952:D15952"/>
    <mergeCell ref="A15953:D15953"/>
    <mergeCell ref="A15954:D15954"/>
    <mergeCell ref="A15943:D15943"/>
    <mergeCell ref="A15944:D15944"/>
    <mergeCell ref="E15944:G15944"/>
    <mergeCell ref="A15945:E15945"/>
    <mergeCell ref="F15945:H15945"/>
    <mergeCell ref="A15947:H15947"/>
    <mergeCell ref="A15937:D15937"/>
    <mergeCell ref="A15938:D15938"/>
    <mergeCell ref="A15939:D15939"/>
    <mergeCell ref="E15939:G15939"/>
    <mergeCell ref="A15941:D15941"/>
    <mergeCell ref="A15942:D15942"/>
    <mergeCell ref="A15931:D15931"/>
    <mergeCell ref="A15932:D15932"/>
    <mergeCell ref="A15933:D15933"/>
    <mergeCell ref="A15934:D15934"/>
    <mergeCell ref="E15934:G15934"/>
    <mergeCell ref="A15936:D15936"/>
    <mergeCell ref="A15925:D15925"/>
    <mergeCell ref="A15926:D15926"/>
    <mergeCell ref="A15927:D15927"/>
    <mergeCell ref="A15928:D15928"/>
    <mergeCell ref="E15928:G15928"/>
    <mergeCell ref="A15930:D15930"/>
    <mergeCell ref="A15918:H15918"/>
    <mergeCell ref="A15919:C15919"/>
    <mergeCell ref="A15920:H15920"/>
    <mergeCell ref="A15922:D15922"/>
    <mergeCell ref="A15923:D15923"/>
    <mergeCell ref="A15924:D15924"/>
    <mergeCell ref="A15913:D15913"/>
    <mergeCell ref="A15914:D15914"/>
    <mergeCell ref="A15915:D15915"/>
    <mergeCell ref="E15915:G15915"/>
    <mergeCell ref="A15916:E15916"/>
    <mergeCell ref="F15916:H15916"/>
    <mergeCell ref="A15907:D15907"/>
    <mergeCell ref="A15908:D15908"/>
    <mergeCell ref="A15909:D15909"/>
    <mergeCell ref="A15910:D15910"/>
    <mergeCell ref="E15910:G15910"/>
    <mergeCell ref="A15912:D15912"/>
    <mergeCell ref="E15899:G15899"/>
    <mergeCell ref="A15901:D15901"/>
    <mergeCell ref="A15902:D15902"/>
    <mergeCell ref="A15903:D15903"/>
    <mergeCell ref="A15904:D15904"/>
    <mergeCell ref="A15905:D15905"/>
    <mergeCell ref="E15905:G15905"/>
    <mergeCell ref="A15894:D15894"/>
    <mergeCell ref="A15895:D15895"/>
    <mergeCell ref="A15896:D15896"/>
    <mergeCell ref="A15897:D15897"/>
    <mergeCell ref="A15898:D15898"/>
    <mergeCell ref="A15899:D15899"/>
    <mergeCell ref="A15887:E15887"/>
    <mergeCell ref="F15887:H15887"/>
    <mergeCell ref="A15889:H15889"/>
    <mergeCell ref="A15890:C15890"/>
    <mergeCell ref="A15891:H15891"/>
    <mergeCell ref="A15893:D15893"/>
    <mergeCell ref="A15881:D15881"/>
    <mergeCell ref="E15881:G15881"/>
    <mergeCell ref="A15883:D15883"/>
    <mergeCell ref="A15884:D15884"/>
    <mergeCell ref="A15885:D15885"/>
    <mergeCell ref="A15886:D15886"/>
    <mergeCell ref="E15886:G15886"/>
    <mergeCell ref="A15875:D15875"/>
    <mergeCell ref="A15876:D15876"/>
    <mergeCell ref="E15876:G15876"/>
    <mergeCell ref="A15878:D15878"/>
    <mergeCell ref="A15879:D15879"/>
    <mergeCell ref="A15880:D15880"/>
    <mergeCell ref="A15869:D15869"/>
    <mergeCell ref="A15870:D15870"/>
    <mergeCell ref="E15870:G15870"/>
    <mergeCell ref="A15872:D15872"/>
    <mergeCell ref="A15873:D15873"/>
    <mergeCell ref="A15874:D15874"/>
    <mergeCell ref="A15862:H15862"/>
    <mergeCell ref="A15864:D15864"/>
    <mergeCell ref="A15865:D15865"/>
    <mergeCell ref="A15866:D15866"/>
    <mergeCell ref="A15867:D15867"/>
    <mergeCell ref="A15868:D15868"/>
    <mergeCell ref="A15857:D15857"/>
    <mergeCell ref="E15857:G15857"/>
    <mergeCell ref="A15858:E15858"/>
    <mergeCell ref="F15858:H15858"/>
    <mergeCell ref="A15860:H15860"/>
    <mergeCell ref="A15861:C15861"/>
    <mergeCell ref="A15851:D15851"/>
    <mergeCell ref="A15852:D15852"/>
    <mergeCell ref="E15852:G15852"/>
    <mergeCell ref="A15854:D15854"/>
    <mergeCell ref="A15855:D15855"/>
    <mergeCell ref="A15856:D15856"/>
    <mergeCell ref="A15845:D15845"/>
    <mergeCell ref="A15846:D15846"/>
    <mergeCell ref="A15847:D15847"/>
    <mergeCell ref="E15847:G15847"/>
    <mergeCell ref="A15849:D15849"/>
    <mergeCell ref="A15850:D15850"/>
    <mergeCell ref="A15839:D15839"/>
    <mergeCell ref="A15840:D15840"/>
    <mergeCell ref="A15841:D15841"/>
    <mergeCell ref="E15841:G15841"/>
    <mergeCell ref="A15843:D15843"/>
    <mergeCell ref="A15844:D15844"/>
    <mergeCell ref="A15832:C15832"/>
    <mergeCell ref="A15833:H15833"/>
    <mergeCell ref="A15835:D15835"/>
    <mergeCell ref="A15836:D15836"/>
    <mergeCell ref="A15837:D15837"/>
    <mergeCell ref="A15838:D15838"/>
    <mergeCell ref="A15827:D15827"/>
    <mergeCell ref="A15828:D15828"/>
    <mergeCell ref="E15828:G15828"/>
    <mergeCell ref="A15829:E15829"/>
    <mergeCell ref="F15829:H15829"/>
    <mergeCell ref="A15831:H15831"/>
    <mergeCell ref="A15821:D15821"/>
    <mergeCell ref="A15822:D15822"/>
    <mergeCell ref="A15823:D15823"/>
    <mergeCell ref="E15823:G15823"/>
    <mergeCell ref="A15825:D15825"/>
    <mergeCell ref="A15826:D15826"/>
    <mergeCell ref="A15815:D15815"/>
    <mergeCell ref="A15816:D15816"/>
    <mergeCell ref="A15817:D15817"/>
    <mergeCell ref="A15818:D15818"/>
    <mergeCell ref="E15818:G15818"/>
    <mergeCell ref="A15820:D15820"/>
    <mergeCell ref="A15809:D15809"/>
    <mergeCell ref="A15810:D15810"/>
    <mergeCell ref="A15811:D15811"/>
    <mergeCell ref="A15812:D15812"/>
    <mergeCell ref="E15812:G15812"/>
    <mergeCell ref="A15814:D15814"/>
    <mergeCell ref="A15802:H15802"/>
    <mergeCell ref="A15803:C15803"/>
    <mergeCell ref="A15804:H15804"/>
    <mergeCell ref="A15806:D15806"/>
    <mergeCell ref="A15807:D15807"/>
    <mergeCell ref="A15808:D15808"/>
    <mergeCell ref="A15797:D15797"/>
    <mergeCell ref="A15798:D15798"/>
    <mergeCell ref="A15799:D15799"/>
    <mergeCell ref="E15799:G15799"/>
    <mergeCell ref="A15800:E15800"/>
    <mergeCell ref="F15800:H15800"/>
    <mergeCell ref="A15791:D15791"/>
    <mergeCell ref="A15792:D15792"/>
    <mergeCell ref="A15793:D15793"/>
    <mergeCell ref="A15794:D15794"/>
    <mergeCell ref="E15794:G15794"/>
    <mergeCell ref="A15796:D15796"/>
    <mergeCell ref="E15783:G15783"/>
    <mergeCell ref="A15785:D15785"/>
    <mergeCell ref="A15786:D15786"/>
    <mergeCell ref="A15787:D15787"/>
    <mergeCell ref="A15788:D15788"/>
    <mergeCell ref="A15789:D15789"/>
    <mergeCell ref="E15789:G15789"/>
    <mergeCell ref="A15778:D15778"/>
    <mergeCell ref="A15779:D15779"/>
    <mergeCell ref="A15780:D15780"/>
    <mergeCell ref="A15781:D15781"/>
    <mergeCell ref="A15782:D15782"/>
    <mergeCell ref="A15783:D15783"/>
    <mergeCell ref="A15771:E15771"/>
    <mergeCell ref="F15771:H15771"/>
    <mergeCell ref="A15773:H15773"/>
    <mergeCell ref="A15774:C15774"/>
    <mergeCell ref="A15775:H15775"/>
    <mergeCell ref="A15777:D15777"/>
    <mergeCell ref="A15765:D15765"/>
    <mergeCell ref="E15765:G15765"/>
    <mergeCell ref="A15767:D15767"/>
    <mergeCell ref="A15768:D15768"/>
    <mergeCell ref="A15769:D15769"/>
    <mergeCell ref="A15770:D15770"/>
    <mergeCell ref="E15770:G15770"/>
    <mergeCell ref="A15759:D15759"/>
    <mergeCell ref="A15760:D15760"/>
    <mergeCell ref="E15760:G15760"/>
    <mergeCell ref="A15762:D15762"/>
    <mergeCell ref="A15763:D15763"/>
    <mergeCell ref="A15764:D15764"/>
    <mergeCell ref="A15753:D15753"/>
    <mergeCell ref="A15754:D15754"/>
    <mergeCell ref="E15754:G15754"/>
    <mergeCell ref="A15756:D15756"/>
    <mergeCell ref="A15757:D15757"/>
    <mergeCell ref="A15758:D15758"/>
    <mergeCell ref="A15746:H15746"/>
    <mergeCell ref="A15748:D15748"/>
    <mergeCell ref="A15749:D15749"/>
    <mergeCell ref="A15750:D15750"/>
    <mergeCell ref="A15751:D15751"/>
    <mergeCell ref="A15752:D15752"/>
    <mergeCell ref="A15741:D15741"/>
    <mergeCell ref="E15741:G15741"/>
    <mergeCell ref="A15742:E15742"/>
    <mergeCell ref="F15742:H15742"/>
    <mergeCell ref="A15744:H15744"/>
    <mergeCell ref="A15745:C15745"/>
    <mergeCell ref="A15735:D15735"/>
    <mergeCell ref="A15736:D15736"/>
    <mergeCell ref="E15736:G15736"/>
    <mergeCell ref="A15738:D15738"/>
    <mergeCell ref="A15739:D15739"/>
    <mergeCell ref="A15740:D15740"/>
    <mergeCell ref="A15729:D15729"/>
    <mergeCell ref="A15730:D15730"/>
    <mergeCell ref="A15731:D15731"/>
    <mergeCell ref="E15731:G15731"/>
    <mergeCell ref="A15733:D15733"/>
    <mergeCell ref="A15734:D15734"/>
    <mergeCell ref="A15723:D15723"/>
    <mergeCell ref="A15724:D15724"/>
    <mergeCell ref="A15725:D15725"/>
    <mergeCell ref="E15725:G15725"/>
    <mergeCell ref="A15727:D15727"/>
    <mergeCell ref="A15728:D15728"/>
    <mergeCell ref="A15716:C15716"/>
    <mergeCell ref="A15717:H15717"/>
    <mergeCell ref="A15719:D15719"/>
    <mergeCell ref="A15720:D15720"/>
    <mergeCell ref="A15721:D15721"/>
    <mergeCell ref="A15722:D15722"/>
    <mergeCell ref="A15711:D15711"/>
    <mergeCell ref="A15712:D15712"/>
    <mergeCell ref="E15712:G15712"/>
    <mergeCell ref="A15713:E15713"/>
    <mergeCell ref="F15713:H15713"/>
    <mergeCell ref="A15715:H15715"/>
    <mergeCell ref="A15705:D15705"/>
    <mergeCell ref="A15706:D15706"/>
    <mergeCell ref="A15707:D15707"/>
    <mergeCell ref="E15707:G15707"/>
    <mergeCell ref="A15709:D15709"/>
    <mergeCell ref="A15710:D15710"/>
    <mergeCell ref="A15699:D15699"/>
    <mergeCell ref="A15700:D15700"/>
    <mergeCell ref="A15701:D15701"/>
    <mergeCell ref="A15702:D15702"/>
    <mergeCell ref="E15702:G15702"/>
    <mergeCell ref="A15704:D15704"/>
    <mergeCell ref="A15693:D15693"/>
    <mergeCell ref="A15694:D15694"/>
    <mergeCell ref="A15695:D15695"/>
    <mergeCell ref="A15696:D15696"/>
    <mergeCell ref="E15696:G15696"/>
    <mergeCell ref="A15698:D15698"/>
    <mergeCell ref="A15686:H15686"/>
    <mergeCell ref="A15687:C15687"/>
    <mergeCell ref="A15688:H15688"/>
    <mergeCell ref="A15690:D15690"/>
    <mergeCell ref="A15691:D15691"/>
    <mergeCell ref="A15692:D15692"/>
    <mergeCell ref="A15681:D15681"/>
    <mergeCell ref="A15682:D15682"/>
    <mergeCell ref="A15683:D15683"/>
    <mergeCell ref="E15683:G15683"/>
    <mergeCell ref="A15684:E15684"/>
    <mergeCell ref="F15684:H15684"/>
    <mergeCell ref="A15675:D15675"/>
    <mergeCell ref="A15676:D15676"/>
    <mergeCell ref="A15677:D15677"/>
    <mergeCell ref="A15678:D15678"/>
    <mergeCell ref="E15678:G15678"/>
    <mergeCell ref="A15680:D15680"/>
    <mergeCell ref="E15667:G15667"/>
    <mergeCell ref="A15669:D15669"/>
    <mergeCell ref="A15670:D15670"/>
    <mergeCell ref="A15671:D15671"/>
    <mergeCell ref="A15672:D15672"/>
    <mergeCell ref="A15673:D15673"/>
    <mergeCell ref="E15673:G15673"/>
    <mergeCell ref="A15662:D15662"/>
    <mergeCell ref="A15663:D15663"/>
    <mergeCell ref="A15664:D15664"/>
    <mergeCell ref="A15665:D15665"/>
    <mergeCell ref="A15666:D15666"/>
    <mergeCell ref="A15667:D15667"/>
    <mergeCell ref="A15655:E15655"/>
    <mergeCell ref="F15655:H15655"/>
    <mergeCell ref="A15657:H15657"/>
    <mergeCell ref="A15658:C15658"/>
    <mergeCell ref="A15659:H15659"/>
    <mergeCell ref="A15661:D15661"/>
    <mergeCell ref="A15649:D15649"/>
    <mergeCell ref="E15649:G15649"/>
    <mergeCell ref="A15651:D15651"/>
    <mergeCell ref="A15652:D15652"/>
    <mergeCell ref="A15653:D15653"/>
    <mergeCell ref="A15654:D15654"/>
    <mergeCell ref="E15654:G15654"/>
    <mergeCell ref="A15643:D15643"/>
    <mergeCell ref="A15644:D15644"/>
    <mergeCell ref="E15644:G15644"/>
    <mergeCell ref="A15646:D15646"/>
    <mergeCell ref="A15647:D15647"/>
    <mergeCell ref="A15648:D15648"/>
    <mergeCell ref="A15637:D15637"/>
    <mergeCell ref="A15638:D15638"/>
    <mergeCell ref="E15638:G15638"/>
    <mergeCell ref="A15640:D15640"/>
    <mergeCell ref="A15641:D15641"/>
    <mergeCell ref="A15642:D15642"/>
    <mergeCell ref="A15630:H15630"/>
    <mergeCell ref="A15632:D15632"/>
    <mergeCell ref="A15633:D15633"/>
    <mergeCell ref="A15634:D15634"/>
    <mergeCell ref="A15635:D15635"/>
    <mergeCell ref="A15636:D15636"/>
    <mergeCell ref="A15625:D15625"/>
    <mergeCell ref="E15625:G15625"/>
    <mergeCell ref="A15626:E15626"/>
    <mergeCell ref="F15626:H15626"/>
    <mergeCell ref="A15628:H15628"/>
    <mergeCell ref="A15629:C15629"/>
    <mergeCell ref="A15619:D15619"/>
    <mergeCell ref="A15620:D15620"/>
    <mergeCell ref="E15620:G15620"/>
    <mergeCell ref="A15622:D15622"/>
    <mergeCell ref="A15623:D15623"/>
    <mergeCell ref="A15624:D15624"/>
    <mergeCell ref="A15613:D15613"/>
    <mergeCell ref="A15614:D15614"/>
    <mergeCell ref="A15615:D15615"/>
    <mergeCell ref="E15615:G15615"/>
    <mergeCell ref="A15617:D15617"/>
    <mergeCell ref="A15618:D15618"/>
    <mergeCell ref="A15607:D15607"/>
    <mergeCell ref="A15608:D15608"/>
    <mergeCell ref="A15609:D15609"/>
    <mergeCell ref="E15609:G15609"/>
    <mergeCell ref="A15611:D15611"/>
    <mergeCell ref="A15612:D15612"/>
    <mergeCell ref="A15600:C15600"/>
    <mergeCell ref="A15601:H15601"/>
    <mergeCell ref="A15603:D15603"/>
    <mergeCell ref="A15604:D15604"/>
    <mergeCell ref="A15605:D15605"/>
    <mergeCell ref="A15606:D15606"/>
    <mergeCell ref="A15595:D15595"/>
    <mergeCell ref="A15596:D15596"/>
    <mergeCell ref="E15596:G15596"/>
    <mergeCell ref="A15597:E15597"/>
    <mergeCell ref="F15597:H15597"/>
    <mergeCell ref="A15599:H15599"/>
    <mergeCell ref="A15589:D15589"/>
    <mergeCell ref="A15590:D15590"/>
    <mergeCell ref="A15591:D15591"/>
    <mergeCell ref="E15591:G15591"/>
    <mergeCell ref="A15593:D15593"/>
    <mergeCell ref="A15594:D15594"/>
    <mergeCell ref="A15583:D15583"/>
    <mergeCell ref="A15584:D15584"/>
    <mergeCell ref="A15585:D15585"/>
    <mergeCell ref="A15586:D15586"/>
    <mergeCell ref="E15586:G15586"/>
    <mergeCell ref="A15588:D15588"/>
    <mergeCell ref="A15577:D15577"/>
    <mergeCell ref="A15578:D15578"/>
    <mergeCell ref="A15579:D15579"/>
    <mergeCell ref="A15580:D15580"/>
    <mergeCell ref="E15580:G15580"/>
    <mergeCell ref="A15582:D15582"/>
    <mergeCell ref="A15570:H15570"/>
    <mergeCell ref="A15571:C15571"/>
    <mergeCell ref="A15572:H15572"/>
    <mergeCell ref="A15574:D15574"/>
    <mergeCell ref="A15575:D15575"/>
    <mergeCell ref="A15576:D15576"/>
    <mergeCell ref="A15565:D15565"/>
    <mergeCell ref="A15566:D15566"/>
    <mergeCell ref="A15567:D15567"/>
    <mergeCell ref="E15567:G15567"/>
    <mergeCell ref="A15568:E15568"/>
    <mergeCell ref="F15568:H15568"/>
    <mergeCell ref="A15559:D15559"/>
    <mergeCell ref="A15560:D15560"/>
    <mergeCell ref="A15561:D15561"/>
    <mergeCell ref="A15562:D15562"/>
    <mergeCell ref="E15562:G15562"/>
    <mergeCell ref="A15564:D15564"/>
    <mergeCell ref="E15551:G15551"/>
    <mergeCell ref="A15553:D15553"/>
    <mergeCell ref="A15554:D15554"/>
    <mergeCell ref="A15555:D15555"/>
    <mergeCell ref="A15556:D15556"/>
    <mergeCell ref="A15557:D15557"/>
    <mergeCell ref="E15557:G15557"/>
    <mergeCell ref="A15546:D15546"/>
    <mergeCell ref="A15547:D15547"/>
    <mergeCell ref="A15548:D15548"/>
    <mergeCell ref="A15549:D15549"/>
    <mergeCell ref="A15550:D15550"/>
    <mergeCell ref="A15551:D15551"/>
    <mergeCell ref="A15539:E15539"/>
    <mergeCell ref="F15539:H15539"/>
    <mergeCell ref="A15541:H15541"/>
    <mergeCell ref="A15542:C15542"/>
    <mergeCell ref="A15543:H15543"/>
    <mergeCell ref="A15545:D15545"/>
    <mergeCell ref="A15533:D15533"/>
    <mergeCell ref="E15533:G15533"/>
    <mergeCell ref="A15535:D15535"/>
    <mergeCell ref="A15536:D15536"/>
    <mergeCell ref="A15537:D15537"/>
    <mergeCell ref="A15538:D15538"/>
    <mergeCell ref="E15538:G15538"/>
    <mergeCell ref="A15527:D15527"/>
    <mergeCell ref="A15528:D15528"/>
    <mergeCell ref="E15528:G15528"/>
    <mergeCell ref="A15530:D15530"/>
    <mergeCell ref="A15531:D15531"/>
    <mergeCell ref="A15532:D15532"/>
    <mergeCell ref="A15521:D15521"/>
    <mergeCell ref="A15522:D15522"/>
    <mergeCell ref="E15522:G15522"/>
    <mergeCell ref="A15524:D15524"/>
    <mergeCell ref="A15525:D15525"/>
    <mergeCell ref="A15526:D15526"/>
    <mergeCell ref="A15514:H15514"/>
    <mergeCell ref="A15516:D15516"/>
    <mergeCell ref="A15517:D15517"/>
    <mergeCell ref="A15518:D15518"/>
    <mergeCell ref="A15519:D15519"/>
    <mergeCell ref="A15520:D15520"/>
    <mergeCell ref="A15509:D15509"/>
    <mergeCell ref="E15509:G15509"/>
    <mergeCell ref="A15510:E15510"/>
    <mergeCell ref="F15510:H15510"/>
    <mergeCell ref="A15512:H15512"/>
    <mergeCell ref="A15513:C15513"/>
    <mergeCell ref="A15503:D15503"/>
    <mergeCell ref="A15504:D15504"/>
    <mergeCell ref="E15504:G15504"/>
    <mergeCell ref="A15506:D15506"/>
    <mergeCell ref="A15507:D15507"/>
    <mergeCell ref="A15508:D15508"/>
    <mergeCell ref="A15497:D15497"/>
    <mergeCell ref="A15498:D15498"/>
    <mergeCell ref="A15499:D15499"/>
    <mergeCell ref="E15499:G15499"/>
    <mergeCell ref="A15501:D15501"/>
    <mergeCell ref="A15502:D15502"/>
    <mergeCell ref="A15491:D15491"/>
    <mergeCell ref="A15492:D15492"/>
    <mergeCell ref="A15493:D15493"/>
    <mergeCell ref="E15493:G15493"/>
    <mergeCell ref="A15495:D15495"/>
    <mergeCell ref="A15496:D15496"/>
    <mergeCell ref="A15484:C15484"/>
    <mergeCell ref="A15485:H15485"/>
    <mergeCell ref="A15487:D15487"/>
    <mergeCell ref="A15488:D15488"/>
    <mergeCell ref="A15489:D15489"/>
    <mergeCell ref="A15490:D15490"/>
    <mergeCell ref="A15479:D15479"/>
    <mergeCell ref="A15480:D15480"/>
    <mergeCell ref="E15480:G15480"/>
    <mergeCell ref="A15481:E15481"/>
    <mergeCell ref="F15481:H15481"/>
    <mergeCell ref="A15483:H15483"/>
    <mergeCell ref="A15473:D15473"/>
    <mergeCell ref="A15474:D15474"/>
    <mergeCell ref="A15475:D15475"/>
    <mergeCell ref="E15475:G15475"/>
    <mergeCell ref="A15477:D15477"/>
    <mergeCell ref="A15478:D15478"/>
    <mergeCell ref="A15467:D15467"/>
    <mergeCell ref="A15468:D15468"/>
    <mergeCell ref="A15469:D15469"/>
    <mergeCell ref="A15470:D15470"/>
    <mergeCell ref="E15470:G15470"/>
    <mergeCell ref="A15472:D15472"/>
    <mergeCell ref="A15461:D15461"/>
    <mergeCell ref="A15462:D15462"/>
    <mergeCell ref="A15463:D15463"/>
    <mergeCell ref="A15464:D15464"/>
    <mergeCell ref="E15464:G15464"/>
    <mergeCell ref="A15466:D15466"/>
    <mergeCell ref="A15454:H15454"/>
    <mergeCell ref="A15455:C15455"/>
    <mergeCell ref="A15456:H15456"/>
    <mergeCell ref="A15458:D15458"/>
    <mergeCell ref="A15459:D15459"/>
    <mergeCell ref="A15460:D15460"/>
    <mergeCell ref="A15449:D15449"/>
    <mergeCell ref="A15450:D15450"/>
    <mergeCell ref="A15451:D15451"/>
    <mergeCell ref="E15451:G15451"/>
    <mergeCell ref="A15452:E15452"/>
    <mergeCell ref="F15452:H15452"/>
    <mergeCell ref="A15443:D15443"/>
    <mergeCell ref="A15444:D15444"/>
    <mergeCell ref="A15445:D15445"/>
    <mergeCell ref="A15446:D15446"/>
    <mergeCell ref="E15446:G15446"/>
    <mergeCell ref="A15448:D15448"/>
    <mergeCell ref="A15437:D15437"/>
    <mergeCell ref="A15438:D15438"/>
    <mergeCell ref="A15439:D15439"/>
    <mergeCell ref="A15440:D15440"/>
    <mergeCell ref="A15441:D15441"/>
    <mergeCell ref="E15441:G15441"/>
    <mergeCell ref="A15429:C15429"/>
    <mergeCell ref="A15430:H15430"/>
    <mergeCell ref="A15432:D15432"/>
    <mergeCell ref="A15433:D15433"/>
    <mergeCell ref="A15434:D15434"/>
    <mergeCell ref="A15435:D15435"/>
    <mergeCell ref="E15435:G15435"/>
    <mergeCell ref="A15424:D15424"/>
    <mergeCell ref="A15425:D15425"/>
    <mergeCell ref="E15425:G15425"/>
    <mergeCell ref="A15426:E15426"/>
    <mergeCell ref="F15426:H15426"/>
    <mergeCell ref="A15428:H15428"/>
    <mergeCell ref="A15419:D15419"/>
    <mergeCell ref="A15420:D15420"/>
    <mergeCell ref="E15420:G15420"/>
    <mergeCell ref="A15421:H15421"/>
    <mergeCell ref="A15422:D15422"/>
    <mergeCell ref="A15423:D15423"/>
    <mergeCell ref="A15414:D15414"/>
    <mergeCell ref="A15415:D15415"/>
    <mergeCell ref="A15416:D15416"/>
    <mergeCell ref="E15416:G15416"/>
    <mergeCell ref="A15417:H15417"/>
    <mergeCell ref="A15418:D15418"/>
    <mergeCell ref="A15409:D15409"/>
    <mergeCell ref="A15410:D15410"/>
    <mergeCell ref="E15410:G15410"/>
    <mergeCell ref="A15411:H15411"/>
    <mergeCell ref="A15412:D15412"/>
    <mergeCell ref="A15413:D15413"/>
    <mergeCell ref="A15403:C15403"/>
    <mergeCell ref="A15404:H15404"/>
    <mergeCell ref="A15405:H15405"/>
    <mergeCell ref="A15406:D15406"/>
    <mergeCell ref="A15407:D15407"/>
    <mergeCell ref="A15408:D15408"/>
    <mergeCell ref="A15398:D15398"/>
    <mergeCell ref="A15399:D15399"/>
    <mergeCell ref="E15399:G15399"/>
    <mergeCell ref="A15400:E15400"/>
    <mergeCell ref="F15400:H15400"/>
    <mergeCell ref="A15402:H15402"/>
    <mergeCell ref="A15393:D15393"/>
    <mergeCell ref="A15394:D15394"/>
    <mergeCell ref="E15394:G15394"/>
    <mergeCell ref="A15395:H15395"/>
    <mergeCell ref="A15396:D15396"/>
    <mergeCell ref="A15397:D15397"/>
    <mergeCell ref="A15388:D15388"/>
    <mergeCell ref="A15389:D15389"/>
    <mergeCell ref="A15390:D15390"/>
    <mergeCell ref="E15390:G15390"/>
    <mergeCell ref="A15391:H15391"/>
    <mergeCell ref="A15392:D15392"/>
    <mergeCell ref="A15383:D15383"/>
    <mergeCell ref="A15384:D15384"/>
    <mergeCell ref="E15384:G15384"/>
    <mergeCell ref="A15385:H15385"/>
    <mergeCell ref="A15386:D15386"/>
    <mergeCell ref="A15387:D15387"/>
    <mergeCell ref="A15377:C15377"/>
    <mergeCell ref="A15378:H15378"/>
    <mergeCell ref="A15379:H15379"/>
    <mergeCell ref="A15380:D15380"/>
    <mergeCell ref="A15381:D15381"/>
    <mergeCell ref="A15382:D15382"/>
    <mergeCell ref="A15372:D15372"/>
    <mergeCell ref="A15373:D15373"/>
    <mergeCell ref="E15373:G15373"/>
    <mergeCell ref="A15374:E15374"/>
    <mergeCell ref="F15374:H15374"/>
    <mergeCell ref="A15376:H15376"/>
    <mergeCell ref="A15367:D15367"/>
    <mergeCell ref="A15368:D15368"/>
    <mergeCell ref="E15368:G15368"/>
    <mergeCell ref="A15369:H15369"/>
    <mergeCell ref="A15370:D15370"/>
    <mergeCell ref="A15371:D15371"/>
    <mergeCell ref="A15362:D15362"/>
    <mergeCell ref="A15363:D15363"/>
    <mergeCell ref="A15364:D15364"/>
    <mergeCell ref="E15364:G15364"/>
    <mergeCell ref="A15365:H15365"/>
    <mergeCell ref="A15366:D15366"/>
    <mergeCell ref="A15357:D15357"/>
    <mergeCell ref="A15358:D15358"/>
    <mergeCell ref="E15358:G15358"/>
    <mergeCell ref="A15359:H15359"/>
    <mergeCell ref="A15360:D15360"/>
    <mergeCell ref="A15361:D15361"/>
    <mergeCell ref="A15351:C15351"/>
    <mergeCell ref="A15352:H15352"/>
    <mergeCell ref="A15353:H15353"/>
    <mergeCell ref="A15354:D15354"/>
    <mergeCell ref="A15355:D15355"/>
    <mergeCell ref="A15356:D15356"/>
    <mergeCell ref="A15346:D15346"/>
    <mergeCell ref="A15347:D15347"/>
    <mergeCell ref="E15347:G15347"/>
    <mergeCell ref="A15348:E15348"/>
    <mergeCell ref="F15348:H15348"/>
    <mergeCell ref="A15350:H15350"/>
    <mergeCell ref="A15341:D15341"/>
    <mergeCell ref="A15342:D15342"/>
    <mergeCell ref="E15342:G15342"/>
    <mergeCell ref="A15343:H15343"/>
    <mergeCell ref="A15344:D15344"/>
    <mergeCell ref="A15345:D15345"/>
    <mergeCell ref="A15336:D15336"/>
    <mergeCell ref="A15337:D15337"/>
    <mergeCell ref="A15338:D15338"/>
    <mergeCell ref="E15338:G15338"/>
    <mergeCell ref="A15339:H15339"/>
    <mergeCell ref="A15340:D15340"/>
    <mergeCell ref="A15331:D15331"/>
    <mergeCell ref="A15332:D15332"/>
    <mergeCell ref="E15332:G15332"/>
    <mergeCell ref="A15333:H15333"/>
    <mergeCell ref="A15334:D15334"/>
    <mergeCell ref="A15335:D15335"/>
    <mergeCell ref="A15325:C15325"/>
    <mergeCell ref="A15326:H15326"/>
    <mergeCell ref="A15327:H15327"/>
    <mergeCell ref="A15328:D15328"/>
    <mergeCell ref="A15329:D15329"/>
    <mergeCell ref="A15330:D15330"/>
    <mergeCell ref="A15320:D15320"/>
    <mergeCell ref="A15321:D15321"/>
    <mergeCell ref="E15321:G15321"/>
    <mergeCell ref="A15322:E15322"/>
    <mergeCell ref="F15322:H15322"/>
    <mergeCell ref="A15324:H15324"/>
    <mergeCell ref="A15315:D15315"/>
    <mergeCell ref="A15316:D15316"/>
    <mergeCell ref="E15316:G15316"/>
    <mergeCell ref="A15317:H15317"/>
    <mergeCell ref="A15318:D15318"/>
    <mergeCell ref="A15319:D15319"/>
    <mergeCell ref="A15310:D15310"/>
    <mergeCell ref="A15311:D15311"/>
    <mergeCell ref="A15312:D15312"/>
    <mergeCell ref="E15312:G15312"/>
    <mergeCell ref="A15313:H15313"/>
    <mergeCell ref="A15314:D15314"/>
    <mergeCell ref="A15305:D15305"/>
    <mergeCell ref="A15306:D15306"/>
    <mergeCell ref="E15306:G15306"/>
    <mergeCell ref="A15307:H15307"/>
    <mergeCell ref="A15308:D15308"/>
    <mergeCell ref="A15309:D15309"/>
    <mergeCell ref="A15299:C15299"/>
    <mergeCell ref="A15300:H15300"/>
    <mergeCell ref="A15301:H15301"/>
    <mergeCell ref="A15302:D15302"/>
    <mergeCell ref="A15303:D15303"/>
    <mergeCell ref="A15304:D15304"/>
    <mergeCell ref="A15294:D15294"/>
    <mergeCell ref="A15295:D15295"/>
    <mergeCell ref="E15295:G15295"/>
    <mergeCell ref="A15296:E15296"/>
    <mergeCell ref="F15296:H15296"/>
    <mergeCell ref="A15298:H15298"/>
    <mergeCell ref="A15289:D15289"/>
    <mergeCell ref="A15290:D15290"/>
    <mergeCell ref="E15290:G15290"/>
    <mergeCell ref="A15291:H15291"/>
    <mergeCell ref="A15292:D15292"/>
    <mergeCell ref="A15293:D15293"/>
    <mergeCell ref="A15284:D15284"/>
    <mergeCell ref="A15285:D15285"/>
    <mergeCell ref="A15286:D15286"/>
    <mergeCell ref="E15286:G15286"/>
    <mergeCell ref="A15287:H15287"/>
    <mergeCell ref="A15288:D15288"/>
    <mergeCell ref="A15279:D15279"/>
    <mergeCell ref="A15280:D15280"/>
    <mergeCell ref="E15280:G15280"/>
    <mergeCell ref="A15281:H15281"/>
    <mergeCell ref="A15282:D15282"/>
    <mergeCell ref="A15283:D15283"/>
    <mergeCell ref="A15273:C15273"/>
    <mergeCell ref="A15274:H15274"/>
    <mergeCell ref="A15275:H15275"/>
    <mergeCell ref="A15276:D15276"/>
    <mergeCell ref="A15277:D15277"/>
    <mergeCell ref="A15278:D15278"/>
    <mergeCell ref="A15268:D15268"/>
    <mergeCell ref="A15269:D15269"/>
    <mergeCell ref="E15269:G15269"/>
    <mergeCell ref="A15270:E15270"/>
    <mergeCell ref="F15270:H15270"/>
    <mergeCell ref="A15272:H15272"/>
    <mergeCell ref="A15263:D15263"/>
    <mergeCell ref="A15264:D15264"/>
    <mergeCell ref="E15264:G15264"/>
    <mergeCell ref="A15265:H15265"/>
    <mergeCell ref="A15266:D15266"/>
    <mergeCell ref="A15267:D15267"/>
    <mergeCell ref="A15258:D15258"/>
    <mergeCell ref="A15259:D15259"/>
    <mergeCell ref="E15259:G15259"/>
    <mergeCell ref="A15260:H15260"/>
    <mergeCell ref="A15261:D15261"/>
    <mergeCell ref="A15262:D15262"/>
    <mergeCell ref="A15253:D15253"/>
    <mergeCell ref="A15254:D15254"/>
    <mergeCell ref="E15254:G15254"/>
    <mergeCell ref="A15255:H15255"/>
    <mergeCell ref="A15256:D15256"/>
    <mergeCell ref="A15257:D15257"/>
    <mergeCell ref="A15247:H15247"/>
    <mergeCell ref="A15248:C15248"/>
    <mergeCell ref="A15249:H15249"/>
    <mergeCell ref="A15250:H15250"/>
    <mergeCell ref="A15251:D15251"/>
    <mergeCell ref="A15252:D15252"/>
    <mergeCell ref="A15241:D15241"/>
    <mergeCell ref="A15242:D15242"/>
    <mergeCell ref="A15243:D15243"/>
    <mergeCell ref="A15244:D15244"/>
    <mergeCell ref="E15244:G15244"/>
    <mergeCell ref="A15245:E15245"/>
    <mergeCell ref="F15245:H15245"/>
    <mergeCell ref="A15236:D15236"/>
    <mergeCell ref="A15237:D15237"/>
    <mergeCell ref="A15238:D15238"/>
    <mergeCell ref="A15239:D15239"/>
    <mergeCell ref="E15239:G15239"/>
    <mergeCell ref="A15240:H15240"/>
    <mergeCell ref="A15231:D15231"/>
    <mergeCell ref="A15232:D15232"/>
    <mergeCell ref="A15233:D15233"/>
    <mergeCell ref="A15234:D15234"/>
    <mergeCell ref="E15234:G15234"/>
    <mergeCell ref="A15235:H15235"/>
    <mergeCell ref="A15226:D15226"/>
    <mergeCell ref="A15227:D15227"/>
    <mergeCell ref="A15228:D15228"/>
    <mergeCell ref="A15229:D15229"/>
    <mergeCell ref="E15229:G15229"/>
    <mergeCell ref="A15230:H15230"/>
    <mergeCell ref="A15220:E15220"/>
    <mergeCell ref="F15220:H15220"/>
    <mergeCell ref="A15222:H15222"/>
    <mergeCell ref="A15223:C15223"/>
    <mergeCell ref="A15224:H15224"/>
    <mergeCell ref="A15225:H15225"/>
    <mergeCell ref="A15215:H15215"/>
    <mergeCell ref="A15216:D15216"/>
    <mergeCell ref="A15217:D15217"/>
    <mergeCell ref="A15218:D15218"/>
    <mergeCell ref="A15219:D15219"/>
    <mergeCell ref="E15219:G15219"/>
    <mergeCell ref="A15210:H15210"/>
    <mergeCell ref="A15211:D15211"/>
    <mergeCell ref="A15212:D15212"/>
    <mergeCell ref="A15213:D15213"/>
    <mergeCell ref="A15214:D15214"/>
    <mergeCell ref="E15214:G15214"/>
    <mergeCell ref="A15205:H15205"/>
    <mergeCell ref="A15206:D15206"/>
    <mergeCell ref="A15207:D15207"/>
    <mergeCell ref="A15208:D15208"/>
    <mergeCell ref="A15209:D15209"/>
    <mergeCell ref="E15209:G15209"/>
    <mergeCell ref="A15199:H15199"/>
    <mergeCell ref="A15200:H15200"/>
    <mergeCell ref="A15201:D15201"/>
    <mergeCell ref="A15202:D15202"/>
    <mergeCell ref="A15203:D15203"/>
    <mergeCell ref="A15204:D15204"/>
    <mergeCell ref="E15204:G15204"/>
    <mergeCell ref="A15194:D15194"/>
    <mergeCell ref="E15194:G15194"/>
    <mergeCell ref="A15195:E15195"/>
    <mergeCell ref="F15195:H15195"/>
    <mergeCell ref="A15197:H15197"/>
    <mergeCell ref="A15198:C15198"/>
    <mergeCell ref="A15189:D15189"/>
    <mergeCell ref="E15189:G15189"/>
    <mergeCell ref="A15190:H15190"/>
    <mergeCell ref="A15191:D15191"/>
    <mergeCell ref="A15192:D15192"/>
    <mergeCell ref="A15193:D15193"/>
    <mergeCell ref="A15184:D15184"/>
    <mergeCell ref="E15184:G15184"/>
    <mergeCell ref="A15185:H15185"/>
    <mergeCell ref="A15186:D15186"/>
    <mergeCell ref="A15187:D15187"/>
    <mergeCell ref="A15188:D15188"/>
    <mergeCell ref="A15179:D15179"/>
    <mergeCell ref="E15179:G15179"/>
    <mergeCell ref="A15180:H15180"/>
    <mergeCell ref="A15181:D15181"/>
    <mergeCell ref="A15182:D15182"/>
    <mergeCell ref="A15183:D15183"/>
    <mergeCell ref="A15173:C15173"/>
    <mergeCell ref="A15174:H15174"/>
    <mergeCell ref="A15175:H15175"/>
    <mergeCell ref="A15176:D15176"/>
    <mergeCell ref="A15177:D15177"/>
    <mergeCell ref="A15178:D15178"/>
    <mergeCell ref="A15168:D15168"/>
    <mergeCell ref="A15169:D15169"/>
    <mergeCell ref="E15169:G15169"/>
    <mergeCell ref="A15170:E15170"/>
    <mergeCell ref="F15170:H15170"/>
    <mergeCell ref="A15172:H15172"/>
    <mergeCell ref="A15163:D15163"/>
    <mergeCell ref="A15164:D15164"/>
    <mergeCell ref="E15164:G15164"/>
    <mergeCell ref="A15165:H15165"/>
    <mergeCell ref="A15166:D15166"/>
    <mergeCell ref="A15167:D15167"/>
    <mergeCell ref="A15158:D15158"/>
    <mergeCell ref="A15159:D15159"/>
    <mergeCell ref="E15159:G15159"/>
    <mergeCell ref="A15160:H15160"/>
    <mergeCell ref="A15161:D15161"/>
    <mergeCell ref="A15162:D15162"/>
    <mergeCell ref="A15153:D15153"/>
    <mergeCell ref="A15154:D15154"/>
    <mergeCell ref="E15154:G15154"/>
    <mergeCell ref="A15155:H15155"/>
    <mergeCell ref="A15156:D15156"/>
    <mergeCell ref="A15157:D15157"/>
    <mergeCell ref="A15147:H15147"/>
    <mergeCell ref="A15148:C15148"/>
    <mergeCell ref="A15149:H15149"/>
    <mergeCell ref="A15150:H15150"/>
    <mergeCell ref="A15151:D15151"/>
    <mergeCell ref="A15152:D15152"/>
    <mergeCell ref="A15141:D15141"/>
    <mergeCell ref="A15142:D15142"/>
    <mergeCell ref="A15143:D15143"/>
    <mergeCell ref="A15144:D15144"/>
    <mergeCell ref="E15144:G15144"/>
    <mergeCell ref="A15145:E15145"/>
    <mergeCell ref="F15145:H15145"/>
    <mergeCell ref="A15136:D15136"/>
    <mergeCell ref="A15137:D15137"/>
    <mergeCell ref="A15138:D15138"/>
    <mergeCell ref="A15139:D15139"/>
    <mergeCell ref="E15139:G15139"/>
    <mergeCell ref="A15140:H15140"/>
    <mergeCell ref="A15131:D15131"/>
    <mergeCell ref="A15132:D15132"/>
    <mergeCell ref="A15133:D15133"/>
    <mergeCell ref="A15134:D15134"/>
    <mergeCell ref="E15134:G15134"/>
    <mergeCell ref="A15135:H15135"/>
    <mergeCell ref="A15126:D15126"/>
    <mergeCell ref="A15127:D15127"/>
    <mergeCell ref="A15128:D15128"/>
    <mergeCell ref="A15129:D15129"/>
    <mergeCell ref="E15129:G15129"/>
    <mergeCell ref="A15130:H15130"/>
    <mergeCell ref="A15120:E15120"/>
    <mergeCell ref="F15120:H15120"/>
    <mergeCell ref="A15122:H15122"/>
    <mergeCell ref="A15123:C15123"/>
    <mergeCell ref="A15124:H15124"/>
    <mergeCell ref="A15125:H15125"/>
    <mergeCell ref="A15115:H15115"/>
    <mergeCell ref="A15116:D15116"/>
    <mergeCell ref="A15117:D15117"/>
    <mergeCell ref="A15118:D15118"/>
    <mergeCell ref="A15119:D15119"/>
    <mergeCell ref="E15119:G15119"/>
    <mergeCell ref="A15110:H15110"/>
    <mergeCell ref="A15111:D15111"/>
    <mergeCell ref="A15112:D15112"/>
    <mergeCell ref="A15113:D15113"/>
    <mergeCell ref="A15114:D15114"/>
    <mergeCell ref="E15114:G15114"/>
    <mergeCell ref="A15105:H15105"/>
    <mergeCell ref="A15106:D15106"/>
    <mergeCell ref="A15107:D15107"/>
    <mergeCell ref="A15108:D15108"/>
    <mergeCell ref="A15109:D15109"/>
    <mergeCell ref="E15109:G15109"/>
    <mergeCell ref="A15099:H15099"/>
    <mergeCell ref="A15100:H15100"/>
    <mergeCell ref="A15101:D15101"/>
    <mergeCell ref="A15102:D15102"/>
    <mergeCell ref="A15103:D15103"/>
    <mergeCell ref="A15104:D15104"/>
    <mergeCell ref="E15104:G15104"/>
    <mergeCell ref="A15094:D15094"/>
    <mergeCell ref="E15094:G15094"/>
    <mergeCell ref="A15095:E15095"/>
    <mergeCell ref="F15095:H15095"/>
    <mergeCell ref="A15097:H15097"/>
    <mergeCell ref="A15098:C15098"/>
    <mergeCell ref="A15089:D15089"/>
    <mergeCell ref="E15089:G15089"/>
    <mergeCell ref="A15090:H15090"/>
    <mergeCell ref="A15091:D15091"/>
    <mergeCell ref="A15092:D15092"/>
    <mergeCell ref="A15093:D15093"/>
    <mergeCell ref="A15084:D15084"/>
    <mergeCell ref="E15084:G15084"/>
    <mergeCell ref="A15085:H15085"/>
    <mergeCell ref="A15086:D15086"/>
    <mergeCell ref="A15087:D15087"/>
    <mergeCell ref="A15088:D15088"/>
    <mergeCell ref="A15079:D15079"/>
    <mergeCell ref="E15079:G15079"/>
    <mergeCell ref="A15080:H15080"/>
    <mergeCell ref="A15081:D15081"/>
    <mergeCell ref="A15082:D15082"/>
    <mergeCell ref="A15083:D15083"/>
    <mergeCell ref="A15073:C15073"/>
    <mergeCell ref="A15074:H15074"/>
    <mergeCell ref="A15075:H15075"/>
    <mergeCell ref="A15076:D15076"/>
    <mergeCell ref="A15077:D15077"/>
    <mergeCell ref="A15078:D15078"/>
    <mergeCell ref="A15068:D15068"/>
    <mergeCell ref="A15069:D15069"/>
    <mergeCell ref="E15069:G15069"/>
    <mergeCell ref="A15070:E15070"/>
    <mergeCell ref="F15070:H15070"/>
    <mergeCell ref="A15072:H15072"/>
    <mergeCell ref="A15063:D15063"/>
    <mergeCell ref="A15064:D15064"/>
    <mergeCell ref="E15064:G15064"/>
    <mergeCell ref="A15065:H15065"/>
    <mergeCell ref="A15066:D15066"/>
    <mergeCell ref="A15067:D15067"/>
    <mergeCell ref="A15058:D15058"/>
    <mergeCell ref="A15059:D15059"/>
    <mergeCell ref="E15059:G15059"/>
    <mergeCell ref="A15060:H15060"/>
    <mergeCell ref="A15061:D15061"/>
    <mergeCell ref="A15062:D15062"/>
    <mergeCell ref="A15053:D15053"/>
    <mergeCell ref="A15054:D15054"/>
    <mergeCell ref="E15054:G15054"/>
    <mergeCell ref="A15055:H15055"/>
    <mergeCell ref="A15056:D15056"/>
    <mergeCell ref="A15057:D15057"/>
    <mergeCell ref="A15047:H15047"/>
    <mergeCell ref="A15048:C15048"/>
    <mergeCell ref="A15049:H15049"/>
    <mergeCell ref="A15050:H15050"/>
    <mergeCell ref="A15051:D15051"/>
    <mergeCell ref="A15052:D15052"/>
    <mergeCell ref="A15041:D15041"/>
    <mergeCell ref="A15042:D15042"/>
    <mergeCell ref="A15043:D15043"/>
    <mergeCell ref="A15044:D15044"/>
    <mergeCell ref="E15044:G15044"/>
    <mergeCell ref="A15045:E15045"/>
    <mergeCell ref="F15045:H15045"/>
    <mergeCell ref="A15036:D15036"/>
    <mergeCell ref="A15037:D15037"/>
    <mergeCell ref="A15038:D15038"/>
    <mergeCell ref="A15039:D15039"/>
    <mergeCell ref="E15039:G15039"/>
    <mergeCell ref="A15040:H15040"/>
    <mergeCell ref="A15031:D15031"/>
    <mergeCell ref="A15032:D15032"/>
    <mergeCell ref="A15033:D15033"/>
    <mergeCell ref="A15034:D15034"/>
    <mergeCell ref="E15034:G15034"/>
    <mergeCell ref="A15035:H15035"/>
    <mergeCell ref="A15026:D15026"/>
    <mergeCell ref="A15027:D15027"/>
    <mergeCell ref="A15028:D15028"/>
    <mergeCell ref="A15029:D15029"/>
    <mergeCell ref="E15029:G15029"/>
    <mergeCell ref="A15030:H15030"/>
    <mergeCell ref="A15020:E15020"/>
    <mergeCell ref="F15020:H15020"/>
    <mergeCell ref="A15022:H15022"/>
    <mergeCell ref="A15023:C15023"/>
    <mergeCell ref="A15024:H15024"/>
    <mergeCell ref="A15025:H15025"/>
    <mergeCell ref="A15015:H15015"/>
    <mergeCell ref="A15016:D15016"/>
    <mergeCell ref="A15017:D15017"/>
    <mergeCell ref="A15018:D15018"/>
    <mergeCell ref="A15019:D15019"/>
    <mergeCell ref="E15019:G15019"/>
    <mergeCell ref="A15010:H15010"/>
    <mergeCell ref="A15011:D15011"/>
    <mergeCell ref="A15012:D15012"/>
    <mergeCell ref="A15013:D15013"/>
    <mergeCell ref="A15014:D15014"/>
    <mergeCell ref="E15014:G15014"/>
    <mergeCell ref="A15005:H15005"/>
    <mergeCell ref="A15006:D15006"/>
    <mergeCell ref="A15007:D15007"/>
    <mergeCell ref="A15008:D15008"/>
    <mergeCell ref="A15009:D15009"/>
    <mergeCell ref="E15009:G15009"/>
    <mergeCell ref="A14999:H14999"/>
    <mergeCell ref="A15000:H15000"/>
    <mergeCell ref="A15001:D15001"/>
    <mergeCell ref="A15002:D15002"/>
    <mergeCell ref="A15003:D15003"/>
    <mergeCell ref="A15004:D15004"/>
    <mergeCell ref="E15004:G15004"/>
    <mergeCell ref="A14994:D14994"/>
    <mergeCell ref="E14994:G14994"/>
    <mergeCell ref="A14995:E14995"/>
    <mergeCell ref="F14995:H14995"/>
    <mergeCell ref="A14997:H14997"/>
    <mergeCell ref="A14998:C14998"/>
    <mergeCell ref="A14989:D14989"/>
    <mergeCell ref="E14989:G14989"/>
    <mergeCell ref="A14990:H14990"/>
    <mergeCell ref="A14991:D14991"/>
    <mergeCell ref="A14992:D14992"/>
    <mergeCell ref="A14993:D14993"/>
    <mergeCell ref="A14984:D14984"/>
    <mergeCell ref="E14984:G14984"/>
    <mergeCell ref="A14985:H14985"/>
    <mergeCell ref="A14986:D14986"/>
    <mergeCell ref="A14987:D14987"/>
    <mergeCell ref="A14988:D14988"/>
    <mergeCell ref="A14979:D14979"/>
    <mergeCell ref="E14979:G14979"/>
    <mergeCell ref="A14980:H14980"/>
    <mergeCell ref="A14981:D14981"/>
    <mergeCell ref="A14982:D14982"/>
    <mergeCell ref="A14983:D14983"/>
    <mergeCell ref="A14973:C14973"/>
    <mergeCell ref="A14974:H14974"/>
    <mergeCell ref="A14975:H14975"/>
    <mergeCell ref="A14976:D14976"/>
    <mergeCell ref="A14977:D14977"/>
    <mergeCell ref="A14978:D14978"/>
    <mergeCell ref="A14968:D14968"/>
    <mergeCell ref="A14969:D14969"/>
    <mergeCell ref="E14969:G14969"/>
    <mergeCell ref="A14970:E14970"/>
    <mergeCell ref="F14970:H14970"/>
    <mergeCell ref="A14972:H14972"/>
    <mergeCell ref="A14963:D14963"/>
    <mergeCell ref="A14964:D14964"/>
    <mergeCell ref="E14964:G14964"/>
    <mergeCell ref="A14965:H14965"/>
    <mergeCell ref="A14966:D14966"/>
    <mergeCell ref="A14967:D14967"/>
    <mergeCell ref="A14958:D14958"/>
    <mergeCell ref="A14959:D14959"/>
    <mergeCell ref="E14959:G14959"/>
    <mergeCell ref="A14960:H14960"/>
    <mergeCell ref="A14961:D14961"/>
    <mergeCell ref="A14962:D14962"/>
    <mergeCell ref="A14953:D14953"/>
    <mergeCell ref="A14954:D14954"/>
    <mergeCell ref="E14954:G14954"/>
    <mergeCell ref="A14955:H14955"/>
    <mergeCell ref="A14956:D14956"/>
    <mergeCell ref="A14957:D14957"/>
    <mergeCell ref="A14947:H14947"/>
    <mergeCell ref="A14948:C14948"/>
    <mergeCell ref="A14949:H14949"/>
    <mergeCell ref="A14950:H14950"/>
    <mergeCell ref="A14951:D14951"/>
    <mergeCell ref="A14952:D14952"/>
    <mergeCell ref="A14941:D14941"/>
    <mergeCell ref="A14942:D14942"/>
    <mergeCell ref="A14943:D14943"/>
    <mergeCell ref="A14944:D14944"/>
    <mergeCell ref="E14944:G14944"/>
    <mergeCell ref="A14945:E14945"/>
    <mergeCell ref="F14945:H14945"/>
    <mergeCell ref="A14936:D14936"/>
    <mergeCell ref="A14937:D14937"/>
    <mergeCell ref="A14938:D14938"/>
    <mergeCell ref="A14939:D14939"/>
    <mergeCell ref="E14939:G14939"/>
    <mergeCell ref="A14940:H14940"/>
    <mergeCell ref="A14931:D14931"/>
    <mergeCell ref="A14932:D14932"/>
    <mergeCell ref="A14933:D14933"/>
    <mergeCell ref="A14934:D14934"/>
    <mergeCell ref="E14934:G14934"/>
    <mergeCell ref="A14935:H14935"/>
    <mergeCell ref="A14926:D14926"/>
    <mergeCell ref="A14927:D14927"/>
    <mergeCell ref="A14928:D14928"/>
    <mergeCell ref="A14929:D14929"/>
    <mergeCell ref="E14929:G14929"/>
    <mergeCell ref="A14930:H14930"/>
    <mergeCell ref="A14920:E14920"/>
    <mergeCell ref="F14920:H14920"/>
    <mergeCell ref="A14922:H14922"/>
    <mergeCell ref="A14923:C14923"/>
    <mergeCell ref="A14924:H14924"/>
    <mergeCell ref="A14925:H14925"/>
    <mergeCell ref="A14915:H14915"/>
    <mergeCell ref="A14916:D14916"/>
    <mergeCell ref="A14917:D14917"/>
    <mergeCell ref="A14918:D14918"/>
    <mergeCell ref="A14919:D14919"/>
    <mergeCell ref="E14919:G14919"/>
    <mergeCell ref="A14910:H14910"/>
    <mergeCell ref="A14911:D14911"/>
    <mergeCell ref="A14912:D14912"/>
    <mergeCell ref="A14913:D14913"/>
    <mergeCell ref="A14914:D14914"/>
    <mergeCell ref="E14914:G14914"/>
    <mergeCell ref="A14905:H14905"/>
    <mergeCell ref="A14906:D14906"/>
    <mergeCell ref="A14907:D14907"/>
    <mergeCell ref="A14908:D14908"/>
    <mergeCell ref="A14909:D14909"/>
    <mergeCell ref="E14909:G14909"/>
    <mergeCell ref="A14899:H14899"/>
    <mergeCell ref="A14900:H14900"/>
    <mergeCell ref="A14901:D14901"/>
    <mergeCell ref="A14902:D14902"/>
    <mergeCell ref="A14903:D14903"/>
    <mergeCell ref="A14904:D14904"/>
    <mergeCell ref="E14904:G14904"/>
    <mergeCell ref="A14894:D14894"/>
    <mergeCell ref="E14894:G14894"/>
    <mergeCell ref="A14895:E14895"/>
    <mergeCell ref="F14895:H14895"/>
    <mergeCell ref="A14897:H14897"/>
    <mergeCell ref="A14898:C14898"/>
    <mergeCell ref="A14889:D14889"/>
    <mergeCell ref="E14889:G14889"/>
    <mergeCell ref="A14890:H14890"/>
    <mergeCell ref="A14891:D14891"/>
    <mergeCell ref="A14892:D14892"/>
    <mergeCell ref="A14893:D14893"/>
    <mergeCell ref="A14884:D14884"/>
    <mergeCell ref="E14884:G14884"/>
    <mergeCell ref="A14885:H14885"/>
    <mergeCell ref="A14886:D14886"/>
    <mergeCell ref="A14887:D14887"/>
    <mergeCell ref="A14888:D14888"/>
    <mergeCell ref="A14879:D14879"/>
    <mergeCell ref="E14879:G14879"/>
    <mergeCell ref="A14880:H14880"/>
    <mergeCell ref="A14881:D14881"/>
    <mergeCell ref="A14882:D14882"/>
    <mergeCell ref="A14883:D14883"/>
    <mergeCell ref="A14873:C14873"/>
    <mergeCell ref="A14874:H14874"/>
    <mergeCell ref="A14875:H14875"/>
    <mergeCell ref="A14876:D14876"/>
    <mergeCell ref="A14877:D14877"/>
    <mergeCell ref="A14878:D14878"/>
    <mergeCell ref="A14868:D14868"/>
    <mergeCell ref="A14869:D14869"/>
    <mergeCell ref="E14869:G14869"/>
    <mergeCell ref="A14870:E14870"/>
    <mergeCell ref="F14870:H14870"/>
    <mergeCell ref="A14872:H14872"/>
    <mergeCell ref="A14863:D14863"/>
    <mergeCell ref="A14864:D14864"/>
    <mergeCell ref="E14864:G14864"/>
    <mergeCell ref="A14865:H14865"/>
    <mergeCell ref="A14866:D14866"/>
    <mergeCell ref="A14867:D14867"/>
    <mergeCell ref="A14858:D14858"/>
    <mergeCell ref="A14859:D14859"/>
    <mergeCell ref="E14859:G14859"/>
    <mergeCell ref="A14860:H14860"/>
    <mergeCell ref="A14861:D14861"/>
    <mergeCell ref="A14862:D14862"/>
    <mergeCell ref="A14853:D14853"/>
    <mergeCell ref="A14854:D14854"/>
    <mergeCell ref="E14854:G14854"/>
    <mergeCell ref="A14855:H14855"/>
    <mergeCell ref="A14856:D14856"/>
    <mergeCell ref="A14857:D14857"/>
    <mergeCell ref="A14847:H14847"/>
    <mergeCell ref="A14848:C14848"/>
    <mergeCell ref="A14849:H14849"/>
    <mergeCell ref="A14850:H14850"/>
    <mergeCell ref="A14851:D14851"/>
    <mergeCell ref="A14852:D14852"/>
    <mergeCell ref="A14841:D14841"/>
    <mergeCell ref="A14842:D14842"/>
    <mergeCell ref="A14843:D14843"/>
    <mergeCell ref="A14844:D14844"/>
    <mergeCell ref="E14844:G14844"/>
    <mergeCell ref="A14845:E14845"/>
    <mergeCell ref="F14845:H14845"/>
    <mergeCell ref="A14836:D14836"/>
    <mergeCell ref="A14837:D14837"/>
    <mergeCell ref="A14838:D14838"/>
    <mergeCell ref="A14839:D14839"/>
    <mergeCell ref="E14839:G14839"/>
    <mergeCell ref="A14840:H14840"/>
    <mergeCell ref="A14831:D14831"/>
    <mergeCell ref="A14832:D14832"/>
    <mergeCell ref="A14833:D14833"/>
    <mergeCell ref="A14834:D14834"/>
    <mergeCell ref="E14834:G14834"/>
    <mergeCell ref="A14835:H14835"/>
    <mergeCell ref="A14826:D14826"/>
    <mergeCell ref="A14827:D14827"/>
    <mergeCell ref="A14828:D14828"/>
    <mergeCell ref="A14829:D14829"/>
    <mergeCell ref="E14829:G14829"/>
    <mergeCell ref="A14830:H14830"/>
    <mergeCell ref="A14820:E14820"/>
    <mergeCell ref="F14820:H14820"/>
    <mergeCell ref="A14822:H14822"/>
    <mergeCell ref="A14823:C14823"/>
    <mergeCell ref="A14824:H14824"/>
    <mergeCell ref="A14825:H14825"/>
    <mergeCell ref="A14815:H14815"/>
    <mergeCell ref="A14816:D14816"/>
    <mergeCell ref="A14817:D14817"/>
    <mergeCell ref="A14818:D14818"/>
    <mergeCell ref="A14819:D14819"/>
    <mergeCell ref="E14819:G14819"/>
    <mergeCell ref="A14810:H14810"/>
    <mergeCell ref="A14811:D14811"/>
    <mergeCell ref="A14812:D14812"/>
    <mergeCell ref="A14813:D14813"/>
    <mergeCell ref="A14814:D14814"/>
    <mergeCell ref="E14814:G14814"/>
    <mergeCell ref="A14805:H14805"/>
    <mergeCell ref="A14806:D14806"/>
    <mergeCell ref="A14807:D14807"/>
    <mergeCell ref="A14808:D14808"/>
    <mergeCell ref="A14809:D14809"/>
    <mergeCell ref="E14809:G14809"/>
    <mergeCell ref="A14799:H14799"/>
    <mergeCell ref="A14800:H14800"/>
    <mergeCell ref="A14801:D14801"/>
    <mergeCell ref="A14802:D14802"/>
    <mergeCell ref="A14803:D14803"/>
    <mergeCell ref="A14804:D14804"/>
    <mergeCell ref="E14804:G14804"/>
    <mergeCell ref="A14794:D14794"/>
    <mergeCell ref="E14794:G14794"/>
    <mergeCell ref="A14795:E14795"/>
    <mergeCell ref="F14795:H14795"/>
    <mergeCell ref="A14797:H14797"/>
    <mergeCell ref="A14798:C14798"/>
    <mergeCell ref="A14789:D14789"/>
    <mergeCell ref="E14789:G14789"/>
    <mergeCell ref="A14790:H14790"/>
    <mergeCell ref="A14791:D14791"/>
    <mergeCell ref="A14792:D14792"/>
    <mergeCell ref="A14793:D14793"/>
    <mergeCell ref="A14784:D14784"/>
    <mergeCell ref="E14784:G14784"/>
    <mergeCell ref="A14785:H14785"/>
    <mergeCell ref="A14786:D14786"/>
    <mergeCell ref="A14787:D14787"/>
    <mergeCell ref="A14788:D14788"/>
    <mergeCell ref="A14779:D14779"/>
    <mergeCell ref="E14779:G14779"/>
    <mergeCell ref="A14780:H14780"/>
    <mergeCell ref="A14781:D14781"/>
    <mergeCell ref="A14782:D14782"/>
    <mergeCell ref="A14783:D14783"/>
    <mergeCell ref="A14773:C14773"/>
    <mergeCell ref="A14774:H14774"/>
    <mergeCell ref="A14775:H14775"/>
    <mergeCell ref="A14776:D14776"/>
    <mergeCell ref="A14777:D14777"/>
    <mergeCell ref="A14778:D14778"/>
    <mergeCell ref="A14768:D14768"/>
    <mergeCell ref="A14769:D14769"/>
    <mergeCell ref="E14769:G14769"/>
    <mergeCell ref="A14770:E14770"/>
    <mergeCell ref="F14770:H14770"/>
    <mergeCell ref="A14772:H14772"/>
    <mergeCell ref="A14763:D14763"/>
    <mergeCell ref="A14764:D14764"/>
    <mergeCell ref="E14764:G14764"/>
    <mergeCell ref="A14765:H14765"/>
    <mergeCell ref="A14766:D14766"/>
    <mergeCell ref="A14767:D14767"/>
    <mergeCell ref="A14758:D14758"/>
    <mergeCell ref="A14759:D14759"/>
    <mergeCell ref="E14759:G14759"/>
    <mergeCell ref="A14760:H14760"/>
    <mergeCell ref="A14761:D14761"/>
    <mergeCell ref="A14762:D14762"/>
    <mergeCell ref="A14753:D14753"/>
    <mergeCell ref="A14754:D14754"/>
    <mergeCell ref="E14754:G14754"/>
    <mergeCell ref="A14755:H14755"/>
    <mergeCell ref="A14756:D14756"/>
    <mergeCell ref="A14757:D14757"/>
    <mergeCell ref="A14747:H14747"/>
    <mergeCell ref="A14748:C14748"/>
    <mergeCell ref="A14749:H14749"/>
    <mergeCell ref="A14750:H14750"/>
    <mergeCell ref="A14751:D14751"/>
    <mergeCell ref="A14752:D14752"/>
    <mergeCell ref="A14741:D14741"/>
    <mergeCell ref="A14742:D14742"/>
    <mergeCell ref="A14743:D14743"/>
    <mergeCell ref="A14744:D14744"/>
    <mergeCell ref="E14744:G14744"/>
    <mergeCell ref="A14745:E14745"/>
    <mergeCell ref="F14745:H14745"/>
    <mergeCell ref="A14735:D14735"/>
    <mergeCell ref="A14736:D14736"/>
    <mergeCell ref="A14737:D14737"/>
    <mergeCell ref="A14738:D14738"/>
    <mergeCell ref="A14739:D14739"/>
    <mergeCell ref="E14739:G14739"/>
    <mergeCell ref="A14728:D14728"/>
    <mergeCell ref="E14728:G14728"/>
    <mergeCell ref="A14730:D14730"/>
    <mergeCell ref="A14731:D14731"/>
    <mergeCell ref="A14732:D14732"/>
    <mergeCell ref="A14733:D14733"/>
    <mergeCell ref="E14733:G14733"/>
    <mergeCell ref="A14721:H14721"/>
    <mergeCell ref="A14722:C14722"/>
    <mergeCell ref="A14723:H14723"/>
    <mergeCell ref="A14725:D14725"/>
    <mergeCell ref="A14726:D14726"/>
    <mergeCell ref="A14727:D14727"/>
    <mergeCell ref="A14716:D14716"/>
    <mergeCell ref="A14717:D14717"/>
    <mergeCell ref="A14718:D14718"/>
    <mergeCell ref="E14718:G14718"/>
    <mergeCell ref="A14719:E14719"/>
    <mergeCell ref="F14719:H14719"/>
    <mergeCell ref="A14710:D14710"/>
    <mergeCell ref="A14711:D14711"/>
    <mergeCell ref="A14712:D14712"/>
    <mergeCell ref="A14713:D14713"/>
    <mergeCell ref="E14713:G14713"/>
    <mergeCell ref="A14715:D14715"/>
    <mergeCell ref="A14704:D14704"/>
    <mergeCell ref="A14705:D14705"/>
    <mergeCell ref="A14706:D14706"/>
    <mergeCell ref="A14707:D14707"/>
    <mergeCell ref="E14707:G14707"/>
    <mergeCell ref="A14709:D14709"/>
    <mergeCell ref="A14697:H14697"/>
    <mergeCell ref="A14699:D14699"/>
    <mergeCell ref="A14700:D14700"/>
    <mergeCell ref="A14701:D14701"/>
    <mergeCell ref="A14702:D14702"/>
    <mergeCell ref="E14702:G14702"/>
    <mergeCell ref="A14692:D14692"/>
    <mergeCell ref="E14692:G14692"/>
    <mergeCell ref="A14693:E14693"/>
    <mergeCell ref="F14693:H14693"/>
    <mergeCell ref="A14695:H14695"/>
    <mergeCell ref="A14696:C14696"/>
    <mergeCell ref="A14686:D14686"/>
    <mergeCell ref="A14687:D14687"/>
    <mergeCell ref="E14687:G14687"/>
    <mergeCell ref="A14689:D14689"/>
    <mergeCell ref="A14690:D14690"/>
    <mergeCell ref="A14691:D14691"/>
    <mergeCell ref="A14680:D14680"/>
    <mergeCell ref="A14681:D14681"/>
    <mergeCell ref="E14681:G14681"/>
    <mergeCell ref="A14683:D14683"/>
    <mergeCell ref="A14684:D14684"/>
    <mergeCell ref="A14685:D14685"/>
    <mergeCell ref="A14674:D14674"/>
    <mergeCell ref="A14675:D14675"/>
    <mergeCell ref="A14676:D14676"/>
    <mergeCell ref="E14676:G14676"/>
    <mergeCell ref="A14678:D14678"/>
    <mergeCell ref="A14679:D14679"/>
    <mergeCell ref="A14667:E14667"/>
    <mergeCell ref="F14667:H14667"/>
    <mergeCell ref="A14669:H14669"/>
    <mergeCell ref="A14670:C14670"/>
    <mergeCell ref="A14671:H14671"/>
    <mergeCell ref="A14673:D14673"/>
    <mergeCell ref="A14661:D14661"/>
    <mergeCell ref="E14661:G14661"/>
    <mergeCell ref="A14663:D14663"/>
    <mergeCell ref="A14664:D14664"/>
    <mergeCell ref="A14665:D14665"/>
    <mergeCell ref="A14666:D14666"/>
    <mergeCell ref="E14666:G14666"/>
    <mergeCell ref="A14655:D14655"/>
    <mergeCell ref="E14655:G14655"/>
    <mergeCell ref="A14657:D14657"/>
    <mergeCell ref="A14658:D14658"/>
    <mergeCell ref="A14659:D14659"/>
    <mergeCell ref="A14660:D14660"/>
    <mergeCell ref="A14649:D14649"/>
    <mergeCell ref="E14649:G14649"/>
    <mergeCell ref="A14651:D14651"/>
    <mergeCell ref="A14652:D14652"/>
    <mergeCell ref="A14653:D14653"/>
    <mergeCell ref="A14654:D14654"/>
    <mergeCell ref="A14642:H14642"/>
    <mergeCell ref="A14643:C14643"/>
    <mergeCell ref="A14644:H14644"/>
    <mergeCell ref="A14646:D14646"/>
    <mergeCell ref="A14647:D14647"/>
    <mergeCell ref="A14648:D14648"/>
    <mergeCell ref="A14636:D14636"/>
    <mergeCell ref="A14637:D14637"/>
    <mergeCell ref="A14638:D14638"/>
    <mergeCell ref="A14639:D14639"/>
    <mergeCell ref="E14639:G14639"/>
    <mergeCell ref="A14640:E14640"/>
    <mergeCell ref="F14640:H14640"/>
    <mergeCell ref="A14630:D14630"/>
    <mergeCell ref="A14631:D14631"/>
    <mergeCell ref="A14632:D14632"/>
    <mergeCell ref="A14633:D14633"/>
    <mergeCell ref="A14634:D14634"/>
    <mergeCell ref="E14634:G14634"/>
    <mergeCell ref="A14623:D14623"/>
    <mergeCell ref="E14623:G14623"/>
    <mergeCell ref="A14625:D14625"/>
    <mergeCell ref="A14626:D14626"/>
    <mergeCell ref="A14627:D14627"/>
    <mergeCell ref="A14628:D14628"/>
    <mergeCell ref="E14628:G14628"/>
    <mergeCell ref="A14616:H14616"/>
    <mergeCell ref="A14617:C14617"/>
    <mergeCell ref="A14618:H14618"/>
    <mergeCell ref="A14620:D14620"/>
    <mergeCell ref="A14621:D14621"/>
    <mergeCell ref="A14622:D14622"/>
    <mergeCell ref="A14610:D14610"/>
    <mergeCell ref="A14611:D14611"/>
    <mergeCell ref="A14612:D14612"/>
    <mergeCell ref="A14613:D14613"/>
    <mergeCell ref="E14613:G14613"/>
    <mergeCell ref="A14614:E14614"/>
    <mergeCell ref="F14614:H14614"/>
    <mergeCell ref="A14604:D14604"/>
    <mergeCell ref="A14605:D14605"/>
    <mergeCell ref="A14606:D14606"/>
    <mergeCell ref="A14607:D14607"/>
    <mergeCell ref="A14608:D14608"/>
    <mergeCell ref="E14608:G14608"/>
    <mergeCell ref="A14597:D14597"/>
    <mergeCell ref="E14597:G14597"/>
    <mergeCell ref="A14599:D14599"/>
    <mergeCell ref="A14600:D14600"/>
    <mergeCell ref="A14601:D14601"/>
    <mergeCell ref="A14602:D14602"/>
    <mergeCell ref="E14602:G14602"/>
    <mergeCell ref="A14590:H14590"/>
    <mergeCell ref="A14591:C14591"/>
    <mergeCell ref="A14592:H14592"/>
    <mergeCell ref="A14594:D14594"/>
    <mergeCell ref="A14595:D14595"/>
    <mergeCell ref="A14596:D14596"/>
    <mergeCell ref="A14584:D14584"/>
    <mergeCell ref="A14585:D14585"/>
    <mergeCell ref="A14586:D14586"/>
    <mergeCell ref="A14587:D14587"/>
    <mergeCell ref="E14587:G14587"/>
    <mergeCell ref="A14588:E14588"/>
    <mergeCell ref="F14588:H14588"/>
    <mergeCell ref="A14578:D14578"/>
    <mergeCell ref="A14579:D14579"/>
    <mergeCell ref="A14580:D14580"/>
    <mergeCell ref="A14581:D14581"/>
    <mergeCell ref="A14582:D14582"/>
    <mergeCell ref="E14582:G14582"/>
    <mergeCell ref="A14571:D14571"/>
    <mergeCell ref="E14571:G14571"/>
    <mergeCell ref="A14573:D14573"/>
    <mergeCell ref="A14574:D14574"/>
    <mergeCell ref="A14575:D14575"/>
    <mergeCell ref="A14576:D14576"/>
    <mergeCell ref="E14576:G14576"/>
    <mergeCell ref="A14564:H14564"/>
    <mergeCell ref="A14565:C14565"/>
    <mergeCell ref="A14566:H14566"/>
    <mergeCell ref="A14568:D14568"/>
    <mergeCell ref="A14569:D14569"/>
    <mergeCell ref="A14570:D14570"/>
    <mergeCell ref="A14558:D14558"/>
    <mergeCell ref="A14559:D14559"/>
    <mergeCell ref="A14560:D14560"/>
    <mergeCell ref="A14561:D14561"/>
    <mergeCell ref="E14561:G14561"/>
    <mergeCell ref="A14562:E14562"/>
    <mergeCell ref="F14562:H14562"/>
    <mergeCell ref="A14552:D14552"/>
    <mergeCell ref="A14553:D14553"/>
    <mergeCell ref="A14554:D14554"/>
    <mergeCell ref="A14555:D14555"/>
    <mergeCell ref="A14556:D14556"/>
    <mergeCell ref="E14556:G14556"/>
    <mergeCell ref="A14545:D14545"/>
    <mergeCell ref="E14545:G14545"/>
    <mergeCell ref="A14547:D14547"/>
    <mergeCell ref="A14548:D14548"/>
    <mergeCell ref="A14549:D14549"/>
    <mergeCell ref="A14550:D14550"/>
    <mergeCell ref="E14550:G14550"/>
    <mergeCell ref="A14538:H14538"/>
    <mergeCell ref="A14539:C14539"/>
    <mergeCell ref="A14540:H14540"/>
    <mergeCell ref="A14542:D14542"/>
    <mergeCell ref="A14543:D14543"/>
    <mergeCell ref="A14544:D14544"/>
    <mergeCell ref="A14532:D14532"/>
    <mergeCell ref="A14533:D14533"/>
    <mergeCell ref="A14534:D14534"/>
    <mergeCell ref="A14535:D14535"/>
    <mergeCell ref="E14535:G14535"/>
    <mergeCell ref="A14536:E14536"/>
    <mergeCell ref="F14536:H14536"/>
    <mergeCell ref="A14526:D14526"/>
    <mergeCell ref="A14527:D14527"/>
    <mergeCell ref="A14528:D14528"/>
    <mergeCell ref="A14529:D14529"/>
    <mergeCell ref="A14530:D14530"/>
    <mergeCell ref="E14530:G14530"/>
    <mergeCell ref="A14519:D14519"/>
    <mergeCell ref="E14519:G14519"/>
    <mergeCell ref="A14521:D14521"/>
    <mergeCell ref="A14522:D14522"/>
    <mergeCell ref="A14523:D14523"/>
    <mergeCell ref="A14524:D14524"/>
    <mergeCell ref="E14524:G14524"/>
    <mergeCell ref="A14512:H14512"/>
    <mergeCell ref="A14513:C14513"/>
    <mergeCell ref="A14514:H14514"/>
    <mergeCell ref="A14516:D14516"/>
    <mergeCell ref="A14517:D14517"/>
    <mergeCell ref="A14518:D14518"/>
    <mergeCell ref="A14506:D14506"/>
    <mergeCell ref="A14507:D14507"/>
    <mergeCell ref="A14508:D14508"/>
    <mergeCell ref="A14509:D14509"/>
    <mergeCell ref="E14509:G14509"/>
    <mergeCell ref="A14510:E14510"/>
    <mergeCell ref="F14510:H14510"/>
    <mergeCell ref="A14500:D14500"/>
    <mergeCell ref="A14501:D14501"/>
    <mergeCell ref="A14502:D14502"/>
    <mergeCell ref="A14503:D14503"/>
    <mergeCell ref="A14504:D14504"/>
    <mergeCell ref="E14504:G14504"/>
    <mergeCell ref="A14493:D14493"/>
    <mergeCell ref="E14493:G14493"/>
    <mergeCell ref="A14495:D14495"/>
    <mergeCell ref="A14496:D14496"/>
    <mergeCell ref="A14497:D14497"/>
    <mergeCell ref="A14498:D14498"/>
    <mergeCell ref="E14498:G14498"/>
    <mergeCell ref="A14486:H14486"/>
    <mergeCell ref="A14487:C14487"/>
    <mergeCell ref="A14488:H14488"/>
    <mergeCell ref="A14490:D14490"/>
    <mergeCell ref="A14491:D14491"/>
    <mergeCell ref="A14492:D14492"/>
    <mergeCell ref="A14480:D14480"/>
    <mergeCell ref="A14481:D14481"/>
    <mergeCell ref="A14482:D14482"/>
    <mergeCell ref="A14483:D14483"/>
    <mergeCell ref="E14483:G14483"/>
    <mergeCell ref="A14484:E14484"/>
    <mergeCell ref="F14484:H14484"/>
    <mergeCell ref="A14474:D14474"/>
    <mergeCell ref="A14475:D14475"/>
    <mergeCell ref="A14476:D14476"/>
    <mergeCell ref="A14477:D14477"/>
    <mergeCell ref="A14478:D14478"/>
    <mergeCell ref="E14478:G14478"/>
    <mergeCell ref="A14467:D14467"/>
    <mergeCell ref="E14467:G14467"/>
    <mergeCell ref="A14469:D14469"/>
    <mergeCell ref="A14470:D14470"/>
    <mergeCell ref="A14471:D14471"/>
    <mergeCell ref="A14472:D14472"/>
    <mergeCell ref="E14472:G14472"/>
    <mergeCell ref="A14460:H14460"/>
    <mergeCell ref="A14461:C14461"/>
    <mergeCell ref="A14462:H14462"/>
    <mergeCell ref="A14464:D14464"/>
    <mergeCell ref="A14465:D14465"/>
    <mergeCell ref="A14466:D14466"/>
    <mergeCell ref="A14455:D14455"/>
    <mergeCell ref="A14456:D14456"/>
    <mergeCell ref="A14457:D14457"/>
    <mergeCell ref="E14457:G14457"/>
    <mergeCell ref="A14458:E14458"/>
    <mergeCell ref="F14458:H14458"/>
    <mergeCell ref="A14449:D14449"/>
    <mergeCell ref="A14450:D14450"/>
    <mergeCell ref="A14451:D14451"/>
    <mergeCell ref="A14452:D14452"/>
    <mergeCell ref="E14452:G14452"/>
    <mergeCell ref="A14454:D14454"/>
    <mergeCell ref="A14443:D14443"/>
    <mergeCell ref="A14444:D14444"/>
    <mergeCell ref="A14445:D14445"/>
    <mergeCell ref="A14446:D14446"/>
    <mergeCell ref="E14446:G14446"/>
    <mergeCell ref="A14448:D14448"/>
    <mergeCell ref="A14436:H14436"/>
    <mergeCell ref="A14438:D14438"/>
    <mergeCell ref="A14439:D14439"/>
    <mergeCell ref="A14440:D14440"/>
    <mergeCell ref="A14441:D14441"/>
    <mergeCell ref="E14441:G14441"/>
    <mergeCell ref="A14431:D14431"/>
    <mergeCell ref="E14431:G14431"/>
    <mergeCell ref="A14432:E14432"/>
    <mergeCell ref="F14432:H14432"/>
    <mergeCell ref="A14434:H14434"/>
    <mergeCell ref="A14435:C14435"/>
    <mergeCell ref="A14426:D14426"/>
    <mergeCell ref="E14426:G14426"/>
    <mergeCell ref="A14427:H14427"/>
    <mergeCell ref="A14428:D14428"/>
    <mergeCell ref="A14429:D14429"/>
    <mergeCell ref="A14430:D14430"/>
    <mergeCell ref="A14421:D14421"/>
    <mergeCell ref="A14422:D14422"/>
    <mergeCell ref="E14422:G14422"/>
    <mergeCell ref="A14423:H14423"/>
    <mergeCell ref="A14424:D14424"/>
    <mergeCell ref="A14425:D14425"/>
    <mergeCell ref="A14416:D14416"/>
    <mergeCell ref="E14416:G14416"/>
    <mergeCell ref="A14417:H14417"/>
    <mergeCell ref="A14418:D14418"/>
    <mergeCell ref="A14419:D14419"/>
    <mergeCell ref="A14420:D14420"/>
    <mergeCell ref="A14410:H14410"/>
    <mergeCell ref="A14411:H14411"/>
    <mergeCell ref="A14412:D14412"/>
    <mergeCell ref="A14413:D14413"/>
    <mergeCell ref="A14414:D14414"/>
    <mergeCell ref="A14415:D14415"/>
    <mergeCell ref="A14405:D14405"/>
    <mergeCell ref="E14405:G14405"/>
    <mergeCell ref="A14406:E14406"/>
    <mergeCell ref="F14406:H14406"/>
    <mergeCell ref="A14408:H14408"/>
    <mergeCell ref="A14409:C14409"/>
    <mergeCell ref="A14399:D14399"/>
    <mergeCell ref="A14400:D14400"/>
    <mergeCell ref="E14400:G14400"/>
    <mergeCell ref="A14402:D14402"/>
    <mergeCell ref="A14403:D14403"/>
    <mergeCell ref="A14404:D14404"/>
    <mergeCell ref="A14393:D14393"/>
    <mergeCell ref="A14394:D14394"/>
    <mergeCell ref="E14394:G14394"/>
    <mergeCell ref="A14396:D14396"/>
    <mergeCell ref="A14397:D14397"/>
    <mergeCell ref="A14398:D14398"/>
    <mergeCell ref="A14387:D14387"/>
    <mergeCell ref="A14388:D14388"/>
    <mergeCell ref="A14389:D14389"/>
    <mergeCell ref="E14389:G14389"/>
    <mergeCell ref="A14391:D14391"/>
    <mergeCell ref="A14392:D14392"/>
    <mergeCell ref="A14380:C14380"/>
    <mergeCell ref="A14381:H14381"/>
    <mergeCell ref="A14383:D14383"/>
    <mergeCell ref="A14384:D14384"/>
    <mergeCell ref="A14385:D14385"/>
    <mergeCell ref="A14386:D14386"/>
    <mergeCell ref="A14375:D14375"/>
    <mergeCell ref="A14376:D14376"/>
    <mergeCell ref="E14376:G14376"/>
    <mergeCell ref="A14377:E14377"/>
    <mergeCell ref="F14377:H14377"/>
    <mergeCell ref="A14379:H14379"/>
    <mergeCell ref="A14370:D14370"/>
    <mergeCell ref="A14371:D14371"/>
    <mergeCell ref="E14371:G14371"/>
    <mergeCell ref="A14372:H14372"/>
    <mergeCell ref="A14373:D14373"/>
    <mergeCell ref="A14374:D14374"/>
    <mergeCell ref="A14365:D14365"/>
    <mergeCell ref="A14366:D14366"/>
    <mergeCell ref="A14367:D14367"/>
    <mergeCell ref="E14367:G14367"/>
    <mergeCell ref="A14368:H14368"/>
    <mergeCell ref="A14369:D14369"/>
    <mergeCell ref="A14360:D14360"/>
    <mergeCell ref="A14361:D14361"/>
    <mergeCell ref="E14361:G14361"/>
    <mergeCell ref="A14362:H14362"/>
    <mergeCell ref="A14363:D14363"/>
    <mergeCell ref="A14364:D14364"/>
    <mergeCell ref="A14354:C14354"/>
    <mergeCell ref="A14355:H14355"/>
    <mergeCell ref="A14356:H14356"/>
    <mergeCell ref="A14357:D14357"/>
    <mergeCell ref="A14358:D14358"/>
    <mergeCell ref="A14359:D14359"/>
    <mergeCell ref="A14349:D14349"/>
    <mergeCell ref="A14350:D14350"/>
    <mergeCell ref="E14350:G14350"/>
    <mergeCell ref="A14351:E14351"/>
    <mergeCell ref="F14351:H14351"/>
    <mergeCell ref="A14353:H14353"/>
    <mergeCell ref="A14343:D14343"/>
    <mergeCell ref="A14344:D14344"/>
    <mergeCell ref="A14345:D14345"/>
    <mergeCell ref="E14345:G14345"/>
    <mergeCell ref="A14347:D14347"/>
    <mergeCell ref="A14348:D14348"/>
    <mergeCell ref="A14337:D14337"/>
    <mergeCell ref="A14338:D14338"/>
    <mergeCell ref="A14339:D14339"/>
    <mergeCell ref="E14339:G14339"/>
    <mergeCell ref="A14341:D14341"/>
    <mergeCell ref="A14342:D14342"/>
    <mergeCell ref="A14331:D14331"/>
    <mergeCell ref="A14332:D14332"/>
    <mergeCell ref="A14333:D14333"/>
    <mergeCell ref="A14334:D14334"/>
    <mergeCell ref="E14334:G14334"/>
    <mergeCell ref="A14336:D14336"/>
    <mergeCell ref="A14324:H14324"/>
    <mergeCell ref="A14325:C14325"/>
    <mergeCell ref="A14326:H14326"/>
    <mergeCell ref="A14328:D14328"/>
    <mergeCell ref="A14329:D14329"/>
    <mergeCell ref="A14330:D14330"/>
    <mergeCell ref="A14318:D14318"/>
    <mergeCell ref="A14319:D14319"/>
    <mergeCell ref="A14320:D14320"/>
    <mergeCell ref="A14321:D14321"/>
    <mergeCell ref="E14321:G14321"/>
    <mergeCell ref="A14322:E14322"/>
    <mergeCell ref="F14322:H14322"/>
    <mergeCell ref="A14312:D14312"/>
    <mergeCell ref="A14313:D14313"/>
    <mergeCell ref="A14314:D14314"/>
    <mergeCell ref="A14315:D14315"/>
    <mergeCell ref="A14316:D14316"/>
    <mergeCell ref="E14316:G14316"/>
    <mergeCell ref="A14305:D14305"/>
    <mergeCell ref="E14305:G14305"/>
    <mergeCell ref="A14307:D14307"/>
    <mergeCell ref="A14308:D14308"/>
    <mergeCell ref="A14309:D14309"/>
    <mergeCell ref="A14310:D14310"/>
    <mergeCell ref="E14310:G14310"/>
    <mergeCell ref="A14298:H14298"/>
    <mergeCell ref="A14299:C14299"/>
    <mergeCell ref="A14300:H14300"/>
    <mergeCell ref="A14302:D14302"/>
    <mergeCell ref="A14303:D14303"/>
    <mergeCell ref="A14304:D14304"/>
    <mergeCell ref="A14292:D14292"/>
    <mergeCell ref="A14293:D14293"/>
    <mergeCell ref="A14294:D14294"/>
    <mergeCell ref="A14295:D14295"/>
    <mergeCell ref="E14295:G14295"/>
    <mergeCell ref="A14296:E14296"/>
    <mergeCell ref="F14296:H14296"/>
    <mergeCell ref="A14286:D14286"/>
    <mergeCell ref="A14287:D14287"/>
    <mergeCell ref="A14288:D14288"/>
    <mergeCell ref="A14289:D14289"/>
    <mergeCell ref="A14290:D14290"/>
    <mergeCell ref="E14290:G14290"/>
    <mergeCell ref="A14279:D14279"/>
    <mergeCell ref="E14279:G14279"/>
    <mergeCell ref="A14281:D14281"/>
    <mergeCell ref="A14282:D14282"/>
    <mergeCell ref="A14283:D14283"/>
    <mergeCell ref="A14284:D14284"/>
    <mergeCell ref="E14284:G14284"/>
    <mergeCell ref="A14272:H14272"/>
    <mergeCell ref="A14273:C14273"/>
    <mergeCell ref="A14274:H14274"/>
    <mergeCell ref="A14276:D14276"/>
    <mergeCell ref="A14277:D14277"/>
    <mergeCell ref="A14278:D14278"/>
    <mergeCell ref="A14266:D14266"/>
    <mergeCell ref="A14267:D14267"/>
    <mergeCell ref="A14268:D14268"/>
    <mergeCell ref="A14269:D14269"/>
    <mergeCell ref="E14269:G14269"/>
    <mergeCell ref="A14270:E14270"/>
    <mergeCell ref="F14270:H14270"/>
    <mergeCell ref="A14260:D14260"/>
    <mergeCell ref="A14261:D14261"/>
    <mergeCell ref="A14262:D14262"/>
    <mergeCell ref="A14263:D14263"/>
    <mergeCell ref="A14264:D14264"/>
    <mergeCell ref="E14264:G14264"/>
    <mergeCell ref="A14253:D14253"/>
    <mergeCell ref="E14253:G14253"/>
    <mergeCell ref="A14255:D14255"/>
    <mergeCell ref="A14256:D14256"/>
    <mergeCell ref="A14257:D14257"/>
    <mergeCell ref="A14258:D14258"/>
    <mergeCell ref="E14258:G14258"/>
    <mergeCell ref="A14246:H14246"/>
    <mergeCell ref="A14247:C14247"/>
    <mergeCell ref="A14248:H14248"/>
    <mergeCell ref="A14250:D14250"/>
    <mergeCell ref="A14251:D14251"/>
    <mergeCell ref="A14252:D14252"/>
    <mergeCell ref="A14240:D14240"/>
    <mergeCell ref="A14241:D14241"/>
    <mergeCell ref="A14242:D14242"/>
    <mergeCell ref="A14243:D14243"/>
    <mergeCell ref="E14243:G14243"/>
    <mergeCell ref="A14244:E14244"/>
    <mergeCell ref="F14244:H14244"/>
    <mergeCell ref="A14234:D14234"/>
    <mergeCell ref="A14235:D14235"/>
    <mergeCell ref="A14236:D14236"/>
    <mergeCell ref="A14237:D14237"/>
    <mergeCell ref="A14238:D14238"/>
    <mergeCell ref="E14238:G14238"/>
    <mergeCell ref="A14227:D14227"/>
    <mergeCell ref="E14227:G14227"/>
    <mergeCell ref="A14229:D14229"/>
    <mergeCell ref="A14230:D14230"/>
    <mergeCell ref="A14231:D14231"/>
    <mergeCell ref="A14232:D14232"/>
    <mergeCell ref="E14232:G14232"/>
    <mergeCell ref="A14220:H14220"/>
    <mergeCell ref="A14221:C14221"/>
    <mergeCell ref="A14222:H14222"/>
    <mergeCell ref="A14224:D14224"/>
    <mergeCell ref="A14225:D14225"/>
    <mergeCell ref="A14226:D14226"/>
    <mergeCell ref="A14214:D14214"/>
    <mergeCell ref="A14215:D14215"/>
    <mergeCell ref="A14216:D14216"/>
    <mergeCell ref="A14217:D14217"/>
    <mergeCell ref="E14217:G14217"/>
    <mergeCell ref="A14218:E14218"/>
    <mergeCell ref="F14218:H14218"/>
    <mergeCell ref="A14208:D14208"/>
    <mergeCell ref="A14209:D14209"/>
    <mergeCell ref="A14210:D14210"/>
    <mergeCell ref="A14211:D14211"/>
    <mergeCell ref="A14212:D14212"/>
    <mergeCell ref="E14212:G14212"/>
    <mergeCell ref="A14201:D14201"/>
    <mergeCell ref="E14201:G14201"/>
    <mergeCell ref="A14203:D14203"/>
    <mergeCell ref="A14204:D14204"/>
    <mergeCell ref="A14205:D14205"/>
    <mergeCell ref="A14206:D14206"/>
    <mergeCell ref="E14206:G14206"/>
    <mergeCell ref="A14194:H14194"/>
    <mergeCell ref="A14195:C14195"/>
    <mergeCell ref="A14196:H14196"/>
    <mergeCell ref="A14198:D14198"/>
    <mergeCell ref="A14199:D14199"/>
    <mergeCell ref="A14200:D14200"/>
    <mergeCell ref="A14188:D14188"/>
    <mergeCell ref="A14189:D14189"/>
    <mergeCell ref="A14190:D14190"/>
    <mergeCell ref="A14191:D14191"/>
    <mergeCell ref="E14191:G14191"/>
    <mergeCell ref="A14192:E14192"/>
    <mergeCell ref="F14192:H14192"/>
    <mergeCell ref="A14182:D14182"/>
    <mergeCell ref="A14183:D14183"/>
    <mergeCell ref="A14184:D14184"/>
    <mergeCell ref="A14185:D14185"/>
    <mergeCell ref="A14186:D14186"/>
    <mergeCell ref="E14186:G14186"/>
    <mergeCell ref="A14175:D14175"/>
    <mergeCell ref="E14175:G14175"/>
    <mergeCell ref="A14177:D14177"/>
    <mergeCell ref="A14178:D14178"/>
    <mergeCell ref="A14179:D14179"/>
    <mergeCell ref="A14180:D14180"/>
    <mergeCell ref="E14180:G14180"/>
    <mergeCell ref="A14168:H14168"/>
    <mergeCell ref="A14169:C14169"/>
    <mergeCell ref="A14170:H14170"/>
    <mergeCell ref="A14172:D14172"/>
    <mergeCell ref="A14173:D14173"/>
    <mergeCell ref="A14174:D14174"/>
    <mergeCell ref="A14162:D14162"/>
    <mergeCell ref="A14163:D14163"/>
    <mergeCell ref="A14164:D14164"/>
    <mergeCell ref="A14165:D14165"/>
    <mergeCell ref="E14165:G14165"/>
    <mergeCell ref="A14166:E14166"/>
    <mergeCell ref="F14166:H14166"/>
    <mergeCell ref="A14156:D14156"/>
    <mergeCell ref="A14157:D14157"/>
    <mergeCell ref="A14158:D14158"/>
    <mergeCell ref="A14159:D14159"/>
    <mergeCell ref="A14160:D14160"/>
    <mergeCell ref="E14160:G14160"/>
    <mergeCell ref="A14149:D14149"/>
    <mergeCell ref="E14149:G14149"/>
    <mergeCell ref="A14151:D14151"/>
    <mergeCell ref="A14152:D14152"/>
    <mergeCell ref="A14153:D14153"/>
    <mergeCell ref="A14154:D14154"/>
    <mergeCell ref="E14154:G14154"/>
    <mergeCell ref="A14142:H14142"/>
    <mergeCell ref="A14143:C14143"/>
    <mergeCell ref="A14144:H14144"/>
    <mergeCell ref="A14146:D14146"/>
    <mergeCell ref="A14147:D14147"/>
    <mergeCell ref="A14148:D14148"/>
    <mergeCell ref="A14136:D14136"/>
    <mergeCell ref="A14137:D14137"/>
    <mergeCell ref="A14138:D14138"/>
    <mergeCell ref="A14139:D14139"/>
    <mergeCell ref="E14139:G14139"/>
    <mergeCell ref="A14140:E14140"/>
    <mergeCell ref="F14140:H14140"/>
    <mergeCell ref="A14130:D14130"/>
    <mergeCell ref="A14131:D14131"/>
    <mergeCell ref="A14132:D14132"/>
    <mergeCell ref="A14133:D14133"/>
    <mergeCell ref="A14134:D14134"/>
    <mergeCell ref="E14134:G14134"/>
    <mergeCell ref="A14123:D14123"/>
    <mergeCell ref="E14123:G14123"/>
    <mergeCell ref="A14125:D14125"/>
    <mergeCell ref="A14126:D14126"/>
    <mergeCell ref="A14127:D14127"/>
    <mergeCell ref="A14128:D14128"/>
    <mergeCell ref="E14128:G14128"/>
    <mergeCell ref="A14116:H14116"/>
    <mergeCell ref="A14117:C14117"/>
    <mergeCell ref="A14118:H14118"/>
    <mergeCell ref="A14120:D14120"/>
    <mergeCell ref="A14121:D14121"/>
    <mergeCell ref="A14122:D14122"/>
    <mergeCell ref="A14110:D14110"/>
    <mergeCell ref="A14111:D14111"/>
    <mergeCell ref="A14112:D14112"/>
    <mergeCell ref="A14113:D14113"/>
    <mergeCell ref="E14113:G14113"/>
    <mergeCell ref="A14114:E14114"/>
    <mergeCell ref="F14114:H14114"/>
    <mergeCell ref="A14104:D14104"/>
    <mergeCell ref="A14105:D14105"/>
    <mergeCell ref="A14106:D14106"/>
    <mergeCell ref="A14107:D14107"/>
    <mergeCell ref="A14108:D14108"/>
    <mergeCell ref="E14108:G14108"/>
    <mergeCell ref="A14097:D14097"/>
    <mergeCell ref="E14097:G14097"/>
    <mergeCell ref="A14099:D14099"/>
    <mergeCell ref="A14100:D14100"/>
    <mergeCell ref="A14101:D14101"/>
    <mergeCell ref="A14102:D14102"/>
    <mergeCell ref="E14102:G14102"/>
    <mergeCell ref="A14090:H14090"/>
    <mergeCell ref="A14091:C14091"/>
    <mergeCell ref="A14092:H14092"/>
    <mergeCell ref="A14094:D14094"/>
    <mergeCell ref="A14095:D14095"/>
    <mergeCell ref="A14096:D14096"/>
    <mergeCell ref="A14084:D14084"/>
    <mergeCell ref="A14085:D14085"/>
    <mergeCell ref="A14086:D14086"/>
    <mergeCell ref="A14087:D14087"/>
    <mergeCell ref="E14087:G14087"/>
    <mergeCell ref="A14088:E14088"/>
    <mergeCell ref="F14088:H14088"/>
    <mergeCell ref="A14078:D14078"/>
    <mergeCell ref="A14079:D14079"/>
    <mergeCell ref="A14080:D14080"/>
    <mergeCell ref="A14081:D14081"/>
    <mergeCell ref="A14082:D14082"/>
    <mergeCell ref="E14082:G14082"/>
    <mergeCell ref="A14071:D14071"/>
    <mergeCell ref="E14071:G14071"/>
    <mergeCell ref="A14073:D14073"/>
    <mergeCell ref="A14074:D14074"/>
    <mergeCell ref="A14075:D14075"/>
    <mergeCell ref="A14076:D14076"/>
    <mergeCell ref="E14076:G14076"/>
    <mergeCell ref="A14064:H14064"/>
    <mergeCell ref="A14065:C14065"/>
    <mergeCell ref="A14066:H14066"/>
    <mergeCell ref="A14068:D14068"/>
    <mergeCell ref="A14069:D14069"/>
    <mergeCell ref="A14070:D14070"/>
    <mergeCell ref="A14058:D14058"/>
    <mergeCell ref="A14059:D14059"/>
    <mergeCell ref="A14060:D14060"/>
    <mergeCell ref="A14061:D14061"/>
    <mergeCell ref="E14061:G14061"/>
    <mergeCell ref="A14062:E14062"/>
    <mergeCell ref="F14062:H14062"/>
    <mergeCell ref="A14052:D14052"/>
    <mergeCell ref="A14053:D14053"/>
    <mergeCell ref="A14054:D14054"/>
    <mergeCell ref="A14055:D14055"/>
    <mergeCell ref="A14056:D14056"/>
    <mergeCell ref="E14056:G14056"/>
    <mergeCell ref="A14045:D14045"/>
    <mergeCell ref="E14045:G14045"/>
    <mergeCell ref="A14047:D14047"/>
    <mergeCell ref="A14048:D14048"/>
    <mergeCell ref="A14049:D14049"/>
    <mergeCell ref="A14050:D14050"/>
    <mergeCell ref="E14050:G14050"/>
    <mergeCell ref="A14038:H14038"/>
    <mergeCell ref="A14039:C14039"/>
    <mergeCell ref="A14040:H14040"/>
    <mergeCell ref="A14042:D14042"/>
    <mergeCell ref="A14043:D14043"/>
    <mergeCell ref="A14044:D14044"/>
    <mergeCell ref="A14032:D14032"/>
    <mergeCell ref="A14033:D14033"/>
    <mergeCell ref="A14034:D14034"/>
    <mergeCell ref="A14035:D14035"/>
    <mergeCell ref="E14035:G14035"/>
    <mergeCell ref="A14036:E14036"/>
    <mergeCell ref="F14036:H14036"/>
    <mergeCell ref="A14026:D14026"/>
    <mergeCell ref="A14027:D14027"/>
    <mergeCell ref="A14028:D14028"/>
    <mergeCell ref="A14029:D14029"/>
    <mergeCell ref="A14030:D14030"/>
    <mergeCell ref="E14030:G14030"/>
    <mergeCell ref="A14019:D14019"/>
    <mergeCell ref="E14019:G14019"/>
    <mergeCell ref="A14021:D14021"/>
    <mergeCell ref="A14022:D14022"/>
    <mergeCell ref="A14023:D14023"/>
    <mergeCell ref="A14024:D14024"/>
    <mergeCell ref="E14024:G14024"/>
    <mergeCell ref="A14012:H14012"/>
    <mergeCell ref="A14013:C14013"/>
    <mergeCell ref="A14014:H14014"/>
    <mergeCell ref="A14016:D14016"/>
    <mergeCell ref="A14017:D14017"/>
    <mergeCell ref="A14018:D14018"/>
    <mergeCell ref="A14006:D14006"/>
    <mergeCell ref="A14007:D14007"/>
    <mergeCell ref="A14008:D14008"/>
    <mergeCell ref="A14009:D14009"/>
    <mergeCell ref="E14009:G14009"/>
    <mergeCell ref="A14010:E14010"/>
    <mergeCell ref="F14010:H14010"/>
    <mergeCell ref="A14000:D14000"/>
    <mergeCell ref="A14001:D14001"/>
    <mergeCell ref="A14002:D14002"/>
    <mergeCell ref="A14003:D14003"/>
    <mergeCell ref="A14004:D14004"/>
    <mergeCell ref="E14004:G14004"/>
    <mergeCell ref="A13993:D13993"/>
    <mergeCell ref="E13993:G13993"/>
    <mergeCell ref="A13995:D13995"/>
    <mergeCell ref="A13996:D13996"/>
    <mergeCell ref="A13997:D13997"/>
    <mergeCell ref="A13998:D13998"/>
    <mergeCell ref="E13998:G13998"/>
    <mergeCell ref="A13986:H13986"/>
    <mergeCell ref="A13987:C13987"/>
    <mergeCell ref="A13988:H13988"/>
    <mergeCell ref="A13990:D13990"/>
    <mergeCell ref="A13991:D13991"/>
    <mergeCell ref="A13992:D13992"/>
    <mergeCell ref="A13980:D13980"/>
    <mergeCell ref="A13981:D13981"/>
    <mergeCell ref="A13982:D13982"/>
    <mergeCell ref="A13983:D13983"/>
    <mergeCell ref="E13983:G13983"/>
    <mergeCell ref="A13984:E13984"/>
    <mergeCell ref="F13984:H13984"/>
    <mergeCell ref="A13974:D13974"/>
    <mergeCell ref="A13975:D13975"/>
    <mergeCell ref="A13976:D13976"/>
    <mergeCell ref="A13977:D13977"/>
    <mergeCell ref="A13978:D13978"/>
    <mergeCell ref="E13978:G13978"/>
    <mergeCell ref="A13967:D13967"/>
    <mergeCell ref="E13967:G13967"/>
    <mergeCell ref="A13969:D13969"/>
    <mergeCell ref="A13970:D13970"/>
    <mergeCell ref="A13971:D13971"/>
    <mergeCell ref="A13972:D13972"/>
    <mergeCell ref="E13972:G13972"/>
    <mergeCell ref="A13960:H13960"/>
    <mergeCell ref="A13961:C13961"/>
    <mergeCell ref="A13962:H13962"/>
    <mergeCell ref="A13964:D13964"/>
    <mergeCell ref="A13965:D13965"/>
    <mergeCell ref="A13966:D13966"/>
    <mergeCell ref="A13955:D13955"/>
    <mergeCell ref="A13956:D13956"/>
    <mergeCell ref="A13957:D13957"/>
    <mergeCell ref="E13957:G13957"/>
    <mergeCell ref="A13958:E13958"/>
    <mergeCell ref="F13958:H13958"/>
    <mergeCell ref="A13949:D13949"/>
    <mergeCell ref="A13950:D13950"/>
    <mergeCell ref="A13951:D13951"/>
    <mergeCell ref="A13952:D13952"/>
    <mergeCell ref="E13952:G13952"/>
    <mergeCell ref="A13954:D13954"/>
    <mergeCell ref="A13943:D13943"/>
    <mergeCell ref="A13944:D13944"/>
    <mergeCell ref="A13945:D13945"/>
    <mergeCell ref="A13946:D13946"/>
    <mergeCell ref="E13946:G13946"/>
    <mergeCell ref="A13948:D13948"/>
    <mergeCell ref="A13936:H13936"/>
    <mergeCell ref="A13938:D13938"/>
    <mergeCell ref="A13939:D13939"/>
    <mergeCell ref="A13940:D13940"/>
    <mergeCell ref="A13941:D13941"/>
    <mergeCell ref="E13941:G13941"/>
    <mergeCell ref="A13931:D13931"/>
    <mergeCell ref="E13931:G13931"/>
    <mergeCell ref="A13932:E13932"/>
    <mergeCell ref="F13932:H13932"/>
    <mergeCell ref="A13934:H13934"/>
    <mergeCell ref="A13935:C13935"/>
    <mergeCell ref="A13925:D13925"/>
    <mergeCell ref="A13926:D13926"/>
    <mergeCell ref="E13926:G13926"/>
    <mergeCell ref="A13928:D13928"/>
    <mergeCell ref="A13929:D13929"/>
    <mergeCell ref="A13930:D13930"/>
    <mergeCell ref="A13919:D13919"/>
    <mergeCell ref="A13920:D13920"/>
    <mergeCell ref="E13920:G13920"/>
    <mergeCell ref="A13922:D13922"/>
    <mergeCell ref="A13923:D13923"/>
    <mergeCell ref="A13924:D13924"/>
    <mergeCell ref="A13913:D13913"/>
    <mergeCell ref="A13914:D13914"/>
    <mergeCell ref="A13915:D13915"/>
    <mergeCell ref="E13915:G13915"/>
    <mergeCell ref="A13917:D13917"/>
    <mergeCell ref="A13918:D13918"/>
    <mergeCell ref="A13906:E13906"/>
    <mergeCell ref="F13906:H13906"/>
    <mergeCell ref="A13908:H13908"/>
    <mergeCell ref="A13909:C13909"/>
    <mergeCell ref="A13910:H13910"/>
    <mergeCell ref="A13912:D13912"/>
    <mergeCell ref="A13900:D13900"/>
    <mergeCell ref="E13900:G13900"/>
    <mergeCell ref="A13902:D13902"/>
    <mergeCell ref="A13903:D13903"/>
    <mergeCell ref="A13904:D13904"/>
    <mergeCell ref="A13905:D13905"/>
    <mergeCell ref="E13905:G13905"/>
    <mergeCell ref="A13894:D13894"/>
    <mergeCell ref="E13894:G13894"/>
    <mergeCell ref="A13896:D13896"/>
    <mergeCell ref="A13897:D13897"/>
    <mergeCell ref="A13898:D13898"/>
    <mergeCell ref="A13899:D13899"/>
    <mergeCell ref="A13888:D13888"/>
    <mergeCell ref="A13889:D13889"/>
    <mergeCell ref="E13889:G13889"/>
    <mergeCell ref="A13891:D13891"/>
    <mergeCell ref="A13892:D13892"/>
    <mergeCell ref="A13893:D13893"/>
    <mergeCell ref="A13881:H13881"/>
    <mergeCell ref="A13882:C13882"/>
    <mergeCell ref="A13883:H13883"/>
    <mergeCell ref="A13885:D13885"/>
    <mergeCell ref="A13886:D13886"/>
    <mergeCell ref="A13887:D13887"/>
    <mergeCell ref="A13876:D13876"/>
    <mergeCell ref="A13877:D13877"/>
    <mergeCell ref="A13878:D13878"/>
    <mergeCell ref="E13878:G13878"/>
    <mergeCell ref="A13879:E13879"/>
    <mergeCell ref="F13879:H13879"/>
    <mergeCell ref="A13870:D13870"/>
    <mergeCell ref="A13871:D13871"/>
    <mergeCell ref="A13872:D13872"/>
    <mergeCell ref="A13873:D13873"/>
    <mergeCell ref="E13873:G13873"/>
    <mergeCell ref="A13875:D13875"/>
    <mergeCell ref="A13864:D13864"/>
    <mergeCell ref="A13865:D13865"/>
    <mergeCell ref="A13866:D13866"/>
    <mergeCell ref="A13867:D13867"/>
    <mergeCell ref="E13867:G13867"/>
    <mergeCell ref="A13869:D13869"/>
    <mergeCell ref="A13856:H13856"/>
    <mergeCell ref="A13858:D13858"/>
    <mergeCell ref="A13859:D13859"/>
    <mergeCell ref="A13860:D13860"/>
    <mergeCell ref="A13861:D13861"/>
    <mergeCell ref="A13862:D13862"/>
    <mergeCell ref="E13862:G13862"/>
    <mergeCell ref="A13851:D13851"/>
    <mergeCell ref="E13851:G13851"/>
    <mergeCell ref="A13852:E13852"/>
    <mergeCell ref="F13852:H13852"/>
    <mergeCell ref="A13854:H13854"/>
    <mergeCell ref="A13855:C13855"/>
    <mergeCell ref="A13845:D13845"/>
    <mergeCell ref="A13846:D13846"/>
    <mergeCell ref="E13846:G13846"/>
    <mergeCell ref="A13848:D13848"/>
    <mergeCell ref="A13849:D13849"/>
    <mergeCell ref="A13850:D13850"/>
    <mergeCell ref="A13839:D13839"/>
    <mergeCell ref="A13840:D13840"/>
    <mergeCell ref="E13840:G13840"/>
    <mergeCell ref="A13842:D13842"/>
    <mergeCell ref="A13843:D13843"/>
    <mergeCell ref="A13844:D13844"/>
    <mergeCell ref="A13833:D13833"/>
    <mergeCell ref="A13834:D13834"/>
    <mergeCell ref="A13835:D13835"/>
    <mergeCell ref="E13835:G13835"/>
    <mergeCell ref="A13837:D13837"/>
    <mergeCell ref="A13838:D13838"/>
    <mergeCell ref="A13826:E13826"/>
    <mergeCell ref="F13826:H13826"/>
    <mergeCell ref="A13828:H13828"/>
    <mergeCell ref="A13829:C13829"/>
    <mergeCell ref="A13830:H13830"/>
    <mergeCell ref="A13832:D13832"/>
    <mergeCell ref="A13820:D13820"/>
    <mergeCell ref="E13820:G13820"/>
    <mergeCell ref="A13822:D13822"/>
    <mergeCell ref="A13823:D13823"/>
    <mergeCell ref="A13824:D13824"/>
    <mergeCell ref="A13825:D13825"/>
    <mergeCell ref="E13825:G13825"/>
    <mergeCell ref="A13814:D13814"/>
    <mergeCell ref="E13814:G13814"/>
    <mergeCell ref="A13816:D13816"/>
    <mergeCell ref="A13817:D13817"/>
    <mergeCell ref="A13818:D13818"/>
    <mergeCell ref="A13819:D13819"/>
    <mergeCell ref="A13808:D13808"/>
    <mergeCell ref="A13809:D13809"/>
    <mergeCell ref="E13809:G13809"/>
    <mergeCell ref="A13811:D13811"/>
    <mergeCell ref="A13812:D13812"/>
    <mergeCell ref="A13813:D13813"/>
    <mergeCell ref="A13801:H13801"/>
    <mergeCell ref="A13802:C13802"/>
    <mergeCell ref="A13803:H13803"/>
    <mergeCell ref="A13805:D13805"/>
    <mergeCell ref="A13806:D13806"/>
    <mergeCell ref="A13807:D13807"/>
    <mergeCell ref="A13796:D13796"/>
    <mergeCell ref="A13797:D13797"/>
    <mergeCell ref="A13798:D13798"/>
    <mergeCell ref="E13798:G13798"/>
    <mergeCell ref="A13799:E13799"/>
    <mergeCell ref="F13799:H13799"/>
    <mergeCell ref="A13790:D13790"/>
    <mergeCell ref="A13791:D13791"/>
    <mergeCell ref="A13792:D13792"/>
    <mergeCell ref="A13793:D13793"/>
    <mergeCell ref="E13793:G13793"/>
    <mergeCell ref="A13795:D13795"/>
    <mergeCell ref="A13784:D13784"/>
    <mergeCell ref="A13785:D13785"/>
    <mergeCell ref="A13786:D13786"/>
    <mergeCell ref="A13787:D13787"/>
    <mergeCell ref="E13787:G13787"/>
    <mergeCell ref="A13789:D13789"/>
    <mergeCell ref="A13776:H13776"/>
    <mergeCell ref="A13778:D13778"/>
    <mergeCell ref="A13779:D13779"/>
    <mergeCell ref="A13780:D13780"/>
    <mergeCell ref="A13781:D13781"/>
    <mergeCell ref="A13782:D13782"/>
    <mergeCell ref="E13782:G13782"/>
    <mergeCell ref="A13771:D13771"/>
    <mergeCell ref="E13771:G13771"/>
    <mergeCell ref="A13772:E13772"/>
    <mergeCell ref="F13772:H13772"/>
    <mergeCell ref="A13774:H13774"/>
    <mergeCell ref="A13775:C13775"/>
    <mergeCell ref="A13765:D13765"/>
    <mergeCell ref="A13766:D13766"/>
    <mergeCell ref="E13766:G13766"/>
    <mergeCell ref="A13768:D13768"/>
    <mergeCell ref="A13769:D13769"/>
    <mergeCell ref="A13770:D13770"/>
    <mergeCell ref="A13759:D13759"/>
    <mergeCell ref="A13760:D13760"/>
    <mergeCell ref="E13760:G13760"/>
    <mergeCell ref="A13762:D13762"/>
    <mergeCell ref="A13763:D13763"/>
    <mergeCell ref="A13764:D13764"/>
    <mergeCell ref="A13753:D13753"/>
    <mergeCell ref="A13754:D13754"/>
    <mergeCell ref="A13755:D13755"/>
    <mergeCell ref="E13755:G13755"/>
    <mergeCell ref="A13757:D13757"/>
    <mergeCell ref="A13758:D13758"/>
    <mergeCell ref="A13746:H13746"/>
    <mergeCell ref="A13747:C13747"/>
    <mergeCell ref="A13748:H13748"/>
    <mergeCell ref="A13750:D13750"/>
    <mergeCell ref="A13751:D13751"/>
    <mergeCell ref="A13752:D13752"/>
    <mergeCell ref="A13741:D13741"/>
    <mergeCell ref="A13742:D13742"/>
    <mergeCell ref="A13743:D13743"/>
    <mergeCell ref="E13743:G13743"/>
    <mergeCell ref="A13744:E13744"/>
    <mergeCell ref="F13744:H13744"/>
    <mergeCell ref="A13735:D13735"/>
    <mergeCell ref="A13736:D13736"/>
    <mergeCell ref="A13737:D13737"/>
    <mergeCell ref="A13738:D13738"/>
    <mergeCell ref="E13738:G13738"/>
    <mergeCell ref="A13740:D13740"/>
    <mergeCell ref="A13729:D13729"/>
    <mergeCell ref="A13730:D13730"/>
    <mergeCell ref="A13731:D13731"/>
    <mergeCell ref="A13732:D13732"/>
    <mergeCell ref="E13732:G13732"/>
    <mergeCell ref="A13734:D13734"/>
    <mergeCell ref="A13721:H13721"/>
    <mergeCell ref="A13723:D13723"/>
    <mergeCell ref="A13724:D13724"/>
    <mergeCell ref="A13725:D13725"/>
    <mergeCell ref="A13726:D13726"/>
    <mergeCell ref="A13727:D13727"/>
    <mergeCell ref="E13727:G13727"/>
    <mergeCell ref="A13716:D13716"/>
    <mergeCell ref="E13716:G13716"/>
    <mergeCell ref="A13717:E13717"/>
    <mergeCell ref="F13717:H13717"/>
    <mergeCell ref="A13719:H13719"/>
    <mergeCell ref="A13720:C13720"/>
    <mergeCell ref="A13710:D13710"/>
    <mergeCell ref="A13711:D13711"/>
    <mergeCell ref="E13711:G13711"/>
    <mergeCell ref="A13713:D13713"/>
    <mergeCell ref="A13714:D13714"/>
    <mergeCell ref="A13715:D13715"/>
    <mergeCell ref="A13704:D13704"/>
    <mergeCell ref="A13705:D13705"/>
    <mergeCell ref="E13705:G13705"/>
    <mergeCell ref="A13707:D13707"/>
    <mergeCell ref="A13708:D13708"/>
    <mergeCell ref="A13709:D13709"/>
    <mergeCell ref="A13698:D13698"/>
    <mergeCell ref="A13699:D13699"/>
    <mergeCell ref="A13700:D13700"/>
    <mergeCell ref="E13700:G13700"/>
    <mergeCell ref="A13702:D13702"/>
    <mergeCell ref="A13703:D13703"/>
    <mergeCell ref="A13691:H13691"/>
    <mergeCell ref="A13692:C13692"/>
    <mergeCell ref="A13693:H13693"/>
    <mergeCell ref="A13695:D13695"/>
    <mergeCell ref="A13696:D13696"/>
    <mergeCell ref="A13697:D13697"/>
    <mergeCell ref="A13686:D13686"/>
    <mergeCell ref="A13687:D13687"/>
    <mergeCell ref="A13688:D13688"/>
    <mergeCell ref="E13688:G13688"/>
    <mergeCell ref="A13689:E13689"/>
    <mergeCell ref="F13689:H13689"/>
    <mergeCell ref="A13680:D13680"/>
    <mergeCell ref="A13681:D13681"/>
    <mergeCell ref="A13682:D13682"/>
    <mergeCell ref="A13683:D13683"/>
    <mergeCell ref="E13683:G13683"/>
    <mergeCell ref="A13685:D13685"/>
    <mergeCell ref="A13674:D13674"/>
    <mergeCell ref="A13675:D13675"/>
    <mergeCell ref="A13676:D13676"/>
    <mergeCell ref="A13677:D13677"/>
    <mergeCell ref="E13677:G13677"/>
    <mergeCell ref="A13679:D13679"/>
    <mergeCell ref="A13668:D13668"/>
    <mergeCell ref="A13669:D13669"/>
    <mergeCell ref="A13670:D13670"/>
    <mergeCell ref="A13671:D13671"/>
    <mergeCell ref="A13672:D13672"/>
    <mergeCell ref="E13672:G13672"/>
    <mergeCell ref="A13661:E13661"/>
    <mergeCell ref="F13661:H13661"/>
    <mergeCell ref="A13663:H13663"/>
    <mergeCell ref="A13664:C13664"/>
    <mergeCell ref="A13665:H13665"/>
    <mergeCell ref="A13667:D13667"/>
    <mergeCell ref="A13655:D13655"/>
    <mergeCell ref="E13655:G13655"/>
    <mergeCell ref="A13657:D13657"/>
    <mergeCell ref="A13658:D13658"/>
    <mergeCell ref="A13659:D13659"/>
    <mergeCell ref="A13660:D13660"/>
    <mergeCell ref="E13660:G13660"/>
    <mergeCell ref="A13649:D13649"/>
    <mergeCell ref="E13649:G13649"/>
    <mergeCell ref="A13651:D13651"/>
    <mergeCell ref="A13652:D13652"/>
    <mergeCell ref="A13653:D13653"/>
    <mergeCell ref="A13654:D13654"/>
    <mergeCell ref="A13643:D13643"/>
    <mergeCell ref="A13644:D13644"/>
    <mergeCell ref="E13644:G13644"/>
    <mergeCell ref="A13646:D13646"/>
    <mergeCell ref="A13647:D13647"/>
    <mergeCell ref="A13648:D13648"/>
    <mergeCell ref="A13636:C13636"/>
    <mergeCell ref="A13637:H13637"/>
    <mergeCell ref="A13639:D13639"/>
    <mergeCell ref="A13640:D13640"/>
    <mergeCell ref="A13641:D13641"/>
    <mergeCell ref="A13642:D13642"/>
    <mergeCell ref="A13631:D13631"/>
    <mergeCell ref="A13632:D13632"/>
    <mergeCell ref="E13632:G13632"/>
    <mergeCell ref="A13633:E13633"/>
    <mergeCell ref="F13633:H13633"/>
    <mergeCell ref="A13635:H13635"/>
    <mergeCell ref="A13625:D13625"/>
    <mergeCell ref="A13626:D13626"/>
    <mergeCell ref="A13627:D13627"/>
    <mergeCell ref="E13627:G13627"/>
    <mergeCell ref="A13629:D13629"/>
    <mergeCell ref="A13630:D13630"/>
    <mergeCell ref="A13619:D13619"/>
    <mergeCell ref="A13620:D13620"/>
    <mergeCell ref="A13621:D13621"/>
    <mergeCell ref="E13621:G13621"/>
    <mergeCell ref="A13623:D13623"/>
    <mergeCell ref="A13624:D13624"/>
    <mergeCell ref="A13613:D13613"/>
    <mergeCell ref="A13614:D13614"/>
    <mergeCell ref="A13615:D13615"/>
    <mergeCell ref="E13615:G13615"/>
    <mergeCell ref="A13617:D13617"/>
    <mergeCell ref="A13618:D13618"/>
    <mergeCell ref="A13607:D13607"/>
    <mergeCell ref="A13608:D13608"/>
    <mergeCell ref="A13609:D13609"/>
    <mergeCell ref="A13610:D13610"/>
    <mergeCell ref="A13611:D13611"/>
    <mergeCell ref="A13612:D13612"/>
    <mergeCell ref="A13600:E13600"/>
    <mergeCell ref="F13600:H13600"/>
    <mergeCell ref="A13602:H13602"/>
    <mergeCell ref="A13603:C13603"/>
    <mergeCell ref="A13604:H13604"/>
    <mergeCell ref="A13606:D13606"/>
    <mergeCell ref="A13594:D13594"/>
    <mergeCell ref="E13594:G13594"/>
    <mergeCell ref="A13596:D13596"/>
    <mergeCell ref="A13597:D13597"/>
    <mergeCell ref="A13598:D13598"/>
    <mergeCell ref="A13599:D13599"/>
    <mergeCell ref="E13599:G13599"/>
    <mergeCell ref="A13588:D13588"/>
    <mergeCell ref="E13588:G13588"/>
    <mergeCell ref="A13590:D13590"/>
    <mergeCell ref="A13591:D13591"/>
    <mergeCell ref="A13592:D13592"/>
    <mergeCell ref="A13593:D13593"/>
    <mergeCell ref="A13582:D13582"/>
    <mergeCell ref="E13582:G13582"/>
    <mergeCell ref="A13584:D13584"/>
    <mergeCell ref="A13585:D13585"/>
    <mergeCell ref="A13586:D13586"/>
    <mergeCell ref="A13587:D13587"/>
    <mergeCell ref="A13576:D13576"/>
    <mergeCell ref="A13577:D13577"/>
    <mergeCell ref="A13578:D13578"/>
    <mergeCell ref="A13579:D13579"/>
    <mergeCell ref="A13580:D13580"/>
    <mergeCell ref="A13581:D13581"/>
    <mergeCell ref="A13569:H13569"/>
    <mergeCell ref="A13570:C13570"/>
    <mergeCell ref="A13571:H13571"/>
    <mergeCell ref="A13573:D13573"/>
    <mergeCell ref="A13574:D13574"/>
    <mergeCell ref="A13575:D13575"/>
    <mergeCell ref="A13563:D13563"/>
    <mergeCell ref="A13564:D13564"/>
    <mergeCell ref="A13565:D13565"/>
    <mergeCell ref="A13566:D13566"/>
    <mergeCell ref="E13566:G13566"/>
    <mergeCell ref="A13567:E13567"/>
    <mergeCell ref="F13567:H13567"/>
    <mergeCell ref="A13557:D13557"/>
    <mergeCell ref="A13558:D13558"/>
    <mergeCell ref="A13559:D13559"/>
    <mergeCell ref="A13560:D13560"/>
    <mergeCell ref="A13561:D13561"/>
    <mergeCell ref="E13561:G13561"/>
    <mergeCell ref="E13549:G13549"/>
    <mergeCell ref="A13551:D13551"/>
    <mergeCell ref="A13552:D13552"/>
    <mergeCell ref="A13553:D13553"/>
    <mergeCell ref="A13554:D13554"/>
    <mergeCell ref="A13555:D13555"/>
    <mergeCell ref="E13555:G13555"/>
    <mergeCell ref="A13544:D13544"/>
    <mergeCell ref="A13545:D13545"/>
    <mergeCell ref="A13546:D13546"/>
    <mergeCell ref="A13547:D13547"/>
    <mergeCell ref="A13548:D13548"/>
    <mergeCell ref="A13549:D13549"/>
    <mergeCell ref="A13537:C13537"/>
    <mergeCell ref="A13538:H13538"/>
    <mergeCell ref="A13540:D13540"/>
    <mergeCell ref="A13541:D13541"/>
    <mergeCell ref="A13542:D13542"/>
    <mergeCell ref="A13543:D13543"/>
    <mergeCell ref="A13532:D13532"/>
    <mergeCell ref="A13533:D13533"/>
    <mergeCell ref="E13533:G13533"/>
    <mergeCell ref="A13534:E13534"/>
    <mergeCell ref="F13534:H13534"/>
    <mergeCell ref="A13536:H13536"/>
    <mergeCell ref="A13526:D13526"/>
    <mergeCell ref="A13527:D13527"/>
    <mergeCell ref="A13528:D13528"/>
    <mergeCell ref="E13528:G13528"/>
    <mergeCell ref="A13530:D13530"/>
    <mergeCell ref="A13531:D13531"/>
    <mergeCell ref="A13520:D13520"/>
    <mergeCell ref="A13521:D13521"/>
    <mergeCell ref="A13522:D13522"/>
    <mergeCell ref="E13522:G13522"/>
    <mergeCell ref="A13524:D13524"/>
    <mergeCell ref="A13525:D13525"/>
    <mergeCell ref="A13514:D13514"/>
    <mergeCell ref="A13515:D13515"/>
    <mergeCell ref="A13516:D13516"/>
    <mergeCell ref="E13516:G13516"/>
    <mergeCell ref="A13518:D13518"/>
    <mergeCell ref="A13519:D13519"/>
    <mergeCell ref="A13508:D13508"/>
    <mergeCell ref="A13509:D13509"/>
    <mergeCell ref="A13510:D13510"/>
    <mergeCell ref="A13511:D13511"/>
    <mergeCell ref="A13512:D13512"/>
    <mergeCell ref="A13513:D13513"/>
    <mergeCell ref="A13501:E13501"/>
    <mergeCell ref="F13501:H13501"/>
    <mergeCell ref="A13503:H13503"/>
    <mergeCell ref="A13504:C13504"/>
    <mergeCell ref="A13505:H13505"/>
    <mergeCell ref="A13507:D13507"/>
    <mergeCell ref="A13495:D13495"/>
    <mergeCell ref="E13495:G13495"/>
    <mergeCell ref="A13497:D13497"/>
    <mergeCell ref="A13498:D13498"/>
    <mergeCell ref="A13499:D13499"/>
    <mergeCell ref="A13500:D13500"/>
    <mergeCell ref="E13500:G13500"/>
    <mergeCell ref="A13489:D13489"/>
    <mergeCell ref="E13489:G13489"/>
    <mergeCell ref="A13491:D13491"/>
    <mergeCell ref="A13492:D13492"/>
    <mergeCell ref="A13493:D13493"/>
    <mergeCell ref="A13494:D13494"/>
    <mergeCell ref="A13483:D13483"/>
    <mergeCell ref="E13483:G13483"/>
    <mergeCell ref="A13485:D13485"/>
    <mergeCell ref="A13486:D13486"/>
    <mergeCell ref="A13487:D13487"/>
    <mergeCell ref="A13488:D13488"/>
    <mergeCell ref="A13477:D13477"/>
    <mergeCell ref="A13478:D13478"/>
    <mergeCell ref="A13479:D13479"/>
    <mergeCell ref="A13480:D13480"/>
    <mergeCell ref="A13481:D13481"/>
    <mergeCell ref="A13482:D13482"/>
    <mergeCell ref="A13470:H13470"/>
    <mergeCell ref="A13471:C13471"/>
    <mergeCell ref="A13472:H13472"/>
    <mergeCell ref="A13474:D13474"/>
    <mergeCell ref="A13475:D13475"/>
    <mergeCell ref="A13476:D13476"/>
    <mergeCell ref="A13464:D13464"/>
    <mergeCell ref="A13465:D13465"/>
    <mergeCell ref="A13466:D13466"/>
    <mergeCell ref="A13467:D13467"/>
    <mergeCell ref="E13467:G13467"/>
    <mergeCell ref="A13468:E13468"/>
    <mergeCell ref="F13468:H13468"/>
    <mergeCell ref="A13458:D13458"/>
    <mergeCell ref="A13459:D13459"/>
    <mergeCell ref="A13460:D13460"/>
    <mergeCell ref="A13461:D13461"/>
    <mergeCell ref="A13462:D13462"/>
    <mergeCell ref="E13462:G13462"/>
    <mergeCell ref="A13452:D13452"/>
    <mergeCell ref="A13453:D13453"/>
    <mergeCell ref="A13454:D13454"/>
    <mergeCell ref="A13455:D13455"/>
    <mergeCell ref="A13456:D13456"/>
    <mergeCell ref="E13456:G13456"/>
    <mergeCell ref="A13446:D13446"/>
    <mergeCell ref="A13447:D13447"/>
    <mergeCell ref="A13448:D13448"/>
    <mergeCell ref="A13449:D13449"/>
    <mergeCell ref="A13450:D13450"/>
    <mergeCell ref="E13450:G13450"/>
    <mergeCell ref="A13439:H13439"/>
    <mergeCell ref="A13441:D13441"/>
    <mergeCell ref="A13442:D13442"/>
    <mergeCell ref="A13443:D13443"/>
    <mergeCell ref="A13444:D13444"/>
    <mergeCell ref="A13445:D13445"/>
    <mergeCell ref="A13434:D13434"/>
    <mergeCell ref="E13434:G13434"/>
    <mergeCell ref="A13435:E13435"/>
    <mergeCell ref="F13435:H13435"/>
    <mergeCell ref="A13437:H13437"/>
    <mergeCell ref="A13438:C13438"/>
    <mergeCell ref="A13428:D13428"/>
    <mergeCell ref="A13429:D13429"/>
    <mergeCell ref="E13429:G13429"/>
    <mergeCell ref="A13431:D13431"/>
    <mergeCell ref="A13432:D13432"/>
    <mergeCell ref="A13433:D13433"/>
    <mergeCell ref="A13422:D13422"/>
    <mergeCell ref="A13423:D13423"/>
    <mergeCell ref="E13423:G13423"/>
    <mergeCell ref="A13425:D13425"/>
    <mergeCell ref="A13426:D13426"/>
    <mergeCell ref="A13427:D13427"/>
    <mergeCell ref="A13416:D13416"/>
    <mergeCell ref="A13417:D13417"/>
    <mergeCell ref="E13417:G13417"/>
    <mergeCell ref="A13419:D13419"/>
    <mergeCell ref="A13420:D13420"/>
    <mergeCell ref="A13421:D13421"/>
    <mergeCell ref="A13409:C13409"/>
    <mergeCell ref="A13410:H13410"/>
    <mergeCell ref="A13412:D13412"/>
    <mergeCell ref="A13413:D13413"/>
    <mergeCell ref="A13414:D13414"/>
    <mergeCell ref="A13415:D13415"/>
    <mergeCell ref="A13404:D13404"/>
    <mergeCell ref="A13405:D13405"/>
    <mergeCell ref="E13405:G13405"/>
    <mergeCell ref="A13406:E13406"/>
    <mergeCell ref="F13406:H13406"/>
    <mergeCell ref="A13408:H13408"/>
    <mergeCell ref="A13398:D13398"/>
    <mergeCell ref="A13399:D13399"/>
    <mergeCell ref="A13400:D13400"/>
    <mergeCell ref="E13400:G13400"/>
    <mergeCell ref="A13402:D13402"/>
    <mergeCell ref="A13403:D13403"/>
    <mergeCell ref="A13392:D13392"/>
    <mergeCell ref="A13393:D13393"/>
    <mergeCell ref="A13394:D13394"/>
    <mergeCell ref="A13395:D13395"/>
    <mergeCell ref="A13396:D13396"/>
    <mergeCell ref="E13396:G13396"/>
    <mergeCell ref="A13386:D13386"/>
    <mergeCell ref="A13387:D13387"/>
    <mergeCell ref="A13388:D13388"/>
    <mergeCell ref="A13389:D13389"/>
    <mergeCell ref="A13390:D13390"/>
    <mergeCell ref="E13390:G13390"/>
    <mergeCell ref="A13379:E13379"/>
    <mergeCell ref="F13379:H13379"/>
    <mergeCell ref="A13381:H13381"/>
    <mergeCell ref="A13382:C13382"/>
    <mergeCell ref="A13383:H13383"/>
    <mergeCell ref="A13385:D13385"/>
    <mergeCell ref="A13373:D13373"/>
    <mergeCell ref="E13373:G13373"/>
    <mergeCell ref="A13375:D13375"/>
    <mergeCell ref="A13376:D13376"/>
    <mergeCell ref="A13377:D13377"/>
    <mergeCell ref="A13378:D13378"/>
    <mergeCell ref="E13378:G13378"/>
    <mergeCell ref="A13367:D13367"/>
    <mergeCell ref="A13368:D13368"/>
    <mergeCell ref="A13369:D13369"/>
    <mergeCell ref="E13369:G13369"/>
    <mergeCell ref="A13371:D13371"/>
    <mergeCell ref="A13372:D13372"/>
    <mergeCell ref="A13361:D13361"/>
    <mergeCell ref="A13362:D13362"/>
    <mergeCell ref="A13363:D13363"/>
    <mergeCell ref="E13363:G13363"/>
    <mergeCell ref="A13365:D13365"/>
    <mergeCell ref="A13366:D13366"/>
    <mergeCell ref="A13354:H13354"/>
    <mergeCell ref="A13355:C13355"/>
    <mergeCell ref="A13356:H13356"/>
    <mergeCell ref="A13358:D13358"/>
    <mergeCell ref="A13359:D13359"/>
    <mergeCell ref="A13360:D13360"/>
    <mergeCell ref="A13348:D13348"/>
    <mergeCell ref="A13349:D13349"/>
    <mergeCell ref="A13350:D13350"/>
    <mergeCell ref="A13351:D13351"/>
    <mergeCell ref="E13351:G13351"/>
    <mergeCell ref="A13352:E13352"/>
    <mergeCell ref="F13352:H13352"/>
    <mergeCell ref="A13341:D13341"/>
    <mergeCell ref="A13342:D13342"/>
    <mergeCell ref="E13342:G13342"/>
    <mergeCell ref="A13344:D13344"/>
    <mergeCell ref="A13345:D13345"/>
    <mergeCell ref="A13346:D13346"/>
    <mergeCell ref="E13346:G13346"/>
    <mergeCell ref="A13335:D13335"/>
    <mergeCell ref="A13336:D13336"/>
    <mergeCell ref="E13336:G13336"/>
    <mergeCell ref="A13338:D13338"/>
    <mergeCell ref="A13339:D13339"/>
    <mergeCell ref="A13340:D13340"/>
    <mergeCell ref="A13329:D13329"/>
    <mergeCell ref="A13330:D13330"/>
    <mergeCell ref="A13331:D13331"/>
    <mergeCell ref="A13332:D13332"/>
    <mergeCell ref="A13333:D13333"/>
    <mergeCell ref="A13334:D13334"/>
    <mergeCell ref="A13322:E13322"/>
    <mergeCell ref="F13322:H13322"/>
    <mergeCell ref="A13324:H13324"/>
    <mergeCell ref="A13325:C13325"/>
    <mergeCell ref="A13326:H13326"/>
    <mergeCell ref="A13328:D13328"/>
    <mergeCell ref="A13316:D13316"/>
    <mergeCell ref="E13316:G13316"/>
    <mergeCell ref="A13318:D13318"/>
    <mergeCell ref="A13319:D13319"/>
    <mergeCell ref="A13320:D13320"/>
    <mergeCell ref="A13321:D13321"/>
    <mergeCell ref="E13321:G13321"/>
    <mergeCell ref="A13310:D13310"/>
    <mergeCell ref="A13311:D13311"/>
    <mergeCell ref="A13312:D13312"/>
    <mergeCell ref="E13312:G13312"/>
    <mergeCell ref="A13314:D13314"/>
    <mergeCell ref="A13315:D13315"/>
    <mergeCell ref="A13304:D13304"/>
    <mergeCell ref="A13305:D13305"/>
    <mergeCell ref="A13306:D13306"/>
    <mergeCell ref="E13306:G13306"/>
    <mergeCell ref="A13308:D13308"/>
    <mergeCell ref="A13309:D13309"/>
    <mergeCell ref="A13297:H13297"/>
    <mergeCell ref="A13298:C13298"/>
    <mergeCell ref="A13299:H13299"/>
    <mergeCell ref="A13301:D13301"/>
    <mergeCell ref="A13302:D13302"/>
    <mergeCell ref="A13303:D13303"/>
    <mergeCell ref="A13291:D13291"/>
    <mergeCell ref="A13292:D13292"/>
    <mergeCell ref="A13293:D13293"/>
    <mergeCell ref="A13294:D13294"/>
    <mergeCell ref="E13294:G13294"/>
    <mergeCell ref="A13295:E13295"/>
    <mergeCell ref="F13295:H13295"/>
    <mergeCell ref="A13284:D13284"/>
    <mergeCell ref="A13285:D13285"/>
    <mergeCell ref="E13285:G13285"/>
    <mergeCell ref="A13287:D13287"/>
    <mergeCell ref="A13288:D13288"/>
    <mergeCell ref="A13289:D13289"/>
    <mergeCell ref="E13289:G13289"/>
    <mergeCell ref="A13278:D13278"/>
    <mergeCell ref="A13279:D13279"/>
    <mergeCell ref="E13279:G13279"/>
    <mergeCell ref="A13281:D13281"/>
    <mergeCell ref="A13282:D13282"/>
    <mergeCell ref="A13283:D13283"/>
    <mergeCell ref="A13271:C13271"/>
    <mergeCell ref="A13272:H13272"/>
    <mergeCell ref="A13274:D13274"/>
    <mergeCell ref="A13275:D13275"/>
    <mergeCell ref="A13276:D13276"/>
    <mergeCell ref="A13277:D13277"/>
    <mergeCell ref="A13266:D13266"/>
    <mergeCell ref="A13267:D13267"/>
    <mergeCell ref="E13267:G13267"/>
    <mergeCell ref="A13268:E13268"/>
    <mergeCell ref="F13268:H13268"/>
    <mergeCell ref="A13270:H13270"/>
    <mergeCell ref="A13260:D13260"/>
    <mergeCell ref="A13261:D13261"/>
    <mergeCell ref="A13262:D13262"/>
    <mergeCell ref="E13262:G13262"/>
    <mergeCell ref="A13264:D13264"/>
    <mergeCell ref="A13265:D13265"/>
    <mergeCell ref="A13254:D13254"/>
    <mergeCell ref="A13255:D13255"/>
    <mergeCell ref="A13256:D13256"/>
    <mergeCell ref="A13257:D13257"/>
    <mergeCell ref="A13258:D13258"/>
    <mergeCell ref="E13258:G13258"/>
    <mergeCell ref="A13248:D13248"/>
    <mergeCell ref="A13249:D13249"/>
    <mergeCell ref="A13250:D13250"/>
    <mergeCell ref="A13251:D13251"/>
    <mergeCell ref="A13252:D13252"/>
    <mergeCell ref="E13252:G13252"/>
    <mergeCell ref="A13241:E13241"/>
    <mergeCell ref="F13241:H13241"/>
    <mergeCell ref="A13243:H13243"/>
    <mergeCell ref="A13244:C13244"/>
    <mergeCell ref="A13245:H13245"/>
    <mergeCell ref="A13247:D13247"/>
    <mergeCell ref="A13235:D13235"/>
    <mergeCell ref="E13235:G13235"/>
    <mergeCell ref="A13237:D13237"/>
    <mergeCell ref="A13238:D13238"/>
    <mergeCell ref="A13239:D13239"/>
    <mergeCell ref="A13240:D13240"/>
    <mergeCell ref="E13240:G13240"/>
    <mergeCell ref="A13229:D13229"/>
    <mergeCell ref="A13230:D13230"/>
    <mergeCell ref="A13231:D13231"/>
    <mergeCell ref="E13231:G13231"/>
    <mergeCell ref="A13233:D13233"/>
    <mergeCell ref="A13234:D13234"/>
    <mergeCell ref="A13223:D13223"/>
    <mergeCell ref="A13224:D13224"/>
    <mergeCell ref="A13225:D13225"/>
    <mergeCell ref="E13225:G13225"/>
    <mergeCell ref="A13227:D13227"/>
    <mergeCell ref="A13228:D13228"/>
    <mergeCell ref="A13216:H13216"/>
    <mergeCell ref="A13217:C13217"/>
    <mergeCell ref="A13218:H13218"/>
    <mergeCell ref="A13220:D13220"/>
    <mergeCell ref="A13221:D13221"/>
    <mergeCell ref="A13222:D13222"/>
    <mergeCell ref="A13210:D13210"/>
    <mergeCell ref="A13211:D13211"/>
    <mergeCell ref="A13212:D13212"/>
    <mergeCell ref="A13213:D13213"/>
    <mergeCell ref="E13213:G13213"/>
    <mergeCell ref="A13214:E13214"/>
    <mergeCell ref="F13214:H13214"/>
    <mergeCell ref="A13203:D13203"/>
    <mergeCell ref="A13204:D13204"/>
    <mergeCell ref="E13204:G13204"/>
    <mergeCell ref="A13206:D13206"/>
    <mergeCell ref="A13207:D13207"/>
    <mergeCell ref="A13208:D13208"/>
    <mergeCell ref="E13208:G13208"/>
    <mergeCell ref="A13197:D13197"/>
    <mergeCell ref="A13198:D13198"/>
    <mergeCell ref="E13198:G13198"/>
    <mergeCell ref="A13200:D13200"/>
    <mergeCell ref="A13201:D13201"/>
    <mergeCell ref="A13202:D13202"/>
    <mergeCell ref="A13190:C13190"/>
    <mergeCell ref="A13191:H13191"/>
    <mergeCell ref="A13193:D13193"/>
    <mergeCell ref="A13194:D13194"/>
    <mergeCell ref="A13195:D13195"/>
    <mergeCell ref="A13196:D13196"/>
    <mergeCell ref="A13185:D13185"/>
    <mergeCell ref="A13186:D13186"/>
    <mergeCell ref="E13186:G13186"/>
    <mergeCell ref="A13187:E13187"/>
    <mergeCell ref="F13187:H13187"/>
    <mergeCell ref="A13189:H13189"/>
    <mergeCell ref="A13179:D13179"/>
    <mergeCell ref="A13180:D13180"/>
    <mergeCell ref="A13181:D13181"/>
    <mergeCell ref="E13181:G13181"/>
    <mergeCell ref="A13183:D13183"/>
    <mergeCell ref="A13184:D13184"/>
    <mergeCell ref="A13173:D13173"/>
    <mergeCell ref="A13174:D13174"/>
    <mergeCell ref="A13175:D13175"/>
    <mergeCell ref="E13175:G13175"/>
    <mergeCell ref="A13177:D13177"/>
    <mergeCell ref="A13178:D13178"/>
    <mergeCell ref="A13167:D13167"/>
    <mergeCell ref="A13168:D13168"/>
    <mergeCell ref="A13169:D13169"/>
    <mergeCell ref="A13170:D13170"/>
    <mergeCell ref="E13170:G13170"/>
    <mergeCell ref="A13172:D13172"/>
    <mergeCell ref="A13160:H13160"/>
    <mergeCell ref="A13161:C13161"/>
    <mergeCell ref="A13162:H13162"/>
    <mergeCell ref="A13164:D13164"/>
    <mergeCell ref="A13165:D13165"/>
    <mergeCell ref="A13166:D13166"/>
    <mergeCell ref="A13154:D13154"/>
    <mergeCell ref="A13155:D13155"/>
    <mergeCell ref="A13156:D13156"/>
    <mergeCell ref="A13157:D13157"/>
    <mergeCell ref="E13157:G13157"/>
    <mergeCell ref="A13158:E13158"/>
    <mergeCell ref="F13158:H13158"/>
    <mergeCell ref="A13148:D13148"/>
    <mergeCell ref="A13149:D13149"/>
    <mergeCell ref="A13150:D13150"/>
    <mergeCell ref="A13151:D13151"/>
    <mergeCell ref="A13152:D13152"/>
    <mergeCell ref="E13152:G13152"/>
    <mergeCell ref="A13141:D13141"/>
    <mergeCell ref="E13141:G13141"/>
    <mergeCell ref="A13143:D13143"/>
    <mergeCell ref="A13144:D13144"/>
    <mergeCell ref="A13145:D13145"/>
    <mergeCell ref="A13146:D13146"/>
    <mergeCell ref="E13146:G13146"/>
    <mergeCell ref="A13134:H13134"/>
    <mergeCell ref="A13136:D13136"/>
    <mergeCell ref="A13137:D13137"/>
    <mergeCell ref="A13138:D13138"/>
    <mergeCell ref="A13139:D13139"/>
    <mergeCell ref="A13140:D13140"/>
    <mergeCell ref="A13129:D13129"/>
    <mergeCell ref="E13129:G13129"/>
    <mergeCell ref="A13130:E13130"/>
    <mergeCell ref="F13130:H13130"/>
    <mergeCell ref="A13132:H13132"/>
    <mergeCell ref="A13133:C13133"/>
    <mergeCell ref="A13123:D13123"/>
    <mergeCell ref="A13124:D13124"/>
    <mergeCell ref="E13124:G13124"/>
    <mergeCell ref="A13126:D13126"/>
    <mergeCell ref="A13127:D13127"/>
    <mergeCell ref="A13128:D13128"/>
    <mergeCell ref="A13117:D13117"/>
    <mergeCell ref="A13118:D13118"/>
    <mergeCell ref="E13118:G13118"/>
    <mergeCell ref="A13120:D13120"/>
    <mergeCell ref="A13121:D13121"/>
    <mergeCell ref="A13122:D13122"/>
    <mergeCell ref="A13111:D13111"/>
    <mergeCell ref="A13112:D13112"/>
    <mergeCell ref="A13113:D13113"/>
    <mergeCell ref="E13113:G13113"/>
    <mergeCell ref="A13115:D13115"/>
    <mergeCell ref="A13116:D13116"/>
    <mergeCell ref="A13104:H13104"/>
    <mergeCell ref="A13105:C13105"/>
    <mergeCell ref="A13106:H13106"/>
    <mergeCell ref="A13108:D13108"/>
    <mergeCell ref="A13109:D13109"/>
    <mergeCell ref="A13110:D13110"/>
    <mergeCell ref="A13098:D13098"/>
    <mergeCell ref="A13099:D13099"/>
    <mergeCell ref="A13100:D13100"/>
    <mergeCell ref="A13101:D13101"/>
    <mergeCell ref="E13101:G13101"/>
    <mergeCell ref="A13102:E13102"/>
    <mergeCell ref="F13102:H13102"/>
    <mergeCell ref="A13092:D13092"/>
    <mergeCell ref="A13093:D13093"/>
    <mergeCell ref="A13094:D13094"/>
    <mergeCell ref="A13095:D13095"/>
    <mergeCell ref="A13096:D13096"/>
    <mergeCell ref="E13096:G13096"/>
    <mergeCell ref="A13085:D13085"/>
    <mergeCell ref="E13085:G13085"/>
    <mergeCell ref="A13087:D13087"/>
    <mergeCell ref="A13088:D13088"/>
    <mergeCell ref="A13089:D13089"/>
    <mergeCell ref="A13090:D13090"/>
    <mergeCell ref="E13090:G13090"/>
    <mergeCell ref="A13078:H13078"/>
    <mergeCell ref="A13080:D13080"/>
    <mergeCell ref="A13081:D13081"/>
    <mergeCell ref="A13082:D13082"/>
    <mergeCell ref="A13083:D13083"/>
    <mergeCell ref="A13084:D13084"/>
    <mergeCell ref="A13073:D13073"/>
    <mergeCell ref="E13073:G13073"/>
    <mergeCell ref="A13074:E13074"/>
    <mergeCell ref="F13074:H13074"/>
    <mergeCell ref="A13076:H13076"/>
    <mergeCell ref="A13077:C13077"/>
    <mergeCell ref="A13067:D13067"/>
    <mergeCell ref="A13068:D13068"/>
    <mergeCell ref="E13068:G13068"/>
    <mergeCell ref="A13070:D13070"/>
    <mergeCell ref="A13071:D13071"/>
    <mergeCell ref="A13072:D13072"/>
    <mergeCell ref="A13061:D13061"/>
    <mergeCell ref="A13062:D13062"/>
    <mergeCell ref="E13062:G13062"/>
    <mergeCell ref="A13064:D13064"/>
    <mergeCell ref="A13065:D13065"/>
    <mergeCell ref="A13066:D13066"/>
    <mergeCell ref="A13055:D13055"/>
    <mergeCell ref="A13056:D13056"/>
    <mergeCell ref="A13057:D13057"/>
    <mergeCell ref="E13057:G13057"/>
    <mergeCell ref="A13059:D13059"/>
    <mergeCell ref="A13060:D13060"/>
    <mergeCell ref="A13048:H13048"/>
    <mergeCell ref="A13049:C13049"/>
    <mergeCell ref="A13050:H13050"/>
    <mergeCell ref="A13052:D13052"/>
    <mergeCell ref="A13053:D13053"/>
    <mergeCell ref="A13054:D13054"/>
    <mergeCell ref="A13043:D13043"/>
    <mergeCell ref="A13044:D13044"/>
    <mergeCell ref="A13045:D13045"/>
    <mergeCell ref="E13045:G13045"/>
    <mergeCell ref="A13046:E13046"/>
    <mergeCell ref="F13046:H13046"/>
    <mergeCell ref="A13037:D13037"/>
    <mergeCell ref="A13038:D13038"/>
    <mergeCell ref="A13039:D13039"/>
    <mergeCell ref="A13040:D13040"/>
    <mergeCell ref="E13040:G13040"/>
    <mergeCell ref="A13042:D13042"/>
    <mergeCell ref="A13031:D13031"/>
    <mergeCell ref="A13032:D13032"/>
    <mergeCell ref="A13033:D13033"/>
    <mergeCell ref="A13034:D13034"/>
    <mergeCell ref="E13034:G13034"/>
    <mergeCell ref="A13036:D13036"/>
    <mergeCell ref="A13025:D13025"/>
    <mergeCell ref="A13026:D13026"/>
    <mergeCell ref="A13027:D13027"/>
    <mergeCell ref="A13028:D13028"/>
    <mergeCell ref="A13029:D13029"/>
    <mergeCell ref="E13029:G13029"/>
    <mergeCell ref="A13018:E13018"/>
    <mergeCell ref="F13018:H13018"/>
    <mergeCell ref="A13020:H13020"/>
    <mergeCell ref="A13021:C13021"/>
    <mergeCell ref="A13022:H13022"/>
    <mergeCell ref="A13024:D13024"/>
    <mergeCell ref="A13012:D13012"/>
    <mergeCell ref="E13012:G13012"/>
    <mergeCell ref="A13014:D13014"/>
    <mergeCell ref="A13015:D13015"/>
    <mergeCell ref="A13016:D13016"/>
    <mergeCell ref="A13017:D13017"/>
    <mergeCell ref="E13017:G13017"/>
    <mergeCell ref="A13006:D13006"/>
    <mergeCell ref="E13006:G13006"/>
    <mergeCell ref="A13008:D13008"/>
    <mergeCell ref="A13009:D13009"/>
    <mergeCell ref="A13010:D13010"/>
    <mergeCell ref="A13011:D13011"/>
    <mergeCell ref="A13000:D13000"/>
    <mergeCell ref="A13001:D13001"/>
    <mergeCell ref="E13001:G13001"/>
    <mergeCell ref="A13003:D13003"/>
    <mergeCell ref="A13004:D13004"/>
    <mergeCell ref="A13005:D13005"/>
    <mergeCell ref="A12993:H12993"/>
    <mergeCell ref="A12995:D12995"/>
    <mergeCell ref="A12996:D12996"/>
    <mergeCell ref="A12997:D12997"/>
    <mergeCell ref="A12998:D12998"/>
    <mergeCell ref="A12999:D12999"/>
    <mergeCell ref="A12988:D12988"/>
    <mergeCell ref="E12988:G12988"/>
    <mergeCell ref="A12989:E12989"/>
    <mergeCell ref="F12989:H12989"/>
    <mergeCell ref="A12991:H12991"/>
    <mergeCell ref="A12992:C12992"/>
    <mergeCell ref="A12982:D12982"/>
    <mergeCell ref="A12983:D12983"/>
    <mergeCell ref="E12983:G12983"/>
    <mergeCell ref="A12985:D12985"/>
    <mergeCell ref="A12986:D12986"/>
    <mergeCell ref="A12987:D12987"/>
    <mergeCell ref="A12976:D12976"/>
    <mergeCell ref="A12977:D12977"/>
    <mergeCell ref="E12977:G12977"/>
    <mergeCell ref="A12979:D12979"/>
    <mergeCell ref="A12980:D12980"/>
    <mergeCell ref="A12981:D12981"/>
    <mergeCell ref="A12970:D12970"/>
    <mergeCell ref="A12971:D12971"/>
    <mergeCell ref="A12972:D12972"/>
    <mergeCell ref="E12972:G12972"/>
    <mergeCell ref="A12974:D12974"/>
    <mergeCell ref="A12975:D12975"/>
    <mergeCell ref="A12963:C12963"/>
    <mergeCell ref="A12964:H12964"/>
    <mergeCell ref="A12966:D12966"/>
    <mergeCell ref="A12967:D12967"/>
    <mergeCell ref="A12968:D12968"/>
    <mergeCell ref="A12969:D12969"/>
    <mergeCell ref="A12958:D12958"/>
    <mergeCell ref="A12959:D12959"/>
    <mergeCell ref="E12959:G12959"/>
    <mergeCell ref="A12960:E12960"/>
    <mergeCell ref="F12960:H12960"/>
    <mergeCell ref="A12962:H12962"/>
    <mergeCell ref="A12952:D12952"/>
    <mergeCell ref="A12953:D12953"/>
    <mergeCell ref="A12954:D12954"/>
    <mergeCell ref="E12954:G12954"/>
    <mergeCell ref="A12956:D12956"/>
    <mergeCell ref="A12957:D12957"/>
    <mergeCell ref="A12946:D12946"/>
    <mergeCell ref="A12947:D12947"/>
    <mergeCell ref="A12948:D12948"/>
    <mergeCell ref="E12948:G12948"/>
    <mergeCell ref="A12950:D12950"/>
    <mergeCell ref="A12951:D12951"/>
    <mergeCell ref="A12940:D12940"/>
    <mergeCell ref="A12941:D12941"/>
    <mergeCell ref="A12942:D12942"/>
    <mergeCell ref="A12943:D12943"/>
    <mergeCell ref="E12943:G12943"/>
    <mergeCell ref="A12945:D12945"/>
    <mergeCell ref="A12933:H12933"/>
    <mergeCell ref="A12934:C12934"/>
    <mergeCell ref="A12935:H12935"/>
    <mergeCell ref="A12937:D12937"/>
    <mergeCell ref="A12938:D12938"/>
    <mergeCell ref="A12939:D12939"/>
    <mergeCell ref="A12927:D12927"/>
    <mergeCell ref="A12928:D12928"/>
    <mergeCell ref="A12929:D12929"/>
    <mergeCell ref="A12930:D12930"/>
    <mergeCell ref="E12930:G12930"/>
    <mergeCell ref="A12931:E12931"/>
    <mergeCell ref="F12931:H12931"/>
    <mergeCell ref="A12921:D12921"/>
    <mergeCell ref="A12922:D12922"/>
    <mergeCell ref="A12923:D12923"/>
    <mergeCell ref="A12924:D12924"/>
    <mergeCell ref="A12925:D12925"/>
    <mergeCell ref="E12925:G12925"/>
    <mergeCell ref="E12914:G12914"/>
    <mergeCell ref="A12916:D12916"/>
    <mergeCell ref="A12917:D12917"/>
    <mergeCell ref="A12918:D12918"/>
    <mergeCell ref="A12919:D12919"/>
    <mergeCell ref="E12919:G12919"/>
    <mergeCell ref="A12909:D12909"/>
    <mergeCell ref="A12910:D12910"/>
    <mergeCell ref="A12911:D12911"/>
    <mergeCell ref="A12912:D12912"/>
    <mergeCell ref="A12913:D12913"/>
    <mergeCell ref="A12914:D12914"/>
    <mergeCell ref="A12902:E12902"/>
    <mergeCell ref="F12902:H12902"/>
    <mergeCell ref="A12904:H12904"/>
    <mergeCell ref="A12905:C12905"/>
    <mergeCell ref="A12906:H12906"/>
    <mergeCell ref="A12908:D12908"/>
    <mergeCell ref="A12897:D12897"/>
    <mergeCell ref="A12898:D12898"/>
    <mergeCell ref="A12899:D12899"/>
    <mergeCell ref="A12900:D12900"/>
    <mergeCell ref="A12901:D12901"/>
    <mergeCell ref="E12901:G12901"/>
    <mergeCell ref="A12891:D12891"/>
    <mergeCell ref="A12892:D12892"/>
    <mergeCell ref="A12893:D12893"/>
    <mergeCell ref="A12894:D12894"/>
    <mergeCell ref="A12895:D12895"/>
    <mergeCell ref="E12895:G12895"/>
    <mergeCell ref="E12884:G12884"/>
    <mergeCell ref="A12886:D12886"/>
    <mergeCell ref="A12887:D12887"/>
    <mergeCell ref="A12888:D12888"/>
    <mergeCell ref="A12889:D12889"/>
    <mergeCell ref="E12889:G12889"/>
    <mergeCell ref="A12879:D12879"/>
    <mergeCell ref="A12880:D12880"/>
    <mergeCell ref="A12881:D12881"/>
    <mergeCell ref="A12882:D12882"/>
    <mergeCell ref="A12883:D12883"/>
    <mergeCell ref="A12884:D12884"/>
    <mergeCell ref="A12872:E12872"/>
    <mergeCell ref="F12872:H12872"/>
    <mergeCell ref="A12874:H12874"/>
    <mergeCell ref="A12875:C12875"/>
    <mergeCell ref="A12876:H12876"/>
    <mergeCell ref="A12878:D12878"/>
    <mergeCell ref="A12867:D12867"/>
    <mergeCell ref="A12868:D12868"/>
    <mergeCell ref="A12869:D12869"/>
    <mergeCell ref="A12870:D12870"/>
    <mergeCell ref="A12871:D12871"/>
    <mergeCell ref="E12871:G12871"/>
    <mergeCell ref="A12861:D12861"/>
    <mergeCell ref="A12862:D12862"/>
    <mergeCell ref="A12863:D12863"/>
    <mergeCell ref="A12864:D12864"/>
    <mergeCell ref="A12865:D12865"/>
    <mergeCell ref="E12865:G12865"/>
    <mergeCell ref="A12854:D12854"/>
    <mergeCell ref="E12854:G12854"/>
    <mergeCell ref="A12856:D12856"/>
    <mergeCell ref="A12857:D12857"/>
    <mergeCell ref="A12858:D12858"/>
    <mergeCell ref="A12859:D12859"/>
    <mergeCell ref="E12859:G12859"/>
    <mergeCell ref="A12847:H12847"/>
    <mergeCell ref="A12849:D12849"/>
    <mergeCell ref="A12850:D12850"/>
    <mergeCell ref="A12851:D12851"/>
    <mergeCell ref="A12852:D12852"/>
    <mergeCell ref="A12853:D12853"/>
    <mergeCell ref="A12842:D12842"/>
    <mergeCell ref="E12842:G12842"/>
    <mergeCell ref="A12843:E12843"/>
    <mergeCell ref="F12843:H12843"/>
    <mergeCell ref="A12845:H12845"/>
    <mergeCell ref="A12846:C12846"/>
    <mergeCell ref="A12836:D12836"/>
    <mergeCell ref="E12836:G12836"/>
    <mergeCell ref="A12838:D12838"/>
    <mergeCell ref="A12839:D12839"/>
    <mergeCell ref="A12840:D12840"/>
    <mergeCell ref="A12841:D12841"/>
    <mergeCell ref="A12830:D12830"/>
    <mergeCell ref="E12830:G12830"/>
    <mergeCell ref="A12832:D12832"/>
    <mergeCell ref="A12833:D12833"/>
    <mergeCell ref="A12834:D12834"/>
    <mergeCell ref="A12835:D12835"/>
    <mergeCell ref="A12824:D12824"/>
    <mergeCell ref="A12825:D12825"/>
    <mergeCell ref="E12825:G12825"/>
    <mergeCell ref="A12827:D12827"/>
    <mergeCell ref="A12828:D12828"/>
    <mergeCell ref="A12829:D12829"/>
    <mergeCell ref="A12817:C12817"/>
    <mergeCell ref="A12818:H12818"/>
    <mergeCell ref="A12820:D12820"/>
    <mergeCell ref="A12821:D12821"/>
    <mergeCell ref="A12822:D12822"/>
    <mergeCell ref="A12823:D12823"/>
    <mergeCell ref="A12812:D12812"/>
    <mergeCell ref="A12813:D12813"/>
    <mergeCell ref="E12813:G12813"/>
    <mergeCell ref="A12814:E12814"/>
    <mergeCell ref="F12814:H12814"/>
    <mergeCell ref="A12816:H12816"/>
    <mergeCell ref="A12806:D12806"/>
    <mergeCell ref="A12807:D12807"/>
    <mergeCell ref="E12807:G12807"/>
    <mergeCell ref="A12809:D12809"/>
    <mergeCell ref="A12810:D12810"/>
    <mergeCell ref="A12811:D12811"/>
    <mergeCell ref="A12800:D12800"/>
    <mergeCell ref="A12801:D12801"/>
    <mergeCell ref="E12801:G12801"/>
    <mergeCell ref="A12803:D12803"/>
    <mergeCell ref="A12804:D12804"/>
    <mergeCell ref="A12805:D12805"/>
    <mergeCell ref="A12794:D12794"/>
    <mergeCell ref="A12795:D12795"/>
    <mergeCell ref="A12796:D12796"/>
    <mergeCell ref="E12796:G12796"/>
    <mergeCell ref="A12798:D12798"/>
    <mergeCell ref="A12799:D12799"/>
    <mergeCell ref="A12787:H12787"/>
    <mergeCell ref="A12788:C12788"/>
    <mergeCell ref="A12789:H12789"/>
    <mergeCell ref="A12791:D12791"/>
    <mergeCell ref="A12792:D12792"/>
    <mergeCell ref="A12793:D12793"/>
    <mergeCell ref="A12781:D12781"/>
    <mergeCell ref="A12782:D12782"/>
    <mergeCell ref="A12783:D12783"/>
    <mergeCell ref="A12784:D12784"/>
    <mergeCell ref="E12784:G12784"/>
    <mergeCell ref="A12785:E12785"/>
    <mergeCell ref="F12785:H12785"/>
    <mergeCell ref="A12775:D12775"/>
    <mergeCell ref="A12776:D12776"/>
    <mergeCell ref="A12777:D12777"/>
    <mergeCell ref="A12778:D12778"/>
    <mergeCell ref="E12778:G12778"/>
    <mergeCell ref="A12780:D12780"/>
    <mergeCell ref="A12769:D12769"/>
    <mergeCell ref="A12770:D12770"/>
    <mergeCell ref="A12771:D12771"/>
    <mergeCell ref="A12772:D12772"/>
    <mergeCell ref="E12772:G12772"/>
    <mergeCell ref="A12774:D12774"/>
    <mergeCell ref="A12763:D12763"/>
    <mergeCell ref="A12764:D12764"/>
    <mergeCell ref="A12765:D12765"/>
    <mergeCell ref="A12766:D12766"/>
    <mergeCell ref="A12767:D12767"/>
    <mergeCell ref="E12767:G12767"/>
    <mergeCell ref="A12756:H12756"/>
    <mergeCell ref="A12757:C12757"/>
    <mergeCell ref="A12758:H12758"/>
    <mergeCell ref="A12760:D12760"/>
    <mergeCell ref="A12761:D12761"/>
    <mergeCell ref="A12762:D12762"/>
    <mergeCell ref="A12750:D12750"/>
    <mergeCell ref="A12751:D12751"/>
    <mergeCell ref="A12752:D12752"/>
    <mergeCell ref="A12753:D12753"/>
    <mergeCell ref="E12753:G12753"/>
    <mergeCell ref="A12754:E12754"/>
    <mergeCell ref="F12754:H12754"/>
    <mergeCell ref="A12744:D12744"/>
    <mergeCell ref="A12745:D12745"/>
    <mergeCell ref="A12746:D12746"/>
    <mergeCell ref="A12747:D12747"/>
    <mergeCell ref="A12748:D12748"/>
    <mergeCell ref="E12748:G12748"/>
    <mergeCell ref="A12738:D12738"/>
    <mergeCell ref="A12739:D12739"/>
    <mergeCell ref="A12740:D12740"/>
    <mergeCell ref="A12741:D12741"/>
    <mergeCell ref="A12742:D12742"/>
    <mergeCell ref="E12742:G12742"/>
    <mergeCell ref="A12730:H12730"/>
    <mergeCell ref="A12732:D12732"/>
    <mergeCell ref="A12733:D12733"/>
    <mergeCell ref="A12734:D12734"/>
    <mergeCell ref="A12735:D12735"/>
    <mergeCell ref="A12736:D12736"/>
    <mergeCell ref="E12736:G12736"/>
    <mergeCell ref="A12725:D12725"/>
    <mergeCell ref="E12725:G12725"/>
    <mergeCell ref="A12726:E12726"/>
    <mergeCell ref="F12726:H12726"/>
    <mergeCell ref="A12728:H12728"/>
    <mergeCell ref="A12729:C12729"/>
    <mergeCell ref="A12719:D12719"/>
    <mergeCell ref="A12720:D12720"/>
    <mergeCell ref="E12720:G12720"/>
    <mergeCell ref="A12722:D12722"/>
    <mergeCell ref="A12723:D12723"/>
    <mergeCell ref="A12724:D12724"/>
    <mergeCell ref="A12713:D12713"/>
    <mergeCell ref="A12714:D12714"/>
    <mergeCell ref="E12714:G12714"/>
    <mergeCell ref="A12716:D12716"/>
    <mergeCell ref="A12717:D12717"/>
    <mergeCell ref="A12718:D12718"/>
    <mergeCell ref="A12707:D12707"/>
    <mergeCell ref="A12708:D12708"/>
    <mergeCell ref="E12708:G12708"/>
    <mergeCell ref="A12710:D12710"/>
    <mergeCell ref="A12711:D12711"/>
    <mergeCell ref="A12712:D12712"/>
    <mergeCell ref="A12700:H12700"/>
    <mergeCell ref="A12701:C12701"/>
    <mergeCell ref="A12702:H12702"/>
    <mergeCell ref="A12704:D12704"/>
    <mergeCell ref="A12705:D12705"/>
    <mergeCell ref="A12706:D12706"/>
    <mergeCell ref="A12695:D12695"/>
    <mergeCell ref="A12696:D12696"/>
    <mergeCell ref="A12697:D12697"/>
    <mergeCell ref="E12697:G12697"/>
    <mergeCell ref="A12698:E12698"/>
    <mergeCell ref="F12698:H12698"/>
    <mergeCell ref="A12689:D12689"/>
    <mergeCell ref="A12690:D12690"/>
    <mergeCell ref="A12691:D12691"/>
    <mergeCell ref="A12692:D12692"/>
    <mergeCell ref="E12692:G12692"/>
    <mergeCell ref="A12694:D12694"/>
    <mergeCell ref="A12683:D12683"/>
    <mergeCell ref="A12684:D12684"/>
    <mergeCell ref="A12685:D12685"/>
    <mergeCell ref="A12686:D12686"/>
    <mergeCell ref="E12686:G12686"/>
    <mergeCell ref="A12688:D12688"/>
    <mergeCell ref="A12677:D12677"/>
    <mergeCell ref="A12678:D12678"/>
    <mergeCell ref="A12679:D12679"/>
    <mergeCell ref="A12680:D12680"/>
    <mergeCell ref="A12681:D12681"/>
    <mergeCell ref="E12681:G12681"/>
    <mergeCell ref="A12670:H12670"/>
    <mergeCell ref="A12671:C12671"/>
    <mergeCell ref="A12672:H12672"/>
    <mergeCell ref="A12674:D12674"/>
    <mergeCell ref="A12675:D12675"/>
    <mergeCell ref="A12676:D12676"/>
    <mergeCell ref="A12664:D12664"/>
    <mergeCell ref="A12665:D12665"/>
    <mergeCell ref="A12666:D12666"/>
    <mergeCell ref="A12667:D12667"/>
    <mergeCell ref="E12667:G12667"/>
    <mergeCell ref="A12668:E12668"/>
    <mergeCell ref="F12668:H12668"/>
    <mergeCell ref="A12658:D12658"/>
    <mergeCell ref="A12659:D12659"/>
    <mergeCell ref="A12660:D12660"/>
    <mergeCell ref="A12661:D12661"/>
    <mergeCell ref="A12662:D12662"/>
    <mergeCell ref="E12662:G12662"/>
    <mergeCell ref="E12651:G12651"/>
    <mergeCell ref="A12653:D12653"/>
    <mergeCell ref="A12654:D12654"/>
    <mergeCell ref="A12655:D12655"/>
    <mergeCell ref="A12656:D12656"/>
    <mergeCell ref="E12656:G12656"/>
    <mergeCell ref="A12646:D12646"/>
    <mergeCell ref="A12647:D12647"/>
    <mergeCell ref="A12648:D12648"/>
    <mergeCell ref="A12649:D12649"/>
    <mergeCell ref="A12650:D12650"/>
    <mergeCell ref="A12651:D12651"/>
    <mergeCell ref="A12639:H12639"/>
    <mergeCell ref="A12640:C12640"/>
    <mergeCell ref="A12641:H12641"/>
    <mergeCell ref="A12643:D12643"/>
    <mergeCell ref="A12644:D12644"/>
    <mergeCell ref="A12645:D12645"/>
    <mergeCell ref="A12633:D12633"/>
    <mergeCell ref="A12634:D12634"/>
    <mergeCell ref="A12635:D12635"/>
    <mergeCell ref="A12636:D12636"/>
    <mergeCell ref="E12636:G12636"/>
    <mergeCell ref="A12637:E12637"/>
    <mergeCell ref="F12637:H12637"/>
    <mergeCell ref="A12627:D12627"/>
    <mergeCell ref="A12628:D12628"/>
    <mergeCell ref="A12629:D12629"/>
    <mergeCell ref="A12630:D12630"/>
    <mergeCell ref="E12630:G12630"/>
    <mergeCell ref="A12632:D12632"/>
    <mergeCell ref="A12620:D12620"/>
    <mergeCell ref="E12620:G12620"/>
    <mergeCell ref="A12622:D12622"/>
    <mergeCell ref="A12623:D12623"/>
    <mergeCell ref="A12624:D12624"/>
    <mergeCell ref="A12625:D12625"/>
    <mergeCell ref="E12625:G12625"/>
    <mergeCell ref="A12614:D12614"/>
    <mergeCell ref="A12615:D12615"/>
    <mergeCell ref="A12616:D12616"/>
    <mergeCell ref="A12617:D12617"/>
    <mergeCell ref="A12618:D12618"/>
    <mergeCell ref="A12619:D12619"/>
    <mergeCell ref="A12607:E12607"/>
    <mergeCell ref="F12607:H12607"/>
    <mergeCell ref="A12609:H12609"/>
    <mergeCell ref="A12610:C12610"/>
    <mergeCell ref="A12611:H12611"/>
    <mergeCell ref="A12613:D12613"/>
    <mergeCell ref="A12602:D12602"/>
    <mergeCell ref="A12603:D12603"/>
    <mergeCell ref="A12604:D12604"/>
    <mergeCell ref="A12605:D12605"/>
    <mergeCell ref="A12606:D12606"/>
    <mergeCell ref="E12606:G12606"/>
    <mergeCell ref="A12596:D12596"/>
    <mergeCell ref="A12597:D12597"/>
    <mergeCell ref="A12598:D12598"/>
    <mergeCell ref="A12599:D12599"/>
    <mergeCell ref="A12600:D12600"/>
    <mergeCell ref="E12600:G12600"/>
    <mergeCell ref="E12589:G12589"/>
    <mergeCell ref="A12591:D12591"/>
    <mergeCell ref="A12592:D12592"/>
    <mergeCell ref="A12593:D12593"/>
    <mergeCell ref="A12594:D12594"/>
    <mergeCell ref="E12594:G12594"/>
    <mergeCell ref="A12584:D12584"/>
    <mergeCell ref="A12585:D12585"/>
    <mergeCell ref="A12586:D12586"/>
    <mergeCell ref="A12587:D12587"/>
    <mergeCell ref="A12588:D12588"/>
    <mergeCell ref="A12589:D12589"/>
    <mergeCell ref="A12577:H12577"/>
    <mergeCell ref="A12578:C12578"/>
    <mergeCell ref="A12579:H12579"/>
    <mergeCell ref="A12581:D12581"/>
    <mergeCell ref="A12582:D12582"/>
    <mergeCell ref="A12583:D12583"/>
    <mergeCell ref="A12571:D12571"/>
    <mergeCell ref="A12572:D12572"/>
    <mergeCell ref="A12573:D12573"/>
    <mergeCell ref="A12574:D12574"/>
    <mergeCell ref="E12574:G12574"/>
    <mergeCell ref="A12575:E12575"/>
    <mergeCell ref="F12575:H12575"/>
    <mergeCell ref="A12565:D12565"/>
    <mergeCell ref="A12566:D12566"/>
    <mergeCell ref="A12567:D12567"/>
    <mergeCell ref="A12568:D12568"/>
    <mergeCell ref="E12568:G12568"/>
    <mergeCell ref="A12570:D12570"/>
    <mergeCell ref="A12558:D12558"/>
    <mergeCell ref="A12559:D12559"/>
    <mergeCell ref="E12559:G12559"/>
    <mergeCell ref="A12561:D12561"/>
    <mergeCell ref="A12562:D12562"/>
    <mergeCell ref="A12563:D12563"/>
    <mergeCell ref="E12563:G12563"/>
    <mergeCell ref="A12551:C12551"/>
    <mergeCell ref="A12552:H12552"/>
    <mergeCell ref="A12554:D12554"/>
    <mergeCell ref="A12555:D12555"/>
    <mergeCell ref="A12556:D12556"/>
    <mergeCell ref="A12557:D12557"/>
    <mergeCell ref="A12546:D12546"/>
    <mergeCell ref="A12547:D12547"/>
    <mergeCell ref="E12547:G12547"/>
    <mergeCell ref="A12548:E12548"/>
    <mergeCell ref="F12548:H12548"/>
    <mergeCell ref="A12550:H12550"/>
    <mergeCell ref="A12540:D12540"/>
    <mergeCell ref="A12541:D12541"/>
    <mergeCell ref="E12541:G12541"/>
    <mergeCell ref="A12543:D12543"/>
    <mergeCell ref="A12544:D12544"/>
    <mergeCell ref="A12545:D12545"/>
    <mergeCell ref="A12534:D12534"/>
    <mergeCell ref="A12535:D12535"/>
    <mergeCell ref="E12535:G12535"/>
    <mergeCell ref="A12537:D12537"/>
    <mergeCell ref="A12538:D12538"/>
    <mergeCell ref="A12539:D12539"/>
    <mergeCell ref="A12528:D12528"/>
    <mergeCell ref="A12529:D12529"/>
    <mergeCell ref="A12530:D12530"/>
    <mergeCell ref="E12530:G12530"/>
    <mergeCell ref="A12532:D12532"/>
    <mergeCell ref="A12533:D12533"/>
    <mergeCell ref="A12521:H12521"/>
    <mergeCell ref="A12522:C12522"/>
    <mergeCell ref="A12523:H12523"/>
    <mergeCell ref="A12525:D12525"/>
    <mergeCell ref="A12526:D12526"/>
    <mergeCell ref="A12527:D12527"/>
    <mergeCell ref="A12516:D12516"/>
    <mergeCell ref="A12517:D12517"/>
    <mergeCell ref="A12518:D12518"/>
    <mergeCell ref="E12518:G12518"/>
    <mergeCell ref="A12519:E12519"/>
    <mergeCell ref="F12519:H12519"/>
    <mergeCell ref="A12510:D12510"/>
    <mergeCell ref="A12511:D12511"/>
    <mergeCell ref="A12512:D12512"/>
    <mergeCell ref="A12513:D12513"/>
    <mergeCell ref="E12513:G12513"/>
    <mergeCell ref="A12515:D12515"/>
    <mergeCell ref="A12504:D12504"/>
    <mergeCell ref="A12505:D12505"/>
    <mergeCell ref="A12506:D12506"/>
    <mergeCell ref="A12507:D12507"/>
    <mergeCell ref="E12507:G12507"/>
    <mergeCell ref="A12509:D12509"/>
    <mergeCell ref="A12498:D12498"/>
    <mergeCell ref="A12499:D12499"/>
    <mergeCell ref="A12500:D12500"/>
    <mergeCell ref="A12501:D12501"/>
    <mergeCell ref="A12502:D12502"/>
    <mergeCell ref="E12502:G12502"/>
    <mergeCell ref="A12491:H12491"/>
    <mergeCell ref="A12492:C12492"/>
    <mergeCell ref="A12493:H12493"/>
    <mergeCell ref="A12495:D12495"/>
    <mergeCell ref="A12496:D12496"/>
    <mergeCell ref="A12497:D12497"/>
    <mergeCell ref="A12486:D12486"/>
    <mergeCell ref="A12487:D12487"/>
    <mergeCell ref="A12488:D12488"/>
    <mergeCell ref="E12488:G12488"/>
    <mergeCell ref="A12489:E12489"/>
    <mergeCell ref="F12489:H12489"/>
    <mergeCell ref="A12480:D12480"/>
    <mergeCell ref="A12481:D12481"/>
    <mergeCell ref="A12482:D12482"/>
    <mergeCell ref="A12483:D12483"/>
    <mergeCell ref="E12483:G12483"/>
    <mergeCell ref="A12485:D12485"/>
    <mergeCell ref="A12474:D12474"/>
    <mergeCell ref="A12475:D12475"/>
    <mergeCell ref="A12476:D12476"/>
    <mergeCell ref="A12477:D12477"/>
    <mergeCell ref="E12477:G12477"/>
    <mergeCell ref="A12479:D12479"/>
    <mergeCell ref="A12468:D12468"/>
    <mergeCell ref="A12469:D12469"/>
    <mergeCell ref="A12470:D12470"/>
    <mergeCell ref="A12471:D12471"/>
    <mergeCell ref="A12472:D12472"/>
    <mergeCell ref="E12472:G12472"/>
    <mergeCell ref="A12461:H12461"/>
    <mergeCell ref="A12462:C12462"/>
    <mergeCell ref="A12463:H12463"/>
    <mergeCell ref="A12465:D12465"/>
    <mergeCell ref="A12466:D12466"/>
    <mergeCell ref="A12467:D12467"/>
    <mergeCell ref="A12455:D12455"/>
    <mergeCell ref="A12456:D12456"/>
    <mergeCell ref="A12457:D12457"/>
    <mergeCell ref="A12458:D12458"/>
    <mergeCell ref="E12458:G12458"/>
    <mergeCell ref="A12459:E12459"/>
    <mergeCell ref="F12459:H12459"/>
    <mergeCell ref="A12449:D12449"/>
    <mergeCell ref="A12450:D12450"/>
    <mergeCell ref="A12451:D12451"/>
    <mergeCell ref="A12452:D12452"/>
    <mergeCell ref="E12452:G12452"/>
    <mergeCell ref="A12454:D12454"/>
    <mergeCell ref="E12442:G12442"/>
    <mergeCell ref="A12444:D12444"/>
    <mergeCell ref="A12445:D12445"/>
    <mergeCell ref="A12446:D12446"/>
    <mergeCell ref="A12447:D12447"/>
    <mergeCell ref="E12447:G12447"/>
    <mergeCell ref="A12437:D12437"/>
    <mergeCell ref="A12438:D12438"/>
    <mergeCell ref="A12439:D12439"/>
    <mergeCell ref="A12440:D12440"/>
    <mergeCell ref="A12441:D12441"/>
    <mergeCell ref="A12442:D12442"/>
    <mergeCell ref="A12430:H12430"/>
    <mergeCell ref="A12431:C12431"/>
    <mergeCell ref="A12432:H12432"/>
    <mergeCell ref="A12434:D12434"/>
    <mergeCell ref="A12435:D12435"/>
    <mergeCell ref="A12436:D12436"/>
    <mergeCell ref="A12425:D12425"/>
    <mergeCell ref="A12426:D12426"/>
    <mergeCell ref="A12427:D12427"/>
    <mergeCell ref="E12427:G12427"/>
    <mergeCell ref="A12428:E12428"/>
    <mergeCell ref="F12428:H12428"/>
    <mergeCell ref="A12419:D12419"/>
    <mergeCell ref="A12420:D12420"/>
    <mergeCell ref="A12421:D12421"/>
    <mergeCell ref="A12422:D12422"/>
    <mergeCell ref="E12422:G12422"/>
    <mergeCell ref="A12424:D12424"/>
    <mergeCell ref="A12413:D12413"/>
    <mergeCell ref="A12414:D12414"/>
    <mergeCell ref="A12415:D12415"/>
    <mergeCell ref="A12416:D12416"/>
    <mergeCell ref="E12416:G12416"/>
    <mergeCell ref="A12418:D12418"/>
    <mergeCell ref="A12407:D12407"/>
    <mergeCell ref="A12408:D12408"/>
    <mergeCell ref="A12409:D12409"/>
    <mergeCell ref="A12410:D12410"/>
    <mergeCell ref="A12411:D12411"/>
    <mergeCell ref="E12411:G12411"/>
    <mergeCell ref="A12400:C12400"/>
    <mergeCell ref="A12401:H12401"/>
    <mergeCell ref="A12403:D12403"/>
    <mergeCell ref="A12404:D12404"/>
    <mergeCell ref="A12405:D12405"/>
    <mergeCell ref="A12406:D12406"/>
    <mergeCell ref="A12395:D12395"/>
    <mergeCell ref="A12396:D12396"/>
    <mergeCell ref="E12396:G12396"/>
    <mergeCell ref="A12397:E12397"/>
    <mergeCell ref="F12397:H12397"/>
    <mergeCell ref="A12399:H12399"/>
    <mergeCell ref="A12389:D12389"/>
    <mergeCell ref="A12390:D12390"/>
    <mergeCell ref="E12390:G12390"/>
    <mergeCell ref="A12392:D12392"/>
    <mergeCell ref="A12393:D12393"/>
    <mergeCell ref="A12394:D12394"/>
    <mergeCell ref="A12383:D12383"/>
    <mergeCell ref="A12384:D12384"/>
    <mergeCell ref="E12384:G12384"/>
    <mergeCell ref="A12386:D12386"/>
    <mergeCell ref="A12387:D12387"/>
    <mergeCell ref="A12388:D12388"/>
    <mergeCell ref="A12377:D12377"/>
    <mergeCell ref="A12378:D12378"/>
    <mergeCell ref="A12379:D12379"/>
    <mergeCell ref="E12379:G12379"/>
    <mergeCell ref="A12381:D12381"/>
    <mergeCell ref="A12382:D12382"/>
    <mergeCell ref="A12370:E12370"/>
    <mergeCell ref="F12370:H12370"/>
    <mergeCell ref="A12372:H12372"/>
    <mergeCell ref="A12373:C12373"/>
    <mergeCell ref="A12374:H12374"/>
    <mergeCell ref="A12376:D12376"/>
    <mergeCell ref="A12365:D12365"/>
    <mergeCell ref="A12366:D12366"/>
    <mergeCell ref="A12367:D12367"/>
    <mergeCell ref="A12368:D12368"/>
    <mergeCell ref="A12369:D12369"/>
    <mergeCell ref="E12369:G12369"/>
    <mergeCell ref="A12359:D12359"/>
    <mergeCell ref="A12360:D12360"/>
    <mergeCell ref="A12361:D12361"/>
    <mergeCell ref="A12362:D12362"/>
    <mergeCell ref="A12363:D12363"/>
    <mergeCell ref="E12363:G12363"/>
    <mergeCell ref="E12352:G12352"/>
    <mergeCell ref="A12354:D12354"/>
    <mergeCell ref="A12355:D12355"/>
    <mergeCell ref="A12356:D12356"/>
    <mergeCell ref="A12357:D12357"/>
    <mergeCell ref="E12357:G12357"/>
    <mergeCell ref="A12347:D12347"/>
    <mergeCell ref="A12348:D12348"/>
    <mergeCell ref="A12349:D12349"/>
    <mergeCell ref="A12350:D12350"/>
    <mergeCell ref="A12351:D12351"/>
    <mergeCell ref="A12352:D12352"/>
    <mergeCell ref="A12340:E12340"/>
    <mergeCell ref="F12340:H12340"/>
    <mergeCell ref="A12342:H12342"/>
    <mergeCell ref="A12343:C12343"/>
    <mergeCell ref="A12344:H12344"/>
    <mergeCell ref="A12346:D12346"/>
    <mergeCell ref="A12335:D12335"/>
    <mergeCell ref="A12336:D12336"/>
    <mergeCell ref="A12337:D12337"/>
    <mergeCell ref="A12338:D12338"/>
    <mergeCell ref="A12339:D12339"/>
    <mergeCell ref="E12339:G12339"/>
    <mergeCell ref="A12329:D12329"/>
    <mergeCell ref="A12330:D12330"/>
    <mergeCell ref="A12331:D12331"/>
    <mergeCell ref="A12332:D12332"/>
    <mergeCell ref="A12333:D12333"/>
    <mergeCell ref="E12333:G12333"/>
    <mergeCell ref="A12322:D12322"/>
    <mergeCell ref="A12323:D12323"/>
    <mergeCell ref="E12323:G12323"/>
    <mergeCell ref="A12325:D12325"/>
    <mergeCell ref="A12326:D12326"/>
    <mergeCell ref="A12327:D12327"/>
    <mergeCell ref="E12327:G12327"/>
    <mergeCell ref="A12315:C12315"/>
    <mergeCell ref="A12316:H12316"/>
    <mergeCell ref="A12318:D12318"/>
    <mergeCell ref="A12319:D12319"/>
    <mergeCell ref="A12320:D12320"/>
    <mergeCell ref="A12321:D12321"/>
    <mergeCell ref="A12310:D12310"/>
    <mergeCell ref="A12311:D12311"/>
    <mergeCell ref="E12311:G12311"/>
    <mergeCell ref="A12312:E12312"/>
    <mergeCell ref="F12312:H12312"/>
    <mergeCell ref="A12314:H12314"/>
    <mergeCell ref="A12304:D12304"/>
    <mergeCell ref="A12305:D12305"/>
    <mergeCell ref="E12305:G12305"/>
    <mergeCell ref="A12307:D12307"/>
    <mergeCell ref="A12308:D12308"/>
    <mergeCell ref="A12309:D12309"/>
    <mergeCell ref="A12298:D12298"/>
    <mergeCell ref="A12299:D12299"/>
    <mergeCell ref="E12299:G12299"/>
    <mergeCell ref="A12301:D12301"/>
    <mergeCell ref="A12302:D12302"/>
    <mergeCell ref="A12303:D12303"/>
    <mergeCell ref="A12292:D12292"/>
    <mergeCell ref="A12293:D12293"/>
    <mergeCell ref="A12294:D12294"/>
    <mergeCell ref="E12294:G12294"/>
    <mergeCell ref="A12296:D12296"/>
    <mergeCell ref="A12297:D12297"/>
    <mergeCell ref="A12285:H12285"/>
    <mergeCell ref="A12286:C12286"/>
    <mergeCell ref="A12287:H12287"/>
    <mergeCell ref="A12289:D12289"/>
    <mergeCell ref="A12290:D12290"/>
    <mergeCell ref="A12291:D12291"/>
    <mergeCell ref="A12279:D12279"/>
    <mergeCell ref="A12280:D12280"/>
    <mergeCell ref="A12281:D12281"/>
    <mergeCell ref="A12282:D12282"/>
    <mergeCell ref="E12282:G12282"/>
    <mergeCell ref="A12283:E12283"/>
    <mergeCell ref="F12283:H12283"/>
    <mergeCell ref="A12273:D12273"/>
    <mergeCell ref="A12274:D12274"/>
    <mergeCell ref="A12275:D12275"/>
    <mergeCell ref="A12276:D12276"/>
    <mergeCell ref="E12276:G12276"/>
    <mergeCell ref="A12278:D12278"/>
    <mergeCell ref="A12267:D12267"/>
    <mergeCell ref="A12268:D12268"/>
    <mergeCell ref="A12269:D12269"/>
    <mergeCell ref="A12270:D12270"/>
    <mergeCell ref="E12270:G12270"/>
    <mergeCell ref="A12272:D12272"/>
    <mergeCell ref="A12261:D12261"/>
    <mergeCell ref="A12262:D12262"/>
    <mergeCell ref="A12263:D12263"/>
    <mergeCell ref="A12264:D12264"/>
    <mergeCell ref="A12265:D12265"/>
    <mergeCell ref="E12265:G12265"/>
    <mergeCell ref="A12254:E12254"/>
    <mergeCell ref="F12254:H12254"/>
    <mergeCell ref="A12256:H12256"/>
    <mergeCell ref="A12257:C12257"/>
    <mergeCell ref="A12258:H12258"/>
    <mergeCell ref="A12260:D12260"/>
    <mergeCell ref="A12249:D12249"/>
    <mergeCell ref="A12250:D12250"/>
    <mergeCell ref="A12251:D12251"/>
    <mergeCell ref="A12252:D12252"/>
    <mergeCell ref="A12253:D12253"/>
    <mergeCell ref="E12253:G12253"/>
    <mergeCell ref="A12243:D12243"/>
    <mergeCell ref="A12244:D12244"/>
    <mergeCell ref="A12245:D12245"/>
    <mergeCell ref="A12246:D12246"/>
    <mergeCell ref="A12247:D12247"/>
    <mergeCell ref="E12247:G12247"/>
    <mergeCell ref="A12236:D12236"/>
    <mergeCell ref="E12236:G12236"/>
    <mergeCell ref="A12238:D12238"/>
    <mergeCell ref="A12239:D12239"/>
    <mergeCell ref="A12240:D12240"/>
    <mergeCell ref="A12241:D12241"/>
    <mergeCell ref="E12241:G12241"/>
    <mergeCell ref="A12229:H12229"/>
    <mergeCell ref="A12231:D12231"/>
    <mergeCell ref="A12232:D12232"/>
    <mergeCell ref="A12233:D12233"/>
    <mergeCell ref="A12234:D12234"/>
    <mergeCell ref="A12235:D12235"/>
    <mergeCell ref="A12224:D12224"/>
    <mergeCell ref="E12224:G12224"/>
    <mergeCell ref="A12225:E12225"/>
    <mergeCell ref="F12225:H12225"/>
    <mergeCell ref="A12227:H12227"/>
    <mergeCell ref="A12228:C12228"/>
    <mergeCell ref="A12218:D12218"/>
    <mergeCell ref="A12219:D12219"/>
    <mergeCell ref="E12219:G12219"/>
    <mergeCell ref="A12221:D12221"/>
    <mergeCell ref="A12222:D12222"/>
    <mergeCell ref="A12223:D12223"/>
    <mergeCell ref="A12212:D12212"/>
    <mergeCell ref="A12213:D12213"/>
    <mergeCell ref="A12214:D12214"/>
    <mergeCell ref="E12214:G12214"/>
    <mergeCell ref="A12216:D12216"/>
    <mergeCell ref="A12217:D12217"/>
    <mergeCell ref="A12206:D12206"/>
    <mergeCell ref="A12207:D12207"/>
    <mergeCell ref="A12208:D12208"/>
    <mergeCell ref="A12209:D12209"/>
    <mergeCell ref="A12210:D12210"/>
    <mergeCell ref="E12210:G12210"/>
    <mergeCell ref="A12199:H12199"/>
    <mergeCell ref="A12201:D12201"/>
    <mergeCell ref="A12202:D12202"/>
    <mergeCell ref="A12203:D12203"/>
    <mergeCell ref="A12204:D12204"/>
    <mergeCell ref="A12205:D12205"/>
    <mergeCell ref="A12194:D12194"/>
    <mergeCell ref="E12194:G12194"/>
    <mergeCell ref="A12195:E12195"/>
    <mergeCell ref="F12195:H12195"/>
    <mergeCell ref="A12197:H12197"/>
    <mergeCell ref="A12198:C12198"/>
    <mergeCell ref="A12188:D12188"/>
    <mergeCell ref="E12188:G12188"/>
    <mergeCell ref="A12190:D12190"/>
    <mergeCell ref="A12191:D12191"/>
    <mergeCell ref="A12192:D12192"/>
    <mergeCell ref="A12193:D12193"/>
    <mergeCell ref="A12181:D12181"/>
    <mergeCell ref="A12183:D12183"/>
    <mergeCell ref="E12183:G12183"/>
    <mergeCell ref="A12185:D12185"/>
    <mergeCell ref="A12186:D12186"/>
    <mergeCell ref="A12187:D12187"/>
    <mergeCell ref="A12175:D12175"/>
    <mergeCell ref="A12176:D12176"/>
    <mergeCell ref="A12177:D12177"/>
    <mergeCell ref="A12178:D12178"/>
    <mergeCell ref="E12178:G12178"/>
    <mergeCell ref="A12180:D12180"/>
    <mergeCell ref="A12168:C12168"/>
    <mergeCell ref="A12169:H12169"/>
    <mergeCell ref="A12171:D12171"/>
    <mergeCell ref="A12172:D12172"/>
    <mergeCell ref="A12173:D12173"/>
    <mergeCell ref="A12174:D12174"/>
    <mergeCell ref="A12163:D12163"/>
    <mergeCell ref="A12164:D12164"/>
    <mergeCell ref="E12164:G12164"/>
    <mergeCell ref="A12165:E12165"/>
    <mergeCell ref="F12165:H12165"/>
    <mergeCell ref="A12167:H12167"/>
    <mergeCell ref="A12157:D12157"/>
    <mergeCell ref="A12158:D12158"/>
    <mergeCell ref="A12159:D12159"/>
    <mergeCell ref="E12159:G12159"/>
    <mergeCell ref="A12161:D12161"/>
    <mergeCell ref="A12162:D12162"/>
    <mergeCell ref="A12151:D12151"/>
    <mergeCell ref="A12152:D12152"/>
    <mergeCell ref="A12153:D12153"/>
    <mergeCell ref="A12154:D12154"/>
    <mergeCell ref="E12154:G12154"/>
    <mergeCell ref="A12156:D12156"/>
    <mergeCell ref="A12145:D12145"/>
    <mergeCell ref="A12146:D12146"/>
    <mergeCell ref="A12147:D12147"/>
    <mergeCell ref="A12148:D12148"/>
    <mergeCell ref="A12149:D12149"/>
    <mergeCell ref="E12149:G12149"/>
    <mergeCell ref="A12138:E12138"/>
    <mergeCell ref="F12138:H12138"/>
    <mergeCell ref="A12140:H12140"/>
    <mergeCell ref="A12141:C12141"/>
    <mergeCell ref="A12142:H12142"/>
    <mergeCell ref="A12144:D12144"/>
    <mergeCell ref="A12133:H12133"/>
    <mergeCell ref="A12134:D12134"/>
    <mergeCell ref="A12135:D12135"/>
    <mergeCell ref="A12136:D12136"/>
    <mergeCell ref="A12137:D12137"/>
    <mergeCell ref="E12137:G12137"/>
    <mergeCell ref="E12128:G12128"/>
    <mergeCell ref="A12129:H12129"/>
    <mergeCell ref="A12130:D12130"/>
    <mergeCell ref="A12131:D12131"/>
    <mergeCell ref="A12132:D12132"/>
    <mergeCell ref="E12132:G12132"/>
    <mergeCell ref="A12123:D12123"/>
    <mergeCell ref="A12124:D12124"/>
    <mergeCell ref="A12125:D12125"/>
    <mergeCell ref="A12126:D12126"/>
    <mergeCell ref="A12127:D12127"/>
    <mergeCell ref="A12128:D12128"/>
    <mergeCell ref="A12118:D12118"/>
    <mergeCell ref="A12119:D12119"/>
    <mergeCell ref="A12120:D12120"/>
    <mergeCell ref="A12121:D12121"/>
    <mergeCell ref="E12121:G12121"/>
    <mergeCell ref="A12122:H12122"/>
    <mergeCell ref="A12112:E12112"/>
    <mergeCell ref="F12112:H12112"/>
    <mergeCell ref="A12114:H12114"/>
    <mergeCell ref="A12115:C12115"/>
    <mergeCell ref="A12116:H12116"/>
    <mergeCell ref="A12117:H12117"/>
    <mergeCell ref="A12107:H12107"/>
    <mergeCell ref="A12108:D12108"/>
    <mergeCell ref="A12109:D12109"/>
    <mergeCell ref="A12110:D12110"/>
    <mergeCell ref="A12111:D12111"/>
    <mergeCell ref="E12111:G12111"/>
    <mergeCell ref="E12102:G12102"/>
    <mergeCell ref="A12103:H12103"/>
    <mergeCell ref="A12104:D12104"/>
    <mergeCell ref="A12105:D12105"/>
    <mergeCell ref="A12106:D12106"/>
    <mergeCell ref="E12106:G12106"/>
    <mergeCell ref="A12097:D12097"/>
    <mergeCell ref="A12098:D12098"/>
    <mergeCell ref="A12099:D12099"/>
    <mergeCell ref="A12100:D12100"/>
    <mergeCell ref="A12101:D12101"/>
    <mergeCell ref="A12102:D12102"/>
    <mergeCell ref="A12092:D12092"/>
    <mergeCell ref="A12093:D12093"/>
    <mergeCell ref="A12094:D12094"/>
    <mergeCell ref="A12095:D12095"/>
    <mergeCell ref="E12095:G12095"/>
    <mergeCell ref="A12096:H12096"/>
    <mergeCell ref="A12086:E12086"/>
    <mergeCell ref="F12086:H12086"/>
    <mergeCell ref="A12088:H12088"/>
    <mergeCell ref="A12089:C12089"/>
    <mergeCell ref="A12090:H12090"/>
    <mergeCell ref="A12091:H12091"/>
    <mergeCell ref="A12081:H12081"/>
    <mergeCell ref="A12082:D12082"/>
    <mergeCell ref="A12083:D12083"/>
    <mergeCell ref="A12084:D12084"/>
    <mergeCell ref="A12085:D12085"/>
    <mergeCell ref="E12085:G12085"/>
    <mergeCell ref="A12076:D12076"/>
    <mergeCell ref="E12076:G12076"/>
    <mergeCell ref="A12077:H12077"/>
    <mergeCell ref="A12078:D12078"/>
    <mergeCell ref="A12079:D12079"/>
    <mergeCell ref="A12080:D12080"/>
    <mergeCell ref="E12080:G12080"/>
    <mergeCell ref="A12070:H12070"/>
    <mergeCell ref="A12071:D12071"/>
    <mergeCell ref="A12072:D12072"/>
    <mergeCell ref="A12073:D12073"/>
    <mergeCell ref="A12074:D12074"/>
    <mergeCell ref="A12075:D12075"/>
    <mergeCell ref="A12064:H12064"/>
    <mergeCell ref="A12065:H12065"/>
    <mergeCell ref="A12066:D12066"/>
    <mergeCell ref="A12067:D12067"/>
    <mergeCell ref="A12068:D12068"/>
    <mergeCell ref="A12069:D12069"/>
    <mergeCell ref="E12069:G12069"/>
    <mergeCell ref="A12059:D12059"/>
    <mergeCell ref="E12059:G12059"/>
    <mergeCell ref="A12060:E12060"/>
    <mergeCell ref="F12060:H12060"/>
    <mergeCell ref="A12062:H12062"/>
    <mergeCell ref="A12063:C12063"/>
    <mergeCell ref="A12054:D12054"/>
    <mergeCell ref="E12054:G12054"/>
    <mergeCell ref="A12055:H12055"/>
    <mergeCell ref="A12056:D12056"/>
    <mergeCell ref="A12057:D12057"/>
    <mergeCell ref="A12058:D12058"/>
    <mergeCell ref="A12049:D12049"/>
    <mergeCell ref="A12050:D12050"/>
    <mergeCell ref="E12050:G12050"/>
    <mergeCell ref="A12051:H12051"/>
    <mergeCell ref="A12052:D12052"/>
    <mergeCell ref="A12053:D12053"/>
    <mergeCell ref="A12044:D12044"/>
    <mergeCell ref="E12044:G12044"/>
    <mergeCell ref="A12045:H12045"/>
    <mergeCell ref="A12046:D12046"/>
    <mergeCell ref="A12047:D12047"/>
    <mergeCell ref="A12048:D12048"/>
    <mergeCell ref="A12038:C12038"/>
    <mergeCell ref="A12039:H12039"/>
    <mergeCell ref="A12040:H12040"/>
    <mergeCell ref="A12041:D12041"/>
    <mergeCell ref="A12042:D12042"/>
    <mergeCell ref="A12043:D12043"/>
    <mergeCell ref="A12033:D12033"/>
    <mergeCell ref="A12034:D12034"/>
    <mergeCell ref="E12034:G12034"/>
    <mergeCell ref="A12035:E12035"/>
    <mergeCell ref="F12035:H12035"/>
    <mergeCell ref="A12037:H12037"/>
    <mergeCell ref="A12028:D12028"/>
    <mergeCell ref="A12029:D12029"/>
    <mergeCell ref="E12029:G12029"/>
    <mergeCell ref="A12030:H12030"/>
    <mergeCell ref="A12031:D12031"/>
    <mergeCell ref="A12032:D12032"/>
    <mergeCell ref="A12023:D12023"/>
    <mergeCell ref="A12024:D12024"/>
    <mergeCell ref="A12025:D12025"/>
    <mergeCell ref="E12025:G12025"/>
    <mergeCell ref="A12026:H12026"/>
    <mergeCell ref="A12027:D12027"/>
    <mergeCell ref="A12018:D12018"/>
    <mergeCell ref="A12019:D12019"/>
    <mergeCell ref="E12019:G12019"/>
    <mergeCell ref="A12020:H12020"/>
    <mergeCell ref="A12021:D12021"/>
    <mergeCell ref="A12022:D12022"/>
    <mergeCell ref="A12012:H12012"/>
    <mergeCell ref="A12013:C12013"/>
    <mergeCell ref="A12014:H12014"/>
    <mergeCell ref="A12015:H12015"/>
    <mergeCell ref="A12016:D12016"/>
    <mergeCell ref="A12017:D12017"/>
    <mergeCell ref="A12006:D12006"/>
    <mergeCell ref="A12007:D12007"/>
    <mergeCell ref="A12008:D12008"/>
    <mergeCell ref="A12009:D12009"/>
    <mergeCell ref="E12009:G12009"/>
    <mergeCell ref="A12010:E12010"/>
    <mergeCell ref="F12010:H12010"/>
    <mergeCell ref="A12001:H12001"/>
    <mergeCell ref="A12002:D12002"/>
    <mergeCell ref="A12003:D12003"/>
    <mergeCell ref="A12004:D12004"/>
    <mergeCell ref="E12004:G12004"/>
    <mergeCell ref="A12005:H12005"/>
    <mergeCell ref="A11996:D11996"/>
    <mergeCell ref="A11997:D11997"/>
    <mergeCell ref="A11998:D11998"/>
    <mergeCell ref="A11999:D11999"/>
    <mergeCell ref="A12000:D12000"/>
    <mergeCell ref="E12000:G12000"/>
    <mergeCell ref="A11991:D11991"/>
    <mergeCell ref="A11992:D11992"/>
    <mergeCell ref="A11993:D11993"/>
    <mergeCell ref="A11994:D11994"/>
    <mergeCell ref="E11994:G11994"/>
    <mergeCell ref="A11995:H11995"/>
    <mergeCell ref="A11985:E11985"/>
    <mergeCell ref="F11985:H11985"/>
    <mergeCell ref="A11987:H11987"/>
    <mergeCell ref="A11988:C11988"/>
    <mergeCell ref="A11989:H11989"/>
    <mergeCell ref="A11990:H11990"/>
    <mergeCell ref="A11980:H11980"/>
    <mergeCell ref="A11981:D11981"/>
    <mergeCell ref="A11982:D11982"/>
    <mergeCell ref="A11983:D11983"/>
    <mergeCell ref="A11984:D11984"/>
    <mergeCell ref="E11984:G11984"/>
    <mergeCell ref="A11975:D11975"/>
    <mergeCell ref="E11975:G11975"/>
    <mergeCell ref="A11976:H11976"/>
    <mergeCell ref="A11977:D11977"/>
    <mergeCell ref="A11978:D11978"/>
    <mergeCell ref="A11979:D11979"/>
    <mergeCell ref="E11979:G11979"/>
    <mergeCell ref="E11969:G11969"/>
    <mergeCell ref="A11970:H11970"/>
    <mergeCell ref="A11971:D11971"/>
    <mergeCell ref="A11972:D11972"/>
    <mergeCell ref="A11973:D11973"/>
    <mergeCell ref="A11974:D11974"/>
    <mergeCell ref="A11964:D11964"/>
    <mergeCell ref="A11965:D11965"/>
    <mergeCell ref="A11966:D11966"/>
    <mergeCell ref="A11967:D11967"/>
    <mergeCell ref="A11968:D11968"/>
    <mergeCell ref="A11969:D11969"/>
    <mergeCell ref="A11958:E11958"/>
    <mergeCell ref="F11958:H11958"/>
    <mergeCell ref="A11960:H11960"/>
    <mergeCell ref="A11961:C11961"/>
    <mergeCell ref="A11962:H11962"/>
    <mergeCell ref="A11963:H11963"/>
    <mergeCell ref="A11953:H11953"/>
    <mergeCell ref="A11954:D11954"/>
    <mergeCell ref="A11955:D11955"/>
    <mergeCell ref="A11956:D11956"/>
    <mergeCell ref="A11957:D11957"/>
    <mergeCell ref="E11957:G11957"/>
    <mergeCell ref="A11948:D11948"/>
    <mergeCell ref="E11948:G11948"/>
    <mergeCell ref="A11949:H11949"/>
    <mergeCell ref="A11950:D11950"/>
    <mergeCell ref="A11951:D11951"/>
    <mergeCell ref="A11952:D11952"/>
    <mergeCell ref="E11952:G11952"/>
    <mergeCell ref="E11942:G11942"/>
    <mergeCell ref="A11943:H11943"/>
    <mergeCell ref="A11944:D11944"/>
    <mergeCell ref="A11945:D11945"/>
    <mergeCell ref="A11946:D11946"/>
    <mergeCell ref="A11947:D11947"/>
    <mergeCell ref="A11937:D11937"/>
    <mergeCell ref="A11938:D11938"/>
    <mergeCell ref="A11939:D11939"/>
    <mergeCell ref="A11940:D11940"/>
    <mergeCell ref="A11941:D11941"/>
    <mergeCell ref="A11942:D11942"/>
    <mergeCell ref="A11931:E11931"/>
    <mergeCell ref="F11931:H11931"/>
    <mergeCell ref="A11933:H11933"/>
    <mergeCell ref="A11934:C11934"/>
    <mergeCell ref="A11935:H11935"/>
    <mergeCell ref="A11936:H11936"/>
    <mergeCell ref="A11926:H11926"/>
    <mergeCell ref="A11927:D11927"/>
    <mergeCell ref="A11928:D11928"/>
    <mergeCell ref="A11929:D11929"/>
    <mergeCell ref="A11930:D11930"/>
    <mergeCell ref="E11930:G11930"/>
    <mergeCell ref="A11921:D11921"/>
    <mergeCell ref="E11921:G11921"/>
    <mergeCell ref="A11922:H11922"/>
    <mergeCell ref="A11923:D11923"/>
    <mergeCell ref="A11924:D11924"/>
    <mergeCell ref="A11925:D11925"/>
    <mergeCell ref="E11925:G11925"/>
    <mergeCell ref="E11915:G11915"/>
    <mergeCell ref="A11916:H11916"/>
    <mergeCell ref="A11917:D11917"/>
    <mergeCell ref="A11918:D11918"/>
    <mergeCell ref="A11919:D11919"/>
    <mergeCell ref="A11920:D11920"/>
    <mergeCell ref="A11910:D11910"/>
    <mergeCell ref="A11911:D11911"/>
    <mergeCell ref="A11912:D11912"/>
    <mergeCell ref="A11913:D11913"/>
    <mergeCell ref="A11914:D11914"/>
    <mergeCell ref="A11915:D11915"/>
    <mergeCell ref="A11904:E11904"/>
    <mergeCell ref="F11904:H11904"/>
    <mergeCell ref="A11906:H11906"/>
    <mergeCell ref="A11907:C11907"/>
    <mergeCell ref="A11908:H11908"/>
    <mergeCell ref="A11909:H11909"/>
    <mergeCell ref="A11899:H11899"/>
    <mergeCell ref="A11900:D11900"/>
    <mergeCell ref="A11901:D11901"/>
    <mergeCell ref="A11902:D11902"/>
    <mergeCell ref="A11903:D11903"/>
    <mergeCell ref="E11903:G11903"/>
    <mergeCell ref="A11894:D11894"/>
    <mergeCell ref="E11894:G11894"/>
    <mergeCell ref="A11895:H11895"/>
    <mergeCell ref="A11896:D11896"/>
    <mergeCell ref="A11897:D11897"/>
    <mergeCell ref="A11898:D11898"/>
    <mergeCell ref="E11898:G11898"/>
    <mergeCell ref="E11888:G11888"/>
    <mergeCell ref="A11889:H11889"/>
    <mergeCell ref="A11890:D11890"/>
    <mergeCell ref="A11891:D11891"/>
    <mergeCell ref="A11892:D11892"/>
    <mergeCell ref="A11893:D11893"/>
    <mergeCell ref="A11883:D11883"/>
    <mergeCell ref="A11884:D11884"/>
    <mergeCell ref="A11885:D11885"/>
    <mergeCell ref="A11886:D11886"/>
    <mergeCell ref="A11887:D11887"/>
    <mergeCell ref="A11888:D11888"/>
    <mergeCell ref="A11877:E11877"/>
    <mergeCell ref="F11877:H11877"/>
    <mergeCell ref="A11879:H11879"/>
    <mergeCell ref="A11880:C11880"/>
    <mergeCell ref="A11881:H11881"/>
    <mergeCell ref="A11882:H11882"/>
    <mergeCell ref="A11872:H11872"/>
    <mergeCell ref="A11873:D11873"/>
    <mergeCell ref="A11874:D11874"/>
    <mergeCell ref="A11875:D11875"/>
    <mergeCell ref="A11876:D11876"/>
    <mergeCell ref="E11876:G11876"/>
    <mergeCell ref="A11867:D11867"/>
    <mergeCell ref="E11867:G11867"/>
    <mergeCell ref="A11868:H11868"/>
    <mergeCell ref="A11869:D11869"/>
    <mergeCell ref="A11870:D11870"/>
    <mergeCell ref="A11871:D11871"/>
    <mergeCell ref="E11871:G11871"/>
    <mergeCell ref="E11861:G11861"/>
    <mergeCell ref="A11862:H11862"/>
    <mergeCell ref="A11863:D11863"/>
    <mergeCell ref="A11864:D11864"/>
    <mergeCell ref="A11865:D11865"/>
    <mergeCell ref="A11866:D11866"/>
    <mergeCell ref="A11856:D11856"/>
    <mergeCell ref="A11857:D11857"/>
    <mergeCell ref="A11858:D11858"/>
    <mergeCell ref="A11859:D11859"/>
    <mergeCell ref="A11860:D11860"/>
    <mergeCell ref="A11861:D11861"/>
    <mergeCell ref="A11850:E11850"/>
    <mergeCell ref="F11850:H11850"/>
    <mergeCell ref="A11852:H11852"/>
    <mergeCell ref="A11853:C11853"/>
    <mergeCell ref="A11854:H11854"/>
    <mergeCell ref="A11855:H11855"/>
    <mergeCell ref="A11845:H11845"/>
    <mergeCell ref="A11846:D11846"/>
    <mergeCell ref="A11847:D11847"/>
    <mergeCell ref="A11848:D11848"/>
    <mergeCell ref="A11849:D11849"/>
    <mergeCell ref="E11849:G11849"/>
    <mergeCell ref="A11840:D11840"/>
    <mergeCell ref="E11840:G11840"/>
    <mergeCell ref="A11841:H11841"/>
    <mergeCell ref="A11842:D11842"/>
    <mergeCell ref="A11843:D11843"/>
    <mergeCell ref="A11844:D11844"/>
    <mergeCell ref="E11844:G11844"/>
    <mergeCell ref="E11834:G11834"/>
    <mergeCell ref="A11835:H11835"/>
    <mergeCell ref="A11836:D11836"/>
    <mergeCell ref="A11837:D11837"/>
    <mergeCell ref="A11838:D11838"/>
    <mergeCell ref="A11839:D11839"/>
    <mergeCell ref="A11829:D11829"/>
    <mergeCell ref="A11830:D11830"/>
    <mergeCell ref="A11831:D11831"/>
    <mergeCell ref="A11832:D11832"/>
    <mergeCell ref="A11833:D11833"/>
    <mergeCell ref="A11834:D11834"/>
    <mergeCell ref="A11823:E11823"/>
    <mergeCell ref="F11823:H11823"/>
    <mergeCell ref="A11825:H11825"/>
    <mergeCell ref="A11826:C11826"/>
    <mergeCell ref="A11827:H11827"/>
    <mergeCell ref="A11828:H11828"/>
    <mergeCell ref="A11818:H11818"/>
    <mergeCell ref="A11819:D11819"/>
    <mergeCell ref="A11820:D11820"/>
    <mergeCell ref="A11821:D11821"/>
    <mergeCell ref="A11822:D11822"/>
    <mergeCell ref="E11822:G11822"/>
    <mergeCell ref="A11813:D11813"/>
    <mergeCell ref="E11813:G11813"/>
    <mergeCell ref="A11814:H11814"/>
    <mergeCell ref="A11815:D11815"/>
    <mergeCell ref="A11816:D11816"/>
    <mergeCell ref="A11817:D11817"/>
    <mergeCell ref="E11817:G11817"/>
    <mergeCell ref="E11807:G11807"/>
    <mergeCell ref="A11808:H11808"/>
    <mergeCell ref="A11809:D11809"/>
    <mergeCell ref="A11810:D11810"/>
    <mergeCell ref="A11811:D11811"/>
    <mergeCell ref="A11812:D11812"/>
    <mergeCell ref="A11802:D11802"/>
    <mergeCell ref="A11803:D11803"/>
    <mergeCell ref="A11804:D11804"/>
    <mergeCell ref="A11805:D11805"/>
    <mergeCell ref="A11806:D11806"/>
    <mergeCell ref="A11807:D11807"/>
    <mergeCell ref="A11796:E11796"/>
    <mergeCell ref="F11796:H11796"/>
    <mergeCell ref="A11798:H11798"/>
    <mergeCell ref="A11799:C11799"/>
    <mergeCell ref="A11800:H11800"/>
    <mergeCell ref="A11801:H11801"/>
    <mergeCell ref="A11791:H11791"/>
    <mergeCell ref="A11792:D11792"/>
    <mergeCell ref="A11793:D11793"/>
    <mergeCell ref="A11794:D11794"/>
    <mergeCell ref="A11795:D11795"/>
    <mergeCell ref="E11795:G11795"/>
    <mergeCell ref="A11786:D11786"/>
    <mergeCell ref="E11786:G11786"/>
    <mergeCell ref="A11787:H11787"/>
    <mergeCell ref="A11788:D11788"/>
    <mergeCell ref="A11789:D11789"/>
    <mergeCell ref="A11790:D11790"/>
    <mergeCell ref="E11790:G11790"/>
    <mergeCell ref="E11780:G11780"/>
    <mergeCell ref="A11781:H11781"/>
    <mergeCell ref="A11782:D11782"/>
    <mergeCell ref="A11783:D11783"/>
    <mergeCell ref="A11784:D11784"/>
    <mergeCell ref="A11785:D11785"/>
    <mergeCell ref="A11775:D11775"/>
    <mergeCell ref="A11776:D11776"/>
    <mergeCell ref="A11777:D11777"/>
    <mergeCell ref="A11778:D11778"/>
    <mergeCell ref="A11779:D11779"/>
    <mergeCell ref="A11780:D11780"/>
    <mergeCell ref="A11769:E11769"/>
    <mergeCell ref="F11769:H11769"/>
    <mergeCell ref="A11771:H11771"/>
    <mergeCell ref="A11772:C11772"/>
    <mergeCell ref="A11773:H11773"/>
    <mergeCell ref="A11774:H11774"/>
    <mergeCell ref="A11764:H11764"/>
    <mergeCell ref="A11765:D11765"/>
    <mergeCell ref="A11766:D11766"/>
    <mergeCell ref="A11767:D11767"/>
    <mergeCell ref="A11768:D11768"/>
    <mergeCell ref="E11768:G11768"/>
    <mergeCell ref="A11759:D11759"/>
    <mergeCell ref="E11759:G11759"/>
    <mergeCell ref="A11760:H11760"/>
    <mergeCell ref="A11761:D11761"/>
    <mergeCell ref="A11762:D11762"/>
    <mergeCell ref="A11763:D11763"/>
    <mergeCell ref="E11763:G11763"/>
    <mergeCell ref="E11753:G11753"/>
    <mergeCell ref="A11754:H11754"/>
    <mergeCell ref="A11755:D11755"/>
    <mergeCell ref="A11756:D11756"/>
    <mergeCell ref="A11757:D11757"/>
    <mergeCell ref="A11758:D11758"/>
    <mergeCell ref="A11748:D11748"/>
    <mergeCell ref="A11749:D11749"/>
    <mergeCell ref="A11750:D11750"/>
    <mergeCell ref="A11751:D11751"/>
    <mergeCell ref="A11752:D11752"/>
    <mergeCell ref="A11753:D11753"/>
    <mergeCell ref="A11742:E11742"/>
    <mergeCell ref="F11742:H11742"/>
    <mergeCell ref="A11744:H11744"/>
    <mergeCell ref="A11745:C11745"/>
    <mergeCell ref="A11746:H11746"/>
    <mergeCell ref="A11747:H11747"/>
    <mergeCell ref="A11737:H11737"/>
    <mergeCell ref="A11738:D11738"/>
    <mergeCell ref="A11739:D11739"/>
    <mergeCell ref="A11740:D11740"/>
    <mergeCell ref="A11741:D11741"/>
    <mergeCell ref="E11741:G11741"/>
    <mergeCell ref="A11732:D11732"/>
    <mergeCell ref="E11732:G11732"/>
    <mergeCell ref="A11733:H11733"/>
    <mergeCell ref="A11734:D11734"/>
    <mergeCell ref="A11735:D11735"/>
    <mergeCell ref="A11736:D11736"/>
    <mergeCell ref="E11736:G11736"/>
    <mergeCell ref="E11726:G11726"/>
    <mergeCell ref="A11727:H11727"/>
    <mergeCell ref="A11728:D11728"/>
    <mergeCell ref="A11729:D11729"/>
    <mergeCell ref="A11730:D11730"/>
    <mergeCell ref="A11731:D11731"/>
    <mergeCell ref="A11721:D11721"/>
    <mergeCell ref="A11722:D11722"/>
    <mergeCell ref="A11723:D11723"/>
    <mergeCell ref="A11724:D11724"/>
    <mergeCell ref="A11725:D11725"/>
    <mergeCell ref="A11726:D11726"/>
    <mergeCell ref="A11715:E11715"/>
    <mergeCell ref="F11715:H11715"/>
    <mergeCell ref="A11717:H11717"/>
    <mergeCell ref="A11718:C11718"/>
    <mergeCell ref="A11719:H11719"/>
    <mergeCell ref="A11720:H11720"/>
    <mergeCell ref="A11710:H11710"/>
    <mergeCell ref="A11711:D11711"/>
    <mergeCell ref="A11712:D11712"/>
    <mergeCell ref="A11713:D11713"/>
    <mergeCell ref="A11714:D11714"/>
    <mergeCell ref="E11714:G11714"/>
    <mergeCell ref="A11705:D11705"/>
    <mergeCell ref="E11705:G11705"/>
    <mergeCell ref="A11706:H11706"/>
    <mergeCell ref="A11707:D11707"/>
    <mergeCell ref="A11708:D11708"/>
    <mergeCell ref="A11709:D11709"/>
    <mergeCell ref="E11709:G11709"/>
    <mergeCell ref="E11699:G11699"/>
    <mergeCell ref="A11700:H11700"/>
    <mergeCell ref="A11701:D11701"/>
    <mergeCell ref="A11702:D11702"/>
    <mergeCell ref="A11703:D11703"/>
    <mergeCell ref="A11704:D11704"/>
    <mergeCell ref="A11694:D11694"/>
    <mergeCell ref="A11695:D11695"/>
    <mergeCell ref="A11696:D11696"/>
    <mergeCell ref="A11697:D11697"/>
    <mergeCell ref="A11698:D11698"/>
    <mergeCell ref="A11699:D11699"/>
    <mergeCell ref="A11688:E11688"/>
    <mergeCell ref="F11688:H11688"/>
    <mergeCell ref="A11690:H11690"/>
    <mergeCell ref="A11691:C11691"/>
    <mergeCell ref="A11692:H11692"/>
    <mergeCell ref="A11693:H11693"/>
    <mergeCell ref="A11683:H11683"/>
    <mergeCell ref="A11684:D11684"/>
    <mergeCell ref="A11685:D11685"/>
    <mergeCell ref="A11686:D11686"/>
    <mergeCell ref="A11687:D11687"/>
    <mergeCell ref="E11687:G11687"/>
    <mergeCell ref="A11678:D11678"/>
    <mergeCell ref="E11678:G11678"/>
    <mergeCell ref="A11679:H11679"/>
    <mergeCell ref="A11680:D11680"/>
    <mergeCell ref="A11681:D11681"/>
    <mergeCell ref="A11682:D11682"/>
    <mergeCell ref="E11682:G11682"/>
    <mergeCell ref="E11672:G11672"/>
    <mergeCell ref="A11673:H11673"/>
    <mergeCell ref="A11674:D11674"/>
    <mergeCell ref="A11675:D11675"/>
    <mergeCell ref="A11676:D11676"/>
    <mergeCell ref="A11677:D11677"/>
    <mergeCell ref="A11667:D11667"/>
    <mergeCell ref="A11668:D11668"/>
    <mergeCell ref="A11669:D11669"/>
    <mergeCell ref="A11670:D11670"/>
    <mergeCell ref="A11671:D11671"/>
    <mergeCell ref="A11672:D11672"/>
    <mergeCell ref="A11661:E11661"/>
    <mergeCell ref="F11661:H11661"/>
    <mergeCell ref="A11663:H11663"/>
    <mergeCell ref="A11664:C11664"/>
    <mergeCell ref="A11665:H11665"/>
    <mergeCell ref="A11666:H11666"/>
    <mergeCell ref="A11656:H11656"/>
    <mergeCell ref="A11657:D11657"/>
    <mergeCell ref="A11658:D11658"/>
    <mergeCell ref="A11659:D11659"/>
    <mergeCell ref="A11660:D11660"/>
    <mergeCell ref="E11660:G11660"/>
    <mergeCell ref="A11651:D11651"/>
    <mergeCell ref="E11651:G11651"/>
    <mergeCell ref="A11652:H11652"/>
    <mergeCell ref="A11653:D11653"/>
    <mergeCell ref="A11654:D11654"/>
    <mergeCell ref="A11655:D11655"/>
    <mergeCell ref="E11655:G11655"/>
    <mergeCell ref="E11645:G11645"/>
    <mergeCell ref="A11646:H11646"/>
    <mergeCell ref="A11647:D11647"/>
    <mergeCell ref="A11648:D11648"/>
    <mergeCell ref="A11649:D11649"/>
    <mergeCell ref="A11650:D11650"/>
    <mergeCell ref="A11640:D11640"/>
    <mergeCell ref="A11641:D11641"/>
    <mergeCell ref="A11642:D11642"/>
    <mergeCell ref="A11643:D11643"/>
    <mergeCell ref="A11644:D11644"/>
    <mergeCell ref="A11645:D11645"/>
    <mergeCell ref="A11634:E11634"/>
    <mergeCell ref="F11634:H11634"/>
    <mergeCell ref="A11636:H11636"/>
    <mergeCell ref="A11637:C11637"/>
    <mergeCell ref="A11638:H11638"/>
    <mergeCell ref="A11639:H11639"/>
    <mergeCell ref="A11629:H11629"/>
    <mergeCell ref="A11630:D11630"/>
    <mergeCell ref="A11631:D11631"/>
    <mergeCell ref="A11632:D11632"/>
    <mergeCell ref="A11633:D11633"/>
    <mergeCell ref="E11633:G11633"/>
    <mergeCell ref="A11624:D11624"/>
    <mergeCell ref="E11624:G11624"/>
    <mergeCell ref="A11625:H11625"/>
    <mergeCell ref="A11626:D11626"/>
    <mergeCell ref="A11627:D11627"/>
    <mergeCell ref="A11628:D11628"/>
    <mergeCell ref="E11628:G11628"/>
    <mergeCell ref="E11618:G11618"/>
    <mergeCell ref="A11619:H11619"/>
    <mergeCell ref="A11620:D11620"/>
    <mergeCell ref="A11621:D11621"/>
    <mergeCell ref="A11622:D11622"/>
    <mergeCell ref="A11623:D11623"/>
    <mergeCell ref="A11613:D11613"/>
    <mergeCell ref="A11614:D11614"/>
    <mergeCell ref="A11615:D11615"/>
    <mergeCell ref="A11616:D11616"/>
    <mergeCell ref="A11617:D11617"/>
    <mergeCell ref="A11618:D11618"/>
    <mergeCell ref="A11607:E11607"/>
    <mergeCell ref="F11607:H11607"/>
    <mergeCell ref="A11609:H11609"/>
    <mergeCell ref="A11610:C11610"/>
    <mergeCell ref="A11611:H11611"/>
    <mergeCell ref="A11612:H11612"/>
    <mergeCell ref="A11602:H11602"/>
    <mergeCell ref="A11603:D11603"/>
    <mergeCell ref="A11604:D11604"/>
    <mergeCell ref="A11605:D11605"/>
    <mergeCell ref="A11606:D11606"/>
    <mergeCell ref="E11606:G11606"/>
    <mergeCell ref="A11597:D11597"/>
    <mergeCell ref="E11597:G11597"/>
    <mergeCell ref="A11598:H11598"/>
    <mergeCell ref="A11599:D11599"/>
    <mergeCell ref="A11600:D11600"/>
    <mergeCell ref="A11601:D11601"/>
    <mergeCell ref="E11601:G11601"/>
    <mergeCell ref="E11591:G11591"/>
    <mergeCell ref="A11592:H11592"/>
    <mergeCell ref="A11593:D11593"/>
    <mergeCell ref="A11594:D11594"/>
    <mergeCell ref="A11595:D11595"/>
    <mergeCell ref="A11596:D11596"/>
    <mergeCell ref="A11586:D11586"/>
    <mergeCell ref="A11587:D11587"/>
    <mergeCell ref="A11588:D11588"/>
    <mergeCell ref="A11589:D11589"/>
    <mergeCell ref="A11590:D11590"/>
    <mergeCell ref="A11591:D11591"/>
    <mergeCell ref="A11580:E11580"/>
    <mergeCell ref="F11580:H11580"/>
    <mergeCell ref="A11582:H11582"/>
    <mergeCell ref="A11583:C11583"/>
    <mergeCell ref="A11584:H11584"/>
    <mergeCell ref="A11585:H11585"/>
    <mergeCell ref="A11575:H11575"/>
    <mergeCell ref="A11576:D11576"/>
    <mergeCell ref="A11577:D11577"/>
    <mergeCell ref="A11578:D11578"/>
    <mergeCell ref="A11579:D11579"/>
    <mergeCell ref="E11579:G11579"/>
    <mergeCell ref="A11570:D11570"/>
    <mergeCell ref="E11570:G11570"/>
    <mergeCell ref="A11571:H11571"/>
    <mergeCell ref="A11572:D11572"/>
    <mergeCell ref="A11573:D11573"/>
    <mergeCell ref="A11574:D11574"/>
    <mergeCell ref="E11574:G11574"/>
    <mergeCell ref="E11564:G11564"/>
    <mergeCell ref="A11565:H11565"/>
    <mergeCell ref="A11566:D11566"/>
    <mergeCell ref="A11567:D11567"/>
    <mergeCell ref="A11568:D11568"/>
    <mergeCell ref="A11569:D11569"/>
    <mergeCell ref="A11559:D11559"/>
    <mergeCell ref="A11560:D11560"/>
    <mergeCell ref="A11561:D11561"/>
    <mergeCell ref="A11562:D11562"/>
    <mergeCell ref="A11563:D11563"/>
    <mergeCell ref="A11564:D11564"/>
    <mergeCell ref="A11553:E11553"/>
    <mergeCell ref="F11553:H11553"/>
    <mergeCell ref="A11555:H11555"/>
    <mergeCell ref="A11556:C11556"/>
    <mergeCell ref="A11557:H11557"/>
    <mergeCell ref="A11558:H11558"/>
    <mergeCell ref="A11548:H11548"/>
    <mergeCell ref="A11549:D11549"/>
    <mergeCell ref="A11550:D11550"/>
    <mergeCell ref="A11551:D11551"/>
    <mergeCell ref="A11552:D11552"/>
    <mergeCell ref="E11552:G11552"/>
    <mergeCell ref="A11543:D11543"/>
    <mergeCell ref="E11543:G11543"/>
    <mergeCell ref="A11544:H11544"/>
    <mergeCell ref="A11545:D11545"/>
    <mergeCell ref="A11546:D11546"/>
    <mergeCell ref="A11547:D11547"/>
    <mergeCell ref="E11547:G11547"/>
    <mergeCell ref="E11537:G11537"/>
    <mergeCell ref="A11538:H11538"/>
    <mergeCell ref="A11539:D11539"/>
    <mergeCell ref="A11540:D11540"/>
    <mergeCell ref="A11541:D11541"/>
    <mergeCell ref="A11542:D11542"/>
    <mergeCell ref="A11532:D11532"/>
    <mergeCell ref="A11533:D11533"/>
    <mergeCell ref="A11534:D11534"/>
    <mergeCell ref="A11535:D11535"/>
    <mergeCell ref="A11536:D11536"/>
    <mergeCell ref="A11537:D11537"/>
    <mergeCell ref="A11526:E11526"/>
    <mergeCell ref="F11526:H11526"/>
    <mergeCell ref="A11528:H11528"/>
    <mergeCell ref="A11529:C11529"/>
    <mergeCell ref="A11530:H11530"/>
    <mergeCell ref="A11531:H11531"/>
    <mergeCell ref="A11521:H11521"/>
    <mergeCell ref="A11522:D11522"/>
    <mergeCell ref="A11523:D11523"/>
    <mergeCell ref="A11524:D11524"/>
    <mergeCell ref="A11525:D11525"/>
    <mergeCell ref="E11525:G11525"/>
    <mergeCell ref="A11516:D11516"/>
    <mergeCell ref="E11516:G11516"/>
    <mergeCell ref="A11517:H11517"/>
    <mergeCell ref="A11518:D11518"/>
    <mergeCell ref="A11519:D11519"/>
    <mergeCell ref="A11520:D11520"/>
    <mergeCell ref="E11520:G11520"/>
    <mergeCell ref="E11510:G11510"/>
    <mergeCell ref="A11511:H11511"/>
    <mergeCell ref="A11512:D11512"/>
    <mergeCell ref="A11513:D11513"/>
    <mergeCell ref="A11514:D11514"/>
    <mergeCell ref="A11515:D11515"/>
    <mergeCell ref="A11505:D11505"/>
    <mergeCell ref="A11506:D11506"/>
    <mergeCell ref="A11507:D11507"/>
    <mergeCell ref="A11508:D11508"/>
    <mergeCell ref="A11509:D11509"/>
    <mergeCell ref="A11510:D11510"/>
    <mergeCell ref="A11499:E11499"/>
    <mergeCell ref="F11499:H11499"/>
    <mergeCell ref="A11501:H11501"/>
    <mergeCell ref="A11502:C11502"/>
    <mergeCell ref="A11503:H11503"/>
    <mergeCell ref="A11504:H11504"/>
    <mergeCell ref="A11493:D11493"/>
    <mergeCell ref="E11493:G11493"/>
    <mergeCell ref="A11495:D11495"/>
    <mergeCell ref="A11496:D11496"/>
    <mergeCell ref="A11497:D11497"/>
    <mergeCell ref="A11498:D11498"/>
    <mergeCell ref="E11498:G11498"/>
    <mergeCell ref="A11487:D11487"/>
    <mergeCell ref="A11488:D11488"/>
    <mergeCell ref="A11489:D11489"/>
    <mergeCell ref="E11489:G11489"/>
    <mergeCell ref="A11491:D11491"/>
    <mergeCell ref="A11492:D11492"/>
    <mergeCell ref="A11481:D11481"/>
    <mergeCell ref="A11482:D11482"/>
    <mergeCell ref="A11483:D11483"/>
    <mergeCell ref="A11484:D11484"/>
    <mergeCell ref="E11484:G11484"/>
    <mergeCell ref="A11486:D11486"/>
    <mergeCell ref="A11474:C11474"/>
    <mergeCell ref="A11475:H11475"/>
    <mergeCell ref="A11477:D11477"/>
    <mergeCell ref="A11478:D11478"/>
    <mergeCell ref="A11479:D11479"/>
    <mergeCell ref="A11480:D11480"/>
    <mergeCell ref="A11469:D11469"/>
    <mergeCell ref="A11470:D11470"/>
    <mergeCell ref="E11470:G11470"/>
    <mergeCell ref="A11471:E11471"/>
    <mergeCell ref="F11471:H11471"/>
    <mergeCell ref="A11473:H11473"/>
    <mergeCell ref="A11464:D11464"/>
    <mergeCell ref="A11465:D11465"/>
    <mergeCell ref="E11465:G11465"/>
    <mergeCell ref="A11466:H11466"/>
    <mergeCell ref="A11467:D11467"/>
    <mergeCell ref="A11468:D11468"/>
    <mergeCell ref="A11459:D11459"/>
    <mergeCell ref="A11460:D11460"/>
    <mergeCell ref="A11461:D11461"/>
    <mergeCell ref="E11461:G11461"/>
    <mergeCell ref="A11462:H11462"/>
    <mergeCell ref="A11463:D11463"/>
    <mergeCell ref="A11454:D11454"/>
    <mergeCell ref="A11455:D11455"/>
    <mergeCell ref="E11455:G11455"/>
    <mergeCell ref="A11456:H11456"/>
    <mergeCell ref="A11457:D11457"/>
    <mergeCell ref="A11458:D11458"/>
    <mergeCell ref="A11448:H11448"/>
    <mergeCell ref="A11449:C11449"/>
    <mergeCell ref="A11450:H11450"/>
    <mergeCell ref="A11451:H11451"/>
    <mergeCell ref="A11452:D11452"/>
    <mergeCell ref="A11453:D11453"/>
    <mergeCell ref="A11442:D11442"/>
    <mergeCell ref="A11443:D11443"/>
    <mergeCell ref="A11444:D11444"/>
    <mergeCell ref="A11445:D11445"/>
    <mergeCell ref="E11445:G11445"/>
    <mergeCell ref="A11446:E11446"/>
    <mergeCell ref="F11446:H11446"/>
    <mergeCell ref="A11437:H11437"/>
    <mergeCell ref="A11438:D11438"/>
    <mergeCell ref="A11439:D11439"/>
    <mergeCell ref="A11440:D11440"/>
    <mergeCell ref="E11440:G11440"/>
    <mergeCell ref="A11441:H11441"/>
    <mergeCell ref="A11431:H11431"/>
    <mergeCell ref="A11432:D11432"/>
    <mergeCell ref="A11433:D11433"/>
    <mergeCell ref="A11434:D11434"/>
    <mergeCell ref="A11435:D11435"/>
    <mergeCell ref="A11436:D11436"/>
    <mergeCell ref="E11436:G11436"/>
    <mergeCell ref="A11425:H11425"/>
    <mergeCell ref="A11426:H11426"/>
    <mergeCell ref="A11427:D11427"/>
    <mergeCell ref="A11428:D11428"/>
    <mergeCell ref="A11429:D11429"/>
    <mergeCell ref="A11430:D11430"/>
    <mergeCell ref="E11430:G11430"/>
    <mergeCell ref="A11420:D11420"/>
    <mergeCell ref="E11420:G11420"/>
    <mergeCell ref="A11421:E11421"/>
    <mergeCell ref="F11421:H11421"/>
    <mergeCell ref="A11423:H11423"/>
    <mergeCell ref="A11424:C11424"/>
    <mergeCell ref="A11415:D11415"/>
    <mergeCell ref="E11415:G11415"/>
    <mergeCell ref="A11416:H11416"/>
    <mergeCell ref="A11417:D11417"/>
    <mergeCell ref="A11418:D11418"/>
    <mergeCell ref="A11419:D11419"/>
    <mergeCell ref="A11410:D11410"/>
    <mergeCell ref="A11411:D11411"/>
    <mergeCell ref="E11411:G11411"/>
    <mergeCell ref="A11412:H11412"/>
    <mergeCell ref="A11413:D11413"/>
    <mergeCell ref="A11414:D11414"/>
    <mergeCell ref="A11405:D11405"/>
    <mergeCell ref="E11405:G11405"/>
    <mergeCell ref="A11406:H11406"/>
    <mergeCell ref="A11407:D11407"/>
    <mergeCell ref="A11408:D11408"/>
    <mergeCell ref="A11409:D11409"/>
    <mergeCell ref="A11399:C11399"/>
    <mergeCell ref="A11400:H11400"/>
    <mergeCell ref="A11401:H11401"/>
    <mergeCell ref="A11402:D11402"/>
    <mergeCell ref="A11403:D11403"/>
    <mergeCell ref="A11404:D11404"/>
    <mergeCell ref="A11394:D11394"/>
    <mergeCell ref="A11395:D11395"/>
    <mergeCell ref="E11395:G11395"/>
    <mergeCell ref="A11396:E11396"/>
    <mergeCell ref="F11396:H11396"/>
    <mergeCell ref="A11398:H11398"/>
    <mergeCell ref="A11389:D11389"/>
    <mergeCell ref="A11390:D11390"/>
    <mergeCell ref="E11390:G11390"/>
    <mergeCell ref="A11391:H11391"/>
    <mergeCell ref="A11392:D11392"/>
    <mergeCell ref="A11393:D11393"/>
    <mergeCell ref="A11384:D11384"/>
    <mergeCell ref="A11385:D11385"/>
    <mergeCell ref="A11386:D11386"/>
    <mergeCell ref="E11386:G11386"/>
    <mergeCell ref="A11387:H11387"/>
    <mergeCell ref="A11388:D11388"/>
    <mergeCell ref="A11379:D11379"/>
    <mergeCell ref="A11380:D11380"/>
    <mergeCell ref="E11380:G11380"/>
    <mergeCell ref="A11381:H11381"/>
    <mergeCell ref="A11382:D11382"/>
    <mergeCell ref="A11383:D11383"/>
    <mergeCell ref="A11373:H11373"/>
    <mergeCell ref="A11374:C11374"/>
    <mergeCell ref="A11375:H11375"/>
    <mergeCell ref="A11376:H11376"/>
    <mergeCell ref="A11377:D11377"/>
    <mergeCell ref="A11378:D11378"/>
    <mergeCell ref="A11367:D11367"/>
    <mergeCell ref="A11368:D11368"/>
    <mergeCell ref="A11369:D11369"/>
    <mergeCell ref="A11370:D11370"/>
    <mergeCell ref="E11370:G11370"/>
    <mergeCell ref="A11371:E11371"/>
    <mergeCell ref="F11371:H11371"/>
    <mergeCell ref="A11362:H11362"/>
    <mergeCell ref="A11363:D11363"/>
    <mergeCell ref="A11364:D11364"/>
    <mergeCell ref="A11365:D11365"/>
    <mergeCell ref="E11365:G11365"/>
    <mergeCell ref="A11366:H11366"/>
    <mergeCell ref="A11356:H11356"/>
    <mergeCell ref="A11357:D11357"/>
    <mergeCell ref="A11358:D11358"/>
    <mergeCell ref="A11359:D11359"/>
    <mergeCell ref="A11360:D11360"/>
    <mergeCell ref="A11361:D11361"/>
    <mergeCell ref="E11361:G11361"/>
    <mergeCell ref="A11350:H11350"/>
    <mergeCell ref="A11351:H11351"/>
    <mergeCell ref="A11352:D11352"/>
    <mergeCell ref="A11353:D11353"/>
    <mergeCell ref="A11354:D11354"/>
    <mergeCell ref="A11355:D11355"/>
    <mergeCell ref="E11355:G11355"/>
    <mergeCell ref="A11345:D11345"/>
    <mergeCell ref="E11345:G11345"/>
    <mergeCell ref="A11346:E11346"/>
    <mergeCell ref="F11346:H11346"/>
    <mergeCell ref="A11348:H11348"/>
    <mergeCell ref="A11349:C11349"/>
    <mergeCell ref="A11340:D11340"/>
    <mergeCell ref="E11340:G11340"/>
    <mergeCell ref="A11341:H11341"/>
    <mergeCell ref="A11342:D11342"/>
    <mergeCell ref="A11343:D11343"/>
    <mergeCell ref="A11344:D11344"/>
    <mergeCell ref="A11335:D11335"/>
    <mergeCell ref="A11336:D11336"/>
    <mergeCell ref="E11336:G11336"/>
    <mergeCell ref="A11337:H11337"/>
    <mergeCell ref="A11338:D11338"/>
    <mergeCell ref="A11339:D11339"/>
    <mergeCell ref="A11330:D11330"/>
    <mergeCell ref="E11330:G11330"/>
    <mergeCell ref="A11331:H11331"/>
    <mergeCell ref="A11332:D11332"/>
    <mergeCell ref="A11333:D11333"/>
    <mergeCell ref="A11334:D11334"/>
    <mergeCell ref="A11324:C11324"/>
    <mergeCell ref="A11325:H11325"/>
    <mergeCell ref="A11326:H11326"/>
    <mergeCell ref="A11327:D11327"/>
    <mergeCell ref="A11328:D11328"/>
    <mergeCell ref="A11329:D11329"/>
    <mergeCell ref="A11319:D11319"/>
    <mergeCell ref="A11320:D11320"/>
    <mergeCell ref="E11320:G11320"/>
    <mergeCell ref="A11321:E11321"/>
    <mergeCell ref="F11321:H11321"/>
    <mergeCell ref="A11323:H11323"/>
    <mergeCell ref="A11314:D11314"/>
    <mergeCell ref="A11315:D11315"/>
    <mergeCell ref="E11315:G11315"/>
    <mergeCell ref="A11316:H11316"/>
    <mergeCell ref="A11317:D11317"/>
    <mergeCell ref="A11318:D11318"/>
    <mergeCell ref="A11309:D11309"/>
    <mergeCell ref="A11310:D11310"/>
    <mergeCell ref="A11311:D11311"/>
    <mergeCell ref="E11311:G11311"/>
    <mergeCell ref="A11312:H11312"/>
    <mergeCell ref="A11313:D11313"/>
    <mergeCell ref="A11304:D11304"/>
    <mergeCell ref="A11305:D11305"/>
    <mergeCell ref="E11305:G11305"/>
    <mergeCell ref="A11306:H11306"/>
    <mergeCell ref="A11307:D11307"/>
    <mergeCell ref="A11308:D11308"/>
    <mergeCell ref="A11298:H11298"/>
    <mergeCell ref="A11299:C11299"/>
    <mergeCell ref="A11300:H11300"/>
    <mergeCell ref="A11301:H11301"/>
    <mergeCell ref="A11302:D11302"/>
    <mergeCell ref="A11303:D11303"/>
    <mergeCell ref="A11292:D11292"/>
    <mergeCell ref="A11293:D11293"/>
    <mergeCell ref="A11294:D11294"/>
    <mergeCell ref="A11295:D11295"/>
    <mergeCell ref="E11295:G11295"/>
    <mergeCell ref="A11296:E11296"/>
    <mergeCell ref="F11296:H11296"/>
    <mergeCell ref="A11287:H11287"/>
    <mergeCell ref="A11288:D11288"/>
    <mergeCell ref="A11289:D11289"/>
    <mergeCell ref="A11290:D11290"/>
    <mergeCell ref="E11290:G11290"/>
    <mergeCell ref="A11291:H11291"/>
    <mergeCell ref="A11281:H11281"/>
    <mergeCell ref="A11282:D11282"/>
    <mergeCell ref="A11283:D11283"/>
    <mergeCell ref="A11284:D11284"/>
    <mergeCell ref="A11285:D11285"/>
    <mergeCell ref="A11286:D11286"/>
    <mergeCell ref="E11286:G11286"/>
    <mergeCell ref="A11275:H11275"/>
    <mergeCell ref="A11276:H11276"/>
    <mergeCell ref="A11277:D11277"/>
    <mergeCell ref="A11278:D11278"/>
    <mergeCell ref="A11279:D11279"/>
    <mergeCell ref="A11280:D11280"/>
    <mergeCell ref="E11280:G11280"/>
    <mergeCell ref="A11270:D11270"/>
    <mergeCell ref="E11270:G11270"/>
    <mergeCell ref="A11271:E11271"/>
    <mergeCell ref="F11271:H11271"/>
    <mergeCell ref="A11273:H11273"/>
    <mergeCell ref="A11274:C11274"/>
    <mergeCell ref="A11265:D11265"/>
    <mergeCell ref="E11265:G11265"/>
    <mergeCell ref="A11266:H11266"/>
    <mergeCell ref="A11267:D11267"/>
    <mergeCell ref="A11268:D11268"/>
    <mergeCell ref="A11269:D11269"/>
    <mergeCell ref="A11260:D11260"/>
    <mergeCell ref="A11261:D11261"/>
    <mergeCell ref="E11261:G11261"/>
    <mergeCell ref="A11262:H11262"/>
    <mergeCell ref="A11263:D11263"/>
    <mergeCell ref="A11264:D11264"/>
    <mergeCell ref="A11255:D11255"/>
    <mergeCell ref="E11255:G11255"/>
    <mergeCell ref="A11256:H11256"/>
    <mergeCell ref="A11257:D11257"/>
    <mergeCell ref="A11258:D11258"/>
    <mergeCell ref="A11259:D11259"/>
    <mergeCell ref="A11249:C11249"/>
    <mergeCell ref="A11250:H11250"/>
    <mergeCell ref="A11251:H11251"/>
    <mergeCell ref="A11252:D11252"/>
    <mergeCell ref="A11253:D11253"/>
    <mergeCell ref="A11254:D11254"/>
    <mergeCell ref="A11244:D11244"/>
    <mergeCell ref="A11245:D11245"/>
    <mergeCell ref="E11245:G11245"/>
    <mergeCell ref="A11246:E11246"/>
    <mergeCell ref="F11246:H11246"/>
    <mergeCell ref="A11248:H11248"/>
    <mergeCell ref="A11239:D11239"/>
    <mergeCell ref="A11240:D11240"/>
    <mergeCell ref="E11240:G11240"/>
    <mergeCell ref="A11241:H11241"/>
    <mergeCell ref="A11242:D11242"/>
    <mergeCell ref="A11243:D11243"/>
    <mergeCell ref="A11234:D11234"/>
    <mergeCell ref="A11235:D11235"/>
    <mergeCell ref="A11236:D11236"/>
    <mergeCell ref="E11236:G11236"/>
    <mergeCell ref="A11237:H11237"/>
    <mergeCell ref="A11238:D11238"/>
    <mergeCell ref="A11229:D11229"/>
    <mergeCell ref="A11230:D11230"/>
    <mergeCell ref="E11230:G11230"/>
    <mergeCell ref="A11231:H11231"/>
    <mergeCell ref="A11232:D11232"/>
    <mergeCell ref="A11233:D11233"/>
    <mergeCell ref="A11223:H11223"/>
    <mergeCell ref="A11224:C11224"/>
    <mergeCell ref="A11225:H11225"/>
    <mergeCell ref="A11226:H11226"/>
    <mergeCell ref="A11227:D11227"/>
    <mergeCell ref="A11228:D11228"/>
    <mergeCell ref="A11217:D11217"/>
    <mergeCell ref="A11218:D11218"/>
    <mergeCell ref="A11219:D11219"/>
    <mergeCell ref="A11220:D11220"/>
    <mergeCell ref="E11220:G11220"/>
    <mergeCell ref="A11221:E11221"/>
    <mergeCell ref="F11221:H11221"/>
    <mergeCell ref="A11212:H11212"/>
    <mergeCell ref="A11213:D11213"/>
    <mergeCell ref="A11214:D11214"/>
    <mergeCell ref="A11215:D11215"/>
    <mergeCell ref="E11215:G11215"/>
    <mergeCell ref="A11216:H11216"/>
    <mergeCell ref="A11206:H11206"/>
    <mergeCell ref="A11207:D11207"/>
    <mergeCell ref="A11208:D11208"/>
    <mergeCell ref="A11209:D11209"/>
    <mergeCell ref="A11210:D11210"/>
    <mergeCell ref="A11211:D11211"/>
    <mergeCell ref="E11211:G11211"/>
    <mergeCell ref="A11200:H11200"/>
    <mergeCell ref="A11201:H11201"/>
    <mergeCell ref="A11202:D11202"/>
    <mergeCell ref="A11203:D11203"/>
    <mergeCell ref="A11204:D11204"/>
    <mergeCell ref="A11205:D11205"/>
    <mergeCell ref="E11205:G11205"/>
    <mergeCell ref="A11195:D11195"/>
    <mergeCell ref="E11195:G11195"/>
    <mergeCell ref="A11196:E11196"/>
    <mergeCell ref="F11196:H11196"/>
    <mergeCell ref="A11198:H11198"/>
    <mergeCell ref="A11199:C11199"/>
    <mergeCell ref="A11190:D11190"/>
    <mergeCell ref="E11190:G11190"/>
    <mergeCell ref="A11191:H11191"/>
    <mergeCell ref="A11192:D11192"/>
    <mergeCell ref="A11193:D11193"/>
    <mergeCell ref="A11194:D11194"/>
    <mergeCell ref="A11185:D11185"/>
    <mergeCell ref="A11186:D11186"/>
    <mergeCell ref="E11186:G11186"/>
    <mergeCell ref="A11187:H11187"/>
    <mergeCell ref="A11188:D11188"/>
    <mergeCell ref="A11189:D11189"/>
    <mergeCell ref="A11180:D11180"/>
    <mergeCell ref="E11180:G11180"/>
    <mergeCell ref="A11181:H11181"/>
    <mergeCell ref="A11182:D11182"/>
    <mergeCell ref="A11183:D11183"/>
    <mergeCell ref="A11184:D11184"/>
    <mergeCell ref="A11174:C11174"/>
    <mergeCell ref="A11175:H11175"/>
    <mergeCell ref="A11176:H11176"/>
    <mergeCell ref="A11177:D11177"/>
    <mergeCell ref="A11178:D11178"/>
    <mergeCell ref="A11179:D11179"/>
    <mergeCell ref="A11169:D11169"/>
    <mergeCell ref="A11170:D11170"/>
    <mergeCell ref="E11170:G11170"/>
    <mergeCell ref="A11171:E11171"/>
    <mergeCell ref="F11171:H11171"/>
    <mergeCell ref="A11173:H11173"/>
    <mergeCell ref="A11164:D11164"/>
    <mergeCell ref="A11165:D11165"/>
    <mergeCell ref="E11165:G11165"/>
    <mergeCell ref="A11166:H11166"/>
    <mergeCell ref="A11167:D11167"/>
    <mergeCell ref="A11168:D11168"/>
    <mergeCell ref="A11159:D11159"/>
    <mergeCell ref="A11160:D11160"/>
    <mergeCell ref="A11161:D11161"/>
    <mergeCell ref="E11161:G11161"/>
    <mergeCell ref="A11162:H11162"/>
    <mergeCell ref="A11163:D11163"/>
    <mergeCell ref="A11154:D11154"/>
    <mergeCell ref="A11155:D11155"/>
    <mergeCell ref="E11155:G11155"/>
    <mergeCell ref="A11156:H11156"/>
    <mergeCell ref="A11157:D11157"/>
    <mergeCell ref="A11158:D11158"/>
    <mergeCell ref="A11148:H11148"/>
    <mergeCell ref="A11149:C11149"/>
    <mergeCell ref="A11150:H11150"/>
    <mergeCell ref="A11151:H11151"/>
    <mergeCell ref="A11152:D11152"/>
    <mergeCell ref="A11153:D11153"/>
    <mergeCell ref="A11142:D11142"/>
    <mergeCell ref="A11143:D11143"/>
    <mergeCell ref="A11144:D11144"/>
    <mergeCell ref="A11145:D11145"/>
    <mergeCell ref="E11145:G11145"/>
    <mergeCell ref="A11146:E11146"/>
    <mergeCell ref="F11146:H11146"/>
    <mergeCell ref="A11137:H11137"/>
    <mergeCell ref="A11138:D11138"/>
    <mergeCell ref="A11139:D11139"/>
    <mergeCell ref="A11140:D11140"/>
    <mergeCell ref="E11140:G11140"/>
    <mergeCell ref="A11141:H11141"/>
    <mergeCell ref="A11131:H11131"/>
    <mergeCell ref="A11132:D11132"/>
    <mergeCell ref="A11133:D11133"/>
    <mergeCell ref="A11134:D11134"/>
    <mergeCell ref="A11135:D11135"/>
    <mergeCell ref="A11136:D11136"/>
    <mergeCell ref="E11136:G11136"/>
    <mergeCell ref="A11125:H11125"/>
    <mergeCell ref="A11126:H11126"/>
    <mergeCell ref="A11127:D11127"/>
    <mergeCell ref="A11128:D11128"/>
    <mergeCell ref="A11129:D11129"/>
    <mergeCell ref="A11130:D11130"/>
    <mergeCell ref="E11130:G11130"/>
    <mergeCell ref="A11120:D11120"/>
    <mergeCell ref="E11120:G11120"/>
    <mergeCell ref="A11121:E11121"/>
    <mergeCell ref="F11121:H11121"/>
    <mergeCell ref="A11123:H11123"/>
    <mergeCell ref="A11124:C11124"/>
    <mergeCell ref="A11115:D11115"/>
    <mergeCell ref="E11115:G11115"/>
    <mergeCell ref="A11116:H11116"/>
    <mergeCell ref="A11117:D11117"/>
    <mergeCell ref="A11118:D11118"/>
    <mergeCell ref="A11119:D11119"/>
    <mergeCell ref="A11110:D11110"/>
    <mergeCell ref="A11111:D11111"/>
    <mergeCell ref="E11111:G11111"/>
    <mergeCell ref="A11112:H11112"/>
    <mergeCell ref="A11113:D11113"/>
    <mergeCell ref="A11114:D11114"/>
    <mergeCell ref="A11105:D11105"/>
    <mergeCell ref="E11105:G11105"/>
    <mergeCell ref="A11106:H11106"/>
    <mergeCell ref="A11107:D11107"/>
    <mergeCell ref="A11108:D11108"/>
    <mergeCell ref="A11109:D11109"/>
    <mergeCell ref="A11099:C11099"/>
    <mergeCell ref="A11100:H11100"/>
    <mergeCell ref="A11101:H11101"/>
    <mergeCell ref="A11102:D11102"/>
    <mergeCell ref="A11103:D11103"/>
    <mergeCell ref="A11104:D11104"/>
    <mergeCell ref="A11094:D11094"/>
    <mergeCell ref="A11095:D11095"/>
    <mergeCell ref="E11095:G11095"/>
    <mergeCell ref="A11096:E11096"/>
    <mergeCell ref="F11096:H11096"/>
    <mergeCell ref="A11098:H11098"/>
    <mergeCell ref="A11089:D11089"/>
    <mergeCell ref="A11090:D11090"/>
    <mergeCell ref="E11090:G11090"/>
    <mergeCell ref="A11091:H11091"/>
    <mergeCell ref="A11092:D11092"/>
    <mergeCell ref="A11093:D11093"/>
    <mergeCell ref="A11084:D11084"/>
    <mergeCell ref="A11085:D11085"/>
    <mergeCell ref="A11086:D11086"/>
    <mergeCell ref="E11086:G11086"/>
    <mergeCell ref="A11087:H11087"/>
    <mergeCell ref="A11088:D11088"/>
    <mergeCell ref="A11079:D11079"/>
    <mergeCell ref="A11080:D11080"/>
    <mergeCell ref="E11080:G11080"/>
    <mergeCell ref="A11081:H11081"/>
    <mergeCell ref="A11082:D11082"/>
    <mergeCell ref="A11083:D11083"/>
    <mergeCell ref="A11073:H11073"/>
    <mergeCell ref="A11074:C11074"/>
    <mergeCell ref="A11075:H11075"/>
    <mergeCell ref="A11076:H11076"/>
    <mergeCell ref="A11077:D11077"/>
    <mergeCell ref="A11078:D11078"/>
    <mergeCell ref="A11067:D11067"/>
    <mergeCell ref="A11068:D11068"/>
    <mergeCell ref="A11069:D11069"/>
    <mergeCell ref="A11070:D11070"/>
    <mergeCell ref="E11070:G11070"/>
    <mergeCell ref="A11071:E11071"/>
    <mergeCell ref="F11071:H11071"/>
    <mergeCell ref="A11062:H11062"/>
    <mergeCell ref="A11063:D11063"/>
    <mergeCell ref="A11064:D11064"/>
    <mergeCell ref="A11065:D11065"/>
    <mergeCell ref="E11065:G11065"/>
    <mergeCell ref="A11066:H11066"/>
    <mergeCell ref="A11056:H11056"/>
    <mergeCell ref="A11057:D11057"/>
    <mergeCell ref="A11058:D11058"/>
    <mergeCell ref="A11059:D11059"/>
    <mergeCell ref="A11060:D11060"/>
    <mergeCell ref="A11061:D11061"/>
    <mergeCell ref="E11061:G11061"/>
    <mergeCell ref="A11050:H11050"/>
    <mergeCell ref="A11051:H11051"/>
    <mergeCell ref="A11052:D11052"/>
    <mergeCell ref="A11053:D11053"/>
    <mergeCell ref="A11054:D11054"/>
    <mergeCell ref="A11055:D11055"/>
    <mergeCell ref="E11055:G11055"/>
    <mergeCell ref="A11045:D11045"/>
    <mergeCell ref="E11045:G11045"/>
    <mergeCell ref="A11046:E11046"/>
    <mergeCell ref="F11046:H11046"/>
    <mergeCell ref="A11048:H11048"/>
    <mergeCell ref="A11049:C11049"/>
    <mergeCell ref="A11040:D11040"/>
    <mergeCell ref="E11040:G11040"/>
    <mergeCell ref="A11041:H11041"/>
    <mergeCell ref="A11042:D11042"/>
    <mergeCell ref="A11043:D11043"/>
    <mergeCell ref="A11044:D11044"/>
    <mergeCell ref="A11035:D11035"/>
    <mergeCell ref="A11036:D11036"/>
    <mergeCell ref="E11036:G11036"/>
    <mergeCell ref="A11037:H11037"/>
    <mergeCell ref="A11038:D11038"/>
    <mergeCell ref="A11039:D11039"/>
    <mergeCell ref="A11030:D11030"/>
    <mergeCell ref="E11030:G11030"/>
    <mergeCell ref="A11031:H11031"/>
    <mergeCell ref="A11032:D11032"/>
    <mergeCell ref="A11033:D11033"/>
    <mergeCell ref="A11034:D11034"/>
    <mergeCell ref="A11024:C11024"/>
    <mergeCell ref="A11025:H11025"/>
    <mergeCell ref="A11026:H11026"/>
    <mergeCell ref="A11027:D11027"/>
    <mergeCell ref="A11028:D11028"/>
    <mergeCell ref="A11029:D11029"/>
    <mergeCell ref="A11019:D11019"/>
    <mergeCell ref="A11020:D11020"/>
    <mergeCell ref="E11020:G11020"/>
    <mergeCell ref="A11021:E11021"/>
    <mergeCell ref="F11021:H11021"/>
    <mergeCell ref="A11023:H11023"/>
    <mergeCell ref="A11014:D11014"/>
    <mergeCell ref="A11015:D11015"/>
    <mergeCell ref="E11015:G11015"/>
    <mergeCell ref="A11016:H11016"/>
    <mergeCell ref="A11017:D11017"/>
    <mergeCell ref="A11018:D11018"/>
    <mergeCell ref="A11009:D11009"/>
    <mergeCell ref="A11010:D11010"/>
    <mergeCell ref="A11011:D11011"/>
    <mergeCell ref="E11011:G11011"/>
    <mergeCell ref="A11012:H11012"/>
    <mergeCell ref="A11013:D11013"/>
    <mergeCell ref="A11004:D11004"/>
    <mergeCell ref="A11005:D11005"/>
    <mergeCell ref="E11005:G11005"/>
    <mergeCell ref="A11006:H11006"/>
    <mergeCell ref="A11007:D11007"/>
    <mergeCell ref="A11008:D11008"/>
    <mergeCell ref="A10998:H10998"/>
    <mergeCell ref="A10999:C10999"/>
    <mergeCell ref="A11000:H11000"/>
    <mergeCell ref="A11001:H11001"/>
    <mergeCell ref="A11002:D11002"/>
    <mergeCell ref="A11003:D11003"/>
    <mergeCell ref="A10993:D10993"/>
    <mergeCell ref="A10994:D10994"/>
    <mergeCell ref="A10995:D10995"/>
    <mergeCell ref="E10995:G10995"/>
    <mergeCell ref="A10996:E10996"/>
    <mergeCell ref="F10996:H10996"/>
    <mergeCell ref="A10988:D10988"/>
    <mergeCell ref="A10989:D10989"/>
    <mergeCell ref="A10990:D10990"/>
    <mergeCell ref="E10990:G10990"/>
    <mergeCell ref="A10991:H10991"/>
    <mergeCell ref="A10992:D10992"/>
    <mergeCell ref="A10983:D10983"/>
    <mergeCell ref="A10984:D10984"/>
    <mergeCell ref="A10985:D10985"/>
    <mergeCell ref="A10986:D10986"/>
    <mergeCell ref="E10986:G10986"/>
    <mergeCell ref="A10987:H10987"/>
    <mergeCell ref="A10978:D10978"/>
    <mergeCell ref="A10979:D10979"/>
    <mergeCell ref="A10980:D10980"/>
    <mergeCell ref="E10980:G10980"/>
    <mergeCell ref="A10981:H10981"/>
    <mergeCell ref="A10982:D10982"/>
    <mergeCell ref="A10972:H10972"/>
    <mergeCell ref="A10973:C10973"/>
    <mergeCell ref="A10974:H10974"/>
    <mergeCell ref="A10975:H10975"/>
    <mergeCell ref="A10976:D10976"/>
    <mergeCell ref="A10977:D10977"/>
    <mergeCell ref="A10967:D10967"/>
    <mergeCell ref="A10968:D10968"/>
    <mergeCell ref="A10969:D10969"/>
    <mergeCell ref="E10969:G10969"/>
    <mergeCell ref="A10970:E10970"/>
    <mergeCell ref="F10970:H10970"/>
    <mergeCell ref="A10962:D10962"/>
    <mergeCell ref="A10963:D10963"/>
    <mergeCell ref="A10964:D10964"/>
    <mergeCell ref="E10964:G10964"/>
    <mergeCell ref="A10965:H10965"/>
    <mergeCell ref="A10966:D10966"/>
    <mergeCell ref="A10957:D10957"/>
    <mergeCell ref="A10958:D10958"/>
    <mergeCell ref="A10959:D10959"/>
    <mergeCell ref="A10960:D10960"/>
    <mergeCell ref="E10960:G10960"/>
    <mergeCell ref="A10961:H10961"/>
    <mergeCell ref="A10952:D10952"/>
    <mergeCell ref="A10953:D10953"/>
    <mergeCell ref="A10954:D10954"/>
    <mergeCell ref="E10954:G10954"/>
    <mergeCell ref="A10955:H10955"/>
    <mergeCell ref="A10956:D10956"/>
    <mergeCell ref="A10946:H10946"/>
    <mergeCell ref="A10947:C10947"/>
    <mergeCell ref="A10948:H10948"/>
    <mergeCell ref="A10949:H10949"/>
    <mergeCell ref="A10950:D10950"/>
    <mergeCell ref="A10951:D10951"/>
    <mergeCell ref="A10941:D10941"/>
    <mergeCell ref="A10942:D10942"/>
    <mergeCell ref="A10943:D10943"/>
    <mergeCell ref="E10943:G10943"/>
    <mergeCell ref="A10944:E10944"/>
    <mergeCell ref="F10944:H10944"/>
    <mergeCell ref="A10936:D10936"/>
    <mergeCell ref="A10937:D10937"/>
    <mergeCell ref="A10938:D10938"/>
    <mergeCell ref="E10938:G10938"/>
    <mergeCell ref="A10939:H10939"/>
    <mergeCell ref="A10940:D10940"/>
    <mergeCell ref="A10931:D10931"/>
    <mergeCell ref="A10932:D10932"/>
    <mergeCell ref="A10933:D10933"/>
    <mergeCell ref="A10934:D10934"/>
    <mergeCell ref="E10934:G10934"/>
    <mergeCell ref="A10935:H10935"/>
    <mergeCell ref="A10926:D10926"/>
    <mergeCell ref="A10927:D10927"/>
    <mergeCell ref="A10928:D10928"/>
    <mergeCell ref="E10928:G10928"/>
    <mergeCell ref="A10929:H10929"/>
    <mergeCell ref="A10930:D10930"/>
    <mergeCell ref="A10920:H10920"/>
    <mergeCell ref="A10921:C10921"/>
    <mergeCell ref="A10922:H10922"/>
    <mergeCell ref="A10923:H10923"/>
    <mergeCell ref="A10924:D10924"/>
    <mergeCell ref="A10925:D10925"/>
    <mergeCell ref="A10915:D10915"/>
    <mergeCell ref="A10916:D10916"/>
    <mergeCell ref="A10917:D10917"/>
    <mergeCell ref="E10917:G10917"/>
    <mergeCell ref="A10918:E10918"/>
    <mergeCell ref="F10918:H10918"/>
    <mergeCell ref="A10910:D10910"/>
    <mergeCell ref="A10911:D10911"/>
    <mergeCell ref="A10912:D10912"/>
    <mergeCell ref="E10912:G10912"/>
    <mergeCell ref="A10913:H10913"/>
    <mergeCell ref="A10914:D10914"/>
    <mergeCell ref="A10905:D10905"/>
    <mergeCell ref="A10906:D10906"/>
    <mergeCell ref="A10907:D10907"/>
    <mergeCell ref="A10908:D10908"/>
    <mergeCell ref="E10908:G10908"/>
    <mergeCell ref="A10909:H10909"/>
    <mergeCell ref="A10900:D10900"/>
    <mergeCell ref="A10901:D10901"/>
    <mergeCell ref="A10902:D10902"/>
    <mergeCell ref="E10902:G10902"/>
    <mergeCell ref="A10903:H10903"/>
    <mergeCell ref="A10904:D10904"/>
    <mergeCell ref="A10894:H10894"/>
    <mergeCell ref="A10895:C10895"/>
    <mergeCell ref="A10896:H10896"/>
    <mergeCell ref="A10897:H10897"/>
    <mergeCell ref="A10898:D10898"/>
    <mergeCell ref="A10899:D10899"/>
    <mergeCell ref="A10889:D10889"/>
    <mergeCell ref="A10890:D10890"/>
    <mergeCell ref="A10891:D10891"/>
    <mergeCell ref="E10891:G10891"/>
    <mergeCell ref="A10892:E10892"/>
    <mergeCell ref="F10892:H10892"/>
    <mergeCell ref="A10884:D10884"/>
    <mergeCell ref="A10885:D10885"/>
    <mergeCell ref="A10886:D10886"/>
    <mergeCell ref="E10886:G10886"/>
    <mergeCell ref="A10887:H10887"/>
    <mergeCell ref="A10888:D10888"/>
    <mergeCell ref="A10879:D10879"/>
    <mergeCell ref="A10880:D10880"/>
    <mergeCell ref="A10881:D10881"/>
    <mergeCell ref="A10882:D10882"/>
    <mergeCell ref="E10882:G10882"/>
    <mergeCell ref="A10883:H10883"/>
    <mergeCell ref="A10874:D10874"/>
    <mergeCell ref="A10875:D10875"/>
    <mergeCell ref="A10876:D10876"/>
    <mergeCell ref="E10876:G10876"/>
    <mergeCell ref="A10877:H10877"/>
    <mergeCell ref="A10878:D10878"/>
    <mergeCell ref="A10868:H10868"/>
    <mergeCell ref="A10869:C10869"/>
    <mergeCell ref="A10870:H10870"/>
    <mergeCell ref="A10871:H10871"/>
    <mergeCell ref="A10872:D10872"/>
    <mergeCell ref="A10873:D10873"/>
    <mergeCell ref="A10863:D10863"/>
    <mergeCell ref="A10864:D10864"/>
    <mergeCell ref="A10865:D10865"/>
    <mergeCell ref="E10865:G10865"/>
    <mergeCell ref="A10866:E10866"/>
    <mergeCell ref="F10866:H10866"/>
    <mergeCell ref="A10858:D10858"/>
    <mergeCell ref="A10859:D10859"/>
    <mergeCell ref="A10860:D10860"/>
    <mergeCell ref="E10860:G10860"/>
    <mergeCell ref="A10861:H10861"/>
    <mergeCell ref="A10862:D10862"/>
    <mergeCell ref="A10853:D10853"/>
    <mergeCell ref="A10854:D10854"/>
    <mergeCell ref="A10855:D10855"/>
    <mergeCell ref="A10856:D10856"/>
    <mergeCell ref="E10856:G10856"/>
    <mergeCell ref="A10857:H10857"/>
    <mergeCell ref="A10848:D10848"/>
    <mergeCell ref="A10849:D10849"/>
    <mergeCell ref="A10850:D10850"/>
    <mergeCell ref="E10850:G10850"/>
    <mergeCell ref="A10851:H10851"/>
    <mergeCell ref="A10852:D10852"/>
    <mergeCell ref="A10842:H10842"/>
    <mergeCell ref="A10843:C10843"/>
    <mergeCell ref="A10844:H10844"/>
    <mergeCell ref="A10845:H10845"/>
    <mergeCell ref="A10846:D10846"/>
    <mergeCell ref="A10847:D10847"/>
    <mergeCell ref="A10837:D10837"/>
    <mergeCell ref="A10838:D10838"/>
    <mergeCell ref="A10839:D10839"/>
    <mergeCell ref="E10839:G10839"/>
    <mergeCell ref="A10840:E10840"/>
    <mergeCell ref="F10840:H10840"/>
    <mergeCell ref="A10832:D10832"/>
    <mergeCell ref="A10833:D10833"/>
    <mergeCell ref="A10834:D10834"/>
    <mergeCell ref="E10834:G10834"/>
    <mergeCell ref="A10835:H10835"/>
    <mergeCell ref="A10836:D10836"/>
    <mergeCell ref="A10827:D10827"/>
    <mergeCell ref="A10828:D10828"/>
    <mergeCell ref="A10829:D10829"/>
    <mergeCell ref="A10830:D10830"/>
    <mergeCell ref="E10830:G10830"/>
    <mergeCell ref="A10831:H10831"/>
    <mergeCell ref="A10822:D10822"/>
    <mergeCell ref="A10823:D10823"/>
    <mergeCell ref="A10824:D10824"/>
    <mergeCell ref="E10824:G10824"/>
    <mergeCell ref="A10825:H10825"/>
    <mergeCell ref="A10826:D10826"/>
    <mergeCell ref="A10816:H10816"/>
    <mergeCell ref="A10817:C10817"/>
    <mergeCell ref="A10818:H10818"/>
    <mergeCell ref="A10819:H10819"/>
    <mergeCell ref="A10820:D10820"/>
    <mergeCell ref="A10821:D10821"/>
    <mergeCell ref="A10811:D10811"/>
    <mergeCell ref="A10812:D10812"/>
    <mergeCell ref="A10813:D10813"/>
    <mergeCell ref="E10813:G10813"/>
    <mergeCell ref="A10814:E10814"/>
    <mergeCell ref="F10814:H10814"/>
    <mergeCell ref="A10806:D10806"/>
    <mergeCell ref="A10807:D10807"/>
    <mergeCell ref="A10808:D10808"/>
    <mergeCell ref="E10808:G10808"/>
    <mergeCell ref="A10809:H10809"/>
    <mergeCell ref="A10810:D10810"/>
    <mergeCell ref="A10801:D10801"/>
    <mergeCell ref="A10802:D10802"/>
    <mergeCell ref="A10803:D10803"/>
    <mergeCell ref="A10804:D10804"/>
    <mergeCell ref="E10804:G10804"/>
    <mergeCell ref="A10805:H10805"/>
    <mergeCell ref="A10796:D10796"/>
    <mergeCell ref="A10797:D10797"/>
    <mergeCell ref="A10798:D10798"/>
    <mergeCell ref="E10798:G10798"/>
    <mergeCell ref="A10799:H10799"/>
    <mergeCell ref="A10800:D10800"/>
    <mergeCell ref="A10790:H10790"/>
    <mergeCell ref="A10791:C10791"/>
    <mergeCell ref="A10792:H10792"/>
    <mergeCell ref="A10793:H10793"/>
    <mergeCell ref="A10794:D10794"/>
    <mergeCell ref="A10795:D10795"/>
    <mergeCell ref="A10785:D10785"/>
    <mergeCell ref="A10786:D10786"/>
    <mergeCell ref="A10787:D10787"/>
    <mergeCell ref="E10787:G10787"/>
    <mergeCell ref="A10788:E10788"/>
    <mergeCell ref="F10788:H10788"/>
    <mergeCell ref="A10780:D10780"/>
    <mergeCell ref="A10781:D10781"/>
    <mergeCell ref="A10782:D10782"/>
    <mergeCell ref="E10782:G10782"/>
    <mergeCell ref="A10783:H10783"/>
    <mergeCell ref="A10784:D10784"/>
    <mergeCell ref="A10775:D10775"/>
    <mergeCell ref="A10776:D10776"/>
    <mergeCell ref="A10777:D10777"/>
    <mergeCell ref="A10778:D10778"/>
    <mergeCell ref="E10778:G10778"/>
    <mergeCell ref="A10779:H10779"/>
    <mergeCell ref="A10770:D10770"/>
    <mergeCell ref="A10771:D10771"/>
    <mergeCell ref="A10772:D10772"/>
    <mergeCell ref="E10772:G10772"/>
    <mergeCell ref="A10773:H10773"/>
    <mergeCell ref="A10774:D10774"/>
    <mergeCell ref="A10764:H10764"/>
    <mergeCell ref="A10765:C10765"/>
    <mergeCell ref="A10766:H10766"/>
    <mergeCell ref="A10767:H10767"/>
    <mergeCell ref="A10768:D10768"/>
    <mergeCell ref="A10769:D10769"/>
    <mergeCell ref="A10759:D10759"/>
    <mergeCell ref="A10760:D10760"/>
    <mergeCell ref="A10761:D10761"/>
    <mergeCell ref="E10761:G10761"/>
    <mergeCell ref="A10762:E10762"/>
    <mergeCell ref="F10762:H10762"/>
    <mergeCell ref="A10754:D10754"/>
    <mergeCell ref="A10755:D10755"/>
    <mergeCell ref="A10756:D10756"/>
    <mergeCell ref="E10756:G10756"/>
    <mergeCell ref="A10757:H10757"/>
    <mergeCell ref="A10758:D10758"/>
    <mergeCell ref="A10749:D10749"/>
    <mergeCell ref="A10750:D10750"/>
    <mergeCell ref="A10751:D10751"/>
    <mergeCell ref="A10752:D10752"/>
    <mergeCell ref="E10752:G10752"/>
    <mergeCell ref="A10753:H10753"/>
    <mergeCell ref="A10744:D10744"/>
    <mergeCell ref="A10745:D10745"/>
    <mergeCell ref="A10746:D10746"/>
    <mergeCell ref="E10746:G10746"/>
    <mergeCell ref="A10747:H10747"/>
    <mergeCell ref="A10748:D10748"/>
    <mergeCell ref="A10738:H10738"/>
    <mergeCell ref="A10739:C10739"/>
    <mergeCell ref="A10740:H10740"/>
    <mergeCell ref="A10741:H10741"/>
    <mergeCell ref="A10742:D10742"/>
    <mergeCell ref="A10743:D10743"/>
    <mergeCell ref="A10733:D10733"/>
    <mergeCell ref="A10734:D10734"/>
    <mergeCell ref="A10735:D10735"/>
    <mergeCell ref="E10735:G10735"/>
    <mergeCell ref="A10736:E10736"/>
    <mergeCell ref="F10736:H10736"/>
    <mergeCell ref="A10728:D10728"/>
    <mergeCell ref="A10729:D10729"/>
    <mergeCell ref="A10730:D10730"/>
    <mergeCell ref="E10730:G10730"/>
    <mergeCell ref="A10731:H10731"/>
    <mergeCell ref="A10732:D10732"/>
    <mergeCell ref="A10723:D10723"/>
    <mergeCell ref="A10724:D10724"/>
    <mergeCell ref="A10725:D10725"/>
    <mergeCell ref="A10726:D10726"/>
    <mergeCell ref="E10726:G10726"/>
    <mergeCell ref="A10727:H10727"/>
    <mergeCell ref="A10718:D10718"/>
    <mergeCell ref="A10719:D10719"/>
    <mergeCell ref="A10720:D10720"/>
    <mergeCell ref="E10720:G10720"/>
    <mergeCell ref="A10721:H10721"/>
    <mergeCell ref="A10722:D10722"/>
    <mergeCell ref="A10712:H10712"/>
    <mergeCell ref="A10713:C10713"/>
    <mergeCell ref="A10714:H10714"/>
    <mergeCell ref="A10715:H10715"/>
    <mergeCell ref="A10716:D10716"/>
    <mergeCell ref="A10717:D10717"/>
    <mergeCell ref="A10707:D10707"/>
    <mergeCell ref="A10708:D10708"/>
    <mergeCell ref="A10709:D10709"/>
    <mergeCell ref="E10709:G10709"/>
    <mergeCell ref="A10710:E10710"/>
    <mergeCell ref="F10710:H10710"/>
    <mergeCell ref="A10702:D10702"/>
    <mergeCell ref="A10703:D10703"/>
    <mergeCell ref="A10704:D10704"/>
    <mergeCell ref="E10704:G10704"/>
    <mergeCell ref="A10705:H10705"/>
    <mergeCell ref="A10706:D10706"/>
    <mergeCell ref="A10697:D10697"/>
    <mergeCell ref="A10698:D10698"/>
    <mergeCell ref="A10699:D10699"/>
    <mergeCell ref="A10700:D10700"/>
    <mergeCell ref="E10700:G10700"/>
    <mergeCell ref="A10701:H10701"/>
    <mergeCell ref="A10692:D10692"/>
    <mergeCell ref="A10693:D10693"/>
    <mergeCell ref="A10694:D10694"/>
    <mergeCell ref="E10694:G10694"/>
    <mergeCell ref="A10695:H10695"/>
    <mergeCell ref="A10696:D10696"/>
    <mergeCell ref="A10686:H10686"/>
    <mergeCell ref="A10687:C10687"/>
    <mergeCell ref="A10688:H10688"/>
    <mergeCell ref="A10689:H10689"/>
    <mergeCell ref="A10690:D10690"/>
    <mergeCell ref="A10691:D10691"/>
    <mergeCell ref="A10681:D10681"/>
    <mergeCell ref="A10682:D10682"/>
    <mergeCell ref="A10683:D10683"/>
    <mergeCell ref="E10683:G10683"/>
    <mergeCell ref="A10684:E10684"/>
    <mergeCell ref="F10684:H10684"/>
    <mergeCell ref="A10676:D10676"/>
    <mergeCell ref="A10677:D10677"/>
    <mergeCell ref="A10678:D10678"/>
    <mergeCell ref="E10678:G10678"/>
    <mergeCell ref="A10679:H10679"/>
    <mergeCell ref="A10680:D10680"/>
    <mergeCell ref="A10671:D10671"/>
    <mergeCell ref="A10672:D10672"/>
    <mergeCell ref="A10673:D10673"/>
    <mergeCell ref="A10674:D10674"/>
    <mergeCell ref="E10674:G10674"/>
    <mergeCell ref="A10675:H10675"/>
    <mergeCell ref="A10666:D10666"/>
    <mergeCell ref="A10667:D10667"/>
    <mergeCell ref="A10668:D10668"/>
    <mergeCell ref="E10668:G10668"/>
    <mergeCell ref="A10669:H10669"/>
    <mergeCell ref="A10670:D10670"/>
    <mergeCell ref="A10660:H10660"/>
    <mergeCell ref="A10661:C10661"/>
    <mergeCell ref="A10662:H10662"/>
    <mergeCell ref="A10663:H10663"/>
    <mergeCell ref="A10664:D10664"/>
    <mergeCell ref="A10665:D10665"/>
    <mergeCell ref="A10655:D10655"/>
    <mergeCell ref="A10656:D10656"/>
    <mergeCell ref="A10657:D10657"/>
    <mergeCell ref="E10657:G10657"/>
    <mergeCell ref="A10658:E10658"/>
    <mergeCell ref="F10658:H10658"/>
    <mergeCell ref="A10650:D10650"/>
    <mergeCell ref="A10651:D10651"/>
    <mergeCell ref="A10652:D10652"/>
    <mergeCell ref="E10652:G10652"/>
    <mergeCell ref="A10653:H10653"/>
    <mergeCell ref="A10654:D10654"/>
    <mergeCell ref="A10645:D10645"/>
    <mergeCell ref="A10646:D10646"/>
    <mergeCell ref="A10647:D10647"/>
    <mergeCell ref="A10648:D10648"/>
    <mergeCell ref="E10648:G10648"/>
    <mergeCell ref="A10649:H10649"/>
    <mergeCell ref="A10640:D10640"/>
    <mergeCell ref="A10641:D10641"/>
    <mergeCell ref="A10642:D10642"/>
    <mergeCell ref="E10642:G10642"/>
    <mergeCell ref="A10643:H10643"/>
    <mergeCell ref="A10644:D10644"/>
    <mergeCell ref="A10634:H10634"/>
    <mergeCell ref="A10635:C10635"/>
    <mergeCell ref="A10636:H10636"/>
    <mergeCell ref="A10637:H10637"/>
    <mergeCell ref="A10638:D10638"/>
    <mergeCell ref="A10639:D10639"/>
    <mergeCell ref="A10629:D10629"/>
    <mergeCell ref="A10630:D10630"/>
    <mergeCell ref="A10631:D10631"/>
    <mergeCell ref="E10631:G10631"/>
    <mergeCell ref="A10632:E10632"/>
    <mergeCell ref="F10632:H10632"/>
    <mergeCell ref="A10624:D10624"/>
    <mergeCell ref="A10625:D10625"/>
    <mergeCell ref="A10626:D10626"/>
    <mergeCell ref="E10626:G10626"/>
    <mergeCell ref="A10627:H10627"/>
    <mergeCell ref="A10628:D10628"/>
    <mergeCell ref="A10619:D10619"/>
    <mergeCell ref="A10620:D10620"/>
    <mergeCell ref="A10621:D10621"/>
    <mergeCell ref="A10622:D10622"/>
    <mergeCell ref="E10622:G10622"/>
    <mergeCell ref="A10623:H10623"/>
    <mergeCell ref="A10614:D10614"/>
    <mergeCell ref="A10615:D10615"/>
    <mergeCell ref="A10616:D10616"/>
    <mergeCell ref="E10616:G10616"/>
    <mergeCell ref="A10617:H10617"/>
    <mergeCell ref="A10618:D10618"/>
    <mergeCell ref="A10608:H10608"/>
    <mergeCell ref="A10609:C10609"/>
    <mergeCell ref="A10610:H10610"/>
    <mergeCell ref="A10611:H10611"/>
    <mergeCell ref="A10612:D10612"/>
    <mergeCell ref="A10613:D10613"/>
    <mergeCell ref="A10603:D10603"/>
    <mergeCell ref="A10604:D10604"/>
    <mergeCell ref="A10605:D10605"/>
    <mergeCell ref="E10605:G10605"/>
    <mergeCell ref="A10606:E10606"/>
    <mergeCell ref="F10606:H10606"/>
    <mergeCell ref="A10598:D10598"/>
    <mergeCell ref="A10599:D10599"/>
    <mergeCell ref="A10600:D10600"/>
    <mergeCell ref="E10600:G10600"/>
    <mergeCell ref="A10601:H10601"/>
    <mergeCell ref="A10602:D10602"/>
    <mergeCell ref="A10593:D10593"/>
    <mergeCell ref="A10594:D10594"/>
    <mergeCell ref="A10595:D10595"/>
    <mergeCell ref="A10596:D10596"/>
    <mergeCell ref="E10596:G10596"/>
    <mergeCell ref="A10597:H10597"/>
    <mergeCell ref="A10588:D10588"/>
    <mergeCell ref="A10589:D10589"/>
    <mergeCell ref="A10590:D10590"/>
    <mergeCell ref="E10590:G10590"/>
    <mergeCell ref="A10591:H10591"/>
    <mergeCell ref="A10592:D10592"/>
    <mergeCell ref="A10582:H10582"/>
    <mergeCell ref="A10583:C10583"/>
    <mergeCell ref="A10584:H10584"/>
    <mergeCell ref="A10585:H10585"/>
    <mergeCell ref="A10586:D10586"/>
    <mergeCell ref="A10587:D10587"/>
    <mergeCell ref="A10577:D10577"/>
    <mergeCell ref="A10578:D10578"/>
    <mergeCell ref="A10579:D10579"/>
    <mergeCell ref="E10579:G10579"/>
    <mergeCell ref="A10580:E10580"/>
    <mergeCell ref="F10580:H10580"/>
    <mergeCell ref="A10572:D10572"/>
    <mergeCell ref="A10573:D10573"/>
    <mergeCell ref="A10574:D10574"/>
    <mergeCell ref="E10574:G10574"/>
    <mergeCell ref="A10575:H10575"/>
    <mergeCell ref="A10576:D10576"/>
    <mergeCell ref="A10567:D10567"/>
    <mergeCell ref="A10568:D10568"/>
    <mergeCell ref="A10569:D10569"/>
    <mergeCell ref="A10570:D10570"/>
    <mergeCell ref="E10570:G10570"/>
    <mergeCell ref="A10571:H10571"/>
    <mergeCell ref="A10562:D10562"/>
    <mergeCell ref="A10563:D10563"/>
    <mergeCell ref="A10564:D10564"/>
    <mergeCell ref="E10564:G10564"/>
    <mergeCell ref="A10565:H10565"/>
    <mergeCell ref="A10566:D10566"/>
    <mergeCell ref="A10556:H10556"/>
    <mergeCell ref="A10557:C10557"/>
    <mergeCell ref="A10558:H10558"/>
    <mergeCell ref="A10559:H10559"/>
    <mergeCell ref="A10560:D10560"/>
    <mergeCell ref="A10561:D10561"/>
    <mergeCell ref="A10551:D10551"/>
    <mergeCell ref="A10552:D10552"/>
    <mergeCell ref="A10553:D10553"/>
    <mergeCell ref="E10553:G10553"/>
    <mergeCell ref="A10554:E10554"/>
    <mergeCell ref="F10554:H10554"/>
    <mergeCell ref="A10546:D10546"/>
    <mergeCell ref="A10547:D10547"/>
    <mergeCell ref="A10548:D10548"/>
    <mergeCell ref="E10548:G10548"/>
    <mergeCell ref="A10549:H10549"/>
    <mergeCell ref="A10550:D10550"/>
    <mergeCell ref="A10541:D10541"/>
    <mergeCell ref="A10542:D10542"/>
    <mergeCell ref="A10543:D10543"/>
    <mergeCell ref="A10544:D10544"/>
    <mergeCell ref="E10544:G10544"/>
    <mergeCell ref="A10545:H10545"/>
    <mergeCell ref="A10536:D10536"/>
    <mergeCell ref="A10537:D10537"/>
    <mergeCell ref="A10538:D10538"/>
    <mergeCell ref="E10538:G10538"/>
    <mergeCell ref="A10539:H10539"/>
    <mergeCell ref="A10540:D10540"/>
    <mergeCell ref="A10530:H10530"/>
    <mergeCell ref="A10531:C10531"/>
    <mergeCell ref="A10532:H10532"/>
    <mergeCell ref="A10533:H10533"/>
    <mergeCell ref="A10534:D10534"/>
    <mergeCell ref="A10535:D10535"/>
    <mergeCell ref="A10525:D10525"/>
    <mergeCell ref="A10526:D10526"/>
    <mergeCell ref="A10527:D10527"/>
    <mergeCell ref="E10527:G10527"/>
    <mergeCell ref="A10528:E10528"/>
    <mergeCell ref="F10528:H10528"/>
    <mergeCell ref="A10520:D10520"/>
    <mergeCell ref="A10521:D10521"/>
    <mergeCell ref="A10522:D10522"/>
    <mergeCell ref="E10522:G10522"/>
    <mergeCell ref="A10523:H10523"/>
    <mergeCell ref="A10524:D10524"/>
    <mergeCell ref="A10515:D10515"/>
    <mergeCell ref="A10516:D10516"/>
    <mergeCell ref="A10517:D10517"/>
    <mergeCell ref="A10518:D10518"/>
    <mergeCell ref="E10518:G10518"/>
    <mergeCell ref="A10519:H10519"/>
    <mergeCell ref="A10510:D10510"/>
    <mergeCell ref="A10511:D10511"/>
    <mergeCell ref="A10512:D10512"/>
    <mergeCell ref="E10512:G10512"/>
    <mergeCell ref="A10513:H10513"/>
    <mergeCell ref="A10514:D10514"/>
    <mergeCell ref="A10504:H10504"/>
    <mergeCell ref="A10505:C10505"/>
    <mergeCell ref="A10506:H10506"/>
    <mergeCell ref="A10507:H10507"/>
    <mergeCell ref="A10508:D10508"/>
    <mergeCell ref="A10509:D10509"/>
    <mergeCell ref="A10499:D10499"/>
    <mergeCell ref="A10500:D10500"/>
    <mergeCell ref="A10501:D10501"/>
    <mergeCell ref="E10501:G10501"/>
    <mergeCell ref="A10502:E10502"/>
    <mergeCell ref="F10502:H10502"/>
    <mergeCell ref="A10494:D10494"/>
    <mergeCell ref="A10495:D10495"/>
    <mergeCell ref="A10496:D10496"/>
    <mergeCell ref="E10496:G10496"/>
    <mergeCell ref="A10497:H10497"/>
    <mergeCell ref="A10498:D10498"/>
    <mergeCell ref="A10489:D10489"/>
    <mergeCell ref="A10490:D10490"/>
    <mergeCell ref="A10491:D10491"/>
    <mergeCell ref="A10492:D10492"/>
    <mergeCell ref="E10492:G10492"/>
    <mergeCell ref="A10493:H10493"/>
    <mergeCell ref="A10484:D10484"/>
    <mergeCell ref="A10485:D10485"/>
    <mergeCell ref="A10486:D10486"/>
    <mergeCell ref="E10486:G10486"/>
    <mergeCell ref="A10487:H10487"/>
    <mergeCell ref="A10488:D10488"/>
    <mergeCell ref="A10478:H10478"/>
    <mergeCell ref="A10479:C10479"/>
    <mergeCell ref="A10480:H10480"/>
    <mergeCell ref="A10481:H10481"/>
    <mergeCell ref="A10482:D10482"/>
    <mergeCell ref="A10483:D10483"/>
    <mergeCell ref="A10473:D10473"/>
    <mergeCell ref="A10474:D10474"/>
    <mergeCell ref="A10475:D10475"/>
    <mergeCell ref="E10475:G10475"/>
    <mergeCell ref="A10476:E10476"/>
    <mergeCell ref="F10476:H10476"/>
    <mergeCell ref="A10468:D10468"/>
    <mergeCell ref="A10469:D10469"/>
    <mergeCell ref="A10470:D10470"/>
    <mergeCell ref="E10470:G10470"/>
    <mergeCell ref="A10471:H10471"/>
    <mergeCell ref="A10472:D10472"/>
    <mergeCell ref="A10463:D10463"/>
    <mergeCell ref="A10464:D10464"/>
    <mergeCell ref="A10465:D10465"/>
    <mergeCell ref="A10466:D10466"/>
    <mergeCell ref="E10466:G10466"/>
    <mergeCell ref="A10467:H10467"/>
    <mergeCell ref="A10458:D10458"/>
    <mergeCell ref="A10459:D10459"/>
    <mergeCell ref="A10460:D10460"/>
    <mergeCell ref="E10460:G10460"/>
    <mergeCell ref="A10461:H10461"/>
    <mergeCell ref="A10462:D10462"/>
    <mergeCell ref="A10452:H10452"/>
    <mergeCell ref="A10453:C10453"/>
    <mergeCell ref="A10454:H10454"/>
    <mergeCell ref="A10455:H10455"/>
    <mergeCell ref="A10456:D10456"/>
    <mergeCell ref="A10457:D10457"/>
    <mergeCell ref="A10447:D10447"/>
    <mergeCell ref="A10448:D10448"/>
    <mergeCell ref="A10449:D10449"/>
    <mergeCell ref="E10449:G10449"/>
    <mergeCell ref="A10450:E10450"/>
    <mergeCell ref="F10450:H10450"/>
    <mergeCell ref="A10442:D10442"/>
    <mergeCell ref="A10443:D10443"/>
    <mergeCell ref="A10444:D10444"/>
    <mergeCell ref="E10444:G10444"/>
    <mergeCell ref="A10445:H10445"/>
    <mergeCell ref="A10446:D10446"/>
    <mergeCell ref="A10437:D10437"/>
    <mergeCell ref="A10438:D10438"/>
    <mergeCell ref="A10439:D10439"/>
    <mergeCell ref="A10440:D10440"/>
    <mergeCell ref="E10440:G10440"/>
    <mergeCell ref="A10441:H10441"/>
    <mergeCell ref="A10432:D10432"/>
    <mergeCell ref="A10433:D10433"/>
    <mergeCell ref="A10434:D10434"/>
    <mergeCell ref="E10434:G10434"/>
    <mergeCell ref="A10435:H10435"/>
    <mergeCell ref="A10436:D10436"/>
    <mergeCell ref="A10426:H10426"/>
    <mergeCell ref="A10427:C10427"/>
    <mergeCell ref="A10428:H10428"/>
    <mergeCell ref="A10429:H10429"/>
    <mergeCell ref="A10430:D10430"/>
    <mergeCell ref="A10431:D10431"/>
    <mergeCell ref="A10421:D10421"/>
    <mergeCell ref="A10422:D10422"/>
    <mergeCell ref="A10423:D10423"/>
    <mergeCell ref="E10423:G10423"/>
    <mergeCell ref="A10424:E10424"/>
    <mergeCell ref="F10424:H10424"/>
    <mergeCell ref="A10416:D10416"/>
    <mergeCell ref="A10417:D10417"/>
    <mergeCell ref="A10418:D10418"/>
    <mergeCell ref="E10418:G10418"/>
    <mergeCell ref="A10419:H10419"/>
    <mergeCell ref="A10420:D10420"/>
    <mergeCell ref="A10411:D10411"/>
    <mergeCell ref="A10412:D10412"/>
    <mergeCell ref="A10413:D10413"/>
    <mergeCell ref="A10414:D10414"/>
    <mergeCell ref="E10414:G10414"/>
    <mergeCell ref="A10415:H10415"/>
    <mergeCell ref="A10406:D10406"/>
    <mergeCell ref="A10407:D10407"/>
    <mergeCell ref="A10408:D10408"/>
    <mergeCell ref="E10408:G10408"/>
    <mergeCell ref="A10409:H10409"/>
    <mergeCell ref="A10410:D10410"/>
    <mergeCell ref="A10400:H10400"/>
    <mergeCell ref="A10401:C10401"/>
    <mergeCell ref="A10402:H10402"/>
    <mergeCell ref="A10403:H10403"/>
    <mergeCell ref="A10404:D10404"/>
    <mergeCell ref="A10405:D10405"/>
    <mergeCell ref="A10395:D10395"/>
    <mergeCell ref="A10396:D10396"/>
    <mergeCell ref="A10397:D10397"/>
    <mergeCell ref="E10397:G10397"/>
    <mergeCell ref="A10398:E10398"/>
    <mergeCell ref="F10398:H10398"/>
    <mergeCell ref="A10390:D10390"/>
    <mergeCell ref="A10391:D10391"/>
    <mergeCell ref="A10392:D10392"/>
    <mergeCell ref="E10392:G10392"/>
    <mergeCell ref="A10393:H10393"/>
    <mergeCell ref="A10394:D10394"/>
    <mergeCell ref="A10385:D10385"/>
    <mergeCell ref="A10386:D10386"/>
    <mergeCell ref="A10387:D10387"/>
    <mergeCell ref="A10388:D10388"/>
    <mergeCell ref="E10388:G10388"/>
    <mergeCell ref="A10389:H10389"/>
    <mergeCell ref="A10380:D10380"/>
    <mergeCell ref="A10381:D10381"/>
    <mergeCell ref="A10382:D10382"/>
    <mergeCell ref="E10382:G10382"/>
    <mergeCell ref="A10383:H10383"/>
    <mergeCell ref="A10384:D10384"/>
    <mergeCell ref="A10374:H10374"/>
    <mergeCell ref="A10375:C10375"/>
    <mergeCell ref="A10376:H10376"/>
    <mergeCell ref="A10377:H10377"/>
    <mergeCell ref="A10378:D10378"/>
    <mergeCell ref="A10379:D10379"/>
    <mergeCell ref="A10369:D10369"/>
    <mergeCell ref="A10370:D10370"/>
    <mergeCell ref="A10371:D10371"/>
    <mergeCell ref="E10371:G10371"/>
    <mergeCell ref="A10372:E10372"/>
    <mergeCell ref="F10372:H10372"/>
    <mergeCell ref="A10364:D10364"/>
    <mergeCell ref="A10365:D10365"/>
    <mergeCell ref="A10366:D10366"/>
    <mergeCell ref="E10366:G10366"/>
    <mergeCell ref="A10367:H10367"/>
    <mergeCell ref="A10368:D10368"/>
    <mergeCell ref="A10359:D10359"/>
    <mergeCell ref="A10360:D10360"/>
    <mergeCell ref="A10361:D10361"/>
    <mergeCell ref="A10362:D10362"/>
    <mergeCell ref="E10362:G10362"/>
    <mergeCell ref="A10363:H10363"/>
    <mergeCell ref="A10354:D10354"/>
    <mergeCell ref="A10355:D10355"/>
    <mergeCell ref="A10356:D10356"/>
    <mergeCell ref="E10356:G10356"/>
    <mergeCell ref="A10357:H10357"/>
    <mergeCell ref="A10358:D10358"/>
    <mergeCell ref="A10348:H10348"/>
    <mergeCell ref="A10349:C10349"/>
    <mergeCell ref="A10350:H10350"/>
    <mergeCell ref="A10351:H10351"/>
    <mergeCell ref="A10352:D10352"/>
    <mergeCell ref="A10353:D10353"/>
    <mergeCell ref="A10343:D10343"/>
    <mergeCell ref="A10344:D10344"/>
    <mergeCell ref="A10345:D10345"/>
    <mergeCell ref="E10345:G10345"/>
    <mergeCell ref="A10346:E10346"/>
    <mergeCell ref="F10346:H10346"/>
    <mergeCell ref="A10338:D10338"/>
    <mergeCell ref="A10339:D10339"/>
    <mergeCell ref="A10340:D10340"/>
    <mergeCell ref="E10340:G10340"/>
    <mergeCell ref="A10341:H10341"/>
    <mergeCell ref="A10342:D10342"/>
    <mergeCell ref="A10333:D10333"/>
    <mergeCell ref="A10334:D10334"/>
    <mergeCell ref="A10335:D10335"/>
    <mergeCell ref="A10336:D10336"/>
    <mergeCell ref="E10336:G10336"/>
    <mergeCell ref="A10337:H10337"/>
    <mergeCell ref="A10328:D10328"/>
    <mergeCell ref="A10329:D10329"/>
    <mergeCell ref="A10330:D10330"/>
    <mergeCell ref="E10330:G10330"/>
    <mergeCell ref="A10331:H10331"/>
    <mergeCell ref="A10332:D10332"/>
    <mergeCell ref="A10322:H10322"/>
    <mergeCell ref="A10323:C10323"/>
    <mergeCell ref="A10324:H10324"/>
    <mergeCell ref="A10325:H10325"/>
    <mergeCell ref="A10326:D10326"/>
    <mergeCell ref="A10327:D10327"/>
    <mergeCell ref="A10317:D10317"/>
    <mergeCell ref="A10318:D10318"/>
    <mergeCell ref="A10319:D10319"/>
    <mergeCell ref="E10319:G10319"/>
    <mergeCell ref="A10320:E10320"/>
    <mergeCell ref="F10320:H10320"/>
    <mergeCell ref="A10312:D10312"/>
    <mergeCell ref="A10313:D10313"/>
    <mergeCell ref="A10314:D10314"/>
    <mergeCell ref="E10314:G10314"/>
    <mergeCell ref="A10315:H10315"/>
    <mergeCell ref="A10316:D10316"/>
    <mergeCell ref="A10307:D10307"/>
    <mergeCell ref="A10308:D10308"/>
    <mergeCell ref="A10309:D10309"/>
    <mergeCell ref="A10310:D10310"/>
    <mergeCell ref="E10310:G10310"/>
    <mergeCell ref="A10311:H10311"/>
    <mergeCell ref="A10302:D10302"/>
    <mergeCell ref="A10303:D10303"/>
    <mergeCell ref="A10304:D10304"/>
    <mergeCell ref="E10304:G10304"/>
    <mergeCell ref="A10305:H10305"/>
    <mergeCell ref="A10306:D10306"/>
    <mergeCell ref="A10296:H10296"/>
    <mergeCell ref="A10297:C10297"/>
    <mergeCell ref="A10298:H10298"/>
    <mergeCell ref="A10299:H10299"/>
    <mergeCell ref="A10300:D10300"/>
    <mergeCell ref="A10301:D10301"/>
    <mergeCell ref="A10291:D10291"/>
    <mergeCell ref="A10292:D10292"/>
    <mergeCell ref="A10293:D10293"/>
    <mergeCell ref="E10293:G10293"/>
    <mergeCell ref="A10294:E10294"/>
    <mergeCell ref="F10294:H10294"/>
    <mergeCell ref="A10286:D10286"/>
    <mergeCell ref="A10287:D10287"/>
    <mergeCell ref="A10288:D10288"/>
    <mergeCell ref="E10288:G10288"/>
    <mergeCell ref="A10289:H10289"/>
    <mergeCell ref="A10290:D10290"/>
    <mergeCell ref="A10281:D10281"/>
    <mergeCell ref="A10282:D10282"/>
    <mergeCell ref="A10283:D10283"/>
    <mergeCell ref="A10284:D10284"/>
    <mergeCell ref="E10284:G10284"/>
    <mergeCell ref="A10285:H10285"/>
    <mergeCell ref="A10276:D10276"/>
    <mergeCell ref="A10277:D10277"/>
    <mergeCell ref="A10278:D10278"/>
    <mergeCell ref="E10278:G10278"/>
    <mergeCell ref="A10279:H10279"/>
    <mergeCell ref="A10280:D10280"/>
    <mergeCell ref="A10270:H10270"/>
    <mergeCell ref="A10271:C10271"/>
    <mergeCell ref="A10272:H10272"/>
    <mergeCell ref="A10273:H10273"/>
    <mergeCell ref="A10274:D10274"/>
    <mergeCell ref="A10275:D10275"/>
    <mergeCell ref="A10265:D10265"/>
    <mergeCell ref="A10266:D10266"/>
    <mergeCell ref="A10267:D10267"/>
    <mergeCell ref="E10267:G10267"/>
    <mergeCell ref="A10268:E10268"/>
    <mergeCell ref="F10268:H10268"/>
    <mergeCell ref="A10260:D10260"/>
    <mergeCell ref="A10261:D10261"/>
    <mergeCell ref="A10262:D10262"/>
    <mergeCell ref="E10262:G10262"/>
    <mergeCell ref="A10263:H10263"/>
    <mergeCell ref="A10264:D10264"/>
    <mergeCell ref="A10255:D10255"/>
    <mergeCell ref="A10256:D10256"/>
    <mergeCell ref="A10257:D10257"/>
    <mergeCell ref="A10258:D10258"/>
    <mergeCell ref="E10258:G10258"/>
    <mergeCell ref="A10259:H10259"/>
    <mergeCell ref="A10250:D10250"/>
    <mergeCell ref="A10251:D10251"/>
    <mergeCell ref="A10252:D10252"/>
    <mergeCell ref="E10252:G10252"/>
    <mergeCell ref="A10253:H10253"/>
    <mergeCell ref="A10254:D10254"/>
    <mergeCell ref="A10244:H10244"/>
    <mergeCell ref="A10245:C10245"/>
    <mergeCell ref="A10246:H10246"/>
    <mergeCell ref="A10247:H10247"/>
    <mergeCell ref="A10248:D10248"/>
    <mergeCell ref="A10249:D10249"/>
    <mergeCell ref="A10239:D10239"/>
    <mergeCell ref="A10240:D10240"/>
    <mergeCell ref="A10241:D10241"/>
    <mergeCell ref="E10241:G10241"/>
    <mergeCell ref="A10242:E10242"/>
    <mergeCell ref="F10242:H10242"/>
    <mergeCell ref="A10234:D10234"/>
    <mergeCell ref="A10235:D10235"/>
    <mergeCell ref="A10236:D10236"/>
    <mergeCell ref="E10236:G10236"/>
    <mergeCell ref="A10237:H10237"/>
    <mergeCell ref="A10238:D10238"/>
    <mergeCell ref="A10229:D10229"/>
    <mergeCell ref="A10230:D10230"/>
    <mergeCell ref="A10231:D10231"/>
    <mergeCell ref="A10232:D10232"/>
    <mergeCell ref="E10232:G10232"/>
    <mergeCell ref="A10233:H10233"/>
    <mergeCell ref="A10224:D10224"/>
    <mergeCell ref="A10225:D10225"/>
    <mergeCell ref="A10226:D10226"/>
    <mergeCell ref="E10226:G10226"/>
    <mergeCell ref="A10227:H10227"/>
    <mergeCell ref="A10228:D10228"/>
    <mergeCell ref="A10218:H10218"/>
    <mergeCell ref="A10219:C10219"/>
    <mergeCell ref="A10220:H10220"/>
    <mergeCell ref="A10221:H10221"/>
    <mergeCell ref="A10222:D10222"/>
    <mergeCell ref="A10223:D10223"/>
    <mergeCell ref="A10213:D10213"/>
    <mergeCell ref="A10214:D10214"/>
    <mergeCell ref="A10215:D10215"/>
    <mergeCell ref="E10215:G10215"/>
    <mergeCell ref="A10216:E10216"/>
    <mergeCell ref="F10216:H10216"/>
    <mergeCell ref="A10208:D10208"/>
    <mergeCell ref="A10209:D10209"/>
    <mergeCell ref="A10210:D10210"/>
    <mergeCell ref="E10210:G10210"/>
    <mergeCell ref="A10211:H10211"/>
    <mergeCell ref="A10212:D10212"/>
    <mergeCell ref="A10203:D10203"/>
    <mergeCell ref="A10204:D10204"/>
    <mergeCell ref="A10205:D10205"/>
    <mergeCell ref="A10206:D10206"/>
    <mergeCell ref="E10206:G10206"/>
    <mergeCell ref="A10207:H10207"/>
    <mergeCell ref="A10198:D10198"/>
    <mergeCell ref="A10199:D10199"/>
    <mergeCell ref="A10200:D10200"/>
    <mergeCell ref="E10200:G10200"/>
    <mergeCell ref="A10201:H10201"/>
    <mergeCell ref="A10202:D10202"/>
    <mergeCell ref="A10192:H10192"/>
    <mergeCell ref="A10193:C10193"/>
    <mergeCell ref="A10194:H10194"/>
    <mergeCell ref="A10195:H10195"/>
    <mergeCell ref="A10196:D10196"/>
    <mergeCell ref="A10197:D10197"/>
    <mergeCell ref="A10187:D10187"/>
    <mergeCell ref="A10188:D10188"/>
    <mergeCell ref="A10189:D10189"/>
    <mergeCell ref="E10189:G10189"/>
    <mergeCell ref="A10190:E10190"/>
    <mergeCell ref="F10190:H10190"/>
    <mergeCell ref="A10182:D10182"/>
    <mergeCell ref="A10183:D10183"/>
    <mergeCell ref="A10184:D10184"/>
    <mergeCell ref="E10184:G10184"/>
    <mergeCell ref="A10185:H10185"/>
    <mergeCell ref="A10186:D10186"/>
    <mergeCell ref="A10177:D10177"/>
    <mergeCell ref="A10178:D10178"/>
    <mergeCell ref="A10179:D10179"/>
    <mergeCell ref="A10180:D10180"/>
    <mergeCell ref="E10180:G10180"/>
    <mergeCell ref="A10181:H10181"/>
    <mergeCell ref="A10172:D10172"/>
    <mergeCell ref="A10173:D10173"/>
    <mergeCell ref="A10174:D10174"/>
    <mergeCell ref="E10174:G10174"/>
    <mergeCell ref="A10175:H10175"/>
    <mergeCell ref="A10176:D10176"/>
    <mergeCell ref="A10166:H10166"/>
    <mergeCell ref="A10167:C10167"/>
    <mergeCell ref="A10168:H10168"/>
    <mergeCell ref="A10169:H10169"/>
    <mergeCell ref="A10170:D10170"/>
    <mergeCell ref="A10171:D10171"/>
    <mergeCell ref="A10161:D10161"/>
    <mergeCell ref="A10162:D10162"/>
    <mergeCell ref="A10163:D10163"/>
    <mergeCell ref="E10163:G10163"/>
    <mergeCell ref="A10164:E10164"/>
    <mergeCell ref="F10164:H10164"/>
    <mergeCell ref="A10156:D10156"/>
    <mergeCell ref="A10157:D10157"/>
    <mergeCell ref="A10158:D10158"/>
    <mergeCell ref="E10158:G10158"/>
    <mergeCell ref="A10159:H10159"/>
    <mergeCell ref="A10160:D10160"/>
    <mergeCell ref="A10151:D10151"/>
    <mergeCell ref="A10152:D10152"/>
    <mergeCell ref="A10153:D10153"/>
    <mergeCell ref="A10154:D10154"/>
    <mergeCell ref="E10154:G10154"/>
    <mergeCell ref="A10155:H10155"/>
    <mergeCell ref="A10146:D10146"/>
    <mergeCell ref="A10147:D10147"/>
    <mergeCell ref="A10148:D10148"/>
    <mergeCell ref="E10148:G10148"/>
    <mergeCell ref="A10149:H10149"/>
    <mergeCell ref="A10150:D10150"/>
    <mergeCell ref="A10140:H10140"/>
    <mergeCell ref="A10141:C10141"/>
    <mergeCell ref="A10142:H10142"/>
    <mergeCell ref="A10143:H10143"/>
    <mergeCell ref="A10144:D10144"/>
    <mergeCell ref="A10145:D10145"/>
    <mergeCell ref="A10134:D10134"/>
    <mergeCell ref="A10135:D10135"/>
    <mergeCell ref="A10136:D10136"/>
    <mergeCell ref="A10137:D10137"/>
    <mergeCell ref="E10137:G10137"/>
    <mergeCell ref="A10138:E10138"/>
    <mergeCell ref="F10138:H10138"/>
    <mergeCell ref="A10129:H10129"/>
    <mergeCell ref="A10130:D10130"/>
    <mergeCell ref="A10131:D10131"/>
    <mergeCell ref="A10132:D10132"/>
    <mergeCell ref="E10132:G10132"/>
    <mergeCell ref="A10133:H10133"/>
    <mergeCell ref="A10124:D10124"/>
    <mergeCell ref="A10125:D10125"/>
    <mergeCell ref="A10126:D10126"/>
    <mergeCell ref="A10127:D10127"/>
    <mergeCell ref="A10128:D10128"/>
    <mergeCell ref="E10128:G10128"/>
    <mergeCell ref="A10119:D10119"/>
    <mergeCell ref="A10120:D10120"/>
    <mergeCell ref="A10121:D10121"/>
    <mergeCell ref="A10122:D10122"/>
    <mergeCell ref="E10122:G10122"/>
    <mergeCell ref="A10123:H10123"/>
    <mergeCell ref="A10113:H10113"/>
    <mergeCell ref="A10114:C10114"/>
    <mergeCell ref="A10115:H10115"/>
    <mergeCell ref="A10116:H10116"/>
    <mergeCell ref="A10117:D10117"/>
    <mergeCell ref="A10118:D10118"/>
    <mergeCell ref="A10107:D10107"/>
    <mergeCell ref="A10108:D10108"/>
    <mergeCell ref="A10109:D10109"/>
    <mergeCell ref="A10110:D10110"/>
    <mergeCell ref="E10110:G10110"/>
    <mergeCell ref="A10111:E10111"/>
    <mergeCell ref="F10111:H10111"/>
    <mergeCell ref="A10102:H10102"/>
    <mergeCell ref="A10103:D10103"/>
    <mergeCell ref="A10104:D10104"/>
    <mergeCell ref="A10105:D10105"/>
    <mergeCell ref="E10105:G10105"/>
    <mergeCell ref="A10106:H10106"/>
    <mergeCell ref="A10097:D10097"/>
    <mergeCell ref="A10098:D10098"/>
    <mergeCell ref="A10099:D10099"/>
    <mergeCell ref="A10100:D10100"/>
    <mergeCell ref="A10101:D10101"/>
    <mergeCell ref="E10101:G10101"/>
    <mergeCell ref="A10092:D10092"/>
    <mergeCell ref="A10093:D10093"/>
    <mergeCell ref="A10094:D10094"/>
    <mergeCell ref="A10095:D10095"/>
    <mergeCell ref="E10095:G10095"/>
    <mergeCell ref="A10096:H10096"/>
    <mergeCell ref="A10086:H10086"/>
    <mergeCell ref="A10087:C10087"/>
    <mergeCell ref="A10088:H10088"/>
    <mergeCell ref="A10089:H10089"/>
    <mergeCell ref="A10090:D10090"/>
    <mergeCell ref="A10091:D10091"/>
    <mergeCell ref="A10080:D10080"/>
    <mergeCell ref="A10081:D10081"/>
    <mergeCell ref="A10082:D10082"/>
    <mergeCell ref="A10083:D10083"/>
    <mergeCell ref="E10083:G10083"/>
    <mergeCell ref="A10084:E10084"/>
    <mergeCell ref="F10084:H10084"/>
    <mergeCell ref="A10075:H10075"/>
    <mergeCell ref="A10076:D10076"/>
    <mergeCell ref="A10077:D10077"/>
    <mergeCell ref="A10078:D10078"/>
    <mergeCell ref="E10078:G10078"/>
    <mergeCell ref="A10079:H10079"/>
    <mergeCell ref="A10070:D10070"/>
    <mergeCell ref="A10071:D10071"/>
    <mergeCell ref="A10072:D10072"/>
    <mergeCell ref="A10073:D10073"/>
    <mergeCell ref="A10074:D10074"/>
    <mergeCell ref="E10074:G10074"/>
    <mergeCell ref="A10065:D10065"/>
    <mergeCell ref="A10066:D10066"/>
    <mergeCell ref="A10067:D10067"/>
    <mergeCell ref="A10068:D10068"/>
    <mergeCell ref="E10068:G10068"/>
    <mergeCell ref="A10069:H10069"/>
    <mergeCell ref="A10059:H10059"/>
    <mergeCell ref="A10060:C10060"/>
    <mergeCell ref="A10061:H10061"/>
    <mergeCell ref="A10062:H10062"/>
    <mergeCell ref="A10063:D10063"/>
    <mergeCell ref="A10064:D10064"/>
    <mergeCell ref="A10053:D10053"/>
    <mergeCell ref="A10054:D10054"/>
    <mergeCell ref="A10055:D10055"/>
    <mergeCell ref="A10056:D10056"/>
    <mergeCell ref="E10056:G10056"/>
    <mergeCell ref="A10057:E10057"/>
    <mergeCell ref="F10057:H10057"/>
    <mergeCell ref="A10048:H10048"/>
    <mergeCell ref="A10049:D10049"/>
    <mergeCell ref="A10050:D10050"/>
    <mergeCell ref="A10051:D10051"/>
    <mergeCell ref="E10051:G10051"/>
    <mergeCell ref="A10052:H10052"/>
    <mergeCell ref="A10043:D10043"/>
    <mergeCell ref="A10044:D10044"/>
    <mergeCell ref="A10045:D10045"/>
    <mergeCell ref="A10046:D10046"/>
    <mergeCell ref="A10047:D10047"/>
    <mergeCell ref="E10047:G10047"/>
    <mergeCell ref="A10038:D10038"/>
    <mergeCell ref="A10039:D10039"/>
    <mergeCell ref="A10040:D10040"/>
    <mergeCell ref="A10041:D10041"/>
    <mergeCell ref="E10041:G10041"/>
    <mergeCell ref="A10042:H10042"/>
    <mergeCell ref="A10032:H10032"/>
    <mergeCell ref="A10033:C10033"/>
    <mergeCell ref="A10034:H10034"/>
    <mergeCell ref="A10035:H10035"/>
    <mergeCell ref="A10036:D10036"/>
    <mergeCell ref="A10037:D10037"/>
    <mergeCell ref="A10027:D10027"/>
    <mergeCell ref="A10028:D10028"/>
    <mergeCell ref="A10029:D10029"/>
    <mergeCell ref="E10029:G10029"/>
    <mergeCell ref="A10030:E10030"/>
    <mergeCell ref="F10030:H10030"/>
    <mergeCell ref="A10022:D10022"/>
    <mergeCell ref="A10023:D10023"/>
    <mergeCell ref="A10024:D10024"/>
    <mergeCell ref="E10024:G10024"/>
    <mergeCell ref="A10025:H10025"/>
    <mergeCell ref="A10026:D10026"/>
    <mergeCell ref="A10017:D10017"/>
    <mergeCell ref="A10018:D10018"/>
    <mergeCell ref="A10019:D10019"/>
    <mergeCell ref="A10020:D10020"/>
    <mergeCell ref="E10020:G10020"/>
    <mergeCell ref="A10021:H10021"/>
    <mergeCell ref="A10012:D10012"/>
    <mergeCell ref="A10013:D10013"/>
    <mergeCell ref="A10014:D10014"/>
    <mergeCell ref="E10014:G10014"/>
    <mergeCell ref="A10015:H10015"/>
    <mergeCell ref="A10016:D10016"/>
    <mergeCell ref="A10006:C10006"/>
    <mergeCell ref="A10007:H10007"/>
    <mergeCell ref="A10008:H10008"/>
    <mergeCell ref="A10009:D10009"/>
    <mergeCell ref="A10010:D10010"/>
    <mergeCell ref="A10011:D10011"/>
    <mergeCell ref="A10001:D10001"/>
    <mergeCell ref="A10002:D10002"/>
    <mergeCell ref="E10002:G10002"/>
    <mergeCell ref="A10003:E10003"/>
    <mergeCell ref="F10003:H10003"/>
    <mergeCell ref="A10005:H10005"/>
    <mergeCell ref="A9996:D9996"/>
    <mergeCell ref="A9997:D9997"/>
    <mergeCell ref="E9997:G9997"/>
    <mergeCell ref="A9998:H9998"/>
    <mergeCell ref="A9999:D9999"/>
    <mergeCell ref="A10000:D10000"/>
    <mergeCell ref="A9991:D9991"/>
    <mergeCell ref="A9992:D9992"/>
    <mergeCell ref="A9993:D9993"/>
    <mergeCell ref="E9993:G9993"/>
    <mergeCell ref="A9994:H9994"/>
    <mergeCell ref="A9995:D9995"/>
    <mergeCell ref="A9986:D9986"/>
    <mergeCell ref="A9987:D9987"/>
    <mergeCell ref="E9987:G9987"/>
    <mergeCell ref="A9988:H9988"/>
    <mergeCell ref="A9989:D9989"/>
    <mergeCell ref="A9990:D9990"/>
    <mergeCell ref="A9980:D9980"/>
    <mergeCell ref="A9981:D9981"/>
    <mergeCell ref="A9982:D9982"/>
    <mergeCell ref="A9983:D9983"/>
    <mergeCell ref="A9984:D9984"/>
    <mergeCell ref="A9985:D9985"/>
    <mergeCell ref="A9974:E9974"/>
    <mergeCell ref="F9974:H9974"/>
    <mergeCell ref="A9976:H9976"/>
    <mergeCell ref="A9977:C9977"/>
    <mergeCell ref="A9978:H9978"/>
    <mergeCell ref="A9979:H9979"/>
    <mergeCell ref="A9969:H9969"/>
    <mergeCell ref="A9970:D9970"/>
    <mergeCell ref="A9971:D9971"/>
    <mergeCell ref="A9972:D9972"/>
    <mergeCell ref="A9973:D9973"/>
    <mergeCell ref="E9973:G9973"/>
    <mergeCell ref="A9964:D9964"/>
    <mergeCell ref="E9964:G9964"/>
    <mergeCell ref="A9965:H9965"/>
    <mergeCell ref="A9966:D9966"/>
    <mergeCell ref="A9967:D9967"/>
    <mergeCell ref="A9968:D9968"/>
    <mergeCell ref="E9968:G9968"/>
    <mergeCell ref="E9958:G9958"/>
    <mergeCell ref="A9959:H9959"/>
    <mergeCell ref="A9960:D9960"/>
    <mergeCell ref="A9961:D9961"/>
    <mergeCell ref="A9962:D9962"/>
    <mergeCell ref="A9963:D9963"/>
    <mergeCell ref="A9953:D9953"/>
    <mergeCell ref="A9954:D9954"/>
    <mergeCell ref="A9955:D9955"/>
    <mergeCell ref="A9956:D9956"/>
    <mergeCell ref="A9957:D9957"/>
    <mergeCell ref="A9958:D9958"/>
    <mergeCell ref="A9947:H9947"/>
    <mergeCell ref="A9948:C9948"/>
    <mergeCell ref="A9949:H9949"/>
    <mergeCell ref="A9950:H9950"/>
    <mergeCell ref="A9951:D9951"/>
    <mergeCell ref="A9952:D9952"/>
    <mergeCell ref="A9941:D9941"/>
    <mergeCell ref="A9942:D9942"/>
    <mergeCell ref="A9943:D9943"/>
    <mergeCell ref="A9944:D9944"/>
    <mergeCell ref="E9944:G9944"/>
    <mergeCell ref="A9945:E9945"/>
    <mergeCell ref="F9945:H9945"/>
    <mergeCell ref="A9936:H9936"/>
    <mergeCell ref="A9937:D9937"/>
    <mergeCell ref="A9938:D9938"/>
    <mergeCell ref="A9939:D9939"/>
    <mergeCell ref="E9939:G9939"/>
    <mergeCell ref="A9940:H9940"/>
    <mergeCell ref="A9930:H9930"/>
    <mergeCell ref="A9931:D9931"/>
    <mergeCell ref="A9932:D9932"/>
    <mergeCell ref="A9933:D9933"/>
    <mergeCell ref="A9934:D9934"/>
    <mergeCell ref="A9935:D9935"/>
    <mergeCell ref="E9935:G9935"/>
    <mergeCell ref="A9925:D9925"/>
    <mergeCell ref="A9926:D9926"/>
    <mergeCell ref="A9927:D9927"/>
    <mergeCell ref="A9928:D9928"/>
    <mergeCell ref="A9929:D9929"/>
    <mergeCell ref="E9929:G9929"/>
    <mergeCell ref="A9919:C9919"/>
    <mergeCell ref="A9920:H9920"/>
    <mergeCell ref="A9921:H9921"/>
    <mergeCell ref="A9922:D9922"/>
    <mergeCell ref="A9923:D9923"/>
    <mergeCell ref="A9924:D9924"/>
    <mergeCell ref="A9914:D9914"/>
    <mergeCell ref="A9915:D9915"/>
    <mergeCell ref="E9915:G9915"/>
    <mergeCell ref="A9916:E9916"/>
    <mergeCell ref="F9916:H9916"/>
    <mergeCell ref="A9918:H9918"/>
    <mergeCell ref="A9909:D9909"/>
    <mergeCell ref="A9910:D9910"/>
    <mergeCell ref="E9910:G9910"/>
    <mergeCell ref="A9911:H9911"/>
    <mergeCell ref="A9912:D9912"/>
    <mergeCell ref="A9913:D9913"/>
    <mergeCell ref="A9904:D9904"/>
    <mergeCell ref="A9905:D9905"/>
    <mergeCell ref="A9906:D9906"/>
    <mergeCell ref="E9906:G9906"/>
    <mergeCell ref="A9907:H9907"/>
    <mergeCell ref="A9908:D9908"/>
    <mergeCell ref="A9899:D9899"/>
    <mergeCell ref="A9900:D9900"/>
    <mergeCell ref="E9900:G9900"/>
    <mergeCell ref="A9901:H9901"/>
    <mergeCell ref="A9902:D9902"/>
    <mergeCell ref="A9903:D9903"/>
    <mergeCell ref="A9893:D9893"/>
    <mergeCell ref="A9894:D9894"/>
    <mergeCell ref="A9895:D9895"/>
    <mergeCell ref="A9896:D9896"/>
    <mergeCell ref="A9897:D9897"/>
    <mergeCell ref="A9898:D9898"/>
    <mergeCell ref="A9887:E9887"/>
    <mergeCell ref="F9887:H9887"/>
    <mergeCell ref="A9889:H9889"/>
    <mergeCell ref="A9890:C9890"/>
    <mergeCell ref="A9891:H9891"/>
    <mergeCell ref="A9892:H9892"/>
    <mergeCell ref="A9882:H9882"/>
    <mergeCell ref="A9883:D9883"/>
    <mergeCell ref="A9884:D9884"/>
    <mergeCell ref="A9885:D9885"/>
    <mergeCell ref="A9886:D9886"/>
    <mergeCell ref="E9886:G9886"/>
    <mergeCell ref="A9877:D9877"/>
    <mergeCell ref="E9877:G9877"/>
    <mergeCell ref="A9878:H9878"/>
    <mergeCell ref="A9879:D9879"/>
    <mergeCell ref="A9880:D9880"/>
    <mergeCell ref="A9881:D9881"/>
    <mergeCell ref="E9881:G9881"/>
    <mergeCell ref="E9871:G9871"/>
    <mergeCell ref="A9872:H9872"/>
    <mergeCell ref="A9873:D9873"/>
    <mergeCell ref="A9874:D9874"/>
    <mergeCell ref="A9875:D9875"/>
    <mergeCell ref="A9876:D9876"/>
    <mergeCell ref="A9866:D9866"/>
    <mergeCell ref="A9867:D9867"/>
    <mergeCell ref="A9868:D9868"/>
    <mergeCell ref="A9869:D9869"/>
    <mergeCell ref="A9870:D9870"/>
    <mergeCell ref="A9871:D9871"/>
    <mergeCell ref="A9860:H9860"/>
    <mergeCell ref="A9861:C9861"/>
    <mergeCell ref="A9862:H9862"/>
    <mergeCell ref="A9863:H9863"/>
    <mergeCell ref="A9864:D9864"/>
    <mergeCell ref="A9865:D9865"/>
    <mergeCell ref="A9854:D9854"/>
    <mergeCell ref="A9855:D9855"/>
    <mergeCell ref="A9856:D9856"/>
    <mergeCell ref="A9857:D9857"/>
    <mergeCell ref="E9857:G9857"/>
    <mergeCell ref="A9858:E9858"/>
    <mergeCell ref="F9858:H9858"/>
    <mergeCell ref="A9849:H9849"/>
    <mergeCell ref="A9850:D9850"/>
    <mergeCell ref="A9851:D9851"/>
    <mergeCell ref="A9852:D9852"/>
    <mergeCell ref="E9852:G9852"/>
    <mergeCell ref="A9853:H9853"/>
    <mergeCell ref="A9844:D9844"/>
    <mergeCell ref="A9845:D9845"/>
    <mergeCell ref="A9846:D9846"/>
    <mergeCell ref="A9847:D9847"/>
    <mergeCell ref="A9848:D9848"/>
    <mergeCell ref="E9848:G9848"/>
    <mergeCell ref="A9839:D9839"/>
    <mergeCell ref="A9840:D9840"/>
    <mergeCell ref="A9841:D9841"/>
    <mergeCell ref="A9842:D9842"/>
    <mergeCell ref="E9842:G9842"/>
    <mergeCell ref="A9843:H9843"/>
    <mergeCell ref="A9833:H9833"/>
    <mergeCell ref="A9834:C9834"/>
    <mergeCell ref="A9835:H9835"/>
    <mergeCell ref="A9836:H9836"/>
    <mergeCell ref="A9837:D9837"/>
    <mergeCell ref="A9838:D9838"/>
    <mergeCell ref="A9827:D9827"/>
    <mergeCell ref="A9828:D9828"/>
    <mergeCell ref="A9829:D9829"/>
    <mergeCell ref="A9830:D9830"/>
    <mergeCell ref="E9830:G9830"/>
    <mergeCell ref="A9831:E9831"/>
    <mergeCell ref="F9831:H9831"/>
    <mergeCell ref="A9822:H9822"/>
    <mergeCell ref="A9823:D9823"/>
    <mergeCell ref="A9824:D9824"/>
    <mergeCell ref="A9825:D9825"/>
    <mergeCell ref="E9825:G9825"/>
    <mergeCell ref="A9826:H9826"/>
    <mergeCell ref="A9817:D9817"/>
    <mergeCell ref="A9818:D9818"/>
    <mergeCell ref="A9819:D9819"/>
    <mergeCell ref="A9820:D9820"/>
    <mergeCell ref="A9821:D9821"/>
    <mergeCell ref="E9821:G9821"/>
    <mergeCell ref="A9812:D9812"/>
    <mergeCell ref="A9813:D9813"/>
    <mergeCell ref="A9814:D9814"/>
    <mergeCell ref="A9815:D9815"/>
    <mergeCell ref="E9815:G9815"/>
    <mergeCell ref="A9816:H9816"/>
    <mergeCell ref="A9806:D9806"/>
    <mergeCell ref="A9807:D9807"/>
    <mergeCell ref="A9808:D9808"/>
    <mergeCell ref="A9809:D9809"/>
    <mergeCell ref="A9810:D9810"/>
    <mergeCell ref="A9811:D9811"/>
    <mergeCell ref="A9800:E9800"/>
    <mergeCell ref="F9800:H9800"/>
    <mergeCell ref="A9802:H9802"/>
    <mergeCell ref="A9803:C9803"/>
    <mergeCell ref="A9804:H9804"/>
    <mergeCell ref="A9805:H9805"/>
    <mergeCell ref="A9795:H9795"/>
    <mergeCell ref="A9796:D9796"/>
    <mergeCell ref="A9797:D9797"/>
    <mergeCell ref="A9798:D9798"/>
    <mergeCell ref="A9799:D9799"/>
    <mergeCell ref="E9799:G9799"/>
    <mergeCell ref="A9790:D9790"/>
    <mergeCell ref="E9790:G9790"/>
    <mergeCell ref="A9791:H9791"/>
    <mergeCell ref="A9792:D9792"/>
    <mergeCell ref="A9793:D9793"/>
    <mergeCell ref="A9794:D9794"/>
    <mergeCell ref="E9794:G9794"/>
    <mergeCell ref="E9784:G9784"/>
    <mergeCell ref="A9785:H9785"/>
    <mergeCell ref="A9786:D9786"/>
    <mergeCell ref="A9787:D9787"/>
    <mergeCell ref="A9788:D9788"/>
    <mergeCell ref="A9789:D9789"/>
    <mergeCell ref="A9779:D9779"/>
    <mergeCell ref="A9780:D9780"/>
    <mergeCell ref="A9781:D9781"/>
    <mergeCell ref="A9782:D9782"/>
    <mergeCell ref="A9783:D9783"/>
    <mergeCell ref="A9784:D9784"/>
    <mergeCell ref="A9773:H9773"/>
    <mergeCell ref="A9774:H9774"/>
    <mergeCell ref="A9775:D9775"/>
    <mergeCell ref="A9776:D9776"/>
    <mergeCell ref="A9777:D9777"/>
    <mergeCell ref="A9778:D9778"/>
    <mergeCell ref="A9768:D9768"/>
    <mergeCell ref="E9768:G9768"/>
    <mergeCell ref="A9769:E9769"/>
    <mergeCell ref="F9769:H9769"/>
    <mergeCell ref="A9771:H9771"/>
    <mergeCell ref="A9772:C9772"/>
    <mergeCell ref="A9763:D9763"/>
    <mergeCell ref="E9763:G9763"/>
    <mergeCell ref="A9764:H9764"/>
    <mergeCell ref="A9765:D9765"/>
    <mergeCell ref="A9766:D9766"/>
    <mergeCell ref="A9767:D9767"/>
    <mergeCell ref="A9758:D9758"/>
    <mergeCell ref="A9759:D9759"/>
    <mergeCell ref="E9759:G9759"/>
    <mergeCell ref="A9760:H9760"/>
    <mergeCell ref="A9761:D9761"/>
    <mergeCell ref="A9762:D9762"/>
    <mergeCell ref="A9753:D9753"/>
    <mergeCell ref="E9753:G9753"/>
    <mergeCell ref="A9754:H9754"/>
    <mergeCell ref="A9755:D9755"/>
    <mergeCell ref="A9756:D9756"/>
    <mergeCell ref="A9757:D9757"/>
    <mergeCell ref="A9747:D9747"/>
    <mergeCell ref="A9748:D9748"/>
    <mergeCell ref="A9749:D9749"/>
    <mergeCell ref="A9750:D9750"/>
    <mergeCell ref="A9751:D9751"/>
    <mergeCell ref="A9752:D9752"/>
    <mergeCell ref="A9741:C9741"/>
    <mergeCell ref="A9742:H9742"/>
    <mergeCell ref="A9743:H9743"/>
    <mergeCell ref="A9744:D9744"/>
    <mergeCell ref="A9745:D9745"/>
    <mergeCell ref="A9746:D9746"/>
    <mergeCell ref="A9736:D9736"/>
    <mergeCell ref="A9737:D9737"/>
    <mergeCell ref="E9737:G9737"/>
    <mergeCell ref="A9738:E9738"/>
    <mergeCell ref="F9738:H9738"/>
    <mergeCell ref="A9740:H9740"/>
    <mergeCell ref="A9731:D9731"/>
    <mergeCell ref="A9732:D9732"/>
    <mergeCell ref="E9732:G9732"/>
    <mergeCell ref="A9733:H9733"/>
    <mergeCell ref="A9734:D9734"/>
    <mergeCell ref="A9735:D9735"/>
    <mergeCell ref="A9726:D9726"/>
    <mergeCell ref="A9727:D9727"/>
    <mergeCell ref="A9728:D9728"/>
    <mergeCell ref="E9728:G9728"/>
    <mergeCell ref="A9729:H9729"/>
    <mergeCell ref="A9730:D9730"/>
    <mergeCell ref="A9721:D9721"/>
    <mergeCell ref="A9722:D9722"/>
    <mergeCell ref="E9722:G9722"/>
    <mergeCell ref="A9723:H9723"/>
    <mergeCell ref="A9724:D9724"/>
    <mergeCell ref="A9725:D9725"/>
    <mergeCell ref="A9715:D9715"/>
    <mergeCell ref="A9716:D9716"/>
    <mergeCell ref="A9717:D9717"/>
    <mergeCell ref="A9718:D9718"/>
    <mergeCell ref="A9719:D9719"/>
    <mergeCell ref="A9720:D9720"/>
    <mergeCell ref="A9709:H9709"/>
    <mergeCell ref="A9710:C9710"/>
    <mergeCell ref="A9711:H9711"/>
    <mergeCell ref="A9712:H9712"/>
    <mergeCell ref="A9713:D9713"/>
    <mergeCell ref="A9714:D9714"/>
    <mergeCell ref="A9704:D9704"/>
    <mergeCell ref="A9705:D9705"/>
    <mergeCell ref="A9706:D9706"/>
    <mergeCell ref="E9706:G9706"/>
    <mergeCell ref="A9707:E9707"/>
    <mergeCell ref="F9707:H9707"/>
    <mergeCell ref="A9699:D9699"/>
    <mergeCell ref="A9700:D9700"/>
    <mergeCell ref="A9701:D9701"/>
    <mergeCell ref="E9701:G9701"/>
    <mergeCell ref="A9702:H9702"/>
    <mergeCell ref="A9703:D9703"/>
    <mergeCell ref="A9694:D9694"/>
    <mergeCell ref="A9695:D9695"/>
    <mergeCell ref="A9696:D9696"/>
    <mergeCell ref="A9697:D9697"/>
    <mergeCell ref="E9697:G9697"/>
    <mergeCell ref="A9698:H9698"/>
    <mergeCell ref="A9689:D9689"/>
    <mergeCell ref="A9690:D9690"/>
    <mergeCell ref="A9691:D9691"/>
    <mergeCell ref="E9691:G9691"/>
    <mergeCell ref="A9692:H9692"/>
    <mergeCell ref="A9693:D9693"/>
    <mergeCell ref="A9683:H9683"/>
    <mergeCell ref="A9684:C9684"/>
    <mergeCell ref="A9685:H9685"/>
    <mergeCell ref="A9686:H9686"/>
    <mergeCell ref="A9687:D9687"/>
    <mergeCell ref="A9688:D9688"/>
    <mergeCell ref="A9678:D9678"/>
    <mergeCell ref="A9679:D9679"/>
    <mergeCell ref="A9680:D9680"/>
    <mergeCell ref="E9680:G9680"/>
    <mergeCell ref="A9681:E9681"/>
    <mergeCell ref="F9681:H9681"/>
    <mergeCell ref="A9673:D9673"/>
    <mergeCell ref="A9674:D9674"/>
    <mergeCell ref="A9675:D9675"/>
    <mergeCell ref="E9675:G9675"/>
    <mergeCell ref="A9676:H9676"/>
    <mergeCell ref="A9677:D9677"/>
    <mergeCell ref="A9668:D9668"/>
    <mergeCell ref="A9669:D9669"/>
    <mergeCell ref="A9670:D9670"/>
    <mergeCell ref="A9671:D9671"/>
    <mergeCell ref="E9671:G9671"/>
    <mergeCell ref="A9672:H9672"/>
    <mergeCell ref="A9663:D9663"/>
    <mergeCell ref="A9664:D9664"/>
    <mergeCell ref="A9665:D9665"/>
    <mergeCell ref="E9665:G9665"/>
    <mergeCell ref="A9666:H9666"/>
    <mergeCell ref="A9667:D9667"/>
    <mergeCell ref="A9657:H9657"/>
    <mergeCell ref="A9658:C9658"/>
    <mergeCell ref="A9659:H9659"/>
    <mergeCell ref="A9660:H9660"/>
    <mergeCell ref="A9661:D9661"/>
    <mergeCell ref="A9662:D9662"/>
    <mergeCell ref="A9652:D9652"/>
    <mergeCell ref="A9653:D9653"/>
    <mergeCell ref="A9654:D9654"/>
    <mergeCell ref="E9654:G9654"/>
    <mergeCell ref="A9655:E9655"/>
    <mergeCell ref="F9655:H9655"/>
    <mergeCell ref="A9647:D9647"/>
    <mergeCell ref="A9648:D9648"/>
    <mergeCell ref="A9649:D9649"/>
    <mergeCell ref="E9649:G9649"/>
    <mergeCell ref="A9650:H9650"/>
    <mergeCell ref="A9651:D9651"/>
    <mergeCell ref="A9642:D9642"/>
    <mergeCell ref="A9643:D9643"/>
    <mergeCell ref="A9644:D9644"/>
    <mergeCell ref="A9645:D9645"/>
    <mergeCell ref="E9645:G9645"/>
    <mergeCell ref="A9646:H9646"/>
    <mergeCell ref="A9637:D9637"/>
    <mergeCell ref="A9638:D9638"/>
    <mergeCell ref="A9639:D9639"/>
    <mergeCell ref="E9639:G9639"/>
    <mergeCell ref="A9640:H9640"/>
    <mergeCell ref="A9641:D9641"/>
    <mergeCell ref="A9631:H9631"/>
    <mergeCell ref="A9632:C9632"/>
    <mergeCell ref="A9633:H9633"/>
    <mergeCell ref="A9634:H9634"/>
    <mergeCell ref="A9635:D9635"/>
    <mergeCell ref="A9636:D9636"/>
    <mergeCell ref="A9626:D9626"/>
    <mergeCell ref="A9627:D9627"/>
    <mergeCell ref="A9628:D9628"/>
    <mergeCell ref="E9628:G9628"/>
    <mergeCell ref="A9629:E9629"/>
    <mergeCell ref="F9629:H9629"/>
    <mergeCell ref="A9621:D9621"/>
    <mergeCell ref="A9622:D9622"/>
    <mergeCell ref="A9623:D9623"/>
    <mergeCell ref="E9623:G9623"/>
    <mergeCell ref="A9624:H9624"/>
    <mergeCell ref="A9625:D9625"/>
    <mergeCell ref="A9616:D9616"/>
    <mergeCell ref="A9617:D9617"/>
    <mergeCell ref="A9618:D9618"/>
    <mergeCell ref="A9619:D9619"/>
    <mergeCell ref="E9619:G9619"/>
    <mergeCell ref="A9620:H9620"/>
    <mergeCell ref="A9611:D9611"/>
    <mergeCell ref="A9612:D9612"/>
    <mergeCell ref="A9613:D9613"/>
    <mergeCell ref="E9613:G9613"/>
    <mergeCell ref="A9614:H9614"/>
    <mergeCell ref="A9615:D9615"/>
    <mergeCell ref="A9605:H9605"/>
    <mergeCell ref="A9606:C9606"/>
    <mergeCell ref="A9607:H9607"/>
    <mergeCell ref="A9608:H9608"/>
    <mergeCell ref="A9609:D9609"/>
    <mergeCell ref="A9610:D9610"/>
    <mergeCell ref="A9600:D9600"/>
    <mergeCell ref="A9601:D9601"/>
    <mergeCell ref="A9602:D9602"/>
    <mergeCell ref="E9602:G9602"/>
    <mergeCell ref="A9603:E9603"/>
    <mergeCell ref="F9603:H9603"/>
    <mergeCell ref="A9595:D9595"/>
    <mergeCell ref="A9596:D9596"/>
    <mergeCell ref="A9597:D9597"/>
    <mergeCell ref="E9597:G9597"/>
    <mergeCell ref="A9598:H9598"/>
    <mergeCell ref="A9599:D9599"/>
    <mergeCell ref="A9590:D9590"/>
    <mergeCell ref="A9591:D9591"/>
    <mergeCell ref="A9592:D9592"/>
    <mergeCell ref="A9593:D9593"/>
    <mergeCell ref="E9593:G9593"/>
    <mergeCell ref="A9594:H9594"/>
    <mergeCell ref="A9585:D9585"/>
    <mergeCell ref="A9586:D9586"/>
    <mergeCell ref="A9587:D9587"/>
    <mergeCell ref="E9587:G9587"/>
    <mergeCell ref="A9588:H9588"/>
    <mergeCell ref="A9589:D9589"/>
    <mergeCell ref="A9579:H9579"/>
    <mergeCell ref="A9580:C9580"/>
    <mergeCell ref="A9581:H9581"/>
    <mergeCell ref="A9582:H9582"/>
    <mergeCell ref="A9583:D9583"/>
    <mergeCell ref="A9584:D9584"/>
    <mergeCell ref="A9574:D9574"/>
    <mergeCell ref="A9575:D9575"/>
    <mergeCell ref="A9576:D9576"/>
    <mergeCell ref="E9576:G9576"/>
    <mergeCell ref="A9577:E9577"/>
    <mergeCell ref="F9577:H9577"/>
    <mergeCell ref="A9569:D9569"/>
    <mergeCell ref="A9570:D9570"/>
    <mergeCell ref="A9571:D9571"/>
    <mergeCell ref="E9571:G9571"/>
    <mergeCell ref="A9572:H9572"/>
    <mergeCell ref="A9573:D9573"/>
    <mergeCell ref="A9564:D9564"/>
    <mergeCell ref="A9565:D9565"/>
    <mergeCell ref="A9566:D9566"/>
    <mergeCell ref="A9567:D9567"/>
    <mergeCell ref="E9567:G9567"/>
    <mergeCell ref="A9568:H9568"/>
    <mergeCell ref="A9559:D9559"/>
    <mergeCell ref="A9560:D9560"/>
    <mergeCell ref="A9561:D9561"/>
    <mergeCell ref="E9561:G9561"/>
    <mergeCell ref="A9562:H9562"/>
    <mergeCell ref="A9563:D9563"/>
    <mergeCell ref="A9553:H9553"/>
    <mergeCell ref="A9554:C9554"/>
    <mergeCell ref="A9555:H9555"/>
    <mergeCell ref="A9556:H9556"/>
    <mergeCell ref="A9557:D9557"/>
    <mergeCell ref="A9558:D9558"/>
    <mergeCell ref="A9548:D9548"/>
    <mergeCell ref="A9549:D9549"/>
    <mergeCell ref="A9550:D9550"/>
    <mergeCell ref="E9550:G9550"/>
    <mergeCell ref="A9551:E9551"/>
    <mergeCell ref="F9551:H9551"/>
    <mergeCell ref="A9543:D9543"/>
    <mergeCell ref="A9544:D9544"/>
    <mergeCell ref="A9545:D9545"/>
    <mergeCell ref="E9545:G9545"/>
    <mergeCell ref="A9546:H9546"/>
    <mergeCell ref="A9547:D9547"/>
    <mergeCell ref="A9538:D9538"/>
    <mergeCell ref="A9539:D9539"/>
    <mergeCell ref="A9540:D9540"/>
    <mergeCell ref="A9541:D9541"/>
    <mergeCell ref="E9541:G9541"/>
    <mergeCell ref="A9542:H9542"/>
    <mergeCell ref="A9533:D9533"/>
    <mergeCell ref="A9534:D9534"/>
    <mergeCell ref="A9535:D9535"/>
    <mergeCell ref="E9535:G9535"/>
    <mergeCell ref="A9536:H9536"/>
    <mergeCell ref="A9537:D9537"/>
    <mergeCell ref="A9527:H9527"/>
    <mergeCell ref="A9528:C9528"/>
    <mergeCell ref="A9529:H9529"/>
    <mergeCell ref="A9530:H9530"/>
    <mergeCell ref="A9531:D9531"/>
    <mergeCell ref="A9532:D9532"/>
    <mergeCell ref="A9522:D9522"/>
    <mergeCell ref="A9523:D9523"/>
    <mergeCell ref="A9524:D9524"/>
    <mergeCell ref="E9524:G9524"/>
    <mergeCell ref="A9525:E9525"/>
    <mergeCell ref="F9525:H9525"/>
    <mergeCell ref="A9517:D9517"/>
    <mergeCell ref="A9518:D9518"/>
    <mergeCell ref="A9519:D9519"/>
    <mergeCell ref="E9519:G9519"/>
    <mergeCell ref="A9520:H9520"/>
    <mergeCell ref="A9521:D9521"/>
    <mergeCell ref="A9512:D9512"/>
    <mergeCell ref="A9513:D9513"/>
    <mergeCell ref="A9514:D9514"/>
    <mergeCell ref="A9515:D9515"/>
    <mergeCell ref="E9515:G9515"/>
    <mergeCell ref="A9516:H9516"/>
    <mergeCell ref="A9507:D9507"/>
    <mergeCell ref="A9508:D9508"/>
    <mergeCell ref="A9509:D9509"/>
    <mergeCell ref="E9509:G9509"/>
    <mergeCell ref="A9510:H9510"/>
    <mergeCell ref="A9511:D9511"/>
    <mergeCell ref="A9501:H9501"/>
    <mergeCell ref="A9502:C9502"/>
    <mergeCell ref="A9503:H9503"/>
    <mergeCell ref="A9504:H9504"/>
    <mergeCell ref="A9505:D9505"/>
    <mergeCell ref="A9506:D9506"/>
    <mergeCell ref="A9496:D9496"/>
    <mergeCell ref="A9497:D9497"/>
    <mergeCell ref="A9498:D9498"/>
    <mergeCell ref="E9498:G9498"/>
    <mergeCell ref="A9499:E9499"/>
    <mergeCell ref="F9499:H9499"/>
    <mergeCell ref="A9491:D9491"/>
    <mergeCell ref="A9492:D9492"/>
    <mergeCell ref="A9493:D9493"/>
    <mergeCell ref="E9493:G9493"/>
    <mergeCell ref="A9494:H9494"/>
    <mergeCell ref="A9495:D9495"/>
    <mergeCell ref="A9486:D9486"/>
    <mergeCell ref="A9487:D9487"/>
    <mergeCell ref="A9488:D9488"/>
    <mergeCell ref="A9489:D9489"/>
    <mergeCell ref="E9489:G9489"/>
    <mergeCell ref="A9490:H9490"/>
    <mergeCell ref="A9481:D9481"/>
    <mergeCell ref="A9482:D9482"/>
    <mergeCell ref="A9483:D9483"/>
    <mergeCell ref="E9483:G9483"/>
    <mergeCell ref="A9484:H9484"/>
    <mergeCell ref="A9485:D9485"/>
    <mergeCell ref="A9475:H9475"/>
    <mergeCell ref="A9476:C9476"/>
    <mergeCell ref="A9477:H9477"/>
    <mergeCell ref="A9478:H9478"/>
    <mergeCell ref="A9479:D9479"/>
    <mergeCell ref="A9480:D9480"/>
    <mergeCell ref="A9470:D9470"/>
    <mergeCell ref="A9471:D9471"/>
    <mergeCell ref="A9472:D9472"/>
    <mergeCell ref="E9472:G9472"/>
    <mergeCell ref="A9473:E9473"/>
    <mergeCell ref="F9473:H9473"/>
    <mergeCell ref="A9465:D9465"/>
    <mergeCell ref="A9466:D9466"/>
    <mergeCell ref="A9467:D9467"/>
    <mergeCell ref="E9467:G9467"/>
    <mergeCell ref="A9468:H9468"/>
    <mergeCell ref="A9469:D9469"/>
    <mergeCell ref="A9460:D9460"/>
    <mergeCell ref="A9461:D9461"/>
    <mergeCell ref="A9462:D9462"/>
    <mergeCell ref="A9463:D9463"/>
    <mergeCell ref="E9463:G9463"/>
    <mergeCell ref="A9464:H9464"/>
    <mergeCell ref="A9455:D9455"/>
    <mergeCell ref="A9456:D9456"/>
    <mergeCell ref="A9457:D9457"/>
    <mergeCell ref="E9457:G9457"/>
    <mergeCell ref="A9458:H9458"/>
    <mergeCell ref="A9459:D9459"/>
    <mergeCell ref="A9449:H9449"/>
    <mergeCell ref="A9450:C9450"/>
    <mergeCell ref="A9451:H9451"/>
    <mergeCell ref="A9452:H9452"/>
    <mergeCell ref="A9453:D9453"/>
    <mergeCell ref="A9454:D9454"/>
    <mergeCell ref="A9443:D9443"/>
    <mergeCell ref="A9444:D9444"/>
    <mergeCell ref="A9445:D9445"/>
    <mergeCell ref="A9446:D9446"/>
    <mergeCell ref="E9446:G9446"/>
    <mergeCell ref="A9447:E9447"/>
    <mergeCell ref="F9447:H9447"/>
    <mergeCell ref="A9438:H9438"/>
    <mergeCell ref="A9439:D9439"/>
    <mergeCell ref="A9440:D9440"/>
    <mergeCell ref="A9441:D9441"/>
    <mergeCell ref="E9441:G9441"/>
    <mergeCell ref="A9442:H9442"/>
    <mergeCell ref="A9433:D9433"/>
    <mergeCell ref="A9434:D9434"/>
    <mergeCell ref="A9435:D9435"/>
    <mergeCell ref="A9436:D9436"/>
    <mergeCell ref="A9437:D9437"/>
    <mergeCell ref="E9437:G9437"/>
    <mergeCell ref="A9428:D9428"/>
    <mergeCell ref="A9429:D9429"/>
    <mergeCell ref="A9430:D9430"/>
    <mergeCell ref="A9431:D9431"/>
    <mergeCell ref="E9431:G9431"/>
    <mergeCell ref="A9432:H9432"/>
    <mergeCell ref="A9422:H9422"/>
    <mergeCell ref="A9423:C9423"/>
    <mergeCell ref="A9424:H9424"/>
    <mergeCell ref="A9425:H9425"/>
    <mergeCell ref="A9426:D9426"/>
    <mergeCell ref="A9427:D9427"/>
    <mergeCell ref="A9416:D9416"/>
    <mergeCell ref="A9417:D9417"/>
    <mergeCell ref="A9418:D9418"/>
    <mergeCell ref="A9419:D9419"/>
    <mergeCell ref="E9419:G9419"/>
    <mergeCell ref="A9420:E9420"/>
    <mergeCell ref="F9420:H9420"/>
    <mergeCell ref="A9411:H9411"/>
    <mergeCell ref="A9412:D9412"/>
    <mergeCell ref="A9413:D9413"/>
    <mergeCell ref="A9414:D9414"/>
    <mergeCell ref="E9414:G9414"/>
    <mergeCell ref="A9415:H9415"/>
    <mergeCell ref="A9406:D9406"/>
    <mergeCell ref="A9407:D9407"/>
    <mergeCell ref="A9408:D9408"/>
    <mergeCell ref="A9409:D9409"/>
    <mergeCell ref="A9410:D9410"/>
    <mergeCell ref="E9410:G9410"/>
    <mergeCell ref="A9401:D9401"/>
    <mergeCell ref="A9402:D9402"/>
    <mergeCell ref="A9403:D9403"/>
    <mergeCell ref="A9404:D9404"/>
    <mergeCell ref="E9404:G9404"/>
    <mergeCell ref="A9405:H9405"/>
    <mergeCell ref="A9395:H9395"/>
    <mergeCell ref="A9396:C9396"/>
    <mergeCell ref="A9397:H9397"/>
    <mergeCell ref="A9398:H9398"/>
    <mergeCell ref="A9399:D9399"/>
    <mergeCell ref="A9400:D9400"/>
    <mergeCell ref="A9389:D9389"/>
    <mergeCell ref="A9390:D9390"/>
    <mergeCell ref="A9391:D9391"/>
    <mergeCell ref="A9392:D9392"/>
    <mergeCell ref="E9392:G9392"/>
    <mergeCell ref="A9393:E9393"/>
    <mergeCell ref="F9393:H9393"/>
    <mergeCell ref="A9384:H9384"/>
    <mergeCell ref="A9385:D9385"/>
    <mergeCell ref="A9386:D9386"/>
    <mergeCell ref="A9387:D9387"/>
    <mergeCell ref="E9387:G9387"/>
    <mergeCell ref="A9388:H9388"/>
    <mergeCell ref="A9379:D9379"/>
    <mergeCell ref="A9380:D9380"/>
    <mergeCell ref="A9381:D9381"/>
    <mergeCell ref="A9382:D9382"/>
    <mergeCell ref="A9383:D9383"/>
    <mergeCell ref="E9383:G9383"/>
    <mergeCell ref="A9374:D9374"/>
    <mergeCell ref="A9375:D9375"/>
    <mergeCell ref="A9376:D9376"/>
    <mergeCell ref="A9377:D9377"/>
    <mergeCell ref="E9377:G9377"/>
    <mergeCell ref="A9378:H9378"/>
    <mergeCell ref="A9368:H9368"/>
    <mergeCell ref="A9369:C9369"/>
    <mergeCell ref="A9370:H9370"/>
    <mergeCell ref="A9371:H9371"/>
    <mergeCell ref="A9372:D9372"/>
    <mergeCell ref="A9373:D9373"/>
    <mergeCell ref="A9362:D9362"/>
    <mergeCell ref="A9363:D9363"/>
    <mergeCell ref="A9364:D9364"/>
    <mergeCell ref="A9365:D9365"/>
    <mergeCell ref="E9365:G9365"/>
    <mergeCell ref="A9366:E9366"/>
    <mergeCell ref="F9366:H9366"/>
    <mergeCell ref="A9357:H9357"/>
    <mergeCell ref="A9358:D9358"/>
    <mergeCell ref="A9359:D9359"/>
    <mergeCell ref="A9360:D9360"/>
    <mergeCell ref="E9360:G9360"/>
    <mergeCell ref="A9361:H9361"/>
    <mergeCell ref="A9351:H9351"/>
    <mergeCell ref="A9352:D9352"/>
    <mergeCell ref="A9353:D9353"/>
    <mergeCell ref="A9354:D9354"/>
    <mergeCell ref="A9355:D9355"/>
    <mergeCell ref="A9356:D9356"/>
    <mergeCell ref="E9356:G9356"/>
    <mergeCell ref="A9346:D9346"/>
    <mergeCell ref="A9347:D9347"/>
    <mergeCell ref="A9348:D9348"/>
    <mergeCell ref="A9349:D9349"/>
    <mergeCell ref="A9350:D9350"/>
    <mergeCell ref="E9350:G9350"/>
    <mergeCell ref="A9340:H9340"/>
    <mergeCell ref="A9341:C9341"/>
    <mergeCell ref="A9342:H9342"/>
    <mergeCell ref="A9343:H9343"/>
    <mergeCell ref="A9344:D9344"/>
    <mergeCell ref="A9345:D9345"/>
    <mergeCell ref="A9334:D9334"/>
    <mergeCell ref="A9335:D9335"/>
    <mergeCell ref="A9336:D9336"/>
    <mergeCell ref="A9337:D9337"/>
    <mergeCell ref="E9337:G9337"/>
    <mergeCell ref="A9338:E9338"/>
    <mergeCell ref="F9338:H9338"/>
    <mergeCell ref="A9329:H9329"/>
    <mergeCell ref="A9330:D9330"/>
    <mergeCell ref="A9331:D9331"/>
    <mergeCell ref="A9332:D9332"/>
    <mergeCell ref="E9332:G9332"/>
    <mergeCell ref="A9333:H9333"/>
    <mergeCell ref="A9323:H9323"/>
    <mergeCell ref="A9324:D9324"/>
    <mergeCell ref="A9325:D9325"/>
    <mergeCell ref="A9326:D9326"/>
    <mergeCell ref="A9327:D9327"/>
    <mergeCell ref="A9328:D9328"/>
    <mergeCell ref="E9328:G9328"/>
    <mergeCell ref="A9318:D9318"/>
    <mergeCell ref="A9319:D9319"/>
    <mergeCell ref="A9320:D9320"/>
    <mergeCell ref="A9321:D9321"/>
    <mergeCell ref="A9322:D9322"/>
    <mergeCell ref="E9322:G9322"/>
    <mergeCell ref="A9312:H9312"/>
    <mergeCell ref="A9313:C9313"/>
    <mergeCell ref="A9314:H9314"/>
    <mergeCell ref="A9315:H9315"/>
    <mergeCell ref="A9316:D9316"/>
    <mergeCell ref="A9317:D9317"/>
    <mergeCell ref="A9306:D9306"/>
    <mergeCell ref="A9307:D9307"/>
    <mergeCell ref="A9308:D9308"/>
    <mergeCell ref="A9309:D9309"/>
    <mergeCell ref="E9309:G9309"/>
    <mergeCell ref="A9310:E9310"/>
    <mergeCell ref="F9310:H9310"/>
    <mergeCell ref="A9301:H9301"/>
    <mergeCell ref="A9302:D9302"/>
    <mergeCell ref="A9303:D9303"/>
    <mergeCell ref="A9304:D9304"/>
    <mergeCell ref="E9304:G9304"/>
    <mergeCell ref="A9305:H9305"/>
    <mergeCell ref="A9295:H9295"/>
    <mergeCell ref="A9296:D9296"/>
    <mergeCell ref="A9297:D9297"/>
    <mergeCell ref="A9298:D9298"/>
    <mergeCell ref="A9299:D9299"/>
    <mergeCell ref="A9300:D9300"/>
    <mergeCell ref="E9300:G9300"/>
    <mergeCell ref="A9290:D9290"/>
    <mergeCell ref="A9291:D9291"/>
    <mergeCell ref="A9292:D9292"/>
    <mergeCell ref="A9293:D9293"/>
    <mergeCell ref="A9294:D9294"/>
    <mergeCell ref="E9294:G9294"/>
    <mergeCell ref="A9284:H9284"/>
    <mergeCell ref="A9285:C9285"/>
    <mergeCell ref="A9286:H9286"/>
    <mergeCell ref="A9287:H9287"/>
    <mergeCell ref="A9288:D9288"/>
    <mergeCell ref="A9289:D9289"/>
    <mergeCell ref="A9278:D9278"/>
    <mergeCell ref="A9279:D9279"/>
    <mergeCell ref="A9280:D9280"/>
    <mergeCell ref="A9281:D9281"/>
    <mergeCell ref="E9281:G9281"/>
    <mergeCell ref="A9282:E9282"/>
    <mergeCell ref="F9282:H9282"/>
    <mergeCell ref="A9273:H9273"/>
    <mergeCell ref="A9274:D9274"/>
    <mergeCell ref="A9275:D9275"/>
    <mergeCell ref="A9276:D9276"/>
    <mergeCell ref="E9276:G9276"/>
    <mergeCell ref="A9277:H9277"/>
    <mergeCell ref="A9267:H9267"/>
    <mergeCell ref="A9268:D9268"/>
    <mergeCell ref="A9269:D9269"/>
    <mergeCell ref="A9270:D9270"/>
    <mergeCell ref="A9271:D9271"/>
    <mergeCell ref="A9272:D9272"/>
    <mergeCell ref="E9272:G9272"/>
    <mergeCell ref="A9262:D9262"/>
    <mergeCell ref="A9263:D9263"/>
    <mergeCell ref="A9264:D9264"/>
    <mergeCell ref="A9265:D9265"/>
    <mergeCell ref="A9266:D9266"/>
    <mergeCell ref="E9266:G9266"/>
    <mergeCell ref="A9256:H9256"/>
    <mergeCell ref="A9257:C9257"/>
    <mergeCell ref="A9258:H9258"/>
    <mergeCell ref="A9259:H9259"/>
    <mergeCell ref="A9260:D9260"/>
    <mergeCell ref="A9261:D9261"/>
    <mergeCell ref="A9250:D9250"/>
    <mergeCell ref="A9251:D9251"/>
    <mergeCell ref="A9252:D9252"/>
    <mergeCell ref="A9253:D9253"/>
    <mergeCell ref="E9253:G9253"/>
    <mergeCell ref="A9254:E9254"/>
    <mergeCell ref="F9254:H9254"/>
    <mergeCell ref="A9245:H9245"/>
    <mergeCell ref="A9246:D9246"/>
    <mergeCell ref="A9247:D9247"/>
    <mergeCell ref="A9248:D9248"/>
    <mergeCell ref="E9248:G9248"/>
    <mergeCell ref="A9249:H9249"/>
    <mergeCell ref="A9239:H9239"/>
    <mergeCell ref="A9240:D9240"/>
    <mergeCell ref="A9241:D9241"/>
    <mergeCell ref="A9242:D9242"/>
    <mergeCell ref="A9243:D9243"/>
    <mergeCell ref="A9244:D9244"/>
    <mergeCell ref="E9244:G9244"/>
    <mergeCell ref="A9234:D9234"/>
    <mergeCell ref="A9235:D9235"/>
    <mergeCell ref="A9236:D9236"/>
    <mergeCell ref="A9237:D9237"/>
    <mergeCell ref="A9238:D9238"/>
    <mergeCell ref="E9238:G9238"/>
    <mergeCell ref="A9228:H9228"/>
    <mergeCell ref="A9229:C9229"/>
    <mergeCell ref="A9230:H9230"/>
    <mergeCell ref="A9231:H9231"/>
    <mergeCell ref="A9232:D9232"/>
    <mergeCell ref="A9233:D9233"/>
    <mergeCell ref="A9222:D9222"/>
    <mergeCell ref="A9223:D9223"/>
    <mergeCell ref="A9224:D9224"/>
    <mergeCell ref="A9225:D9225"/>
    <mergeCell ref="E9225:G9225"/>
    <mergeCell ref="A9226:E9226"/>
    <mergeCell ref="F9226:H9226"/>
    <mergeCell ref="A9217:H9217"/>
    <mergeCell ref="A9218:D9218"/>
    <mergeCell ref="A9219:D9219"/>
    <mergeCell ref="A9220:D9220"/>
    <mergeCell ref="E9220:G9220"/>
    <mergeCell ref="A9221:H9221"/>
    <mergeCell ref="A9211:H9211"/>
    <mergeCell ref="A9212:D9212"/>
    <mergeCell ref="A9213:D9213"/>
    <mergeCell ref="A9214:D9214"/>
    <mergeCell ref="A9215:D9215"/>
    <mergeCell ref="A9216:D9216"/>
    <mergeCell ref="E9216:G9216"/>
    <mergeCell ref="A9206:D9206"/>
    <mergeCell ref="A9207:D9207"/>
    <mergeCell ref="A9208:D9208"/>
    <mergeCell ref="A9209:D9209"/>
    <mergeCell ref="A9210:D9210"/>
    <mergeCell ref="E9210:G9210"/>
    <mergeCell ref="A9200:H9200"/>
    <mergeCell ref="A9201:C9201"/>
    <mergeCell ref="A9202:H9202"/>
    <mergeCell ref="A9203:H9203"/>
    <mergeCell ref="A9204:D9204"/>
    <mergeCell ref="A9205:D9205"/>
    <mergeCell ref="A9194:D9194"/>
    <mergeCell ref="A9195:D9195"/>
    <mergeCell ref="A9196:D9196"/>
    <mergeCell ref="A9197:D9197"/>
    <mergeCell ref="E9197:G9197"/>
    <mergeCell ref="A9198:E9198"/>
    <mergeCell ref="F9198:H9198"/>
    <mergeCell ref="A9189:H9189"/>
    <mergeCell ref="A9190:D9190"/>
    <mergeCell ref="A9191:D9191"/>
    <mergeCell ref="A9192:D9192"/>
    <mergeCell ref="E9192:G9192"/>
    <mergeCell ref="A9193:H9193"/>
    <mergeCell ref="A9183:H9183"/>
    <mergeCell ref="A9184:D9184"/>
    <mergeCell ref="A9185:D9185"/>
    <mergeCell ref="A9186:D9186"/>
    <mergeCell ref="A9187:D9187"/>
    <mergeCell ref="A9188:D9188"/>
    <mergeCell ref="E9188:G9188"/>
    <mergeCell ref="A9178:D9178"/>
    <mergeCell ref="A9179:D9179"/>
    <mergeCell ref="A9180:D9180"/>
    <mergeCell ref="A9181:D9181"/>
    <mergeCell ref="A9182:D9182"/>
    <mergeCell ref="E9182:G9182"/>
    <mergeCell ref="A9172:H9172"/>
    <mergeCell ref="A9173:C9173"/>
    <mergeCell ref="A9174:H9174"/>
    <mergeCell ref="A9175:H9175"/>
    <mergeCell ref="A9176:D9176"/>
    <mergeCell ref="A9177:D9177"/>
    <mergeCell ref="A9166:D9166"/>
    <mergeCell ref="A9167:D9167"/>
    <mergeCell ref="A9168:D9168"/>
    <mergeCell ref="A9169:D9169"/>
    <mergeCell ref="E9169:G9169"/>
    <mergeCell ref="A9170:E9170"/>
    <mergeCell ref="F9170:H9170"/>
    <mergeCell ref="A9161:H9161"/>
    <mergeCell ref="A9162:D9162"/>
    <mergeCell ref="A9163:D9163"/>
    <mergeCell ref="A9164:D9164"/>
    <mergeCell ref="E9164:G9164"/>
    <mergeCell ref="A9165:H9165"/>
    <mergeCell ref="A9155:H9155"/>
    <mergeCell ref="A9156:D9156"/>
    <mergeCell ref="A9157:D9157"/>
    <mergeCell ref="A9158:D9158"/>
    <mergeCell ref="A9159:D9159"/>
    <mergeCell ref="A9160:D9160"/>
    <mergeCell ref="E9160:G9160"/>
    <mergeCell ref="A9150:D9150"/>
    <mergeCell ref="A9151:D9151"/>
    <mergeCell ref="A9152:D9152"/>
    <mergeCell ref="A9153:D9153"/>
    <mergeCell ref="A9154:D9154"/>
    <mergeCell ref="E9154:G9154"/>
    <mergeCell ref="A9144:H9144"/>
    <mergeCell ref="A9145:C9145"/>
    <mergeCell ref="A9146:H9146"/>
    <mergeCell ref="A9147:H9147"/>
    <mergeCell ref="A9148:D9148"/>
    <mergeCell ref="A9149:D9149"/>
    <mergeCell ref="A9138:D9138"/>
    <mergeCell ref="A9139:D9139"/>
    <mergeCell ref="A9140:D9140"/>
    <mergeCell ref="A9141:D9141"/>
    <mergeCell ref="E9141:G9141"/>
    <mergeCell ref="A9142:E9142"/>
    <mergeCell ref="F9142:H9142"/>
    <mergeCell ref="A9133:H9133"/>
    <mergeCell ref="A9134:D9134"/>
    <mergeCell ref="A9135:D9135"/>
    <mergeCell ref="A9136:D9136"/>
    <mergeCell ref="E9136:G9136"/>
    <mergeCell ref="A9137:H9137"/>
    <mergeCell ref="A9127:H9127"/>
    <mergeCell ref="A9128:D9128"/>
    <mergeCell ref="A9129:D9129"/>
    <mergeCell ref="A9130:D9130"/>
    <mergeCell ref="A9131:D9131"/>
    <mergeCell ref="A9132:D9132"/>
    <mergeCell ref="E9132:G9132"/>
    <mergeCell ref="A9122:D9122"/>
    <mergeCell ref="A9123:D9123"/>
    <mergeCell ref="A9124:D9124"/>
    <mergeCell ref="A9125:D9125"/>
    <mergeCell ref="A9126:D9126"/>
    <mergeCell ref="E9126:G9126"/>
    <mergeCell ref="A9116:H9116"/>
    <mergeCell ref="A9117:C9117"/>
    <mergeCell ref="A9118:H9118"/>
    <mergeCell ref="A9119:H9119"/>
    <mergeCell ref="A9120:D9120"/>
    <mergeCell ref="A9121:D9121"/>
    <mergeCell ref="A9110:D9110"/>
    <mergeCell ref="A9111:D9111"/>
    <mergeCell ref="A9112:D9112"/>
    <mergeCell ref="A9113:D9113"/>
    <mergeCell ref="E9113:G9113"/>
    <mergeCell ref="A9114:E9114"/>
    <mergeCell ref="F9114:H9114"/>
    <mergeCell ref="A9105:H9105"/>
    <mergeCell ref="A9106:D9106"/>
    <mergeCell ref="A9107:D9107"/>
    <mergeCell ref="A9108:D9108"/>
    <mergeCell ref="E9108:G9108"/>
    <mergeCell ref="A9109:H9109"/>
    <mergeCell ref="A9100:D9100"/>
    <mergeCell ref="A9101:D9101"/>
    <mergeCell ref="A9102:D9102"/>
    <mergeCell ref="A9103:D9103"/>
    <mergeCell ref="A9104:D9104"/>
    <mergeCell ref="E9104:G9104"/>
    <mergeCell ref="A9095:D9095"/>
    <mergeCell ref="A9096:D9096"/>
    <mergeCell ref="A9097:D9097"/>
    <mergeCell ref="A9098:D9098"/>
    <mergeCell ref="E9098:G9098"/>
    <mergeCell ref="A9099:H9099"/>
    <mergeCell ref="A9089:C9089"/>
    <mergeCell ref="A9090:H9090"/>
    <mergeCell ref="A9091:H9091"/>
    <mergeCell ref="A9092:D9092"/>
    <mergeCell ref="A9093:D9093"/>
    <mergeCell ref="A9094:D9094"/>
    <mergeCell ref="A9084:D9084"/>
    <mergeCell ref="A9085:D9085"/>
    <mergeCell ref="E9085:G9085"/>
    <mergeCell ref="A9086:E9086"/>
    <mergeCell ref="F9086:H9086"/>
    <mergeCell ref="A9088:H9088"/>
    <mergeCell ref="A9079:D9079"/>
    <mergeCell ref="A9080:D9080"/>
    <mergeCell ref="E9080:G9080"/>
    <mergeCell ref="A9081:H9081"/>
    <mergeCell ref="A9082:D9082"/>
    <mergeCell ref="A9083:D9083"/>
    <mergeCell ref="A9074:D9074"/>
    <mergeCell ref="A9075:D9075"/>
    <mergeCell ref="A9076:D9076"/>
    <mergeCell ref="E9076:G9076"/>
    <mergeCell ref="A9077:H9077"/>
    <mergeCell ref="A9078:D9078"/>
    <mergeCell ref="A9069:D9069"/>
    <mergeCell ref="A9070:D9070"/>
    <mergeCell ref="E9070:G9070"/>
    <mergeCell ref="A9071:H9071"/>
    <mergeCell ref="A9072:D9072"/>
    <mergeCell ref="A9073:D9073"/>
    <mergeCell ref="A9063:C9063"/>
    <mergeCell ref="A9064:H9064"/>
    <mergeCell ref="A9065:H9065"/>
    <mergeCell ref="A9066:D9066"/>
    <mergeCell ref="A9067:D9067"/>
    <mergeCell ref="A9068:D9068"/>
    <mergeCell ref="A9058:D9058"/>
    <mergeCell ref="A9059:D9059"/>
    <mergeCell ref="E9059:G9059"/>
    <mergeCell ref="A9060:E9060"/>
    <mergeCell ref="F9060:H9060"/>
    <mergeCell ref="A9062:H9062"/>
    <mergeCell ref="A9053:D9053"/>
    <mergeCell ref="A9054:D9054"/>
    <mergeCell ref="E9054:G9054"/>
    <mergeCell ref="A9055:H9055"/>
    <mergeCell ref="A9056:D9056"/>
    <mergeCell ref="A9057:D9057"/>
    <mergeCell ref="A9048:D9048"/>
    <mergeCell ref="A9049:D9049"/>
    <mergeCell ref="A9050:D9050"/>
    <mergeCell ref="E9050:G9050"/>
    <mergeCell ref="A9051:H9051"/>
    <mergeCell ref="A9052:D9052"/>
    <mergeCell ref="A9043:D9043"/>
    <mergeCell ref="A9044:D9044"/>
    <mergeCell ref="E9044:G9044"/>
    <mergeCell ref="A9045:H9045"/>
    <mergeCell ref="A9046:D9046"/>
    <mergeCell ref="A9047:D9047"/>
    <mergeCell ref="A9037:C9037"/>
    <mergeCell ref="A9038:H9038"/>
    <mergeCell ref="A9039:H9039"/>
    <mergeCell ref="A9040:D9040"/>
    <mergeCell ref="A9041:D9041"/>
    <mergeCell ref="A9042:D9042"/>
    <mergeCell ref="A9032:D9032"/>
    <mergeCell ref="A9033:D9033"/>
    <mergeCell ref="E9033:G9033"/>
    <mergeCell ref="A9034:E9034"/>
    <mergeCell ref="F9034:H9034"/>
    <mergeCell ref="A9036:H9036"/>
    <mergeCell ref="A9027:D9027"/>
    <mergeCell ref="A9028:D9028"/>
    <mergeCell ref="E9028:G9028"/>
    <mergeCell ref="A9029:H9029"/>
    <mergeCell ref="A9030:D9030"/>
    <mergeCell ref="A9031:D9031"/>
    <mergeCell ref="A9022:D9022"/>
    <mergeCell ref="A9023:D9023"/>
    <mergeCell ref="A9024:D9024"/>
    <mergeCell ref="E9024:G9024"/>
    <mergeCell ref="A9025:H9025"/>
    <mergeCell ref="A9026:D9026"/>
    <mergeCell ref="A9017:D9017"/>
    <mergeCell ref="A9018:D9018"/>
    <mergeCell ref="E9018:G9018"/>
    <mergeCell ref="A9019:H9019"/>
    <mergeCell ref="A9020:D9020"/>
    <mergeCell ref="A9021:D9021"/>
    <mergeCell ref="A9011:C9011"/>
    <mergeCell ref="A9012:H9012"/>
    <mergeCell ref="A9013:H9013"/>
    <mergeCell ref="A9014:D9014"/>
    <mergeCell ref="A9015:D9015"/>
    <mergeCell ref="A9016:D9016"/>
    <mergeCell ref="A9006:D9006"/>
    <mergeCell ref="A9007:D9007"/>
    <mergeCell ref="E9007:G9007"/>
    <mergeCell ref="A9008:E9008"/>
    <mergeCell ref="F9008:H9008"/>
    <mergeCell ref="A9010:H9010"/>
    <mergeCell ref="A9001:D9001"/>
    <mergeCell ref="A9002:D9002"/>
    <mergeCell ref="E9002:G9002"/>
    <mergeCell ref="A9003:H9003"/>
    <mergeCell ref="A9004:D9004"/>
    <mergeCell ref="A9005:D9005"/>
    <mergeCell ref="A8996:D8996"/>
    <mergeCell ref="A8997:D8997"/>
    <mergeCell ref="A8998:D8998"/>
    <mergeCell ref="E8998:G8998"/>
    <mergeCell ref="A8999:H8999"/>
    <mergeCell ref="A9000:D9000"/>
    <mergeCell ref="A8991:D8991"/>
    <mergeCell ref="A8992:D8992"/>
    <mergeCell ref="E8992:G8992"/>
    <mergeCell ref="A8993:H8993"/>
    <mergeCell ref="A8994:D8994"/>
    <mergeCell ref="A8995:D8995"/>
    <mergeCell ref="A8985:C8985"/>
    <mergeCell ref="A8986:H8986"/>
    <mergeCell ref="A8987:H8987"/>
    <mergeCell ref="A8988:D8988"/>
    <mergeCell ref="A8989:D8989"/>
    <mergeCell ref="A8990:D8990"/>
    <mergeCell ref="A8980:D8980"/>
    <mergeCell ref="A8981:D8981"/>
    <mergeCell ref="E8981:G8981"/>
    <mergeCell ref="A8982:E8982"/>
    <mergeCell ref="F8982:H8982"/>
    <mergeCell ref="A8984:H8984"/>
    <mergeCell ref="A8975:D8975"/>
    <mergeCell ref="A8976:D8976"/>
    <mergeCell ref="E8976:G8976"/>
    <mergeCell ref="A8977:H8977"/>
    <mergeCell ref="A8978:D8978"/>
    <mergeCell ref="A8979:D8979"/>
    <mergeCell ref="A8970:D8970"/>
    <mergeCell ref="A8971:D8971"/>
    <mergeCell ref="A8972:D8972"/>
    <mergeCell ref="E8972:G8972"/>
    <mergeCell ref="A8973:H8973"/>
    <mergeCell ref="A8974:D8974"/>
    <mergeCell ref="A8965:D8965"/>
    <mergeCell ref="A8966:D8966"/>
    <mergeCell ref="E8966:G8966"/>
    <mergeCell ref="A8967:H8967"/>
    <mergeCell ref="A8968:D8968"/>
    <mergeCell ref="A8969:D8969"/>
    <mergeCell ref="A8959:C8959"/>
    <mergeCell ref="A8960:H8960"/>
    <mergeCell ref="A8961:H8961"/>
    <mergeCell ref="A8962:D8962"/>
    <mergeCell ref="A8963:D8963"/>
    <mergeCell ref="A8964:D8964"/>
    <mergeCell ref="A8954:D8954"/>
    <mergeCell ref="A8955:D8955"/>
    <mergeCell ref="E8955:G8955"/>
    <mergeCell ref="A8956:E8956"/>
    <mergeCell ref="F8956:H8956"/>
    <mergeCell ref="A8958:H8958"/>
    <mergeCell ref="A8949:D8949"/>
    <mergeCell ref="A8950:D8950"/>
    <mergeCell ref="E8950:G8950"/>
    <mergeCell ref="A8951:H8951"/>
    <mergeCell ref="A8952:D8952"/>
    <mergeCell ref="A8953:D8953"/>
    <mergeCell ref="A8944:D8944"/>
    <mergeCell ref="A8945:D8945"/>
    <mergeCell ref="A8946:D8946"/>
    <mergeCell ref="E8946:G8946"/>
    <mergeCell ref="A8947:H8947"/>
    <mergeCell ref="A8948:D8948"/>
    <mergeCell ref="A8939:D8939"/>
    <mergeCell ref="A8940:D8940"/>
    <mergeCell ref="E8940:G8940"/>
    <mergeCell ref="A8941:H8941"/>
    <mergeCell ref="A8942:D8942"/>
    <mergeCell ref="A8943:D8943"/>
    <mergeCell ref="A8933:C8933"/>
    <mergeCell ref="A8934:H8934"/>
    <mergeCell ref="A8935:H8935"/>
    <mergeCell ref="A8936:D8936"/>
    <mergeCell ref="A8937:D8937"/>
    <mergeCell ref="A8938:D8938"/>
    <mergeCell ref="A8928:D8928"/>
    <mergeCell ref="A8929:D8929"/>
    <mergeCell ref="E8929:G8929"/>
    <mergeCell ref="A8930:E8930"/>
    <mergeCell ref="F8930:H8930"/>
    <mergeCell ref="A8932:H8932"/>
    <mergeCell ref="A8923:D8923"/>
    <mergeCell ref="A8924:D8924"/>
    <mergeCell ref="E8924:G8924"/>
    <mergeCell ref="A8925:H8925"/>
    <mergeCell ref="A8926:D8926"/>
    <mergeCell ref="A8927:D8927"/>
    <mergeCell ref="A8918:D8918"/>
    <mergeCell ref="A8919:D8919"/>
    <mergeCell ref="A8920:D8920"/>
    <mergeCell ref="E8920:G8920"/>
    <mergeCell ref="A8921:H8921"/>
    <mergeCell ref="A8922:D8922"/>
    <mergeCell ref="A8913:D8913"/>
    <mergeCell ref="A8914:D8914"/>
    <mergeCell ref="E8914:G8914"/>
    <mergeCell ref="A8915:H8915"/>
    <mergeCell ref="A8916:D8916"/>
    <mergeCell ref="A8917:D8917"/>
    <mergeCell ref="A8907:C8907"/>
    <mergeCell ref="A8908:H8908"/>
    <mergeCell ref="A8909:H8909"/>
    <mergeCell ref="A8910:D8910"/>
    <mergeCell ref="A8911:D8911"/>
    <mergeCell ref="A8912:D8912"/>
    <mergeCell ref="A8902:D8902"/>
    <mergeCell ref="A8903:D8903"/>
    <mergeCell ref="E8903:G8903"/>
    <mergeCell ref="A8904:E8904"/>
    <mergeCell ref="F8904:H8904"/>
    <mergeCell ref="A8906:H8906"/>
    <mergeCell ref="A8897:D8897"/>
    <mergeCell ref="A8898:D8898"/>
    <mergeCell ref="E8898:G8898"/>
    <mergeCell ref="A8899:H8899"/>
    <mergeCell ref="A8900:D8900"/>
    <mergeCell ref="A8901:D8901"/>
    <mergeCell ref="A8892:D8892"/>
    <mergeCell ref="A8893:D8893"/>
    <mergeCell ref="A8894:D8894"/>
    <mergeCell ref="E8894:G8894"/>
    <mergeCell ref="A8895:H8895"/>
    <mergeCell ref="A8896:D8896"/>
    <mergeCell ref="A8887:D8887"/>
    <mergeCell ref="A8888:D8888"/>
    <mergeCell ref="E8888:G8888"/>
    <mergeCell ref="A8889:H8889"/>
    <mergeCell ref="A8890:D8890"/>
    <mergeCell ref="A8891:D8891"/>
    <mergeCell ref="A8881:C8881"/>
    <mergeCell ref="A8882:H8882"/>
    <mergeCell ref="A8883:H8883"/>
    <mergeCell ref="A8884:D8884"/>
    <mergeCell ref="A8885:D8885"/>
    <mergeCell ref="A8886:D8886"/>
    <mergeCell ref="A8876:D8876"/>
    <mergeCell ref="A8877:D8877"/>
    <mergeCell ref="E8877:G8877"/>
    <mergeCell ref="A8878:E8878"/>
    <mergeCell ref="F8878:H8878"/>
    <mergeCell ref="A8880:H8880"/>
    <mergeCell ref="A8871:D8871"/>
    <mergeCell ref="A8872:D8872"/>
    <mergeCell ref="E8872:G8872"/>
    <mergeCell ref="A8873:H8873"/>
    <mergeCell ref="A8874:D8874"/>
    <mergeCell ref="A8875:D8875"/>
    <mergeCell ref="A8866:D8866"/>
    <mergeCell ref="A8867:D8867"/>
    <mergeCell ref="A8868:D8868"/>
    <mergeCell ref="E8868:G8868"/>
    <mergeCell ref="A8869:H8869"/>
    <mergeCell ref="A8870:D8870"/>
    <mergeCell ref="A8861:D8861"/>
    <mergeCell ref="A8862:D8862"/>
    <mergeCell ref="E8862:G8862"/>
    <mergeCell ref="A8863:H8863"/>
    <mergeCell ref="A8864:D8864"/>
    <mergeCell ref="A8865:D8865"/>
    <mergeCell ref="A8855:C8855"/>
    <mergeCell ref="A8856:H8856"/>
    <mergeCell ref="A8857:H8857"/>
    <mergeCell ref="A8858:D8858"/>
    <mergeCell ref="A8859:D8859"/>
    <mergeCell ref="A8860:D8860"/>
    <mergeCell ref="A8850:D8850"/>
    <mergeCell ref="A8851:D8851"/>
    <mergeCell ref="E8851:G8851"/>
    <mergeCell ref="A8852:E8852"/>
    <mergeCell ref="F8852:H8852"/>
    <mergeCell ref="A8854:H8854"/>
    <mergeCell ref="A8845:D8845"/>
    <mergeCell ref="A8846:D8846"/>
    <mergeCell ref="E8846:G8846"/>
    <mergeCell ref="A8847:H8847"/>
    <mergeCell ref="A8848:D8848"/>
    <mergeCell ref="A8849:D8849"/>
    <mergeCell ref="A8840:D8840"/>
    <mergeCell ref="A8841:D8841"/>
    <mergeCell ref="A8842:D8842"/>
    <mergeCell ref="E8842:G8842"/>
    <mergeCell ref="A8843:H8843"/>
    <mergeCell ref="A8844:D8844"/>
    <mergeCell ref="A8835:D8835"/>
    <mergeCell ref="A8836:D8836"/>
    <mergeCell ref="E8836:G8836"/>
    <mergeCell ref="A8837:H8837"/>
    <mergeCell ref="A8838:D8838"/>
    <mergeCell ref="A8839:D8839"/>
    <mergeCell ref="A8829:C8829"/>
    <mergeCell ref="A8830:H8830"/>
    <mergeCell ref="A8831:H8831"/>
    <mergeCell ref="A8832:D8832"/>
    <mergeCell ref="A8833:D8833"/>
    <mergeCell ref="A8834:D8834"/>
    <mergeCell ref="A8824:D8824"/>
    <mergeCell ref="A8825:D8825"/>
    <mergeCell ref="E8825:G8825"/>
    <mergeCell ref="A8826:E8826"/>
    <mergeCell ref="F8826:H8826"/>
    <mergeCell ref="A8828:H8828"/>
    <mergeCell ref="A8819:D8819"/>
    <mergeCell ref="A8820:D8820"/>
    <mergeCell ref="E8820:G8820"/>
    <mergeCell ref="A8821:H8821"/>
    <mergeCell ref="A8822:D8822"/>
    <mergeCell ref="A8823:D8823"/>
    <mergeCell ref="A8814:D8814"/>
    <mergeCell ref="A8815:D8815"/>
    <mergeCell ref="A8816:D8816"/>
    <mergeCell ref="E8816:G8816"/>
    <mergeCell ref="A8817:H8817"/>
    <mergeCell ref="A8818:D8818"/>
    <mergeCell ref="A8809:D8809"/>
    <mergeCell ref="A8810:D8810"/>
    <mergeCell ref="E8810:G8810"/>
    <mergeCell ref="A8811:H8811"/>
    <mergeCell ref="A8812:D8812"/>
    <mergeCell ref="A8813:D8813"/>
    <mergeCell ref="A8803:C8803"/>
    <mergeCell ref="A8804:H8804"/>
    <mergeCell ref="A8805:H8805"/>
    <mergeCell ref="A8806:D8806"/>
    <mergeCell ref="A8807:D8807"/>
    <mergeCell ref="A8808:D8808"/>
    <mergeCell ref="A8798:D8798"/>
    <mergeCell ref="A8799:D8799"/>
    <mergeCell ref="E8799:G8799"/>
    <mergeCell ref="A8800:E8800"/>
    <mergeCell ref="F8800:H8800"/>
    <mergeCell ref="A8802:H8802"/>
    <mergeCell ref="A8793:D8793"/>
    <mergeCell ref="A8794:D8794"/>
    <mergeCell ref="E8794:G8794"/>
    <mergeCell ref="A8795:H8795"/>
    <mergeCell ref="A8796:D8796"/>
    <mergeCell ref="A8797:D8797"/>
    <mergeCell ref="A8788:D8788"/>
    <mergeCell ref="A8789:D8789"/>
    <mergeCell ref="A8790:D8790"/>
    <mergeCell ref="E8790:G8790"/>
    <mergeCell ref="A8791:H8791"/>
    <mergeCell ref="A8792:D8792"/>
    <mergeCell ref="A8783:D8783"/>
    <mergeCell ref="A8784:D8784"/>
    <mergeCell ref="E8784:G8784"/>
    <mergeCell ref="A8785:H8785"/>
    <mergeCell ref="A8786:D8786"/>
    <mergeCell ref="A8787:D8787"/>
    <mergeCell ref="A8777:C8777"/>
    <mergeCell ref="A8778:H8778"/>
    <mergeCell ref="A8779:H8779"/>
    <mergeCell ref="A8780:D8780"/>
    <mergeCell ref="A8781:D8781"/>
    <mergeCell ref="A8782:D8782"/>
    <mergeCell ref="A8772:D8772"/>
    <mergeCell ref="A8773:D8773"/>
    <mergeCell ref="E8773:G8773"/>
    <mergeCell ref="A8774:E8774"/>
    <mergeCell ref="F8774:H8774"/>
    <mergeCell ref="A8776:H8776"/>
    <mergeCell ref="A8767:D8767"/>
    <mergeCell ref="A8768:D8768"/>
    <mergeCell ref="E8768:G8768"/>
    <mergeCell ref="A8769:H8769"/>
    <mergeCell ref="A8770:D8770"/>
    <mergeCell ref="A8771:D8771"/>
    <mergeCell ref="A8762:D8762"/>
    <mergeCell ref="A8763:D8763"/>
    <mergeCell ref="A8764:D8764"/>
    <mergeCell ref="E8764:G8764"/>
    <mergeCell ref="A8765:H8765"/>
    <mergeCell ref="A8766:D8766"/>
    <mergeCell ref="A8757:D8757"/>
    <mergeCell ref="A8758:D8758"/>
    <mergeCell ref="E8758:G8758"/>
    <mergeCell ref="A8759:H8759"/>
    <mergeCell ref="A8760:D8760"/>
    <mergeCell ref="A8761:D8761"/>
    <mergeCell ref="A8751:C8751"/>
    <mergeCell ref="A8752:H8752"/>
    <mergeCell ref="A8753:H8753"/>
    <mergeCell ref="A8754:D8754"/>
    <mergeCell ref="A8755:D8755"/>
    <mergeCell ref="A8756:D8756"/>
    <mergeCell ref="A8746:D8746"/>
    <mergeCell ref="A8747:D8747"/>
    <mergeCell ref="E8747:G8747"/>
    <mergeCell ref="A8748:E8748"/>
    <mergeCell ref="F8748:H8748"/>
    <mergeCell ref="A8750:H8750"/>
    <mergeCell ref="A8741:D8741"/>
    <mergeCell ref="A8742:D8742"/>
    <mergeCell ref="E8742:G8742"/>
    <mergeCell ref="A8743:H8743"/>
    <mergeCell ref="A8744:D8744"/>
    <mergeCell ref="A8745:D8745"/>
    <mergeCell ref="A8736:D8736"/>
    <mergeCell ref="A8737:D8737"/>
    <mergeCell ref="A8738:D8738"/>
    <mergeCell ref="E8738:G8738"/>
    <mergeCell ref="A8739:H8739"/>
    <mergeCell ref="A8740:D8740"/>
    <mergeCell ref="A8731:D8731"/>
    <mergeCell ref="A8732:D8732"/>
    <mergeCell ref="E8732:G8732"/>
    <mergeCell ref="A8733:H8733"/>
    <mergeCell ref="A8734:D8734"/>
    <mergeCell ref="A8735:D8735"/>
    <mergeCell ref="A8725:C8725"/>
    <mergeCell ref="A8726:H8726"/>
    <mergeCell ref="A8727:H8727"/>
    <mergeCell ref="A8728:D8728"/>
    <mergeCell ref="A8729:D8729"/>
    <mergeCell ref="A8730:D8730"/>
    <mergeCell ref="A8720:D8720"/>
    <mergeCell ref="A8721:D8721"/>
    <mergeCell ref="E8721:G8721"/>
    <mergeCell ref="A8722:E8722"/>
    <mergeCell ref="F8722:H8722"/>
    <mergeCell ref="A8724:H8724"/>
    <mergeCell ref="A8715:D8715"/>
    <mergeCell ref="A8716:D8716"/>
    <mergeCell ref="E8716:G8716"/>
    <mergeCell ref="A8717:H8717"/>
    <mergeCell ref="A8718:D8718"/>
    <mergeCell ref="A8719:D8719"/>
    <mergeCell ref="A8710:D8710"/>
    <mergeCell ref="A8711:D8711"/>
    <mergeCell ref="A8712:D8712"/>
    <mergeCell ref="E8712:G8712"/>
    <mergeCell ref="A8713:H8713"/>
    <mergeCell ref="A8714:D8714"/>
    <mergeCell ref="A8705:D8705"/>
    <mergeCell ref="A8706:D8706"/>
    <mergeCell ref="E8706:G8706"/>
    <mergeCell ref="A8707:H8707"/>
    <mergeCell ref="A8708:D8708"/>
    <mergeCell ref="A8709:D8709"/>
    <mergeCell ref="A8699:C8699"/>
    <mergeCell ref="A8700:H8700"/>
    <mergeCell ref="A8701:H8701"/>
    <mergeCell ref="A8702:D8702"/>
    <mergeCell ref="A8703:D8703"/>
    <mergeCell ref="A8704:D8704"/>
    <mergeCell ref="A8692:D8692"/>
    <mergeCell ref="A8693:D8693"/>
    <mergeCell ref="A8694:D8694"/>
    <mergeCell ref="A8695:D8695"/>
    <mergeCell ref="E8695:G8695"/>
    <mergeCell ref="A8696:E8696"/>
    <mergeCell ref="F8696:H8696"/>
    <mergeCell ref="A8687:H8687"/>
    <mergeCell ref="A8688:D8688"/>
    <mergeCell ref="A8689:D8689"/>
    <mergeCell ref="A8690:D8690"/>
    <mergeCell ref="E8690:G8690"/>
    <mergeCell ref="A8691:H8691"/>
    <mergeCell ref="A8682:D8682"/>
    <mergeCell ref="A8683:D8683"/>
    <mergeCell ref="A8684:D8684"/>
    <mergeCell ref="A8685:D8685"/>
    <mergeCell ref="A8686:D8686"/>
    <mergeCell ref="E8686:G8686"/>
    <mergeCell ref="A8677:D8677"/>
    <mergeCell ref="A8678:D8678"/>
    <mergeCell ref="A8679:D8679"/>
    <mergeCell ref="A8680:D8680"/>
    <mergeCell ref="E8680:G8680"/>
    <mergeCell ref="A8681:H8681"/>
    <mergeCell ref="A8671:H8671"/>
    <mergeCell ref="A8672:C8672"/>
    <mergeCell ref="A8673:H8673"/>
    <mergeCell ref="A8674:H8674"/>
    <mergeCell ref="A8675:D8675"/>
    <mergeCell ref="A8676:D8676"/>
    <mergeCell ref="A8666:D8666"/>
    <mergeCell ref="A8667:D8667"/>
    <mergeCell ref="A8668:D8668"/>
    <mergeCell ref="E8668:G8668"/>
    <mergeCell ref="A8669:E8669"/>
    <mergeCell ref="F8669:H8669"/>
    <mergeCell ref="A8661:D8661"/>
    <mergeCell ref="A8662:D8662"/>
    <mergeCell ref="A8663:D8663"/>
    <mergeCell ref="E8663:G8663"/>
    <mergeCell ref="A8664:H8664"/>
    <mergeCell ref="A8665:D8665"/>
    <mergeCell ref="A8656:D8656"/>
    <mergeCell ref="A8657:D8657"/>
    <mergeCell ref="A8658:D8658"/>
    <mergeCell ref="A8659:D8659"/>
    <mergeCell ref="E8659:G8659"/>
    <mergeCell ref="A8660:H8660"/>
    <mergeCell ref="A8651:D8651"/>
    <mergeCell ref="A8652:D8652"/>
    <mergeCell ref="A8653:D8653"/>
    <mergeCell ref="E8653:G8653"/>
    <mergeCell ref="A8654:H8654"/>
    <mergeCell ref="A8655:D8655"/>
    <mergeCell ref="A8645:H8645"/>
    <mergeCell ref="A8646:C8646"/>
    <mergeCell ref="A8647:H8647"/>
    <mergeCell ref="A8648:H8648"/>
    <mergeCell ref="A8649:D8649"/>
    <mergeCell ref="A8650:D8650"/>
    <mergeCell ref="A8640:D8640"/>
    <mergeCell ref="A8641:D8641"/>
    <mergeCell ref="A8642:D8642"/>
    <mergeCell ref="E8642:G8642"/>
    <mergeCell ref="A8643:E8643"/>
    <mergeCell ref="F8643:H8643"/>
    <mergeCell ref="A8635:D8635"/>
    <mergeCell ref="A8636:D8636"/>
    <mergeCell ref="A8637:D8637"/>
    <mergeCell ref="E8637:G8637"/>
    <mergeCell ref="A8638:H8638"/>
    <mergeCell ref="A8639:D8639"/>
    <mergeCell ref="A8630:D8630"/>
    <mergeCell ref="A8631:D8631"/>
    <mergeCell ref="A8632:D8632"/>
    <mergeCell ref="A8633:D8633"/>
    <mergeCell ref="E8633:G8633"/>
    <mergeCell ref="A8634:H8634"/>
    <mergeCell ref="A8625:D8625"/>
    <mergeCell ref="A8626:D8626"/>
    <mergeCell ref="A8627:D8627"/>
    <mergeCell ref="E8627:G8627"/>
    <mergeCell ref="A8628:H8628"/>
    <mergeCell ref="A8629:D8629"/>
    <mergeCell ref="A8619:H8619"/>
    <mergeCell ref="A8620:C8620"/>
    <mergeCell ref="A8621:H8621"/>
    <mergeCell ref="A8622:H8622"/>
    <mergeCell ref="A8623:D8623"/>
    <mergeCell ref="A8624:D8624"/>
    <mergeCell ref="A8614:D8614"/>
    <mergeCell ref="A8615:D8615"/>
    <mergeCell ref="A8616:D8616"/>
    <mergeCell ref="E8616:G8616"/>
    <mergeCell ref="A8617:E8617"/>
    <mergeCell ref="F8617:H8617"/>
    <mergeCell ref="A8609:D8609"/>
    <mergeCell ref="A8610:D8610"/>
    <mergeCell ref="A8611:D8611"/>
    <mergeCell ref="E8611:G8611"/>
    <mergeCell ref="A8612:H8612"/>
    <mergeCell ref="A8613:D8613"/>
    <mergeCell ref="A8604:D8604"/>
    <mergeCell ref="A8605:D8605"/>
    <mergeCell ref="A8606:D8606"/>
    <mergeCell ref="A8607:D8607"/>
    <mergeCell ref="E8607:G8607"/>
    <mergeCell ref="A8608:H8608"/>
    <mergeCell ref="A8599:D8599"/>
    <mergeCell ref="A8600:D8600"/>
    <mergeCell ref="A8601:D8601"/>
    <mergeCell ref="E8601:G8601"/>
    <mergeCell ref="A8602:H8602"/>
    <mergeCell ref="A8603:D8603"/>
    <mergeCell ref="A8593:H8593"/>
    <mergeCell ref="A8594:C8594"/>
    <mergeCell ref="A8595:H8595"/>
    <mergeCell ref="A8596:H8596"/>
    <mergeCell ref="A8597:D8597"/>
    <mergeCell ref="A8598:D8598"/>
    <mergeCell ref="A8588:D8588"/>
    <mergeCell ref="A8589:D8589"/>
    <mergeCell ref="A8590:D8590"/>
    <mergeCell ref="E8590:G8590"/>
    <mergeCell ref="A8591:E8591"/>
    <mergeCell ref="F8591:H8591"/>
    <mergeCell ref="A8583:D8583"/>
    <mergeCell ref="A8584:D8584"/>
    <mergeCell ref="A8585:D8585"/>
    <mergeCell ref="E8585:G8585"/>
    <mergeCell ref="A8586:H8586"/>
    <mergeCell ref="A8587:D8587"/>
    <mergeCell ref="A8578:D8578"/>
    <mergeCell ref="A8579:D8579"/>
    <mergeCell ref="A8580:D8580"/>
    <mergeCell ref="A8581:D8581"/>
    <mergeCell ref="E8581:G8581"/>
    <mergeCell ref="A8582:H8582"/>
    <mergeCell ref="A8573:D8573"/>
    <mergeCell ref="A8574:D8574"/>
    <mergeCell ref="A8575:D8575"/>
    <mergeCell ref="E8575:G8575"/>
    <mergeCell ref="A8576:H8576"/>
    <mergeCell ref="A8577:D8577"/>
    <mergeCell ref="A8567:H8567"/>
    <mergeCell ref="A8568:C8568"/>
    <mergeCell ref="A8569:H8569"/>
    <mergeCell ref="A8570:H8570"/>
    <mergeCell ref="A8571:D8571"/>
    <mergeCell ref="A8572:D8572"/>
    <mergeCell ref="A8562:D8562"/>
    <mergeCell ref="A8563:D8563"/>
    <mergeCell ref="A8564:D8564"/>
    <mergeCell ref="E8564:G8564"/>
    <mergeCell ref="A8565:E8565"/>
    <mergeCell ref="F8565:H8565"/>
    <mergeCell ref="A8557:D8557"/>
    <mergeCell ref="A8558:D8558"/>
    <mergeCell ref="A8559:D8559"/>
    <mergeCell ref="E8559:G8559"/>
    <mergeCell ref="A8560:H8560"/>
    <mergeCell ref="A8561:D8561"/>
    <mergeCell ref="A8552:D8552"/>
    <mergeCell ref="A8553:D8553"/>
    <mergeCell ref="A8554:D8554"/>
    <mergeCell ref="A8555:D8555"/>
    <mergeCell ref="E8555:G8555"/>
    <mergeCell ref="A8556:H8556"/>
    <mergeCell ref="A8547:D8547"/>
    <mergeCell ref="A8548:D8548"/>
    <mergeCell ref="A8549:D8549"/>
    <mergeCell ref="E8549:G8549"/>
    <mergeCell ref="A8550:H8550"/>
    <mergeCell ref="A8551:D8551"/>
    <mergeCell ref="A8541:H8541"/>
    <mergeCell ref="A8542:C8542"/>
    <mergeCell ref="A8543:H8543"/>
    <mergeCell ref="A8544:H8544"/>
    <mergeCell ref="A8545:D8545"/>
    <mergeCell ref="A8546:D8546"/>
    <mergeCell ref="A8535:D8535"/>
    <mergeCell ref="A8536:D8536"/>
    <mergeCell ref="A8537:D8537"/>
    <mergeCell ref="A8538:D8538"/>
    <mergeCell ref="E8538:G8538"/>
    <mergeCell ref="A8539:E8539"/>
    <mergeCell ref="F8539:H8539"/>
    <mergeCell ref="A8530:H8530"/>
    <mergeCell ref="A8531:D8531"/>
    <mergeCell ref="A8532:D8532"/>
    <mergeCell ref="A8533:D8533"/>
    <mergeCell ref="E8533:G8533"/>
    <mergeCell ref="A8534:H8534"/>
    <mergeCell ref="A8525:D8525"/>
    <mergeCell ref="A8526:D8526"/>
    <mergeCell ref="A8527:D8527"/>
    <mergeCell ref="A8528:D8528"/>
    <mergeCell ref="A8529:D8529"/>
    <mergeCell ref="E8529:G8529"/>
    <mergeCell ref="A8520:D8520"/>
    <mergeCell ref="A8521:D8521"/>
    <mergeCell ref="A8522:D8522"/>
    <mergeCell ref="A8523:D8523"/>
    <mergeCell ref="E8523:G8523"/>
    <mergeCell ref="A8524:H8524"/>
    <mergeCell ref="A8514:H8514"/>
    <mergeCell ref="A8515:C8515"/>
    <mergeCell ref="A8516:H8516"/>
    <mergeCell ref="A8517:H8517"/>
    <mergeCell ref="A8518:D8518"/>
    <mergeCell ref="A8519:D8519"/>
    <mergeCell ref="A8508:D8508"/>
    <mergeCell ref="A8509:D8509"/>
    <mergeCell ref="A8510:D8510"/>
    <mergeCell ref="A8511:D8511"/>
    <mergeCell ref="E8511:G8511"/>
    <mergeCell ref="A8512:E8512"/>
    <mergeCell ref="F8512:H8512"/>
    <mergeCell ref="A8503:H8503"/>
    <mergeCell ref="A8504:D8504"/>
    <mergeCell ref="A8505:D8505"/>
    <mergeCell ref="A8506:D8506"/>
    <mergeCell ref="E8506:G8506"/>
    <mergeCell ref="A8507:H8507"/>
    <mergeCell ref="A8498:D8498"/>
    <mergeCell ref="A8499:D8499"/>
    <mergeCell ref="A8500:D8500"/>
    <mergeCell ref="A8501:D8501"/>
    <mergeCell ref="A8502:D8502"/>
    <mergeCell ref="E8502:G8502"/>
    <mergeCell ref="A8493:D8493"/>
    <mergeCell ref="A8494:D8494"/>
    <mergeCell ref="A8495:D8495"/>
    <mergeCell ref="A8496:D8496"/>
    <mergeCell ref="E8496:G8496"/>
    <mergeCell ref="A8497:H8497"/>
    <mergeCell ref="A8487:H8487"/>
    <mergeCell ref="A8488:C8488"/>
    <mergeCell ref="A8489:H8489"/>
    <mergeCell ref="A8490:H8490"/>
    <mergeCell ref="A8491:D8491"/>
    <mergeCell ref="A8492:D8492"/>
    <mergeCell ref="A8482:D8482"/>
    <mergeCell ref="A8483:D8483"/>
    <mergeCell ref="A8484:D8484"/>
    <mergeCell ref="E8484:G8484"/>
    <mergeCell ref="A8485:E8485"/>
    <mergeCell ref="F8485:H8485"/>
    <mergeCell ref="A8477:D8477"/>
    <mergeCell ref="A8478:D8478"/>
    <mergeCell ref="A8479:D8479"/>
    <mergeCell ref="E8479:G8479"/>
    <mergeCell ref="A8480:H8480"/>
    <mergeCell ref="A8481:D8481"/>
    <mergeCell ref="A8472:D8472"/>
    <mergeCell ref="A8473:D8473"/>
    <mergeCell ref="A8474:D8474"/>
    <mergeCell ref="A8475:D8475"/>
    <mergeCell ref="E8475:G8475"/>
    <mergeCell ref="A8476:H8476"/>
    <mergeCell ref="A8467:D8467"/>
    <mergeCell ref="A8468:D8468"/>
    <mergeCell ref="A8469:D8469"/>
    <mergeCell ref="E8469:G8469"/>
    <mergeCell ref="A8470:H8470"/>
    <mergeCell ref="A8471:D8471"/>
    <mergeCell ref="A8461:C8461"/>
    <mergeCell ref="A8462:H8462"/>
    <mergeCell ref="A8463:H8463"/>
    <mergeCell ref="A8464:D8464"/>
    <mergeCell ref="A8465:D8465"/>
    <mergeCell ref="A8466:D8466"/>
    <mergeCell ref="A8456:D8456"/>
    <mergeCell ref="A8457:D8457"/>
    <mergeCell ref="E8457:G8457"/>
    <mergeCell ref="A8458:E8458"/>
    <mergeCell ref="F8458:H8458"/>
    <mergeCell ref="A8460:H8460"/>
    <mergeCell ref="A8451:D8451"/>
    <mergeCell ref="A8452:D8452"/>
    <mergeCell ref="E8452:G8452"/>
    <mergeCell ref="A8453:H8453"/>
    <mergeCell ref="A8454:D8454"/>
    <mergeCell ref="A8455:D8455"/>
    <mergeCell ref="A8446:D8446"/>
    <mergeCell ref="A8447:D8447"/>
    <mergeCell ref="A8448:D8448"/>
    <mergeCell ref="E8448:G8448"/>
    <mergeCell ref="A8449:H8449"/>
    <mergeCell ref="A8450:D8450"/>
    <mergeCell ref="A8441:D8441"/>
    <mergeCell ref="A8442:D8442"/>
    <mergeCell ref="E8442:G8442"/>
    <mergeCell ref="A8443:H8443"/>
    <mergeCell ref="A8444:D8444"/>
    <mergeCell ref="A8445:D8445"/>
    <mergeCell ref="A8435:H8435"/>
    <mergeCell ref="A8436:C8436"/>
    <mergeCell ref="A8437:H8437"/>
    <mergeCell ref="A8438:H8438"/>
    <mergeCell ref="A8439:D8439"/>
    <mergeCell ref="A8440:D8440"/>
    <mergeCell ref="A8429:D8429"/>
    <mergeCell ref="A8430:D8430"/>
    <mergeCell ref="A8431:D8431"/>
    <mergeCell ref="A8432:D8432"/>
    <mergeCell ref="E8432:G8432"/>
    <mergeCell ref="A8433:E8433"/>
    <mergeCell ref="F8433:H8433"/>
    <mergeCell ref="A8424:H8424"/>
    <mergeCell ref="A8425:D8425"/>
    <mergeCell ref="A8426:D8426"/>
    <mergeCell ref="A8427:D8427"/>
    <mergeCell ref="E8427:G8427"/>
    <mergeCell ref="A8428:H8428"/>
    <mergeCell ref="A8419:D8419"/>
    <mergeCell ref="A8420:D8420"/>
    <mergeCell ref="A8421:D8421"/>
    <mergeCell ref="A8422:D8422"/>
    <mergeCell ref="A8423:D8423"/>
    <mergeCell ref="E8423:G8423"/>
    <mergeCell ref="A8414:D8414"/>
    <mergeCell ref="A8415:D8415"/>
    <mergeCell ref="A8416:D8416"/>
    <mergeCell ref="A8417:D8417"/>
    <mergeCell ref="E8417:G8417"/>
    <mergeCell ref="A8418:H8418"/>
    <mergeCell ref="A8408:H8408"/>
    <mergeCell ref="A8409:C8409"/>
    <mergeCell ref="A8410:H8410"/>
    <mergeCell ref="A8411:H8411"/>
    <mergeCell ref="A8412:D8412"/>
    <mergeCell ref="A8413:D8413"/>
    <mergeCell ref="A8402:D8402"/>
    <mergeCell ref="A8403:D8403"/>
    <mergeCell ref="A8404:D8404"/>
    <mergeCell ref="A8405:D8405"/>
    <mergeCell ref="E8405:G8405"/>
    <mergeCell ref="A8406:E8406"/>
    <mergeCell ref="F8406:H8406"/>
    <mergeCell ref="A8397:H8397"/>
    <mergeCell ref="A8398:D8398"/>
    <mergeCell ref="A8399:D8399"/>
    <mergeCell ref="A8400:D8400"/>
    <mergeCell ref="E8400:G8400"/>
    <mergeCell ref="A8401:H8401"/>
    <mergeCell ref="A8392:D8392"/>
    <mergeCell ref="A8393:D8393"/>
    <mergeCell ref="A8394:D8394"/>
    <mergeCell ref="A8395:D8395"/>
    <mergeCell ref="A8396:D8396"/>
    <mergeCell ref="E8396:G8396"/>
    <mergeCell ref="A8387:D8387"/>
    <mergeCell ref="A8388:D8388"/>
    <mergeCell ref="A8389:D8389"/>
    <mergeCell ref="A8390:D8390"/>
    <mergeCell ref="E8390:G8390"/>
    <mergeCell ref="A8391:H8391"/>
    <mergeCell ref="A8381:H8381"/>
    <mergeCell ref="A8382:C8382"/>
    <mergeCell ref="A8383:H8383"/>
    <mergeCell ref="A8384:H8384"/>
    <mergeCell ref="A8385:D8385"/>
    <mergeCell ref="A8386:D8386"/>
    <mergeCell ref="A8376:D8376"/>
    <mergeCell ref="A8377:D8377"/>
    <mergeCell ref="A8378:D8378"/>
    <mergeCell ref="E8378:G8378"/>
    <mergeCell ref="A8379:E8379"/>
    <mergeCell ref="F8379:H8379"/>
    <mergeCell ref="A8371:D8371"/>
    <mergeCell ref="A8372:D8372"/>
    <mergeCell ref="A8373:D8373"/>
    <mergeCell ref="E8373:G8373"/>
    <mergeCell ref="A8374:H8374"/>
    <mergeCell ref="A8375:D8375"/>
    <mergeCell ref="A8366:D8366"/>
    <mergeCell ref="A8367:D8367"/>
    <mergeCell ref="A8368:D8368"/>
    <mergeCell ref="A8369:D8369"/>
    <mergeCell ref="E8369:G8369"/>
    <mergeCell ref="A8370:H8370"/>
    <mergeCell ref="A8361:D8361"/>
    <mergeCell ref="A8362:D8362"/>
    <mergeCell ref="A8363:D8363"/>
    <mergeCell ref="E8363:G8363"/>
    <mergeCell ref="A8364:H8364"/>
    <mergeCell ref="A8365:D8365"/>
    <mergeCell ref="A8355:H8355"/>
    <mergeCell ref="A8356:C8356"/>
    <mergeCell ref="A8357:H8357"/>
    <mergeCell ref="A8358:H8358"/>
    <mergeCell ref="A8359:D8359"/>
    <mergeCell ref="A8360:D8360"/>
    <mergeCell ref="A8349:D8349"/>
    <mergeCell ref="A8350:D8350"/>
    <mergeCell ref="A8351:D8351"/>
    <mergeCell ref="A8352:D8352"/>
    <mergeCell ref="E8352:G8352"/>
    <mergeCell ref="A8353:E8353"/>
    <mergeCell ref="F8353:H8353"/>
    <mergeCell ref="A8344:H8344"/>
    <mergeCell ref="A8345:D8345"/>
    <mergeCell ref="A8346:D8346"/>
    <mergeCell ref="A8347:D8347"/>
    <mergeCell ref="E8347:G8347"/>
    <mergeCell ref="A8348:H8348"/>
    <mergeCell ref="A8338:H8338"/>
    <mergeCell ref="A8339:D8339"/>
    <mergeCell ref="A8340:D8340"/>
    <mergeCell ref="A8341:D8341"/>
    <mergeCell ref="A8342:D8342"/>
    <mergeCell ref="A8343:D8343"/>
    <mergeCell ref="E8343:G8343"/>
    <mergeCell ref="A8333:D8333"/>
    <mergeCell ref="A8334:D8334"/>
    <mergeCell ref="A8335:D8335"/>
    <mergeCell ref="A8336:D8336"/>
    <mergeCell ref="A8337:D8337"/>
    <mergeCell ref="E8337:G8337"/>
    <mergeCell ref="A8327:H8327"/>
    <mergeCell ref="A8328:C8328"/>
    <mergeCell ref="A8329:H8329"/>
    <mergeCell ref="A8330:H8330"/>
    <mergeCell ref="A8331:D8331"/>
    <mergeCell ref="A8332:D8332"/>
    <mergeCell ref="A8322:D8322"/>
    <mergeCell ref="A8323:D8323"/>
    <mergeCell ref="A8324:D8324"/>
    <mergeCell ref="E8324:G8324"/>
    <mergeCell ref="A8325:E8325"/>
    <mergeCell ref="F8325:H8325"/>
    <mergeCell ref="A8317:D8317"/>
    <mergeCell ref="A8318:D8318"/>
    <mergeCell ref="A8319:D8319"/>
    <mergeCell ref="E8319:G8319"/>
    <mergeCell ref="A8320:H8320"/>
    <mergeCell ref="A8321:D8321"/>
    <mergeCell ref="A8312:D8312"/>
    <mergeCell ref="A8313:D8313"/>
    <mergeCell ref="A8314:D8314"/>
    <mergeCell ref="A8315:D8315"/>
    <mergeCell ref="E8315:G8315"/>
    <mergeCell ref="A8316:H8316"/>
    <mergeCell ref="A8307:D8307"/>
    <mergeCell ref="A8308:D8308"/>
    <mergeCell ref="A8309:D8309"/>
    <mergeCell ref="E8309:G8309"/>
    <mergeCell ref="A8310:H8310"/>
    <mergeCell ref="A8311:D8311"/>
    <mergeCell ref="A8301:H8301"/>
    <mergeCell ref="A8302:C8302"/>
    <mergeCell ref="A8303:H8303"/>
    <mergeCell ref="A8304:H8304"/>
    <mergeCell ref="A8305:D8305"/>
    <mergeCell ref="A8306:D8306"/>
    <mergeCell ref="A8295:D8295"/>
    <mergeCell ref="A8296:D8296"/>
    <mergeCell ref="A8297:D8297"/>
    <mergeCell ref="A8298:D8298"/>
    <mergeCell ref="E8298:G8298"/>
    <mergeCell ref="A8299:E8299"/>
    <mergeCell ref="F8299:H8299"/>
    <mergeCell ref="A8290:H8290"/>
    <mergeCell ref="A8291:D8291"/>
    <mergeCell ref="A8292:D8292"/>
    <mergeCell ref="A8293:D8293"/>
    <mergeCell ref="E8293:G8293"/>
    <mergeCell ref="A8294:H8294"/>
    <mergeCell ref="A8285:D8285"/>
    <mergeCell ref="A8286:D8286"/>
    <mergeCell ref="A8287:D8287"/>
    <mergeCell ref="A8288:D8288"/>
    <mergeCell ref="A8289:D8289"/>
    <mergeCell ref="E8289:G8289"/>
    <mergeCell ref="A8280:D8280"/>
    <mergeCell ref="A8281:D8281"/>
    <mergeCell ref="A8282:D8282"/>
    <mergeCell ref="A8283:D8283"/>
    <mergeCell ref="E8283:G8283"/>
    <mergeCell ref="A8284:H8284"/>
    <mergeCell ref="A8274:H8274"/>
    <mergeCell ref="A8275:C8275"/>
    <mergeCell ref="A8276:H8276"/>
    <mergeCell ref="A8277:H8277"/>
    <mergeCell ref="A8278:D8278"/>
    <mergeCell ref="A8279:D8279"/>
    <mergeCell ref="A8268:D8268"/>
    <mergeCell ref="A8269:D8269"/>
    <mergeCell ref="A8270:D8270"/>
    <mergeCell ref="A8271:D8271"/>
    <mergeCell ref="E8271:G8271"/>
    <mergeCell ref="A8272:E8272"/>
    <mergeCell ref="F8272:H8272"/>
    <mergeCell ref="A8263:H8263"/>
    <mergeCell ref="A8264:D8264"/>
    <mergeCell ref="A8265:D8265"/>
    <mergeCell ref="A8266:D8266"/>
    <mergeCell ref="E8266:G8266"/>
    <mergeCell ref="A8267:H8267"/>
    <mergeCell ref="A8257:H8257"/>
    <mergeCell ref="A8258:D8258"/>
    <mergeCell ref="A8259:D8259"/>
    <mergeCell ref="A8260:D8260"/>
    <mergeCell ref="A8261:D8261"/>
    <mergeCell ref="A8262:D8262"/>
    <mergeCell ref="E8262:G8262"/>
    <mergeCell ref="A8252:D8252"/>
    <mergeCell ref="A8253:D8253"/>
    <mergeCell ref="A8254:D8254"/>
    <mergeCell ref="A8255:D8255"/>
    <mergeCell ref="A8256:D8256"/>
    <mergeCell ref="E8256:G8256"/>
    <mergeCell ref="A8246:H8246"/>
    <mergeCell ref="A8247:C8247"/>
    <mergeCell ref="A8248:H8248"/>
    <mergeCell ref="A8249:H8249"/>
    <mergeCell ref="A8250:D8250"/>
    <mergeCell ref="A8251:D8251"/>
    <mergeCell ref="A8240:D8240"/>
    <mergeCell ref="A8241:D8241"/>
    <mergeCell ref="A8242:D8242"/>
    <mergeCell ref="A8243:D8243"/>
    <mergeCell ref="E8243:G8243"/>
    <mergeCell ref="A8244:E8244"/>
    <mergeCell ref="F8244:H8244"/>
    <mergeCell ref="A8235:H8235"/>
    <mergeCell ref="A8236:D8236"/>
    <mergeCell ref="A8237:D8237"/>
    <mergeCell ref="A8238:D8238"/>
    <mergeCell ref="E8238:G8238"/>
    <mergeCell ref="A8239:H8239"/>
    <mergeCell ref="A8230:D8230"/>
    <mergeCell ref="A8231:D8231"/>
    <mergeCell ref="A8232:D8232"/>
    <mergeCell ref="A8233:D8233"/>
    <mergeCell ref="A8234:D8234"/>
    <mergeCell ref="E8234:G8234"/>
    <mergeCell ref="A8225:D8225"/>
    <mergeCell ref="A8226:D8226"/>
    <mergeCell ref="A8227:D8227"/>
    <mergeCell ref="A8228:D8228"/>
    <mergeCell ref="E8228:G8228"/>
    <mergeCell ref="A8229:H8229"/>
    <mergeCell ref="A8219:H8219"/>
    <mergeCell ref="A8220:C8220"/>
    <mergeCell ref="A8221:H8221"/>
    <mergeCell ref="A8222:H8222"/>
    <mergeCell ref="A8223:D8223"/>
    <mergeCell ref="A8224:D8224"/>
    <mergeCell ref="A8213:D8213"/>
    <mergeCell ref="A8214:D8214"/>
    <mergeCell ref="A8215:D8215"/>
    <mergeCell ref="A8216:D8216"/>
    <mergeCell ref="E8216:G8216"/>
    <mergeCell ref="A8217:E8217"/>
    <mergeCell ref="F8217:H8217"/>
    <mergeCell ref="A8208:H8208"/>
    <mergeCell ref="A8209:D8209"/>
    <mergeCell ref="A8210:D8210"/>
    <mergeCell ref="A8211:D8211"/>
    <mergeCell ref="E8211:G8211"/>
    <mergeCell ref="A8212:H8212"/>
    <mergeCell ref="A8202:H8202"/>
    <mergeCell ref="A8203:D8203"/>
    <mergeCell ref="A8204:D8204"/>
    <mergeCell ref="A8205:D8205"/>
    <mergeCell ref="A8206:D8206"/>
    <mergeCell ref="A8207:D8207"/>
    <mergeCell ref="E8207:G8207"/>
    <mergeCell ref="A8197:D8197"/>
    <mergeCell ref="A8198:D8198"/>
    <mergeCell ref="A8199:D8199"/>
    <mergeCell ref="A8200:D8200"/>
    <mergeCell ref="A8201:D8201"/>
    <mergeCell ref="E8201:G8201"/>
    <mergeCell ref="A8191:H8191"/>
    <mergeCell ref="A8192:C8192"/>
    <mergeCell ref="A8193:H8193"/>
    <mergeCell ref="A8194:H8194"/>
    <mergeCell ref="A8195:D8195"/>
    <mergeCell ref="A8196:D8196"/>
    <mergeCell ref="A8185:D8185"/>
    <mergeCell ref="A8186:D8186"/>
    <mergeCell ref="A8187:D8187"/>
    <mergeCell ref="A8188:D8188"/>
    <mergeCell ref="E8188:G8188"/>
    <mergeCell ref="A8189:E8189"/>
    <mergeCell ref="F8189:H8189"/>
    <mergeCell ref="A8180:H8180"/>
    <mergeCell ref="A8181:D8181"/>
    <mergeCell ref="A8182:D8182"/>
    <mergeCell ref="A8183:D8183"/>
    <mergeCell ref="E8183:G8183"/>
    <mergeCell ref="A8184:H8184"/>
    <mergeCell ref="A8175:D8175"/>
    <mergeCell ref="A8176:D8176"/>
    <mergeCell ref="A8177:D8177"/>
    <mergeCell ref="A8178:D8178"/>
    <mergeCell ref="A8179:D8179"/>
    <mergeCell ref="E8179:G8179"/>
    <mergeCell ref="A8170:D8170"/>
    <mergeCell ref="A8171:D8171"/>
    <mergeCell ref="A8172:D8172"/>
    <mergeCell ref="A8173:D8173"/>
    <mergeCell ref="E8173:G8173"/>
    <mergeCell ref="A8174:H8174"/>
    <mergeCell ref="A8164:H8164"/>
    <mergeCell ref="A8165:C8165"/>
    <mergeCell ref="A8166:H8166"/>
    <mergeCell ref="A8167:H8167"/>
    <mergeCell ref="A8168:D8168"/>
    <mergeCell ref="A8169:D8169"/>
    <mergeCell ref="A8158:D8158"/>
    <mergeCell ref="A8159:D8159"/>
    <mergeCell ref="A8160:D8160"/>
    <mergeCell ref="A8161:D8161"/>
    <mergeCell ref="E8161:G8161"/>
    <mergeCell ref="A8162:E8162"/>
    <mergeCell ref="F8162:H8162"/>
    <mergeCell ref="A8153:H8153"/>
    <mergeCell ref="A8154:D8154"/>
    <mergeCell ref="A8155:D8155"/>
    <mergeCell ref="A8156:D8156"/>
    <mergeCell ref="E8156:G8156"/>
    <mergeCell ref="A8157:H8157"/>
    <mergeCell ref="A8148:D8148"/>
    <mergeCell ref="A8149:D8149"/>
    <mergeCell ref="A8150:D8150"/>
    <mergeCell ref="A8151:D8151"/>
    <mergeCell ref="A8152:D8152"/>
    <mergeCell ref="E8152:G8152"/>
    <mergeCell ref="A8143:D8143"/>
    <mergeCell ref="A8144:D8144"/>
    <mergeCell ref="A8145:D8145"/>
    <mergeCell ref="A8146:D8146"/>
    <mergeCell ref="E8146:G8146"/>
    <mergeCell ref="A8147:H8147"/>
    <mergeCell ref="A8137:H8137"/>
    <mergeCell ref="A8138:C8138"/>
    <mergeCell ref="A8139:H8139"/>
    <mergeCell ref="A8140:H8140"/>
    <mergeCell ref="A8141:D8141"/>
    <mergeCell ref="A8142:D8142"/>
    <mergeCell ref="A8132:D8132"/>
    <mergeCell ref="A8133:D8133"/>
    <mergeCell ref="A8134:D8134"/>
    <mergeCell ref="E8134:G8134"/>
    <mergeCell ref="A8135:E8135"/>
    <mergeCell ref="F8135:H8135"/>
    <mergeCell ref="A8127:D8127"/>
    <mergeCell ref="A8128:D8128"/>
    <mergeCell ref="A8129:D8129"/>
    <mergeCell ref="E8129:G8129"/>
    <mergeCell ref="A8130:H8130"/>
    <mergeCell ref="A8131:D8131"/>
    <mergeCell ref="A8122:D8122"/>
    <mergeCell ref="A8123:D8123"/>
    <mergeCell ref="A8124:D8124"/>
    <mergeCell ref="A8125:D8125"/>
    <mergeCell ref="E8125:G8125"/>
    <mergeCell ref="A8126:H8126"/>
    <mergeCell ref="A8117:D8117"/>
    <mergeCell ref="A8118:D8118"/>
    <mergeCell ref="A8119:D8119"/>
    <mergeCell ref="E8119:G8119"/>
    <mergeCell ref="A8120:H8120"/>
    <mergeCell ref="A8121:D8121"/>
    <mergeCell ref="A8111:C8111"/>
    <mergeCell ref="A8112:H8112"/>
    <mergeCell ref="A8113:H8113"/>
    <mergeCell ref="A8114:D8114"/>
    <mergeCell ref="A8115:D8115"/>
    <mergeCell ref="A8116:D8116"/>
    <mergeCell ref="A8106:D8106"/>
    <mergeCell ref="A8107:D8107"/>
    <mergeCell ref="E8107:G8107"/>
    <mergeCell ref="A8108:E8108"/>
    <mergeCell ref="F8108:H8108"/>
    <mergeCell ref="A8110:H8110"/>
    <mergeCell ref="A8101:D8101"/>
    <mergeCell ref="A8102:D8102"/>
    <mergeCell ref="E8102:G8102"/>
    <mergeCell ref="A8103:H8103"/>
    <mergeCell ref="A8104:D8104"/>
    <mergeCell ref="A8105:D8105"/>
    <mergeCell ref="A8096:D8096"/>
    <mergeCell ref="A8097:D8097"/>
    <mergeCell ref="A8098:D8098"/>
    <mergeCell ref="E8098:G8098"/>
    <mergeCell ref="A8099:H8099"/>
    <mergeCell ref="A8100:D8100"/>
    <mergeCell ref="A8091:D8091"/>
    <mergeCell ref="A8092:D8092"/>
    <mergeCell ref="E8092:G8092"/>
    <mergeCell ref="A8093:H8093"/>
    <mergeCell ref="A8094:D8094"/>
    <mergeCell ref="A8095:D8095"/>
    <mergeCell ref="A8085:C8085"/>
    <mergeCell ref="A8086:H8086"/>
    <mergeCell ref="A8087:H8087"/>
    <mergeCell ref="A8088:D8088"/>
    <mergeCell ref="A8089:D8089"/>
    <mergeCell ref="A8090:D8090"/>
    <mergeCell ref="A8080:D8080"/>
    <mergeCell ref="A8081:D8081"/>
    <mergeCell ref="E8081:G8081"/>
    <mergeCell ref="A8082:E8082"/>
    <mergeCell ref="F8082:H8082"/>
    <mergeCell ref="A8084:H8084"/>
    <mergeCell ref="A8075:D8075"/>
    <mergeCell ref="A8076:D8076"/>
    <mergeCell ref="E8076:G8076"/>
    <mergeCell ref="A8077:H8077"/>
    <mergeCell ref="A8078:D8078"/>
    <mergeCell ref="A8079:D8079"/>
    <mergeCell ref="A8070:D8070"/>
    <mergeCell ref="A8071:D8071"/>
    <mergeCell ref="A8072:D8072"/>
    <mergeCell ref="E8072:G8072"/>
    <mergeCell ref="A8073:H8073"/>
    <mergeCell ref="A8074:D8074"/>
    <mergeCell ref="A8065:D8065"/>
    <mergeCell ref="A8066:D8066"/>
    <mergeCell ref="E8066:G8066"/>
    <mergeCell ref="A8067:H8067"/>
    <mergeCell ref="A8068:D8068"/>
    <mergeCell ref="A8069:D8069"/>
    <mergeCell ref="A8059:H8059"/>
    <mergeCell ref="A8060:C8060"/>
    <mergeCell ref="A8061:H8061"/>
    <mergeCell ref="A8062:H8062"/>
    <mergeCell ref="A8063:D8063"/>
    <mergeCell ref="A8064:D8064"/>
    <mergeCell ref="A8053:D8053"/>
    <mergeCell ref="A8054:D8054"/>
    <mergeCell ref="A8055:D8055"/>
    <mergeCell ref="A8056:D8056"/>
    <mergeCell ref="E8056:G8056"/>
    <mergeCell ref="A8057:E8057"/>
    <mergeCell ref="F8057:H8057"/>
    <mergeCell ref="A8048:H8048"/>
    <mergeCell ref="A8049:D8049"/>
    <mergeCell ref="A8050:D8050"/>
    <mergeCell ref="A8051:D8051"/>
    <mergeCell ref="E8051:G8051"/>
    <mergeCell ref="A8052:H8052"/>
    <mergeCell ref="A8043:D8043"/>
    <mergeCell ref="A8044:D8044"/>
    <mergeCell ref="A8045:D8045"/>
    <mergeCell ref="A8046:D8046"/>
    <mergeCell ref="A8047:D8047"/>
    <mergeCell ref="E8047:G8047"/>
    <mergeCell ref="A8038:D8038"/>
    <mergeCell ref="A8039:D8039"/>
    <mergeCell ref="A8040:D8040"/>
    <mergeCell ref="A8041:D8041"/>
    <mergeCell ref="E8041:G8041"/>
    <mergeCell ref="A8042:H8042"/>
    <mergeCell ref="A8032:H8032"/>
    <mergeCell ref="A8033:C8033"/>
    <mergeCell ref="A8034:H8034"/>
    <mergeCell ref="A8035:H8035"/>
    <mergeCell ref="A8036:D8036"/>
    <mergeCell ref="A8037:D8037"/>
    <mergeCell ref="A8026:D8026"/>
    <mergeCell ref="A8027:D8027"/>
    <mergeCell ref="A8028:D8028"/>
    <mergeCell ref="A8029:D8029"/>
    <mergeCell ref="E8029:G8029"/>
    <mergeCell ref="A8030:E8030"/>
    <mergeCell ref="F8030:H8030"/>
    <mergeCell ref="A8021:H8021"/>
    <mergeCell ref="A8022:D8022"/>
    <mergeCell ref="A8023:D8023"/>
    <mergeCell ref="A8024:D8024"/>
    <mergeCell ref="E8024:G8024"/>
    <mergeCell ref="A8025:H8025"/>
    <mergeCell ref="A8016:D8016"/>
    <mergeCell ref="A8017:D8017"/>
    <mergeCell ref="A8018:D8018"/>
    <mergeCell ref="A8019:D8019"/>
    <mergeCell ref="A8020:D8020"/>
    <mergeCell ref="E8020:G8020"/>
    <mergeCell ref="A8011:D8011"/>
    <mergeCell ref="A8012:D8012"/>
    <mergeCell ref="A8013:D8013"/>
    <mergeCell ref="A8014:D8014"/>
    <mergeCell ref="E8014:G8014"/>
    <mergeCell ref="A8015:H8015"/>
    <mergeCell ref="A8005:H8005"/>
    <mergeCell ref="A8006:C8006"/>
    <mergeCell ref="A8007:H8007"/>
    <mergeCell ref="A8008:H8008"/>
    <mergeCell ref="A8009:D8009"/>
    <mergeCell ref="A8010:D8010"/>
    <mergeCell ref="A7999:D7999"/>
    <mergeCell ref="A8000:D8000"/>
    <mergeCell ref="A8001:D8001"/>
    <mergeCell ref="A8002:D8002"/>
    <mergeCell ref="E8002:G8002"/>
    <mergeCell ref="A8003:E8003"/>
    <mergeCell ref="F8003:H8003"/>
    <mergeCell ref="A7994:H7994"/>
    <mergeCell ref="A7995:D7995"/>
    <mergeCell ref="A7996:D7996"/>
    <mergeCell ref="A7997:D7997"/>
    <mergeCell ref="E7997:G7997"/>
    <mergeCell ref="A7998:H7998"/>
    <mergeCell ref="A7989:D7989"/>
    <mergeCell ref="A7990:D7990"/>
    <mergeCell ref="A7991:D7991"/>
    <mergeCell ref="A7992:D7992"/>
    <mergeCell ref="A7993:D7993"/>
    <mergeCell ref="E7993:G7993"/>
    <mergeCell ref="A7984:D7984"/>
    <mergeCell ref="A7985:D7985"/>
    <mergeCell ref="A7986:D7986"/>
    <mergeCell ref="A7987:D7987"/>
    <mergeCell ref="E7987:G7987"/>
    <mergeCell ref="A7988:H7988"/>
    <mergeCell ref="A7978:H7978"/>
    <mergeCell ref="A7979:C7979"/>
    <mergeCell ref="A7980:H7980"/>
    <mergeCell ref="A7981:H7981"/>
    <mergeCell ref="A7982:D7982"/>
    <mergeCell ref="A7983:D7983"/>
    <mergeCell ref="A7973:D7973"/>
    <mergeCell ref="A7974:D7974"/>
    <mergeCell ref="A7975:D7975"/>
    <mergeCell ref="E7975:G7975"/>
    <mergeCell ref="A7976:E7976"/>
    <mergeCell ref="F7976:H7976"/>
    <mergeCell ref="A7968:D7968"/>
    <mergeCell ref="A7969:D7969"/>
    <mergeCell ref="A7970:D7970"/>
    <mergeCell ref="E7970:G7970"/>
    <mergeCell ref="A7971:H7971"/>
    <mergeCell ref="A7972:D7972"/>
    <mergeCell ref="A7963:D7963"/>
    <mergeCell ref="A7964:D7964"/>
    <mergeCell ref="A7965:D7965"/>
    <mergeCell ref="A7966:D7966"/>
    <mergeCell ref="E7966:G7966"/>
    <mergeCell ref="A7967:H7967"/>
    <mergeCell ref="A7958:D7958"/>
    <mergeCell ref="A7959:D7959"/>
    <mergeCell ref="A7960:D7960"/>
    <mergeCell ref="E7960:G7960"/>
    <mergeCell ref="A7961:H7961"/>
    <mergeCell ref="A7962:D7962"/>
    <mergeCell ref="A7952:H7952"/>
    <mergeCell ref="A7953:C7953"/>
    <mergeCell ref="A7954:H7954"/>
    <mergeCell ref="A7955:H7955"/>
    <mergeCell ref="A7956:D7956"/>
    <mergeCell ref="A7957:D7957"/>
    <mergeCell ref="A7946:D7946"/>
    <mergeCell ref="A7947:D7947"/>
    <mergeCell ref="A7948:D7948"/>
    <mergeCell ref="A7949:D7949"/>
    <mergeCell ref="E7949:G7949"/>
    <mergeCell ref="A7950:E7950"/>
    <mergeCell ref="F7950:H7950"/>
    <mergeCell ref="A7941:H7941"/>
    <mergeCell ref="A7942:D7942"/>
    <mergeCell ref="A7943:D7943"/>
    <mergeCell ref="A7944:D7944"/>
    <mergeCell ref="E7944:G7944"/>
    <mergeCell ref="A7945:H7945"/>
    <mergeCell ref="A7936:D7936"/>
    <mergeCell ref="A7937:D7937"/>
    <mergeCell ref="A7938:D7938"/>
    <mergeCell ref="A7939:D7939"/>
    <mergeCell ref="A7940:D7940"/>
    <mergeCell ref="E7940:G7940"/>
    <mergeCell ref="A7931:D7931"/>
    <mergeCell ref="A7932:D7932"/>
    <mergeCell ref="A7933:D7933"/>
    <mergeCell ref="E7933:G7933"/>
    <mergeCell ref="A7934:H7934"/>
    <mergeCell ref="A7935:D7935"/>
    <mergeCell ref="A7925:H7925"/>
    <mergeCell ref="A7926:C7926"/>
    <mergeCell ref="A7927:H7927"/>
    <mergeCell ref="A7928:H7928"/>
    <mergeCell ref="A7929:D7929"/>
    <mergeCell ref="A7930:D7930"/>
    <mergeCell ref="A7919:D7919"/>
    <mergeCell ref="A7920:D7920"/>
    <mergeCell ref="A7921:D7921"/>
    <mergeCell ref="A7922:D7922"/>
    <mergeCell ref="E7922:G7922"/>
    <mergeCell ref="A7923:E7923"/>
    <mergeCell ref="F7923:H7923"/>
    <mergeCell ref="A7914:H7914"/>
    <mergeCell ref="A7915:D7915"/>
    <mergeCell ref="A7916:D7916"/>
    <mergeCell ref="A7917:D7917"/>
    <mergeCell ref="E7917:G7917"/>
    <mergeCell ref="A7918:H7918"/>
    <mergeCell ref="A7909:D7909"/>
    <mergeCell ref="A7910:D7910"/>
    <mergeCell ref="A7911:D7911"/>
    <mergeCell ref="A7912:D7912"/>
    <mergeCell ref="A7913:D7913"/>
    <mergeCell ref="E7913:G7913"/>
    <mergeCell ref="A7904:D7904"/>
    <mergeCell ref="A7905:D7905"/>
    <mergeCell ref="A7906:D7906"/>
    <mergeCell ref="E7906:G7906"/>
    <mergeCell ref="A7907:H7907"/>
    <mergeCell ref="A7908:D7908"/>
    <mergeCell ref="A7898:H7898"/>
    <mergeCell ref="A7899:C7899"/>
    <mergeCell ref="A7900:H7900"/>
    <mergeCell ref="A7901:H7901"/>
    <mergeCell ref="A7902:D7902"/>
    <mergeCell ref="A7903:D7903"/>
    <mergeCell ref="A7893:D7893"/>
    <mergeCell ref="A7894:D7894"/>
    <mergeCell ref="A7895:D7895"/>
    <mergeCell ref="E7895:G7895"/>
    <mergeCell ref="A7896:E7896"/>
    <mergeCell ref="F7896:H7896"/>
    <mergeCell ref="A7888:D7888"/>
    <mergeCell ref="A7889:D7889"/>
    <mergeCell ref="A7890:D7890"/>
    <mergeCell ref="E7890:G7890"/>
    <mergeCell ref="A7891:H7891"/>
    <mergeCell ref="A7892:D7892"/>
    <mergeCell ref="A7883:D7883"/>
    <mergeCell ref="A7884:D7884"/>
    <mergeCell ref="A7885:D7885"/>
    <mergeCell ref="A7886:D7886"/>
    <mergeCell ref="E7886:G7886"/>
    <mergeCell ref="A7887:H7887"/>
    <mergeCell ref="A7878:D7878"/>
    <mergeCell ref="A7879:D7879"/>
    <mergeCell ref="E7879:G7879"/>
    <mergeCell ref="A7880:H7880"/>
    <mergeCell ref="A7881:D7881"/>
    <mergeCell ref="A7882:D7882"/>
    <mergeCell ref="A7872:C7872"/>
    <mergeCell ref="A7873:H7873"/>
    <mergeCell ref="A7874:H7874"/>
    <mergeCell ref="A7875:D7875"/>
    <mergeCell ref="A7876:D7876"/>
    <mergeCell ref="A7877:D7877"/>
    <mergeCell ref="A7867:D7867"/>
    <mergeCell ref="A7868:D7868"/>
    <mergeCell ref="E7868:G7868"/>
    <mergeCell ref="A7869:E7869"/>
    <mergeCell ref="F7869:H7869"/>
    <mergeCell ref="A7871:H7871"/>
    <mergeCell ref="A7862:D7862"/>
    <mergeCell ref="A7863:D7863"/>
    <mergeCell ref="E7863:G7863"/>
    <mergeCell ref="A7864:H7864"/>
    <mergeCell ref="A7865:D7865"/>
    <mergeCell ref="A7866:D7866"/>
    <mergeCell ref="A7857:D7857"/>
    <mergeCell ref="A7858:D7858"/>
    <mergeCell ref="A7859:D7859"/>
    <mergeCell ref="E7859:G7859"/>
    <mergeCell ref="A7860:H7860"/>
    <mergeCell ref="A7861:D7861"/>
    <mergeCell ref="A7852:D7852"/>
    <mergeCell ref="A7853:D7853"/>
    <mergeCell ref="A7854:D7854"/>
    <mergeCell ref="E7854:G7854"/>
    <mergeCell ref="A7855:H7855"/>
    <mergeCell ref="A7856:D7856"/>
    <mergeCell ref="A7846:H7846"/>
    <mergeCell ref="A7847:C7847"/>
    <mergeCell ref="A7848:H7848"/>
    <mergeCell ref="A7849:H7849"/>
    <mergeCell ref="A7850:D7850"/>
    <mergeCell ref="A7851:D7851"/>
    <mergeCell ref="A7841:D7841"/>
    <mergeCell ref="A7842:D7842"/>
    <mergeCell ref="A7843:D7843"/>
    <mergeCell ref="E7843:G7843"/>
    <mergeCell ref="A7844:E7844"/>
    <mergeCell ref="F7844:H7844"/>
    <mergeCell ref="A7836:D7836"/>
    <mergeCell ref="A7837:D7837"/>
    <mergeCell ref="A7838:D7838"/>
    <mergeCell ref="E7838:G7838"/>
    <mergeCell ref="A7839:H7839"/>
    <mergeCell ref="A7840:D7840"/>
    <mergeCell ref="A7831:D7831"/>
    <mergeCell ref="A7832:D7832"/>
    <mergeCell ref="A7833:D7833"/>
    <mergeCell ref="A7834:D7834"/>
    <mergeCell ref="E7834:G7834"/>
    <mergeCell ref="A7835:H7835"/>
    <mergeCell ref="A7826:D7826"/>
    <mergeCell ref="A7827:D7827"/>
    <mergeCell ref="A7828:D7828"/>
    <mergeCell ref="A7829:D7829"/>
    <mergeCell ref="E7829:G7829"/>
    <mergeCell ref="A7830:H7830"/>
    <mergeCell ref="A7820:C7820"/>
    <mergeCell ref="A7821:H7821"/>
    <mergeCell ref="A7822:H7822"/>
    <mergeCell ref="A7823:D7823"/>
    <mergeCell ref="A7824:D7824"/>
    <mergeCell ref="A7825:D7825"/>
    <mergeCell ref="A7815:D7815"/>
    <mergeCell ref="A7816:D7816"/>
    <mergeCell ref="E7816:G7816"/>
    <mergeCell ref="A7817:E7817"/>
    <mergeCell ref="F7817:H7817"/>
    <mergeCell ref="A7819:H7819"/>
    <mergeCell ref="A7810:D7810"/>
    <mergeCell ref="A7811:D7811"/>
    <mergeCell ref="E7811:G7811"/>
    <mergeCell ref="A7812:H7812"/>
    <mergeCell ref="A7813:D7813"/>
    <mergeCell ref="A7814:D7814"/>
    <mergeCell ref="A7805:D7805"/>
    <mergeCell ref="A7806:D7806"/>
    <mergeCell ref="A7807:D7807"/>
    <mergeCell ref="E7807:G7807"/>
    <mergeCell ref="A7808:H7808"/>
    <mergeCell ref="A7809:D7809"/>
    <mergeCell ref="A7800:D7800"/>
    <mergeCell ref="A7801:D7801"/>
    <mergeCell ref="A7802:D7802"/>
    <mergeCell ref="E7802:G7802"/>
    <mergeCell ref="A7803:H7803"/>
    <mergeCell ref="A7804:D7804"/>
    <mergeCell ref="A7794:C7794"/>
    <mergeCell ref="A7795:H7795"/>
    <mergeCell ref="A7796:H7796"/>
    <mergeCell ref="A7797:D7797"/>
    <mergeCell ref="A7798:D7798"/>
    <mergeCell ref="A7799:D7799"/>
    <mergeCell ref="A7789:D7789"/>
    <mergeCell ref="A7790:D7790"/>
    <mergeCell ref="E7790:G7790"/>
    <mergeCell ref="A7791:E7791"/>
    <mergeCell ref="F7791:H7791"/>
    <mergeCell ref="A7793:H7793"/>
    <mergeCell ref="A7784:D7784"/>
    <mergeCell ref="A7785:D7785"/>
    <mergeCell ref="E7785:G7785"/>
    <mergeCell ref="A7786:H7786"/>
    <mergeCell ref="A7787:D7787"/>
    <mergeCell ref="A7788:D7788"/>
    <mergeCell ref="A7779:D7779"/>
    <mergeCell ref="A7780:D7780"/>
    <mergeCell ref="A7781:D7781"/>
    <mergeCell ref="E7781:G7781"/>
    <mergeCell ref="A7782:H7782"/>
    <mergeCell ref="A7783:D7783"/>
    <mergeCell ref="A7774:D7774"/>
    <mergeCell ref="A7775:D7775"/>
    <mergeCell ref="A7776:D7776"/>
    <mergeCell ref="E7776:G7776"/>
    <mergeCell ref="A7777:H7777"/>
    <mergeCell ref="A7778:D7778"/>
    <mergeCell ref="A7768:D7768"/>
    <mergeCell ref="A7769:D7769"/>
    <mergeCell ref="A7770:D7770"/>
    <mergeCell ref="A7771:D7771"/>
    <mergeCell ref="A7772:D7772"/>
    <mergeCell ref="A7773:D7773"/>
    <mergeCell ref="A7762:H7762"/>
    <mergeCell ref="A7763:C7763"/>
    <mergeCell ref="A7764:H7764"/>
    <mergeCell ref="A7765:H7765"/>
    <mergeCell ref="A7766:D7766"/>
    <mergeCell ref="A7767:D7767"/>
    <mergeCell ref="A7756:D7756"/>
    <mergeCell ref="A7757:D7757"/>
    <mergeCell ref="A7758:D7758"/>
    <mergeCell ref="A7759:D7759"/>
    <mergeCell ref="E7759:G7759"/>
    <mergeCell ref="A7760:E7760"/>
    <mergeCell ref="F7760:H7760"/>
    <mergeCell ref="A7751:H7751"/>
    <mergeCell ref="A7752:D7752"/>
    <mergeCell ref="A7753:D7753"/>
    <mergeCell ref="A7754:D7754"/>
    <mergeCell ref="E7754:G7754"/>
    <mergeCell ref="A7755:H7755"/>
    <mergeCell ref="A7745:H7745"/>
    <mergeCell ref="A7746:D7746"/>
    <mergeCell ref="A7747:D7747"/>
    <mergeCell ref="A7748:D7748"/>
    <mergeCell ref="A7749:D7749"/>
    <mergeCell ref="A7750:D7750"/>
    <mergeCell ref="E7750:G7750"/>
    <mergeCell ref="A7740:D7740"/>
    <mergeCell ref="A7741:D7741"/>
    <mergeCell ref="A7742:D7742"/>
    <mergeCell ref="A7743:D7743"/>
    <mergeCell ref="A7744:D7744"/>
    <mergeCell ref="E7744:G7744"/>
    <mergeCell ref="A7734:H7734"/>
    <mergeCell ref="A7735:C7735"/>
    <mergeCell ref="A7736:H7736"/>
    <mergeCell ref="A7737:H7737"/>
    <mergeCell ref="A7738:D7738"/>
    <mergeCell ref="A7739:D7739"/>
    <mergeCell ref="A7728:D7728"/>
    <mergeCell ref="A7729:D7729"/>
    <mergeCell ref="A7730:D7730"/>
    <mergeCell ref="A7731:D7731"/>
    <mergeCell ref="E7731:G7731"/>
    <mergeCell ref="A7732:E7732"/>
    <mergeCell ref="F7732:H7732"/>
    <mergeCell ref="A7723:H7723"/>
    <mergeCell ref="A7724:D7724"/>
    <mergeCell ref="A7725:D7725"/>
    <mergeCell ref="A7726:D7726"/>
    <mergeCell ref="E7726:G7726"/>
    <mergeCell ref="A7727:H7727"/>
    <mergeCell ref="A7718:D7718"/>
    <mergeCell ref="A7719:D7719"/>
    <mergeCell ref="A7720:D7720"/>
    <mergeCell ref="A7721:D7721"/>
    <mergeCell ref="A7722:D7722"/>
    <mergeCell ref="E7722:G7722"/>
    <mergeCell ref="A7713:D7713"/>
    <mergeCell ref="A7714:D7714"/>
    <mergeCell ref="A7715:D7715"/>
    <mergeCell ref="A7716:D7716"/>
    <mergeCell ref="E7716:G7716"/>
    <mergeCell ref="A7717:H7717"/>
    <mergeCell ref="A7707:H7707"/>
    <mergeCell ref="A7708:C7708"/>
    <mergeCell ref="A7709:H7709"/>
    <mergeCell ref="A7710:H7710"/>
    <mergeCell ref="A7711:D7711"/>
    <mergeCell ref="A7712:D7712"/>
    <mergeCell ref="A7702:D7702"/>
    <mergeCell ref="A7703:D7703"/>
    <mergeCell ref="A7704:D7704"/>
    <mergeCell ref="E7704:G7704"/>
    <mergeCell ref="A7705:E7705"/>
    <mergeCell ref="F7705:H7705"/>
    <mergeCell ref="A7697:D7697"/>
    <mergeCell ref="A7698:D7698"/>
    <mergeCell ref="A7699:D7699"/>
    <mergeCell ref="E7699:G7699"/>
    <mergeCell ref="A7700:H7700"/>
    <mergeCell ref="A7701:D7701"/>
    <mergeCell ref="A7692:D7692"/>
    <mergeCell ref="A7693:D7693"/>
    <mergeCell ref="A7694:D7694"/>
    <mergeCell ref="A7695:D7695"/>
    <mergeCell ref="E7695:G7695"/>
    <mergeCell ref="A7696:H7696"/>
    <mergeCell ref="A7687:D7687"/>
    <mergeCell ref="A7688:D7688"/>
    <mergeCell ref="A7689:D7689"/>
    <mergeCell ref="E7689:G7689"/>
    <mergeCell ref="A7690:H7690"/>
    <mergeCell ref="A7691:D7691"/>
    <mergeCell ref="A7681:D7681"/>
    <mergeCell ref="A7682:D7682"/>
    <mergeCell ref="A7683:D7683"/>
    <mergeCell ref="A7684:D7684"/>
    <mergeCell ref="A7685:D7685"/>
    <mergeCell ref="A7686:D7686"/>
    <mergeCell ref="A7675:H7675"/>
    <mergeCell ref="A7676:C7676"/>
    <mergeCell ref="A7677:H7677"/>
    <mergeCell ref="A7678:H7678"/>
    <mergeCell ref="A7679:D7679"/>
    <mergeCell ref="A7680:D7680"/>
    <mergeCell ref="A7669:D7669"/>
    <mergeCell ref="A7670:D7670"/>
    <mergeCell ref="A7671:D7671"/>
    <mergeCell ref="A7672:D7672"/>
    <mergeCell ref="E7672:G7672"/>
    <mergeCell ref="A7673:E7673"/>
    <mergeCell ref="F7673:H7673"/>
    <mergeCell ref="A7664:H7664"/>
    <mergeCell ref="A7665:D7665"/>
    <mergeCell ref="A7666:D7666"/>
    <mergeCell ref="A7667:D7667"/>
    <mergeCell ref="E7667:G7667"/>
    <mergeCell ref="A7668:H7668"/>
    <mergeCell ref="A7658:H7658"/>
    <mergeCell ref="A7659:D7659"/>
    <mergeCell ref="A7660:D7660"/>
    <mergeCell ref="A7661:D7661"/>
    <mergeCell ref="A7662:D7662"/>
    <mergeCell ref="A7663:D7663"/>
    <mergeCell ref="E7663:G7663"/>
    <mergeCell ref="A7653:D7653"/>
    <mergeCell ref="A7654:D7654"/>
    <mergeCell ref="A7655:D7655"/>
    <mergeCell ref="A7656:D7656"/>
    <mergeCell ref="A7657:D7657"/>
    <mergeCell ref="E7657:G7657"/>
    <mergeCell ref="A7647:D7647"/>
    <mergeCell ref="A7648:D7648"/>
    <mergeCell ref="A7649:D7649"/>
    <mergeCell ref="A7650:D7650"/>
    <mergeCell ref="A7651:D7651"/>
    <mergeCell ref="A7652:D7652"/>
    <mergeCell ref="A7641:H7641"/>
    <mergeCell ref="A7642:C7642"/>
    <mergeCell ref="A7643:H7643"/>
    <mergeCell ref="A7644:H7644"/>
    <mergeCell ref="A7645:D7645"/>
    <mergeCell ref="A7646:D7646"/>
    <mergeCell ref="A7635:D7635"/>
    <mergeCell ref="A7636:D7636"/>
    <mergeCell ref="A7637:D7637"/>
    <mergeCell ref="A7638:D7638"/>
    <mergeCell ref="E7638:G7638"/>
    <mergeCell ref="A7639:E7639"/>
    <mergeCell ref="F7639:H7639"/>
    <mergeCell ref="A7630:H7630"/>
    <mergeCell ref="A7631:D7631"/>
    <mergeCell ref="A7632:D7632"/>
    <mergeCell ref="A7633:D7633"/>
    <mergeCell ref="E7633:G7633"/>
    <mergeCell ref="A7634:H7634"/>
    <mergeCell ref="A7624:H7624"/>
    <mergeCell ref="A7625:D7625"/>
    <mergeCell ref="A7626:D7626"/>
    <mergeCell ref="A7627:D7627"/>
    <mergeCell ref="A7628:D7628"/>
    <mergeCell ref="A7629:D7629"/>
    <mergeCell ref="E7629:G7629"/>
    <mergeCell ref="A7619:D7619"/>
    <mergeCell ref="A7620:D7620"/>
    <mergeCell ref="A7621:D7621"/>
    <mergeCell ref="A7622:D7622"/>
    <mergeCell ref="A7623:D7623"/>
    <mergeCell ref="E7623:G7623"/>
    <mergeCell ref="A7613:D7613"/>
    <mergeCell ref="A7614:D7614"/>
    <mergeCell ref="A7615:D7615"/>
    <mergeCell ref="A7616:D7616"/>
    <mergeCell ref="A7617:D7617"/>
    <mergeCell ref="A7618:D7618"/>
    <mergeCell ref="A7607:H7607"/>
    <mergeCell ref="A7608:C7608"/>
    <mergeCell ref="A7609:H7609"/>
    <mergeCell ref="A7610:H7610"/>
    <mergeCell ref="A7611:D7611"/>
    <mergeCell ref="A7612:D7612"/>
    <mergeCell ref="A7602:D7602"/>
    <mergeCell ref="A7603:D7603"/>
    <mergeCell ref="A7604:D7604"/>
    <mergeCell ref="E7604:G7604"/>
    <mergeCell ref="A7605:E7605"/>
    <mergeCell ref="F7605:H7605"/>
    <mergeCell ref="A7597:D7597"/>
    <mergeCell ref="A7598:D7598"/>
    <mergeCell ref="A7599:D7599"/>
    <mergeCell ref="E7599:G7599"/>
    <mergeCell ref="A7600:H7600"/>
    <mergeCell ref="A7601:D7601"/>
    <mergeCell ref="A7592:D7592"/>
    <mergeCell ref="A7593:D7593"/>
    <mergeCell ref="A7594:D7594"/>
    <mergeCell ref="A7595:D7595"/>
    <mergeCell ref="E7595:G7595"/>
    <mergeCell ref="A7596:H7596"/>
    <mergeCell ref="A7587:D7587"/>
    <mergeCell ref="A7588:D7588"/>
    <mergeCell ref="A7589:D7589"/>
    <mergeCell ref="E7589:G7589"/>
    <mergeCell ref="A7590:H7590"/>
    <mergeCell ref="A7591:D7591"/>
    <mergeCell ref="A7581:H7581"/>
    <mergeCell ref="A7582:C7582"/>
    <mergeCell ref="A7583:H7583"/>
    <mergeCell ref="A7584:H7584"/>
    <mergeCell ref="A7585:D7585"/>
    <mergeCell ref="A7586:D7586"/>
    <mergeCell ref="A7576:D7576"/>
    <mergeCell ref="A7577:D7577"/>
    <mergeCell ref="A7578:D7578"/>
    <mergeCell ref="E7578:G7578"/>
    <mergeCell ref="A7579:E7579"/>
    <mergeCell ref="F7579:H7579"/>
    <mergeCell ref="A7571:D7571"/>
    <mergeCell ref="A7572:D7572"/>
    <mergeCell ref="A7573:D7573"/>
    <mergeCell ref="E7573:G7573"/>
    <mergeCell ref="A7574:H7574"/>
    <mergeCell ref="A7575:D7575"/>
    <mergeCell ref="A7566:D7566"/>
    <mergeCell ref="A7567:D7567"/>
    <mergeCell ref="A7568:D7568"/>
    <mergeCell ref="A7569:D7569"/>
    <mergeCell ref="E7569:G7569"/>
    <mergeCell ref="A7570:H7570"/>
    <mergeCell ref="A7561:D7561"/>
    <mergeCell ref="A7562:D7562"/>
    <mergeCell ref="A7563:D7563"/>
    <mergeCell ref="E7563:G7563"/>
    <mergeCell ref="A7564:H7564"/>
    <mergeCell ref="A7565:D7565"/>
    <mergeCell ref="A7555:H7555"/>
    <mergeCell ref="A7556:C7556"/>
    <mergeCell ref="A7557:H7557"/>
    <mergeCell ref="A7558:H7558"/>
    <mergeCell ref="A7559:D7559"/>
    <mergeCell ref="A7560:D7560"/>
    <mergeCell ref="A7550:D7550"/>
    <mergeCell ref="A7551:D7551"/>
    <mergeCell ref="A7552:D7552"/>
    <mergeCell ref="E7552:G7552"/>
    <mergeCell ref="A7553:E7553"/>
    <mergeCell ref="F7553:H7553"/>
    <mergeCell ref="A7545:D7545"/>
    <mergeCell ref="A7546:D7546"/>
    <mergeCell ref="A7547:D7547"/>
    <mergeCell ref="E7547:G7547"/>
    <mergeCell ref="A7548:H7548"/>
    <mergeCell ref="A7549:D7549"/>
    <mergeCell ref="A7540:D7540"/>
    <mergeCell ref="A7541:D7541"/>
    <mergeCell ref="A7542:D7542"/>
    <mergeCell ref="A7543:D7543"/>
    <mergeCell ref="E7543:G7543"/>
    <mergeCell ref="A7544:H7544"/>
    <mergeCell ref="A7535:D7535"/>
    <mergeCell ref="A7536:D7536"/>
    <mergeCell ref="A7537:D7537"/>
    <mergeCell ref="E7537:G7537"/>
    <mergeCell ref="A7538:H7538"/>
    <mergeCell ref="A7539:D7539"/>
    <mergeCell ref="A7529:H7529"/>
    <mergeCell ref="A7530:C7530"/>
    <mergeCell ref="A7531:H7531"/>
    <mergeCell ref="A7532:H7532"/>
    <mergeCell ref="A7533:D7533"/>
    <mergeCell ref="A7534:D7534"/>
    <mergeCell ref="A7523:D7523"/>
    <mergeCell ref="A7524:D7524"/>
    <mergeCell ref="A7525:D7525"/>
    <mergeCell ref="A7526:D7526"/>
    <mergeCell ref="E7526:G7526"/>
    <mergeCell ref="A7527:E7527"/>
    <mergeCell ref="F7527:H7527"/>
    <mergeCell ref="A7518:H7518"/>
    <mergeCell ref="A7519:D7519"/>
    <mergeCell ref="A7520:D7520"/>
    <mergeCell ref="A7521:D7521"/>
    <mergeCell ref="E7521:G7521"/>
    <mergeCell ref="A7522:H7522"/>
    <mergeCell ref="A7512:H7512"/>
    <mergeCell ref="A7513:D7513"/>
    <mergeCell ref="A7514:D7514"/>
    <mergeCell ref="A7515:D7515"/>
    <mergeCell ref="A7516:D7516"/>
    <mergeCell ref="A7517:D7517"/>
    <mergeCell ref="E7517:G7517"/>
    <mergeCell ref="A7507:D7507"/>
    <mergeCell ref="A7508:D7508"/>
    <mergeCell ref="A7509:D7509"/>
    <mergeCell ref="A7510:D7510"/>
    <mergeCell ref="A7511:D7511"/>
    <mergeCell ref="E7511:G7511"/>
    <mergeCell ref="A7501:H7501"/>
    <mergeCell ref="A7502:C7502"/>
    <mergeCell ref="A7503:H7503"/>
    <mergeCell ref="A7504:H7504"/>
    <mergeCell ref="A7505:D7505"/>
    <mergeCell ref="A7506:D7506"/>
    <mergeCell ref="A7496:D7496"/>
    <mergeCell ref="A7497:D7497"/>
    <mergeCell ref="A7498:D7498"/>
    <mergeCell ref="E7498:G7498"/>
    <mergeCell ref="A7499:E7499"/>
    <mergeCell ref="F7499:H7499"/>
    <mergeCell ref="A7491:D7491"/>
    <mergeCell ref="A7492:D7492"/>
    <mergeCell ref="A7493:D7493"/>
    <mergeCell ref="E7493:G7493"/>
    <mergeCell ref="A7494:H7494"/>
    <mergeCell ref="A7495:D7495"/>
    <mergeCell ref="A7486:D7486"/>
    <mergeCell ref="A7487:D7487"/>
    <mergeCell ref="A7488:D7488"/>
    <mergeCell ref="A7489:D7489"/>
    <mergeCell ref="E7489:G7489"/>
    <mergeCell ref="A7490:H7490"/>
    <mergeCell ref="A7481:D7481"/>
    <mergeCell ref="A7482:D7482"/>
    <mergeCell ref="A7483:D7483"/>
    <mergeCell ref="E7483:G7483"/>
    <mergeCell ref="A7484:H7484"/>
    <mergeCell ref="A7485:D7485"/>
    <mergeCell ref="A7475:H7475"/>
    <mergeCell ref="A7476:H7476"/>
    <mergeCell ref="A7477:D7477"/>
    <mergeCell ref="A7478:D7478"/>
    <mergeCell ref="A7479:D7479"/>
    <mergeCell ref="A7480:D7480"/>
    <mergeCell ref="A7470:D7470"/>
    <mergeCell ref="E7470:G7470"/>
    <mergeCell ref="A7471:E7471"/>
    <mergeCell ref="F7471:H7471"/>
    <mergeCell ref="A7473:H7473"/>
    <mergeCell ref="A7474:C7474"/>
    <mergeCell ref="A7465:D7465"/>
    <mergeCell ref="E7465:G7465"/>
    <mergeCell ref="A7466:H7466"/>
    <mergeCell ref="A7467:D7467"/>
    <mergeCell ref="A7468:D7468"/>
    <mergeCell ref="A7469:D7469"/>
    <mergeCell ref="A7460:D7460"/>
    <mergeCell ref="A7461:D7461"/>
    <mergeCell ref="E7461:G7461"/>
    <mergeCell ref="A7462:H7462"/>
    <mergeCell ref="A7463:D7463"/>
    <mergeCell ref="A7464:D7464"/>
    <mergeCell ref="A7455:D7455"/>
    <mergeCell ref="E7455:G7455"/>
    <mergeCell ref="A7456:H7456"/>
    <mergeCell ref="A7457:D7457"/>
    <mergeCell ref="A7458:D7458"/>
    <mergeCell ref="A7459:D7459"/>
    <mergeCell ref="A7449:D7449"/>
    <mergeCell ref="A7450:D7450"/>
    <mergeCell ref="A7451:D7451"/>
    <mergeCell ref="A7452:D7452"/>
    <mergeCell ref="A7453:D7453"/>
    <mergeCell ref="A7454:D7454"/>
    <mergeCell ref="A7443:C7443"/>
    <mergeCell ref="A7444:H7444"/>
    <mergeCell ref="A7445:H7445"/>
    <mergeCell ref="A7446:D7446"/>
    <mergeCell ref="A7447:D7447"/>
    <mergeCell ref="A7448:D7448"/>
    <mergeCell ref="A7438:D7438"/>
    <mergeCell ref="A7439:D7439"/>
    <mergeCell ref="E7439:G7439"/>
    <mergeCell ref="A7440:E7440"/>
    <mergeCell ref="F7440:H7440"/>
    <mergeCell ref="A7442:H7442"/>
    <mergeCell ref="A7433:D7433"/>
    <mergeCell ref="A7434:D7434"/>
    <mergeCell ref="E7434:G7434"/>
    <mergeCell ref="A7435:H7435"/>
    <mergeCell ref="A7436:D7436"/>
    <mergeCell ref="A7437:D7437"/>
    <mergeCell ref="A7428:D7428"/>
    <mergeCell ref="A7429:D7429"/>
    <mergeCell ref="A7430:D7430"/>
    <mergeCell ref="E7430:G7430"/>
    <mergeCell ref="A7431:H7431"/>
    <mergeCell ref="A7432:D7432"/>
    <mergeCell ref="A7423:D7423"/>
    <mergeCell ref="A7424:D7424"/>
    <mergeCell ref="E7424:G7424"/>
    <mergeCell ref="A7425:H7425"/>
    <mergeCell ref="A7426:D7426"/>
    <mergeCell ref="A7427:D7427"/>
    <mergeCell ref="A7417:D7417"/>
    <mergeCell ref="A7418:D7418"/>
    <mergeCell ref="A7419:D7419"/>
    <mergeCell ref="A7420:D7420"/>
    <mergeCell ref="A7421:D7421"/>
    <mergeCell ref="A7422:D7422"/>
    <mergeCell ref="A7411:H7411"/>
    <mergeCell ref="A7412:C7412"/>
    <mergeCell ref="A7413:H7413"/>
    <mergeCell ref="A7414:H7414"/>
    <mergeCell ref="A7415:D7415"/>
    <mergeCell ref="A7416:D7416"/>
    <mergeCell ref="A7406:D7406"/>
    <mergeCell ref="A7407:D7407"/>
    <mergeCell ref="A7408:D7408"/>
    <mergeCell ref="E7408:G7408"/>
    <mergeCell ref="A7409:E7409"/>
    <mergeCell ref="F7409:H7409"/>
    <mergeCell ref="A7401:D7401"/>
    <mergeCell ref="A7402:D7402"/>
    <mergeCell ref="A7403:D7403"/>
    <mergeCell ref="E7403:G7403"/>
    <mergeCell ref="A7404:H7404"/>
    <mergeCell ref="A7405:D7405"/>
    <mergeCell ref="A7396:D7396"/>
    <mergeCell ref="A7397:D7397"/>
    <mergeCell ref="A7398:D7398"/>
    <mergeCell ref="A7399:D7399"/>
    <mergeCell ref="E7399:G7399"/>
    <mergeCell ref="A7400:H7400"/>
    <mergeCell ref="A7391:D7391"/>
    <mergeCell ref="A7392:D7392"/>
    <mergeCell ref="A7393:D7393"/>
    <mergeCell ref="E7393:G7393"/>
    <mergeCell ref="A7394:H7394"/>
    <mergeCell ref="A7395:D7395"/>
    <mergeCell ref="A7385:H7385"/>
    <mergeCell ref="A7386:C7386"/>
    <mergeCell ref="A7387:H7387"/>
    <mergeCell ref="A7388:H7388"/>
    <mergeCell ref="A7389:D7389"/>
    <mergeCell ref="A7390:D7390"/>
    <mergeCell ref="A7379:D7379"/>
    <mergeCell ref="A7380:D7380"/>
    <mergeCell ref="A7381:D7381"/>
    <mergeCell ref="A7382:D7382"/>
    <mergeCell ref="E7382:G7382"/>
    <mergeCell ref="A7383:E7383"/>
    <mergeCell ref="F7383:H7383"/>
    <mergeCell ref="A7374:H7374"/>
    <mergeCell ref="A7375:D7375"/>
    <mergeCell ref="A7376:D7376"/>
    <mergeCell ref="A7377:D7377"/>
    <mergeCell ref="E7377:G7377"/>
    <mergeCell ref="A7378:H7378"/>
    <mergeCell ref="A7369:D7369"/>
    <mergeCell ref="A7370:D7370"/>
    <mergeCell ref="A7371:D7371"/>
    <mergeCell ref="A7372:D7372"/>
    <mergeCell ref="A7373:D7373"/>
    <mergeCell ref="E7373:G7373"/>
    <mergeCell ref="A7364:D7364"/>
    <mergeCell ref="A7365:D7365"/>
    <mergeCell ref="A7366:D7366"/>
    <mergeCell ref="A7367:D7367"/>
    <mergeCell ref="E7367:G7367"/>
    <mergeCell ref="A7368:H7368"/>
    <mergeCell ref="A7358:H7358"/>
    <mergeCell ref="A7359:C7359"/>
    <mergeCell ref="A7360:H7360"/>
    <mergeCell ref="A7361:H7361"/>
    <mergeCell ref="A7362:D7362"/>
    <mergeCell ref="A7363:D7363"/>
    <mergeCell ref="A7352:D7352"/>
    <mergeCell ref="A7353:D7353"/>
    <mergeCell ref="A7354:D7354"/>
    <mergeCell ref="A7355:D7355"/>
    <mergeCell ref="E7355:G7355"/>
    <mergeCell ref="A7356:E7356"/>
    <mergeCell ref="F7356:H7356"/>
    <mergeCell ref="A7347:H7347"/>
    <mergeCell ref="A7348:D7348"/>
    <mergeCell ref="A7349:D7349"/>
    <mergeCell ref="A7350:D7350"/>
    <mergeCell ref="E7350:G7350"/>
    <mergeCell ref="A7351:H7351"/>
    <mergeCell ref="A7341:H7341"/>
    <mergeCell ref="A7342:D7342"/>
    <mergeCell ref="A7343:D7343"/>
    <mergeCell ref="A7344:D7344"/>
    <mergeCell ref="A7345:D7345"/>
    <mergeCell ref="A7346:D7346"/>
    <mergeCell ref="E7346:G7346"/>
    <mergeCell ref="A7336:D7336"/>
    <mergeCell ref="A7337:D7337"/>
    <mergeCell ref="A7338:D7338"/>
    <mergeCell ref="A7339:D7339"/>
    <mergeCell ref="A7340:D7340"/>
    <mergeCell ref="E7340:G7340"/>
    <mergeCell ref="A7330:H7330"/>
    <mergeCell ref="A7331:C7331"/>
    <mergeCell ref="A7332:H7332"/>
    <mergeCell ref="A7333:H7333"/>
    <mergeCell ref="A7334:D7334"/>
    <mergeCell ref="A7335:D7335"/>
    <mergeCell ref="A7325:D7325"/>
    <mergeCell ref="A7326:D7326"/>
    <mergeCell ref="A7327:D7327"/>
    <mergeCell ref="E7327:G7327"/>
    <mergeCell ref="A7328:E7328"/>
    <mergeCell ref="F7328:H7328"/>
    <mergeCell ref="A7320:D7320"/>
    <mergeCell ref="A7321:D7321"/>
    <mergeCell ref="A7322:D7322"/>
    <mergeCell ref="E7322:G7322"/>
    <mergeCell ref="A7323:H7323"/>
    <mergeCell ref="A7324:D7324"/>
    <mergeCell ref="A7315:D7315"/>
    <mergeCell ref="A7316:D7316"/>
    <mergeCell ref="A7317:D7317"/>
    <mergeCell ref="A7318:D7318"/>
    <mergeCell ref="E7318:G7318"/>
    <mergeCell ref="A7319:H7319"/>
    <mergeCell ref="A7310:D7310"/>
    <mergeCell ref="A7311:D7311"/>
    <mergeCell ref="A7312:D7312"/>
    <mergeCell ref="E7312:G7312"/>
    <mergeCell ref="A7313:H7313"/>
    <mergeCell ref="A7314:D7314"/>
    <mergeCell ref="A7304:H7304"/>
    <mergeCell ref="A7305:H7305"/>
    <mergeCell ref="A7306:D7306"/>
    <mergeCell ref="A7307:D7307"/>
    <mergeCell ref="A7308:D7308"/>
    <mergeCell ref="A7309:D7309"/>
    <mergeCell ref="A7299:D7299"/>
    <mergeCell ref="E7299:G7299"/>
    <mergeCell ref="A7300:E7300"/>
    <mergeCell ref="F7300:H7300"/>
    <mergeCell ref="A7302:H7302"/>
    <mergeCell ref="A7303:C7303"/>
    <mergeCell ref="A7294:D7294"/>
    <mergeCell ref="E7294:G7294"/>
    <mergeCell ref="A7295:H7295"/>
    <mergeCell ref="A7296:D7296"/>
    <mergeCell ref="A7297:D7297"/>
    <mergeCell ref="A7298:D7298"/>
    <mergeCell ref="A7289:D7289"/>
    <mergeCell ref="A7290:D7290"/>
    <mergeCell ref="E7290:G7290"/>
    <mergeCell ref="A7291:H7291"/>
    <mergeCell ref="A7292:D7292"/>
    <mergeCell ref="A7293:D7293"/>
    <mergeCell ref="A7284:D7284"/>
    <mergeCell ref="A7285:D7285"/>
    <mergeCell ref="E7285:G7285"/>
    <mergeCell ref="A7286:H7286"/>
    <mergeCell ref="A7287:D7287"/>
    <mergeCell ref="A7288:D7288"/>
    <mergeCell ref="A7278:H7278"/>
    <mergeCell ref="A7279:C7279"/>
    <mergeCell ref="A7280:H7280"/>
    <mergeCell ref="A7281:H7281"/>
    <mergeCell ref="A7282:D7282"/>
    <mergeCell ref="A7283:D7283"/>
    <mergeCell ref="A7272:D7272"/>
    <mergeCell ref="A7273:D7273"/>
    <mergeCell ref="A7274:D7274"/>
    <mergeCell ref="A7275:D7275"/>
    <mergeCell ref="E7275:G7275"/>
    <mergeCell ref="A7276:E7276"/>
    <mergeCell ref="F7276:H7276"/>
    <mergeCell ref="A7265:D7265"/>
    <mergeCell ref="A7266:D7266"/>
    <mergeCell ref="E7266:G7266"/>
    <mergeCell ref="A7268:D7268"/>
    <mergeCell ref="A7269:D7269"/>
    <mergeCell ref="A7270:D7270"/>
    <mergeCell ref="E7270:G7270"/>
    <mergeCell ref="A7259:D7259"/>
    <mergeCell ref="A7260:D7260"/>
    <mergeCell ref="A7261:D7261"/>
    <mergeCell ref="E7261:G7261"/>
    <mergeCell ref="A7263:D7263"/>
    <mergeCell ref="A7264:D7264"/>
    <mergeCell ref="A7252:H7252"/>
    <mergeCell ref="A7253:C7253"/>
    <mergeCell ref="A7254:H7254"/>
    <mergeCell ref="A7256:D7256"/>
    <mergeCell ref="A7257:D7257"/>
    <mergeCell ref="A7258:D7258"/>
    <mergeCell ref="A7246:D7246"/>
    <mergeCell ref="A7247:D7247"/>
    <mergeCell ref="A7248:D7248"/>
    <mergeCell ref="A7249:D7249"/>
    <mergeCell ref="E7249:G7249"/>
    <mergeCell ref="A7250:E7250"/>
    <mergeCell ref="F7250:H7250"/>
    <mergeCell ref="A7240:D7240"/>
    <mergeCell ref="E7240:G7240"/>
    <mergeCell ref="A7242:D7242"/>
    <mergeCell ref="A7243:D7243"/>
    <mergeCell ref="A7244:D7244"/>
    <mergeCell ref="E7244:G7244"/>
    <mergeCell ref="A7234:D7234"/>
    <mergeCell ref="A7235:D7235"/>
    <mergeCell ref="E7235:G7235"/>
    <mergeCell ref="A7237:D7237"/>
    <mergeCell ref="A7238:D7238"/>
    <mergeCell ref="A7239:D7239"/>
    <mergeCell ref="A7227:H7227"/>
    <mergeCell ref="A7228:C7228"/>
    <mergeCell ref="A7229:H7229"/>
    <mergeCell ref="A7231:D7231"/>
    <mergeCell ref="A7232:D7232"/>
    <mergeCell ref="A7233:D7233"/>
    <mergeCell ref="A7221:D7221"/>
    <mergeCell ref="A7222:D7222"/>
    <mergeCell ref="A7223:D7223"/>
    <mergeCell ref="A7224:D7224"/>
    <mergeCell ref="E7224:G7224"/>
    <mergeCell ref="A7225:E7225"/>
    <mergeCell ref="F7225:H7225"/>
    <mergeCell ref="A7215:D7215"/>
    <mergeCell ref="E7215:G7215"/>
    <mergeCell ref="A7217:D7217"/>
    <mergeCell ref="A7218:D7218"/>
    <mergeCell ref="A7219:D7219"/>
    <mergeCell ref="E7219:G7219"/>
    <mergeCell ref="A7209:D7209"/>
    <mergeCell ref="A7210:D7210"/>
    <mergeCell ref="E7210:G7210"/>
    <mergeCell ref="A7212:D7212"/>
    <mergeCell ref="A7213:D7213"/>
    <mergeCell ref="A7214:D7214"/>
    <mergeCell ref="A7202:H7202"/>
    <mergeCell ref="A7203:C7203"/>
    <mergeCell ref="A7204:H7204"/>
    <mergeCell ref="A7206:D7206"/>
    <mergeCell ref="A7207:D7207"/>
    <mergeCell ref="A7208:D7208"/>
    <mergeCell ref="A7196:D7196"/>
    <mergeCell ref="A7197:D7197"/>
    <mergeCell ref="A7198:D7198"/>
    <mergeCell ref="A7199:D7199"/>
    <mergeCell ref="E7199:G7199"/>
    <mergeCell ref="A7200:E7200"/>
    <mergeCell ref="F7200:H7200"/>
    <mergeCell ref="A7189:D7189"/>
    <mergeCell ref="A7190:D7190"/>
    <mergeCell ref="E7190:G7190"/>
    <mergeCell ref="A7192:D7192"/>
    <mergeCell ref="A7193:D7193"/>
    <mergeCell ref="A7194:D7194"/>
    <mergeCell ref="E7194:G7194"/>
    <mergeCell ref="A7183:D7183"/>
    <mergeCell ref="A7184:D7184"/>
    <mergeCell ref="A7185:D7185"/>
    <mergeCell ref="E7185:G7185"/>
    <mergeCell ref="A7187:D7187"/>
    <mergeCell ref="A7188:D7188"/>
    <mergeCell ref="A7176:H7176"/>
    <mergeCell ref="A7177:C7177"/>
    <mergeCell ref="A7178:H7178"/>
    <mergeCell ref="A7180:D7180"/>
    <mergeCell ref="A7181:D7181"/>
    <mergeCell ref="A7182:D7182"/>
    <mergeCell ref="A7170:D7170"/>
    <mergeCell ref="A7171:D7171"/>
    <mergeCell ref="A7172:D7172"/>
    <mergeCell ref="A7173:D7173"/>
    <mergeCell ref="E7173:G7173"/>
    <mergeCell ref="A7174:E7174"/>
    <mergeCell ref="F7174:H7174"/>
    <mergeCell ref="A7164:D7164"/>
    <mergeCell ref="E7164:G7164"/>
    <mergeCell ref="A7166:D7166"/>
    <mergeCell ref="A7167:D7167"/>
    <mergeCell ref="A7168:D7168"/>
    <mergeCell ref="E7168:G7168"/>
    <mergeCell ref="A7158:D7158"/>
    <mergeCell ref="A7159:D7159"/>
    <mergeCell ref="E7159:G7159"/>
    <mergeCell ref="A7161:D7161"/>
    <mergeCell ref="A7162:D7162"/>
    <mergeCell ref="A7163:D7163"/>
    <mergeCell ref="A7151:H7151"/>
    <mergeCell ref="A7152:C7152"/>
    <mergeCell ref="A7153:H7153"/>
    <mergeCell ref="A7155:D7155"/>
    <mergeCell ref="A7156:D7156"/>
    <mergeCell ref="A7157:D7157"/>
    <mergeCell ref="A7145:D7145"/>
    <mergeCell ref="A7146:D7146"/>
    <mergeCell ref="A7147:D7147"/>
    <mergeCell ref="A7148:D7148"/>
    <mergeCell ref="E7148:G7148"/>
    <mergeCell ref="A7149:E7149"/>
    <mergeCell ref="F7149:H7149"/>
    <mergeCell ref="A7139:D7139"/>
    <mergeCell ref="E7139:G7139"/>
    <mergeCell ref="A7141:D7141"/>
    <mergeCell ref="A7142:D7142"/>
    <mergeCell ref="A7143:D7143"/>
    <mergeCell ref="E7143:G7143"/>
    <mergeCell ref="A7133:D7133"/>
    <mergeCell ref="A7134:D7134"/>
    <mergeCell ref="E7134:G7134"/>
    <mergeCell ref="A7136:D7136"/>
    <mergeCell ref="A7137:D7137"/>
    <mergeCell ref="A7138:D7138"/>
    <mergeCell ref="A7126:H7126"/>
    <mergeCell ref="A7127:C7127"/>
    <mergeCell ref="A7128:H7128"/>
    <mergeCell ref="A7130:D7130"/>
    <mergeCell ref="A7131:D7131"/>
    <mergeCell ref="A7132:D7132"/>
    <mergeCell ref="A7120:D7120"/>
    <mergeCell ref="A7121:D7121"/>
    <mergeCell ref="A7122:D7122"/>
    <mergeCell ref="A7123:D7123"/>
    <mergeCell ref="E7123:G7123"/>
    <mergeCell ref="A7124:E7124"/>
    <mergeCell ref="F7124:H7124"/>
    <mergeCell ref="A7114:D7114"/>
    <mergeCell ref="E7114:G7114"/>
    <mergeCell ref="A7116:D7116"/>
    <mergeCell ref="A7117:D7117"/>
    <mergeCell ref="A7118:D7118"/>
    <mergeCell ref="E7118:G7118"/>
    <mergeCell ref="A7108:D7108"/>
    <mergeCell ref="A7109:D7109"/>
    <mergeCell ref="E7109:G7109"/>
    <mergeCell ref="A7111:D7111"/>
    <mergeCell ref="A7112:D7112"/>
    <mergeCell ref="A7113:D7113"/>
    <mergeCell ref="A7101:C7101"/>
    <mergeCell ref="A7102:H7102"/>
    <mergeCell ref="A7104:D7104"/>
    <mergeCell ref="A7105:D7105"/>
    <mergeCell ref="A7106:D7106"/>
    <mergeCell ref="A7107:D7107"/>
    <mergeCell ref="A7096:D7096"/>
    <mergeCell ref="A7097:D7097"/>
    <mergeCell ref="E7097:G7097"/>
    <mergeCell ref="A7098:E7098"/>
    <mergeCell ref="F7098:H7098"/>
    <mergeCell ref="A7100:H7100"/>
    <mergeCell ref="A7090:D7090"/>
    <mergeCell ref="A7091:D7091"/>
    <mergeCell ref="A7092:D7092"/>
    <mergeCell ref="E7092:G7092"/>
    <mergeCell ref="A7094:D7094"/>
    <mergeCell ref="A7095:D7095"/>
    <mergeCell ref="A7083:D7083"/>
    <mergeCell ref="E7083:G7083"/>
    <mergeCell ref="A7085:D7085"/>
    <mergeCell ref="A7086:D7086"/>
    <mergeCell ref="A7087:D7087"/>
    <mergeCell ref="A7088:D7088"/>
    <mergeCell ref="E7088:G7088"/>
    <mergeCell ref="A7076:C7076"/>
    <mergeCell ref="A7077:H7077"/>
    <mergeCell ref="A7079:D7079"/>
    <mergeCell ref="A7080:D7080"/>
    <mergeCell ref="A7081:D7081"/>
    <mergeCell ref="A7082:D7082"/>
    <mergeCell ref="A7071:D7071"/>
    <mergeCell ref="A7072:D7072"/>
    <mergeCell ref="E7072:G7072"/>
    <mergeCell ref="A7073:E7073"/>
    <mergeCell ref="F7073:H7073"/>
    <mergeCell ref="A7075:H7075"/>
    <mergeCell ref="A7065:D7065"/>
    <mergeCell ref="A7066:D7066"/>
    <mergeCell ref="A7067:D7067"/>
    <mergeCell ref="E7067:G7067"/>
    <mergeCell ref="A7069:D7069"/>
    <mergeCell ref="A7070:D7070"/>
    <mergeCell ref="A7059:D7059"/>
    <mergeCell ref="A7060:D7060"/>
    <mergeCell ref="A7061:D7061"/>
    <mergeCell ref="A7062:D7062"/>
    <mergeCell ref="A7063:D7063"/>
    <mergeCell ref="E7063:G7063"/>
    <mergeCell ref="A7053:D7053"/>
    <mergeCell ref="A7054:D7054"/>
    <mergeCell ref="A7055:D7055"/>
    <mergeCell ref="A7056:D7056"/>
    <mergeCell ref="A7057:D7057"/>
    <mergeCell ref="E7057:G7057"/>
    <mergeCell ref="A7046:E7046"/>
    <mergeCell ref="F7046:H7046"/>
    <mergeCell ref="A7048:H7048"/>
    <mergeCell ref="A7049:C7049"/>
    <mergeCell ref="A7050:H7050"/>
    <mergeCell ref="A7052:D7052"/>
    <mergeCell ref="A7040:D7040"/>
    <mergeCell ref="E7040:G7040"/>
    <mergeCell ref="A7042:D7042"/>
    <mergeCell ref="A7043:D7043"/>
    <mergeCell ref="A7044:D7044"/>
    <mergeCell ref="A7045:D7045"/>
    <mergeCell ref="E7045:G7045"/>
    <mergeCell ref="A7034:D7034"/>
    <mergeCell ref="A7035:D7035"/>
    <mergeCell ref="A7036:D7036"/>
    <mergeCell ref="E7036:G7036"/>
    <mergeCell ref="A7038:D7038"/>
    <mergeCell ref="A7039:D7039"/>
    <mergeCell ref="A7028:D7028"/>
    <mergeCell ref="A7029:D7029"/>
    <mergeCell ref="A7030:D7030"/>
    <mergeCell ref="E7030:G7030"/>
    <mergeCell ref="A7032:D7032"/>
    <mergeCell ref="A7033:D7033"/>
    <mergeCell ref="A7021:H7021"/>
    <mergeCell ref="A7022:C7022"/>
    <mergeCell ref="A7023:H7023"/>
    <mergeCell ref="A7025:D7025"/>
    <mergeCell ref="A7026:D7026"/>
    <mergeCell ref="A7027:D7027"/>
    <mergeCell ref="A7015:D7015"/>
    <mergeCell ref="A7016:D7016"/>
    <mergeCell ref="A7017:D7017"/>
    <mergeCell ref="A7018:D7018"/>
    <mergeCell ref="E7018:G7018"/>
    <mergeCell ref="A7019:E7019"/>
    <mergeCell ref="F7019:H7019"/>
    <mergeCell ref="A7009:D7009"/>
    <mergeCell ref="E7009:G7009"/>
    <mergeCell ref="A7011:D7011"/>
    <mergeCell ref="A7012:D7012"/>
    <mergeCell ref="A7013:D7013"/>
    <mergeCell ref="E7013:G7013"/>
    <mergeCell ref="A7003:D7003"/>
    <mergeCell ref="E7003:G7003"/>
    <mergeCell ref="A7005:D7005"/>
    <mergeCell ref="A7006:D7006"/>
    <mergeCell ref="A7007:D7007"/>
    <mergeCell ref="A7008:D7008"/>
    <mergeCell ref="A6997:D6997"/>
    <mergeCell ref="A6998:D6998"/>
    <mergeCell ref="A6999:D6999"/>
    <mergeCell ref="A7000:D7000"/>
    <mergeCell ref="A7001:D7001"/>
    <mergeCell ref="A7002:D7002"/>
    <mergeCell ref="A6990:C6990"/>
    <mergeCell ref="A6991:H6991"/>
    <mergeCell ref="A6993:D6993"/>
    <mergeCell ref="A6994:D6994"/>
    <mergeCell ref="A6995:D6995"/>
    <mergeCell ref="A6996:D6996"/>
    <mergeCell ref="A6985:D6985"/>
    <mergeCell ref="A6986:D6986"/>
    <mergeCell ref="E6986:G6986"/>
    <mergeCell ref="A6987:E6987"/>
    <mergeCell ref="F6987:H6987"/>
    <mergeCell ref="A6989:H6989"/>
    <mergeCell ref="A6979:D6979"/>
    <mergeCell ref="A6980:D6980"/>
    <mergeCell ref="A6981:D6981"/>
    <mergeCell ref="E6981:G6981"/>
    <mergeCell ref="A6983:D6983"/>
    <mergeCell ref="A6984:D6984"/>
    <mergeCell ref="E6971:G6971"/>
    <mergeCell ref="A6973:D6973"/>
    <mergeCell ref="A6974:D6974"/>
    <mergeCell ref="A6975:D6975"/>
    <mergeCell ref="A6976:D6976"/>
    <mergeCell ref="A6977:D6977"/>
    <mergeCell ref="E6977:G6977"/>
    <mergeCell ref="A6966:D6966"/>
    <mergeCell ref="A6967:D6967"/>
    <mergeCell ref="A6968:D6968"/>
    <mergeCell ref="A6969:D6969"/>
    <mergeCell ref="A6970:D6970"/>
    <mergeCell ref="A6971:D6971"/>
    <mergeCell ref="A6959:H6959"/>
    <mergeCell ref="A6961:D6961"/>
    <mergeCell ref="A6962:D6962"/>
    <mergeCell ref="A6963:D6963"/>
    <mergeCell ref="A6964:D6964"/>
    <mergeCell ref="A6965:D6965"/>
    <mergeCell ref="A6954:D6954"/>
    <mergeCell ref="E6954:G6954"/>
    <mergeCell ref="A6955:E6955"/>
    <mergeCell ref="F6955:H6955"/>
    <mergeCell ref="A6957:H6957"/>
    <mergeCell ref="A6958:C6958"/>
    <mergeCell ref="A6948:D6948"/>
    <mergeCell ref="A6949:D6949"/>
    <mergeCell ref="E6949:G6949"/>
    <mergeCell ref="A6951:D6951"/>
    <mergeCell ref="A6952:D6952"/>
    <mergeCell ref="A6953:D6953"/>
    <mergeCell ref="A6942:D6942"/>
    <mergeCell ref="A6943:D6943"/>
    <mergeCell ref="A6944:D6944"/>
    <mergeCell ref="A6945:D6945"/>
    <mergeCell ref="E6945:G6945"/>
    <mergeCell ref="A6947:D6947"/>
    <mergeCell ref="A6936:D6936"/>
    <mergeCell ref="A6937:D6937"/>
    <mergeCell ref="A6938:D6938"/>
    <mergeCell ref="A6939:D6939"/>
    <mergeCell ref="E6939:G6939"/>
    <mergeCell ref="A6941:D6941"/>
    <mergeCell ref="A6930:D6930"/>
    <mergeCell ref="A6931:D6931"/>
    <mergeCell ref="A6932:D6932"/>
    <mergeCell ref="A6933:D6933"/>
    <mergeCell ref="A6934:D6934"/>
    <mergeCell ref="A6935:D6935"/>
    <mergeCell ref="A6923:E6923"/>
    <mergeCell ref="F6923:H6923"/>
    <mergeCell ref="A6925:H6925"/>
    <mergeCell ref="A6926:C6926"/>
    <mergeCell ref="A6927:H6927"/>
    <mergeCell ref="A6929:D6929"/>
    <mergeCell ref="A6917:D6917"/>
    <mergeCell ref="E6917:G6917"/>
    <mergeCell ref="A6919:D6919"/>
    <mergeCell ref="A6920:D6920"/>
    <mergeCell ref="A6921:D6921"/>
    <mergeCell ref="A6922:D6922"/>
    <mergeCell ref="E6922:G6922"/>
    <mergeCell ref="A6911:D6911"/>
    <mergeCell ref="A6912:D6912"/>
    <mergeCell ref="A6913:D6913"/>
    <mergeCell ref="E6913:G6913"/>
    <mergeCell ref="A6915:D6915"/>
    <mergeCell ref="A6916:D6916"/>
    <mergeCell ref="A6905:D6905"/>
    <mergeCell ref="A6906:D6906"/>
    <mergeCell ref="A6907:D6907"/>
    <mergeCell ref="E6907:G6907"/>
    <mergeCell ref="A6909:D6909"/>
    <mergeCell ref="A6910:D6910"/>
    <mergeCell ref="A6899:D6899"/>
    <mergeCell ref="A6900:D6900"/>
    <mergeCell ref="A6901:D6901"/>
    <mergeCell ref="A6902:D6902"/>
    <mergeCell ref="A6903:D6903"/>
    <mergeCell ref="A6904:D6904"/>
    <mergeCell ref="A6892:H6892"/>
    <mergeCell ref="A6893:C6893"/>
    <mergeCell ref="A6894:H6894"/>
    <mergeCell ref="A6896:D6896"/>
    <mergeCell ref="A6897:D6897"/>
    <mergeCell ref="A6898:D6898"/>
    <mergeCell ref="A6886:D6886"/>
    <mergeCell ref="A6887:D6887"/>
    <mergeCell ref="A6888:D6888"/>
    <mergeCell ref="A6889:D6889"/>
    <mergeCell ref="E6889:G6889"/>
    <mergeCell ref="A6890:E6890"/>
    <mergeCell ref="F6890:H6890"/>
    <mergeCell ref="A6879:D6879"/>
    <mergeCell ref="A6880:D6880"/>
    <mergeCell ref="E6880:G6880"/>
    <mergeCell ref="A6882:D6882"/>
    <mergeCell ref="A6883:D6883"/>
    <mergeCell ref="A6884:D6884"/>
    <mergeCell ref="E6884:G6884"/>
    <mergeCell ref="A6873:D6873"/>
    <mergeCell ref="A6874:D6874"/>
    <mergeCell ref="E6874:G6874"/>
    <mergeCell ref="A6876:D6876"/>
    <mergeCell ref="A6877:D6877"/>
    <mergeCell ref="A6878:D6878"/>
    <mergeCell ref="A6867:D6867"/>
    <mergeCell ref="A6868:D6868"/>
    <mergeCell ref="A6869:D6869"/>
    <mergeCell ref="A6870:D6870"/>
    <mergeCell ref="A6871:D6871"/>
    <mergeCell ref="A6872:D6872"/>
    <mergeCell ref="A6860:C6860"/>
    <mergeCell ref="A6861:H6861"/>
    <mergeCell ref="A6863:D6863"/>
    <mergeCell ref="A6864:D6864"/>
    <mergeCell ref="A6865:D6865"/>
    <mergeCell ref="A6866:D6866"/>
    <mergeCell ref="A6855:D6855"/>
    <mergeCell ref="A6856:D6856"/>
    <mergeCell ref="E6856:G6856"/>
    <mergeCell ref="A6857:E6857"/>
    <mergeCell ref="F6857:H6857"/>
    <mergeCell ref="A6859:H6859"/>
    <mergeCell ref="A6849:D6849"/>
    <mergeCell ref="A6850:D6850"/>
    <mergeCell ref="A6851:D6851"/>
    <mergeCell ref="E6851:G6851"/>
    <mergeCell ref="A6853:D6853"/>
    <mergeCell ref="A6854:D6854"/>
    <mergeCell ref="A6842:D6842"/>
    <mergeCell ref="E6842:G6842"/>
    <mergeCell ref="A6844:D6844"/>
    <mergeCell ref="A6845:D6845"/>
    <mergeCell ref="A6846:D6846"/>
    <mergeCell ref="A6847:D6847"/>
    <mergeCell ref="E6847:G6847"/>
    <mergeCell ref="A6835:C6835"/>
    <mergeCell ref="A6836:H6836"/>
    <mergeCell ref="A6838:D6838"/>
    <mergeCell ref="A6839:D6839"/>
    <mergeCell ref="A6840:D6840"/>
    <mergeCell ref="A6841:D6841"/>
    <mergeCell ref="A6830:D6830"/>
    <mergeCell ref="A6831:D6831"/>
    <mergeCell ref="E6831:G6831"/>
    <mergeCell ref="A6832:E6832"/>
    <mergeCell ref="F6832:H6832"/>
    <mergeCell ref="A6834:H6834"/>
    <mergeCell ref="A6824:D6824"/>
    <mergeCell ref="A6825:D6825"/>
    <mergeCell ref="A6826:D6826"/>
    <mergeCell ref="E6826:G6826"/>
    <mergeCell ref="A6828:D6828"/>
    <mergeCell ref="A6829:D6829"/>
    <mergeCell ref="A6817:D6817"/>
    <mergeCell ref="E6817:G6817"/>
    <mergeCell ref="A6819:D6819"/>
    <mergeCell ref="A6820:D6820"/>
    <mergeCell ref="A6821:D6821"/>
    <mergeCell ref="A6822:D6822"/>
    <mergeCell ref="E6822:G6822"/>
    <mergeCell ref="A6810:C6810"/>
    <mergeCell ref="A6811:H6811"/>
    <mergeCell ref="A6813:D6813"/>
    <mergeCell ref="A6814:D6814"/>
    <mergeCell ref="A6815:D6815"/>
    <mergeCell ref="A6816:D6816"/>
    <mergeCell ref="A6805:D6805"/>
    <mergeCell ref="A6806:D6806"/>
    <mergeCell ref="E6806:G6806"/>
    <mergeCell ref="A6807:E6807"/>
    <mergeCell ref="F6807:H6807"/>
    <mergeCell ref="A6809:H6809"/>
    <mergeCell ref="A6799:D6799"/>
    <mergeCell ref="A6800:D6800"/>
    <mergeCell ref="A6801:D6801"/>
    <mergeCell ref="E6801:G6801"/>
    <mergeCell ref="A6803:D6803"/>
    <mergeCell ref="A6804:D6804"/>
    <mergeCell ref="A6792:D6792"/>
    <mergeCell ref="E6792:G6792"/>
    <mergeCell ref="A6794:D6794"/>
    <mergeCell ref="A6795:D6795"/>
    <mergeCell ref="A6796:D6796"/>
    <mergeCell ref="A6797:D6797"/>
    <mergeCell ref="E6797:G6797"/>
    <mergeCell ref="A6785:H6785"/>
    <mergeCell ref="A6787:D6787"/>
    <mergeCell ref="A6788:D6788"/>
    <mergeCell ref="A6789:D6789"/>
    <mergeCell ref="A6790:D6790"/>
    <mergeCell ref="A6791:D6791"/>
    <mergeCell ref="A6780:D6780"/>
    <mergeCell ref="E6780:G6780"/>
    <mergeCell ref="A6781:E6781"/>
    <mergeCell ref="F6781:H6781"/>
    <mergeCell ref="A6783:H6783"/>
    <mergeCell ref="A6784:C6784"/>
    <mergeCell ref="A6774:D6774"/>
    <mergeCell ref="A6775:D6775"/>
    <mergeCell ref="E6775:G6775"/>
    <mergeCell ref="A6777:D6777"/>
    <mergeCell ref="A6778:D6778"/>
    <mergeCell ref="A6779:D6779"/>
    <mergeCell ref="A6768:D6768"/>
    <mergeCell ref="A6769:D6769"/>
    <mergeCell ref="A6770:D6770"/>
    <mergeCell ref="A6771:D6771"/>
    <mergeCell ref="E6771:G6771"/>
    <mergeCell ref="A6773:D6773"/>
    <mergeCell ref="A6760:H6760"/>
    <mergeCell ref="A6762:D6762"/>
    <mergeCell ref="A6763:D6763"/>
    <mergeCell ref="A6764:D6764"/>
    <mergeCell ref="A6765:D6765"/>
    <mergeCell ref="A6766:D6766"/>
    <mergeCell ref="E6766:G6766"/>
    <mergeCell ref="A6755:D6755"/>
    <mergeCell ref="E6755:G6755"/>
    <mergeCell ref="A6756:E6756"/>
    <mergeCell ref="F6756:H6756"/>
    <mergeCell ref="A6758:H6758"/>
    <mergeCell ref="A6759:C6759"/>
    <mergeCell ref="A6749:D6749"/>
    <mergeCell ref="A6750:D6750"/>
    <mergeCell ref="E6750:G6750"/>
    <mergeCell ref="A6752:D6752"/>
    <mergeCell ref="A6753:D6753"/>
    <mergeCell ref="A6754:D6754"/>
    <mergeCell ref="A6743:D6743"/>
    <mergeCell ref="A6744:D6744"/>
    <mergeCell ref="A6745:D6745"/>
    <mergeCell ref="A6746:D6746"/>
    <mergeCell ref="E6746:G6746"/>
    <mergeCell ref="A6748:D6748"/>
    <mergeCell ref="A6736:H6736"/>
    <mergeCell ref="A6738:D6738"/>
    <mergeCell ref="A6739:D6739"/>
    <mergeCell ref="A6740:D6740"/>
    <mergeCell ref="A6741:D6741"/>
    <mergeCell ref="E6741:G6741"/>
    <mergeCell ref="A6731:D6731"/>
    <mergeCell ref="E6731:G6731"/>
    <mergeCell ref="A6732:E6732"/>
    <mergeCell ref="F6732:H6732"/>
    <mergeCell ref="A6734:H6734"/>
    <mergeCell ref="A6735:C6735"/>
    <mergeCell ref="A6725:D6725"/>
    <mergeCell ref="A6726:D6726"/>
    <mergeCell ref="E6726:G6726"/>
    <mergeCell ref="A6728:D6728"/>
    <mergeCell ref="A6729:D6729"/>
    <mergeCell ref="A6730:D6730"/>
    <mergeCell ref="A6719:D6719"/>
    <mergeCell ref="A6720:D6720"/>
    <mergeCell ref="A6721:D6721"/>
    <mergeCell ref="A6722:D6722"/>
    <mergeCell ref="E6722:G6722"/>
    <mergeCell ref="A6724:D6724"/>
    <mergeCell ref="A6712:H6712"/>
    <mergeCell ref="A6714:D6714"/>
    <mergeCell ref="A6715:D6715"/>
    <mergeCell ref="A6716:D6716"/>
    <mergeCell ref="A6717:D6717"/>
    <mergeCell ref="E6717:G6717"/>
    <mergeCell ref="A6707:D6707"/>
    <mergeCell ref="E6707:G6707"/>
    <mergeCell ref="A6708:E6708"/>
    <mergeCell ref="F6708:H6708"/>
    <mergeCell ref="A6710:H6710"/>
    <mergeCell ref="A6711:C6711"/>
    <mergeCell ref="A6701:D6701"/>
    <mergeCell ref="A6702:D6702"/>
    <mergeCell ref="E6702:G6702"/>
    <mergeCell ref="A6704:D6704"/>
    <mergeCell ref="A6705:D6705"/>
    <mergeCell ref="A6706:D6706"/>
    <mergeCell ref="A6695:D6695"/>
    <mergeCell ref="A6696:D6696"/>
    <mergeCell ref="A6697:D6697"/>
    <mergeCell ref="A6698:D6698"/>
    <mergeCell ref="E6698:G6698"/>
    <mergeCell ref="A6700:D6700"/>
    <mergeCell ref="A6688:H6688"/>
    <mergeCell ref="A6690:D6690"/>
    <mergeCell ref="A6691:D6691"/>
    <mergeCell ref="A6692:D6692"/>
    <mergeCell ref="A6693:D6693"/>
    <mergeCell ref="E6693:G6693"/>
    <mergeCell ref="A6683:D6683"/>
    <mergeCell ref="E6683:G6683"/>
    <mergeCell ref="A6684:E6684"/>
    <mergeCell ref="F6684:H6684"/>
    <mergeCell ref="A6686:H6686"/>
    <mergeCell ref="A6687:C6687"/>
    <mergeCell ref="A6677:D6677"/>
    <mergeCell ref="A6678:D6678"/>
    <mergeCell ref="E6678:G6678"/>
    <mergeCell ref="A6680:D6680"/>
    <mergeCell ref="A6681:D6681"/>
    <mergeCell ref="A6682:D6682"/>
    <mergeCell ref="A6671:D6671"/>
    <mergeCell ref="A6672:D6672"/>
    <mergeCell ref="A6673:D6673"/>
    <mergeCell ref="A6674:D6674"/>
    <mergeCell ref="E6674:G6674"/>
    <mergeCell ref="A6676:D6676"/>
    <mergeCell ref="A6663:C6663"/>
    <mergeCell ref="A6664:H6664"/>
    <mergeCell ref="A6666:D6666"/>
    <mergeCell ref="A6667:D6667"/>
    <mergeCell ref="A6668:D6668"/>
    <mergeCell ref="A6669:D6669"/>
    <mergeCell ref="E6669:G6669"/>
    <mergeCell ref="A6658:D6658"/>
    <mergeCell ref="A6659:D6659"/>
    <mergeCell ref="E6659:G6659"/>
    <mergeCell ref="A6660:E6660"/>
    <mergeCell ref="F6660:H6660"/>
    <mergeCell ref="A6662:H6662"/>
    <mergeCell ref="A6652:D6652"/>
    <mergeCell ref="A6653:D6653"/>
    <mergeCell ref="A6654:D6654"/>
    <mergeCell ref="E6654:G6654"/>
    <mergeCell ref="A6656:D6656"/>
    <mergeCell ref="A6657:D6657"/>
    <mergeCell ref="A6645:D6645"/>
    <mergeCell ref="E6645:G6645"/>
    <mergeCell ref="A6647:D6647"/>
    <mergeCell ref="A6648:D6648"/>
    <mergeCell ref="A6649:D6649"/>
    <mergeCell ref="A6650:D6650"/>
    <mergeCell ref="E6650:G6650"/>
    <mergeCell ref="A6638:H6638"/>
    <mergeCell ref="A6639:C6639"/>
    <mergeCell ref="A6640:H6640"/>
    <mergeCell ref="A6642:D6642"/>
    <mergeCell ref="A6643:D6643"/>
    <mergeCell ref="A6644:D6644"/>
    <mergeCell ref="A6632:D6632"/>
    <mergeCell ref="A6633:D6633"/>
    <mergeCell ref="A6634:D6634"/>
    <mergeCell ref="A6635:D6635"/>
    <mergeCell ref="E6635:G6635"/>
    <mergeCell ref="A6636:E6636"/>
    <mergeCell ref="F6636:H6636"/>
    <mergeCell ref="A6625:D6625"/>
    <mergeCell ref="A6626:D6626"/>
    <mergeCell ref="E6626:G6626"/>
    <mergeCell ref="A6628:D6628"/>
    <mergeCell ref="A6629:D6629"/>
    <mergeCell ref="A6630:D6630"/>
    <mergeCell ref="E6630:G6630"/>
    <mergeCell ref="A6619:D6619"/>
    <mergeCell ref="A6620:D6620"/>
    <mergeCell ref="A6621:D6621"/>
    <mergeCell ref="E6621:G6621"/>
    <mergeCell ref="A6623:D6623"/>
    <mergeCell ref="A6624:D6624"/>
    <mergeCell ref="A6612:E6612"/>
    <mergeCell ref="F6612:H6612"/>
    <mergeCell ref="A6614:H6614"/>
    <mergeCell ref="A6615:C6615"/>
    <mergeCell ref="A6616:H6616"/>
    <mergeCell ref="A6618:D6618"/>
    <mergeCell ref="A6607:H6607"/>
    <mergeCell ref="A6608:D6608"/>
    <mergeCell ref="A6609:D6609"/>
    <mergeCell ref="A6610:D6610"/>
    <mergeCell ref="A6611:D6611"/>
    <mergeCell ref="E6611:G6611"/>
    <mergeCell ref="A6602:D6602"/>
    <mergeCell ref="E6602:G6602"/>
    <mergeCell ref="A6603:H6603"/>
    <mergeCell ref="A6604:D6604"/>
    <mergeCell ref="A6605:D6605"/>
    <mergeCell ref="A6606:D6606"/>
    <mergeCell ref="E6606:G6606"/>
    <mergeCell ref="A6597:D6597"/>
    <mergeCell ref="E6597:G6597"/>
    <mergeCell ref="A6598:H6598"/>
    <mergeCell ref="A6599:D6599"/>
    <mergeCell ref="A6600:D6600"/>
    <mergeCell ref="A6601:D6601"/>
    <mergeCell ref="A6591:H6591"/>
    <mergeCell ref="A6592:H6592"/>
    <mergeCell ref="A6593:D6593"/>
    <mergeCell ref="A6594:D6594"/>
    <mergeCell ref="A6595:D6595"/>
    <mergeCell ref="A6596:D6596"/>
    <mergeCell ref="A6586:D6586"/>
    <mergeCell ref="E6586:G6586"/>
    <mergeCell ref="A6587:E6587"/>
    <mergeCell ref="F6587:H6587"/>
    <mergeCell ref="A6589:H6589"/>
    <mergeCell ref="A6590:C6590"/>
    <mergeCell ref="A6581:D6581"/>
    <mergeCell ref="E6581:G6581"/>
    <mergeCell ref="A6582:H6582"/>
    <mergeCell ref="A6583:D6583"/>
    <mergeCell ref="A6584:D6584"/>
    <mergeCell ref="A6585:D6585"/>
    <mergeCell ref="A6576:D6576"/>
    <mergeCell ref="A6577:D6577"/>
    <mergeCell ref="E6577:G6577"/>
    <mergeCell ref="A6578:H6578"/>
    <mergeCell ref="A6579:D6579"/>
    <mergeCell ref="A6580:D6580"/>
    <mergeCell ref="A6571:D6571"/>
    <mergeCell ref="A6572:D6572"/>
    <mergeCell ref="E6572:G6572"/>
    <mergeCell ref="A6573:H6573"/>
    <mergeCell ref="A6574:D6574"/>
    <mergeCell ref="A6575:D6575"/>
    <mergeCell ref="A6565:C6565"/>
    <mergeCell ref="A6566:H6566"/>
    <mergeCell ref="A6567:H6567"/>
    <mergeCell ref="A6568:D6568"/>
    <mergeCell ref="A6569:D6569"/>
    <mergeCell ref="A6570:D6570"/>
    <mergeCell ref="A6560:D6560"/>
    <mergeCell ref="A6561:D6561"/>
    <mergeCell ref="E6561:G6561"/>
    <mergeCell ref="A6562:E6562"/>
    <mergeCell ref="F6562:H6562"/>
    <mergeCell ref="A6564:H6564"/>
    <mergeCell ref="A6555:D6555"/>
    <mergeCell ref="A6556:D6556"/>
    <mergeCell ref="E6556:G6556"/>
    <mergeCell ref="A6557:H6557"/>
    <mergeCell ref="A6558:D6558"/>
    <mergeCell ref="A6559:D6559"/>
    <mergeCell ref="A6550:D6550"/>
    <mergeCell ref="A6551:D6551"/>
    <mergeCell ref="A6552:D6552"/>
    <mergeCell ref="E6552:G6552"/>
    <mergeCell ref="A6553:H6553"/>
    <mergeCell ref="A6554:D6554"/>
    <mergeCell ref="A6545:D6545"/>
    <mergeCell ref="A6546:D6546"/>
    <mergeCell ref="A6547:D6547"/>
    <mergeCell ref="E6547:G6547"/>
    <mergeCell ref="A6548:H6548"/>
    <mergeCell ref="A6549:D6549"/>
    <mergeCell ref="A6539:H6539"/>
    <mergeCell ref="A6540:C6540"/>
    <mergeCell ref="A6541:H6541"/>
    <mergeCell ref="A6542:H6542"/>
    <mergeCell ref="A6543:D6543"/>
    <mergeCell ref="A6544:D6544"/>
    <mergeCell ref="A6533:D6533"/>
    <mergeCell ref="A6534:D6534"/>
    <mergeCell ref="A6535:D6535"/>
    <mergeCell ref="A6536:D6536"/>
    <mergeCell ref="E6536:G6536"/>
    <mergeCell ref="A6537:E6537"/>
    <mergeCell ref="F6537:H6537"/>
    <mergeCell ref="A6528:H6528"/>
    <mergeCell ref="A6529:D6529"/>
    <mergeCell ref="A6530:D6530"/>
    <mergeCell ref="A6531:D6531"/>
    <mergeCell ref="E6531:G6531"/>
    <mergeCell ref="A6532:H6532"/>
    <mergeCell ref="A6523:H6523"/>
    <mergeCell ref="A6524:D6524"/>
    <mergeCell ref="A6525:D6525"/>
    <mergeCell ref="A6526:D6526"/>
    <mergeCell ref="A6527:D6527"/>
    <mergeCell ref="E6527:G6527"/>
    <mergeCell ref="A6518:D6518"/>
    <mergeCell ref="A6519:D6519"/>
    <mergeCell ref="A6520:D6520"/>
    <mergeCell ref="A6521:D6521"/>
    <mergeCell ref="A6522:D6522"/>
    <mergeCell ref="E6522:G6522"/>
    <mergeCell ref="A6512:E6512"/>
    <mergeCell ref="F6512:H6512"/>
    <mergeCell ref="A6514:H6514"/>
    <mergeCell ref="A6515:C6515"/>
    <mergeCell ref="A6516:H6516"/>
    <mergeCell ref="A6517:H6517"/>
    <mergeCell ref="A6507:H6507"/>
    <mergeCell ref="A6508:D6508"/>
    <mergeCell ref="A6509:D6509"/>
    <mergeCell ref="A6510:D6510"/>
    <mergeCell ref="A6511:D6511"/>
    <mergeCell ref="E6511:G6511"/>
    <mergeCell ref="A6502:D6502"/>
    <mergeCell ref="E6502:G6502"/>
    <mergeCell ref="A6503:H6503"/>
    <mergeCell ref="A6504:D6504"/>
    <mergeCell ref="A6505:D6505"/>
    <mergeCell ref="A6506:D6506"/>
    <mergeCell ref="E6506:G6506"/>
    <mergeCell ref="A6497:D6497"/>
    <mergeCell ref="E6497:G6497"/>
    <mergeCell ref="A6498:H6498"/>
    <mergeCell ref="A6499:D6499"/>
    <mergeCell ref="A6500:D6500"/>
    <mergeCell ref="A6501:D6501"/>
    <mergeCell ref="A6491:H6491"/>
    <mergeCell ref="A6492:H6492"/>
    <mergeCell ref="A6493:D6493"/>
    <mergeCell ref="A6494:D6494"/>
    <mergeCell ref="A6495:D6495"/>
    <mergeCell ref="A6496:D6496"/>
    <mergeCell ref="A6486:D6486"/>
    <mergeCell ref="E6486:G6486"/>
    <mergeCell ref="A6487:E6487"/>
    <mergeCell ref="F6487:H6487"/>
    <mergeCell ref="A6489:H6489"/>
    <mergeCell ref="A6490:C6490"/>
    <mergeCell ref="A6481:D6481"/>
    <mergeCell ref="E6481:G6481"/>
    <mergeCell ref="A6482:H6482"/>
    <mergeCell ref="A6483:D6483"/>
    <mergeCell ref="A6484:D6484"/>
    <mergeCell ref="A6485:D6485"/>
    <mergeCell ref="A6476:D6476"/>
    <mergeCell ref="A6477:D6477"/>
    <mergeCell ref="E6477:G6477"/>
    <mergeCell ref="A6478:H6478"/>
    <mergeCell ref="A6479:D6479"/>
    <mergeCell ref="A6480:D6480"/>
    <mergeCell ref="A6471:D6471"/>
    <mergeCell ref="A6472:D6472"/>
    <mergeCell ref="E6472:G6472"/>
    <mergeCell ref="A6473:H6473"/>
    <mergeCell ref="A6474:D6474"/>
    <mergeCell ref="A6475:D6475"/>
    <mergeCell ref="A6465:C6465"/>
    <mergeCell ref="A6466:H6466"/>
    <mergeCell ref="A6467:H6467"/>
    <mergeCell ref="A6468:D6468"/>
    <mergeCell ref="A6469:D6469"/>
    <mergeCell ref="A6470:D6470"/>
    <mergeCell ref="A6460:D6460"/>
    <mergeCell ref="A6461:D6461"/>
    <mergeCell ref="E6461:G6461"/>
    <mergeCell ref="A6462:E6462"/>
    <mergeCell ref="F6462:H6462"/>
    <mergeCell ref="A6464:H6464"/>
    <mergeCell ref="A6455:D6455"/>
    <mergeCell ref="A6456:D6456"/>
    <mergeCell ref="E6456:G6456"/>
    <mergeCell ref="A6457:H6457"/>
    <mergeCell ref="A6458:D6458"/>
    <mergeCell ref="A6459:D6459"/>
    <mergeCell ref="A6450:D6450"/>
    <mergeCell ref="A6451:D6451"/>
    <mergeCell ref="A6452:D6452"/>
    <mergeCell ref="E6452:G6452"/>
    <mergeCell ref="A6453:H6453"/>
    <mergeCell ref="A6454:D6454"/>
    <mergeCell ref="A6445:D6445"/>
    <mergeCell ref="A6446:D6446"/>
    <mergeCell ref="A6447:D6447"/>
    <mergeCell ref="E6447:G6447"/>
    <mergeCell ref="A6448:H6448"/>
    <mergeCell ref="A6449:D6449"/>
    <mergeCell ref="A6439:H6439"/>
    <mergeCell ref="A6440:C6440"/>
    <mergeCell ref="A6441:H6441"/>
    <mergeCell ref="A6442:H6442"/>
    <mergeCell ref="A6443:D6443"/>
    <mergeCell ref="A6444:D6444"/>
    <mergeCell ref="A6433:D6433"/>
    <mergeCell ref="A6434:D6434"/>
    <mergeCell ref="A6435:D6435"/>
    <mergeCell ref="A6436:D6436"/>
    <mergeCell ref="E6436:G6436"/>
    <mergeCell ref="A6437:E6437"/>
    <mergeCell ref="F6437:H6437"/>
    <mergeCell ref="A6428:H6428"/>
    <mergeCell ref="A6429:D6429"/>
    <mergeCell ref="A6430:D6430"/>
    <mergeCell ref="A6431:D6431"/>
    <mergeCell ref="E6431:G6431"/>
    <mergeCell ref="A6432:H6432"/>
    <mergeCell ref="A6423:H6423"/>
    <mergeCell ref="A6424:D6424"/>
    <mergeCell ref="A6425:D6425"/>
    <mergeCell ref="A6426:D6426"/>
    <mergeCell ref="A6427:D6427"/>
    <mergeCell ref="E6427:G6427"/>
    <mergeCell ref="A6418:D6418"/>
    <mergeCell ref="A6419:D6419"/>
    <mergeCell ref="A6420:D6420"/>
    <mergeCell ref="A6421:D6421"/>
    <mergeCell ref="A6422:D6422"/>
    <mergeCell ref="E6422:G6422"/>
    <mergeCell ref="A6412:E6412"/>
    <mergeCell ref="F6412:H6412"/>
    <mergeCell ref="A6414:H6414"/>
    <mergeCell ref="A6415:C6415"/>
    <mergeCell ref="A6416:H6416"/>
    <mergeCell ref="A6417:H6417"/>
    <mergeCell ref="A6407:H6407"/>
    <mergeCell ref="A6408:D6408"/>
    <mergeCell ref="A6409:D6409"/>
    <mergeCell ref="A6410:D6410"/>
    <mergeCell ref="A6411:D6411"/>
    <mergeCell ref="E6411:G6411"/>
    <mergeCell ref="A6402:D6402"/>
    <mergeCell ref="E6402:G6402"/>
    <mergeCell ref="A6403:H6403"/>
    <mergeCell ref="A6404:D6404"/>
    <mergeCell ref="A6405:D6405"/>
    <mergeCell ref="A6406:D6406"/>
    <mergeCell ref="E6406:G6406"/>
    <mergeCell ref="A6397:D6397"/>
    <mergeCell ref="E6397:G6397"/>
    <mergeCell ref="A6398:H6398"/>
    <mergeCell ref="A6399:D6399"/>
    <mergeCell ref="A6400:D6400"/>
    <mergeCell ref="A6401:D6401"/>
    <mergeCell ref="A6391:H6391"/>
    <mergeCell ref="A6392:H6392"/>
    <mergeCell ref="A6393:D6393"/>
    <mergeCell ref="A6394:D6394"/>
    <mergeCell ref="A6395:D6395"/>
    <mergeCell ref="A6396:D6396"/>
    <mergeCell ref="A6386:D6386"/>
    <mergeCell ref="E6386:G6386"/>
    <mergeCell ref="A6387:E6387"/>
    <mergeCell ref="F6387:H6387"/>
    <mergeCell ref="A6389:H6389"/>
    <mergeCell ref="A6390:C6390"/>
    <mergeCell ref="A6381:D6381"/>
    <mergeCell ref="E6381:G6381"/>
    <mergeCell ref="A6382:H6382"/>
    <mergeCell ref="A6383:D6383"/>
    <mergeCell ref="A6384:D6384"/>
    <mergeCell ref="A6385:D6385"/>
    <mergeCell ref="A6376:D6376"/>
    <mergeCell ref="A6377:D6377"/>
    <mergeCell ref="E6377:G6377"/>
    <mergeCell ref="A6378:H6378"/>
    <mergeCell ref="A6379:D6379"/>
    <mergeCell ref="A6380:D6380"/>
    <mergeCell ref="A6371:D6371"/>
    <mergeCell ref="A6372:D6372"/>
    <mergeCell ref="E6372:G6372"/>
    <mergeCell ref="A6373:H6373"/>
    <mergeCell ref="A6374:D6374"/>
    <mergeCell ref="A6375:D6375"/>
    <mergeCell ref="A6365:H6365"/>
    <mergeCell ref="A6366:C6366"/>
    <mergeCell ref="A6367:H6367"/>
    <mergeCell ref="A6368:H6368"/>
    <mergeCell ref="A6369:D6369"/>
    <mergeCell ref="A6370:D6370"/>
    <mergeCell ref="A6359:D6359"/>
    <mergeCell ref="A6360:D6360"/>
    <mergeCell ref="A6361:D6361"/>
    <mergeCell ref="A6362:D6362"/>
    <mergeCell ref="E6362:G6362"/>
    <mergeCell ref="A6363:E6363"/>
    <mergeCell ref="F6363:H6363"/>
    <mergeCell ref="A6354:H6354"/>
    <mergeCell ref="A6355:D6355"/>
    <mergeCell ref="A6356:D6356"/>
    <mergeCell ref="A6357:D6357"/>
    <mergeCell ref="E6357:G6357"/>
    <mergeCell ref="A6358:H6358"/>
    <mergeCell ref="A6349:H6349"/>
    <mergeCell ref="A6350:D6350"/>
    <mergeCell ref="A6351:D6351"/>
    <mergeCell ref="A6352:D6352"/>
    <mergeCell ref="A6353:D6353"/>
    <mergeCell ref="E6353:G6353"/>
    <mergeCell ref="A6343:H6343"/>
    <mergeCell ref="A6344:H6344"/>
    <mergeCell ref="A6345:D6345"/>
    <mergeCell ref="A6346:D6346"/>
    <mergeCell ref="A6347:D6347"/>
    <mergeCell ref="A6348:D6348"/>
    <mergeCell ref="E6348:G6348"/>
    <mergeCell ref="A6338:D6338"/>
    <mergeCell ref="E6338:G6338"/>
    <mergeCell ref="A6339:E6339"/>
    <mergeCell ref="F6339:H6339"/>
    <mergeCell ref="A6341:H6341"/>
    <mergeCell ref="A6342:C6342"/>
    <mergeCell ref="A6332:D6332"/>
    <mergeCell ref="A6333:D6333"/>
    <mergeCell ref="E6333:G6333"/>
    <mergeCell ref="A6335:D6335"/>
    <mergeCell ref="A6336:D6336"/>
    <mergeCell ref="A6337:D6337"/>
    <mergeCell ref="A6326:D6326"/>
    <mergeCell ref="A6327:D6327"/>
    <mergeCell ref="A6328:D6328"/>
    <mergeCell ref="A6329:D6329"/>
    <mergeCell ref="E6329:G6329"/>
    <mergeCell ref="A6331:D6331"/>
    <mergeCell ref="A6319:H6319"/>
    <mergeCell ref="A6321:D6321"/>
    <mergeCell ref="A6322:D6322"/>
    <mergeCell ref="A6323:D6323"/>
    <mergeCell ref="A6324:D6324"/>
    <mergeCell ref="E6324:G6324"/>
    <mergeCell ref="A6314:D6314"/>
    <mergeCell ref="E6314:G6314"/>
    <mergeCell ref="A6315:E6315"/>
    <mergeCell ref="F6315:H6315"/>
    <mergeCell ref="A6317:H6317"/>
    <mergeCell ref="A6318:C6318"/>
    <mergeCell ref="A6308:D6308"/>
    <mergeCell ref="A6309:D6309"/>
    <mergeCell ref="E6309:G6309"/>
    <mergeCell ref="A6311:D6311"/>
    <mergeCell ref="A6312:D6312"/>
    <mergeCell ref="A6313:D6313"/>
    <mergeCell ref="A6302:D6302"/>
    <mergeCell ref="A6303:D6303"/>
    <mergeCell ref="A6304:D6304"/>
    <mergeCell ref="A6305:D6305"/>
    <mergeCell ref="E6305:G6305"/>
    <mergeCell ref="A6307:D6307"/>
    <mergeCell ref="A6295:H6295"/>
    <mergeCell ref="A6297:D6297"/>
    <mergeCell ref="A6298:D6298"/>
    <mergeCell ref="A6299:D6299"/>
    <mergeCell ref="A6300:D6300"/>
    <mergeCell ref="E6300:G6300"/>
    <mergeCell ref="A6290:D6290"/>
    <mergeCell ref="E6290:G6290"/>
    <mergeCell ref="A6291:E6291"/>
    <mergeCell ref="F6291:H6291"/>
    <mergeCell ref="A6293:H6293"/>
    <mergeCell ref="A6294:C6294"/>
    <mergeCell ref="A6284:D6284"/>
    <mergeCell ref="A6285:D6285"/>
    <mergeCell ref="E6285:G6285"/>
    <mergeCell ref="A6287:D6287"/>
    <mergeCell ref="A6288:D6288"/>
    <mergeCell ref="A6289:D6289"/>
    <mergeCell ref="A6278:D6278"/>
    <mergeCell ref="A6279:D6279"/>
    <mergeCell ref="A6280:D6280"/>
    <mergeCell ref="A6281:D6281"/>
    <mergeCell ref="E6281:G6281"/>
    <mergeCell ref="A6283:D6283"/>
    <mergeCell ref="A6270:H6270"/>
    <mergeCell ref="A6272:D6272"/>
    <mergeCell ref="A6273:D6273"/>
    <mergeCell ref="A6274:D6274"/>
    <mergeCell ref="A6275:D6275"/>
    <mergeCell ref="A6276:D6276"/>
    <mergeCell ref="E6276:G6276"/>
    <mergeCell ref="A6265:D6265"/>
    <mergeCell ref="E6265:G6265"/>
    <mergeCell ref="A6266:E6266"/>
    <mergeCell ref="F6266:H6266"/>
    <mergeCell ref="A6268:H6268"/>
    <mergeCell ref="A6269:C6269"/>
    <mergeCell ref="A6259:D6259"/>
    <mergeCell ref="A6260:D6260"/>
    <mergeCell ref="E6260:G6260"/>
    <mergeCell ref="A6262:D6262"/>
    <mergeCell ref="A6263:D6263"/>
    <mergeCell ref="A6264:D6264"/>
    <mergeCell ref="A6253:D6253"/>
    <mergeCell ref="A6254:D6254"/>
    <mergeCell ref="A6255:D6255"/>
    <mergeCell ref="A6256:D6256"/>
    <mergeCell ref="E6256:G6256"/>
    <mergeCell ref="A6258:D6258"/>
    <mergeCell ref="A6245:H6245"/>
    <mergeCell ref="A6247:D6247"/>
    <mergeCell ref="A6248:D6248"/>
    <mergeCell ref="A6249:D6249"/>
    <mergeCell ref="A6250:D6250"/>
    <mergeCell ref="A6251:D6251"/>
    <mergeCell ref="E6251:G6251"/>
    <mergeCell ref="A6240:D6240"/>
    <mergeCell ref="E6240:G6240"/>
    <mergeCell ref="A6241:E6241"/>
    <mergeCell ref="F6241:H6241"/>
    <mergeCell ref="A6243:H6243"/>
    <mergeCell ref="A6244:C6244"/>
    <mergeCell ref="A6234:D6234"/>
    <mergeCell ref="A6235:D6235"/>
    <mergeCell ref="E6235:G6235"/>
    <mergeCell ref="A6237:D6237"/>
    <mergeCell ref="A6238:D6238"/>
    <mergeCell ref="A6239:D6239"/>
    <mergeCell ref="A6228:D6228"/>
    <mergeCell ref="A6229:D6229"/>
    <mergeCell ref="A6230:D6230"/>
    <mergeCell ref="A6231:D6231"/>
    <mergeCell ref="E6231:G6231"/>
    <mergeCell ref="A6233:D6233"/>
    <mergeCell ref="A6220:C6220"/>
    <mergeCell ref="A6221:H6221"/>
    <mergeCell ref="A6223:D6223"/>
    <mergeCell ref="A6224:D6224"/>
    <mergeCell ref="A6225:D6225"/>
    <mergeCell ref="A6226:D6226"/>
    <mergeCell ref="E6226:G6226"/>
    <mergeCell ref="A6215:D6215"/>
    <mergeCell ref="A6216:D6216"/>
    <mergeCell ref="E6216:G6216"/>
    <mergeCell ref="A6217:E6217"/>
    <mergeCell ref="F6217:H6217"/>
    <mergeCell ref="A6219:H6219"/>
    <mergeCell ref="A6209:D6209"/>
    <mergeCell ref="A6210:D6210"/>
    <mergeCell ref="A6211:D6211"/>
    <mergeCell ref="E6211:G6211"/>
    <mergeCell ref="A6213:D6213"/>
    <mergeCell ref="A6214:D6214"/>
    <mergeCell ref="A6202:D6202"/>
    <mergeCell ref="E6202:G6202"/>
    <mergeCell ref="A6204:D6204"/>
    <mergeCell ref="A6205:D6205"/>
    <mergeCell ref="A6206:D6206"/>
    <mergeCell ref="A6207:D6207"/>
    <mergeCell ref="E6207:G6207"/>
    <mergeCell ref="A6195:H6195"/>
    <mergeCell ref="A6196:C6196"/>
    <mergeCell ref="A6197:H6197"/>
    <mergeCell ref="A6199:D6199"/>
    <mergeCell ref="A6200:D6200"/>
    <mergeCell ref="A6201:D6201"/>
    <mergeCell ref="A6189:D6189"/>
    <mergeCell ref="A6190:D6190"/>
    <mergeCell ref="A6191:D6191"/>
    <mergeCell ref="A6192:D6192"/>
    <mergeCell ref="E6192:G6192"/>
    <mergeCell ref="A6193:E6193"/>
    <mergeCell ref="F6193:H6193"/>
    <mergeCell ref="A6183:D6183"/>
    <mergeCell ref="E6183:G6183"/>
    <mergeCell ref="A6185:D6185"/>
    <mergeCell ref="A6186:D6186"/>
    <mergeCell ref="A6187:D6187"/>
    <mergeCell ref="E6187:G6187"/>
    <mergeCell ref="A6177:D6177"/>
    <mergeCell ref="A6178:D6178"/>
    <mergeCell ref="E6178:G6178"/>
    <mergeCell ref="A6180:D6180"/>
    <mergeCell ref="A6181:D6181"/>
    <mergeCell ref="A6182:D6182"/>
    <mergeCell ref="A6170:H6170"/>
    <mergeCell ref="A6172:D6172"/>
    <mergeCell ref="A6173:D6173"/>
    <mergeCell ref="A6174:D6174"/>
    <mergeCell ref="A6175:D6175"/>
    <mergeCell ref="A6176:D6176"/>
    <mergeCell ref="A6165:D6165"/>
    <mergeCell ref="E6165:G6165"/>
    <mergeCell ref="A6166:E6166"/>
    <mergeCell ref="F6166:H6166"/>
    <mergeCell ref="A6168:H6168"/>
    <mergeCell ref="A6169:C6169"/>
    <mergeCell ref="A6159:D6159"/>
    <mergeCell ref="A6160:D6160"/>
    <mergeCell ref="E6160:G6160"/>
    <mergeCell ref="A6162:D6162"/>
    <mergeCell ref="A6163:D6163"/>
    <mergeCell ref="A6164:D6164"/>
    <mergeCell ref="A6153:D6153"/>
    <mergeCell ref="A6154:D6154"/>
    <mergeCell ref="A6155:D6155"/>
    <mergeCell ref="A6156:D6156"/>
    <mergeCell ref="E6156:G6156"/>
    <mergeCell ref="A6158:D6158"/>
    <mergeCell ref="A6147:D6147"/>
    <mergeCell ref="A6148:D6148"/>
    <mergeCell ref="A6149:D6149"/>
    <mergeCell ref="A6150:D6150"/>
    <mergeCell ref="A6151:D6151"/>
    <mergeCell ref="E6151:G6151"/>
    <mergeCell ref="A6140:H6140"/>
    <mergeCell ref="A6142:D6142"/>
    <mergeCell ref="A6143:D6143"/>
    <mergeCell ref="A6144:D6144"/>
    <mergeCell ref="A6145:D6145"/>
    <mergeCell ref="A6146:D6146"/>
    <mergeCell ref="A6135:D6135"/>
    <mergeCell ref="E6135:G6135"/>
    <mergeCell ref="A6136:E6136"/>
    <mergeCell ref="F6136:H6136"/>
    <mergeCell ref="A6138:H6138"/>
    <mergeCell ref="A6139:C6139"/>
    <mergeCell ref="A6129:D6129"/>
    <mergeCell ref="A6130:D6130"/>
    <mergeCell ref="E6130:G6130"/>
    <mergeCell ref="A6132:D6132"/>
    <mergeCell ref="A6133:D6133"/>
    <mergeCell ref="A6134:D6134"/>
    <mergeCell ref="A6123:D6123"/>
    <mergeCell ref="A6124:D6124"/>
    <mergeCell ref="A6125:D6125"/>
    <mergeCell ref="A6126:D6126"/>
    <mergeCell ref="E6126:G6126"/>
    <mergeCell ref="A6128:D6128"/>
    <mergeCell ref="A6116:H6116"/>
    <mergeCell ref="A6118:D6118"/>
    <mergeCell ref="A6119:D6119"/>
    <mergeCell ref="A6120:D6120"/>
    <mergeCell ref="A6121:D6121"/>
    <mergeCell ref="E6121:G6121"/>
    <mergeCell ref="A6111:D6111"/>
    <mergeCell ref="E6111:G6111"/>
    <mergeCell ref="A6112:E6112"/>
    <mergeCell ref="F6112:H6112"/>
    <mergeCell ref="A6114:H6114"/>
    <mergeCell ref="A6115:C6115"/>
    <mergeCell ref="A6105:D6105"/>
    <mergeCell ref="A6106:D6106"/>
    <mergeCell ref="E6106:G6106"/>
    <mergeCell ref="A6108:D6108"/>
    <mergeCell ref="A6109:D6109"/>
    <mergeCell ref="A6110:D6110"/>
    <mergeCell ref="A6099:D6099"/>
    <mergeCell ref="A6100:D6100"/>
    <mergeCell ref="A6101:D6101"/>
    <mergeCell ref="A6102:D6102"/>
    <mergeCell ref="E6102:G6102"/>
    <mergeCell ref="A6104:D6104"/>
    <mergeCell ref="A6092:H6092"/>
    <mergeCell ref="A6094:D6094"/>
    <mergeCell ref="A6095:D6095"/>
    <mergeCell ref="A6096:D6096"/>
    <mergeCell ref="A6097:D6097"/>
    <mergeCell ref="E6097:G6097"/>
    <mergeCell ref="A6087:D6087"/>
    <mergeCell ref="E6087:G6087"/>
    <mergeCell ref="A6088:E6088"/>
    <mergeCell ref="F6088:H6088"/>
    <mergeCell ref="A6090:H6090"/>
    <mergeCell ref="A6091:C6091"/>
    <mergeCell ref="A6081:D6081"/>
    <mergeCell ref="A6082:D6082"/>
    <mergeCell ref="E6082:G6082"/>
    <mergeCell ref="A6084:D6084"/>
    <mergeCell ref="A6085:D6085"/>
    <mergeCell ref="A6086:D6086"/>
    <mergeCell ref="A6075:D6075"/>
    <mergeCell ref="A6076:D6076"/>
    <mergeCell ref="A6077:D6077"/>
    <mergeCell ref="A6078:D6078"/>
    <mergeCell ref="E6078:G6078"/>
    <mergeCell ref="A6080:D6080"/>
    <mergeCell ref="A6068:H6068"/>
    <mergeCell ref="A6070:D6070"/>
    <mergeCell ref="A6071:D6071"/>
    <mergeCell ref="A6072:D6072"/>
    <mergeCell ref="A6073:D6073"/>
    <mergeCell ref="E6073:G6073"/>
    <mergeCell ref="A6063:D6063"/>
    <mergeCell ref="E6063:G6063"/>
    <mergeCell ref="A6064:E6064"/>
    <mergeCell ref="F6064:H6064"/>
    <mergeCell ref="A6066:H6066"/>
    <mergeCell ref="A6067:C6067"/>
    <mergeCell ref="A6057:D6057"/>
    <mergeCell ref="A6058:D6058"/>
    <mergeCell ref="E6058:G6058"/>
    <mergeCell ref="A6060:D6060"/>
    <mergeCell ref="A6061:D6061"/>
    <mergeCell ref="A6062:D6062"/>
    <mergeCell ref="A6051:D6051"/>
    <mergeCell ref="A6052:D6052"/>
    <mergeCell ref="A6053:D6053"/>
    <mergeCell ref="A6054:D6054"/>
    <mergeCell ref="E6054:G6054"/>
    <mergeCell ref="A6056:D6056"/>
    <mergeCell ref="A6043:C6043"/>
    <mergeCell ref="A6044:H6044"/>
    <mergeCell ref="A6046:D6046"/>
    <mergeCell ref="A6047:D6047"/>
    <mergeCell ref="A6048:D6048"/>
    <mergeCell ref="A6049:D6049"/>
    <mergeCell ref="E6049:G6049"/>
    <mergeCell ref="A6038:D6038"/>
    <mergeCell ref="A6039:D6039"/>
    <mergeCell ref="E6039:G6039"/>
    <mergeCell ref="A6040:E6040"/>
    <mergeCell ref="F6040:H6040"/>
    <mergeCell ref="A6042:H6042"/>
    <mergeCell ref="A6032:D6032"/>
    <mergeCell ref="A6033:D6033"/>
    <mergeCell ref="A6034:D6034"/>
    <mergeCell ref="E6034:G6034"/>
    <mergeCell ref="A6036:D6036"/>
    <mergeCell ref="A6037:D6037"/>
    <mergeCell ref="A6025:D6025"/>
    <mergeCell ref="E6025:G6025"/>
    <mergeCell ref="A6027:D6027"/>
    <mergeCell ref="A6028:D6028"/>
    <mergeCell ref="A6029:D6029"/>
    <mergeCell ref="A6030:D6030"/>
    <mergeCell ref="E6030:G6030"/>
    <mergeCell ref="A6018:H6018"/>
    <mergeCell ref="A6019:C6019"/>
    <mergeCell ref="A6020:H6020"/>
    <mergeCell ref="A6022:D6022"/>
    <mergeCell ref="A6023:D6023"/>
    <mergeCell ref="A6024:D6024"/>
    <mergeCell ref="A6012:D6012"/>
    <mergeCell ref="A6013:D6013"/>
    <mergeCell ref="A6014:D6014"/>
    <mergeCell ref="A6015:D6015"/>
    <mergeCell ref="E6015:G6015"/>
    <mergeCell ref="A6016:E6016"/>
    <mergeCell ref="F6016:H6016"/>
    <mergeCell ref="A6006:D6006"/>
    <mergeCell ref="E6006:G6006"/>
    <mergeCell ref="A6008:D6008"/>
    <mergeCell ref="A6009:D6009"/>
    <mergeCell ref="A6010:D6010"/>
    <mergeCell ref="E6010:G6010"/>
    <mergeCell ref="A6000:D6000"/>
    <mergeCell ref="A6001:D6001"/>
    <mergeCell ref="E6001:G6001"/>
    <mergeCell ref="A6003:D6003"/>
    <mergeCell ref="A6004:D6004"/>
    <mergeCell ref="A6005:D6005"/>
    <mergeCell ref="A5994:D5994"/>
    <mergeCell ref="A5995:D5995"/>
    <mergeCell ref="A5996:D5996"/>
    <mergeCell ref="A5997:D5997"/>
    <mergeCell ref="A5998:D5998"/>
    <mergeCell ref="A5999:D5999"/>
    <mergeCell ref="A5987:C5987"/>
    <mergeCell ref="A5988:H5988"/>
    <mergeCell ref="A5990:D5990"/>
    <mergeCell ref="A5991:D5991"/>
    <mergeCell ref="A5992:D5992"/>
    <mergeCell ref="A5993:D5993"/>
    <mergeCell ref="A5982:D5982"/>
    <mergeCell ref="A5983:D5983"/>
    <mergeCell ref="E5983:G5983"/>
    <mergeCell ref="A5984:E5984"/>
    <mergeCell ref="F5984:H5984"/>
    <mergeCell ref="A5986:H5986"/>
    <mergeCell ref="A5976:D5976"/>
    <mergeCell ref="A5977:D5977"/>
    <mergeCell ref="A5978:D5978"/>
    <mergeCell ref="E5978:G5978"/>
    <mergeCell ref="A5980:D5980"/>
    <mergeCell ref="A5981:D5981"/>
    <mergeCell ref="E5969:G5969"/>
    <mergeCell ref="A5971:D5971"/>
    <mergeCell ref="A5972:D5972"/>
    <mergeCell ref="A5973:D5973"/>
    <mergeCell ref="A5974:D5974"/>
    <mergeCell ref="E5974:G5974"/>
    <mergeCell ref="A5964:D5964"/>
    <mergeCell ref="A5965:D5965"/>
    <mergeCell ref="A5966:D5966"/>
    <mergeCell ref="A5967:D5967"/>
    <mergeCell ref="A5968:D5968"/>
    <mergeCell ref="A5969:D5969"/>
    <mergeCell ref="A5957:H5957"/>
    <mergeCell ref="A5958:C5958"/>
    <mergeCell ref="A5959:H5959"/>
    <mergeCell ref="A5961:D5961"/>
    <mergeCell ref="A5962:D5962"/>
    <mergeCell ref="A5963:D5963"/>
    <mergeCell ref="A5952:D5952"/>
    <mergeCell ref="A5953:D5953"/>
    <mergeCell ref="A5954:D5954"/>
    <mergeCell ref="E5954:G5954"/>
    <mergeCell ref="A5955:E5955"/>
    <mergeCell ref="F5955:H5955"/>
    <mergeCell ref="A5946:D5946"/>
    <mergeCell ref="E5946:G5946"/>
    <mergeCell ref="A5948:D5948"/>
    <mergeCell ref="A5949:D5949"/>
    <mergeCell ref="A5950:D5950"/>
    <mergeCell ref="E5950:G5950"/>
    <mergeCell ref="A5940:D5940"/>
    <mergeCell ref="A5941:D5941"/>
    <mergeCell ref="E5941:G5941"/>
    <mergeCell ref="A5943:D5943"/>
    <mergeCell ref="A5944:D5944"/>
    <mergeCell ref="A5945:D5945"/>
    <mergeCell ref="A5934:D5934"/>
    <mergeCell ref="A5935:D5935"/>
    <mergeCell ref="A5936:D5936"/>
    <mergeCell ref="A5937:D5937"/>
    <mergeCell ref="A5938:D5938"/>
    <mergeCell ref="A5939:D5939"/>
    <mergeCell ref="A5927:C5927"/>
    <mergeCell ref="A5928:H5928"/>
    <mergeCell ref="A5930:D5930"/>
    <mergeCell ref="A5931:D5931"/>
    <mergeCell ref="A5932:D5932"/>
    <mergeCell ref="A5933:D5933"/>
    <mergeCell ref="A5922:D5922"/>
    <mergeCell ref="A5923:D5923"/>
    <mergeCell ref="E5923:G5923"/>
    <mergeCell ref="A5924:E5924"/>
    <mergeCell ref="F5924:H5924"/>
    <mergeCell ref="A5926:H5926"/>
    <mergeCell ref="A5916:D5916"/>
    <mergeCell ref="A5917:D5917"/>
    <mergeCell ref="A5918:D5918"/>
    <mergeCell ref="E5918:G5918"/>
    <mergeCell ref="A5920:D5920"/>
    <mergeCell ref="A5921:D5921"/>
    <mergeCell ref="A5909:D5909"/>
    <mergeCell ref="E5909:G5909"/>
    <mergeCell ref="A5911:D5911"/>
    <mergeCell ref="A5912:D5912"/>
    <mergeCell ref="A5913:D5913"/>
    <mergeCell ref="A5914:D5914"/>
    <mergeCell ref="E5914:G5914"/>
    <mergeCell ref="A5903:D5903"/>
    <mergeCell ref="A5904:D5904"/>
    <mergeCell ref="A5905:D5905"/>
    <mergeCell ref="A5906:D5906"/>
    <mergeCell ref="A5907:D5907"/>
    <mergeCell ref="A5908:D5908"/>
    <mergeCell ref="A5896:C5896"/>
    <mergeCell ref="A5897:H5897"/>
    <mergeCell ref="A5899:D5899"/>
    <mergeCell ref="A5900:D5900"/>
    <mergeCell ref="A5901:D5901"/>
    <mergeCell ref="A5902:D5902"/>
    <mergeCell ref="A5891:D5891"/>
    <mergeCell ref="A5892:D5892"/>
    <mergeCell ref="E5892:G5892"/>
    <mergeCell ref="A5893:E5893"/>
    <mergeCell ref="F5893:H5893"/>
    <mergeCell ref="A5895:H5895"/>
    <mergeCell ref="A5885:D5885"/>
    <mergeCell ref="A5886:D5886"/>
    <mergeCell ref="A5887:D5887"/>
    <mergeCell ref="E5887:G5887"/>
    <mergeCell ref="A5889:D5889"/>
    <mergeCell ref="A5890:D5890"/>
    <mergeCell ref="E5878:G5878"/>
    <mergeCell ref="A5880:D5880"/>
    <mergeCell ref="A5881:D5881"/>
    <mergeCell ref="A5882:D5882"/>
    <mergeCell ref="A5883:D5883"/>
    <mergeCell ref="E5883:G5883"/>
    <mergeCell ref="A5873:D5873"/>
    <mergeCell ref="A5874:D5874"/>
    <mergeCell ref="A5875:D5875"/>
    <mergeCell ref="A5876:D5876"/>
    <mergeCell ref="A5877:D5877"/>
    <mergeCell ref="A5878:D5878"/>
    <mergeCell ref="A5866:H5866"/>
    <mergeCell ref="A5868:D5868"/>
    <mergeCell ref="A5869:D5869"/>
    <mergeCell ref="A5870:D5870"/>
    <mergeCell ref="A5871:D5871"/>
    <mergeCell ref="A5872:D5872"/>
    <mergeCell ref="A5861:D5861"/>
    <mergeCell ref="E5861:G5861"/>
    <mergeCell ref="A5862:E5862"/>
    <mergeCell ref="F5862:H5862"/>
    <mergeCell ref="A5864:H5864"/>
    <mergeCell ref="A5865:C5865"/>
    <mergeCell ref="A5855:D5855"/>
    <mergeCell ref="A5856:D5856"/>
    <mergeCell ref="E5856:G5856"/>
    <mergeCell ref="A5858:D5858"/>
    <mergeCell ref="A5859:D5859"/>
    <mergeCell ref="A5860:D5860"/>
    <mergeCell ref="A5849:D5849"/>
    <mergeCell ref="A5850:D5850"/>
    <mergeCell ref="A5851:D5851"/>
    <mergeCell ref="A5852:D5852"/>
    <mergeCell ref="E5852:G5852"/>
    <mergeCell ref="A5854:D5854"/>
    <mergeCell ref="A5842:H5842"/>
    <mergeCell ref="A5844:D5844"/>
    <mergeCell ref="A5845:D5845"/>
    <mergeCell ref="A5846:D5846"/>
    <mergeCell ref="A5847:D5847"/>
    <mergeCell ref="E5847:G5847"/>
    <mergeCell ref="A5837:D5837"/>
    <mergeCell ref="E5837:G5837"/>
    <mergeCell ref="A5838:E5838"/>
    <mergeCell ref="F5838:H5838"/>
    <mergeCell ref="A5840:H5840"/>
    <mergeCell ref="A5841:C5841"/>
    <mergeCell ref="A5831:D5831"/>
    <mergeCell ref="A5832:D5832"/>
    <mergeCell ref="E5832:G5832"/>
    <mergeCell ref="A5834:D5834"/>
    <mergeCell ref="A5835:D5835"/>
    <mergeCell ref="A5836:D5836"/>
    <mergeCell ref="A5825:D5825"/>
    <mergeCell ref="A5826:D5826"/>
    <mergeCell ref="A5827:D5827"/>
    <mergeCell ref="A5828:D5828"/>
    <mergeCell ref="E5828:G5828"/>
    <mergeCell ref="A5830:D5830"/>
    <mergeCell ref="A5817:H5817"/>
    <mergeCell ref="A5818:C5818"/>
    <mergeCell ref="A5819:H5819"/>
    <mergeCell ref="A5821:D5821"/>
    <mergeCell ref="A5822:D5822"/>
    <mergeCell ref="A5823:D5823"/>
    <mergeCell ref="E5823:G5823"/>
    <mergeCell ref="A5811:D5811"/>
    <mergeCell ref="A5812:D5812"/>
    <mergeCell ref="A5813:D5813"/>
    <mergeCell ref="A5814:D5814"/>
    <mergeCell ref="E5814:G5814"/>
    <mergeCell ref="A5815:E5815"/>
    <mergeCell ref="F5815:H5815"/>
    <mergeCell ref="A5805:D5805"/>
    <mergeCell ref="E5805:G5805"/>
    <mergeCell ref="A5807:D5807"/>
    <mergeCell ref="A5808:D5808"/>
    <mergeCell ref="A5809:D5809"/>
    <mergeCell ref="E5809:G5809"/>
    <mergeCell ref="A5799:D5799"/>
    <mergeCell ref="A5800:D5800"/>
    <mergeCell ref="E5800:G5800"/>
    <mergeCell ref="A5802:D5802"/>
    <mergeCell ref="A5803:D5803"/>
    <mergeCell ref="A5804:D5804"/>
    <mergeCell ref="A5792:E5792"/>
    <mergeCell ref="F5792:H5792"/>
    <mergeCell ref="A5794:H5794"/>
    <mergeCell ref="A5795:C5795"/>
    <mergeCell ref="A5796:H5796"/>
    <mergeCell ref="A5798:D5798"/>
    <mergeCell ref="A5786:D5786"/>
    <mergeCell ref="E5786:G5786"/>
    <mergeCell ref="A5788:D5788"/>
    <mergeCell ref="A5789:D5789"/>
    <mergeCell ref="A5790:D5790"/>
    <mergeCell ref="A5791:D5791"/>
    <mergeCell ref="E5791:G5791"/>
    <mergeCell ref="A5780:D5780"/>
    <mergeCell ref="A5781:D5781"/>
    <mergeCell ref="A5782:D5782"/>
    <mergeCell ref="E5782:G5782"/>
    <mergeCell ref="A5784:D5784"/>
    <mergeCell ref="A5785:D5785"/>
    <mergeCell ref="A5773:H5773"/>
    <mergeCell ref="A5775:D5775"/>
    <mergeCell ref="A5776:D5776"/>
    <mergeCell ref="A5777:D5777"/>
    <mergeCell ref="E5777:G5777"/>
    <mergeCell ref="A5779:D5779"/>
    <mergeCell ref="A5768:D5768"/>
    <mergeCell ref="E5768:G5768"/>
    <mergeCell ref="A5769:E5769"/>
    <mergeCell ref="F5769:H5769"/>
    <mergeCell ref="A5771:H5771"/>
    <mergeCell ref="A5772:C5772"/>
    <mergeCell ref="A5762:D5762"/>
    <mergeCell ref="A5763:D5763"/>
    <mergeCell ref="E5763:G5763"/>
    <mergeCell ref="A5765:D5765"/>
    <mergeCell ref="A5766:D5766"/>
    <mergeCell ref="A5767:D5767"/>
    <mergeCell ref="A5756:D5756"/>
    <mergeCell ref="A5757:D5757"/>
    <mergeCell ref="A5758:D5758"/>
    <mergeCell ref="A5759:D5759"/>
    <mergeCell ref="E5759:G5759"/>
    <mergeCell ref="A5761:D5761"/>
    <mergeCell ref="A5748:H5748"/>
    <mergeCell ref="A5749:C5749"/>
    <mergeCell ref="A5750:H5750"/>
    <mergeCell ref="A5752:D5752"/>
    <mergeCell ref="A5753:D5753"/>
    <mergeCell ref="A5754:D5754"/>
    <mergeCell ref="E5754:G5754"/>
    <mergeCell ref="A5742:D5742"/>
    <mergeCell ref="A5743:D5743"/>
    <mergeCell ref="A5744:D5744"/>
    <mergeCell ref="A5745:D5745"/>
    <mergeCell ref="E5745:G5745"/>
    <mergeCell ref="A5746:E5746"/>
    <mergeCell ref="F5746:H5746"/>
    <mergeCell ref="A5736:D5736"/>
    <mergeCell ref="E5736:G5736"/>
    <mergeCell ref="A5738:D5738"/>
    <mergeCell ref="A5739:D5739"/>
    <mergeCell ref="A5740:D5740"/>
    <mergeCell ref="E5740:G5740"/>
    <mergeCell ref="A5730:D5730"/>
    <mergeCell ref="A5731:D5731"/>
    <mergeCell ref="E5731:G5731"/>
    <mergeCell ref="A5733:D5733"/>
    <mergeCell ref="A5734:D5734"/>
    <mergeCell ref="A5735:D5735"/>
    <mergeCell ref="A5723:E5723"/>
    <mergeCell ref="F5723:H5723"/>
    <mergeCell ref="A5725:H5725"/>
    <mergeCell ref="A5726:C5726"/>
    <mergeCell ref="A5727:H5727"/>
    <mergeCell ref="A5729:D5729"/>
    <mergeCell ref="A5717:D5717"/>
    <mergeCell ref="E5717:G5717"/>
    <mergeCell ref="A5719:D5719"/>
    <mergeCell ref="A5720:D5720"/>
    <mergeCell ref="A5721:D5721"/>
    <mergeCell ref="A5722:D5722"/>
    <mergeCell ref="E5722:G5722"/>
    <mergeCell ref="A5711:D5711"/>
    <mergeCell ref="A5712:D5712"/>
    <mergeCell ref="A5713:D5713"/>
    <mergeCell ref="E5713:G5713"/>
    <mergeCell ref="A5715:D5715"/>
    <mergeCell ref="A5716:D5716"/>
    <mergeCell ref="A5704:H5704"/>
    <mergeCell ref="A5706:D5706"/>
    <mergeCell ref="A5707:D5707"/>
    <mergeCell ref="A5708:D5708"/>
    <mergeCell ref="E5708:G5708"/>
    <mergeCell ref="A5710:D5710"/>
    <mergeCell ref="A5699:D5699"/>
    <mergeCell ref="E5699:G5699"/>
    <mergeCell ref="A5700:E5700"/>
    <mergeCell ref="F5700:H5700"/>
    <mergeCell ref="A5702:H5702"/>
    <mergeCell ref="A5703:C5703"/>
    <mergeCell ref="A5693:D5693"/>
    <mergeCell ref="A5694:D5694"/>
    <mergeCell ref="E5694:G5694"/>
    <mergeCell ref="A5696:D5696"/>
    <mergeCell ref="A5697:D5697"/>
    <mergeCell ref="A5698:D5698"/>
    <mergeCell ref="A5687:D5687"/>
    <mergeCell ref="A5688:D5688"/>
    <mergeCell ref="A5689:D5689"/>
    <mergeCell ref="A5690:D5690"/>
    <mergeCell ref="E5690:G5690"/>
    <mergeCell ref="A5692:D5692"/>
    <mergeCell ref="A5680:H5680"/>
    <mergeCell ref="A5682:D5682"/>
    <mergeCell ref="A5683:D5683"/>
    <mergeCell ref="A5684:D5684"/>
    <mergeCell ref="A5685:D5685"/>
    <mergeCell ref="E5685:G5685"/>
    <mergeCell ref="A5675:D5675"/>
    <mergeCell ref="E5675:G5675"/>
    <mergeCell ref="A5676:E5676"/>
    <mergeCell ref="F5676:H5676"/>
    <mergeCell ref="A5678:H5678"/>
    <mergeCell ref="A5679:C5679"/>
    <mergeCell ref="A5669:D5669"/>
    <mergeCell ref="A5670:D5670"/>
    <mergeCell ref="E5670:G5670"/>
    <mergeCell ref="A5672:D5672"/>
    <mergeCell ref="A5673:D5673"/>
    <mergeCell ref="A5674:D5674"/>
    <mergeCell ref="A5663:D5663"/>
    <mergeCell ref="A5664:D5664"/>
    <mergeCell ref="A5665:D5665"/>
    <mergeCell ref="A5666:D5666"/>
    <mergeCell ref="E5666:G5666"/>
    <mergeCell ref="A5668:D5668"/>
    <mergeCell ref="A5656:H5656"/>
    <mergeCell ref="A5658:D5658"/>
    <mergeCell ref="A5659:D5659"/>
    <mergeCell ref="A5660:D5660"/>
    <mergeCell ref="A5661:D5661"/>
    <mergeCell ref="E5661:G5661"/>
    <mergeCell ref="A5651:D5651"/>
    <mergeCell ref="E5651:G5651"/>
    <mergeCell ref="A5652:E5652"/>
    <mergeCell ref="F5652:H5652"/>
    <mergeCell ref="A5654:H5654"/>
    <mergeCell ref="A5655:C5655"/>
    <mergeCell ref="A5645:D5645"/>
    <mergeCell ref="A5646:D5646"/>
    <mergeCell ref="E5646:G5646"/>
    <mergeCell ref="A5648:D5648"/>
    <mergeCell ref="A5649:D5649"/>
    <mergeCell ref="A5650:D5650"/>
    <mergeCell ref="A5639:D5639"/>
    <mergeCell ref="A5640:D5640"/>
    <mergeCell ref="A5641:D5641"/>
    <mergeCell ref="A5642:D5642"/>
    <mergeCell ref="E5642:G5642"/>
    <mergeCell ref="A5644:D5644"/>
    <mergeCell ref="A5632:H5632"/>
    <mergeCell ref="A5634:D5634"/>
    <mergeCell ref="A5635:D5635"/>
    <mergeCell ref="A5636:D5636"/>
    <mergeCell ref="A5637:D5637"/>
    <mergeCell ref="E5637:G5637"/>
    <mergeCell ref="A5627:D5627"/>
    <mergeCell ref="E5627:G5627"/>
    <mergeCell ref="A5628:E5628"/>
    <mergeCell ref="F5628:H5628"/>
    <mergeCell ref="A5630:H5630"/>
    <mergeCell ref="A5631:C5631"/>
    <mergeCell ref="A5621:D5621"/>
    <mergeCell ref="A5622:D5622"/>
    <mergeCell ref="E5622:G5622"/>
    <mergeCell ref="A5624:D5624"/>
    <mergeCell ref="A5625:D5625"/>
    <mergeCell ref="A5626:D5626"/>
    <mergeCell ref="A5615:D5615"/>
    <mergeCell ref="A5616:D5616"/>
    <mergeCell ref="A5617:D5617"/>
    <mergeCell ref="A5618:D5618"/>
    <mergeCell ref="E5618:G5618"/>
    <mergeCell ref="A5620:D5620"/>
    <mergeCell ref="A5608:H5608"/>
    <mergeCell ref="A5610:D5610"/>
    <mergeCell ref="A5611:D5611"/>
    <mergeCell ref="A5612:D5612"/>
    <mergeCell ref="A5613:D5613"/>
    <mergeCell ref="E5613:G5613"/>
    <mergeCell ref="A5603:D5603"/>
    <mergeCell ref="E5603:G5603"/>
    <mergeCell ref="A5604:E5604"/>
    <mergeCell ref="F5604:H5604"/>
    <mergeCell ref="A5606:H5606"/>
    <mergeCell ref="A5607:C5607"/>
    <mergeCell ref="A5597:D5597"/>
    <mergeCell ref="A5598:D5598"/>
    <mergeCell ref="E5598:G5598"/>
    <mergeCell ref="A5600:D5600"/>
    <mergeCell ref="A5601:D5601"/>
    <mergeCell ref="A5602:D5602"/>
    <mergeCell ref="A5591:D5591"/>
    <mergeCell ref="A5592:D5592"/>
    <mergeCell ref="A5593:D5593"/>
    <mergeCell ref="A5594:D5594"/>
    <mergeCell ref="E5594:G5594"/>
    <mergeCell ref="A5596:D5596"/>
    <mergeCell ref="A5584:H5584"/>
    <mergeCell ref="A5586:D5586"/>
    <mergeCell ref="A5587:D5587"/>
    <mergeCell ref="A5588:D5588"/>
    <mergeCell ref="A5589:D5589"/>
    <mergeCell ref="E5589:G5589"/>
    <mergeCell ref="A5579:D5579"/>
    <mergeCell ref="E5579:G5579"/>
    <mergeCell ref="A5580:E5580"/>
    <mergeCell ref="F5580:H5580"/>
    <mergeCell ref="A5582:H5582"/>
    <mergeCell ref="A5583:C5583"/>
    <mergeCell ref="A5573:D5573"/>
    <mergeCell ref="A5574:D5574"/>
    <mergeCell ref="E5574:G5574"/>
    <mergeCell ref="A5576:D5576"/>
    <mergeCell ref="A5577:D5577"/>
    <mergeCell ref="A5578:D5578"/>
    <mergeCell ref="A5567:D5567"/>
    <mergeCell ref="A5568:D5568"/>
    <mergeCell ref="A5569:D5569"/>
    <mergeCell ref="A5570:D5570"/>
    <mergeCell ref="E5570:G5570"/>
    <mergeCell ref="A5572:D5572"/>
    <mergeCell ref="A5560:H5560"/>
    <mergeCell ref="A5562:D5562"/>
    <mergeCell ref="A5563:D5563"/>
    <mergeCell ref="A5564:D5564"/>
    <mergeCell ref="A5565:D5565"/>
    <mergeCell ref="E5565:G5565"/>
    <mergeCell ref="A5555:D5555"/>
    <mergeCell ref="E5555:G5555"/>
    <mergeCell ref="A5556:E5556"/>
    <mergeCell ref="F5556:H5556"/>
    <mergeCell ref="A5558:H5558"/>
    <mergeCell ref="A5559:C5559"/>
    <mergeCell ref="A5549:D5549"/>
    <mergeCell ref="A5550:D5550"/>
    <mergeCell ref="E5550:G5550"/>
    <mergeCell ref="A5552:D5552"/>
    <mergeCell ref="A5553:D5553"/>
    <mergeCell ref="A5554:D5554"/>
    <mergeCell ref="A5543:D5543"/>
    <mergeCell ref="A5544:D5544"/>
    <mergeCell ref="A5545:D5545"/>
    <mergeCell ref="A5546:D5546"/>
    <mergeCell ref="E5546:G5546"/>
    <mergeCell ref="A5548:D5548"/>
    <mergeCell ref="A5536:H5536"/>
    <mergeCell ref="A5538:D5538"/>
    <mergeCell ref="A5539:D5539"/>
    <mergeCell ref="A5540:D5540"/>
    <mergeCell ref="A5541:D5541"/>
    <mergeCell ref="E5541:G5541"/>
    <mergeCell ref="A5531:D5531"/>
    <mergeCell ref="E5531:G5531"/>
    <mergeCell ref="A5532:E5532"/>
    <mergeCell ref="F5532:H5532"/>
    <mergeCell ref="A5534:H5534"/>
    <mergeCell ref="A5535:C5535"/>
    <mergeCell ref="A5525:D5525"/>
    <mergeCell ref="A5526:D5526"/>
    <mergeCell ref="E5526:G5526"/>
    <mergeCell ref="A5528:D5528"/>
    <mergeCell ref="A5529:D5529"/>
    <mergeCell ref="A5530:D5530"/>
    <mergeCell ref="A5519:D5519"/>
    <mergeCell ref="A5520:D5520"/>
    <mergeCell ref="A5521:D5521"/>
    <mergeCell ref="A5522:D5522"/>
    <mergeCell ref="E5522:G5522"/>
    <mergeCell ref="A5524:D5524"/>
    <mergeCell ref="A5512:H5512"/>
    <mergeCell ref="A5514:D5514"/>
    <mergeCell ref="A5515:D5515"/>
    <mergeCell ref="A5516:D5516"/>
    <mergeCell ref="A5517:D5517"/>
    <mergeCell ref="E5517:G5517"/>
    <mergeCell ref="A5507:D5507"/>
    <mergeCell ref="E5507:G5507"/>
    <mergeCell ref="A5508:E5508"/>
    <mergeCell ref="F5508:H5508"/>
    <mergeCell ref="A5510:H5510"/>
    <mergeCell ref="A5511:C5511"/>
    <mergeCell ref="A5501:D5501"/>
    <mergeCell ref="A5502:D5502"/>
    <mergeCell ref="E5502:G5502"/>
    <mergeCell ref="A5504:D5504"/>
    <mergeCell ref="A5505:D5505"/>
    <mergeCell ref="A5506:D5506"/>
    <mergeCell ref="A5495:D5495"/>
    <mergeCell ref="A5496:D5496"/>
    <mergeCell ref="A5497:D5497"/>
    <mergeCell ref="A5498:D5498"/>
    <mergeCell ref="E5498:G5498"/>
    <mergeCell ref="A5500:D5500"/>
    <mergeCell ref="A5488:H5488"/>
    <mergeCell ref="A5490:D5490"/>
    <mergeCell ref="A5491:D5491"/>
    <mergeCell ref="A5492:D5492"/>
    <mergeCell ref="A5493:D5493"/>
    <mergeCell ref="E5493:G5493"/>
    <mergeCell ref="A5483:D5483"/>
    <mergeCell ref="E5483:G5483"/>
    <mergeCell ref="A5484:E5484"/>
    <mergeCell ref="F5484:H5484"/>
    <mergeCell ref="A5486:H5486"/>
    <mergeCell ref="A5487:C5487"/>
    <mergeCell ref="A5477:D5477"/>
    <mergeCell ref="A5478:D5478"/>
    <mergeCell ref="E5478:G5478"/>
    <mergeCell ref="A5480:D5480"/>
    <mergeCell ref="A5481:D5481"/>
    <mergeCell ref="A5482:D5482"/>
    <mergeCell ref="A5471:D5471"/>
    <mergeCell ref="A5472:D5472"/>
    <mergeCell ref="A5473:D5473"/>
    <mergeCell ref="A5474:D5474"/>
    <mergeCell ref="E5474:G5474"/>
    <mergeCell ref="A5476:D5476"/>
    <mergeCell ref="A5464:H5464"/>
    <mergeCell ref="A5466:D5466"/>
    <mergeCell ref="A5467:D5467"/>
    <mergeCell ref="A5468:D5468"/>
    <mergeCell ref="A5469:D5469"/>
    <mergeCell ref="E5469:G5469"/>
    <mergeCell ref="A5459:D5459"/>
    <mergeCell ref="E5459:G5459"/>
    <mergeCell ref="A5460:E5460"/>
    <mergeCell ref="F5460:H5460"/>
    <mergeCell ref="A5462:H5462"/>
    <mergeCell ref="A5463:C5463"/>
    <mergeCell ref="A5453:D5453"/>
    <mergeCell ref="A5454:D5454"/>
    <mergeCell ref="E5454:G5454"/>
    <mergeCell ref="A5456:D5456"/>
    <mergeCell ref="A5457:D5457"/>
    <mergeCell ref="A5458:D5458"/>
    <mergeCell ref="A5447:D5447"/>
    <mergeCell ref="A5448:D5448"/>
    <mergeCell ref="A5449:D5449"/>
    <mergeCell ref="A5450:D5450"/>
    <mergeCell ref="E5450:G5450"/>
    <mergeCell ref="A5452:D5452"/>
    <mergeCell ref="A5441:D5441"/>
    <mergeCell ref="A5442:D5442"/>
    <mergeCell ref="A5443:D5443"/>
    <mergeCell ref="A5444:D5444"/>
    <mergeCell ref="A5445:D5445"/>
    <mergeCell ref="E5445:G5445"/>
    <mergeCell ref="A5435:D5435"/>
    <mergeCell ref="A5436:D5436"/>
    <mergeCell ref="A5437:D5437"/>
    <mergeCell ref="A5438:D5438"/>
    <mergeCell ref="A5439:D5439"/>
    <mergeCell ref="A5440:D5440"/>
    <mergeCell ref="A5428:H5428"/>
    <mergeCell ref="A5429:C5429"/>
    <mergeCell ref="A5430:H5430"/>
    <mergeCell ref="A5432:D5432"/>
    <mergeCell ref="A5433:D5433"/>
    <mergeCell ref="A5434:D5434"/>
    <mergeCell ref="A5422:D5422"/>
    <mergeCell ref="A5423:D5423"/>
    <mergeCell ref="A5424:D5424"/>
    <mergeCell ref="A5425:D5425"/>
    <mergeCell ref="E5425:G5425"/>
    <mergeCell ref="A5426:E5426"/>
    <mergeCell ref="F5426:H5426"/>
    <mergeCell ref="A5416:D5416"/>
    <mergeCell ref="E5416:G5416"/>
    <mergeCell ref="A5418:D5418"/>
    <mergeCell ref="A5419:D5419"/>
    <mergeCell ref="A5420:D5420"/>
    <mergeCell ref="E5420:G5420"/>
    <mergeCell ref="A5410:D5410"/>
    <mergeCell ref="A5411:D5411"/>
    <mergeCell ref="E5411:G5411"/>
    <mergeCell ref="A5413:D5413"/>
    <mergeCell ref="A5414:D5414"/>
    <mergeCell ref="A5415:D5415"/>
    <mergeCell ref="A5404:D5404"/>
    <mergeCell ref="A5405:D5405"/>
    <mergeCell ref="A5406:D5406"/>
    <mergeCell ref="A5407:D5407"/>
    <mergeCell ref="A5408:D5408"/>
    <mergeCell ref="A5409:D5409"/>
    <mergeCell ref="A5397:H5397"/>
    <mergeCell ref="A5399:D5399"/>
    <mergeCell ref="A5400:D5400"/>
    <mergeCell ref="A5401:D5401"/>
    <mergeCell ref="A5402:D5402"/>
    <mergeCell ref="A5403:D5403"/>
    <mergeCell ref="A5392:D5392"/>
    <mergeCell ref="E5392:G5392"/>
    <mergeCell ref="A5393:E5393"/>
    <mergeCell ref="F5393:H5393"/>
    <mergeCell ref="A5395:H5395"/>
    <mergeCell ref="A5396:C5396"/>
    <mergeCell ref="A5386:D5386"/>
    <mergeCell ref="A5387:D5387"/>
    <mergeCell ref="E5387:G5387"/>
    <mergeCell ref="A5389:D5389"/>
    <mergeCell ref="A5390:D5390"/>
    <mergeCell ref="A5391:D5391"/>
    <mergeCell ref="A5380:D5380"/>
    <mergeCell ref="A5381:D5381"/>
    <mergeCell ref="A5382:D5382"/>
    <mergeCell ref="A5383:D5383"/>
    <mergeCell ref="E5383:G5383"/>
    <mergeCell ref="A5385:D5385"/>
    <mergeCell ref="A5374:D5374"/>
    <mergeCell ref="A5375:D5375"/>
    <mergeCell ref="A5376:D5376"/>
    <mergeCell ref="A5377:D5377"/>
    <mergeCell ref="A5378:D5378"/>
    <mergeCell ref="E5378:G5378"/>
    <mergeCell ref="A5368:D5368"/>
    <mergeCell ref="A5369:D5369"/>
    <mergeCell ref="A5370:D5370"/>
    <mergeCell ref="A5371:D5371"/>
    <mergeCell ref="A5372:D5372"/>
    <mergeCell ref="A5373:D5373"/>
    <mergeCell ref="A5361:H5361"/>
    <mergeCell ref="A5362:C5362"/>
    <mergeCell ref="A5363:H5363"/>
    <mergeCell ref="A5365:D5365"/>
    <mergeCell ref="A5366:D5366"/>
    <mergeCell ref="A5367:D5367"/>
    <mergeCell ref="A5355:D5355"/>
    <mergeCell ref="A5356:D5356"/>
    <mergeCell ref="A5357:D5357"/>
    <mergeCell ref="A5358:D5358"/>
    <mergeCell ref="E5358:G5358"/>
    <mergeCell ref="A5359:E5359"/>
    <mergeCell ref="F5359:H5359"/>
    <mergeCell ref="A5349:D5349"/>
    <mergeCell ref="E5349:G5349"/>
    <mergeCell ref="A5351:D5351"/>
    <mergeCell ref="A5352:D5352"/>
    <mergeCell ref="A5353:D5353"/>
    <mergeCell ref="E5353:G5353"/>
    <mergeCell ref="A5343:D5343"/>
    <mergeCell ref="A5344:D5344"/>
    <mergeCell ref="E5344:G5344"/>
    <mergeCell ref="A5346:D5346"/>
    <mergeCell ref="A5347:D5347"/>
    <mergeCell ref="A5348:D5348"/>
    <mergeCell ref="A5337:D5337"/>
    <mergeCell ref="A5338:D5338"/>
    <mergeCell ref="A5339:D5339"/>
    <mergeCell ref="A5340:D5340"/>
    <mergeCell ref="A5341:D5341"/>
    <mergeCell ref="A5342:D5342"/>
    <mergeCell ref="A5330:H5330"/>
    <mergeCell ref="A5332:D5332"/>
    <mergeCell ref="A5333:D5333"/>
    <mergeCell ref="A5334:D5334"/>
    <mergeCell ref="A5335:D5335"/>
    <mergeCell ref="A5336:D5336"/>
    <mergeCell ref="A5325:D5325"/>
    <mergeCell ref="E5325:G5325"/>
    <mergeCell ref="A5326:E5326"/>
    <mergeCell ref="F5326:H5326"/>
    <mergeCell ref="A5328:H5328"/>
    <mergeCell ref="A5329:C5329"/>
    <mergeCell ref="A5319:D5319"/>
    <mergeCell ref="A5320:D5320"/>
    <mergeCell ref="E5320:G5320"/>
    <mergeCell ref="A5322:D5322"/>
    <mergeCell ref="A5323:D5323"/>
    <mergeCell ref="A5324:D5324"/>
    <mergeCell ref="A5313:D5313"/>
    <mergeCell ref="A5314:D5314"/>
    <mergeCell ref="A5315:D5315"/>
    <mergeCell ref="A5316:D5316"/>
    <mergeCell ref="E5316:G5316"/>
    <mergeCell ref="A5318:D5318"/>
    <mergeCell ref="A5307:D5307"/>
    <mergeCell ref="A5308:D5308"/>
    <mergeCell ref="A5309:D5309"/>
    <mergeCell ref="A5310:D5310"/>
    <mergeCell ref="A5311:D5311"/>
    <mergeCell ref="E5311:G5311"/>
    <mergeCell ref="A5300:H5300"/>
    <mergeCell ref="A5301:C5301"/>
    <mergeCell ref="A5302:H5302"/>
    <mergeCell ref="A5304:D5304"/>
    <mergeCell ref="A5305:D5305"/>
    <mergeCell ref="A5306:D5306"/>
    <mergeCell ref="A5294:D5294"/>
    <mergeCell ref="A5295:D5295"/>
    <mergeCell ref="A5296:D5296"/>
    <mergeCell ref="A5297:D5297"/>
    <mergeCell ref="E5297:G5297"/>
    <mergeCell ref="A5298:E5298"/>
    <mergeCell ref="F5298:H5298"/>
    <mergeCell ref="A5287:D5287"/>
    <mergeCell ref="A5288:D5288"/>
    <mergeCell ref="E5288:G5288"/>
    <mergeCell ref="A5290:D5290"/>
    <mergeCell ref="A5291:D5291"/>
    <mergeCell ref="A5292:D5292"/>
    <mergeCell ref="E5292:G5292"/>
    <mergeCell ref="A5281:D5281"/>
    <mergeCell ref="A5282:D5282"/>
    <mergeCell ref="A5283:D5283"/>
    <mergeCell ref="E5283:G5283"/>
    <mergeCell ref="A5285:D5285"/>
    <mergeCell ref="A5286:D5286"/>
    <mergeCell ref="A5274:H5274"/>
    <mergeCell ref="A5276:D5276"/>
    <mergeCell ref="A5277:D5277"/>
    <mergeCell ref="A5278:D5278"/>
    <mergeCell ref="A5279:D5279"/>
    <mergeCell ref="A5280:D5280"/>
    <mergeCell ref="A5269:D5269"/>
    <mergeCell ref="E5269:G5269"/>
    <mergeCell ref="A5270:E5270"/>
    <mergeCell ref="F5270:H5270"/>
    <mergeCell ref="A5272:H5272"/>
    <mergeCell ref="A5273:C5273"/>
    <mergeCell ref="A5263:D5263"/>
    <mergeCell ref="A5264:D5264"/>
    <mergeCell ref="E5264:G5264"/>
    <mergeCell ref="A5266:D5266"/>
    <mergeCell ref="A5267:D5267"/>
    <mergeCell ref="A5268:D5268"/>
    <mergeCell ref="A5257:D5257"/>
    <mergeCell ref="A5258:D5258"/>
    <mergeCell ref="E5258:G5258"/>
    <mergeCell ref="A5260:D5260"/>
    <mergeCell ref="A5261:D5261"/>
    <mergeCell ref="A5262:D5262"/>
    <mergeCell ref="A5251:D5251"/>
    <mergeCell ref="A5252:D5252"/>
    <mergeCell ref="A5253:D5253"/>
    <mergeCell ref="E5253:G5253"/>
    <mergeCell ref="A5255:D5255"/>
    <mergeCell ref="A5256:D5256"/>
    <mergeCell ref="A5244:H5244"/>
    <mergeCell ref="A5245:C5245"/>
    <mergeCell ref="A5246:H5246"/>
    <mergeCell ref="A5248:D5248"/>
    <mergeCell ref="A5249:D5249"/>
    <mergeCell ref="A5250:D5250"/>
    <mergeCell ref="A5238:D5238"/>
    <mergeCell ref="A5239:D5239"/>
    <mergeCell ref="A5240:D5240"/>
    <mergeCell ref="A5241:D5241"/>
    <mergeCell ref="E5241:G5241"/>
    <mergeCell ref="A5242:E5242"/>
    <mergeCell ref="F5242:H5242"/>
    <mergeCell ref="A5232:D5232"/>
    <mergeCell ref="A5233:D5233"/>
    <mergeCell ref="A5234:D5234"/>
    <mergeCell ref="A5235:D5235"/>
    <mergeCell ref="A5236:D5236"/>
    <mergeCell ref="E5236:G5236"/>
    <mergeCell ref="A5225:D5225"/>
    <mergeCell ref="E5225:G5225"/>
    <mergeCell ref="A5227:D5227"/>
    <mergeCell ref="A5228:D5228"/>
    <mergeCell ref="A5229:D5229"/>
    <mergeCell ref="A5230:D5230"/>
    <mergeCell ref="E5230:G5230"/>
    <mergeCell ref="A5218:H5218"/>
    <mergeCell ref="A5220:D5220"/>
    <mergeCell ref="A5221:D5221"/>
    <mergeCell ref="A5222:D5222"/>
    <mergeCell ref="A5223:D5223"/>
    <mergeCell ref="A5224:D5224"/>
    <mergeCell ref="A5213:D5213"/>
    <mergeCell ref="E5213:G5213"/>
    <mergeCell ref="A5214:E5214"/>
    <mergeCell ref="F5214:H5214"/>
    <mergeCell ref="A5216:H5216"/>
    <mergeCell ref="A5217:C5217"/>
    <mergeCell ref="A5207:D5207"/>
    <mergeCell ref="A5208:D5208"/>
    <mergeCell ref="E5208:G5208"/>
    <mergeCell ref="A5210:D5210"/>
    <mergeCell ref="A5211:D5211"/>
    <mergeCell ref="A5212:D5212"/>
    <mergeCell ref="A5201:D5201"/>
    <mergeCell ref="A5202:D5202"/>
    <mergeCell ref="E5202:G5202"/>
    <mergeCell ref="A5204:D5204"/>
    <mergeCell ref="A5205:D5205"/>
    <mergeCell ref="A5206:D5206"/>
    <mergeCell ref="A5195:D5195"/>
    <mergeCell ref="A5196:D5196"/>
    <mergeCell ref="A5197:D5197"/>
    <mergeCell ref="E5197:G5197"/>
    <mergeCell ref="A5199:D5199"/>
    <mergeCell ref="A5200:D5200"/>
    <mergeCell ref="A5188:H5188"/>
    <mergeCell ref="A5189:C5189"/>
    <mergeCell ref="A5190:H5190"/>
    <mergeCell ref="A5192:D5192"/>
    <mergeCell ref="A5193:D5193"/>
    <mergeCell ref="A5194:D5194"/>
    <mergeCell ref="A5182:D5182"/>
    <mergeCell ref="A5183:D5183"/>
    <mergeCell ref="A5184:D5184"/>
    <mergeCell ref="A5185:D5185"/>
    <mergeCell ref="E5185:G5185"/>
    <mergeCell ref="A5186:E5186"/>
    <mergeCell ref="F5186:H5186"/>
    <mergeCell ref="A5176:D5176"/>
    <mergeCell ref="A5177:D5177"/>
    <mergeCell ref="A5178:D5178"/>
    <mergeCell ref="A5179:D5179"/>
    <mergeCell ref="A5180:D5180"/>
    <mergeCell ref="E5180:G5180"/>
    <mergeCell ref="A5169:D5169"/>
    <mergeCell ref="E5169:G5169"/>
    <mergeCell ref="A5171:D5171"/>
    <mergeCell ref="A5172:D5172"/>
    <mergeCell ref="A5173:D5173"/>
    <mergeCell ref="A5174:D5174"/>
    <mergeCell ref="E5174:G5174"/>
    <mergeCell ref="A5162:H5162"/>
    <mergeCell ref="A5163:C5163"/>
    <mergeCell ref="A5164:H5164"/>
    <mergeCell ref="A5166:D5166"/>
    <mergeCell ref="A5167:D5167"/>
    <mergeCell ref="A5168:D5168"/>
    <mergeCell ref="A5156:D5156"/>
    <mergeCell ref="A5157:D5157"/>
    <mergeCell ref="A5158:D5158"/>
    <mergeCell ref="A5159:D5159"/>
    <mergeCell ref="E5159:G5159"/>
    <mergeCell ref="A5160:E5160"/>
    <mergeCell ref="F5160:H5160"/>
    <mergeCell ref="A5150:D5150"/>
    <mergeCell ref="A5151:D5151"/>
    <mergeCell ref="A5152:D5152"/>
    <mergeCell ref="A5153:D5153"/>
    <mergeCell ref="A5154:D5154"/>
    <mergeCell ref="E5154:G5154"/>
    <mergeCell ref="A5143:D5143"/>
    <mergeCell ref="E5143:G5143"/>
    <mergeCell ref="A5145:D5145"/>
    <mergeCell ref="A5146:D5146"/>
    <mergeCell ref="A5147:D5147"/>
    <mergeCell ref="A5148:D5148"/>
    <mergeCell ref="E5148:G5148"/>
    <mergeCell ref="A5136:H5136"/>
    <mergeCell ref="A5137:C5137"/>
    <mergeCell ref="A5138:H5138"/>
    <mergeCell ref="A5140:D5140"/>
    <mergeCell ref="A5141:D5141"/>
    <mergeCell ref="A5142:D5142"/>
    <mergeCell ref="A5131:D5131"/>
    <mergeCell ref="A5132:D5132"/>
    <mergeCell ref="A5133:D5133"/>
    <mergeCell ref="E5133:G5133"/>
    <mergeCell ref="A5134:E5134"/>
    <mergeCell ref="F5134:H5134"/>
    <mergeCell ref="A5125:D5125"/>
    <mergeCell ref="A5126:D5126"/>
    <mergeCell ref="A5127:D5127"/>
    <mergeCell ref="A5128:D5128"/>
    <mergeCell ref="E5128:G5128"/>
    <mergeCell ref="A5130:D5130"/>
    <mergeCell ref="A5119:D5119"/>
    <mergeCell ref="A5120:D5120"/>
    <mergeCell ref="A5121:D5121"/>
    <mergeCell ref="A5122:D5122"/>
    <mergeCell ref="E5122:G5122"/>
    <mergeCell ref="A5124:D5124"/>
    <mergeCell ref="A5112:H5112"/>
    <mergeCell ref="A5114:D5114"/>
    <mergeCell ref="A5115:D5115"/>
    <mergeCell ref="A5116:D5116"/>
    <mergeCell ref="A5117:D5117"/>
    <mergeCell ref="E5117:G5117"/>
    <mergeCell ref="A5107:D5107"/>
    <mergeCell ref="E5107:G5107"/>
    <mergeCell ref="A5108:E5108"/>
    <mergeCell ref="F5108:H5108"/>
    <mergeCell ref="A5110:H5110"/>
    <mergeCell ref="A5111:C5111"/>
    <mergeCell ref="A5101:D5101"/>
    <mergeCell ref="A5102:D5102"/>
    <mergeCell ref="E5102:G5102"/>
    <mergeCell ref="A5104:D5104"/>
    <mergeCell ref="A5105:D5105"/>
    <mergeCell ref="A5106:D5106"/>
    <mergeCell ref="A5095:D5095"/>
    <mergeCell ref="A5096:D5096"/>
    <mergeCell ref="E5096:G5096"/>
    <mergeCell ref="A5098:D5098"/>
    <mergeCell ref="A5099:D5099"/>
    <mergeCell ref="A5100:D5100"/>
    <mergeCell ref="A5089:D5089"/>
    <mergeCell ref="A5090:D5090"/>
    <mergeCell ref="A5091:D5091"/>
    <mergeCell ref="E5091:G5091"/>
    <mergeCell ref="A5093:D5093"/>
    <mergeCell ref="A5094:D5094"/>
    <mergeCell ref="A5082:E5082"/>
    <mergeCell ref="F5082:H5082"/>
    <mergeCell ref="A5084:H5084"/>
    <mergeCell ref="A5085:C5085"/>
    <mergeCell ref="A5086:H5086"/>
    <mergeCell ref="A5088:D5088"/>
    <mergeCell ref="A5076:D5076"/>
    <mergeCell ref="E5076:G5076"/>
    <mergeCell ref="A5078:D5078"/>
    <mergeCell ref="A5079:D5079"/>
    <mergeCell ref="A5080:D5080"/>
    <mergeCell ref="A5081:D5081"/>
    <mergeCell ref="E5081:G5081"/>
    <mergeCell ref="A5070:D5070"/>
    <mergeCell ref="A5071:D5071"/>
    <mergeCell ref="A5072:D5072"/>
    <mergeCell ref="E5072:G5072"/>
    <mergeCell ref="A5074:D5074"/>
    <mergeCell ref="A5075:D5075"/>
    <mergeCell ref="A5064:D5064"/>
    <mergeCell ref="A5065:D5065"/>
    <mergeCell ref="A5066:D5066"/>
    <mergeCell ref="A5067:D5067"/>
    <mergeCell ref="E5067:G5067"/>
    <mergeCell ref="A5069:D5069"/>
    <mergeCell ref="A5057:H5057"/>
    <mergeCell ref="A5058:C5058"/>
    <mergeCell ref="A5059:H5059"/>
    <mergeCell ref="A5061:D5061"/>
    <mergeCell ref="A5062:D5062"/>
    <mergeCell ref="A5063:D5063"/>
    <mergeCell ref="A5051:D5051"/>
    <mergeCell ref="A5052:D5052"/>
    <mergeCell ref="A5053:D5053"/>
    <mergeCell ref="A5054:D5054"/>
    <mergeCell ref="E5054:G5054"/>
    <mergeCell ref="A5055:E5055"/>
    <mergeCell ref="F5055:H5055"/>
    <mergeCell ref="A5044:D5044"/>
    <mergeCell ref="A5045:D5045"/>
    <mergeCell ref="E5045:G5045"/>
    <mergeCell ref="A5047:D5047"/>
    <mergeCell ref="A5048:D5048"/>
    <mergeCell ref="A5049:D5049"/>
    <mergeCell ref="E5049:G5049"/>
    <mergeCell ref="A5038:D5038"/>
    <mergeCell ref="A5039:D5039"/>
    <mergeCell ref="A5040:D5040"/>
    <mergeCell ref="E5040:G5040"/>
    <mergeCell ref="A5042:D5042"/>
    <mergeCell ref="A5043:D5043"/>
    <mergeCell ref="A5031:C5031"/>
    <mergeCell ref="A5032:H5032"/>
    <mergeCell ref="A5034:D5034"/>
    <mergeCell ref="A5035:D5035"/>
    <mergeCell ref="A5036:D5036"/>
    <mergeCell ref="A5037:D5037"/>
    <mergeCell ref="A5026:D5026"/>
    <mergeCell ref="A5027:D5027"/>
    <mergeCell ref="E5027:G5027"/>
    <mergeCell ref="A5028:E5028"/>
    <mergeCell ref="F5028:H5028"/>
    <mergeCell ref="A5030:H5030"/>
    <mergeCell ref="A5020:D5020"/>
    <mergeCell ref="A5021:D5021"/>
    <mergeCell ref="A5022:D5022"/>
    <mergeCell ref="E5022:G5022"/>
    <mergeCell ref="A5024:D5024"/>
    <mergeCell ref="A5025:D5025"/>
    <mergeCell ref="E5013:G5013"/>
    <mergeCell ref="A5015:D5015"/>
    <mergeCell ref="A5016:D5016"/>
    <mergeCell ref="A5017:D5017"/>
    <mergeCell ref="A5018:D5018"/>
    <mergeCell ref="E5018:G5018"/>
    <mergeCell ref="A5008:D5008"/>
    <mergeCell ref="A5009:D5009"/>
    <mergeCell ref="A5010:D5010"/>
    <mergeCell ref="A5011:D5011"/>
    <mergeCell ref="A5012:D5012"/>
    <mergeCell ref="A5013:D5013"/>
    <mergeCell ref="A5001:E5001"/>
    <mergeCell ref="F5001:H5001"/>
    <mergeCell ref="A5003:H5003"/>
    <mergeCell ref="A5004:C5004"/>
    <mergeCell ref="A5005:H5005"/>
    <mergeCell ref="A5007:D5007"/>
    <mergeCell ref="A4995:D4995"/>
    <mergeCell ref="E4995:G4995"/>
    <mergeCell ref="A4997:D4997"/>
    <mergeCell ref="A4998:D4998"/>
    <mergeCell ref="A4999:D4999"/>
    <mergeCell ref="A5000:D5000"/>
    <mergeCell ref="E5000:G5000"/>
    <mergeCell ref="A4989:D4989"/>
    <mergeCell ref="A4990:D4990"/>
    <mergeCell ref="A4991:D4991"/>
    <mergeCell ref="E4991:G4991"/>
    <mergeCell ref="A4993:D4993"/>
    <mergeCell ref="A4994:D4994"/>
    <mergeCell ref="A4983:D4983"/>
    <mergeCell ref="A4984:D4984"/>
    <mergeCell ref="A4985:D4985"/>
    <mergeCell ref="A4986:D4986"/>
    <mergeCell ref="E4986:G4986"/>
    <mergeCell ref="A4988:D4988"/>
    <mergeCell ref="A4976:H4976"/>
    <mergeCell ref="A4977:C4977"/>
    <mergeCell ref="A4978:H4978"/>
    <mergeCell ref="A4980:D4980"/>
    <mergeCell ref="A4981:D4981"/>
    <mergeCell ref="A4982:D4982"/>
    <mergeCell ref="A4970:D4970"/>
    <mergeCell ref="A4971:D4971"/>
    <mergeCell ref="A4972:D4972"/>
    <mergeCell ref="A4973:D4973"/>
    <mergeCell ref="E4973:G4973"/>
    <mergeCell ref="A4974:E4974"/>
    <mergeCell ref="F4974:H4974"/>
    <mergeCell ref="A4963:D4963"/>
    <mergeCell ref="A4964:D4964"/>
    <mergeCell ref="E4964:G4964"/>
    <mergeCell ref="A4966:D4966"/>
    <mergeCell ref="A4967:D4967"/>
    <mergeCell ref="A4968:D4968"/>
    <mergeCell ref="E4968:G4968"/>
    <mergeCell ref="A4957:D4957"/>
    <mergeCell ref="A4958:D4958"/>
    <mergeCell ref="A4959:D4959"/>
    <mergeCell ref="E4959:G4959"/>
    <mergeCell ref="A4961:D4961"/>
    <mergeCell ref="A4962:D4962"/>
    <mergeCell ref="A4950:C4950"/>
    <mergeCell ref="A4951:H4951"/>
    <mergeCell ref="A4953:D4953"/>
    <mergeCell ref="A4954:D4954"/>
    <mergeCell ref="A4955:D4955"/>
    <mergeCell ref="A4956:D4956"/>
    <mergeCell ref="A4945:D4945"/>
    <mergeCell ref="A4946:D4946"/>
    <mergeCell ref="E4946:G4946"/>
    <mergeCell ref="A4947:E4947"/>
    <mergeCell ref="F4947:H4947"/>
    <mergeCell ref="A4949:H4949"/>
    <mergeCell ref="A4939:D4939"/>
    <mergeCell ref="A4940:D4940"/>
    <mergeCell ref="A4941:D4941"/>
    <mergeCell ref="E4941:G4941"/>
    <mergeCell ref="A4943:D4943"/>
    <mergeCell ref="A4944:D4944"/>
    <mergeCell ref="E4932:G4932"/>
    <mergeCell ref="A4934:D4934"/>
    <mergeCell ref="A4935:D4935"/>
    <mergeCell ref="A4936:D4936"/>
    <mergeCell ref="A4937:D4937"/>
    <mergeCell ref="E4937:G4937"/>
    <mergeCell ref="A4927:D4927"/>
    <mergeCell ref="A4928:D4928"/>
    <mergeCell ref="A4929:D4929"/>
    <mergeCell ref="A4930:D4930"/>
    <mergeCell ref="A4931:D4931"/>
    <mergeCell ref="A4932:D4932"/>
    <mergeCell ref="A4920:E4920"/>
    <mergeCell ref="F4920:H4920"/>
    <mergeCell ref="A4922:H4922"/>
    <mergeCell ref="A4923:C4923"/>
    <mergeCell ref="A4924:H4924"/>
    <mergeCell ref="A4926:D4926"/>
    <mergeCell ref="A4914:D4914"/>
    <mergeCell ref="E4914:G4914"/>
    <mergeCell ref="A4916:D4916"/>
    <mergeCell ref="A4917:D4917"/>
    <mergeCell ref="A4918:D4918"/>
    <mergeCell ref="A4919:D4919"/>
    <mergeCell ref="E4919:G4919"/>
    <mergeCell ref="A4908:D4908"/>
    <mergeCell ref="A4909:D4909"/>
    <mergeCell ref="A4910:D4910"/>
    <mergeCell ref="E4910:G4910"/>
    <mergeCell ref="A4912:D4912"/>
    <mergeCell ref="A4913:D4913"/>
    <mergeCell ref="A4902:D4902"/>
    <mergeCell ref="A4903:D4903"/>
    <mergeCell ref="A4904:D4904"/>
    <mergeCell ref="A4905:D4905"/>
    <mergeCell ref="E4905:G4905"/>
    <mergeCell ref="A4907:D4907"/>
    <mergeCell ref="A4895:H4895"/>
    <mergeCell ref="A4896:C4896"/>
    <mergeCell ref="A4897:H4897"/>
    <mergeCell ref="A4899:D4899"/>
    <mergeCell ref="A4900:D4900"/>
    <mergeCell ref="A4901:D4901"/>
    <mergeCell ref="A4889:D4889"/>
    <mergeCell ref="A4890:D4890"/>
    <mergeCell ref="A4891:D4891"/>
    <mergeCell ref="A4892:D4892"/>
    <mergeCell ref="E4892:G4892"/>
    <mergeCell ref="A4893:E4893"/>
    <mergeCell ref="F4893:H4893"/>
    <mergeCell ref="A4883:D4883"/>
    <mergeCell ref="E4883:G4883"/>
    <mergeCell ref="A4885:D4885"/>
    <mergeCell ref="A4886:D4886"/>
    <mergeCell ref="A4887:D4887"/>
    <mergeCell ref="E4887:G4887"/>
    <mergeCell ref="A4877:D4877"/>
    <mergeCell ref="A4878:D4878"/>
    <mergeCell ref="E4878:G4878"/>
    <mergeCell ref="A4880:D4880"/>
    <mergeCell ref="A4881:D4881"/>
    <mergeCell ref="A4882:D4882"/>
    <mergeCell ref="A4870:E4870"/>
    <mergeCell ref="F4870:H4870"/>
    <mergeCell ref="A4872:H4872"/>
    <mergeCell ref="A4873:C4873"/>
    <mergeCell ref="A4874:H4874"/>
    <mergeCell ref="A4876:D4876"/>
    <mergeCell ref="A4864:D4864"/>
    <mergeCell ref="E4864:G4864"/>
    <mergeCell ref="A4866:D4866"/>
    <mergeCell ref="A4867:D4867"/>
    <mergeCell ref="A4868:D4868"/>
    <mergeCell ref="A4869:D4869"/>
    <mergeCell ref="E4869:G4869"/>
    <mergeCell ref="A4858:D4858"/>
    <mergeCell ref="A4859:D4859"/>
    <mergeCell ref="A4860:D4860"/>
    <mergeCell ref="E4860:G4860"/>
    <mergeCell ref="A4862:D4862"/>
    <mergeCell ref="A4863:D4863"/>
    <mergeCell ref="A4852:D4852"/>
    <mergeCell ref="A4853:D4853"/>
    <mergeCell ref="A4854:D4854"/>
    <mergeCell ref="A4855:D4855"/>
    <mergeCell ref="E4855:G4855"/>
    <mergeCell ref="A4857:D4857"/>
    <mergeCell ref="A4845:H4845"/>
    <mergeCell ref="A4846:C4846"/>
    <mergeCell ref="A4847:H4847"/>
    <mergeCell ref="A4849:D4849"/>
    <mergeCell ref="A4850:D4850"/>
    <mergeCell ref="A4851:D4851"/>
    <mergeCell ref="A4839:D4839"/>
    <mergeCell ref="A4840:D4840"/>
    <mergeCell ref="A4841:D4841"/>
    <mergeCell ref="A4842:D4842"/>
    <mergeCell ref="E4842:G4842"/>
    <mergeCell ref="A4843:E4843"/>
    <mergeCell ref="F4843:H4843"/>
    <mergeCell ref="A4832:D4832"/>
    <mergeCell ref="A4833:D4833"/>
    <mergeCell ref="E4833:G4833"/>
    <mergeCell ref="A4835:D4835"/>
    <mergeCell ref="A4836:D4836"/>
    <mergeCell ref="A4837:D4837"/>
    <mergeCell ref="E4837:G4837"/>
    <mergeCell ref="A4826:D4826"/>
    <mergeCell ref="A4827:D4827"/>
    <mergeCell ref="A4828:D4828"/>
    <mergeCell ref="E4828:G4828"/>
    <mergeCell ref="A4830:D4830"/>
    <mergeCell ref="A4831:D4831"/>
    <mergeCell ref="A4819:C4819"/>
    <mergeCell ref="A4820:H4820"/>
    <mergeCell ref="A4822:D4822"/>
    <mergeCell ref="A4823:D4823"/>
    <mergeCell ref="A4824:D4824"/>
    <mergeCell ref="A4825:D4825"/>
    <mergeCell ref="A4814:D4814"/>
    <mergeCell ref="A4815:D4815"/>
    <mergeCell ref="E4815:G4815"/>
    <mergeCell ref="A4816:E4816"/>
    <mergeCell ref="F4816:H4816"/>
    <mergeCell ref="A4818:H4818"/>
    <mergeCell ref="A4808:D4808"/>
    <mergeCell ref="A4809:D4809"/>
    <mergeCell ref="A4810:D4810"/>
    <mergeCell ref="E4810:G4810"/>
    <mergeCell ref="A4812:D4812"/>
    <mergeCell ref="A4813:D4813"/>
    <mergeCell ref="E4801:G4801"/>
    <mergeCell ref="A4803:D4803"/>
    <mergeCell ref="A4804:D4804"/>
    <mergeCell ref="A4805:D4805"/>
    <mergeCell ref="A4806:D4806"/>
    <mergeCell ref="E4806:G4806"/>
    <mergeCell ref="A4796:D4796"/>
    <mergeCell ref="A4797:D4797"/>
    <mergeCell ref="A4798:D4798"/>
    <mergeCell ref="A4799:D4799"/>
    <mergeCell ref="A4800:D4800"/>
    <mergeCell ref="A4801:D4801"/>
    <mergeCell ref="A4789:E4789"/>
    <mergeCell ref="F4789:H4789"/>
    <mergeCell ref="A4791:H4791"/>
    <mergeCell ref="A4792:C4792"/>
    <mergeCell ref="A4793:H4793"/>
    <mergeCell ref="A4795:D4795"/>
    <mergeCell ref="A4783:D4783"/>
    <mergeCell ref="E4783:G4783"/>
    <mergeCell ref="A4785:D4785"/>
    <mergeCell ref="A4786:D4786"/>
    <mergeCell ref="A4787:D4787"/>
    <mergeCell ref="A4788:D4788"/>
    <mergeCell ref="E4788:G4788"/>
    <mergeCell ref="A4777:D4777"/>
    <mergeCell ref="A4778:D4778"/>
    <mergeCell ref="A4779:D4779"/>
    <mergeCell ref="E4779:G4779"/>
    <mergeCell ref="A4781:D4781"/>
    <mergeCell ref="A4782:D4782"/>
    <mergeCell ref="A4771:D4771"/>
    <mergeCell ref="A4772:D4772"/>
    <mergeCell ref="A4773:D4773"/>
    <mergeCell ref="A4774:D4774"/>
    <mergeCell ref="E4774:G4774"/>
    <mergeCell ref="A4776:D4776"/>
    <mergeCell ref="A4764:H4764"/>
    <mergeCell ref="A4765:C4765"/>
    <mergeCell ref="A4766:H4766"/>
    <mergeCell ref="A4768:D4768"/>
    <mergeCell ref="A4769:D4769"/>
    <mergeCell ref="A4770:D4770"/>
    <mergeCell ref="A4758:D4758"/>
    <mergeCell ref="A4759:D4759"/>
    <mergeCell ref="A4760:D4760"/>
    <mergeCell ref="A4761:D4761"/>
    <mergeCell ref="E4761:G4761"/>
    <mergeCell ref="A4762:E4762"/>
    <mergeCell ref="F4762:H4762"/>
    <mergeCell ref="A4751:D4751"/>
    <mergeCell ref="A4752:D4752"/>
    <mergeCell ref="E4752:G4752"/>
    <mergeCell ref="A4754:D4754"/>
    <mergeCell ref="A4755:D4755"/>
    <mergeCell ref="A4756:D4756"/>
    <mergeCell ref="E4756:G4756"/>
    <mergeCell ref="A4745:D4745"/>
    <mergeCell ref="A4746:D4746"/>
    <mergeCell ref="A4747:D4747"/>
    <mergeCell ref="E4747:G4747"/>
    <mergeCell ref="A4749:D4749"/>
    <mergeCell ref="A4750:D4750"/>
    <mergeCell ref="A4738:C4738"/>
    <mergeCell ref="A4739:H4739"/>
    <mergeCell ref="A4741:D4741"/>
    <mergeCell ref="A4742:D4742"/>
    <mergeCell ref="A4743:D4743"/>
    <mergeCell ref="A4744:D4744"/>
    <mergeCell ref="A4733:D4733"/>
    <mergeCell ref="A4734:D4734"/>
    <mergeCell ref="E4734:G4734"/>
    <mergeCell ref="A4735:E4735"/>
    <mergeCell ref="F4735:H4735"/>
    <mergeCell ref="A4737:H4737"/>
    <mergeCell ref="A4727:D4727"/>
    <mergeCell ref="A4728:D4728"/>
    <mergeCell ref="A4729:D4729"/>
    <mergeCell ref="E4729:G4729"/>
    <mergeCell ref="A4731:D4731"/>
    <mergeCell ref="A4732:D4732"/>
    <mergeCell ref="E4720:G4720"/>
    <mergeCell ref="A4722:D4722"/>
    <mergeCell ref="A4723:D4723"/>
    <mergeCell ref="A4724:D4724"/>
    <mergeCell ref="A4725:D4725"/>
    <mergeCell ref="E4725:G4725"/>
    <mergeCell ref="A4715:D4715"/>
    <mergeCell ref="A4716:D4716"/>
    <mergeCell ref="A4717:D4717"/>
    <mergeCell ref="A4718:D4718"/>
    <mergeCell ref="A4719:D4719"/>
    <mergeCell ref="A4720:D4720"/>
    <mergeCell ref="A4708:E4708"/>
    <mergeCell ref="F4708:H4708"/>
    <mergeCell ref="A4710:H4710"/>
    <mergeCell ref="A4711:C4711"/>
    <mergeCell ref="A4712:H4712"/>
    <mergeCell ref="A4714:D4714"/>
    <mergeCell ref="A4702:D4702"/>
    <mergeCell ref="E4702:G4702"/>
    <mergeCell ref="A4704:D4704"/>
    <mergeCell ref="A4705:D4705"/>
    <mergeCell ref="A4706:D4706"/>
    <mergeCell ref="A4707:D4707"/>
    <mergeCell ref="E4707:G4707"/>
    <mergeCell ref="A4696:D4696"/>
    <mergeCell ref="A4697:D4697"/>
    <mergeCell ref="A4698:D4698"/>
    <mergeCell ref="E4698:G4698"/>
    <mergeCell ref="A4700:D4700"/>
    <mergeCell ref="A4701:D4701"/>
    <mergeCell ref="A4690:D4690"/>
    <mergeCell ref="A4691:D4691"/>
    <mergeCell ref="A4692:D4692"/>
    <mergeCell ref="A4693:D4693"/>
    <mergeCell ref="E4693:G4693"/>
    <mergeCell ref="A4695:D4695"/>
    <mergeCell ref="A4683:H4683"/>
    <mergeCell ref="A4684:C4684"/>
    <mergeCell ref="A4685:H4685"/>
    <mergeCell ref="A4687:D4687"/>
    <mergeCell ref="A4688:D4688"/>
    <mergeCell ref="A4689:D4689"/>
    <mergeCell ref="A4677:D4677"/>
    <mergeCell ref="A4678:D4678"/>
    <mergeCell ref="A4679:D4679"/>
    <mergeCell ref="A4680:D4680"/>
    <mergeCell ref="E4680:G4680"/>
    <mergeCell ref="A4681:E4681"/>
    <mergeCell ref="F4681:H4681"/>
    <mergeCell ref="A4670:D4670"/>
    <mergeCell ref="A4671:D4671"/>
    <mergeCell ref="E4671:G4671"/>
    <mergeCell ref="A4673:D4673"/>
    <mergeCell ref="A4674:D4674"/>
    <mergeCell ref="A4675:D4675"/>
    <mergeCell ref="E4675:G4675"/>
    <mergeCell ref="A4664:D4664"/>
    <mergeCell ref="A4665:D4665"/>
    <mergeCell ref="A4666:D4666"/>
    <mergeCell ref="E4666:G4666"/>
    <mergeCell ref="A4668:D4668"/>
    <mergeCell ref="A4669:D4669"/>
    <mergeCell ref="A4657:C4657"/>
    <mergeCell ref="A4658:H4658"/>
    <mergeCell ref="A4660:D4660"/>
    <mergeCell ref="A4661:D4661"/>
    <mergeCell ref="A4662:D4662"/>
    <mergeCell ref="A4663:D4663"/>
    <mergeCell ref="A4652:D4652"/>
    <mergeCell ref="A4653:D4653"/>
    <mergeCell ref="E4653:G4653"/>
    <mergeCell ref="A4654:E4654"/>
    <mergeCell ref="F4654:H4654"/>
    <mergeCell ref="A4656:H4656"/>
    <mergeCell ref="A4646:D4646"/>
    <mergeCell ref="A4647:D4647"/>
    <mergeCell ref="A4648:D4648"/>
    <mergeCell ref="E4648:G4648"/>
    <mergeCell ref="A4650:D4650"/>
    <mergeCell ref="A4651:D4651"/>
    <mergeCell ref="E4639:G4639"/>
    <mergeCell ref="A4641:D4641"/>
    <mergeCell ref="A4642:D4642"/>
    <mergeCell ref="A4643:D4643"/>
    <mergeCell ref="A4644:D4644"/>
    <mergeCell ref="E4644:G4644"/>
    <mergeCell ref="A4634:D4634"/>
    <mergeCell ref="A4635:D4635"/>
    <mergeCell ref="A4636:D4636"/>
    <mergeCell ref="A4637:D4637"/>
    <mergeCell ref="A4638:D4638"/>
    <mergeCell ref="A4639:D4639"/>
    <mergeCell ref="A4627:E4627"/>
    <mergeCell ref="F4627:H4627"/>
    <mergeCell ref="A4629:H4629"/>
    <mergeCell ref="A4630:C4630"/>
    <mergeCell ref="A4631:H4631"/>
    <mergeCell ref="A4633:D4633"/>
    <mergeCell ref="A4621:D4621"/>
    <mergeCell ref="E4621:G4621"/>
    <mergeCell ref="A4623:D4623"/>
    <mergeCell ref="A4624:D4624"/>
    <mergeCell ref="A4625:D4625"/>
    <mergeCell ref="A4626:D4626"/>
    <mergeCell ref="E4626:G4626"/>
    <mergeCell ref="A4615:D4615"/>
    <mergeCell ref="A4616:D4616"/>
    <mergeCell ref="A4617:D4617"/>
    <mergeCell ref="E4617:G4617"/>
    <mergeCell ref="A4619:D4619"/>
    <mergeCell ref="A4620:D4620"/>
    <mergeCell ref="A4609:D4609"/>
    <mergeCell ref="A4610:D4610"/>
    <mergeCell ref="A4611:D4611"/>
    <mergeCell ref="A4612:D4612"/>
    <mergeCell ref="E4612:G4612"/>
    <mergeCell ref="A4614:D4614"/>
    <mergeCell ref="A4602:H4602"/>
    <mergeCell ref="A4603:C4603"/>
    <mergeCell ref="A4604:H4604"/>
    <mergeCell ref="A4606:D4606"/>
    <mergeCell ref="A4607:D4607"/>
    <mergeCell ref="A4608:D4608"/>
    <mergeCell ref="A4596:D4596"/>
    <mergeCell ref="A4597:D4597"/>
    <mergeCell ref="A4598:D4598"/>
    <mergeCell ref="A4599:D4599"/>
    <mergeCell ref="E4599:G4599"/>
    <mergeCell ref="A4600:E4600"/>
    <mergeCell ref="F4600:H4600"/>
    <mergeCell ref="A4589:D4589"/>
    <mergeCell ref="A4590:D4590"/>
    <mergeCell ref="E4590:G4590"/>
    <mergeCell ref="A4592:D4592"/>
    <mergeCell ref="A4593:D4593"/>
    <mergeCell ref="A4594:D4594"/>
    <mergeCell ref="E4594:G4594"/>
    <mergeCell ref="A4583:D4583"/>
    <mergeCell ref="A4584:D4584"/>
    <mergeCell ref="A4585:D4585"/>
    <mergeCell ref="E4585:G4585"/>
    <mergeCell ref="A4587:D4587"/>
    <mergeCell ref="A4588:D4588"/>
    <mergeCell ref="A4576:C4576"/>
    <mergeCell ref="A4577:H4577"/>
    <mergeCell ref="A4579:D4579"/>
    <mergeCell ref="A4580:D4580"/>
    <mergeCell ref="A4581:D4581"/>
    <mergeCell ref="A4582:D4582"/>
    <mergeCell ref="A4571:D4571"/>
    <mergeCell ref="A4572:D4572"/>
    <mergeCell ref="E4572:G4572"/>
    <mergeCell ref="A4573:E4573"/>
    <mergeCell ref="F4573:H4573"/>
    <mergeCell ref="A4575:H4575"/>
    <mergeCell ref="A4565:D4565"/>
    <mergeCell ref="A4566:D4566"/>
    <mergeCell ref="A4567:D4567"/>
    <mergeCell ref="E4567:G4567"/>
    <mergeCell ref="A4569:D4569"/>
    <mergeCell ref="A4570:D4570"/>
    <mergeCell ref="E4558:G4558"/>
    <mergeCell ref="A4560:D4560"/>
    <mergeCell ref="A4561:D4561"/>
    <mergeCell ref="A4562:D4562"/>
    <mergeCell ref="A4563:D4563"/>
    <mergeCell ref="E4563:G4563"/>
    <mergeCell ref="A4553:D4553"/>
    <mergeCell ref="A4554:D4554"/>
    <mergeCell ref="A4555:D4555"/>
    <mergeCell ref="A4556:D4556"/>
    <mergeCell ref="A4557:D4557"/>
    <mergeCell ref="A4558:D4558"/>
    <mergeCell ref="A4546:E4546"/>
    <mergeCell ref="F4546:H4546"/>
    <mergeCell ref="A4548:H4548"/>
    <mergeCell ref="A4549:C4549"/>
    <mergeCell ref="A4550:H4550"/>
    <mergeCell ref="A4552:D4552"/>
    <mergeCell ref="A4540:D4540"/>
    <mergeCell ref="E4540:G4540"/>
    <mergeCell ref="A4542:D4542"/>
    <mergeCell ref="A4543:D4543"/>
    <mergeCell ref="A4544:D4544"/>
    <mergeCell ref="A4545:D4545"/>
    <mergeCell ref="E4545:G4545"/>
    <mergeCell ref="A4534:D4534"/>
    <mergeCell ref="A4535:D4535"/>
    <mergeCell ref="A4536:D4536"/>
    <mergeCell ref="E4536:G4536"/>
    <mergeCell ref="A4538:D4538"/>
    <mergeCell ref="A4539:D4539"/>
    <mergeCell ref="A4528:D4528"/>
    <mergeCell ref="A4529:D4529"/>
    <mergeCell ref="A4530:D4530"/>
    <mergeCell ref="A4531:D4531"/>
    <mergeCell ref="E4531:G4531"/>
    <mergeCell ref="A4533:D4533"/>
    <mergeCell ref="A4521:H4521"/>
    <mergeCell ref="A4522:C4522"/>
    <mergeCell ref="A4523:H4523"/>
    <mergeCell ref="A4525:D4525"/>
    <mergeCell ref="A4526:D4526"/>
    <mergeCell ref="A4527:D4527"/>
    <mergeCell ref="A4515:D4515"/>
    <mergeCell ref="A4516:D4516"/>
    <mergeCell ref="A4517:D4517"/>
    <mergeCell ref="A4518:D4518"/>
    <mergeCell ref="E4518:G4518"/>
    <mergeCell ref="A4519:E4519"/>
    <mergeCell ref="F4519:H4519"/>
    <mergeCell ref="A4508:D4508"/>
    <mergeCell ref="A4509:D4509"/>
    <mergeCell ref="E4509:G4509"/>
    <mergeCell ref="A4511:D4511"/>
    <mergeCell ref="A4512:D4512"/>
    <mergeCell ref="A4513:D4513"/>
    <mergeCell ref="E4513:G4513"/>
    <mergeCell ref="A4502:D4502"/>
    <mergeCell ref="A4503:D4503"/>
    <mergeCell ref="A4504:D4504"/>
    <mergeCell ref="E4504:G4504"/>
    <mergeCell ref="A4506:D4506"/>
    <mergeCell ref="A4507:D4507"/>
    <mergeCell ref="A4495:C4495"/>
    <mergeCell ref="A4496:H4496"/>
    <mergeCell ref="A4498:D4498"/>
    <mergeCell ref="A4499:D4499"/>
    <mergeCell ref="A4500:D4500"/>
    <mergeCell ref="A4501:D4501"/>
    <mergeCell ref="A4490:D4490"/>
    <mergeCell ref="A4491:D4491"/>
    <mergeCell ref="E4491:G4491"/>
    <mergeCell ref="A4492:E4492"/>
    <mergeCell ref="F4492:H4492"/>
    <mergeCell ref="A4494:H4494"/>
    <mergeCell ref="A4484:D4484"/>
    <mergeCell ref="A4485:D4485"/>
    <mergeCell ref="A4486:D4486"/>
    <mergeCell ref="E4486:G4486"/>
    <mergeCell ref="A4488:D4488"/>
    <mergeCell ref="A4489:D4489"/>
    <mergeCell ref="E4477:G4477"/>
    <mergeCell ref="A4479:D4479"/>
    <mergeCell ref="A4480:D4480"/>
    <mergeCell ref="A4481:D4481"/>
    <mergeCell ref="A4482:D4482"/>
    <mergeCell ref="E4482:G4482"/>
    <mergeCell ref="A4472:D4472"/>
    <mergeCell ref="A4473:D4473"/>
    <mergeCell ref="A4474:D4474"/>
    <mergeCell ref="A4475:D4475"/>
    <mergeCell ref="A4476:D4476"/>
    <mergeCell ref="A4477:D4477"/>
    <mergeCell ref="A4465:E4465"/>
    <mergeCell ref="F4465:H4465"/>
    <mergeCell ref="A4467:H4467"/>
    <mergeCell ref="A4468:C4468"/>
    <mergeCell ref="A4469:H4469"/>
    <mergeCell ref="A4471:D4471"/>
    <mergeCell ref="A4459:D4459"/>
    <mergeCell ref="E4459:G4459"/>
    <mergeCell ref="A4461:D4461"/>
    <mergeCell ref="A4462:D4462"/>
    <mergeCell ref="A4463:D4463"/>
    <mergeCell ref="A4464:D4464"/>
    <mergeCell ref="E4464:G4464"/>
    <mergeCell ref="A4453:D4453"/>
    <mergeCell ref="A4454:D4454"/>
    <mergeCell ref="A4455:D4455"/>
    <mergeCell ref="E4455:G4455"/>
    <mergeCell ref="A4457:D4457"/>
    <mergeCell ref="A4458:D4458"/>
    <mergeCell ref="A4447:D4447"/>
    <mergeCell ref="A4448:D4448"/>
    <mergeCell ref="A4449:D4449"/>
    <mergeCell ref="A4450:D4450"/>
    <mergeCell ref="E4450:G4450"/>
    <mergeCell ref="A4452:D4452"/>
    <mergeCell ref="A4440:H4440"/>
    <mergeCell ref="A4441:C4441"/>
    <mergeCell ref="A4442:H4442"/>
    <mergeCell ref="A4444:D4444"/>
    <mergeCell ref="A4445:D4445"/>
    <mergeCell ref="A4446:D4446"/>
    <mergeCell ref="A4434:D4434"/>
    <mergeCell ref="A4435:D4435"/>
    <mergeCell ref="A4436:D4436"/>
    <mergeCell ref="A4437:D4437"/>
    <mergeCell ref="E4437:G4437"/>
    <mergeCell ref="A4438:E4438"/>
    <mergeCell ref="F4438:H4438"/>
    <mergeCell ref="A4427:D4427"/>
    <mergeCell ref="A4428:D4428"/>
    <mergeCell ref="E4428:G4428"/>
    <mergeCell ref="A4430:D4430"/>
    <mergeCell ref="A4431:D4431"/>
    <mergeCell ref="A4432:D4432"/>
    <mergeCell ref="E4432:G4432"/>
    <mergeCell ref="A4421:D4421"/>
    <mergeCell ref="A4422:D4422"/>
    <mergeCell ref="A4423:D4423"/>
    <mergeCell ref="E4423:G4423"/>
    <mergeCell ref="A4425:D4425"/>
    <mergeCell ref="A4426:D4426"/>
    <mergeCell ref="A4414:C4414"/>
    <mergeCell ref="A4415:H4415"/>
    <mergeCell ref="A4417:D4417"/>
    <mergeCell ref="A4418:D4418"/>
    <mergeCell ref="A4419:D4419"/>
    <mergeCell ref="A4420:D4420"/>
    <mergeCell ref="A4409:D4409"/>
    <mergeCell ref="A4410:D4410"/>
    <mergeCell ref="E4410:G4410"/>
    <mergeCell ref="A4411:E4411"/>
    <mergeCell ref="F4411:H4411"/>
    <mergeCell ref="A4413:H4413"/>
    <mergeCell ref="A4403:D4403"/>
    <mergeCell ref="A4404:D4404"/>
    <mergeCell ref="A4405:D4405"/>
    <mergeCell ref="E4405:G4405"/>
    <mergeCell ref="A4407:D4407"/>
    <mergeCell ref="A4408:D4408"/>
    <mergeCell ref="E4396:G4396"/>
    <mergeCell ref="A4398:D4398"/>
    <mergeCell ref="A4399:D4399"/>
    <mergeCell ref="A4400:D4400"/>
    <mergeCell ref="A4401:D4401"/>
    <mergeCell ref="E4401:G4401"/>
    <mergeCell ref="A4391:D4391"/>
    <mergeCell ref="A4392:D4392"/>
    <mergeCell ref="A4393:D4393"/>
    <mergeCell ref="A4394:D4394"/>
    <mergeCell ref="A4395:D4395"/>
    <mergeCell ref="A4396:D4396"/>
    <mergeCell ref="A4384:E4384"/>
    <mergeCell ref="F4384:H4384"/>
    <mergeCell ref="A4386:H4386"/>
    <mergeCell ref="A4387:C4387"/>
    <mergeCell ref="A4388:H4388"/>
    <mergeCell ref="A4390:D4390"/>
    <mergeCell ref="A4378:D4378"/>
    <mergeCell ref="E4378:G4378"/>
    <mergeCell ref="A4380:D4380"/>
    <mergeCell ref="A4381:D4381"/>
    <mergeCell ref="A4382:D4382"/>
    <mergeCell ref="A4383:D4383"/>
    <mergeCell ref="E4383:G4383"/>
    <mergeCell ref="A4372:D4372"/>
    <mergeCell ref="A4373:D4373"/>
    <mergeCell ref="A4374:D4374"/>
    <mergeCell ref="E4374:G4374"/>
    <mergeCell ref="A4376:D4376"/>
    <mergeCell ref="A4377:D4377"/>
    <mergeCell ref="A4366:D4366"/>
    <mergeCell ref="A4367:D4367"/>
    <mergeCell ref="A4368:D4368"/>
    <mergeCell ref="A4369:D4369"/>
    <mergeCell ref="E4369:G4369"/>
    <mergeCell ref="A4371:D4371"/>
    <mergeCell ref="A4359:H4359"/>
    <mergeCell ref="A4360:C4360"/>
    <mergeCell ref="A4361:H4361"/>
    <mergeCell ref="A4363:D4363"/>
    <mergeCell ref="A4364:D4364"/>
    <mergeCell ref="A4365:D4365"/>
    <mergeCell ref="A4353:D4353"/>
    <mergeCell ref="A4354:D4354"/>
    <mergeCell ref="A4355:D4355"/>
    <mergeCell ref="A4356:D4356"/>
    <mergeCell ref="E4356:G4356"/>
    <mergeCell ref="A4357:E4357"/>
    <mergeCell ref="F4357:H4357"/>
    <mergeCell ref="A4346:D4346"/>
    <mergeCell ref="A4347:D4347"/>
    <mergeCell ref="E4347:G4347"/>
    <mergeCell ref="A4349:D4349"/>
    <mergeCell ref="A4350:D4350"/>
    <mergeCell ref="A4351:D4351"/>
    <mergeCell ref="E4351:G4351"/>
    <mergeCell ref="A4340:D4340"/>
    <mergeCell ref="A4341:D4341"/>
    <mergeCell ref="A4342:D4342"/>
    <mergeCell ref="E4342:G4342"/>
    <mergeCell ref="A4344:D4344"/>
    <mergeCell ref="A4345:D4345"/>
    <mergeCell ref="A4333:C4333"/>
    <mergeCell ref="A4334:H4334"/>
    <mergeCell ref="A4336:D4336"/>
    <mergeCell ref="A4337:D4337"/>
    <mergeCell ref="A4338:D4338"/>
    <mergeCell ref="A4339:D4339"/>
    <mergeCell ref="A4328:D4328"/>
    <mergeCell ref="A4329:D4329"/>
    <mergeCell ref="E4329:G4329"/>
    <mergeCell ref="A4330:E4330"/>
    <mergeCell ref="F4330:H4330"/>
    <mergeCell ref="A4332:H4332"/>
    <mergeCell ref="A4322:D4322"/>
    <mergeCell ref="A4323:D4323"/>
    <mergeCell ref="A4324:D4324"/>
    <mergeCell ref="E4324:G4324"/>
    <mergeCell ref="A4326:D4326"/>
    <mergeCell ref="A4327:D4327"/>
    <mergeCell ref="E4315:G4315"/>
    <mergeCell ref="A4317:D4317"/>
    <mergeCell ref="A4318:D4318"/>
    <mergeCell ref="A4319:D4319"/>
    <mergeCell ref="A4320:D4320"/>
    <mergeCell ref="E4320:G4320"/>
    <mergeCell ref="A4310:D4310"/>
    <mergeCell ref="A4311:D4311"/>
    <mergeCell ref="A4312:D4312"/>
    <mergeCell ref="A4313:D4313"/>
    <mergeCell ref="A4314:D4314"/>
    <mergeCell ref="A4315:D4315"/>
    <mergeCell ref="A4303:E4303"/>
    <mergeCell ref="F4303:H4303"/>
    <mergeCell ref="A4305:H4305"/>
    <mergeCell ref="A4306:C4306"/>
    <mergeCell ref="A4307:H4307"/>
    <mergeCell ref="A4309:D4309"/>
    <mergeCell ref="A4297:D4297"/>
    <mergeCell ref="E4297:G4297"/>
    <mergeCell ref="A4299:D4299"/>
    <mergeCell ref="A4300:D4300"/>
    <mergeCell ref="A4301:D4301"/>
    <mergeCell ref="A4302:D4302"/>
    <mergeCell ref="E4302:G4302"/>
    <mergeCell ref="A4291:D4291"/>
    <mergeCell ref="A4292:D4292"/>
    <mergeCell ref="A4293:D4293"/>
    <mergeCell ref="E4293:G4293"/>
    <mergeCell ref="A4295:D4295"/>
    <mergeCell ref="A4296:D4296"/>
    <mergeCell ref="A4285:D4285"/>
    <mergeCell ref="A4286:D4286"/>
    <mergeCell ref="A4287:D4287"/>
    <mergeCell ref="A4288:D4288"/>
    <mergeCell ref="E4288:G4288"/>
    <mergeCell ref="A4290:D4290"/>
    <mergeCell ref="A4278:H4278"/>
    <mergeCell ref="A4279:C4279"/>
    <mergeCell ref="A4280:H4280"/>
    <mergeCell ref="A4282:D4282"/>
    <mergeCell ref="A4283:D4283"/>
    <mergeCell ref="A4284:D4284"/>
    <mergeCell ref="A4272:D4272"/>
    <mergeCell ref="A4273:D4273"/>
    <mergeCell ref="A4274:D4274"/>
    <mergeCell ref="A4275:D4275"/>
    <mergeCell ref="E4275:G4275"/>
    <mergeCell ref="A4276:E4276"/>
    <mergeCell ref="F4276:H4276"/>
    <mergeCell ref="A4265:D4265"/>
    <mergeCell ref="A4266:D4266"/>
    <mergeCell ref="E4266:G4266"/>
    <mergeCell ref="A4268:D4268"/>
    <mergeCell ref="A4269:D4269"/>
    <mergeCell ref="A4270:D4270"/>
    <mergeCell ref="E4270:G4270"/>
    <mergeCell ref="A4259:D4259"/>
    <mergeCell ref="A4260:D4260"/>
    <mergeCell ref="A4261:D4261"/>
    <mergeCell ref="E4261:G4261"/>
    <mergeCell ref="A4263:D4263"/>
    <mergeCell ref="A4264:D4264"/>
    <mergeCell ref="A4252:C4252"/>
    <mergeCell ref="A4253:H4253"/>
    <mergeCell ref="A4255:D4255"/>
    <mergeCell ref="A4256:D4256"/>
    <mergeCell ref="A4257:D4257"/>
    <mergeCell ref="A4258:D4258"/>
    <mergeCell ref="A4247:D4247"/>
    <mergeCell ref="A4248:D4248"/>
    <mergeCell ref="E4248:G4248"/>
    <mergeCell ref="A4249:E4249"/>
    <mergeCell ref="F4249:H4249"/>
    <mergeCell ref="A4251:H4251"/>
    <mergeCell ref="A4241:D4241"/>
    <mergeCell ref="A4242:D4242"/>
    <mergeCell ref="A4243:D4243"/>
    <mergeCell ref="E4243:G4243"/>
    <mergeCell ref="A4245:D4245"/>
    <mergeCell ref="A4246:D4246"/>
    <mergeCell ref="E4234:G4234"/>
    <mergeCell ref="A4236:D4236"/>
    <mergeCell ref="A4237:D4237"/>
    <mergeCell ref="A4238:D4238"/>
    <mergeCell ref="A4239:D4239"/>
    <mergeCell ref="E4239:G4239"/>
    <mergeCell ref="A4229:D4229"/>
    <mergeCell ref="A4230:D4230"/>
    <mergeCell ref="A4231:D4231"/>
    <mergeCell ref="A4232:D4232"/>
    <mergeCell ref="A4233:D4233"/>
    <mergeCell ref="A4234:D4234"/>
    <mergeCell ref="A4222:E4222"/>
    <mergeCell ref="F4222:H4222"/>
    <mergeCell ref="A4224:H4224"/>
    <mergeCell ref="A4225:C4225"/>
    <mergeCell ref="A4226:H4226"/>
    <mergeCell ref="A4228:D4228"/>
    <mergeCell ref="A4216:D4216"/>
    <mergeCell ref="E4216:G4216"/>
    <mergeCell ref="A4218:D4218"/>
    <mergeCell ref="A4219:D4219"/>
    <mergeCell ref="A4220:D4220"/>
    <mergeCell ref="A4221:D4221"/>
    <mergeCell ref="E4221:G4221"/>
    <mergeCell ref="A4210:D4210"/>
    <mergeCell ref="A4211:D4211"/>
    <mergeCell ref="A4212:D4212"/>
    <mergeCell ref="E4212:G4212"/>
    <mergeCell ref="A4214:D4214"/>
    <mergeCell ref="A4215:D4215"/>
    <mergeCell ref="A4204:D4204"/>
    <mergeCell ref="A4205:D4205"/>
    <mergeCell ref="A4206:D4206"/>
    <mergeCell ref="A4207:D4207"/>
    <mergeCell ref="E4207:G4207"/>
    <mergeCell ref="A4209:D4209"/>
    <mergeCell ref="A4197:C4197"/>
    <mergeCell ref="A4198:H4198"/>
    <mergeCell ref="A4200:D4200"/>
    <mergeCell ref="A4201:D4201"/>
    <mergeCell ref="A4202:D4202"/>
    <mergeCell ref="A4203:D4203"/>
    <mergeCell ref="A4192:D4192"/>
    <mergeCell ref="A4193:D4193"/>
    <mergeCell ref="E4193:G4193"/>
    <mergeCell ref="A4194:E4194"/>
    <mergeCell ref="F4194:H4194"/>
    <mergeCell ref="A4196:H4196"/>
    <mergeCell ref="A4186:D4186"/>
    <mergeCell ref="A4187:D4187"/>
    <mergeCell ref="A4188:D4188"/>
    <mergeCell ref="E4188:G4188"/>
    <mergeCell ref="A4190:D4190"/>
    <mergeCell ref="A4191:D4191"/>
    <mergeCell ref="A4179:D4179"/>
    <mergeCell ref="E4179:G4179"/>
    <mergeCell ref="A4181:D4181"/>
    <mergeCell ref="A4182:D4182"/>
    <mergeCell ref="A4183:D4183"/>
    <mergeCell ref="A4184:D4184"/>
    <mergeCell ref="E4184:G4184"/>
    <mergeCell ref="A4173:D4173"/>
    <mergeCell ref="A4174:D4174"/>
    <mergeCell ref="A4175:D4175"/>
    <mergeCell ref="A4176:D4176"/>
    <mergeCell ref="A4177:D4177"/>
    <mergeCell ref="A4178:D4178"/>
    <mergeCell ref="A4166:E4166"/>
    <mergeCell ref="F4166:H4166"/>
    <mergeCell ref="A4168:H4168"/>
    <mergeCell ref="A4169:C4169"/>
    <mergeCell ref="A4170:H4170"/>
    <mergeCell ref="A4172:D4172"/>
    <mergeCell ref="A4160:D4160"/>
    <mergeCell ref="E4160:G4160"/>
    <mergeCell ref="A4162:D4162"/>
    <mergeCell ref="A4163:D4163"/>
    <mergeCell ref="A4164:D4164"/>
    <mergeCell ref="A4165:D4165"/>
    <mergeCell ref="E4165:G4165"/>
    <mergeCell ref="A4154:D4154"/>
    <mergeCell ref="A4155:D4155"/>
    <mergeCell ref="A4156:D4156"/>
    <mergeCell ref="E4156:G4156"/>
    <mergeCell ref="A4158:D4158"/>
    <mergeCell ref="A4159:D4159"/>
    <mergeCell ref="A4148:D4148"/>
    <mergeCell ref="A4149:D4149"/>
    <mergeCell ref="A4150:D4150"/>
    <mergeCell ref="A4151:D4151"/>
    <mergeCell ref="E4151:G4151"/>
    <mergeCell ref="A4153:D4153"/>
    <mergeCell ref="A4141:C4141"/>
    <mergeCell ref="A4142:H4142"/>
    <mergeCell ref="A4144:D4144"/>
    <mergeCell ref="A4145:D4145"/>
    <mergeCell ref="A4146:D4146"/>
    <mergeCell ref="A4147:D4147"/>
    <mergeCell ref="A4136:D4136"/>
    <mergeCell ref="A4137:D4137"/>
    <mergeCell ref="E4137:G4137"/>
    <mergeCell ref="A4138:E4138"/>
    <mergeCell ref="F4138:H4138"/>
    <mergeCell ref="A4140:H4140"/>
    <mergeCell ref="A4130:D4130"/>
    <mergeCell ref="A4131:D4131"/>
    <mergeCell ref="A4132:D4132"/>
    <mergeCell ref="E4132:G4132"/>
    <mergeCell ref="A4134:D4134"/>
    <mergeCell ref="A4135:D4135"/>
    <mergeCell ref="E4123:G4123"/>
    <mergeCell ref="A4125:D4125"/>
    <mergeCell ref="A4126:D4126"/>
    <mergeCell ref="A4127:D4127"/>
    <mergeCell ref="A4128:D4128"/>
    <mergeCell ref="E4128:G4128"/>
    <mergeCell ref="A4118:D4118"/>
    <mergeCell ref="A4119:D4119"/>
    <mergeCell ref="A4120:D4120"/>
    <mergeCell ref="A4121:D4121"/>
    <mergeCell ref="A4122:D4122"/>
    <mergeCell ref="A4123:D4123"/>
    <mergeCell ref="A4111:H4111"/>
    <mergeCell ref="A4112:C4112"/>
    <mergeCell ref="A4113:H4113"/>
    <mergeCell ref="A4115:D4115"/>
    <mergeCell ref="A4116:D4116"/>
    <mergeCell ref="A4117:D4117"/>
    <mergeCell ref="A4105:D4105"/>
    <mergeCell ref="A4106:D4106"/>
    <mergeCell ref="A4107:D4107"/>
    <mergeCell ref="A4108:D4108"/>
    <mergeCell ref="E4108:G4108"/>
    <mergeCell ref="A4109:E4109"/>
    <mergeCell ref="F4109:H4109"/>
    <mergeCell ref="A4099:D4099"/>
    <mergeCell ref="E4099:G4099"/>
    <mergeCell ref="A4101:D4101"/>
    <mergeCell ref="A4102:D4102"/>
    <mergeCell ref="A4103:D4103"/>
    <mergeCell ref="E4103:G4103"/>
    <mergeCell ref="A4093:D4093"/>
    <mergeCell ref="A4094:D4094"/>
    <mergeCell ref="E4094:G4094"/>
    <mergeCell ref="A4096:D4096"/>
    <mergeCell ref="A4097:D4097"/>
    <mergeCell ref="A4098:D4098"/>
    <mergeCell ref="A4086:H4086"/>
    <mergeCell ref="A4087:C4087"/>
    <mergeCell ref="A4088:H4088"/>
    <mergeCell ref="A4090:D4090"/>
    <mergeCell ref="A4091:D4091"/>
    <mergeCell ref="A4092:D4092"/>
    <mergeCell ref="A4080:D4080"/>
    <mergeCell ref="A4081:D4081"/>
    <mergeCell ref="A4082:D4082"/>
    <mergeCell ref="A4083:D4083"/>
    <mergeCell ref="E4083:G4083"/>
    <mergeCell ref="A4084:E4084"/>
    <mergeCell ref="F4084:H4084"/>
    <mergeCell ref="A4073:D4073"/>
    <mergeCell ref="A4074:D4074"/>
    <mergeCell ref="E4074:G4074"/>
    <mergeCell ref="A4076:D4076"/>
    <mergeCell ref="A4077:D4077"/>
    <mergeCell ref="A4078:D4078"/>
    <mergeCell ref="E4078:G4078"/>
    <mergeCell ref="A4067:D4067"/>
    <mergeCell ref="A4068:D4068"/>
    <mergeCell ref="A4069:D4069"/>
    <mergeCell ref="E4069:G4069"/>
    <mergeCell ref="A4071:D4071"/>
    <mergeCell ref="A4072:D4072"/>
    <mergeCell ref="A4060:H4060"/>
    <mergeCell ref="A4062:D4062"/>
    <mergeCell ref="A4063:D4063"/>
    <mergeCell ref="A4064:D4064"/>
    <mergeCell ref="A4065:D4065"/>
    <mergeCell ref="A4066:D4066"/>
    <mergeCell ref="A4055:D4055"/>
    <mergeCell ref="E4055:G4055"/>
    <mergeCell ref="A4056:E4056"/>
    <mergeCell ref="F4056:H4056"/>
    <mergeCell ref="A4058:H4058"/>
    <mergeCell ref="A4059:C4059"/>
    <mergeCell ref="A4049:D4049"/>
    <mergeCell ref="A4050:D4050"/>
    <mergeCell ref="E4050:G4050"/>
    <mergeCell ref="A4052:D4052"/>
    <mergeCell ref="A4053:D4053"/>
    <mergeCell ref="A4054:D4054"/>
    <mergeCell ref="A4043:D4043"/>
    <mergeCell ref="A4044:D4044"/>
    <mergeCell ref="A4045:D4045"/>
    <mergeCell ref="A4046:D4046"/>
    <mergeCell ref="E4046:G4046"/>
    <mergeCell ref="A4048:D4048"/>
    <mergeCell ref="A4037:D4037"/>
    <mergeCell ref="A4038:D4038"/>
    <mergeCell ref="A4039:D4039"/>
    <mergeCell ref="A4040:D4040"/>
    <mergeCell ref="A4041:D4041"/>
    <mergeCell ref="E4041:G4041"/>
    <mergeCell ref="A4030:H4030"/>
    <mergeCell ref="A4031:C4031"/>
    <mergeCell ref="A4032:H4032"/>
    <mergeCell ref="A4034:D4034"/>
    <mergeCell ref="A4035:D4035"/>
    <mergeCell ref="A4036:D4036"/>
    <mergeCell ref="A4024:D4024"/>
    <mergeCell ref="A4025:D4025"/>
    <mergeCell ref="A4026:D4026"/>
    <mergeCell ref="A4027:D4027"/>
    <mergeCell ref="E4027:G4027"/>
    <mergeCell ref="A4028:E4028"/>
    <mergeCell ref="F4028:H4028"/>
    <mergeCell ref="A4017:D4017"/>
    <mergeCell ref="A4018:D4018"/>
    <mergeCell ref="E4018:G4018"/>
    <mergeCell ref="A4020:D4020"/>
    <mergeCell ref="A4021:D4021"/>
    <mergeCell ref="A4022:D4022"/>
    <mergeCell ref="E4022:G4022"/>
    <mergeCell ref="A4011:D4011"/>
    <mergeCell ref="A4012:D4012"/>
    <mergeCell ref="A4013:D4013"/>
    <mergeCell ref="A4014:D4014"/>
    <mergeCell ref="E4014:G4014"/>
    <mergeCell ref="A4016:D4016"/>
    <mergeCell ref="A4004:C4004"/>
    <mergeCell ref="A4005:H4005"/>
    <mergeCell ref="A4007:D4007"/>
    <mergeCell ref="A4008:D4008"/>
    <mergeCell ref="A4009:D4009"/>
    <mergeCell ref="A4010:D4010"/>
    <mergeCell ref="A3999:D3999"/>
    <mergeCell ref="A4000:D4000"/>
    <mergeCell ref="E4000:G4000"/>
    <mergeCell ref="A4001:E4001"/>
    <mergeCell ref="F4001:H4001"/>
    <mergeCell ref="A4003:H4003"/>
    <mergeCell ref="A3993:D3993"/>
    <mergeCell ref="A3994:D3994"/>
    <mergeCell ref="A3995:D3995"/>
    <mergeCell ref="E3995:G3995"/>
    <mergeCell ref="A3997:D3997"/>
    <mergeCell ref="A3998:D3998"/>
    <mergeCell ref="E3985:G3985"/>
    <mergeCell ref="A3987:D3987"/>
    <mergeCell ref="A3988:D3988"/>
    <mergeCell ref="A3989:D3989"/>
    <mergeCell ref="A3990:D3990"/>
    <mergeCell ref="A3991:D3991"/>
    <mergeCell ref="E3991:G3991"/>
    <mergeCell ref="A3980:D3980"/>
    <mergeCell ref="A3981:D3981"/>
    <mergeCell ref="A3982:D3982"/>
    <mergeCell ref="A3983:D3983"/>
    <mergeCell ref="A3984:D3984"/>
    <mergeCell ref="A3985:D3985"/>
    <mergeCell ref="A3973:C3973"/>
    <mergeCell ref="A3974:H3974"/>
    <mergeCell ref="A3976:D3976"/>
    <mergeCell ref="A3977:D3977"/>
    <mergeCell ref="A3978:D3978"/>
    <mergeCell ref="A3979:D3979"/>
    <mergeCell ref="A3968:D3968"/>
    <mergeCell ref="A3969:D3969"/>
    <mergeCell ref="E3969:G3969"/>
    <mergeCell ref="A3970:E3970"/>
    <mergeCell ref="F3970:H3970"/>
    <mergeCell ref="A3972:H3972"/>
    <mergeCell ref="A3962:D3962"/>
    <mergeCell ref="A3963:D3963"/>
    <mergeCell ref="A3964:D3964"/>
    <mergeCell ref="E3964:G3964"/>
    <mergeCell ref="A3966:D3966"/>
    <mergeCell ref="A3967:D3967"/>
    <mergeCell ref="E3954:G3954"/>
    <mergeCell ref="A3956:D3956"/>
    <mergeCell ref="A3957:D3957"/>
    <mergeCell ref="A3958:D3958"/>
    <mergeCell ref="A3959:D3959"/>
    <mergeCell ref="A3960:D3960"/>
    <mergeCell ref="E3960:G3960"/>
    <mergeCell ref="A3949:D3949"/>
    <mergeCell ref="A3950:D3950"/>
    <mergeCell ref="A3951:D3951"/>
    <mergeCell ref="A3952:D3952"/>
    <mergeCell ref="A3953:D3953"/>
    <mergeCell ref="A3954:D3954"/>
    <mergeCell ref="A3942:C3942"/>
    <mergeCell ref="A3943:H3943"/>
    <mergeCell ref="A3945:D3945"/>
    <mergeCell ref="A3946:D3946"/>
    <mergeCell ref="A3947:D3947"/>
    <mergeCell ref="A3948:D3948"/>
    <mergeCell ref="A3937:D3937"/>
    <mergeCell ref="A3938:D3938"/>
    <mergeCell ref="E3938:G3938"/>
    <mergeCell ref="A3939:E3939"/>
    <mergeCell ref="F3939:H3939"/>
    <mergeCell ref="A3941:H3941"/>
    <mergeCell ref="A3931:D3931"/>
    <mergeCell ref="A3932:D3932"/>
    <mergeCell ref="A3933:D3933"/>
    <mergeCell ref="E3933:G3933"/>
    <mergeCell ref="A3935:D3935"/>
    <mergeCell ref="A3936:D3936"/>
    <mergeCell ref="A3925:D3925"/>
    <mergeCell ref="A3926:D3926"/>
    <mergeCell ref="A3927:D3927"/>
    <mergeCell ref="A3928:D3928"/>
    <mergeCell ref="A3929:D3929"/>
    <mergeCell ref="E3929:G3929"/>
    <mergeCell ref="A3919:D3919"/>
    <mergeCell ref="A3920:D3920"/>
    <mergeCell ref="A3921:D3921"/>
    <mergeCell ref="A3922:D3922"/>
    <mergeCell ref="A3923:D3923"/>
    <mergeCell ref="E3923:G3923"/>
    <mergeCell ref="A3912:H3912"/>
    <mergeCell ref="A3914:D3914"/>
    <mergeCell ref="A3915:D3915"/>
    <mergeCell ref="A3916:D3916"/>
    <mergeCell ref="A3917:D3917"/>
    <mergeCell ref="A3918:D3918"/>
    <mergeCell ref="A3907:D3907"/>
    <mergeCell ref="E3907:G3907"/>
    <mergeCell ref="A3908:E3908"/>
    <mergeCell ref="F3908:H3908"/>
    <mergeCell ref="A3910:H3910"/>
    <mergeCell ref="A3911:C3911"/>
    <mergeCell ref="A3901:D3901"/>
    <mergeCell ref="A3902:D3902"/>
    <mergeCell ref="E3902:G3902"/>
    <mergeCell ref="A3904:D3904"/>
    <mergeCell ref="A3905:D3905"/>
    <mergeCell ref="A3906:D3906"/>
    <mergeCell ref="A3895:D3895"/>
    <mergeCell ref="A3896:D3896"/>
    <mergeCell ref="A3897:D3897"/>
    <mergeCell ref="A3898:D3898"/>
    <mergeCell ref="E3898:G3898"/>
    <mergeCell ref="A3900:D3900"/>
    <mergeCell ref="A3889:D3889"/>
    <mergeCell ref="A3890:D3890"/>
    <mergeCell ref="A3891:D3891"/>
    <mergeCell ref="A3892:D3892"/>
    <mergeCell ref="E3892:G3892"/>
    <mergeCell ref="A3894:D3894"/>
    <mergeCell ref="A3882:H3882"/>
    <mergeCell ref="A3883:C3883"/>
    <mergeCell ref="A3884:H3884"/>
    <mergeCell ref="A3886:D3886"/>
    <mergeCell ref="A3887:D3887"/>
    <mergeCell ref="A3888:D3888"/>
    <mergeCell ref="A3876:D3876"/>
    <mergeCell ref="A3877:D3877"/>
    <mergeCell ref="A3878:D3878"/>
    <mergeCell ref="A3879:D3879"/>
    <mergeCell ref="E3879:G3879"/>
    <mergeCell ref="A3880:E3880"/>
    <mergeCell ref="F3880:H3880"/>
    <mergeCell ref="A3869:D3869"/>
    <mergeCell ref="A3870:D3870"/>
    <mergeCell ref="E3870:G3870"/>
    <mergeCell ref="A3872:D3872"/>
    <mergeCell ref="A3873:D3873"/>
    <mergeCell ref="A3874:D3874"/>
    <mergeCell ref="E3874:G3874"/>
    <mergeCell ref="A3863:D3863"/>
    <mergeCell ref="A3864:D3864"/>
    <mergeCell ref="A3865:D3865"/>
    <mergeCell ref="E3865:G3865"/>
    <mergeCell ref="A3867:D3867"/>
    <mergeCell ref="A3868:D3868"/>
    <mergeCell ref="A3856:H3856"/>
    <mergeCell ref="A3857:C3857"/>
    <mergeCell ref="A3858:H3858"/>
    <mergeCell ref="A3860:D3860"/>
    <mergeCell ref="A3861:D3861"/>
    <mergeCell ref="A3862:D3862"/>
    <mergeCell ref="A3850:D3850"/>
    <mergeCell ref="A3851:D3851"/>
    <mergeCell ref="A3852:D3852"/>
    <mergeCell ref="A3853:D3853"/>
    <mergeCell ref="E3853:G3853"/>
    <mergeCell ref="A3854:E3854"/>
    <mergeCell ref="F3854:H3854"/>
    <mergeCell ref="A3844:D3844"/>
    <mergeCell ref="E3844:G3844"/>
    <mergeCell ref="A3846:D3846"/>
    <mergeCell ref="A3847:D3847"/>
    <mergeCell ref="A3848:D3848"/>
    <mergeCell ref="E3848:G3848"/>
    <mergeCell ref="A3838:D3838"/>
    <mergeCell ref="E3838:G3838"/>
    <mergeCell ref="A3840:D3840"/>
    <mergeCell ref="A3841:D3841"/>
    <mergeCell ref="A3842:D3842"/>
    <mergeCell ref="A3843:D3843"/>
    <mergeCell ref="A3832:D3832"/>
    <mergeCell ref="A3833:D3833"/>
    <mergeCell ref="A3834:D3834"/>
    <mergeCell ref="A3835:D3835"/>
    <mergeCell ref="A3836:D3836"/>
    <mergeCell ref="A3837:D3837"/>
    <mergeCell ref="A3825:H3825"/>
    <mergeCell ref="A3826:C3826"/>
    <mergeCell ref="A3827:H3827"/>
    <mergeCell ref="A3829:D3829"/>
    <mergeCell ref="A3830:D3830"/>
    <mergeCell ref="A3831:D3831"/>
    <mergeCell ref="A3819:D3819"/>
    <mergeCell ref="A3820:D3820"/>
    <mergeCell ref="A3821:D3821"/>
    <mergeCell ref="A3822:D3822"/>
    <mergeCell ref="E3822:G3822"/>
    <mergeCell ref="A3823:E3823"/>
    <mergeCell ref="F3823:H3823"/>
    <mergeCell ref="A3813:D3813"/>
    <mergeCell ref="E3813:G3813"/>
    <mergeCell ref="A3815:D3815"/>
    <mergeCell ref="A3816:D3816"/>
    <mergeCell ref="A3817:D3817"/>
    <mergeCell ref="E3817:G3817"/>
    <mergeCell ref="A3807:D3807"/>
    <mergeCell ref="E3807:G3807"/>
    <mergeCell ref="A3809:D3809"/>
    <mergeCell ref="A3810:D3810"/>
    <mergeCell ref="A3811:D3811"/>
    <mergeCell ref="A3812:D3812"/>
    <mergeCell ref="A3801:D3801"/>
    <mergeCell ref="A3802:D3802"/>
    <mergeCell ref="A3803:D3803"/>
    <mergeCell ref="A3804:D3804"/>
    <mergeCell ref="A3805:D3805"/>
    <mergeCell ref="A3806:D3806"/>
    <mergeCell ref="A3794:H3794"/>
    <mergeCell ref="A3795:C3795"/>
    <mergeCell ref="A3796:H3796"/>
    <mergeCell ref="A3798:D3798"/>
    <mergeCell ref="A3799:D3799"/>
    <mergeCell ref="A3800:D3800"/>
    <mergeCell ref="A3788:D3788"/>
    <mergeCell ref="A3789:D3789"/>
    <mergeCell ref="A3790:D3790"/>
    <mergeCell ref="A3791:D3791"/>
    <mergeCell ref="E3791:G3791"/>
    <mergeCell ref="A3792:E3792"/>
    <mergeCell ref="F3792:H3792"/>
    <mergeCell ref="A3781:D3781"/>
    <mergeCell ref="A3782:D3782"/>
    <mergeCell ref="E3782:G3782"/>
    <mergeCell ref="A3784:D3784"/>
    <mergeCell ref="A3785:D3785"/>
    <mergeCell ref="A3786:D3786"/>
    <mergeCell ref="E3786:G3786"/>
    <mergeCell ref="A3775:D3775"/>
    <mergeCell ref="A3776:D3776"/>
    <mergeCell ref="E3776:G3776"/>
    <mergeCell ref="A3778:D3778"/>
    <mergeCell ref="A3779:D3779"/>
    <mergeCell ref="A3780:D3780"/>
    <mergeCell ref="A3768:C3768"/>
    <mergeCell ref="A3769:H3769"/>
    <mergeCell ref="A3771:D3771"/>
    <mergeCell ref="A3772:D3772"/>
    <mergeCell ref="A3773:D3773"/>
    <mergeCell ref="A3774:D3774"/>
    <mergeCell ref="A3763:D3763"/>
    <mergeCell ref="A3764:D3764"/>
    <mergeCell ref="E3764:G3764"/>
    <mergeCell ref="A3765:E3765"/>
    <mergeCell ref="F3765:H3765"/>
    <mergeCell ref="A3767:H3767"/>
    <mergeCell ref="A3757:D3757"/>
    <mergeCell ref="A3758:D3758"/>
    <mergeCell ref="A3759:D3759"/>
    <mergeCell ref="E3759:G3759"/>
    <mergeCell ref="A3761:D3761"/>
    <mergeCell ref="A3762:D3762"/>
    <mergeCell ref="A3751:D3751"/>
    <mergeCell ref="A3752:D3752"/>
    <mergeCell ref="A3753:D3753"/>
    <mergeCell ref="A3754:D3754"/>
    <mergeCell ref="A3755:D3755"/>
    <mergeCell ref="E3755:G3755"/>
    <mergeCell ref="A3745:D3745"/>
    <mergeCell ref="A3746:D3746"/>
    <mergeCell ref="A3747:D3747"/>
    <mergeCell ref="A3748:D3748"/>
    <mergeCell ref="A3749:D3749"/>
    <mergeCell ref="E3749:G3749"/>
    <mergeCell ref="A3738:C3738"/>
    <mergeCell ref="A3739:H3739"/>
    <mergeCell ref="A3741:D3741"/>
    <mergeCell ref="A3742:D3742"/>
    <mergeCell ref="A3743:D3743"/>
    <mergeCell ref="A3744:D3744"/>
    <mergeCell ref="A3733:D3733"/>
    <mergeCell ref="A3734:D3734"/>
    <mergeCell ref="E3734:G3734"/>
    <mergeCell ref="A3735:E3735"/>
    <mergeCell ref="F3735:H3735"/>
    <mergeCell ref="A3737:H3737"/>
    <mergeCell ref="A3727:D3727"/>
    <mergeCell ref="A3728:D3728"/>
    <mergeCell ref="A3729:D3729"/>
    <mergeCell ref="E3729:G3729"/>
    <mergeCell ref="A3731:D3731"/>
    <mergeCell ref="A3732:D3732"/>
    <mergeCell ref="E3719:G3719"/>
    <mergeCell ref="A3721:D3721"/>
    <mergeCell ref="A3722:D3722"/>
    <mergeCell ref="A3723:D3723"/>
    <mergeCell ref="A3724:D3724"/>
    <mergeCell ref="A3725:D3725"/>
    <mergeCell ref="E3725:G3725"/>
    <mergeCell ref="A3714:D3714"/>
    <mergeCell ref="A3715:D3715"/>
    <mergeCell ref="A3716:D3716"/>
    <mergeCell ref="A3717:D3717"/>
    <mergeCell ref="A3718:D3718"/>
    <mergeCell ref="A3719:D3719"/>
    <mergeCell ref="A3707:H3707"/>
    <mergeCell ref="A3708:C3708"/>
    <mergeCell ref="A3709:H3709"/>
    <mergeCell ref="A3711:D3711"/>
    <mergeCell ref="A3712:D3712"/>
    <mergeCell ref="A3713:D3713"/>
    <mergeCell ref="A3701:D3701"/>
    <mergeCell ref="A3702:D3702"/>
    <mergeCell ref="A3703:D3703"/>
    <mergeCell ref="A3704:D3704"/>
    <mergeCell ref="E3704:G3704"/>
    <mergeCell ref="A3705:E3705"/>
    <mergeCell ref="F3705:H3705"/>
    <mergeCell ref="A3694:D3694"/>
    <mergeCell ref="A3695:D3695"/>
    <mergeCell ref="E3695:G3695"/>
    <mergeCell ref="A3697:D3697"/>
    <mergeCell ref="A3698:D3698"/>
    <mergeCell ref="A3699:D3699"/>
    <mergeCell ref="E3699:G3699"/>
    <mergeCell ref="A3688:D3688"/>
    <mergeCell ref="A3689:D3689"/>
    <mergeCell ref="E3689:G3689"/>
    <mergeCell ref="A3691:D3691"/>
    <mergeCell ref="A3692:D3692"/>
    <mergeCell ref="A3693:D3693"/>
    <mergeCell ref="A3682:D3682"/>
    <mergeCell ref="A3683:D3683"/>
    <mergeCell ref="A3684:D3684"/>
    <mergeCell ref="A3685:D3685"/>
    <mergeCell ref="A3686:D3686"/>
    <mergeCell ref="A3687:D3687"/>
    <mergeCell ref="A3675:H3675"/>
    <mergeCell ref="A3676:C3676"/>
    <mergeCell ref="A3677:H3677"/>
    <mergeCell ref="A3679:D3679"/>
    <mergeCell ref="A3680:D3680"/>
    <mergeCell ref="A3681:D3681"/>
    <mergeCell ref="A3669:D3669"/>
    <mergeCell ref="A3670:D3670"/>
    <mergeCell ref="A3671:D3671"/>
    <mergeCell ref="A3672:D3672"/>
    <mergeCell ref="E3672:G3672"/>
    <mergeCell ref="A3673:E3673"/>
    <mergeCell ref="F3673:H3673"/>
    <mergeCell ref="A3662:D3662"/>
    <mergeCell ref="A3663:D3663"/>
    <mergeCell ref="E3663:G3663"/>
    <mergeCell ref="A3665:D3665"/>
    <mergeCell ref="A3666:D3666"/>
    <mergeCell ref="A3667:D3667"/>
    <mergeCell ref="E3667:G3667"/>
    <mergeCell ref="A3656:D3656"/>
    <mergeCell ref="A3657:D3657"/>
    <mergeCell ref="E3657:G3657"/>
    <mergeCell ref="A3659:D3659"/>
    <mergeCell ref="A3660:D3660"/>
    <mergeCell ref="A3661:D3661"/>
    <mergeCell ref="A3649:H3649"/>
    <mergeCell ref="A3650:C3650"/>
    <mergeCell ref="A3651:H3651"/>
    <mergeCell ref="A3653:D3653"/>
    <mergeCell ref="A3654:D3654"/>
    <mergeCell ref="A3655:D3655"/>
    <mergeCell ref="A3643:D3643"/>
    <mergeCell ref="A3644:D3644"/>
    <mergeCell ref="A3645:D3645"/>
    <mergeCell ref="A3646:D3646"/>
    <mergeCell ref="E3646:G3646"/>
    <mergeCell ref="A3647:E3647"/>
    <mergeCell ref="F3647:H3647"/>
    <mergeCell ref="A3636:D3636"/>
    <mergeCell ref="A3637:D3637"/>
    <mergeCell ref="E3637:G3637"/>
    <mergeCell ref="A3639:D3639"/>
    <mergeCell ref="A3640:D3640"/>
    <mergeCell ref="A3641:D3641"/>
    <mergeCell ref="E3641:G3641"/>
    <mergeCell ref="A3630:D3630"/>
    <mergeCell ref="A3631:D3631"/>
    <mergeCell ref="E3631:G3631"/>
    <mergeCell ref="A3633:D3633"/>
    <mergeCell ref="A3634:D3634"/>
    <mergeCell ref="A3635:D3635"/>
    <mergeCell ref="A3623:H3623"/>
    <mergeCell ref="A3624:C3624"/>
    <mergeCell ref="A3625:H3625"/>
    <mergeCell ref="A3627:D3627"/>
    <mergeCell ref="A3628:D3628"/>
    <mergeCell ref="A3629:D3629"/>
    <mergeCell ref="A3617:D3617"/>
    <mergeCell ref="A3618:D3618"/>
    <mergeCell ref="A3619:D3619"/>
    <mergeCell ref="A3620:D3620"/>
    <mergeCell ref="E3620:G3620"/>
    <mergeCell ref="A3621:E3621"/>
    <mergeCell ref="F3621:H3621"/>
    <mergeCell ref="A3610:D3610"/>
    <mergeCell ref="A3611:D3611"/>
    <mergeCell ref="E3611:G3611"/>
    <mergeCell ref="A3613:D3613"/>
    <mergeCell ref="A3614:D3614"/>
    <mergeCell ref="A3615:D3615"/>
    <mergeCell ref="E3615:G3615"/>
    <mergeCell ref="A3604:D3604"/>
    <mergeCell ref="A3605:D3605"/>
    <mergeCell ref="E3605:G3605"/>
    <mergeCell ref="A3607:D3607"/>
    <mergeCell ref="A3608:D3608"/>
    <mergeCell ref="A3609:D3609"/>
    <mergeCell ref="A3597:C3597"/>
    <mergeCell ref="A3598:H3598"/>
    <mergeCell ref="A3600:D3600"/>
    <mergeCell ref="A3601:D3601"/>
    <mergeCell ref="A3602:D3602"/>
    <mergeCell ref="A3603:D3603"/>
    <mergeCell ref="A3592:D3592"/>
    <mergeCell ref="A3593:D3593"/>
    <mergeCell ref="E3593:G3593"/>
    <mergeCell ref="A3594:E3594"/>
    <mergeCell ref="F3594:H3594"/>
    <mergeCell ref="A3596:H3596"/>
    <mergeCell ref="A3586:D3586"/>
    <mergeCell ref="A3587:D3587"/>
    <mergeCell ref="A3588:D3588"/>
    <mergeCell ref="E3588:G3588"/>
    <mergeCell ref="A3590:D3590"/>
    <mergeCell ref="A3591:D3591"/>
    <mergeCell ref="A3580:D3580"/>
    <mergeCell ref="A3581:D3581"/>
    <mergeCell ref="A3582:D3582"/>
    <mergeCell ref="A3583:D3583"/>
    <mergeCell ref="A3584:D3584"/>
    <mergeCell ref="E3584:G3584"/>
    <mergeCell ref="A3574:D3574"/>
    <mergeCell ref="A3575:D3575"/>
    <mergeCell ref="A3576:D3576"/>
    <mergeCell ref="A3577:D3577"/>
    <mergeCell ref="A3578:D3578"/>
    <mergeCell ref="E3578:G3578"/>
    <mergeCell ref="A3567:C3567"/>
    <mergeCell ref="A3568:H3568"/>
    <mergeCell ref="A3570:D3570"/>
    <mergeCell ref="A3571:D3571"/>
    <mergeCell ref="A3572:D3572"/>
    <mergeCell ref="A3573:D3573"/>
    <mergeCell ref="A3562:D3562"/>
    <mergeCell ref="A3563:D3563"/>
    <mergeCell ref="E3563:G3563"/>
    <mergeCell ref="A3564:E3564"/>
    <mergeCell ref="F3564:H3564"/>
    <mergeCell ref="A3566:H3566"/>
    <mergeCell ref="A3556:D3556"/>
    <mergeCell ref="A3557:D3557"/>
    <mergeCell ref="A3558:D3558"/>
    <mergeCell ref="E3558:G3558"/>
    <mergeCell ref="A3560:D3560"/>
    <mergeCell ref="A3561:D3561"/>
    <mergeCell ref="A3550:D3550"/>
    <mergeCell ref="A3551:D3551"/>
    <mergeCell ref="A3552:D3552"/>
    <mergeCell ref="A3553:D3553"/>
    <mergeCell ref="A3554:D3554"/>
    <mergeCell ref="E3554:G3554"/>
    <mergeCell ref="A3542:H3542"/>
    <mergeCell ref="A3543:C3543"/>
    <mergeCell ref="A3544:H3544"/>
    <mergeCell ref="A3546:D3546"/>
    <mergeCell ref="A3547:D3547"/>
    <mergeCell ref="A3548:D3548"/>
    <mergeCell ref="E3548:G3548"/>
    <mergeCell ref="A3536:D3536"/>
    <mergeCell ref="A3537:D3537"/>
    <mergeCell ref="A3538:D3538"/>
    <mergeCell ref="A3539:D3539"/>
    <mergeCell ref="E3539:G3539"/>
    <mergeCell ref="A3540:E3540"/>
    <mergeCell ref="F3540:H3540"/>
    <mergeCell ref="A3529:D3529"/>
    <mergeCell ref="A3530:D3530"/>
    <mergeCell ref="E3530:G3530"/>
    <mergeCell ref="A3532:D3532"/>
    <mergeCell ref="A3533:D3533"/>
    <mergeCell ref="A3534:D3534"/>
    <mergeCell ref="E3534:G3534"/>
    <mergeCell ref="A3523:D3523"/>
    <mergeCell ref="A3524:D3524"/>
    <mergeCell ref="E3524:G3524"/>
    <mergeCell ref="A3526:D3526"/>
    <mergeCell ref="A3527:D3527"/>
    <mergeCell ref="A3528:D3528"/>
    <mergeCell ref="A3516:E3516"/>
    <mergeCell ref="F3516:H3516"/>
    <mergeCell ref="A3518:H3518"/>
    <mergeCell ref="A3519:C3519"/>
    <mergeCell ref="A3520:H3520"/>
    <mergeCell ref="A3522:D3522"/>
    <mergeCell ref="A3510:D3510"/>
    <mergeCell ref="E3510:G3510"/>
    <mergeCell ref="A3512:D3512"/>
    <mergeCell ref="A3513:D3513"/>
    <mergeCell ref="A3514:D3514"/>
    <mergeCell ref="A3515:D3515"/>
    <mergeCell ref="E3515:G3515"/>
    <mergeCell ref="A3504:D3504"/>
    <mergeCell ref="A3505:D3505"/>
    <mergeCell ref="A3506:D3506"/>
    <mergeCell ref="E3506:G3506"/>
    <mergeCell ref="A3508:D3508"/>
    <mergeCell ref="A3509:D3509"/>
    <mergeCell ref="A3498:D3498"/>
    <mergeCell ref="A3499:D3499"/>
    <mergeCell ref="A3500:D3500"/>
    <mergeCell ref="E3500:G3500"/>
    <mergeCell ref="A3502:D3502"/>
    <mergeCell ref="A3503:D3503"/>
    <mergeCell ref="A3492:D3492"/>
    <mergeCell ref="A3493:D3493"/>
    <mergeCell ref="A3494:D3494"/>
    <mergeCell ref="A3495:D3495"/>
    <mergeCell ref="A3496:D3496"/>
    <mergeCell ref="A3497:D3497"/>
    <mergeCell ref="A3485:E3485"/>
    <mergeCell ref="F3485:H3485"/>
    <mergeCell ref="A3487:H3487"/>
    <mergeCell ref="A3488:C3488"/>
    <mergeCell ref="A3489:H3489"/>
    <mergeCell ref="A3491:D3491"/>
    <mergeCell ref="A3479:D3479"/>
    <mergeCell ref="E3479:G3479"/>
    <mergeCell ref="A3481:D3481"/>
    <mergeCell ref="A3482:D3482"/>
    <mergeCell ref="A3483:D3483"/>
    <mergeCell ref="A3484:D3484"/>
    <mergeCell ref="E3484:G3484"/>
    <mergeCell ref="A3473:D3473"/>
    <mergeCell ref="A3474:D3474"/>
    <mergeCell ref="A3475:D3475"/>
    <mergeCell ref="E3475:G3475"/>
    <mergeCell ref="A3477:D3477"/>
    <mergeCell ref="A3478:D3478"/>
    <mergeCell ref="A3467:D3467"/>
    <mergeCell ref="A3468:D3468"/>
    <mergeCell ref="A3469:D3469"/>
    <mergeCell ref="E3469:G3469"/>
    <mergeCell ref="A3471:D3471"/>
    <mergeCell ref="A3472:D3472"/>
    <mergeCell ref="A3460:H3460"/>
    <mergeCell ref="A3462:D3462"/>
    <mergeCell ref="A3463:D3463"/>
    <mergeCell ref="A3464:D3464"/>
    <mergeCell ref="A3465:D3465"/>
    <mergeCell ref="A3466:D3466"/>
    <mergeCell ref="A3455:D3455"/>
    <mergeCell ref="E3455:G3455"/>
    <mergeCell ref="A3456:E3456"/>
    <mergeCell ref="F3456:H3456"/>
    <mergeCell ref="A3458:H3458"/>
    <mergeCell ref="A3459:C3459"/>
    <mergeCell ref="A3449:D3449"/>
    <mergeCell ref="A3450:D3450"/>
    <mergeCell ref="E3450:G3450"/>
    <mergeCell ref="A3452:D3452"/>
    <mergeCell ref="A3453:D3453"/>
    <mergeCell ref="A3454:D3454"/>
    <mergeCell ref="A3443:D3443"/>
    <mergeCell ref="A3444:D3444"/>
    <mergeCell ref="A3445:D3445"/>
    <mergeCell ref="A3446:D3446"/>
    <mergeCell ref="E3446:G3446"/>
    <mergeCell ref="A3448:D3448"/>
    <mergeCell ref="A3437:D3437"/>
    <mergeCell ref="A3438:D3438"/>
    <mergeCell ref="A3439:D3439"/>
    <mergeCell ref="A3440:D3440"/>
    <mergeCell ref="E3440:G3440"/>
    <mergeCell ref="A3442:D3442"/>
    <mergeCell ref="A3430:C3430"/>
    <mergeCell ref="A3431:H3431"/>
    <mergeCell ref="A3433:D3433"/>
    <mergeCell ref="A3434:D3434"/>
    <mergeCell ref="A3435:D3435"/>
    <mergeCell ref="A3436:D3436"/>
    <mergeCell ref="A3425:D3425"/>
    <mergeCell ref="A3426:D3426"/>
    <mergeCell ref="E3426:G3426"/>
    <mergeCell ref="A3427:E3427"/>
    <mergeCell ref="F3427:H3427"/>
    <mergeCell ref="A3429:H3429"/>
    <mergeCell ref="A3419:D3419"/>
    <mergeCell ref="A3420:D3420"/>
    <mergeCell ref="A3421:D3421"/>
    <mergeCell ref="E3421:G3421"/>
    <mergeCell ref="A3423:D3423"/>
    <mergeCell ref="A3424:D3424"/>
    <mergeCell ref="A3413:D3413"/>
    <mergeCell ref="A3414:D3414"/>
    <mergeCell ref="A3415:D3415"/>
    <mergeCell ref="A3416:D3416"/>
    <mergeCell ref="A3417:D3417"/>
    <mergeCell ref="E3417:G3417"/>
    <mergeCell ref="A3407:D3407"/>
    <mergeCell ref="A3408:D3408"/>
    <mergeCell ref="A3409:D3409"/>
    <mergeCell ref="A3410:D3410"/>
    <mergeCell ref="A3411:D3411"/>
    <mergeCell ref="E3411:G3411"/>
    <mergeCell ref="A3400:H3400"/>
    <mergeCell ref="A3401:C3401"/>
    <mergeCell ref="A3402:H3402"/>
    <mergeCell ref="A3404:D3404"/>
    <mergeCell ref="A3405:D3405"/>
    <mergeCell ref="A3406:D3406"/>
    <mergeCell ref="A3394:D3394"/>
    <mergeCell ref="A3395:D3395"/>
    <mergeCell ref="A3396:D3396"/>
    <mergeCell ref="A3397:D3397"/>
    <mergeCell ref="E3397:G3397"/>
    <mergeCell ref="A3398:E3398"/>
    <mergeCell ref="F3398:H3398"/>
    <mergeCell ref="A3387:D3387"/>
    <mergeCell ref="A3388:D3388"/>
    <mergeCell ref="E3388:G3388"/>
    <mergeCell ref="A3390:D3390"/>
    <mergeCell ref="A3391:D3391"/>
    <mergeCell ref="A3392:D3392"/>
    <mergeCell ref="E3392:G3392"/>
    <mergeCell ref="A3381:D3381"/>
    <mergeCell ref="A3382:D3382"/>
    <mergeCell ref="E3382:G3382"/>
    <mergeCell ref="A3384:D3384"/>
    <mergeCell ref="A3385:D3385"/>
    <mergeCell ref="A3386:D3386"/>
    <mergeCell ref="A3374:H3374"/>
    <mergeCell ref="A3375:C3375"/>
    <mergeCell ref="A3376:H3376"/>
    <mergeCell ref="A3378:D3378"/>
    <mergeCell ref="A3379:D3379"/>
    <mergeCell ref="A3380:D3380"/>
    <mergeCell ref="A3368:D3368"/>
    <mergeCell ref="A3369:D3369"/>
    <mergeCell ref="A3370:D3370"/>
    <mergeCell ref="A3371:D3371"/>
    <mergeCell ref="E3371:G3371"/>
    <mergeCell ref="A3372:E3372"/>
    <mergeCell ref="F3372:H3372"/>
    <mergeCell ref="A3361:D3361"/>
    <mergeCell ref="A3362:D3362"/>
    <mergeCell ref="E3362:G3362"/>
    <mergeCell ref="A3364:D3364"/>
    <mergeCell ref="A3365:D3365"/>
    <mergeCell ref="A3366:D3366"/>
    <mergeCell ref="E3366:G3366"/>
    <mergeCell ref="A3355:D3355"/>
    <mergeCell ref="A3356:D3356"/>
    <mergeCell ref="E3356:G3356"/>
    <mergeCell ref="A3358:D3358"/>
    <mergeCell ref="A3359:D3359"/>
    <mergeCell ref="A3360:D3360"/>
    <mergeCell ref="A3348:H3348"/>
    <mergeCell ref="A3349:C3349"/>
    <mergeCell ref="A3350:H3350"/>
    <mergeCell ref="A3352:D3352"/>
    <mergeCell ref="A3353:D3353"/>
    <mergeCell ref="A3354:D3354"/>
    <mergeCell ref="A3342:D3342"/>
    <mergeCell ref="A3343:D3343"/>
    <mergeCell ref="A3344:D3344"/>
    <mergeCell ref="A3345:D3345"/>
    <mergeCell ref="E3345:G3345"/>
    <mergeCell ref="A3346:E3346"/>
    <mergeCell ref="F3346:H3346"/>
    <mergeCell ref="A3336:D3336"/>
    <mergeCell ref="E3336:G3336"/>
    <mergeCell ref="A3338:D3338"/>
    <mergeCell ref="A3339:D3339"/>
    <mergeCell ref="A3340:D3340"/>
    <mergeCell ref="E3340:G3340"/>
    <mergeCell ref="A3330:D3330"/>
    <mergeCell ref="E3330:G3330"/>
    <mergeCell ref="A3332:D3332"/>
    <mergeCell ref="A3333:D3333"/>
    <mergeCell ref="A3334:D3334"/>
    <mergeCell ref="A3335:D3335"/>
    <mergeCell ref="A3323:C3323"/>
    <mergeCell ref="A3324:H3324"/>
    <mergeCell ref="A3326:D3326"/>
    <mergeCell ref="A3327:D3327"/>
    <mergeCell ref="A3328:D3328"/>
    <mergeCell ref="A3329:D3329"/>
    <mergeCell ref="A3318:D3318"/>
    <mergeCell ref="A3319:D3319"/>
    <mergeCell ref="E3319:G3319"/>
    <mergeCell ref="A3320:E3320"/>
    <mergeCell ref="F3320:H3320"/>
    <mergeCell ref="A3322:H3322"/>
    <mergeCell ref="A3312:D3312"/>
    <mergeCell ref="A3313:D3313"/>
    <mergeCell ref="A3314:D3314"/>
    <mergeCell ref="E3314:G3314"/>
    <mergeCell ref="A3316:D3316"/>
    <mergeCell ref="A3317:D3317"/>
    <mergeCell ref="E3304:G3304"/>
    <mergeCell ref="A3306:D3306"/>
    <mergeCell ref="A3307:D3307"/>
    <mergeCell ref="A3308:D3308"/>
    <mergeCell ref="A3309:D3309"/>
    <mergeCell ref="A3310:D3310"/>
    <mergeCell ref="E3310:G3310"/>
    <mergeCell ref="A3299:D3299"/>
    <mergeCell ref="A3300:D3300"/>
    <mergeCell ref="A3301:D3301"/>
    <mergeCell ref="A3302:D3302"/>
    <mergeCell ref="A3303:D3303"/>
    <mergeCell ref="A3304:D3304"/>
    <mergeCell ref="A3292:E3292"/>
    <mergeCell ref="F3292:H3292"/>
    <mergeCell ref="A3294:H3294"/>
    <mergeCell ref="A3295:C3295"/>
    <mergeCell ref="A3296:H3296"/>
    <mergeCell ref="A3298:D3298"/>
    <mergeCell ref="A3286:D3286"/>
    <mergeCell ref="E3286:G3286"/>
    <mergeCell ref="A3288:D3288"/>
    <mergeCell ref="A3289:D3289"/>
    <mergeCell ref="A3290:D3290"/>
    <mergeCell ref="A3291:D3291"/>
    <mergeCell ref="E3291:G3291"/>
    <mergeCell ref="A3280:D3280"/>
    <mergeCell ref="A3281:D3281"/>
    <mergeCell ref="A3282:D3282"/>
    <mergeCell ref="E3282:G3282"/>
    <mergeCell ref="A3284:D3284"/>
    <mergeCell ref="A3285:D3285"/>
    <mergeCell ref="A3274:D3274"/>
    <mergeCell ref="A3275:D3275"/>
    <mergeCell ref="A3276:D3276"/>
    <mergeCell ref="E3276:G3276"/>
    <mergeCell ref="A3278:D3278"/>
    <mergeCell ref="A3279:D3279"/>
    <mergeCell ref="A3267:C3267"/>
    <mergeCell ref="A3268:H3268"/>
    <mergeCell ref="A3270:D3270"/>
    <mergeCell ref="A3271:D3271"/>
    <mergeCell ref="A3272:D3272"/>
    <mergeCell ref="A3273:D3273"/>
    <mergeCell ref="A3262:D3262"/>
    <mergeCell ref="A3263:D3263"/>
    <mergeCell ref="E3263:G3263"/>
    <mergeCell ref="A3264:E3264"/>
    <mergeCell ref="F3264:H3264"/>
    <mergeCell ref="A3266:H3266"/>
    <mergeCell ref="A3256:D3256"/>
    <mergeCell ref="A3257:D3257"/>
    <mergeCell ref="A3258:D3258"/>
    <mergeCell ref="E3258:G3258"/>
    <mergeCell ref="A3260:D3260"/>
    <mergeCell ref="A3261:D3261"/>
    <mergeCell ref="E3248:G3248"/>
    <mergeCell ref="A3250:D3250"/>
    <mergeCell ref="A3251:D3251"/>
    <mergeCell ref="A3252:D3252"/>
    <mergeCell ref="A3253:D3253"/>
    <mergeCell ref="A3254:D3254"/>
    <mergeCell ref="E3254:G3254"/>
    <mergeCell ref="A3243:D3243"/>
    <mergeCell ref="A3244:D3244"/>
    <mergeCell ref="A3245:D3245"/>
    <mergeCell ref="A3246:D3246"/>
    <mergeCell ref="A3247:D3247"/>
    <mergeCell ref="A3248:D3248"/>
    <mergeCell ref="A3236:E3236"/>
    <mergeCell ref="F3236:H3236"/>
    <mergeCell ref="A3238:H3238"/>
    <mergeCell ref="A3239:C3239"/>
    <mergeCell ref="A3240:H3240"/>
    <mergeCell ref="A3242:D3242"/>
    <mergeCell ref="A3230:D3230"/>
    <mergeCell ref="E3230:G3230"/>
    <mergeCell ref="A3232:D3232"/>
    <mergeCell ref="A3233:D3233"/>
    <mergeCell ref="A3234:D3234"/>
    <mergeCell ref="A3235:D3235"/>
    <mergeCell ref="E3235:G3235"/>
    <mergeCell ref="A3224:D3224"/>
    <mergeCell ref="A3225:D3225"/>
    <mergeCell ref="A3226:D3226"/>
    <mergeCell ref="E3226:G3226"/>
    <mergeCell ref="A3228:D3228"/>
    <mergeCell ref="A3229:D3229"/>
    <mergeCell ref="A3218:D3218"/>
    <mergeCell ref="A3219:D3219"/>
    <mergeCell ref="A3220:D3220"/>
    <mergeCell ref="E3220:G3220"/>
    <mergeCell ref="A3222:D3222"/>
    <mergeCell ref="A3223:D3223"/>
    <mergeCell ref="A3212:D3212"/>
    <mergeCell ref="A3213:D3213"/>
    <mergeCell ref="A3214:D3214"/>
    <mergeCell ref="A3215:D3215"/>
    <mergeCell ref="A3216:D3216"/>
    <mergeCell ref="A3217:D3217"/>
    <mergeCell ref="A3205:C3205"/>
    <mergeCell ref="A3206:H3206"/>
    <mergeCell ref="A3208:D3208"/>
    <mergeCell ref="A3209:D3209"/>
    <mergeCell ref="A3210:D3210"/>
    <mergeCell ref="A3211:D3211"/>
    <mergeCell ref="A3200:D3200"/>
    <mergeCell ref="A3201:D3201"/>
    <mergeCell ref="E3201:G3201"/>
    <mergeCell ref="A3202:E3202"/>
    <mergeCell ref="F3202:H3202"/>
    <mergeCell ref="A3204:H3204"/>
    <mergeCell ref="A3194:D3194"/>
    <mergeCell ref="A3195:D3195"/>
    <mergeCell ref="A3196:D3196"/>
    <mergeCell ref="E3196:G3196"/>
    <mergeCell ref="A3198:D3198"/>
    <mergeCell ref="A3199:D3199"/>
    <mergeCell ref="E3186:G3186"/>
    <mergeCell ref="A3188:D3188"/>
    <mergeCell ref="A3189:D3189"/>
    <mergeCell ref="A3190:D3190"/>
    <mergeCell ref="A3191:D3191"/>
    <mergeCell ref="A3192:D3192"/>
    <mergeCell ref="E3192:G3192"/>
    <mergeCell ref="A3181:D3181"/>
    <mergeCell ref="A3182:D3182"/>
    <mergeCell ref="A3183:D3183"/>
    <mergeCell ref="A3184:D3184"/>
    <mergeCell ref="A3185:D3185"/>
    <mergeCell ref="A3186:D3186"/>
    <mergeCell ref="A3174:E3174"/>
    <mergeCell ref="F3174:H3174"/>
    <mergeCell ref="A3176:H3176"/>
    <mergeCell ref="A3177:C3177"/>
    <mergeCell ref="A3178:H3178"/>
    <mergeCell ref="A3180:D3180"/>
    <mergeCell ref="A3168:D3168"/>
    <mergeCell ref="E3168:G3168"/>
    <mergeCell ref="A3170:D3170"/>
    <mergeCell ref="A3171:D3171"/>
    <mergeCell ref="A3172:D3172"/>
    <mergeCell ref="A3173:D3173"/>
    <mergeCell ref="E3173:G3173"/>
    <mergeCell ref="A3162:D3162"/>
    <mergeCell ref="A3163:D3163"/>
    <mergeCell ref="A3164:D3164"/>
    <mergeCell ref="E3164:G3164"/>
    <mergeCell ref="A3166:D3166"/>
    <mergeCell ref="A3167:D3167"/>
    <mergeCell ref="A3156:D3156"/>
    <mergeCell ref="A3157:D3157"/>
    <mergeCell ref="A3158:D3158"/>
    <mergeCell ref="E3158:G3158"/>
    <mergeCell ref="A3160:D3160"/>
    <mergeCell ref="A3161:D3161"/>
    <mergeCell ref="A3149:C3149"/>
    <mergeCell ref="A3150:H3150"/>
    <mergeCell ref="A3152:D3152"/>
    <mergeCell ref="A3153:D3153"/>
    <mergeCell ref="A3154:D3154"/>
    <mergeCell ref="A3155:D3155"/>
    <mergeCell ref="A3144:D3144"/>
    <mergeCell ref="A3145:D3145"/>
    <mergeCell ref="E3145:G3145"/>
    <mergeCell ref="A3146:E3146"/>
    <mergeCell ref="F3146:H3146"/>
    <mergeCell ref="A3148:H3148"/>
    <mergeCell ref="A3138:D3138"/>
    <mergeCell ref="A3139:D3139"/>
    <mergeCell ref="A3140:D3140"/>
    <mergeCell ref="E3140:G3140"/>
    <mergeCell ref="A3142:D3142"/>
    <mergeCell ref="A3143:D3143"/>
    <mergeCell ref="A3132:D3132"/>
    <mergeCell ref="A3133:D3133"/>
    <mergeCell ref="A3134:D3134"/>
    <mergeCell ref="A3135:D3135"/>
    <mergeCell ref="A3136:D3136"/>
    <mergeCell ref="E3136:G3136"/>
    <mergeCell ref="A3126:D3126"/>
    <mergeCell ref="A3127:D3127"/>
    <mergeCell ref="A3128:D3128"/>
    <mergeCell ref="A3129:D3129"/>
    <mergeCell ref="A3130:D3130"/>
    <mergeCell ref="E3130:G3130"/>
    <mergeCell ref="A3119:H3119"/>
    <mergeCell ref="A3120:C3120"/>
    <mergeCell ref="A3121:H3121"/>
    <mergeCell ref="A3123:D3123"/>
    <mergeCell ref="A3124:D3124"/>
    <mergeCell ref="A3125:D3125"/>
    <mergeCell ref="A3113:D3113"/>
    <mergeCell ref="A3114:D3114"/>
    <mergeCell ref="A3115:D3115"/>
    <mergeCell ref="A3116:D3116"/>
    <mergeCell ref="E3116:G3116"/>
    <mergeCell ref="A3117:E3117"/>
    <mergeCell ref="F3117:H3117"/>
    <mergeCell ref="A3107:D3107"/>
    <mergeCell ref="E3107:G3107"/>
    <mergeCell ref="A3109:D3109"/>
    <mergeCell ref="A3110:D3110"/>
    <mergeCell ref="A3111:D3111"/>
    <mergeCell ref="E3111:G3111"/>
    <mergeCell ref="A3101:D3101"/>
    <mergeCell ref="E3101:G3101"/>
    <mergeCell ref="A3103:D3103"/>
    <mergeCell ref="A3104:D3104"/>
    <mergeCell ref="A3105:D3105"/>
    <mergeCell ref="A3106:D3106"/>
    <mergeCell ref="A3095:D3095"/>
    <mergeCell ref="A3096:D3096"/>
    <mergeCell ref="A3097:D3097"/>
    <mergeCell ref="A3098:D3098"/>
    <mergeCell ref="A3099:D3099"/>
    <mergeCell ref="A3100:D3100"/>
    <mergeCell ref="A3088:E3088"/>
    <mergeCell ref="F3088:H3088"/>
    <mergeCell ref="A3090:H3090"/>
    <mergeCell ref="A3091:C3091"/>
    <mergeCell ref="A3092:H3092"/>
    <mergeCell ref="A3094:D3094"/>
    <mergeCell ref="A3082:D3082"/>
    <mergeCell ref="E3082:G3082"/>
    <mergeCell ref="A3084:D3084"/>
    <mergeCell ref="A3085:D3085"/>
    <mergeCell ref="A3086:D3086"/>
    <mergeCell ref="A3087:D3087"/>
    <mergeCell ref="E3087:G3087"/>
    <mergeCell ref="A3076:D3076"/>
    <mergeCell ref="A3077:D3077"/>
    <mergeCell ref="A3078:D3078"/>
    <mergeCell ref="E3078:G3078"/>
    <mergeCell ref="A3080:D3080"/>
    <mergeCell ref="A3081:D3081"/>
    <mergeCell ref="A3070:D3070"/>
    <mergeCell ref="A3071:D3071"/>
    <mergeCell ref="A3072:D3072"/>
    <mergeCell ref="E3072:G3072"/>
    <mergeCell ref="A3074:D3074"/>
    <mergeCell ref="A3075:D3075"/>
    <mergeCell ref="A3063:H3063"/>
    <mergeCell ref="A3065:D3065"/>
    <mergeCell ref="A3066:D3066"/>
    <mergeCell ref="A3067:D3067"/>
    <mergeCell ref="A3068:D3068"/>
    <mergeCell ref="A3069:D3069"/>
    <mergeCell ref="A3058:D3058"/>
    <mergeCell ref="E3058:G3058"/>
    <mergeCell ref="A3059:E3059"/>
    <mergeCell ref="F3059:H3059"/>
    <mergeCell ref="A3061:H3061"/>
    <mergeCell ref="A3062:C3062"/>
    <mergeCell ref="A3052:D3052"/>
    <mergeCell ref="A3053:D3053"/>
    <mergeCell ref="E3053:G3053"/>
    <mergeCell ref="A3055:D3055"/>
    <mergeCell ref="A3056:D3056"/>
    <mergeCell ref="A3057:D3057"/>
    <mergeCell ref="A3046:D3046"/>
    <mergeCell ref="A3047:D3047"/>
    <mergeCell ref="A3048:D3048"/>
    <mergeCell ref="A3049:D3049"/>
    <mergeCell ref="E3049:G3049"/>
    <mergeCell ref="A3051:D3051"/>
    <mergeCell ref="A3040:D3040"/>
    <mergeCell ref="A3041:D3041"/>
    <mergeCell ref="A3042:D3042"/>
    <mergeCell ref="A3043:D3043"/>
    <mergeCell ref="E3043:G3043"/>
    <mergeCell ref="A3045:D3045"/>
    <mergeCell ref="A3033:H3033"/>
    <mergeCell ref="A3034:C3034"/>
    <mergeCell ref="A3035:H3035"/>
    <mergeCell ref="A3037:D3037"/>
    <mergeCell ref="A3038:D3038"/>
    <mergeCell ref="A3039:D3039"/>
    <mergeCell ref="A3027:D3027"/>
    <mergeCell ref="A3028:D3028"/>
    <mergeCell ref="A3029:D3029"/>
    <mergeCell ref="A3030:D3030"/>
    <mergeCell ref="E3030:G3030"/>
    <mergeCell ref="A3031:E3031"/>
    <mergeCell ref="F3031:H3031"/>
    <mergeCell ref="A3021:D3021"/>
    <mergeCell ref="E3021:G3021"/>
    <mergeCell ref="A3023:D3023"/>
    <mergeCell ref="A3024:D3024"/>
    <mergeCell ref="A3025:D3025"/>
    <mergeCell ref="E3025:G3025"/>
    <mergeCell ref="A3015:D3015"/>
    <mergeCell ref="E3015:G3015"/>
    <mergeCell ref="A3017:D3017"/>
    <mergeCell ref="A3018:D3018"/>
    <mergeCell ref="A3019:D3019"/>
    <mergeCell ref="A3020:D3020"/>
    <mergeCell ref="A3009:D3009"/>
    <mergeCell ref="A3010:D3010"/>
    <mergeCell ref="A3011:D3011"/>
    <mergeCell ref="A3012:D3012"/>
    <mergeCell ref="A3013:D3013"/>
    <mergeCell ref="A3014:D3014"/>
    <mergeCell ref="A3002:E3002"/>
    <mergeCell ref="F3002:H3002"/>
    <mergeCell ref="A3004:H3004"/>
    <mergeCell ref="A3005:C3005"/>
    <mergeCell ref="A3006:H3006"/>
    <mergeCell ref="A3008:D3008"/>
    <mergeCell ref="A2996:D2996"/>
    <mergeCell ref="E2996:G2996"/>
    <mergeCell ref="A2998:D2998"/>
    <mergeCell ref="A2999:D2999"/>
    <mergeCell ref="A3000:D3000"/>
    <mergeCell ref="A3001:D3001"/>
    <mergeCell ref="E3001:G3001"/>
    <mergeCell ref="A2990:D2990"/>
    <mergeCell ref="A2991:D2991"/>
    <mergeCell ref="A2992:D2992"/>
    <mergeCell ref="E2992:G2992"/>
    <mergeCell ref="A2994:D2994"/>
    <mergeCell ref="A2995:D2995"/>
    <mergeCell ref="A2984:D2984"/>
    <mergeCell ref="A2985:D2985"/>
    <mergeCell ref="A2986:D2986"/>
    <mergeCell ref="E2986:G2986"/>
    <mergeCell ref="A2988:D2988"/>
    <mergeCell ref="A2989:D2989"/>
    <mergeCell ref="A2977:H2977"/>
    <mergeCell ref="A2978:C2978"/>
    <mergeCell ref="A2979:H2979"/>
    <mergeCell ref="A2981:D2981"/>
    <mergeCell ref="A2982:D2982"/>
    <mergeCell ref="A2983:D2983"/>
    <mergeCell ref="A2971:D2971"/>
    <mergeCell ref="A2972:D2972"/>
    <mergeCell ref="A2973:D2973"/>
    <mergeCell ref="A2974:D2974"/>
    <mergeCell ref="E2974:G2974"/>
    <mergeCell ref="A2975:E2975"/>
    <mergeCell ref="F2975:H2975"/>
    <mergeCell ref="A2964:D2964"/>
    <mergeCell ref="A2965:D2965"/>
    <mergeCell ref="E2965:G2965"/>
    <mergeCell ref="A2967:D2967"/>
    <mergeCell ref="A2968:D2968"/>
    <mergeCell ref="A2969:D2969"/>
    <mergeCell ref="E2969:G2969"/>
    <mergeCell ref="A2958:D2958"/>
    <mergeCell ref="A2959:D2959"/>
    <mergeCell ref="E2959:G2959"/>
    <mergeCell ref="A2961:D2961"/>
    <mergeCell ref="A2962:D2962"/>
    <mergeCell ref="A2963:D2963"/>
    <mergeCell ref="A2951:C2951"/>
    <mergeCell ref="A2952:H2952"/>
    <mergeCell ref="A2954:D2954"/>
    <mergeCell ref="A2955:D2955"/>
    <mergeCell ref="A2956:D2956"/>
    <mergeCell ref="A2957:D2957"/>
    <mergeCell ref="A2946:D2946"/>
    <mergeCell ref="A2947:D2947"/>
    <mergeCell ref="E2947:G2947"/>
    <mergeCell ref="A2948:E2948"/>
    <mergeCell ref="F2948:H2948"/>
    <mergeCell ref="A2950:H2950"/>
    <mergeCell ref="A2940:D2940"/>
    <mergeCell ref="A2941:D2941"/>
    <mergeCell ref="A2942:D2942"/>
    <mergeCell ref="E2942:G2942"/>
    <mergeCell ref="A2944:D2944"/>
    <mergeCell ref="A2945:D2945"/>
    <mergeCell ref="A2934:D2934"/>
    <mergeCell ref="A2935:D2935"/>
    <mergeCell ref="A2936:D2936"/>
    <mergeCell ref="A2937:D2937"/>
    <mergeCell ref="A2938:D2938"/>
    <mergeCell ref="E2938:G2938"/>
    <mergeCell ref="A2928:D2928"/>
    <mergeCell ref="A2929:D2929"/>
    <mergeCell ref="A2930:D2930"/>
    <mergeCell ref="A2931:D2931"/>
    <mergeCell ref="A2932:D2932"/>
    <mergeCell ref="E2932:G2932"/>
    <mergeCell ref="A2921:E2921"/>
    <mergeCell ref="F2921:H2921"/>
    <mergeCell ref="A2923:H2923"/>
    <mergeCell ref="A2924:C2924"/>
    <mergeCell ref="A2925:H2925"/>
    <mergeCell ref="A2927:D2927"/>
    <mergeCell ref="A2915:D2915"/>
    <mergeCell ref="E2915:G2915"/>
    <mergeCell ref="A2917:D2917"/>
    <mergeCell ref="A2918:D2918"/>
    <mergeCell ref="A2919:D2919"/>
    <mergeCell ref="A2920:D2920"/>
    <mergeCell ref="E2920:G2920"/>
    <mergeCell ref="A2909:D2909"/>
    <mergeCell ref="A2910:D2910"/>
    <mergeCell ref="A2911:D2911"/>
    <mergeCell ref="E2911:G2911"/>
    <mergeCell ref="A2913:D2913"/>
    <mergeCell ref="A2914:D2914"/>
    <mergeCell ref="A2903:D2903"/>
    <mergeCell ref="A2904:D2904"/>
    <mergeCell ref="A2905:D2905"/>
    <mergeCell ref="E2905:G2905"/>
    <mergeCell ref="A2907:D2907"/>
    <mergeCell ref="A2908:D2908"/>
    <mergeCell ref="A2896:H2896"/>
    <mergeCell ref="A2897:C2897"/>
    <mergeCell ref="A2898:H2898"/>
    <mergeCell ref="A2900:D2900"/>
    <mergeCell ref="A2901:D2901"/>
    <mergeCell ref="A2902:D2902"/>
    <mergeCell ref="A2890:D2890"/>
    <mergeCell ref="A2891:D2891"/>
    <mergeCell ref="A2892:D2892"/>
    <mergeCell ref="A2893:D2893"/>
    <mergeCell ref="E2893:G2893"/>
    <mergeCell ref="A2894:E2894"/>
    <mergeCell ref="F2894:H2894"/>
    <mergeCell ref="A2883:D2883"/>
    <mergeCell ref="A2884:D2884"/>
    <mergeCell ref="E2884:G2884"/>
    <mergeCell ref="A2886:D2886"/>
    <mergeCell ref="A2887:D2887"/>
    <mergeCell ref="A2888:D2888"/>
    <mergeCell ref="E2888:G2888"/>
    <mergeCell ref="A2877:D2877"/>
    <mergeCell ref="A2878:D2878"/>
    <mergeCell ref="E2878:G2878"/>
    <mergeCell ref="A2880:D2880"/>
    <mergeCell ref="A2881:D2881"/>
    <mergeCell ref="A2882:D2882"/>
    <mergeCell ref="A2870:H2870"/>
    <mergeCell ref="A2871:C2871"/>
    <mergeCell ref="A2872:H2872"/>
    <mergeCell ref="A2874:D2874"/>
    <mergeCell ref="A2875:D2875"/>
    <mergeCell ref="A2876:D2876"/>
    <mergeCell ref="A2864:D2864"/>
    <mergeCell ref="A2865:D2865"/>
    <mergeCell ref="A2866:D2866"/>
    <mergeCell ref="A2867:D2867"/>
    <mergeCell ref="E2867:G2867"/>
    <mergeCell ref="A2868:E2868"/>
    <mergeCell ref="F2868:H2868"/>
    <mergeCell ref="A2858:D2858"/>
    <mergeCell ref="E2858:G2858"/>
    <mergeCell ref="A2860:D2860"/>
    <mergeCell ref="A2861:D2861"/>
    <mergeCell ref="A2862:D2862"/>
    <mergeCell ref="E2862:G2862"/>
    <mergeCell ref="A2852:D2852"/>
    <mergeCell ref="E2852:G2852"/>
    <mergeCell ref="A2854:D2854"/>
    <mergeCell ref="A2855:D2855"/>
    <mergeCell ref="A2856:D2856"/>
    <mergeCell ref="A2857:D2857"/>
    <mergeCell ref="A2846:D2846"/>
    <mergeCell ref="A2847:D2847"/>
    <mergeCell ref="A2848:D2848"/>
    <mergeCell ref="A2849:D2849"/>
    <mergeCell ref="A2850:D2850"/>
    <mergeCell ref="A2851:D2851"/>
    <mergeCell ref="A2839:E2839"/>
    <mergeCell ref="F2839:H2839"/>
    <mergeCell ref="A2841:H2841"/>
    <mergeCell ref="A2842:C2842"/>
    <mergeCell ref="A2843:H2843"/>
    <mergeCell ref="A2845:D2845"/>
    <mergeCell ref="A2833:D2833"/>
    <mergeCell ref="E2833:G2833"/>
    <mergeCell ref="A2835:D2835"/>
    <mergeCell ref="A2836:D2836"/>
    <mergeCell ref="A2837:D2837"/>
    <mergeCell ref="A2838:D2838"/>
    <mergeCell ref="E2838:G2838"/>
    <mergeCell ref="A2827:D2827"/>
    <mergeCell ref="A2828:D2828"/>
    <mergeCell ref="A2829:D2829"/>
    <mergeCell ref="E2829:G2829"/>
    <mergeCell ref="A2831:D2831"/>
    <mergeCell ref="A2832:D2832"/>
    <mergeCell ref="A2821:D2821"/>
    <mergeCell ref="A2822:D2822"/>
    <mergeCell ref="A2823:D2823"/>
    <mergeCell ref="E2823:G2823"/>
    <mergeCell ref="A2825:D2825"/>
    <mergeCell ref="A2826:D2826"/>
    <mergeCell ref="A2814:H2814"/>
    <mergeCell ref="A2816:D2816"/>
    <mergeCell ref="A2817:D2817"/>
    <mergeCell ref="A2818:D2818"/>
    <mergeCell ref="A2819:D2819"/>
    <mergeCell ref="A2820:D2820"/>
    <mergeCell ref="A2809:D2809"/>
    <mergeCell ref="E2809:G2809"/>
    <mergeCell ref="A2810:E2810"/>
    <mergeCell ref="F2810:H2810"/>
    <mergeCell ref="A2812:H2812"/>
    <mergeCell ref="A2813:C2813"/>
    <mergeCell ref="A2803:D2803"/>
    <mergeCell ref="A2804:D2804"/>
    <mergeCell ref="E2804:G2804"/>
    <mergeCell ref="A2806:D2806"/>
    <mergeCell ref="A2807:D2807"/>
    <mergeCell ref="A2808:D2808"/>
    <mergeCell ref="A2797:D2797"/>
    <mergeCell ref="A2798:D2798"/>
    <mergeCell ref="A2799:D2799"/>
    <mergeCell ref="A2800:D2800"/>
    <mergeCell ref="E2800:G2800"/>
    <mergeCell ref="A2802:D2802"/>
    <mergeCell ref="A2791:D2791"/>
    <mergeCell ref="A2792:D2792"/>
    <mergeCell ref="A2793:D2793"/>
    <mergeCell ref="A2794:D2794"/>
    <mergeCell ref="E2794:G2794"/>
    <mergeCell ref="A2796:D2796"/>
    <mergeCell ref="A2784:C2784"/>
    <mergeCell ref="A2785:H2785"/>
    <mergeCell ref="A2787:D2787"/>
    <mergeCell ref="A2788:D2788"/>
    <mergeCell ref="A2789:D2789"/>
    <mergeCell ref="A2790:D2790"/>
    <mergeCell ref="A2779:D2779"/>
    <mergeCell ref="A2780:D2780"/>
    <mergeCell ref="E2780:G2780"/>
    <mergeCell ref="A2781:E2781"/>
    <mergeCell ref="F2781:H2781"/>
    <mergeCell ref="A2783:H2783"/>
    <mergeCell ref="A2773:D2773"/>
    <mergeCell ref="A2774:D2774"/>
    <mergeCell ref="A2775:D2775"/>
    <mergeCell ref="E2775:G2775"/>
    <mergeCell ref="A2777:D2777"/>
    <mergeCell ref="A2778:D2778"/>
    <mergeCell ref="A2767:D2767"/>
    <mergeCell ref="A2768:D2768"/>
    <mergeCell ref="A2769:D2769"/>
    <mergeCell ref="A2770:D2770"/>
    <mergeCell ref="A2771:D2771"/>
    <mergeCell ref="E2771:G2771"/>
    <mergeCell ref="A2761:D2761"/>
    <mergeCell ref="A2762:D2762"/>
    <mergeCell ref="A2763:D2763"/>
    <mergeCell ref="A2764:D2764"/>
    <mergeCell ref="A2765:D2765"/>
    <mergeCell ref="E2765:G2765"/>
    <mergeCell ref="A2754:C2754"/>
    <mergeCell ref="A2755:H2755"/>
    <mergeCell ref="A2757:D2757"/>
    <mergeCell ref="A2758:D2758"/>
    <mergeCell ref="A2759:D2759"/>
    <mergeCell ref="A2760:D2760"/>
    <mergeCell ref="A2749:D2749"/>
    <mergeCell ref="A2750:D2750"/>
    <mergeCell ref="E2750:G2750"/>
    <mergeCell ref="A2751:E2751"/>
    <mergeCell ref="F2751:H2751"/>
    <mergeCell ref="A2753:H2753"/>
    <mergeCell ref="A2743:D2743"/>
    <mergeCell ref="A2744:D2744"/>
    <mergeCell ref="A2745:D2745"/>
    <mergeCell ref="E2745:G2745"/>
    <mergeCell ref="A2747:D2747"/>
    <mergeCell ref="A2748:D2748"/>
    <mergeCell ref="A2737:D2737"/>
    <mergeCell ref="A2738:D2738"/>
    <mergeCell ref="A2739:D2739"/>
    <mergeCell ref="A2740:D2740"/>
    <mergeCell ref="A2741:D2741"/>
    <mergeCell ref="E2741:G2741"/>
    <mergeCell ref="A2731:D2731"/>
    <mergeCell ref="A2732:D2732"/>
    <mergeCell ref="A2733:D2733"/>
    <mergeCell ref="A2734:D2734"/>
    <mergeCell ref="A2735:D2735"/>
    <mergeCell ref="E2735:G2735"/>
    <mergeCell ref="A2724:C2724"/>
    <mergeCell ref="A2725:H2725"/>
    <mergeCell ref="A2727:D2727"/>
    <mergeCell ref="A2728:D2728"/>
    <mergeCell ref="A2729:D2729"/>
    <mergeCell ref="A2730:D2730"/>
    <mergeCell ref="A2719:D2719"/>
    <mergeCell ref="A2720:D2720"/>
    <mergeCell ref="E2720:G2720"/>
    <mergeCell ref="A2721:E2721"/>
    <mergeCell ref="F2721:H2721"/>
    <mergeCell ref="A2723:H2723"/>
    <mergeCell ref="A2713:D2713"/>
    <mergeCell ref="A2714:D2714"/>
    <mergeCell ref="A2715:D2715"/>
    <mergeCell ref="E2715:G2715"/>
    <mergeCell ref="A2717:D2717"/>
    <mergeCell ref="A2718:D2718"/>
    <mergeCell ref="A2707:D2707"/>
    <mergeCell ref="A2708:D2708"/>
    <mergeCell ref="A2709:D2709"/>
    <mergeCell ref="A2710:D2710"/>
    <mergeCell ref="A2711:D2711"/>
    <mergeCell ref="E2711:G2711"/>
    <mergeCell ref="A2701:D2701"/>
    <mergeCell ref="A2702:D2702"/>
    <mergeCell ref="A2703:D2703"/>
    <mergeCell ref="A2704:D2704"/>
    <mergeCell ref="A2705:D2705"/>
    <mergeCell ref="E2705:G2705"/>
    <mergeCell ref="A2694:C2694"/>
    <mergeCell ref="A2695:H2695"/>
    <mergeCell ref="A2697:D2697"/>
    <mergeCell ref="A2698:D2698"/>
    <mergeCell ref="A2699:D2699"/>
    <mergeCell ref="A2700:D2700"/>
    <mergeCell ref="A2689:D2689"/>
    <mergeCell ref="A2690:D2690"/>
    <mergeCell ref="E2690:G2690"/>
    <mergeCell ref="A2691:E2691"/>
    <mergeCell ref="F2691:H2691"/>
    <mergeCell ref="A2693:H2693"/>
    <mergeCell ref="A2683:D2683"/>
    <mergeCell ref="A2684:D2684"/>
    <mergeCell ref="A2685:D2685"/>
    <mergeCell ref="E2685:G2685"/>
    <mergeCell ref="A2687:D2687"/>
    <mergeCell ref="A2688:D2688"/>
    <mergeCell ref="A2677:D2677"/>
    <mergeCell ref="A2678:D2678"/>
    <mergeCell ref="A2679:D2679"/>
    <mergeCell ref="A2680:D2680"/>
    <mergeCell ref="A2681:D2681"/>
    <mergeCell ref="E2681:G2681"/>
    <mergeCell ref="A2671:D2671"/>
    <mergeCell ref="A2672:D2672"/>
    <mergeCell ref="A2673:D2673"/>
    <mergeCell ref="A2674:D2674"/>
    <mergeCell ref="A2675:D2675"/>
    <mergeCell ref="E2675:G2675"/>
    <mergeCell ref="A2664:C2664"/>
    <mergeCell ref="A2665:H2665"/>
    <mergeCell ref="A2667:D2667"/>
    <mergeCell ref="A2668:D2668"/>
    <mergeCell ref="A2669:D2669"/>
    <mergeCell ref="A2670:D2670"/>
    <mergeCell ref="A2659:D2659"/>
    <mergeCell ref="A2660:D2660"/>
    <mergeCell ref="E2660:G2660"/>
    <mergeCell ref="A2661:E2661"/>
    <mergeCell ref="F2661:H2661"/>
    <mergeCell ref="A2663:H2663"/>
    <mergeCell ref="A2653:D2653"/>
    <mergeCell ref="A2654:D2654"/>
    <mergeCell ref="A2655:D2655"/>
    <mergeCell ref="E2655:G2655"/>
    <mergeCell ref="A2657:D2657"/>
    <mergeCell ref="A2658:D2658"/>
    <mergeCell ref="E2645:G2645"/>
    <mergeCell ref="A2647:D2647"/>
    <mergeCell ref="A2648:D2648"/>
    <mergeCell ref="A2649:D2649"/>
    <mergeCell ref="A2650:D2650"/>
    <mergeCell ref="A2651:D2651"/>
    <mergeCell ref="E2651:G2651"/>
    <mergeCell ref="A2640:D2640"/>
    <mergeCell ref="A2641:D2641"/>
    <mergeCell ref="A2642:D2642"/>
    <mergeCell ref="A2643:D2643"/>
    <mergeCell ref="A2644:D2644"/>
    <mergeCell ref="A2645:D2645"/>
    <mergeCell ref="A2633:E2633"/>
    <mergeCell ref="F2633:H2633"/>
    <mergeCell ref="A2635:H2635"/>
    <mergeCell ref="A2636:C2636"/>
    <mergeCell ref="A2637:H2637"/>
    <mergeCell ref="A2639:D2639"/>
    <mergeCell ref="A2627:D2627"/>
    <mergeCell ref="E2627:G2627"/>
    <mergeCell ref="A2629:D2629"/>
    <mergeCell ref="A2630:D2630"/>
    <mergeCell ref="A2631:D2631"/>
    <mergeCell ref="A2632:D2632"/>
    <mergeCell ref="E2632:G2632"/>
    <mergeCell ref="A2621:D2621"/>
    <mergeCell ref="A2622:D2622"/>
    <mergeCell ref="A2623:D2623"/>
    <mergeCell ref="E2623:G2623"/>
    <mergeCell ref="A2625:D2625"/>
    <mergeCell ref="A2626:D2626"/>
    <mergeCell ref="A2615:D2615"/>
    <mergeCell ref="A2616:D2616"/>
    <mergeCell ref="A2617:D2617"/>
    <mergeCell ref="E2617:G2617"/>
    <mergeCell ref="A2619:D2619"/>
    <mergeCell ref="A2620:D2620"/>
    <mergeCell ref="A2608:C2608"/>
    <mergeCell ref="A2609:H2609"/>
    <mergeCell ref="A2611:D2611"/>
    <mergeCell ref="A2612:D2612"/>
    <mergeCell ref="A2613:D2613"/>
    <mergeCell ref="A2614:D2614"/>
    <mergeCell ref="A2603:D2603"/>
    <mergeCell ref="A2604:D2604"/>
    <mergeCell ref="E2604:G2604"/>
    <mergeCell ref="A2605:E2605"/>
    <mergeCell ref="F2605:H2605"/>
    <mergeCell ref="A2607:H2607"/>
    <mergeCell ref="A2597:D2597"/>
    <mergeCell ref="A2598:D2598"/>
    <mergeCell ref="A2599:D2599"/>
    <mergeCell ref="E2599:G2599"/>
    <mergeCell ref="A2601:D2601"/>
    <mergeCell ref="A2602:D2602"/>
    <mergeCell ref="E2589:G2589"/>
    <mergeCell ref="A2591:D2591"/>
    <mergeCell ref="A2592:D2592"/>
    <mergeCell ref="A2593:D2593"/>
    <mergeCell ref="A2594:D2594"/>
    <mergeCell ref="A2595:D2595"/>
    <mergeCell ref="E2595:G2595"/>
    <mergeCell ref="A2584:D2584"/>
    <mergeCell ref="A2585:D2585"/>
    <mergeCell ref="A2586:D2586"/>
    <mergeCell ref="A2587:D2587"/>
    <mergeCell ref="A2588:D2588"/>
    <mergeCell ref="A2589:D2589"/>
    <mergeCell ref="A2577:E2577"/>
    <mergeCell ref="F2577:H2577"/>
    <mergeCell ref="A2579:H2579"/>
    <mergeCell ref="A2580:C2580"/>
    <mergeCell ref="A2581:H2581"/>
    <mergeCell ref="A2583:D2583"/>
    <mergeCell ref="A2571:D2571"/>
    <mergeCell ref="E2571:G2571"/>
    <mergeCell ref="A2573:D2573"/>
    <mergeCell ref="A2574:D2574"/>
    <mergeCell ref="A2575:D2575"/>
    <mergeCell ref="A2576:D2576"/>
    <mergeCell ref="E2576:G2576"/>
    <mergeCell ref="A2565:D2565"/>
    <mergeCell ref="A2566:D2566"/>
    <mergeCell ref="A2567:D2567"/>
    <mergeCell ref="E2567:G2567"/>
    <mergeCell ref="A2569:D2569"/>
    <mergeCell ref="A2570:D2570"/>
    <mergeCell ref="A2559:D2559"/>
    <mergeCell ref="A2560:D2560"/>
    <mergeCell ref="A2561:D2561"/>
    <mergeCell ref="E2561:G2561"/>
    <mergeCell ref="A2563:D2563"/>
    <mergeCell ref="A2564:D2564"/>
    <mergeCell ref="A2552:C2552"/>
    <mergeCell ref="A2553:H2553"/>
    <mergeCell ref="A2555:D2555"/>
    <mergeCell ref="A2556:D2556"/>
    <mergeCell ref="A2557:D2557"/>
    <mergeCell ref="A2558:D2558"/>
    <mergeCell ref="A2547:D2547"/>
    <mergeCell ref="A2548:D2548"/>
    <mergeCell ref="E2548:G2548"/>
    <mergeCell ref="A2549:E2549"/>
    <mergeCell ref="F2549:H2549"/>
    <mergeCell ref="A2551:H2551"/>
    <mergeCell ref="A2541:D2541"/>
    <mergeCell ref="A2542:D2542"/>
    <mergeCell ref="A2543:D2543"/>
    <mergeCell ref="E2543:G2543"/>
    <mergeCell ref="A2545:D2545"/>
    <mergeCell ref="A2546:D2546"/>
    <mergeCell ref="E2533:G2533"/>
    <mergeCell ref="A2535:D2535"/>
    <mergeCell ref="A2536:D2536"/>
    <mergeCell ref="A2537:D2537"/>
    <mergeCell ref="A2538:D2538"/>
    <mergeCell ref="A2539:D2539"/>
    <mergeCell ref="E2539:G2539"/>
    <mergeCell ref="A2528:D2528"/>
    <mergeCell ref="A2529:D2529"/>
    <mergeCell ref="A2530:D2530"/>
    <mergeCell ref="A2531:D2531"/>
    <mergeCell ref="A2532:D2532"/>
    <mergeCell ref="A2533:D2533"/>
    <mergeCell ref="A2521:E2521"/>
    <mergeCell ref="F2521:H2521"/>
    <mergeCell ref="A2523:H2523"/>
    <mergeCell ref="A2524:C2524"/>
    <mergeCell ref="A2525:H2525"/>
    <mergeCell ref="A2527:D2527"/>
    <mergeCell ref="A2515:D2515"/>
    <mergeCell ref="E2515:G2515"/>
    <mergeCell ref="A2517:D2517"/>
    <mergeCell ref="A2518:D2518"/>
    <mergeCell ref="A2519:D2519"/>
    <mergeCell ref="A2520:D2520"/>
    <mergeCell ref="E2520:G2520"/>
    <mergeCell ref="A2509:D2509"/>
    <mergeCell ref="A2510:D2510"/>
    <mergeCell ref="A2511:D2511"/>
    <mergeCell ref="E2511:G2511"/>
    <mergeCell ref="A2513:D2513"/>
    <mergeCell ref="A2514:D2514"/>
    <mergeCell ref="A2503:D2503"/>
    <mergeCell ref="A2504:D2504"/>
    <mergeCell ref="A2505:D2505"/>
    <mergeCell ref="E2505:G2505"/>
    <mergeCell ref="A2507:D2507"/>
    <mergeCell ref="A2508:D2508"/>
    <mergeCell ref="A2496:C2496"/>
    <mergeCell ref="A2497:H2497"/>
    <mergeCell ref="A2499:D2499"/>
    <mergeCell ref="A2500:D2500"/>
    <mergeCell ref="A2501:D2501"/>
    <mergeCell ref="A2502:D2502"/>
    <mergeCell ref="A2491:D2491"/>
    <mergeCell ref="A2492:D2492"/>
    <mergeCell ref="E2492:G2492"/>
    <mergeCell ref="A2493:E2493"/>
    <mergeCell ref="F2493:H2493"/>
    <mergeCell ref="A2495:H2495"/>
    <mergeCell ref="A2485:D2485"/>
    <mergeCell ref="A2486:D2486"/>
    <mergeCell ref="A2487:D2487"/>
    <mergeCell ref="E2487:G2487"/>
    <mergeCell ref="A2489:D2489"/>
    <mergeCell ref="A2490:D2490"/>
    <mergeCell ref="A2479:D2479"/>
    <mergeCell ref="A2480:D2480"/>
    <mergeCell ref="A2481:D2481"/>
    <mergeCell ref="A2482:D2482"/>
    <mergeCell ref="A2483:D2483"/>
    <mergeCell ref="E2483:G2483"/>
    <mergeCell ref="A2473:D2473"/>
    <mergeCell ref="A2474:D2474"/>
    <mergeCell ref="A2475:D2475"/>
    <mergeCell ref="A2476:D2476"/>
    <mergeCell ref="A2477:D2477"/>
    <mergeCell ref="E2477:G2477"/>
    <mergeCell ref="A2466:E2466"/>
    <mergeCell ref="F2466:H2466"/>
    <mergeCell ref="A2468:H2468"/>
    <mergeCell ref="A2469:C2469"/>
    <mergeCell ref="A2470:H2470"/>
    <mergeCell ref="A2472:D2472"/>
    <mergeCell ref="A2460:D2460"/>
    <mergeCell ref="E2460:G2460"/>
    <mergeCell ref="A2462:D2462"/>
    <mergeCell ref="A2463:D2463"/>
    <mergeCell ref="A2464:D2464"/>
    <mergeCell ref="A2465:D2465"/>
    <mergeCell ref="E2465:G2465"/>
    <mergeCell ref="A2454:D2454"/>
    <mergeCell ref="A2455:D2455"/>
    <mergeCell ref="A2456:D2456"/>
    <mergeCell ref="E2456:G2456"/>
    <mergeCell ref="A2458:D2458"/>
    <mergeCell ref="A2459:D2459"/>
    <mergeCell ref="A2448:D2448"/>
    <mergeCell ref="A2449:D2449"/>
    <mergeCell ref="A2450:D2450"/>
    <mergeCell ref="E2450:G2450"/>
    <mergeCell ref="A2452:D2452"/>
    <mergeCell ref="A2453:D2453"/>
    <mergeCell ref="A2441:H2441"/>
    <mergeCell ref="A2442:C2442"/>
    <mergeCell ref="A2443:H2443"/>
    <mergeCell ref="A2445:D2445"/>
    <mergeCell ref="A2446:D2446"/>
    <mergeCell ref="A2447:D2447"/>
    <mergeCell ref="A2435:D2435"/>
    <mergeCell ref="A2436:D2436"/>
    <mergeCell ref="A2437:D2437"/>
    <mergeCell ref="A2438:D2438"/>
    <mergeCell ref="E2438:G2438"/>
    <mergeCell ref="A2439:E2439"/>
    <mergeCell ref="F2439:H2439"/>
    <mergeCell ref="A2428:D2428"/>
    <mergeCell ref="A2429:D2429"/>
    <mergeCell ref="E2429:G2429"/>
    <mergeCell ref="A2431:D2431"/>
    <mergeCell ref="A2432:D2432"/>
    <mergeCell ref="A2433:D2433"/>
    <mergeCell ref="E2433:G2433"/>
    <mergeCell ref="A2422:D2422"/>
    <mergeCell ref="A2423:D2423"/>
    <mergeCell ref="E2423:G2423"/>
    <mergeCell ref="A2425:D2425"/>
    <mergeCell ref="A2426:D2426"/>
    <mergeCell ref="A2427:D2427"/>
    <mergeCell ref="A2415:C2415"/>
    <mergeCell ref="A2416:H2416"/>
    <mergeCell ref="A2418:D2418"/>
    <mergeCell ref="A2419:D2419"/>
    <mergeCell ref="A2420:D2420"/>
    <mergeCell ref="A2421:D2421"/>
    <mergeCell ref="A2410:D2410"/>
    <mergeCell ref="A2411:D2411"/>
    <mergeCell ref="E2411:G2411"/>
    <mergeCell ref="A2412:E2412"/>
    <mergeCell ref="F2412:H2412"/>
    <mergeCell ref="A2414:H2414"/>
    <mergeCell ref="A2404:D2404"/>
    <mergeCell ref="A2405:D2405"/>
    <mergeCell ref="A2406:D2406"/>
    <mergeCell ref="E2406:G2406"/>
    <mergeCell ref="A2408:D2408"/>
    <mergeCell ref="A2409:D2409"/>
    <mergeCell ref="A2398:D2398"/>
    <mergeCell ref="A2399:D2399"/>
    <mergeCell ref="A2400:D2400"/>
    <mergeCell ref="A2401:D2401"/>
    <mergeCell ref="A2402:D2402"/>
    <mergeCell ref="E2402:G2402"/>
    <mergeCell ref="A2392:D2392"/>
    <mergeCell ref="A2393:D2393"/>
    <mergeCell ref="A2394:D2394"/>
    <mergeCell ref="A2395:D2395"/>
    <mergeCell ref="A2396:D2396"/>
    <mergeCell ref="E2396:G2396"/>
    <mergeCell ref="A2385:H2385"/>
    <mergeCell ref="A2386:C2386"/>
    <mergeCell ref="A2387:H2387"/>
    <mergeCell ref="A2389:D2389"/>
    <mergeCell ref="A2390:D2390"/>
    <mergeCell ref="A2391:D2391"/>
    <mergeCell ref="A2379:D2379"/>
    <mergeCell ref="A2380:D2380"/>
    <mergeCell ref="A2381:D2381"/>
    <mergeCell ref="A2382:D2382"/>
    <mergeCell ref="E2382:G2382"/>
    <mergeCell ref="A2383:E2383"/>
    <mergeCell ref="F2383:H2383"/>
    <mergeCell ref="A2372:D2372"/>
    <mergeCell ref="A2373:D2373"/>
    <mergeCell ref="E2373:G2373"/>
    <mergeCell ref="A2375:D2375"/>
    <mergeCell ref="A2376:D2376"/>
    <mergeCell ref="A2377:D2377"/>
    <mergeCell ref="E2377:G2377"/>
    <mergeCell ref="A2366:D2366"/>
    <mergeCell ref="A2367:D2367"/>
    <mergeCell ref="E2367:G2367"/>
    <mergeCell ref="A2369:D2369"/>
    <mergeCell ref="A2370:D2370"/>
    <mergeCell ref="A2371:D2371"/>
    <mergeCell ref="A2360:D2360"/>
    <mergeCell ref="A2361:D2361"/>
    <mergeCell ref="A2362:D2362"/>
    <mergeCell ref="A2363:D2363"/>
    <mergeCell ref="A2364:D2364"/>
    <mergeCell ref="A2365:D2365"/>
    <mergeCell ref="A2353:H2353"/>
    <mergeCell ref="A2354:C2354"/>
    <mergeCell ref="A2355:H2355"/>
    <mergeCell ref="A2357:D2357"/>
    <mergeCell ref="A2358:D2358"/>
    <mergeCell ref="A2359:D2359"/>
    <mergeCell ref="A2347:D2347"/>
    <mergeCell ref="A2348:D2348"/>
    <mergeCell ref="A2349:D2349"/>
    <mergeCell ref="A2350:D2350"/>
    <mergeCell ref="E2350:G2350"/>
    <mergeCell ref="A2351:E2351"/>
    <mergeCell ref="F2351:H2351"/>
    <mergeCell ref="A2340:D2340"/>
    <mergeCell ref="A2341:D2341"/>
    <mergeCell ref="E2341:G2341"/>
    <mergeCell ref="A2343:D2343"/>
    <mergeCell ref="A2344:D2344"/>
    <mergeCell ref="A2345:D2345"/>
    <mergeCell ref="E2345:G2345"/>
    <mergeCell ref="A2334:D2334"/>
    <mergeCell ref="A2335:D2335"/>
    <mergeCell ref="E2335:G2335"/>
    <mergeCell ref="A2337:D2337"/>
    <mergeCell ref="A2338:D2338"/>
    <mergeCell ref="A2339:D2339"/>
    <mergeCell ref="A2327:H2327"/>
    <mergeCell ref="A2328:C2328"/>
    <mergeCell ref="A2329:H2329"/>
    <mergeCell ref="A2331:D2331"/>
    <mergeCell ref="A2332:D2332"/>
    <mergeCell ref="A2333:D2333"/>
    <mergeCell ref="A2321:D2321"/>
    <mergeCell ref="A2322:D2322"/>
    <mergeCell ref="A2323:D2323"/>
    <mergeCell ref="A2324:D2324"/>
    <mergeCell ref="E2324:G2324"/>
    <mergeCell ref="A2325:E2325"/>
    <mergeCell ref="F2325:H2325"/>
    <mergeCell ref="A2315:D2315"/>
    <mergeCell ref="E2315:G2315"/>
    <mergeCell ref="A2317:D2317"/>
    <mergeCell ref="A2318:D2318"/>
    <mergeCell ref="A2319:D2319"/>
    <mergeCell ref="E2319:G2319"/>
    <mergeCell ref="A2309:D2309"/>
    <mergeCell ref="E2309:G2309"/>
    <mergeCell ref="A2311:D2311"/>
    <mergeCell ref="A2312:D2312"/>
    <mergeCell ref="A2313:D2313"/>
    <mergeCell ref="A2314:D2314"/>
    <mergeCell ref="A2302:C2302"/>
    <mergeCell ref="A2303:H2303"/>
    <mergeCell ref="A2305:D2305"/>
    <mergeCell ref="A2306:D2306"/>
    <mergeCell ref="A2307:D2307"/>
    <mergeCell ref="A2308:D2308"/>
    <mergeCell ref="A2297:D2297"/>
    <mergeCell ref="A2298:D2298"/>
    <mergeCell ref="E2298:G2298"/>
    <mergeCell ref="A2299:E2299"/>
    <mergeCell ref="F2299:H2299"/>
    <mergeCell ref="A2301:H2301"/>
    <mergeCell ref="A2291:D2291"/>
    <mergeCell ref="A2292:D2292"/>
    <mergeCell ref="A2293:D2293"/>
    <mergeCell ref="E2293:G2293"/>
    <mergeCell ref="A2295:D2295"/>
    <mergeCell ref="A2296:D2296"/>
    <mergeCell ref="A2285:D2285"/>
    <mergeCell ref="A2286:D2286"/>
    <mergeCell ref="A2287:D2287"/>
    <mergeCell ref="A2288:D2288"/>
    <mergeCell ref="A2289:D2289"/>
    <mergeCell ref="E2289:G2289"/>
    <mergeCell ref="A2277:H2277"/>
    <mergeCell ref="A2279:D2279"/>
    <mergeCell ref="A2280:D2280"/>
    <mergeCell ref="A2281:D2281"/>
    <mergeCell ref="A2282:D2282"/>
    <mergeCell ref="A2283:D2283"/>
    <mergeCell ref="E2283:G2283"/>
    <mergeCell ref="A2272:D2272"/>
    <mergeCell ref="E2272:G2272"/>
    <mergeCell ref="A2273:E2273"/>
    <mergeCell ref="F2273:H2273"/>
    <mergeCell ref="A2275:H2275"/>
    <mergeCell ref="A2276:C2276"/>
    <mergeCell ref="A2266:D2266"/>
    <mergeCell ref="A2267:D2267"/>
    <mergeCell ref="E2267:G2267"/>
    <mergeCell ref="A2269:D2269"/>
    <mergeCell ref="A2270:D2270"/>
    <mergeCell ref="A2271:D2271"/>
    <mergeCell ref="A2260:D2260"/>
    <mergeCell ref="A2261:D2261"/>
    <mergeCell ref="A2262:D2262"/>
    <mergeCell ref="A2263:D2263"/>
    <mergeCell ref="E2263:G2263"/>
    <mergeCell ref="A2265:D2265"/>
    <mergeCell ref="A2254:D2254"/>
    <mergeCell ref="A2255:D2255"/>
    <mergeCell ref="A2256:D2256"/>
    <mergeCell ref="A2257:D2257"/>
    <mergeCell ref="E2257:G2257"/>
    <mergeCell ref="A2259:D2259"/>
    <mergeCell ref="A2247:H2247"/>
    <mergeCell ref="A2248:C2248"/>
    <mergeCell ref="A2249:H2249"/>
    <mergeCell ref="A2251:D2251"/>
    <mergeCell ref="A2252:D2252"/>
    <mergeCell ref="A2253:D2253"/>
    <mergeCell ref="A2241:D2241"/>
    <mergeCell ref="A2242:D2242"/>
    <mergeCell ref="A2243:D2243"/>
    <mergeCell ref="A2244:D2244"/>
    <mergeCell ref="E2244:G2244"/>
    <mergeCell ref="A2245:E2245"/>
    <mergeCell ref="F2245:H2245"/>
    <mergeCell ref="A2234:D2234"/>
    <mergeCell ref="A2235:D2235"/>
    <mergeCell ref="E2235:G2235"/>
    <mergeCell ref="A2237:D2237"/>
    <mergeCell ref="A2238:D2238"/>
    <mergeCell ref="A2239:D2239"/>
    <mergeCell ref="E2239:G2239"/>
    <mergeCell ref="A2228:D2228"/>
    <mergeCell ref="A2229:D2229"/>
    <mergeCell ref="E2229:G2229"/>
    <mergeCell ref="A2231:D2231"/>
    <mergeCell ref="A2232:D2232"/>
    <mergeCell ref="A2233:D2233"/>
    <mergeCell ref="A2221:C2221"/>
    <mergeCell ref="A2222:H2222"/>
    <mergeCell ref="A2224:D2224"/>
    <mergeCell ref="A2225:D2225"/>
    <mergeCell ref="A2226:D2226"/>
    <mergeCell ref="A2227:D2227"/>
    <mergeCell ref="A2216:D2216"/>
    <mergeCell ref="A2217:D2217"/>
    <mergeCell ref="E2217:G2217"/>
    <mergeCell ref="A2218:E2218"/>
    <mergeCell ref="F2218:H2218"/>
    <mergeCell ref="A2220:H2220"/>
    <mergeCell ref="A2210:D2210"/>
    <mergeCell ref="A2211:D2211"/>
    <mergeCell ref="A2212:D2212"/>
    <mergeCell ref="E2212:G2212"/>
    <mergeCell ref="A2214:D2214"/>
    <mergeCell ref="A2215:D2215"/>
    <mergeCell ref="A2204:D2204"/>
    <mergeCell ref="A2205:D2205"/>
    <mergeCell ref="A2206:D2206"/>
    <mergeCell ref="A2207:D2207"/>
    <mergeCell ref="A2208:D2208"/>
    <mergeCell ref="E2208:G2208"/>
    <mergeCell ref="A2196:C2196"/>
    <mergeCell ref="A2197:H2197"/>
    <mergeCell ref="A2199:D2199"/>
    <mergeCell ref="A2200:D2200"/>
    <mergeCell ref="A2201:D2201"/>
    <mergeCell ref="A2202:D2202"/>
    <mergeCell ref="E2202:G2202"/>
    <mergeCell ref="A2191:D2191"/>
    <mergeCell ref="A2192:D2192"/>
    <mergeCell ref="E2192:G2192"/>
    <mergeCell ref="A2193:E2193"/>
    <mergeCell ref="F2193:H2193"/>
    <mergeCell ref="A2195:H2195"/>
    <mergeCell ref="A2185:D2185"/>
    <mergeCell ref="A2186:D2186"/>
    <mergeCell ref="A2187:D2187"/>
    <mergeCell ref="E2187:G2187"/>
    <mergeCell ref="A2189:D2189"/>
    <mergeCell ref="A2190:D2190"/>
    <mergeCell ref="A2179:D2179"/>
    <mergeCell ref="A2180:D2180"/>
    <mergeCell ref="A2181:D2181"/>
    <mergeCell ref="A2182:D2182"/>
    <mergeCell ref="A2183:D2183"/>
    <mergeCell ref="E2183:G2183"/>
    <mergeCell ref="A2173:D2173"/>
    <mergeCell ref="A2174:D2174"/>
    <mergeCell ref="A2175:D2175"/>
    <mergeCell ref="A2176:D2176"/>
    <mergeCell ref="A2177:D2177"/>
    <mergeCell ref="E2177:G2177"/>
    <mergeCell ref="A2166:C2166"/>
    <mergeCell ref="A2167:H2167"/>
    <mergeCell ref="A2169:D2169"/>
    <mergeCell ref="A2170:D2170"/>
    <mergeCell ref="A2171:D2171"/>
    <mergeCell ref="A2172:D2172"/>
    <mergeCell ref="A2161:D2161"/>
    <mergeCell ref="A2162:D2162"/>
    <mergeCell ref="E2162:G2162"/>
    <mergeCell ref="A2163:E2163"/>
    <mergeCell ref="F2163:H2163"/>
    <mergeCell ref="A2165:H2165"/>
    <mergeCell ref="A2155:D2155"/>
    <mergeCell ref="A2156:D2156"/>
    <mergeCell ref="A2157:D2157"/>
    <mergeCell ref="E2157:G2157"/>
    <mergeCell ref="A2159:D2159"/>
    <mergeCell ref="A2160:D2160"/>
    <mergeCell ref="A2149:D2149"/>
    <mergeCell ref="A2150:D2150"/>
    <mergeCell ref="A2151:D2151"/>
    <mergeCell ref="A2152:D2152"/>
    <mergeCell ref="A2153:D2153"/>
    <mergeCell ref="E2153:G2153"/>
    <mergeCell ref="A2143:D2143"/>
    <mergeCell ref="A2144:D2144"/>
    <mergeCell ref="A2145:D2145"/>
    <mergeCell ref="A2146:D2146"/>
    <mergeCell ref="A2147:D2147"/>
    <mergeCell ref="E2147:G2147"/>
    <mergeCell ref="A2136:C2136"/>
    <mergeCell ref="A2137:H2137"/>
    <mergeCell ref="A2139:D2139"/>
    <mergeCell ref="A2140:D2140"/>
    <mergeCell ref="A2141:D2141"/>
    <mergeCell ref="A2142:D2142"/>
    <mergeCell ref="A2130:D2130"/>
    <mergeCell ref="A2131:D2131"/>
    <mergeCell ref="A2132:D2132"/>
    <mergeCell ref="A2133:D2133"/>
    <mergeCell ref="E2133:G2133"/>
    <mergeCell ref="A2134:E2134"/>
    <mergeCell ref="F2134:H2134"/>
    <mergeCell ref="A2123:D2123"/>
    <mergeCell ref="A2124:D2124"/>
    <mergeCell ref="E2124:G2124"/>
    <mergeCell ref="A2126:D2126"/>
    <mergeCell ref="A2127:D2127"/>
    <mergeCell ref="A2128:D2128"/>
    <mergeCell ref="E2128:G2128"/>
    <mergeCell ref="A2117:D2117"/>
    <mergeCell ref="A2118:D2118"/>
    <mergeCell ref="E2118:G2118"/>
    <mergeCell ref="A2120:D2120"/>
    <mergeCell ref="A2121:D2121"/>
    <mergeCell ref="A2122:D2122"/>
    <mergeCell ref="A2111:D2111"/>
    <mergeCell ref="A2112:D2112"/>
    <mergeCell ref="A2113:D2113"/>
    <mergeCell ref="A2114:D2114"/>
    <mergeCell ref="A2115:D2115"/>
    <mergeCell ref="A2116:D2116"/>
    <mergeCell ref="A2104:E2104"/>
    <mergeCell ref="F2104:H2104"/>
    <mergeCell ref="A2106:H2106"/>
    <mergeCell ref="A2107:C2107"/>
    <mergeCell ref="A2108:H2108"/>
    <mergeCell ref="A2110:D2110"/>
    <mergeCell ref="A2098:D2098"/>
    <mergeCell ref="E2098:G2098"/>
    <mergeCell ref="A2100:D2100"/>
    <mergeCell ref="A2101:D2101"/>
    <mergeCell ref="A2102:D2102"/>
    <mergeCell ref="A2103:D2103"/>
    <mergeCell ref="E2103:G2103"/>
    <mergeCell ref="A2092:D2092"/>
    <mergeCell ref="A2093:D2093"/>
    <mergeCell ref="A2094:D2094"/>
    <mergeCell ref="E2094:G2094"/>
    <mergeCell ref="A2096:D2096"/>
    <mergeCell ref="A2097:D2097"/>
    <mergeCell ref="A2086:D2086"/>
    <mergeCell ref="A2087:D2087"/>
    <mergeCell ref="A2088:D2088"/>
    <mergeCell ref="E2088:G2088"/>
    <mergeCell ref="A2090:D2090"/>
    <mergeCell ref="A2091:D2091"/>
    <mergeCell ref="A2079:E2079"/>
    <mergeCell ref="F2079:H2079"/>
    <mergeCell ref="A2081:H2081"/>
    <mergeCell ref="A2082:C2082"/>
    <mergeCell ref="A2083:H2083"/>
    <mergeCell ref="A2085:D2085"/>
    <mergeCell ref="A2073:D2073"/>
    <mergeCell ref="E2073:G2073"/>
    <mergeCell ref="A2075:D2075"/>
    <mergeCell ref="A2076:D2076"/>
    <mergeCell ref="A2077:D2077"/>
    <mergeCell ref="A2078:D2078"/>
    <mergeCell ref="E2078:G2078"/>
    <mergeCell ref="A2067:D2067"/>
    <mergeCell ref="A2068:D2068"/>
    <mergeCell ref="A2069:D2069"/>
    <mergeCell ref="E2069:G2069"/>
    <mergeCell ref="A2071:D2071"/>
    <mergeCell ref="A2072:D2072"/>
    <mergeCell ref="A2061:D2061"/>
    <mergeCell ref="A2062:D2062"/>
    <mergeCell ref="A2063:D2063"/>
    <mergeCell ref="E2063:G2063"/>
    <mergeCell ref="A2065:D2065"/>
    <mergeCell ref="A2066:D2066"/>
    <mergeCell ref="A2054:H2054"/>
    <mergeCell ref="A2055:C2055"/>
    <mergeCell ref="A2056:H2056"/>
    <mergeCell ref="A2058:D2058"/>
    <mergeCell ref="A2059:D2059"/>
    <mergeCell ref="A2060:D2060"/>
    <mergeCell ref="A2048:D2048"/>
    <mergeCell ref="A2049:D2049"/>
    <mergeCell ref="A2050:D2050"/>
    <mergeCell ref="A2051:D2051"/>
    <mergeCell ref="E2051:G2051"/>
    <mergeCell ref="A2052:E2052"/>
    <mergeCell ref="F2052:H2052"/>
    <mergeCell ref="A2041:D2041"/>
    <mergeCell ref="A2042:D2042"/>
    <mergeCell ref="E2042:G2042"/>
    <mergeCell ref="A2044:D2044"/>
    <mergeCell ref="A2045:D2045"/>
    <mergeCell ref="A2046:D2046"/>
    <mergeCell ref="E2046:G2046"/>
    <mergeCell ref="A2035:D2035"/>
    <mergeCell ref="A2036:D2036"/>
    <mergeCell ref="E2036:G2036"/>
    <mergeCell ref="A2038:D2038"/>
    <mergeCell ref="A2039:D2039"/>
    <mergeCell ref="A2040:D2040"/>
    <mergeCell ref="A2028:H2028"/>
    <mergeCell ref="A2029:C2029"/>
    <mergeCell ref="A2030:H2030"/>
    <mergeCell ref="A2032:D2032"/>
    <mergeCell ref="A2033:D2033"/>
    <mergeCell ref="A2034:D2034"/>
    <mergeCell ref="A2022:D2022"/>
    <mergeCell ref="A2023:D2023"/>
    <mergeCell ref="A2024:D2024"/>
    <mergeCell ref="A2025:D2025"/>
    <mergeCell ref="E2025:G2025"/>
    <mergeCell ref="A2026:E2026"/>
    <mergeCell ref="F2026:H2026"/>
    <mergeCell ref="A2016:D2016"/>
    <mergeCell ref="E2016:G2016"/>
    <mergeCell ref="A2018:D2018"/>
    <mergeCell ref="A2019:D2019"/>
    <mergeCell ref="A2020:D2020"/>
    <mergeCell ref="E2020:G2020"/>
    <mergeCell ref="A2010:D2010"/>
    <mergeCell ref="E2010:G2010"/>
    <mergeCell ref="A2012:D2012"/>
    <mergeCell ref="A2013:D2013"/>
    <mergeCell ref="A2014:D2014"/>
    <mergeCell ref="A2015:D2015"/>
    <mergeCell ref="A2003:H2003"/>
    <mergeCell ref="A2004:C2004"/>
    <mergeCell ref="A2005:H2005"/>
    <mergeCell ref="A2007:D2007"/>
    <mergeCell ref="A2008:D2008"/>
    <mergeCell ref="A2009:D2009"/>
    <mergeCell ref="A1997:D1997"/>
    <mergeCell ref="A1998:D1998"/>
    <mergeCell ref="A1999:D1999"/>
    <mergeCell ref="A2000:D2000"/>
    <mergeCell ref="E2000:G2000"/>
    <mergeCell ref="A2001:E2001"/>
    <mergeCell ref="F2001:H2001"/>
    <mergeCell ref="A1991:D1991"/>
    <mergeCell ref="E1991:G1991"/>
    <mergeCell ref="A1993:D1993"/>
    <mergeCell ref="A1994:D1994"/>
    <mergeCell ref="A1995:D1995"/>
    <mergeCell ref="E1995:G1995"/>
    <mergeCell ref="A1985:D1985"/>
    <mergeCell ref="E1985:G1985"/>
    <mergeCell ref="A1987:D1987"/>
    <mergeCell ref="A1988:D1988"/>
    <mergeCell ref="A1989:D1989"/>
    <mergeCell ref="A1990:D1990"/>
    <mergeCell ref="A1978:H1978"/>
    <mergeCell ref="A1979:C1979"/>
    <mergeCell ref="A1980:H1980"/>
    <mergeCell ref="A1982:D1982"/>
    <mergeCell ref="A1983:D1983"/>
    <mergeCell ref="A1984:D1984"/>
    <mergeCell ref="A1972:D1972"/>
    <mergeCell ref="A1973:D1973"/>
    <mergeCell ref="A1974:D1974"/>
    <mergeCell ref="A1975:D1975"/>
    <mergeCell ref="E1975:G1975"/>
    <mergeCell ref="A1976:E1976"/>
    <mergeCell ref="F1976:H1976"/>
    <mergeCell ref="A1965:D1965"/>
    <mergeCell ref="A1966:D1966"/>
    <mergeCell ref="E1966:G1966"/>
    <mergeCell ref="A1968:D1968"/>
    <mergeCell ref="A1969:D1969"/>
    <mergeCell ref="A1970:D1970"/>
    <mergeCell ref="E1970:G1970"/>
    <mergeCell ref="A1959:D1959"/>
    <mergeCell ref="A1960:D1960"/>
    <mergeCell ref="E1960:G1960"/>
    <mergeCell ref="A1962:D1962"/>
    <mergeCell ref="A1963:D1963"/>
    <mergeCell ref="A1964:D1964"/>
    <mergeCell ref="A1952:H1952"/>
    <mergeCell ref="A1953:C1953"/>
    <mergeCell ref="A1954:H1954"/>
    <mergeCell ref="A1956:D1956"/>
    <mergeCell ref="A1957:D1957"/>
    <mergeCell ref="A1958:D1958"/>
    <mergeCell ref="A1947:D1947"/>
    <mergeCell ref="A1948:D1948"/>
    <mergeCell ref="A1949:D1949"/>
    <mergeCell ref="E1949:G1949"/>
    <mergeCell ref="A1950:E1950"/>
    <mergeCell ref="F1950:H1950"/>
    <mergeCell ref="A1942:D1942"/>
    <mergeCell ref="A1943:D1943"/>
    <mergeCell ref="A1944:D1944"/>
    <mergeCell ref="E1944:G1944"/>
    <mergeCell ref="A1945:H1945"/>
    <mergeCell ref="A1946:D1946"/>
    <mergeCell ref="A1937:D1937"/>
    <mergeCell ref="A1938:D1938"/>
    <mergeCell ref="A1939:D1939"/>
    <mergeCell ref="A1940:D1940"/>
    <mergeCell ref="E1940:G1940"/>
    <mergeCell ref="A1941:H1941"/>
    <mergeCell ref="A1932:D1932"/>
    <mergeCell ref="A1933:D1933"/>
    <mergeCell ref="A1934:D1934"/>
    <mergeCell ref="E1934:G1934"/>
    <mergeCell ref="A1935:H1935"/>
    <mergeCell ref="A1936:D1936"/>
    <mergeCell ref="A1926:H1926"/>
    <mergeCell ref="A1927:C1927"/>
    <mergeCell ref="A1928:H1928"/>
    <mergeCell ref="A1929:H1929"/>
    <mergeCell ref="A1930:D1930"/>
    <mergeCell ref="A1931:D1931"/>
    <mergeCell ref="A1921:D1921"/>
    <mergeCell ref="A1922:D1922"/>
    <mergeCell ref="A1923:D1923"/>
    <mergeCell ref="E1923:G1923"/>
    <mergeCell ref="A1924:E1924"/>
    <mergeCell ref="F1924:H1924"/>
    <mergeCell ref="A1916:D1916"/>
    <mergeCell ref="A1917:D1917"/>
    <mergeCell ref="A1918:D1918"/>
    <mergeCell ref="E1918:G1918"/>
    <mergeCell ref="A1919:H1919"/>
    <mergeCell ref="A1920:D1920"/>
    <mergeCell ref="A1911:D1911"/>
    <mergeCell ref="A1912:D1912"/>
    <mergeCell ref="A1913:D1913"/>
    <mergeCell ref="A1914:D1914"/>
    <mergeCell ref="E1914:G1914"/>
    <mergeCell ref="A1915:H1915"/>
    <mergeCell ref="A1906:D1906"/>
    <mergeCell ref="A1907:D1907"/>
    <mergeCell ref="A1908:D1908"/>
    <mergeCell ref="E1908:G1908"/>
    <mergeCell ref="A1909:H1909"/>
    <mergeCell ref="A1910:D1910"/>
    <mergeCell ref="A1900:H1900"/>
    <mergeCell ref="A1901:C1901"/>
    <mergeCell ref="A1902:H1902"/>
    <mergeCell ref="A1903:H1903"/>
    <mergeCell ref="A1904:D1904"/>
    <mergeCell ref="A1905:D1905"/>
    <mergeCell ref="A1895:D1895"/>
    <mergeCell ref="A1896:D1896"/>
    <mergeCell ref="A1897:D1897"/>
    <mergeCell ref="E1897:G1897"/>
    <mergeCell ref="A1898:E1898"/>
    <mergeCell ref="F1898:H1898"/>
    <mergeCell ref="A1890:D1890"/>
    <mergeCell ref="A1891:D1891"/>
    <mergeCell ref="A1892:D1892"/>
    <mergeCell ref="E1892:G1892"/>
    <mergeCell ref="A1893:H1893"/>
    <mergeCell ref="A1894:D1894"/>
    <mergeCell ref="A1885:D1885"/>
    <mergeCell ref="A1886:D1886"/>
    <mergeCell ref="A1887:D1887"/>
    <mergeCell ref="A1888:D1888"/>
    <mergeCell ref="E1888:G1888"/>
    <mergeCell ref="A1889:H1889"/>
    <mergeCell ref="A1880:D1880"/>
    <mergeCell ref="A1881:D1881"/>
    <mergeCell ref="A1882:D1882"/>
    <mergeCell ref="E1882:G1882"/>
    <mergeCell ref="A1883:H1883"/>
    <mergeCell ref="A1884:D1884"/>
    <mergeCell ref="A1874:H1874"/>
    <mergeCell ref="A1875:C1875"/>
    <mergeCell ref="A1876:H1876"/>
    <mergeCell ref="A1877:H1877"/>
    <mergeCell ref="A1878:D1878"/>
    <mergeCell ref="A1879:D1879"/>
    <mergeCell ref="A1868:D1868"/>
    <mergeCell ref="A1869:D1869"/>
    <mergeCell ref="A1870:D1870"/>
    <mergeCell ref="A1871:D1871"/>
    <mergeCell ref="E1871:G1871"/>
    <mergeCell ref="A1872:E1872"/>
    <mergeCell ref="F1872:H1872"/>
    <mergeCell ref="A1861:D1861"/>
    <mergeCell ref="A1862:D1862"/>
    <mergeCell ref="E1862:G1862"/>
    <mergeCell ref="A1864:D1864"/>
    <mergeCell ref="A1865:D1865"/>
    <mergeCell ref="A1866:D1866"/>
    <mergeCell ref="E1866:G1866"/>
    <mergeCell ref="A1855:D1855"/>
    <mergeCell ref="E1855:G1855"/>
    <mergeCell ref="A1857:D1857"/>
    <mergeCell ref="A1858:D1858"/>
    <mergeCell ref="A1859:D1859"/>
    <mergeCell ref="A1860:D1860"/>
    <mergeCell ref="A1848:H1848"/>
    <mergeCell ref="A1849:C1849"/>
    <mergeCell ref="A1850:H1850"/>
    <mergeCell ref="A1852:D1852"/>
    <mergeCell ref="A1853:D1853"/>
    <mergeCell ref="A1854:D1854"/>
    <mergeCell ref="A1842:D1842"/>
    <mergeCell ref="A1843:D1843"/>
    <mergeCell ref="A1844:D1844"/>
    <mergeCell ref="A1845:D1845"/>
    <mergeCell ref="E1845:G1845"/>
    <mergeCell ref="A1846:E1846"/>
    <mergeCell ref="F1846:H1846"/>
    <mergeCell ref="A1835:D1835"/>
    <mergeCell ref="A1836:D1836"/>
    <mergeCell ref="E1836:G1836"/>
    <mergeCell ref="A1838:D1838"/>
    <mergeCell ref="A1839:D1839"/>
    <mergeCell ref="A1840:D1840"/>
    <mergeCell ref="E1840:G1840"/>
    <mergeCell ref="A1829:D1829"/>
    <mergeCell ref="A1830:D1830"/>
    <mergeCell ref="E1830:G1830"/>
    <mergeCell ref="A1832:D1832"/>
    <mergeCell ref="A1833:D1833"/>
    <mergeCell ref="A1834:D1834"/>
    <mergeCell ref="A1822:H1822"/>
    <mergeCell ref="A1823:C1823"/>
    <mergeCell ref="A1824:H1824"/>
    <mergeCell ref="A1826:D1826"/>
    <mergeCell ref="A1827:D1827"/>
    <mergeCell ref="A1828:D1828"/>
    <mergeCell ref="A1816:D1816"/>
    <mergeCell ref="A1817:D1817"/>
    <mergeCell ref="A1818:D1818"/>
    <mergeCell ref="A1819:D1819"/>
    <mergeCell ref="E1819:G1819"/>
    <mergeCell ref="A1820:E1820"/>
    <mergeCell ref="F1820:H1820"/>
    <mergeCell ref="A1809:D1809"/>
    <mergeCell ref="A1810:D1810"/>
    <mergeCell ref="E1810:G1810"/>
    <mergeCell ref="A1812:D1812"/>
    <mergeCell ref="A1813:D1813"/>
    <mergeCell ref="A1814:D1814"/>
    <mergeCell ref="E1814:G1814"/>
    <mergeCell ref="A1803:D1803"/>
    <mergeCell ref="A1804:D1804"/>
    <mergeCell ref="E1804:G1804"/>
    <mergeCell ref="A1806:D1806"/>
    <mergeCell ref="A1807:D1807"/>
    <mergeCell ref="A1808:D1808"/>
    <mergeCell ref="A1796:H1796"/>
    <mergeCell ref="A1797:C1797"/>
    <mergeCell ref="A1798:H1798"/>
    <mergeCell ref="A1800:D1800"/>
    <mergeCell ref="A1801:D1801"/>
    <mergeCell ref="A1802:D1802"/>
    <mergeCell ref="A1790:D1790"/>
    <mergeCell ref="A1791:D1791"/>
    <mergeCell ref="A1792:D1792"/>
    <mergeCell ref="A1793:D1793"/>
    <mergeCell ref="E1793:G1793"/>
    <mergeCell ref="A1794:E1794"/>
    <mergeCell ref="F1794:H1794"/>
    <mergeCell ref="A1783:D1783"/>
    <mergeCell ref="A1784:D1784"/>
    <mergeCell ref="E1784:G1784"/>
    <mergeCell ref="A1786:D1786"/>
    <mergeCell ref="A1787:D1787"/>
    <mergeCell ref="A1788:D1788"/>
    <mergeCell ref="E1788:G1788"/>
    <mergeCell ref="A1777:D1777"/>
    <mergeCell ref="A1778:D1778"/>
    <mergeCell ref="E1778:G1778"/>
    <mergeCell ref="A1780:D1780"/>
    <mergeCell ref="A1781:D1781"/>
    <mergeCell ref="A1782:D1782"/>
    <mergeCell ref="A1770:H1770"/>
    <mergeCell ref="A1771:C1771"/>
    <mergeCell ref="A1772:H1772"/>
    <mergeCell ref="A1774:D1774"/>
    <mergeCell ref="A1775:D1775"/>
    <mergeCell ref="A1776:D1776"/>
    <mergeCell ref="A1764:D1764"/>
    <mergeCell ref="A1765:D1765"/>
    <mergeCell ref="A1766:D1766"/>
    <mergeCell ref="A1767:D1767"/>
    <mergeCell ref="E1767:G1767"/>
    <mergeCell ref="A1768:E1768"/>
    <mergeCell ref="F1768:H1768"/>
    <mergeCell ref="A1757:D1757"/>
    <mergeCell ref="A1758:D1758"/>
    <mergeCell ref="E1758:G1758"/>
    <mergeCell ref="A1760:D1760"/>
    <mergeCell ref="A1761:D1761"/>
    <mergeCell ref="A1762:D1762"/>
    <mergeCell ref="E1762:G1762"/>
    <mergeCell ref="A1751:D1751"/>
    <mergeCell ref="A1752:D1752"/>
    <mergeCell ref="E1752:G1752"/>
    <mergeCell ref="A1754:D1754"/>
    <mergeCell ref="A1755:D1755"/>
    <mergeCell ref="A1756:D1756"/>
    <mergeCell ref="A1744:H1744"/>
    <mergeCell ref="A1745:C1745"/>
    <mergeCell ref="A1746:H1746"/>
    <mergeCell ref="A1748:D1748"/>
    <mergeCell ref="A1749:D1749"/>
    <mergeCell ref="A1750:D1750"/>
    <mergeCell ref="A1738:D1738"/>
    <mergeCell ref="A1739:D1739"/>
    <mergeCell ref="A1740:D1740"/>
    <mergeCell ref="A1741:D1741"/>
    <mergeCell ref="E1741:G1741"/>
    <mergeCell ref="A1742:E1742"/>
    <mergeCell ref="F1742:H1742"/>
    <mergeCell ref="A1731:D1731"/>
    <mergeCell ref="A1732:D1732"/>
    <mergeCell ref="E1732:G1732"/>
    <mergeCell ref="A1734:D1734"/>
    <mergeCell ref="A1735:D1735"/>
    <mergeCell ref="A1736:D1736"/>
    <mergeCell ref="E1736:G1736"/>
    <mergeCell ref="A1725:D1725"/>
    <mergeCell ref="A1726:D1726"/>
    <mergeCell ref="E1726:G1726"/>
    <mergeCell ref="A1728:D1728"/>
    <mergeCell ref="A1729:D1729"/>
    <mergeCell ref="A1730:D1730"/>
    <mergeCell ref="A1718:H1718"/>
    <mergeCell ref="A1719:C1719"/>
    <mergeCell ref="A1720:H1720"/>
    <mergeCell ref="A1722:D1722"/>
    <mergeCell ref="A1723:D1723"/>
    <mergeCell ref="A1724:D1724"/>
    <mergeCell ref="A1712:D1712"/>
    <mergeCell ref="A1713:D1713"/>
    <mergeCell ref="A1714:D1714"/>
    <mergeCell ref="A1715:D1715"/>
    <mergeCell ref="E1715:G1715"/>
    <mergeCell ref="A1716:E1716"/>
    <mergeCell ref="F1716:H1716"/>
    <mergeCell ref="A1705:D1705"/>
    <mergeCell ref="A1706:D1706"/>
    <mergeCell ref="E1706:G1706"/>
    <mergeCell ref="A1708:D1708"/>
    <mergeCell ref="A1709:D1709"/>
    <mergeCell ref="A1710:D1710"/>
    <mergeCell ref="E1710:G1710"/>
    <mergeCell ref="A1699:D1699"/>
    <mergeCell ref="A1700:D1700"/>
    <mergeCell ref="E1700:G1700"/>
    <mergeCell ref="A1702:D1702"/>
    <mergeCell ref="A1703:D1703"/>
    <mergeCell ref="A1704:D1704"/>
    <mergeCell ref="A1692:H1692"/>
    <mergeCell ref="A1693:C1693"/>
    <mergeCell ref="A1694:H1694"/>
    <mergeCell ref="A1696:D1696"/>
    <mergeCell ref="A1697:D1697"/>
    <mergeCell ref="A1698:D1698"/>
    <mergeCell ref="A1686:D1686"/>
    <mergeCell ref="A1687:D1687"/>
    <mergeCell ref="A1688:D1688"/>
    <mergeCell ref="A1689:D1689"/>
    <mergeCell ref="E1689:G1689"/>
    <mergeCell ref="A1690:E1690"/>
    <mergeCell ref="F1690:H1690"/>
    <mergeCell ref="A1679:D1679"/>
    <mergeCell ref="A1680:D1680"/>
    <mergeCell ref="E1680:G1680"/>
    <mergeCell ref="A1682:D1682"/>
    <mergeCell ref="A1683:D1683"/>
    <mergeCell ref="A1684:D1684"/>
    <mergeCell ref="E1684:G1684"/>
    <mergeCell ref="A1673:D1673"/>
    <mergeCell ref="A1674:D1674"/>
    <mergeCell ref="E1674:G1674"/>
    <mergeCell ref="A1676:D1676"/>
    <mergeCell ref="A1677:D1677"/>
    <mergeCell ref="A1678:D1678"/>
    <mergeCell ref="A1666:H1666"/>
    <mergeCell ref="A1667:C1667"/>
    <mergeCell ref="A1668:H1668"/>
    <mergeCell ref="A1670:D1670"/>
    <mergeCell ref="A1671:D1671"/>
    <mergeCell ref="A1672:D1672"/>
    <mergeCell ref="A1660:D1660"/>
    <mergeCell ref="A1661:D1661"/>
    <mergeCell ref="A1662:D1662"/>
    <mergeCell ref="A1663:D1663"/>
    <mergeCell ref="E1663:G1663"/>
    <mergeCell ref="A1664:E1664"/>
    <mergeCell ref="F1664:H1664"/>
    <mergeCell ref="A1653:D1653"/>
    <mergeCell ref="A1654:D1654"/>
    <mergeCell ref="E1654:G1654"/>
    <mergeCell ref="A1656:D1656"/>
    <mergeCell ref="A1657:D1657"/>
    <mergeCell ref="A1658:D1658"/>
    <mergeCell ref="E1658:G1658"/>
    <mergeCell ref="A1647:D1647"/>
    <mergeCell ref="A1648:D1648"/>
    <mergeCell ref="E1648:G1648"/>
    <mergeCell ref="A1650:D1650"/>
    <mergeCell ref="A1651:D1651"/>
    <mergeCell ref="A1652:D1652"/>
    <mergeCell ref="A1640:H1640"/>
    <mergeCell ref="A1641:C1641"/>
    <mergeCell ref="A1642:H1642"/>
    <mergeCell ref="A1644:D1644"/>
    <mergeCell ref="A1645:D1645"/>
    <mergeCell ref="A1646:D1646"/>
    <mergeCell ref="A1635:D1635"/>
    <mergeCell ref="A1636:D1636"/>
    <mergeCell ref="A1637:D1637"/>
    <mergeCell ref="E1637:G1637"/>
    <mergeCell ref="A1638:E1638"/>
    <mergeCell ref="F1638:H1638"/>
    <mergeCell ref="A1628:D1628"/>
    <mergeCell ref="A1629:D1629"/>
    <mergeCell ref="E1629:G1629"/>
    <mergeCell ref="A1631:D1631"/>
    <mergeCell ref="A1632:D1632"/>
    <mergeCell ref="A1633:D1633"/>
    <mergeCell ref="E1633:G1633"/>
    <mergeCell ref="A1622:D1622"/>
    <mergeCell ref="A1623:D1623"/>
    <mergeCell ref="E1623:G1623"/>
    <mergeCell ref="A1625:D1625"/>
    <mergeCell ref="A1626:D1626"/>
    <mergeCell ref="A1627:D1627"/>
    <mergeCell ref="A1615:H1615"/>
    <mergeCell ref="A1616:C1616"/>
    <mergeCell ref="A1617:H1617"/>
    <mergeCell ref="A1619:D1619"/>
    <mergeCell ref="A1620:D1620"/>
    <mergeCell ref="A1621:D1621"/>
    <mergeCell ref="A1610:D1610"/>
    <mergeCell ref="A1611:D1611"/>
    <mergeCell ref="A1612:D1612"/>
    <mergeCell ref="E1612:G1612"/>
    <mergeCell ref="A1613:E1613"/>
    <mergeCell ref="F1613:H1613"/>
    <mergeCell ref="A1603:D1603"/>
    <mergeCell ref="A1604:D1604"/>
    <mergeCell ref="E1604:G1604"/>
    <mergeCell ref="A1606:D1606"/>
    <mergeCell ref="A1607:D1607"/>
    <mergeCell ref="A1608:D1608"/>
    <mergeCell ref="E1608:G1608"/>
    <mergeCell ref="A1597:D1597"/>
    <mergeCell ref="A1598:D1598"/>
    <mergeCell ref="E1598:G1598"/>
    <mergeCell ref="A1600:D1600"/>
    <mergeCell ref="A1601:D1601"/>
    <mergeCell ref="A1602:D1602"/>
    <mergeCell ref="A1590:H1590"/>
    <mergeCell ref="A1591:C1591"/>
    <mergeCell ref="A1592:H1592"/>
    <mergeCell ref="A1594:D1594"/>
    <mergeCell ref="A1595:D1595"/>
    <mergeCell ref="A1596:D1596"/>
    <mergeCell ref="A1584:D1584"/>
    <mergeCell ref="A1585:D1585"/>
    <mergeCell ref="A1586:D1586"/>
    <mergeCell ref="A1587:D1587"/>
    <mergeCell ref="E1587:G1587"/>
    <mergeCell ref="A1588:E1588"/>
    <mergeCell ref="F1588:H1588"/>
    <mergeCell ref="A1577:D1577"/>
    <mergeCell ref="A1578:D1578"/>
    <mergeCell ref="E1578:G1578"/>
    <mergeCell ref="A1580:D1580"/>
    <mergeCell ref="A1581:D1581"/>
    <mergeCell ref="A1582:D1582"/>
    <mergeCell ref="E1582:G1582"/>
    <mergeCell ref="A1571:D1571"/>
    <mergeCell ref="A1572:D1572"/>
    <mergeCell ref="E1572:G1572"/>
    <mergeCell ref="A1574:D1574"/>
    <mergeCell ref="A1575:D1575"/>
    <mergeCell ref="A1576:D1576"/>
    <mergeCell ref="A1564:H1564"/>
    <mergeCell ref="A1566:D1566"/>
    <mergeCell ref="A1567:D1567"/>
    <mergeCell ref="A1568:D1568"/>
    <mergeCell ref="A1569:D1569"/>
    <mergeCell ref="A1570:D1570"/>
    <mergeCell ref="A1559:D1559"/>
    <mergeCell ref="E1559:G1559"/>
    <mergeCell ref="A1560:E1560"/>
    <mergeCell ref="F1560:H1560"/>
    <mergeCell ref="A1562:H1562"/>
    <mergeCell ref="A1563:C1563"/>
    <mergeCell ref="A1553:D1553"/>
    <mergeCell ref="A1554:D1554"/>
    <mergeCell ref="E1554:G1554"/>
    <mergeCell ref="A1556:D1556"/>
    <mergeCell ref="A1557:D1557"/>
    <mergeCell ref="A1558:D1558"/>
    <mergeCell ref="A1547:D1547"/>
    <mergeCell ref="A1548:D1548"/>
    <mergeCell ref="A1549:D1549"/>
    <mergeCell ref="A1550:D1550"/>
    <mergeCell ref="E1550:G1550"/>
    <mergeCell ref="A1552:D1552"/>
    <mergeCell ref="A1541:D1541"/>
    <mergeCell ref="A1542:D1542"/>
    <mergeCell ref="A1543:D1543"/>
    <mergeCell ref="A1544:D1544"/>
    <mergeCell ref="E1544:G1544"/>
    <mergeCell ref="A1546:D1546"/>
    <mergeCell ref="A1534:H1534"/>
    <mergeCell ref="A1535:C1535"/>
    <mergeCell ref="A1536:H1536"/>
    <mergeCell ref="A1538:D1538"/>
    <mergeCell ref="A1539:D1539"/>
    <mergeCell ref="A1540:D1540"/>
    <mergeCell ref="A1528:D1528"/>
    <mergeCell ref="A1529:D1529"/>
    <mergeCell ref="A1530:D1530"/>
    <mergeCell ref="A1531:D1531"/>
    <mergeCell ref="E1531:G1531"/>
    <mergeCell ref="A1532:E1532"/>
    <mergeCell ref="F1532:H1532"/>
    <mergeCell ref="A1522:D1522"/>
    <mergeCell ref="E1522:G1522"/>
    <mergeCell ref="A1524:D1524"/>
    <mergeCell ref="A1525:D1525"/>
    <mergeCell ref="A1526:D1526"/>
    <mergeCell ref="E1526:G1526"/>
    <mergeCell ref="A1516:D1516"/>
    <mergeCell ref="E1516:G1516"/>
    <mergeCell ref="A1518:D1518"/>
    <mergeCell ref="A1519:D1519"/>
    <mergeCell ref="A1520:D1520"/>
    <mergeCell ref="A1521:D1521"/>
    <mergeCell ref="A1509:H1509"/>
    <mergeCell ref="A1511:D1511"/>
    <mergeCell ref="A1512:D1512"/>
    <mergeCell ref="A1513:D1513"/>
    <mergeCell ref="A1514:D1514"/>
    <mergeCell ref="A1515:D1515"/>
    <mergeCell ref="A1504:D1504"/>
    <mergeCell ref="E1504:G1504"/>
    <mergeCell ref="A1505:E1505"/>
    <mergeCell ref="F1505:H1505"/>
    <mergeCell ref="A1507:H1507"/>
    <mergeCell ref="A1508:C1508"/>
    <mergeCell ref="A1498:D1498"/>
    <mergeCell ref="A1499:D1499"/>
    <mergeCell ref="A1500:D1500"/>
    <mergeCell ref="E1500:G1500"/>
    <mergeCell ref="A1502:D1502"/>
    <mergeCell ref="A1503:D1503"/>
    <mergeCell ref="A1492:D1492"/>
    <mergeCell ref="A1493:D1493"/>
    <mergeCell ref="A1494:D1494"/>
    <mergeCell ref="A1495:D1495"/>
    <mergeCell ref="A1496:D1496"/>
    <mergeCell ref="E1496:G1496"/>
    <mergeCell ref="A1486:D1486"/>
    <mergeCell ref="A1487:D1487"/>
    <mergeCell ref="A1488:D1488"/>
    <mergeCell ref="A1489:D1489"/>
    <mergeCell ref="A1490:D1490"/>
    <mergeCell ref="E1490:G1490"/>
    <mergeCell ref="A1479:E1479"/>
    <mergeCell ref="F1479:H1479"/>
    <mergeCell ref="A1481:H1481"/>
    <mergeCell ref="A1482:C1482"/>
    <mergeCell ref="A1483:H1483"/>
    <mergeCell ref="A1485:D1485"/>
    <mergeCell ref="A1474:D1474"/>
    <mergeCell ref="E1474:G1474"/>
    <mergeCell ref="A1476:D1476"/>
    <mergeCell ref="A1477:D1477"/>
    <mergeCell ref="A1478:D1478"/>
    <mergeCell ref="E1478:G1478"/>
    <mergeCell ref="A1468:D1468"/>
    <mergeCell ref="A1469:D1469"/>
    <mergeCell ref="A1470:D1470"/>
    <mergeCell ref="E1470:G1470"/>
    <mergeCell ref="A1472:D1472"/>
    <mergeCell ref="A1473:D1473"/>
    <mergeCell ref="A1462:D1462"/>
    <mergeCell ref="A1463:D1463"/>
    <mergeCell ref="A1464:D1464"/>
    <mergeCell ref="E1464:G1464"/>
    <mergeCell ref="A1466:D1466"/>
    <mergeCell ref="A1467:D1467"/>
    <mergeCell ref="A1455:H1455"/>
    <mergeCell ref="A1456:C1456"/>
    <mergeCell ref="A1457:H1457"/>
    <mergeCell ref="A1459:D1459"/>
    <mergeCell ref="A1460:D1460"/>
    <mergeCell ref="A1461:D1461"/>
    <mergeCell ref="A1450:D1450"/>
    <mergeCell ref="A1451:D1451"/>
    <mergeCell ref="A1452:D1452"/>
    <mergeCell ref="E1452:G1452"/>
    <mergeCell ref="A1453:E1453"/>
    <mergeCell ref="F1453:H1453"/>
    <mergeCell ref="A1443:D1443"/>
    <mergeCell ref="A1444:D1444"/>
    <mergeCell ref="E1444:G1444"/>
    <mergeCell ref="A1446:D1446"/>
    <mergeCell ref="A1447:D1447"/>
    <mergeCell ref="A1448:D1448"/>
    <mergeCell ref="E1448:G1448"/>
    <mergeCell ref="A1437:D1437"/>
    <mergeCell ref="A1438:D1438"/>
    <mergeCell ref="E1438:G1438"/>
    <mergeCell ref="A1440:D1440"/>
    <mergeCell ref="A1441:D1441"/>
    <mergeCell ref="A1442:D1442"/>
    <mergeCell ref="A1430:C1430"/>
    <mergeCell ref="A1431:H1431"/>
    <mergeCell ref="A1433:D1433"/>
    <mergeCell ref="A1434:D1434"/>
    <mergeCell ref="A1435:D1435"/>
    <mergeCell ref="A1436:D1436"/>
    <mergeCell ref="A1425:D1425"/>
    <mergeCell ref="A1426:D1426"/>
    <mergeCell ref="E1426:G1426"/>
    <mergeCell ref="A1427:E1427"/>
    <mergeCell ref="F1427:H1427"/>
    <mergeCell ref="A1429:H1429"/>
    <mergeCell ref="A1419:D1419"/>
    <mergeCell ref="A1420:D1420"/>
    <mergeCell ref="A1421:D1421"/>
    <mergeCell ref="E1421:G1421"/>
    <mergeCell ref="A1423:D1423"/>
    <mergeCell ref="A1424:D1424"/>
    <mergeCell ref="A1413:D1413"/>
    <mergeCell ref="A1414:D1414"/>
    <mergeCell ref="A1415:D1415"/>
    <mergeCell ref="A1416:D1416"/>
    <mergeCell ref="A1417:D1417"/>
    <mergeCell ref="E1417:G1417"/>
    <mergeCell ref="A1407:D1407"/>
    <mergeCell ref="A1408:D1408"/>
    <mergeCell ref="A1409:D1409"/>
    <mergeCell ref="A1410:D1410"/>
    <mergeCell ref="A1411:D1411"/>
    <mergeCell ref="E1411:G1411"/>
    <mergeCell ref="A1400:E1400"/>
    <mergeCell ref="F1400:H1400"/>
    <mergeCell ref="A1402:H1402"/>
    <mergeCell ref="A1403:C1403"/>
    <mergeCell ref="A1404:H1404"/>
    <mergeCell ref="A1406:D1406"/>
    <mergeCell ref="A1395:D1395"/>
    <mergeCell ref="E1395:G1395"/>
    <mergeCell ref="A1397:D1397"/>
    <mergeCell ref="A1398:D1398"/>
    <mergeCell ref="A1399:D1399"/>
    <mergeCell ref="E1399:G1399"/>
    <mergeCell ref="A1389:D1389"/>
    <mergeCell ref="A1390:D1390"/>
    <mergeCell ref="A1391:D1391"/>
    <mergeCell ref="E1391:G1391"/>
    <mergeCell ref="A1393:D1393"/>
    <mergeCell ref="A1394:D1394"/>
    <mergeCell ref="A1383:D1383"/>
    <mergeCell ref="A1384:D1384"/>
    <mergeCell ref="A1385:D1385"/>
    <mergeCell ref="E1385:G1385"/>
    <mergeCell ref="A1387:D1387"/>
    <mergeCell ref="A1388:D1388"/>
    <mergeCell ref="A1376:E1376"/>
    <mergeCell ref="F1376:H1376"/>
    <mergeCell ref="A1378:H1378"/>
    <mergeCell ref="A1379:C1379"/>
    <mergeCell ref="A1380:H1380"/>
    <mergeCell ref="A1382:D1382"/>
    <mergeCell ref="A1370:D1370"/>
    <mergeCell ref="A1371:D1371"/>
    <mergeCell ref="E1371:G1371"/>
    <mergeCell ref="A1373:D1373"/>
    <mergeCell ref="A1374:D1374"/>
    <mergeCell ref="A1375:D1375"/>
    <mergeCell ref="E1375:G1375"/>
    <mergeCell ref="A1364:D1364"/>
    <mergeCell ref="A1365:D1365"/>
    <mergeCell ref="A1366:D1366"/>
    <mergeCell ref="A1367:D1367"/>
    <mergeCell ref="E1367:G1367"/>
    <mergeCell ref="A1369:D1369"/>
    <mergeCell ref="A1358:D1358"/>
    <mergeCell ref="A1359:D1359"/>
    <mergeCell ref="A1360:D1360"/>
    <mergeCell ref="A1361:D1361"/>
    <mergeCell ref="E1361:G1361"/>
    <mergeCell ref="A1363:D1363"/>
    <mergeCell ref="A1351:E1351"/>
    <mergeCell ref="F1351:H1351"/>
    <mergeCell ref="A1353:H1353"/>
    <mergeCell ref="A1354:C1354"/>
    <mergeCell ref="A1355:H1355"/>
    <mergeCell ref="A1357:D1357"/>
    <mergeCell ref="A1345:D1345"/>
    <mergeCell ref="A1346:D1346"/>
    <mergeCell ref="E1346:G1346"/>
    <mergeCell ref="A1348:D1348"/>
    <mergeCell ref="A1349:D1349"/>
    <mergeCell ref="A1350:D1350"/>
    <mergeCell ref="E1350:G1350"/>
    <mergeCell ref="A1339:D1339"/>
    <mergeCell ref="A1340:D1340"/>
    <mergeCell ref="A1341:D1341"/>
    <mergeCell ref="A1342:D1342"/>
    <mergeCell ref="E1342:G1342"/>
    <mergeCell ref="A1344:D1344"/>
    <mergeCell ref="A1333:D1333"/>
    <mergeCell ref="A1334:D1334"/>
    <mergeCell ref="A1335:D1335"/>
    <mergeCell ref="A1336:D1336"/>
    <mergeCell ref="E1336:G1336"/>
    <mergeCell ref="A1338:D1338"/>
    <mergeCell ref="A1326:E1326"/>
    <mergeCell ref="F1326:H1326"/>
    <mergeCell ref="A1328:H1328"/>
    <mergeCell ref="A1329:C1329"/>
    <mergeCell ref="A1330:H1330"/>
    <mergeCell ref="A1332:D1332"/>
    <mergeCell ref="A1320:D1320"/>
    <mergeCell ref="A1321:D1321"/>
    <mergeCell ref="E1321:G1321"/>
    <mergeCell ref="A1323:D1323"/>
    <mergeCell ref="A1324:D1324"/>
    <mergeCell ref="A1325:D1325"/>
    <mergeCell ref="E1325:G1325"/>
    <mergeCell ref="A1314:D1314"/>
    <mergeCell ref="A1315:D1315"/>
    <mergeCell ref="A1316:D1316"/>
    <mergeCell ref="A1317:D1317"/>
    <mergeCell ref="E1317:G1317"/>
    <mergeCell ref="A1319:D1319"/>
    <mergeCell ref="A1308:D1308"/>
    <mergeCell ref="A1309:D1309"/>
    <mergeCell ref="A1310:D1310"/>
    <mergeCell ref="A1311:D1311"/>
    <mergeCell ref="E1311:G1311"/>
    <mergeCell ref="A1313:D1313"/>
    <mergeCell ref="A1301:E1301"/>
    <mergeCell ref="F1301:H1301"/>
    <mergeCell ref="A1303:H1303"/>
    <mergeCell ref="A1304:C1304"/>
    <mergeCell ref="A1305:H1305"/>
    <mergeCell ref="A1307:D1307"/>
    <mergeCell ref="A1295:D1295"/>
    <mergeCell ref="A1296:D1296"/>
    <mergeCell ref="E1296:G1296"/>
    <mergeCell ref="A1298:D1298"/>
    <mergeCell ref="A1299:D1299"/>
    <mergeCell ref="A1300:D1300"/>
    <mergeCell ref="E1300:G1300"/>
    <mergeCell ref="A1289:D1289"/>
    <mergeCell ref="A1290:D1290"/>
    <mergeCell ref="A1291:D1291"/>
    <mergeCell ref="A1292:D1292"/>
    <mergeCell ref="E1292:G1292"/>
    <mergeCell ref="A1294:D1294"/>
    <mergeCell ref="A1283:D1283"/>
    <mergeCell ref="A1284:D1284"/>
    <mergeCell ref="A1285:D1285"/>
    <mergeCell ref="A1286:D1286"/>
    <mergeCell ref="E1286:G1286"/>
    <mergeCell ref="A1288:D1288"/>
    <mergeCell ref="A1276:E1276"/>
    <mergeCell ref="F1276:H1276"/>
    <mergeCell ref="A1278:H1278"/>
    <mergeCell ref="A1279:C1279"/>
    <mergeCell ref="A1280:H1280"/>
    <mergeCell ref="A1282:D1282"/>
    <mergeCell ref="A1270:D1270"/>
    <mergeCell ref="A1271:D1271"/>
    <mergeCell ref="E1271:G1271"/>
    <mergeCell ref="A1273:D1273"/>
    <mergeCell ref="A1274:D1274"/>
    <mergeCell ref="A1275:D1275"/>
    <mergeCell ref="E1275:G1275"/>
    <mergeCell ref="A1264:D1264"/>
    <mergeCell ref="A1265:D1265"/>
    <mergeCell ref="A1266:D1266"/>
    <mergeCell ref="A1267:D1267"/>
    <mergeCell ref="E1267:G1267"/>
    <mergeCell ref="A1269:D1269"/>
    <mergeCell ref="A1258:D1258"/>
    <mergeCell ref="A1259:D1259"/>
    <mergeCell ref="A1260:D1260"/>
    <mergeCell ref="A1261:D1261"/>
    <mergeCell ref="E1261:G1261"/>
    <mergeCell ref="A1263:D1263"/>
    <mergeCell ref="A1251:E1251"/>
    <mergeCell ref="F1251:H1251"/>
    <mergeCell ref="A1253:H1253"/>
    <mergeCell ref="A1254:C1254"/>
    <mergeCell ref="A1255:H1255"/>
    <mergeCell ref="A1257:D1257"/>
    <mergeCell ref="A1245:D1245"/>
    <mergeCell ref="A1246:D1246"/>
    <mergeCell ref="E1246:G1246"/>
    <mergeCell ref="A1248:D1248"/>
    <mergeCell ref="A1249:D1249"/>
    <mergeCell ref="A1250:D1250"/>
    <mergeCell ref="E1250:G1250"/>
    <mergeCell ref="A1239:D1239"/>
    <mergeCell ref="A1240:D1240"/>
    <mergeCell ref="A1241:D1241"/>
    <mergeCell ref="A1242:D1242"/>
    <mergeCell ref="E1242:G1242"/>
    <mergeCell ref="A1244:D1244"/>
    <mergeCell ref="A1233:D1233"/>
    <mergeCell ref="A1234:D1234"/>
    <mergeCell ref="A1235:D1235"/>
    <mergeCell ref="A1236:D1236"/>
    <mergeCell ref="E1236:G1236"/>
    <mergeCell ref="A1238:D1238"/>
    <mergeCell ref="A1226:E1226"/>
    <mergeCell ref="F1226:H1226"/>
    <mergeCell ref="A1228:H1228"/>
    <mergeCell ref="A1229:C1229"/>
    <mergeCell ref="A1230:H1230"/>
    <mergeCell ref="A1232:D1232"/>
    <mergeCell ref="A1220:D1220"/>
    <mergeCell ref="A1221:D1221"/>
    <mergeCell ref="E1221:G1221"/>
    <mergeCell ref="A1223:D1223"/>
    <mergeCell ref="A1224:D1224"/>
    <mergeCell ref="A1225:D1225"/>
    <mergeCell ref="E1225:G1225"/>
    <mergeCell ref="A1214:D1214"/>
    <mergeCell ref="A1215:D1215"/>
    <mergeCell ref="A1216:D1216"/>
    <mergeCell ref="A1217:D1217"/>
    <mergeCell ref="E1217:G1217"/>
    <mergeCell ref="A1219:D1219"/>
    <mergeCell ref="A1208:D1208"/>
    <mergeCell ref="A1209:D1209"/>
    <mergeCell ref="A1210:D1210"/>
    <mergeCell ref="A1211:D1211"/>
    <mergeCell ref="E1211:G1211"/>
    <mergeCell ref="A1213:D1213"/>
    <mergeCell ref="A1201:E1201"/>
    <mergeCell ref="F1201:H1201"/>
    <mergeCell ref="A1203:H1203"/>
    <mergeCell ref="A1204:C1204"/>
    <mergeCell ref="A1205:H1205"/>
    <mergeCell ref="A1207:D1207"/>
    <mergeCell ref="A1195:D1195"/>
    <mergeCell ref="A1196:D1196"/>
    <mergeCell ref="E1196:G1196"/>
    <mergeCell ref="A1198:D1198"/>
    <mergeCell ref="A1199:D1199"/>
    <mergeCell ref="A1200:D1200"/>
    <mergeCell ref="E1200:G1200"/>
    <mergeCell ref="A1189:D1189"/>
    <mergeCell ref="A1190:D1190"/>
    <mergeCell ref="A1191:D1191"/>
    <mergeCell ref="A1192:D1192"/>
    <mergeCell ref="E1192:G1192"/>
    <mergeCell ref="A1194:D1194"/>
    <mergeCell ref="A1183:D1183"/>
    <mergeCell ref="A1184:D1184"/>
    <mergeCell ref="A1185:D1185"/>
    <mergeCell ref="A1186:D1186"/>
    <mergeCell ref="E1186:G1186"/>
    <mergeCell ref="A1188:D1188"/>
    <mergeCell ref="A1176:E1176"/>
    <mergeCell ref="F1176:H1176"/>
    <mergeCell ref="A1178:H1178"/>
    <mergeCell ref="A1179:C1179"/>
    <mergeCell ref="A1180:H1180"/>
    <mergeCell ref="A1182:D1182"/>
    <mergeCell ref="A1170:D1170"/>
    <mergeCell ref="A1171:D1171"/>
    <mergeCell ref="E1171:G1171"/>
    <mergeCell ref="A1173:D1173"/>
    <mergeCell ref="A1174:D1174"/>
    <mergeCell ref="A1175:D1175"/>
    <mergeCell ref="E1175:G1175"/>
    <mergeCell ref="A1164:D1164"/>
    <mergeCell ref="A1165:D1165"/>
    <mergeCell ref="A1166:D1166"/>
    <mergeCell ref="A1167:D1167"/>
    <mergeCell ref="E1167:G1167"/>
    <mergeCell ref="A1169:D1169"/>
    <mergeCell ref="A1158:D1158"/>
    <mergeCell ref="A1159:D1159"/>
    <mergeCell ref="A1160:D1160"/>
    <mergeCell ref="A1161:D1161"/>
    <mergeCell ref="E1161:G1161"/>
    <mergeCell ref="A1163:D1163"/>
    <mergeCell ref="A1151:E1151"/>
    <mergeCell ref="F1151:H1151"/>
    <mergeCell ref="A1153:H1153"/>
    <mergeCell ref="A1154:C1154"/>
    <mergeCell ref="A1155:H1155"/>
    <mergeCell ref="A1157:D1157"/>
    <mergeCell ref="A1146:D1146"/>
    <mergeCell ref="E1146:G1146"/>
    <mergeCell ref="A1148:D1148"/>
    <mergeCell ref="A1149:D1149"/>
    <mergeCell ref="A1150:D1150"/>
    <mergeCell ref="E1150:G1150"/>
    <mergeCell ref="A1140:D1140"/>
    <mergeCell ref="A1141:D1141"/>
    <mergeCell ref="A1142:D1142"/>
    <mergeCell ref="E1142:G1142"/>
    <mergeCell ref="A1144:D1144"/>
    <mergeCell ref="A1145:D1145"/>
    <mergeCell ref="A1134:D1134"/>
    <mergeCell ref="A1135:D1135"/>
    <mergeCell ref="A1136:D1136"/>
    <mergeCell ref="E1136:G1136"/>
    <mergeCell ref="A1138:D1138"/>
    <mergeCell ref="A1139:D1139"/>
    <mergeCell ref="A1127:E1127"/>
    <mergeCell ref="F1127:H1127"/>
    <mergeCell ref="A1129:H1129"/>
    <mergeCell ref="A1130:C1130"/>
    <mergeCell ref="A1131:H1131"/>
    <mergeCell ref="A1133:D1133"/>
    <mergeCell ref="A1122:D1122"/>
    <mergeCell ref="E1122:G1122"/>
    <mergeCell ref="A1124:D1124"/>
    <mergeCell ref="A1125:D1125"/>
    <mergeCell ref="A1126:D1126"/>
    <mergeCell ref="E1126:G1126"/>
    <mergeCell ref="A1116:D1116"/>
    <mergeCell ref="A1117:D1117"/>
    <mergeCell ref="A1118:D1118"/>
    <mergeCell ref="E1118:G1118"/>
    <mergeCell ref="A1120:D1120"/>
    <mergeCell ref="A1121:D1121"/>
    <mergeCell ref="A1110:D1110"/>
    <mergeCell ref="A1111:D1111"/>
    <mergeCell ref="A1112:D1112"/>
    <mergeCell ref="E1112:G1112"/>
    <mergeCell ref="A1114:D1114"/>
    <mergeCell ref="A1115:D1115"/>
    <mergeCell ref="A1103:E1103"/>
    <mergeCell ref="F1103:H1103"/>
    <mergeCell ref="A1105:H1105"/>
    <mergeCell ref="A1106:C1106"/>
    <mergeCell ref="A1107:H1107"/>
    <mergeCell ref="A1109:D1109"/>
    <mergeCell ref="A1097:D1097"/>
    <mergeCell ref="E1097:G1097"/>
    <mergeCell ref="A1099:D1099"/>
    <mergeCell ref="A1100:D1100"/>
    <mergeCell ref="A1101:D1101"/>
    <mergeCell ref="A1102:D1102"/>
    <mergeCell ref="E1102:G1102"/>
    <mergeCell ref="A1091:D1091"/>
    <mergeCell ref="A1092:D1092"/>
    <mergeCell ref="E1092:G1092"/>
    <mergeCell ref="A1094:D1094"/>
    <mergeCell ref="A1095:D1095"/>
    <mergeCell ref="A1096:D1096"/>
    <mergeCell ref="A1085:D1085"/>
    <mergeCell ref="A1086:D1086"/>
    <mergeCell ref="E1086:G1086"/>
    <mergeCell ref="A1088:D1088"/>
    <mergeCell ref="A1089:D1089"/>
    <mergeCell ref="A1090:D1090"/>
    <mergeCell ref="A1078:H1078"/>
    <mergeCell ref="A1079:C1079"/>
    <mergeCell ref="A1080:H1080"/>
    <mergeCell ref="A1082:D1082"/>
    <mergeCell ref="A1083:D1083"/>
    <mergeCell ref="A1084:D1084"/>
    <mergeCell ref="A1073:D1073"/>
    <mergeCell ref="A1074:D1074"/>
    <mergeCell ref="A1075:D1075"/>
    <mergeCell ref="E1075:G1075"/>
    <mergeCell ref="A1076:E1076"/>
    <mergeCell ref="F1076:H1076"/>
    <mergeCell ref="A1067:D1067"/>
    <mergeCell ref="A1068:D1068"/>
    <mergeCell ref="A1069:D1069"/>
    <mergeCell ref="A1070:D1070"/>
    <mergeCell ref="E1070:G1070"/>
    <mergeCell ref="A1072:D1072"/>
    <mergeCell ref="A1061:D1061"/>
    <mergeCell ref="A1062:D1062"/>
    <mergeCell ref="A1063:D1063"/>
    <mergeCell ref="A1064:D1064"/>
    <mergeCell ref="A1065:D1065"/>
    <mergeCell ref="E1065:G1065"/>
    <mergeCell ref="A1054:H1054"/>
    <mergeCell ref="A1056:D1056"/>
    <mergeCell ref="A1057:D1057"/>
    <mergeCell ref="A1058:D1058"/>
    <mergeCell ref="A1059:D1059"/>
    <mergeCell ref="E1059:G1059"/>
    <mergeCell ref="A1049:D1049"/>
    <mergeCell ref="E1049:G1049"/>
    <mergeCell ref="A1050:E1050"/>
    <mergeCell ref="F1050:H1050"/>
    <mergeCell ref="A1052:H1052"/>
    <mergeCell ref="A1053:C1053"/>
    <mergeCell ref="A1043:D1043"/>
    <mergeCell ref="A1044:D1044"/>
    <mergeCell ref="E1044:G1044"/>
    <mergeCell ref="A1046:D1046"/>
    <mergeCell ref="A1047:D1047"/>
    <mergeCell ref="A1048:D1048"/>
    <mergeCell ref="A1037:D1037"/>
    <mergeCell ref="A1038:D1038"/>
    <mergeCell ref="A1039:D1039"/>
    <mergeCell ref="E1039:G1039"/>
    <mergeCell ref="A1041:D1041"/>
    <mergeCell ref="A1042:D1042"/>
    <mergeCell ref="A1031:D1031"/>
    <mergeCell ref="A1032:D1032"/>
    <mergeCell ref="A1033:D1033"/>
    <mergeCell ref="E1033:G1033"/>
    <mergeCell ref="A1035:D1035"/>
    <mergeCell ref="A1036:D1036"/>
    <mergeCell ref="A1024:E1024"/>
    <mergeCell ref="F1024:H1024"/>
    <mergeCell ref="A1026:H1026"/>
    <mergeCell ref="A1027:C1027"/>
    <mergeCell ref="A1028:H1028"/>
    <mergeCell ref="A1030:D1030"/>
    <mergeCell ref="A1018:D1018"/>
    <mergeCell ref="E1018:G1018"/>
    <mergeCell ref="A1020:D1020"/>
    <mergeCell ref="A1021:D1021"/>
    <mergeCell ref="A1022:D1022"/>
    <mergeCell ref="A1023:D1023"/>
    <mergeCell ref="E1023:G1023"/>
    <mergeCell ref="A1012:D1012"/>
    <mergeCell ref="A1013:D1013"/>
    <mergeCell ref="E1013:G1013"/>
    <mergeCell ref="A1015:D1015"/>
    <mergeCell ref="A1016:D1016"/>
    <mergeCell ref="A1017:D1017"/>
    <mergeCell ref="A1006:D1006"/>
    <mergeCell ref="E1006:G1006"/>
    <mergeCell ref="A1008:D1008"/>
    <mergeCell ref="A1009:D1009"/>
    <mergeCell ref="A1010:D1010"/>
    <mergeCell ref="A1011:D1011"/>
    <mergeCell ref="A999:H999"/>
    <mergeCell ref="A1000:C1000"/>
    <mergeCell ref="A1001:H1001"/>
    <mergeCell ref="A1003:D1003"/>
    <mergeCell ref="A1004:D1004"/>
    <mergeCell ref="A1005:D1005"/>
    <mergeCell ref="A993:D993"/>
    <mergeCell ref="A994:D994"/>
    <mergeCell ref="A995:D995"/>
    <mergeCell ref="A996:D996"/>
    <mergeCell ref="E996:G996"/>
    <mergeCell ref="A997:E997"/>
    <mergeCell ref="F997:H997"/>
    <mergeCell ref="A986:D986"/>
    <mergeCell ref="E986:G986"/>
    <mergeCell ref="A988:D988"/>
    <mergeCell ref="A989:D989"/>
    <mergeCell ref="A990:D990"/>
    <mergeCell ref="A991:D991"/>
    <mergeCell ref="E991:G991"/>
    <mergeCell ref="A980:D980"/>
    <mergeCell ref="E980:G980"/>
    <mergeCell ref="A982:D982"/>
    <mergeCell ref="A983:D983"/>
    <mergeCell ref="A984:D984"/>
    <mergeCell ref="A985:D985"/>
    <mergeCell ref="A973:H973"/>
    <mergeCell ref="A974:C974"/>
    <mergeCell ref="A975:H975"/>
    <mergeCell ref="A977:D977"/>
    <mergeCell ref="A978:D978"/>
    <mergeCell ref="A979:D979"/>
    <mergeCell ref="A967:D967"/>
    <mergeCell ref="A968:D968"/>
    <mergeCell ref="A969:D969"/>
    <mergeCell ref="A970:D970"/>
    <mergeCell ref="E970:G970"/>
    <mergeCell ref="A971:E971"/>
    <mergeCell ref="F971:H971"/>
    <mergeCell ref="A960:D960"/>
    <mergeCell ref="E960:G960"/>
    <mergeCell ref="A962:D962"/>
    <mergeCell ref="A963:D963"/>
    <mergeCell ref="A964:D964"/>
    <mergeCell ref="A965:D965"/>
    <mergeCell ref="E965:G965"/>
    <mergeCell ref="A954:D954"/>
    <mergeCell ref="E954:G954"/>
    <mergeCell ref="A956:D956"/>
    <mergeCell ref="A957:D957"/>
    <mergeCell ref="A958:D958"/>
    <mergeCell ref="A959:D959"/>
    <mergeCell ref="A947:H947"/>
    <mergeCell ref="A948:C948"/>
    <mergeCell ref="A949:H949"/>
    <mergeCell ref="A951:D951"/>
    <mergeCell ref="A952:D952"/>
    <mergeCell ref="A953:D953"/>
    <mergeCell ref="A941:D941"/>
    <mergeCell ref="A942:D942"/>
    <mergeCell ref="A943:D943"/>
    <mergeCell ref="A944:D944"/>
    <mergeCell ref="E944:G944"/>
    <mergeCell ref="A945:E945"/>
    <mergeCell ref="F945:H945"/>
    <mergeCell ref="A934:D934"/>
    <mergeCell ref="E934:G934"/>
    <mergeCell ref="A936:D936"/>
    <mergeCell ref="A937:D937"/>
    <mergeCell ref="A938:D938"/>
    <mergeCell ref="A939:D939"/>
    <mergeCell ref="E939:G939"/>
    <mergeCell ref="A928:D928"/>
    <mergeCell ref="E928:G928"/>
    <mergeCell ref="A930:D930"/>
    <mergeCell ref="A931:D931"/>
    <mergeCell ref="A932:D932"/>
    <mergeCell ref="A933:D933"/>
    <mergeCell ref="A921:H921"/>
    <mergeCell ref="A922:C922"/>
    <mergeCell ref="A923:H923"/>
    <mergeCell ref="A925:D925"/>
    <mergeCell ref="A926:D926"/>
    <mergeCell ref="A927:D927"/>
    <mergeCell ref="A915:D915"/>
    <mergeCell ref="A916:D916"/>
    <mergeCell ref="A917:D917"/>
    <mergeCell ref="A918:D918"/>
    <mergeCell ref="E918:G918"/>
    <mergeCell ref="A919:E919"/>
    <mergeCell ref="F919:H919"/>
    <mergeCell ref="A908:D908"/>
    <mergeCell ref="E908:G908"/>
    <mergeCell ref="A910:D910"/>
    <mergeCell ref="A911:D911"/>
    <mergeCell ref="A912:D912"/>
    <mergeCell ref="A913:D913"/>
    <mergeCell ref="E913:G913"/>
    <mergeCell ref="A902:D902"/>
    <mergeCell ref="E902:G902"/>
    <mergeCell ref="A904:D904"/>
    <mergeCell ref="A905:D905"/>
    <mergeCell ref="A906:D906"/>
    <mergeCell ref="A907:D907"/>
    <mergeCell ref="A895:H895"/>
    <mergeCell ref="A896:C896"/>
    <mergeCell ref="A897:H897"/>
    <mergeCell ref="A899:D899"/>
    <mergeCell ref="A900:D900"/>
    <mergeCell ref="A901:D901"/>
    <mergeCell ref="A889:D889"/>
    <mergeCell ref="A890:D890"/>
    <mergeCell ref="A891:D891"/>
    <mergeCell ref="A892:D892"/>
    <mergeCell ref="E892:G892"/>
    <mergeCell ref="A893:E893"/>
    <mergeCell ref="F893:H893"/>
    <mergeCell ref="A882:D882"/>
    <mergeCell ref="E882:G882"/>
    <mergeCell ref="A884:D884"/>
    <mergeCell ref="A885:D885"/>
    <mergeCell ref="A886:D886"/>
    <mergeCell ref="A887:D887"/>
    <mergeCell ref="E887:G887"/>
    <mergeCell ref="A876:D876"/>
    <mergeCell ref="E876:G876"/>
    <mergeCell ref="A878:D878"/>
    <mergeCell ref="A879:D879"/>
    <mergeCell ref="A880:D880"/>
    <mergeCell ref="A881:D881"/>
    <mergeCell ref="A869:H869"/>
    <mergeCell ref="A870:C870"/>
    <mergeCell ref="A871:H871"/>
    <mergeCell ref="A873:D873"/>
    <mergeCell ref="A874:D874"/>
    <mergeCell ref="A875:D875"/>
    <mergeCell ref="A863:D863"/>
    <mergeCell ref="A864:D864"/>
    <mergeCell ref="A865:D865"/>
    <mergeCell ref="A866:D866"/>
    <mergeCell ref="E866:G866"/>
    <mergeCell ref="A867:E867"/>
    <mergeCell ref="F867:H867"/>
    <mergeCell ref="A856:D856"/>
    <mergeCell ref="E856:G856"/>
    <mergeCell ref="A858:D858"/>
    <mergeCell ref="A859:D859"/>
    <mergeCell ref="A860:D860"/>
    <mergeCell ref="A861:D861"/>
    <mergeCell ref="E861:G861"/>
    <mergeCell ref="A850:D850"/>
    <mergeCell ref="E850:G850"/>
    <mergeCell ref="A852:D852"/>
    <mergeCell ref="A853:D853"/>
    <mergeCell ref="A854:D854"/>
    <mergeCell ref="A855:D855"/>
    <mergeCell ref="A843:H843"/>
    <mergeCell ref="A844:C844"/>
    <mergeCell ref="A845:H845"/>
    <mergeCell ref="A847:D847"/>
    <mergeCell ref="A848:D848"/>
    <mergeCell ref="A849:D849"/>
    <mergeCell ref="A837:D837"/>
    <mergeCell ref="A838:D838"/>
    <mergeCell ref="A839:D839"/>
    <mergeCell ref="A840:D840"/>
    <mergeCell ref="E840:G840"/>
    <mergeCell ref="A841:E841"/>
    <mergeCell ref="F841:H841"/>
    <mergeCell ref="A830:D830"/>
    <mergeCell ref="E830:G830"/>
    <mergeCell ref="A832:D832"/>
    <mergeCell ref="A833:D833"/>
    <mergeCell ref="A834:D834"/>
    <mergeCell ref="A835:D835"/>
    <mergeCell ref="E835:G835"/>
    <mergeCell ref="A824:D824"/>
    <mergeCell ref="E824:G824"/>
    <mergeCell ref="A826:D826"/>
    <mergeCell ref="A827:D827"/>
    <mergeCell ref="A828:D828"/>
    <mergeCell ref="A829:D829"/>
    <mergeCell ref="A817:H817"/>
    <mergeCell ref="A818:C818"/>
    <mergeCell ref="A819:H819"/>
    <mergeCell ref="A821:D821"/>
    <mergeCell ref="A822:D822"/>
    <mergeCell ref="A823:D823"/>
    <mergeCell ref="A811:D811"/>
    <mergeCell ref="A812:D812"/>
    <mergeCell ref="A813:D813"/>
    <mergeCell ref="A814:D814"/>
    <mergeCell ref="E814:G814"/>
    <mergeCell ref="A815:E815"/>
    <mergeCell ref="F815:H815"/>
    <mergeCell ref="A804:D804"/>
    <mergeCell ref="E804:G804"/>
    <mergeCell ref="A806:D806"/>
    <mergeCell ref="A807:D807"/>
    <mergeCell ref="A808:D808"/>
    <mergeCell ref="A809:D809"/>
    <mergeCell ref="E809:G809"/>
    <mergeCell ref="A798:D798"/>
    <mergeCell ref="E798:G798"/>
    <mergeCell ref="A800:D800"/>
    <mergeCell ref="A801:D801"/>
    <mergeCell ref="A802:D802"/>
    <mergeCell ref="A803:D803"/>
    <mergeCell ref="A791:H791"/>
    <mergeCell ref="A792:C792"/>
    <mergeCell ref="A793:H793"/>
    <mergeCell ref="A795:D795"/>
    <mergeCell ref="A796:D796"/>
    <mergeCell ref="A797:D797"/>
    <mergeCell ref="A785:D785"/>
    <mergeCell ref="A786:D786"/>
    <mergeCell ref="A787:D787"/>
    <mergeCell ref="A788:D788"/>
    <mergeCell ref="E788:G788"/>
    <mergeCell ref="A789:E789"/>
    <mergeCell ref="F789:H789"/>
    <mergeCell ref="A778:D778"/>
    <mergeCell ref="E778:G778"/>
    <mergeCell ref="A780:D780"/>
    <mergeCell ref="A781:D781"/>
    <mergeCell ref="A782:D782"/>
    <mergeCell ref="A783:D783"/>
    <mergeCell ref="E783:G783"/>
    <mergeCell ref="A772:D772"/>
    <mergeCell ref="E772:G772"/>
    <mergeCell ref="A774:D774"/>
    <mergeCell ref="A775:D775"/>
    <mergeCell ref="A776:D776"/>
    <mergeCell ref="A777:D777"/>
    <mergeCell ref="A765:H765"/>
    <mergeCell ref="A766:C766"/>
    <mergeCell ref="A767:H767"/>
    <mergeCell ref="A769:D769"/>
    <mergeCell ref="A770:D770"/>
    <mergeCell ref="A771:D771"/>
    <mergeCell ref="A759:D759"/>
    <mergeCell ref="A760:D760"/>
    <mergeCell ref="A761:D761"/>
    <mergeCell ref="A762:D762"/>
    <mergeCell ref="E762:G762"/>
    <mergeCell ref="A763:E763"/>
    <mergeCell ref="F763:H763"/>
    <mergeCell ref="A752:D752"/>
    <mergeCell ref="E752:G752"/>
    <mergeCell ref="A754:D754"/>
    <mergeCell ref="A755:D755"/>
    <mergeCell ref="A756:D756"/>
    <mergeCell ref="A757:D757"/>
    <mergeCell ref="E757:G757"/>
    <mergeCell ref="A746:D746"/>
    <mergeCell ref="E746:G746"/>
    <mergeCell ref="A748:D748"/>
    <mergeCell ref="A749:D749"/>
    <mergeCell ref="A750:D750"/>
    <mergeCell ref="A751:D751"/>
    <mergeCell ref="A739:H739"/>
    <mergeCell ref="A740:C740"/>
    <mergeCell ref="A741:H741"/>
    <mergeCell ref="A743:D743"/>
    <mergeCell ref="A744:D744"/>
    <mergeCell ref="A745:D745"/>
    <mergeCell ref="A733:D733"/>
    <mergeCell ref="A734:D734"/>
    <mergeCell ref="A735:D735"/>
    <mergeCell ref="A736:D736"/>
    <mergeCell ref="E736:G736"/>
    <mergeCell ref="A737:E737"/>
    <mergeCell ref="F737:H737"/>
    <mergeCell ref="A726:D726"/>
    <mergeCell ref="E726:G726"/>
    <mergeCell ref="A728:D728"/>
    <mergeCell ref="A729:D729"/>
    <mergeCell ref="A730:D730"/>
    <mergeCell ref="A731:D731"/>
    <mergeCell ref="E731:G731"/>
    <mergeCell ref="A720:D720"/>
    <mergeCell ref="E720:G720"/>
    <mergeCell ref="A722:D722"/>
    <mergeCell ref="A723:D723"/>
    <mergeCell ref="A724:D724"/>
    <mergeCell ref="A725:D725"/>
    <mergeCell ref="A713:H713"/>
    <mergeCell ref="A714:C714"/>
    <mergeCell ref="A715:H715"/>
    <mergeCell ref="A717:D717"/>
    <mergeCell ref="A718:D718"/>
    <mergeCell ref="A719:D719"/>
    <mergeCell ref="A707:D707"/>
    <mergeCell ref="A708:D708"/>
    <mergeCell ref="A709:D709"/>
    <mergeCell ref="A710:D710"/>
    <mergeCell ref="E710:G710"/>
    <mergeCell ref="A711:E711"/>
    <mergeCell ref="F711:H711"/>
    <mergeCell ref="A700:D700"/>
    <mergeCell ref="E700:G700"/>
    <mergeCell ref="A702:D702"/>
    <mergeCell ref="A703:D703"/>
    <mergeCell ref="A704:D704"/>
    <mergeCell ref="A705:D705"/>
    <mergeCell ref="E705:G705"/>
    <mergeCell ref="A694:D694"/>
    <mergeCell ref="E694:G694"/>
    <mergeCell ref="A696:D696"/>
    <mergeCell ref="A697:D697"/>
    <mergeCell ref="A698:D698"/>
    <mergeCell ref="A699:D699"/>
    <mergeCell ref="A687:H687"/>
    <mergeCell ref="A688:C688"/>
    <mergeCell ref="A689:H689"/>
    <mergeCell ref="A691:D691"/>
    <mergeCell ref="A692:D692"/>
    <mergeCell ref="A693:D693"/>
    <mergeCell ref="A681:D681"/>
    <mergeCell ref="A682:D682"/>
    <mergeCell ref="A683:D683"/>
    <mergeCell ref="A684:D684"/>
    <mergeCell ref="E684:G684"/>
    <mergeCell ref="A685:E685"/>
    <mergeCell ref="F685:H685"/>
    <mergeCell ref="A674:D674"/>
    <mergeCell ref="E674:G674"/>
    <mergeCell ref="A676:D676"/>
    <mergeCell ref="A677:D677"/>
    <mergeCell ref="A678:D678"/>
    <mergeCell ref="A679:D679"/>
    <mergeCell ref="E679:G679"/>
    <mergeCell ref="A668:D668"/>
    <mergeCell ref="E668:G668"/>
    <mergeCell ref="A670:D670"/>
    <mergeCell ref="A671:D671"/>
    <mergeCell ref="A672:D672"/>
    <mergeCell ref="A673:D673"/>
    <mergeCell ref="A661:H661"/>
    <mergeCell ref="A662:C662"/>
    <mergeCell ref="A663:H663"/>
    <mergeCell ref="A665:D665"/>
    <mergeCell ref="A666:D666"/>
    <mergeCell ref="A667:D667"/>
    <mergeCell ref="A655:D655"/>
    <mergeCell ref="A656:D656"/>
    <mergeCell ref="A657:D657"/>
    <mergeCell ref="A658:D658"/>
    <mergeCell ref="E658:G658"/>
    <mergeCell ref="A659:E659"/>
    <mergeCell ref="F659:H659"/>
    <mergeCell ref="A648:D648"/>
    <mergeCell ref="E648:G648"/>
    <mergeCell ref="A650:D650"/>
    <mergeCell ref="A651:D651"/>
    <mergeCell ref="A652:D652"/>
    <mergeCell ref="A653:D653"/>
    <mergeCell ref="E653:G653"/>
    <mergeCell ref="A642:D642"/>
    <mergeCell ref="E642:G642"/>
    <mergeCell ref="A644:D644"/>
    <mergeCell ref="A645:D645"/>
    <mergeCell ref="A646:D646"/>
    <mergeCell ref="A647:D647"/>
    <mergeCell ref="A635:H635"/>
    <mergeCell ref="A636:C636"/>
    <mergeCell ref="A637:H637"/>
    <mergeCell ref="A639:D639"/>
    <mergeCell ref="A640:D640"/>
    <mergeCell ref="A641:D641"/>
    <mergeCell ref="A629:D629"/>
    <mergeCell ref="A630:D630"/>
    <mergeCell ref="A631:D631"/>
    <mergeCell ref="A632:D632"/>
    <mergeCell ref="E632:G632"/>
    <mergeCell ref="A633:E633"/>
    <mergeCell ref="F633:H633"/>
    <mergeCell ref="A622:D622"/>
    <mergeCell ref="E622:G622"/>
    <mergeCell ref="A624:D624"/>
    <mergeCell ref="A625:D625"/>
    <mergeCell ref="A626:D626"/>
    <mergeCell ref="A627:D627"/>
    <mergeCell ref="E627:G627"/>
    <mergeCell ref="A616:D616"/>
    <mergeCell ref="E616:G616"/>
    <mergeCell ref="A618:D618"/>
    <mergeCell ref="A619:D619"/>
    <mergeCell ref="A620:D620"/>
    <mergeCell ref="A621:D621"/>
    <mergeCell ref="A609:H609"/>
    <mergeCell ref="A610:C610"/>
    <mergeCell ref="A611:H611"/>
    <mergeCell ref="A613:D613"/>
    <mergeCell ref="A614:D614"/>
    <mergeCell ref="A615:D615"/>
    <mergeCell ref="A603:D603"/>
    <mergeCell ref="A604:D604"/>
    <mergeCell ref="A605:D605"/>
    <mergeCell ref="A606:D606"/>
    <mergeCell ref="E606:G606"/>
    <mergeCell ref="A607:E607"/>
    <mergeCell ref="F607:H607"/>
    <mergeCell ref="A596:D596"/>
    <mergeCell ref="E596:G596"/>
    <mergeCell ref="A598:D598"/>
    <mergeCell ref="A599:D599"/>
    <mergeCell ref="A600:D600"/>
    <mergeCell ref="A601:D601"/>
    <mergeCell ref="E601:G601"/>
    <mergeCell ref="A590:D590"/>
    <mergeCell ref="E590:G590"/>
    <mergeCell ref="A592:D592"/>
    <mergeCell ref="A593:D593"/>
    <mergeCell ref="A594:D594"/>
    <mergeCell ref="A595:D595"/>
    <mergeCell ref="A583:H583"/>
    <mergeCell ref="A584:C584"/>
    <mergeCell ref="A585:H585"/>
    <mergeCell ref="A587:D587"/>
    <mergeCell ref="A588:D588"/>
    <mergeCell ref="A589:D589"/>
    <mergeCell ref="A577:D577"/>
    <mergeCell ref="A578:D578"/>
    <mergeCell ref="A579:D579"/>
    <mergeCell ref="A580:D580"/>
    <mergeCell ref="E580:G580"/>
    <mergeCell ref="A581:E581"/>
    <mergeCell ref="F581:H581"/>
    <mergeCell ref="A570:D570"/>
    <mergeCell ref="E570:G570"/>
    <mergeCell ref="A572:D572"/>
    <mergeCell ref="A573:D573"/>
    <mergeCell ref="A574:D574"/>
    <mergeCell ref="A575:D575"/>
    <mergeCell ref="E575:G575"/>
    <mergeCell ref="A564:D564"/>
    <mergeCell ref="E564:G564"/>
    <mergeCell ref="A566:D566"/>
    <mergeCell ref="A567:D567"/>
    <mergeCell ref="A568:D568"/>
    <mergeCell ref="A569:D569"/>
    <mergeCell ref="A557:H557"/>
    <mergeCell ref="A558:C558"/>
    <mergeCell ref="A559:H559"/>
    <mergeCell ref="A561:D561"/>
    <mergeCell ref="A562:D562"/>
    <mergeCell ref="A563:D563"/>
    <mergeCell ref="A551:D551"/>
    <mergeCell ref="A552:D552"/>
    <mergeCell ref="A553:D553"/>
    <mergeCell ref="A554:D554"/>
    <mergeCell ref="E554:G554"/>
    <mergeCell ref="A555:E555"/>
    <mergeCell ref="F555:H555"/>
    <mergeCell ref="A544:D544"/>
    <mergeCell ref="E544:G544"/>
    <mergeCell ref="A546:D546"/>
    <mergeCell ref="A547:D547"/>
    <mergeCell ref="A548:D548"/>
    <mergeCell ref="A549:D549"/>
    <mergeCell ref="E549:G549"/>
    <mergeCell ref="A538:D538"/>
    <mergeCell ref="E538:G538"/>
    <mergeCell ref="A540:D540"/>
    <mergeCell ref="A541:D541"/>
    <mergeCell ref="A542:D542"/>
    <mergeCell ref="A543:D543"/>
    <mergeCell ref="A531:H531"/>
    <mergeCell ref="A532:C532"/>
    <mergeCell ref="A533:H533"/>
    <mergeCell ref="A535:D535"/>
    <mergeCell ref="A536:D536"/>
    <mergeCell ref="A537:D537"/>
    <mergeCell ref="A525:D525"/>
    <mergeCell ref="A526:D526"/>
    <mergeCell ref="A527:D527"/>
    <mergeCell ref="A528:D528"/>
    <mergeCell ref="E528:G528"/>
    <mergeCell ref="A529:E529"/>
    <mergeCell ref="F529:H529"/>
    <mergeCell ref="A518:D518"/>
    <mergeCell ref="E518:G518"/>
    <mergeCell ref="A520:D520"/>
    <mergeCell ref="A521:D521"/>
    <mergeCell ref="A522:D522"/>
    <mergeCell ref="A523:D523"/>
    <mergeCell ref="E523:G523"/>
    <mergeCell ref="A512:D512"/>
    <mergeCell ref="E512:G512"/>
    <mergeCell ref="A514:D514"/>
    <mergeCell ref="A515:D515"/>
    <mergeCell ref="A516:D516"/>
    <mergeCell ref="A517:D517"/>
    <mergeCell ref="A505:H505"/>
    <mergeCell ref="A506:C506"/>
    <mergeCell ref="A507:H507"/>
    <mergeCell ref="A509:D509"/>
    <mergeCell ref="A510:D510"/>
    <mergeCell ref="A511:D511"/>
    <mergeCell ref="A499:D499"/>
    <mergeCell ref="A500:D500"/>
    <mergeCell ref="A501:D501"/>
    <mergeCell ref="A502:D502"/>
    <mergeCell ref="E502:G502"/>
    <mergeCell ref="A503:E503"/>
    <mergeCell ref="F503:H503"/>
    <mergeCell ref="A492:D492"/>
    <mergeCell ref="E492:G492"/>
    <mergeCell ref="A494:D494"/>
    <mergeCell ref="A495:D495"/>
    <mergeCell ref="A496:D496"/>
    <mergeCell ref="A497:D497"/>
    <mergeCell ref="E497:G497"/>
    <mergeCell ref="A486:D486"/>
    <mergeCell ref="E486:G486"/>
    <mergeCell ref="A488:D488"/>
    <mergeCell ref="A489:D489"/>
    <mergeCell ref="A490:D490"/>
    <mergeCell ref="A491:D491"/>
    <mergeCell ref="A479:H479"/>
    <mergeCell ref="A480:C480"/>
    <mergeCell ref="A481:H481"/>
    <mergeCell ref="A483:D483"/>
    <mergeCell ref="A484:D484"/>
    <mergeCell ref="A485:D485"/>
    <mergeCell ref="A473:D473"/>
    <mergeCell ref="A474:D474"/>
    <mergeCell ref="A475:D475"/>
    <mergeCell ref="A476:D476"/>
    <mergeCell ref="E476:G476"/>
    <mergeCell ref="A477:E477"/>
    <mergeCell ref="F477:H477"/>
    <mergeCell ref="A466:D466"/>
    <mergeCell ref="E466:G466"/>
    <mergeCell ref="A468:D468"/>
    <mergeCell ref="A469:D469"/>
    <mergeCell ref="A470:D470"/>
    <mergeCell ref="A471:D471"/>
    <mergeCell ref="E471:G471"/>
    <mergeCell ref="A460:D460"/>
    <mergeCell ref="E460:G460"/>
    <mergeCell ref="A462:D462"/>
    <mergeCell ref="A463:D463"/>
    <mergeCell ref="A464:D464"/>
    <mergeCell ref="A465:D465"/>
    <mergeCell ref="A453:H453"/>
    <mergeCell ref="A454:C454"/>
    <mergeCell ref="A455:H455"/>
    <mergeCell ref="A457:D457"/>
    <mergeCell ref="A458:D458"/>
    <mergeCell ref="A459:D459"/>
    <mergeCell ref="A447:D447"/>
    <mergeCell ref="A448:D448"/>
    <mergeCell ref="A449:D449"/>
    <mergeCell ref="A450:D450"/>
    <mergeCell ref="E450:G450"/>
    <mergeCell ref="A451:E451"/>
    <mergeCell ref="F451:H451"/>
    <mergeCell ref="A440:D440"/>
    <mergeCell ref="E440:G440"/>
    <mergeCell ref="A442:D442"/>
    <mergeCell ref="A443:D443"/>
    <mergeCell ref="A444:D444"/>
    <mergeCell ref="A445:D445"/>
    <mergeCell ref="E445:G445"/>
    <mergeCell ref="A434:D434"/>
    <mergeCell ref="E434:G434"/>
    <mergeCell ref="A436:D436"/>
    <mergeCell ref="A437:D437"/>
    <mergeCell ref="A438:D438"/>
    <mergeCell ref="A439:D439"/>
    <mergeCell ref="A427:H427"/>
    <mergeCell ref="A428:C428"/>
    <mergeCell ref="A429:H429"/>
    <mergeCell ref="A431:D431"/>
    <mergeCell ref="A432:D432"/>
    <mergeCell ref="A433:D433"/>
    <mergeCell ref="A421:D421"/>
    <mergeCell ref="A422:D422"/>
    <mergeCell ref="A423:D423"/>
    <mergeCell ref="A424:D424"/>
    <mergeCell ref="E424:G424"/>
    <mergeCell ref="A425:E425"/>
    <mergeCell ref="F425:H425"/>
    <mergeCell ref="A414:D414"/>
    <mergeCell ref="E414:G414"/>
    <mergeCell ref="A416:D416"/>
    <mergeCell ref="A417:D417"/>
    <mergeCell ref="A418:D418"/>
    <mergeCell ref="A419:D419"/>
    <mergeCell ref="E419:G419"/>
    <mergeCell ref="A408:D408"/>
    <mergeCell ref="E408:G408"/>
    <mergeCell ref="A410:D410"/>
    <mergeCell ref="A411:D411"/>
    <mergeCell ref="A412:D412"/>
    <mergeCell ref="A413:D413"/>
    <mergeCell ref="A401:H401"/>
    <mergeCell ref="A402:C402"/>
    <mergeCell ref="A403:H403"/>
    <mergeCell ref="A405:D405"/>
    <mergeCell ref="A406:D406"/>
    <mergeCell ref="A407:D407"/>
    <mergeCell ref="A395:D395"/>
    <mergeCell ref="A396:D396"/>
    <mergeCell ref="A397:D397"/>
    <mergeCell ref="A398:D398"/>
    <mergeCell ref="E398:G398"/>
    <mergeCell ref="A399:E399"/>
    <mergeCell ref="F399:H399"/>
    <mergeCell ref="A388:D388"/>
    <mergeCell ref="E388:G388"/>
    <mergeCell ref="A390:D390"/>
    <mergeCell ref="A391:D391"/>
    <mergeCell ref="A392:D392"/>
    <mergeCell ref="A393:D393"/>
    <mergeCell ref="E393:G393"/>
    <mergeCell ref="A382:D382"/>
    <mergeCell ref="E382:G382"/>
    <mergeCell ref="A384:D384"/>
    <mergeCell ref="A385:D385"/>
    <mergeCell ref="A386:D386"/>
    <mergeCell ref="A387:D387"/>
    <mergeCell ref="A375:H375"/>
    <mergeCell ref="A376:C376"/>
    <mergeCell ref="A377:H377"/>
    <mergeCell ref="A379:D379"/>
    <mergeCell ref="A380:D380"/>
    <mergeCell ref="A381:D381"/>
    <mergeCell ref="A369:D369"/>
    <mergeCell ref="A370:D370"/>
    <mergeCell ref="A371:D371"/>
    <mergeCell ref="A372:D372"/>
    <mergeCell ref="E372:G372"/>
    <mergeCell ref="A373:E373"/>
    <mergeCell ref="F373:H373"/>
    <mergeCell ref="A362:D362"/>
    <mergeCell ref="E362:G362"/>
    <mergeCell ref="A364:D364"/>
    <mergeCell ref="A365:D365"/>
    <mergeCell ref="A366:D366"/>
    <mergeCell ref="A367:D367"/>
    <mergeCell ref="E367:G367"/>
    <mergeCell ref="A356:D356"/>
    <mergeCell ref="E356:G356"/>
    <mergeCell ref="A358:D358"/>
    <mergeCell ref="A359:D359"/>
    <mergeCell ref="A360:D360"/>
    <mergeCell ref="A361:D361"/>
    <mergeCell ref="A349:H349"/>
    <mergeCell ref="A350:C350"/>
    <mergeCell ref="A351:H351"/>
    <mergeCell ref="A353:D353"/>
    <mergeCell ref="A354:D354"/>
    <mergeCell ref="A355:D355"/>
    <mergeCell ref="A343:D343"/>
    <mergeCell ref="A344:D344"/>
    <mergeCell ref="A345:D345"/>
    <mergeCell ref="A346:D346"/>
    <mergeCell ref="E346:G346"/>
    <mergeCell ref="A347:E347"/>
    <mergeCell ref="F347:H347"/>
    <mergeCell ref="A336:D336"/>
    <mergeCell ref="E336:G336"/>
    <mergeCell ref="A338:D338"/>
    <mergeCell ref="A339:D339"/>
    <mergeCell ref="A340:D340"/>
    <mergeCell ref="A341:D341"/>
    <mergeCell ref="E341:G341"/>
    <mergeCell ref="A330:D330"/>
    <mergeCell ref="E330:G330"/>
    <mergeCell ref="A332:D332"/>
    <mergeCell ref="A333:D333"/>
    <mergeCell ref="A334:D334"/>
    <mergeCell ref="A335:D335"/>
    <mergeCell ref="A323:H323"/>
    <mergeCell ref="A324:C324"/>
    <mergeCell ref="A325:H325"/>
    <mergeCell ref="A327:D327"/>
    <mergeCell ref="A328:D328"/>
    <mergeCell ref="A329:D329"/>
    <mergeCell ref="A317:D317"/>
    <mergeCell ref="A318:D318"/>
    <mergeCell ref="A319:D319"/>
    <mergeCell ref="A320:D320"/>
    <mergeCell ref="E320:G320"/>
    <mergeCell ref="A321:E321"/>
    <mergeCell ref="F321:H321"/>
    <mergeCell ref="A310:D310"/>
    <mergeCell ref="E310:G310"/>
    <mergeCell ref="A312:D312"/>
    <mergeCell ref="A313:D313"/>
    <mergeCell ref="A314:D314"/>
    <mergeCell ref="A315:D315"/>
    <mergeCell ref="E315:G315"/>
    <mergeCell ref="A304:D304"/>
    <mergeCell ref="E304:G304"/>
    <mergeCell ref="A306:D306"/>
    <mergeCell ref="A307:D307"/>
    <mergeCell ref="A308:D308"/>
    <mergeCell ref="A309:D309"/>
    <mergeCell ref="A297:H297"/>
    <mergeCell ref="A298:C298"/>
    <mergeCell ref="A299:H299"/>
    <mergeCell ref="A301:D301"/>
    <mergeCell ref="A302:D302"/>
    <mergeCell ref="A303:D303"/>
    <mergeCell ref="A291:D291"/>
    <mergeCell ref="A292:D292"/>
    <mergeCell ref="A293:D293"/>
    <mergeCell ref="A294:D294"/>
    <mergeCell ref="E294:G294"/>
    <mergeCell ref="A295:E295"/>
    <mergeCell ref="F295:H295"/>
    <mergeCell ref="A284:D284"/>
    <mergeCell ref="E284:G284"/>
    <mergeCell ref="A286:D286"/>
    <mergeCell ref="A287:D287"/>
    <mergeCell ref="A288:D288"/>
    <mergeCell ref="A289:D289"/>
    <mergeCell ref="E289:G289"/>
    <mergeCell ref="A278:D278"/>
    <mergeCell ref="E278:G278"/>
    <mergeCell ref="A280:D280"/>
    <mergeCell ref="A281:D281"/>
    <mergeCell ref="A282:D282"/>
    <mergeCell ref="A283:D283"/>
    <mergeCell ref="A271:H271"/>
    <mergeCell ref="A272:C272"/>
    <mergeCell ref="A273:H273"/>
    <mergeCell ref="A275:D275"/>
    <mergeCell ref="A276:D276"/>
    <mergeCell ref="A277:D277"/>
    <mergeCell ref="A265:D265"/>
    <mergeCell ref="A266:D266"/>
    <mergeCell ref="A267:D267"/>
    <mergeCell ref="A268:D268"/>
    <mergeCell ref="E268:G268"/>
    <mergeCell ref="A269:E269"/>
    <mergeCell ref="F269:H269"/>
    <mergeCell ref="A258:D258"/>
    <mergeCell ref="E258:G258"/>
    <mergeCell ref="A260:D260"/>
    <mergeCell ref="A261:D261"/>
    <mergeCell ref="A262:D262"/>
    <mergeCell ref="A263:D263"/>
    <mergeCell ref="E263:G263"/>
    <mergeCell ref="A252:D252"/>
    <mergeCell ref="E252:G252"/>
    <mergeCell ref="A254:D254"/>
    <mergeCell ref="A255:D255"/>
    <mergeCell ref="A256:D256"/>
    <mergeCell ref="A257:D257"/>
    <mergeCell ref="A245:H245"/>
    <mergeCell ref="A246:C246"/>
    <mergeCell ref="A247:H247"/>
    <mergeCell ref="A249:D249"/>
    <mergeCell ref="A250:D250"/>
    <mergeCell ref="A251:D251"/>
    <mergeCell ref="A240:D240"/>
    <mergeCell ref="A241:D241"/>
    <mergeCell ref="A242:D242"/>
    <mergeCell ref="E242:G242"/>
    <mergeCell ref="A243:E243"/>
    <mergeCell ref="F243:H243"/>
    <mergeCell ref="A234:D234"/>
    <mergeCell ref="A235:D235"/>
    <mergeCell ref="A236:D236"/>
    <mergeCell ref="A237:D237"/>
    <mergeCell ref="E237:G237"/>
    <mergeCell ref="A239:D239"/>
    <mergeCell ref="A228:D228"/>
    <mergeCell ref="A229:D229"/>
    <mergeCell ref="A230:D230"/>
    <mergeCell ref="A231:D231"/>
    <mergeCell ref="A232:D232"/>
    <mergeCell ref="E232:G232"/>
    <mergeCell ref="A221:H221"/>
    <mergeCell ref="A223:D223"/>
    <mergeCell ref="A224:D224"/>
    <mergeCell ref="A225:D225"/>
    <mergeCell ref="A226:D226"/>
    <mergeCell ref="E226:G226"/>
    <mergeCell ref="A216:D216"/>
    <mergeCell ref="E216:G216"/>
    <mergeCell ref="A217:E217"/>
    <mergeCell ref="F217:H217"/>
    <mergeCell ref="A219:H219"/>
    <mergeCell ref="A220:C220"/>
    <mergeCell ref="A210:D210"/>
    <mergeCell ref="A211:D211"/>
    <mergeCell ref="E211:G211"/>
    <mergeCell ref="A213:D213"/>
    <mergeCell ref="A214:D214"/>
    <mergeCell ref="A215:D215"/>
    <mergeCell ref="A204:D204"/>
    <mergeCell ref="A205:D205"/>
    <mergeCell ref="A206:D206"/>
    <mergeCell ref="E206:G206"/>
    <mergeCell ref="A208:D208"/>
    <mergeCell ref="A209:D209"/>
    <mergeCell ref="A198:D198"/>
    <mergeCell ref="A199:D199"/>
    <mergeCell ref="A200:D200"/>
    <mergeCell ref="E200:G200"/>
    <mergeCell ref="A202:D202"/>
    <mergeCell ref="A203:D203"/>
    <mergeCell ref="A191:E191"/>
    <mergeCell ref="F191:H191"/>
    <mergeCell ref="A193:H193"/>
    <mergeCell ref="A194:C194"/>
    <mergeCell ref="A195:H195"/>
    <mergeCell ref="A197:D197"/>
    <mergeCell ref="A185:D185"/>
    <mergeCell ref="E185:G185"/>
    <mergeCell ref="A187:D187"/>
    <mergeCell ref="A188:D188"/>
    <mergeCell ref="A189:D189"/>
    <mergeCell ref="A190:D190"/>
    <mergeCell ref="E190:G190"/>
    <mergeCell ref="A179:D179"/>
    <mergeCell ref="A180:D180"/>
    <mergeCell ref="E180:G180"/>
    <mergeCell ref="A182:D182"/>
    <mergeCell ref="A183:D183"/>
    <mergeCell ref="A184:D184"/>
    <mergeCell ref="A173:D173"/>
    <mergeCell ref="A174:D174"/>
    <mergeCell ref="E174:G174"/>
    <mergeCell ref="A176:D176"/>
    <mergeCell ref="A177:D177"/>
    <mergeCell ref="A178:D178"/>
    <mergeCell ref="A166:H166"/>
    <mergeCell ref="A167:H167"/>
    <mergeCell ref="A168:C168"/>
    <mergeCell ref="A169:H169"/>
    <mergeCell ref="A171:D171"/>
    <mergeCell ref="A172:D172"/>
    <mergeCell ref="A161:D161"/>
    <mergeCell ref="A162:D162"/>
    <mergeCell ref="A163:D163"/>
    <mergeCell ref="A164:D164"/>
    <mergeCell ref="E164:G164"/>
    <mergeCell ref="A165:E165"/>
    <mergeCell ref="F165:H165"/>
    <mergeCell ref="A154:D154"/>
    <mergeCell ref="E154:G154"/>
    <mergeCell ref="A156:D156"/>
    <mergeCell ref="A157:D157"/>
    <mergeCell ref="A158:D158"/>
    <mergeCell ref="A159:D159"/>
    <mergeCell ref="E159:G159"/>
    <mergeCell ref="A148:D148"/>
    <mergeCell ref="E148:G148"/>
    <mergeCell ref="A150:D150"/>
    <mergeCell ref="A151:D151"/>
    <mergeCell ref="A152:D152"/>
    <mergeCell ref="A153:D153"/>
    <mergeCell ref="A141:H141"/>
    <mergeCell ref="A142:C142"/>
    <mergeCell ref="A143:H143"/>
    <mergeCell ref="A145:D145"/>
    <mergeCell ref="A146:D146"/>
    <mergeCell ref="A147:D147"/>
    <mergeCell ref="A135:D135"/>
    <mergeCell ref="A136:D136"/>
    <mergeCell ref="A137:D137"/>
    <mergeCell ref="A138:D138"/>
    <mergeCell ref="E138:G138"/>
    <mergeCell ref="A139:E139"/>
    <mergeCell ref="F139:H139"/>
    <mergeCell ref="A128:D128"/>
    <mergeCell ref="E128:G128"/>
    <mergeCell ref="A130:D130"/>
    <mergeCell ref="A131:D131"/>
    <mergeCell ref="A132:D132"/>
    <mergeCell ref="A133:D133"/>
    <mergeCell ref="E133:G133"/>
    <mergeCell ref="A122:D122"/>
    <mergeCell ref="E122:G122"/>
    <mergeCell ref="A124:D124"/>
    <mergeCell ref="A125:D125"/>
    <mergeCell ref="A126:D126"/>
    <mergeCell ref="A127:D127"/>
    <mergeCell ref="A115:H115"/>
    <mergeCell ref="A116:C116"/>
    <mergeCell ref="A117:H117"/>
    <mergeCell ref="A119:D119"/>
    <mergeCell ref="A120:D120"/>
    <mergeCell ref="A121:D121"/>
    <mergeCell ref="A110:D110"/>
    <mergeCell ref="A111:D111"/>
    <mergeCell ref="A112:D112"/>
    <mergeCell ref="E112:G112"/>
    <mergeCell ref="A113:E113"/>
    <mergeCell ref="F113:H113"/>
    <mergeCell ref="A104:D104"/>
    <mergeCell ref="A105:D105"/>
    <mergeCell ref="A106:D106"/>
    <mergeCell ref="A107:D107"/>
    <mergeCell ref="E107:G107"/>
    <mergeCell ref="A109:D109"/>
    <mergeCell ref="A98:D98"/>
    <mergeCell ref="A99:D99"/>
    <mergeCell ref="A100:D100"/>
    <mergeCell ref="A101:D101"/>
    <mergeCell ref="A102:D102"/>
    <mergeCell ref="E102:G102"/>
    <mergeCell ref="A91:H91"/>
    <mergeCell ref="A93:D93"/>
    <mergeCell ref="A94:D94"/>
    <mergeCell ref="A95:D95"/>
    <mergeCell ref="A96:D96"/>
    <mergeCell ref="E96:G96"/>
    <mergeCell ref="A86:D86"/>
    <mergeCell ref="E86:G86"/>
    <mergeCell ref="A87:E87"/>
    <mergeCell ref="F87:H87"/>
    <mergeCell ref="A89:H89"/>
    <mergeCell ref="A90:C90"/>
    <mergeCell ref="A80:D80"/>
    <mergeCell ref="A81:D81"/>
    <mergeCell ref="E81:G81"/>
    <mergeCell ref="A83:D83"/>
    <mergeCell ref="A84:D84"/>
    <mergeCell ref="A85:D85"/>
    <mergeCell ref="A74:D74"/>
    <mergeCell ref="A75:D75"/>
    <mergeCell ref="A76:D76"/>
    <mergeCell ref="E76:G76"/>
    <mergeCell ref="A78:D78"/>
    <mergeCell ref="A79:D79"/>
    <mergeCell ref="A68:D68"/>
    <mergeCell ref="A69:D69"/>
    <mergeCell ref="A70:D70"/>
    <mergeCell ref="A71:D71"/>
    <mergeCell ref="A72:D72"/>
    <mergeCell ref="E72:G72"/>
    <mergeCell ref="A61:H61"/>
    <mergeCell ref="A62:C62"/>
    <mergeCell ref="A63:H63"/>
    <mergeCell ref="A65:D65"/>
    <mergeCell ref="A66:D66"/>
    <mergeCell ref="A67:D67"/>
    <mergeCell ref="A56:D56"/>
    <mergeCell ref="A57:D57"/>
    <mergeCell ref="A58:D58"/>
    <mergeCell ref="E58:G58"/>
    <mergeCell ref="A59:E59"/>
    <mergeCell ref="F59:H59"/>
    <mergeCell ref="A50:D50"/>
    <mergeCell ref="A51:D51"/>
    <mergeCell ref="A52:D52"/>
    <mergeCell ref="A53:D53"/>
    <mergeCell ref="E53:G53"/>
    <mergeCell ref="A55:D55"/>
    <mergeCell ref="A43:D43"/>
    <mergeCell ref="A44:D44"/>
    <mergeCell ref="E44:G44"/>
    <mergeCell ref="A46:D46"/>
    <mergeCell ref="A47:D47"/>
    <mergeCell ref="A48:D48"/>
    <mergeCell ref="E48:G48"/>
    <mergeCell ref="A36:C36"/>
    <mergeCell ref="A37:H37"/>
    <mergeCell ref="A39:D39"/>
    <mergeCell ref="A40:D40"/>
    <mergeCell ref="A41:D41"/>
    <mergeCell ref="A42:D42"/>
    <mergeCell ref="A31:D31"/>
    <mergeCell ref="A32:D32"/>
    <mergeCell ref="E32:G32"/>
    <mergeCell ref="A33:E33"/>
    <mergeCell ref="F33:H33"/>
    <mergeCell ref="A35:H35"/>
    <mergeCell ref="A25:D25"/>
    <mergeCell ref="A26:D26"/>
    <mergeCell ref="A27:D27"/>
    <mergeCell ref="E27:G27"/>
    <mergeCell ref="A29:D29"/>
    <mergeCell ref="A30:D30"/>
    <mergeCell ref="E18:G18"/>
    <mergeCell ref="A20:D20"/>
    <mergeCell ref="A21:D21"/>
    <mergeCell ref="A22:D22"/>
    <mergeCell ref="E22:G22"/>
    <mergeCell ref="A24:D24"/>
    <mergeCell ref="A13:D13"/>
    <mergeCell ref="A14:D14"/>
    <mergeCell ref="A15:D15"/>
    <mergeCell ref="A16:D16"/>
    <mergeCell ref="A17:D17"/>
    <mergeCell ref="A18:D18"/>
    <mergeCell ref="A7:H7"/>
    <mergeCell ref="A8:C8"/>
    <mergeCell ref="D8:H8"/>
    <mergeCell ref="A9:H9"/>
    <mergeCell ref="A10:C10"/>
    <mergeCell ref="A11:H11"/>
    <mergeCell ref="A1:H1"/>
    <mergeCell ref="A2:H2"/>
    <mergeCell ref="A3:C3"/>
    <mergeCell ref="D3:F4"/>
    <mergeCell ref="G3:H6"/>
    <mergeCell ref="A4:C4"/>
    <mergeCell ref="A5:C5"/>
    <mergeCell ref="D5:F6"/>
    <mergeCell ref="A6:C6"/>
  </mergeCells>
  <dataValidations count="7">
    <dataValidation allowBlank="1" showInputMessage="1" showErrorMessage="1" sqref="F15032:F15033 F15107:F15108 F15157:F15158 F15182:F15183 F15207:F15208 F15232:F15233 F15257:F15258 F16486:F16488 F14857:F14858 F14882:F14883 F14757:F14758 F14782:F14783 F12857:F12858 F12828:F12829 F14652:F14654 F14548:F14549 F14574:F14575 F14600:F14601 F14626:F14627 F13173:F13174 F13201:F13203 F13228:F13230 F11739:F11740 F13420:F13422 F13453:F13455 F13486:F13488 F13519:F13521 F13552:F13554 F13585:F13587 F13647:F13648 F13675:F13676 F13703:F13704 F13730:F13731 F13758:F13759 F13785:F13786 F13812:F13813 F13838:F13839 F13865:F13866 F13892:F13893 F13918:F13919 F13944:F13945 F13970:F13971 F13996:F13997 F14022:F14023 F14048:F14049 F14074:F14075 F14100:F14101 F14126:F14127 F14152:F14153 F14178:F14179 F14204:F14205 F14230:F14231 F14256:F14257 F14282:F14283 F14308:F14309 F14444:F14445 F13309:F13311 F13282:F13284 F13255:F13257 F12592:F12593 F12623:F12624 F12654:F12655 F12684:F12685 F12711:F12713 F12739:F12741 F12770:F12771 F12799:F12800 F12887:F12888 F12917:F12918 F12946:F12947 F12975:F12976 F13004:F13005 F12382:F12383 F12213 F11621:F11623 F11594:F11596 F11567:F11569 F11540:F11542 F11513:F11515 F12181:F12182 F12152:F12153 F11487:F11488 F11458:F11460 F11433:F11435 F11408:F11410 F11383:F11385 F11358:F11360 F11333:F11335 F11308:F11310 F11283:F11285 F11258:F11260 F11233:F11235 F11208:F11210 F11183:F11185 F11158:F11160 F11133:F11135 F11108:F11110 F11083:F11085 F11058:F11060 F11033:F11035 F11008:F11010 F10983:F10985 F10957:F10959 F10879:F10881 F10853:F10855 F10827:F10829 F10801:F10803 F10775:F10777 F10749:F10751 F10723:F10725 F12355:F12356 F12326 F12297:F12298 F12268:F12269 F12239:F12240 F12505:F12506 F12562 F12533:F12534 F12475:F12476 F12445:F12446 F12414:F12415 F13144:F13145 F13116:F13117 F13088:F13089 F13060:F13061 F13032:F13033 F14522:F14523 F14496:F14497 F14470:F14471 F14731:F14732 F14705:F14706 F14679:F14680 F14832:F14833 F14807:F14808 F15007:F15008 F14982:F14983 F14957:F14958 F14932:F14933 F14907:F14908 F10729 F10755 F10781 F10807 F10833 F10859 F10885 F10963 F10989 F11014 F11039 F11064 F11089 F11114 F11139 F11164 F11189 F11214 F11239 F11264 F11289 F11314 F11339 F11364 F11389 F11414 F11439 F11464 F11492 F11519 F11546 F11573 F11600 F11627 F12157:F12158 F12186:F12187 F12217:F12218 F12244:F12246 F12273:F12275 F12302:F12304 F12330:F12332 F12360:F12362 F12387:F12389 F12419:F12421 F12450:F12451 F12480:F12482 F12510:F12512 F12538:F12540 F12566:F12567 F12597:F12599 F12628:F12629 F12659:F12661 F12689:F12691 F12717:F12719 F12745:F12747 F12775:F12777 F12804:F12806 F12833:F12835 F12862:F12864 F12892:F12894 F12922:F12924 F12951:F12953 F12980:F12982 F13009:F13011 F13037:F13039 F13065:F13067 F13093:F13095 F13121:F13123 F13149:F13151 F13178:F13180 F13207 F13234 F13261 F13288 F13315 F13426:F13428 F1121 F13492:F13494 F13525:F13527 F13558:F13560 F13591:F13593 F13624:F13626 F13652:F13654 F13680:F13682 F13708:F13710 F13735:F13737 F13763:F13765 F13790:F13792 F13817:F13819 F13843:F13845 F13870:F13872 F13897:F13899 F13923:F13925 F13949:F13951 F13975:F13977 F14001:F14003 F14027:F14029 F14053:F14055 F14079:F14081 F14105:F14107 F14131:F14133 F14157:F14159 F14183:F14185 F14209:F14211 F14235:F14237 F14261:F14263 F14287:F14289 F14313:F14315 F14449:F14451 F14475:F14477 F14501:F14503 F14527:F14529 F14553:F14555 F14579:F14581 F14605:F14607 F14631:F14633 F14658:F14660 F14684:F14686 F14710:F14712 F14736:F14738 F14762:F14763 F14787:F14788 F14812:F14813 F14837:F14838 F14862:F14863 F14887:F14888 F14912:F14913 F14937:F14938 F14962:F14963 F14987:F14988 F15012:F15013 F15037:F15038 F15112:F15113 F15162:F15163 F15187:F15188 F15212:F15213 F15237:F15238 F15262:F15263 F16492 F10733:F10734 F10759:F10760 F10785:F10786 F10811:F10812 F10837:F10838 F10863:F10864 F10889:F10890 F10967:F10968 F10993:F10994 F11018:F11019 F11043:F11044 F11068:F11069 F11093:F11094 F11118:F11119 F11143:F11144 F11168:F11169 F11193:F11194 F11218:F11219 F11243:F11244 F11268:F11269 F11293:F11294 F11318:F11319 F11343:F11344 F11368:F11369 F11393:F11394 F11418:F11419 F11443:F11444 F11468:F11469 F11496:F11497 F11523:F11524 F11550:F11551 F11577:F11578 F11604:F11605 F11631:F11632 F12162:F12163 F12191:F12193 F12222:F12223 F12250:F12252 F12279:F12281 F12308:F12310 F12336:F12338 F12366:F12368 F12393:F12395 F12425:F12426 F12455:F12457 F12486:F12487 F12516:F12517 F12544:F12546 F12571:F12573 F12603:F12605 F12633:F12635 F12665:F12666 F12695:F12696 F12723:F12724 F12751:F12752 F12781:F12783 F12810:F12812 F12839:F12841 F12868:F12870 F12898:F12900 F12928:F12929 F12957:F12958 F12986:F12987 F13015:F13016 F13043:F13044 F13071:F13072 F13099:F13100 F13127:F13128 F13155:F13156 F13184:F13185 F13211:F13212 F13238:F13239 F13265:F13266 F13292:F13293 F13319:F13320 F13432:F13433 F13465:F13466 F13498:F13499 F13531:F13532 F13564:F13565 F13597:F13598 F13630:F13631 F13658:F13659 F13686:F13687 F13714:F13715 F13741:F13742 F13769:F13770 F13796:F13797 F13823:F13824 F13849:F13850 F13876:F13877 F13903:F13904 F13929:F13930 F13955:F13956 F13981:F13982 F14007:F14008 F14033:F14034 F14059:F14060 F14085:F14086 F14111:F14112 F14137:F14138 F14163:F14164 F14189:F14190 F14215:F14216 F14241:F14242 F14267:F14268 F14293:F14294 F14319:F14320 F14455:F14456 F14481:F14482 F14507:F14508 F14533:F14534 F14559:F14560 F14585:F14586 F14611:F14612 F14637:F14638 F14664:F14665 F14690:F14691 F14716:F14717 F14742:F14743 F14767:F14768 F14792:F14793 F14817:F14818 F14842:F14843 F14867:F14868 F14892:F14893 F14917:F14918 F14942:F14943 F14967:F14968 F14992:F14993 F15017:F15018 F15042:F15043 F15117:F15118 F15167:F15168 F15192:F15193 F15217:F15218 F15242:F15243 F15267:F15268 F16496:F16497 F3957:F3959 F3810:F3812 F3841:F3843 F3779:F3781 F3752:F3754 F3722:F3724 F3692:F3694 F3660:F3662 F3634:F3636 F3608:F3610 F3503:F3505 F775:F777 F905:F907 F749:F751 F801:F803 F853:F855 F827:F829 F879:F881 F1089:F1091 F1115:F1117 F1139:F1141 F1164:F1166 F1214:F1216 F1314:F1316 F1339:F1341 F1364:F1366 F1493:F1495 F1519:F1521 F1547:F1549 F1651:F1653 F1677:F1679 F1729:F1731 F1755:F1757 F1781:F1783 F1807:F1809 F1858:F1861 F1963:F1965 F1988:F1990 F2013:F2015 F2039:F2041 F2066:F2068 F2091:F2093 F2121:F2123 F2150:F2152 F2180:F2182 F2205:F2207 F2232:F2234 F2260:F2262 F2286:F2288 F2312:F2314 F2338:F2340 F2370:F2372 F2399:F2401 F2426:F2428 F2453:F2455 F2480:F2482 F2508:F2510 F2536:F2538 F2678:F2680 F2797:F2799 F2826:F2828 F2855:F2857 F2881:F2883 F2908:F2910 F2935:F2937 F2962:F2964 F2989:F2991 F3018:F3020 F3046:F3048 F3075:F3077 F3104:F3106 F3133:F3135 F3161:F3163 F3189:F3191 F3223:F3225 F3251:F3253 F3279:F3281 F3307:F3309 F3333:F3335 F3359:F3361 F3385:F3387 F3414:F3416 F3443:F3445 F3472:F3474 F541:F543 F463:F465 F359:F361 F333:F335 F307:F309 F385:F387 F619:F621 F515:F517 F489:F491 F567:F569 F411:F413 F593:F595 F437:F439 F99:F101 F125:F127 F151:F153 F177:F179 F203:F205 F229:F231 F75 F47 F21 F281:F283 F255:F257 F645:F647 F723:F725 F671:F673 F697:F699 F1885:F1887 F1911:F1913 F2564:F2566 F3527:F3529 F3581:F3583 F3868:F3869 F3895:F3897 F3926:F3928 F3988:F3990 F4017 F4044:F4045 F4072:F4073 F4097:F4098 F4126:F4127 F4154:F4155 F4182:F4183 F4210:F4211 F4237:F4238 F4264:F4265 F4291:F4292 F4318:F4319 F4345:F4346 F4372:F4373 F4399:F4400 F4426:F4427 F4453:F4454 F4480:F4481 F4507:F4508 F4534:F4535 F4561:F4562 F4588:F4589 F4615:F4616 F4642:F4643 F4669:F4670 F4696:F4697 F4777:F4778 F4804:F4805 F4831:F4832 F4858:F4859 F4881:F4882 F4908:F4909 F5016:F5017 F5043:F5044 F5070:F5071 F5094:F5095 F5120:F5121 F5347:F5348 F5472:F5473 F5544:F5545 F5568:F5569 F5592:F5593 F5616:F5617 F5640:F5641 F5664:F5665 F5688:F5689 F4723:F4724 F5146:F5147 F4750:F4751 F5496:F5497 F5520:F5521 F5711:F5712 F25:F26 F51:F52 F79:F80 F105:F106 F131:F132 F157:F158 F183:F184 F209:F210 F235:F236 F261:F262 F287:F288 F313:F314 F339:F340 F365:F366 F391:F392 F417:F418 F443:F444 F469:F470 F495:F496 F521:F522 F547:F548 F573:F574 F599:F600 F625:F626 F651:F652 F677:F678 F703:F704 F729:F730 F755:F756 F781:F782 F807:F808 F833:F834 F859:F860 F885:F886 F911:F912 F1095:F1096 F10411:F10413 F1145 F1170 F1220 F1320 F1345 F1370 F1499 F1525 F1553 F1657 F1683 F1735 F1761 F1787 F1813 F1865 F1891 F1917 F1969 F1994 F2019 F2045 F2072 F2097 F2127 F2156 F2186 F2211 F2238 F2266 F2292 F2318 F2344 F2376 F2405 F2432 F2459 F2486 F2514 F2542 F2570 F2684 F2803 F2832 F2861 F2887 F2914 F2941 F2968 F2995 F3024 F3052 F3081 F3110 F3139 F3167 F3195 F3229 F3257 F3285 F3313 F3339 F3365 F3391 F3420 F3449 F3478 F3509 F3533 F3587 F3614 F3640 F3666 F3698 F3728 F3758 F3785 F3816 F3847 F3873 F3901 F3932 F3963 F3994 F4021 F4049 F4077 F4102 F4131 F4159 F4187 F4215 F4242 F4269 F4296 F4323 F4350 F4377 F4404 F4431 F4458 F4485 F4512 F4539 F4566 F4593 F4620 F4647 F4674 F4701 F4728 F4755 F4782 F4809 F4836 F4863 F4886 F4913 F5021 F5048 F5075 F5099:F5101 F5125:F5127 F5151:F5153 F5352 F5477 F5501 F5525 F5549 F5573 F5597 F5621 F5645 F5669 F5693 F5716 F30:F31 F56:F57 F84:F85 F110:F111 F136:F137 F162:F163 F188:F189 F214:F215 F240:F241 F266:F267 F292:F293 F318:F319 F344:F345 F370:F371 F396:F397 F422:F423 F448:F449 F474:F475 F500:F501 F526:F527 F552:F553 F578:F579 F604:F605 F630:F631 F656:F657 F682:F683 F708:F709 F734:F735 F760:F761 F786:F787 F812:F813 F838:F839 F864:F865 F890:F891 F916:F917 F1100:F1101 F1125 F1149 F1174 F1224 F1324 F1349 F1374 F1503 F1529:F1530 F1557:F1558 F1661:F1662 F1687:F1688 F1739:F1740 F1765:F1766 F1791:F1792 F1817:F1818 F1869:F1870 F1895:F1896 F1921:F1922 F1973:F1974 F1998:F1999 F2023:F2024 F2049:F2050 F2076:F2077 F2101:F2102 F2131:F2132 F2160:F2161 F2190:F2191 F2215:F2216 F2242:F2243 F2270:F2271 F2296:F2297 F2322:F2323 F2348:F2349 F2380:F2381 F2409:F2410 F2436:F2437 F2463:F2464 F2490:F2491 F2518:F2519 F2546:F2547 F2574:F2575 F2688:F2689 F2807:F2808 F2836:F2837 F2865:F2866 F2891:F2892 F2918:F2919 F2945:F2946 F2972:F2973 F2999:F3000 F3028:F3029 F3056:F3057 F3085:F3086 F3114:F3115 F3143:F3144 F3171:F3172 F3199:F3200 F3233:F3234 F3261:F3262 F3289:F3290 F3317:F3318 F3343:F3344 F3369:F3370 F3395:F3396 F3424:F3425 F3453:F3454 F3482:F3483 F3513:F3514 F3537:F3538 F3591:F3592 F3618:F3619 F3644:F3645 F3670:F3671 F3702:F3703 F3732:F3733 F3762:F3763 F3789:F3790 F3820:F3821 F3851:F3852 F3877:F3878 F3905:F3906 F3936:F3937 F3967:F3968 F3998:F3999 F4025:F4026 F4053:F4054 F4081:F4082 F4106:F4107 F4135:F4136 F4163:F4164 F4191:F4192 F4219:F4220 F4246:F4247 F4273:F4274 F4300:F4301 F4327:F4328 F4354:F4355 F4381:F4382 F4408:F4409 F4435:F4436 F4462:F4463 F4489:F4490 F4516:F4517 F4543:F4544 F4570:F4571 F4597:F4598 F4624:F4625 F4651:F4652 F4678:F4679 F4705:F4706 F4732:F4733 F4759:F4760 F4786:F4787 F4813:F4814 F4840:F4841 F4867:F4868 F4890:F4891 F4917:F4918 F5025:F5026 F5052:F5053 F5079:F5080 F5105:F5106 F5131:F5132 F5157:F5158 F5356:F5357 F5481:F5482 F5505:F5506 F5529:F5530 F5553:F5554 F5577:F5578 F5601:F5602 F5625:F5626 F5649:F5650 F5673:F5674 F5697:F5698 F5720:F5721 F10707:F10708 F10681:F10682 F10655:F10656 F10629:F10630 F10603:F10604 F10577:F10578 F10551:F10552 F10525:F10526 F10499:F10500 F10473:F10474 F10447:F10448 F10421:F10422 F10395:F10396 F10369:F10370 F10343:F10344 F10187:F10188 F10161:F10162 F10135:F10136 F10108:F10109 F10081:F10082 F10054:F10055 F10027:F10028 F9913:F9914 F9884:F9885 F9855:F9856 F9828:F9829 F9797:F9798 F9766:F9767 F9735:F9736 F9704:F9705 F9678:F9679 F9652:F9653 F9626:F9627 F9600:F9601 F9574:F9575 F9522:F9523 F9496:F9497 F9470:F9471 F9444:F9445 F9417:F9418 F9390:F9391 F9363:F9364 F9335:F9336 F9307:F9308 F9279:F9280 F9251:F9252 F9223:F9224 F9195:F9196 F9167:F9168 F9139:F9140 F9111:F9112 F9083:F9084 F9057:F9058 F9031:F9032 F9005:F9006 F8979:F8980 F8953:F8954 F8927:F8928 F8901:F8902 F8875:F8876 F8849:F8850 F8823:F8824 F8797:F8798 F8771:F8772 F8745:F8746 F8719:F8720 F8693:F8694 F8666:F8667 F8640:F8641 F8614:F8615 F8588:F8589 F8562:F8563 F8536:F8537 F8482:F8483 F8455:F8456 F8430:F8431 F8403:F8404 F8376:F8377 F8350:F8351 F8322:F8323 F8296:F8297 F8269:F8270 F8241:F8242 F8214:F8215 F8186:F8187 F8159:F8160 F8132:F8133 F8105:F8106 F8079:F8080 F8054:F8055 F8027:F8028 F8000:F8001 F7973:F7974 F7947:F7948 F7920:F7921 F7893:F7894 F7866:F7867 F7841:F7842 F7814:F7815 F7788:F7789 F7757:F7758 F7729:F7730 F7702:F7703 F7670:F7671 F7636:F7637 F7602:F7603 F7576:F7577 F7550:F7551 F7524:F7525 F7496:F7497 F7468:F7469 F7437:F7438 F7406:F7407 F7380:F7381 F7353:F7354 F7325:F7326 F7297:F7298 F7222:F7223 F7197:F7198 F7171:F7172 F7146:F7147 F7121:F7122 F7095:F7096 F6854:F6855 F6829:F6830 F6804:F6805 F6778:F6779 F6729:F6730 F6705:F6706 F6681:F6682 F6609:F6610 F6584:F6585 F6559:F6560 F6534:F6535 F6509:F6510 F6484:F6485 F6459:F6460 F6434:F6435 F6409:F6410 F6384:F6385 F6360:F6361 F6312:F6313 F6288:F6289 F6214:F6215 F6190:F6191 F6163:F6164 F6109:F6110 F6085:F6086 F6061:F6062 F6037:F6038 F6013:F6014 F5981:F5982 F5953 F5921:F5922 F5890:F5891 F5859:F5860 F5835:F5836 F5812:F5813 F5789:F5790 F5766:F5767 F5743:F5744 F10703 F10677 F10651 F10625 F10599 F10573 F10547 F10521 F10495 F10469 F10443 F10417 F10391 F10365 F10339 F10183 F10157 F10131 F10104 F10077 F10050 F10023 F9909 F9880 F9851 F9824 F9793 F9762 F9731 F9700 F9674 F9648 F9622 F9596 F9570 F9518 F9492 F9466 F9440 F9413 F9386 F9359 F9331 F9303 F9275 F9247 F9219 F9191 F9163 F9135 F9107 F9079 F9053 F9027 F9001 F8975 F8949 F8923 F8897 F8871 F8845 F8819 F8793 F8767 F8741 F8715 F8689 F8662 F8636 F8610 F8584 F8558 F8532 F8478 F8451 F8426 F8399 F8372 F8346 F8318 F8292 F8265 F8237 F8210 F8182 F8155 F8128 F8101 F8075 F8050 F8023 F7996 F7969 F7943 F7916 F7889 F7862 F7837 F7810 F7784 F7753 F7725 F7698 F7666 F7632 F7598 F7572 F7546 F7520 F7492 F7464 F7433 F7402 F7376 F7349 F7321 F7293 F7218 F7193 F7167 F7142 F7117 F7091 F6850 F6825 F6800 F6774 F6725 F6701 F6677 F6605 F6580 F6555 F6530 F6505 F6480 F6455 F6430 F6405 F6380 F6356 F6308 F6284 F6210 F6186 F6159 F6105 F6081 F6057 F6033 F6009 F5977 F5949 F5917 F5886 F5855 F5831 F5808 F5785 F5762 F5739 F7162:F7163 F10333:F10335 F6303:F6304 F6279:F6280 F6205:F6206 F6181:F6182 F6154:F6155 F6100:F6101 F6076:F6077 F6052:F6053 F6028:F6029 F6004:F6005 F5972:F5973 F5912:F5913 F5381:F5382 F5881:F5882 F5850:F5851 F5826:F5827 F5803:F5804 F5780:F5781 F5757:F5758 F5734:F5735 F9903:F9905 F6351:F6352 F6375:F6376 F6425:F6426 F6500:F6501 F6525:F6526 F6550:F6551 F6672:F6673 F6696:F6697 F6720:F6721 F6769:F6770 F6795:F6796 F7288:F7289 F7315:F7317 F7343:F7345 F7370:F7372 F7396:F7398 F7427:F7429 F7458:F7460 F7486:F7488 F7514:F7516 F7540:F7542 F7566:F7568 F7592:F7594 F7626:F7628 F7660:F7662 F7692:F7694 F7719:F7721 F7747:F7749 F7779:F7780 F7805:F7806 F7832:F7833 F7857:F7858 F7882:F7885 F7909:F7912 F7936:F7939 F7963:F7965 F7990:F7992 F8017:F8019 F8044:F8046 F8069:F8071 F8095:F8097 F8122:F8124 F8149:F8151 F8176:F8178 F8204:F8206 F8231:F8233 F8259:F8261 F8286:F8288 F8312:F8314 F8340:F8342 F8366:F8368 F8393:F8395 F8420:F8422 F8445:F8447 F8472:F8474 F8526:F8528 F8552:F8554 F8578:F8580 F8604:F8606 F8630:F8632 F8656:F8658 F8683:F8685 F8709:F8711 F8735:F8737 F8761:F8763 F8787:F8789 F8813:F8815 F8839:F8841 F8865:F8867 F8891:F8893 F8917:F8919 F8943:F8945 F8969:F8971 F8995:F8997 F9021:F9023 F9047:F9049 F9073:F9075 F9101:F9103 F9129:F9131 F9157:F9159 F9185:F9187 F9213:F9215 F9241:F9243 F9269:F9271 F9297:F9299 F9325:F9327 F9353:F9355 F9380:F9382 F9407:F9409 F9434:F9436 F9460:F9462 F9486:F9488 F9512:F9514 F9564:F9566 F9590:F9592 F9616:F9618 F9642:F9644 F9668:F9670 F9694:F9696 F9725:F9727 F9756:F9758 F9787:F9789 F9818:F9820 F6400:F6401 F6475:F6476 F6575:F6576 F6450:F6451 F6600:F6601 F6820:F6821 F6845:F6846 F7086:F7087 F7213:F7214 F7112:F7113 F7137:F7138 F7188:F7189 F9845:F9847 F9874:F9876 F10177:F10179 F10151:F10153 F10125:F10127 F10098:F10100 F10071:F10073 F10044:F10046 F10017:F10019 F10385:F10387 F10359:F10361 F10541:F10543 F10567:F10569 F10593:F10595 F10619:F10621 F10645:F10647 F10671:F10673 F10697:F10699 F10515:F10517 F10489:F10491 F10463:F10465 F10437:F10439 F13459:F13461 F931:F933 F937:F938 F942:F943 F14337:F14338 F15289 F15293:F15294 F15283:F15285 F15315 F15319:F15320 F15309:F15311 F15341 F15345:F15346 F15335:F15337 F15367 F15371:F15372 F15361:F15363 F15393 F15397:F15398 F15387:F15389 F15419 F15423:F15424 F1467:F1469 F1607 F1611 F1636 F1632 F1626:F1628 F13349:F13350 F13345 F13339:F13341 F13376:F13377 F13372 F13366:F13368 F13403:F13404 F13399 F13393:F13395 F10239:F10240 F10235 F10229:F10231 F11766:F11767 F11762 F11756:F11758 F11793:F11794 F11789 F11783:F11785 F10213:F10214 F10209 F10203:F10205 F16512:F16514 F16518 F16522:F16523 F968:F969 F963:F964 F957:F959 F994:F995 F989:F990 F983:F985 F15092:F15093 F15087:F15088 F15082:F15083 F11928:F11929 F11924 F11918:F11920 F11982:F11983 F11978 F11972:F11974 F12022:F12024 F12003 F12007:F12008 F11945:F11947 F12028 F12032:F12033 F1414:F1416 F1473 F1477 F9538:F9540 F1447 F1451 F1388:F1390 F1420 F1424:F1425 F1289:F1291 F1394 F1398 F9942:F9943 F9938 F7264:F7265 F11955:F11956 F11951 F9932:F9934 F5390:F5391 F5386 F5944:F5945 F6133:F6134 F6129 F6238:F6239 F6234 F6124:F6125 F6263:F6264 F6259 F6254:F6255 F1601:F1603 F7247:F7248 F7243 F7238:F7239 F7273:F7274 F7269 F6229:F6230 F11997:F11999 F14342:F14344 F14348:F14349 F14374:F14375 F14370 F14364:F14366 F6753:F6754 F6749 F1441:F1443 F1947:F1948 F1245 F1249 F1239:F1241 F1270 F1274 F1264:F1266 F1295 F1299 F9548:F9549 F9544 F6744:F6745 F6887:F6888 F6883 F6877:F6879 F6920:F6921 F6916 F6910:F6912 F6952:F6953 F6948 F6942:F6944 F6984:F6985 F6980 F6974:F6976 F7016:F7017 F7012 F7006:F7008 F7043:F7044 F7039 F7033:F7035 F1937:F1939 F1943 F15413:F15415 F1199 F1195 F1189:F1191 F11820:F11821 F11816 F11810:F11812 F11847:F11848 F11843 F11837:F11839 F11874:F11875 F11870 F11864:F11866 F11901:F11902 F11897 F11891:F11893 F11648:F11650 F11654 F11658:F11659 F11675:F11677 F11681 F11685:F11686 F11702:F11704 F11708 F11712:F11713 F11729:F11731 F11735 F13618:F13620 F15467:F15469 F15444:F15445 F15449:F15450 F15478:F15479 F15473:F15474 F15438:F15440 F15565:F15566 F15560:F15561 F15525:F15527 F15594:F15595 F15589:F15590 F15554:F15556 F15623:F15624 F15618:F15619 F15583:F15585 F15652:F15653 F15647:F15648 F15612:F15614 F15681:F15682 F15676:F15677 F15641:F15643 F15710:F15711 F15705:F15706 F15670:F15672 F15739:F15740 F15734:F15735 F15699:F15701 F15768:F15769 F15763:F15764 F15728:F15730 F15797:F15798 F15792:F15793 F15757:F15759 F15826:F15827 F15821:F15822 F15786:F15788 F15855:F15856 F15850:F15851 F15815:F15817 F15884:F15885 F15879:F15880 F15844:F15846 F15913:F15914 F15908:F15909 F15873:F15875 F15971:F15972 F15966:F15967 F15931:F15933 F16000:F16001 F15995:F15996 F15960:F15962 F15942:F15943 F15937:F15938 F15902:F15904 F15989:F15991 F16029:F16030 F16024:F16025 F16058:F16059 F16053:F16054 F16018:F16020 F16087:F16088 F16082:F16083 F16047:F16049 F16116:F16117 F16111:F16112 F16076:F16078 F16144:F16145 F16139:F16140 F16105:F16107 F16172:F16173 F16167:F16168 F16133:F16135 F16200:F16201 F16195:F16196 F16161:F16163 F16228:F16229 F16223:F16224 F16189:F16191 F16256:F16257 F16251:F16252 F16217:F16219 F16284:F16285 F16279:F16280 F16245:F16247 F16312:F16313 F16307:F16308 F16273:F16275 F15536:F15537 F15531:F15532 F15496:F15498 F15507:F15508 F15502:F15503 F16301:F16303 F16341:F16342 F16337 F15132:F15133 F16385:F16387 F16391 F16395:F16396 F16410:F16412 F16416 F16420:F16421 F16435:F16437 F16441 F16445:F16446 F16370:F16371 F16366 F16359:F16362 F5453 F5419 F5423:F5424 F5414:F5415 F5457:F5458 F5448:F5449 F6633:F6634 F6629 F6653 F6648:F6649 F6657:F6658 F6624:F6625 F6336:F6337 F6332 F6327:F6328 F5323:F5324 F5291 F5295:F5296 F5314:F5315 F5319 F1009:F1012 F15057:F15058 F15062:F15063 F15067:F15068 F1021:F1022 F1016:F1017 F5286:F5287 F1047:F1048 F1042:F1043 F1036:F1038 F2768:F2770 F3557 F3561:F3562 F1062:F1064 F1709 F1713:F1714 F1073:F1074 F1068:F1069 F15142:F15143 F14429:F14430 F14425 F12047:F12049 F10265:F10266 F10261 F3551:F3553 F12057:F12058 F12053 F10255:F10257 F2778:F2779 F2714 F2718:F2719 F1703:F1705 F2744 F2748:F2749 F2708:F2710 F2774 F2738:F2740 F14419:F14421 F15137:F15138 F16330:F16333 F12079 F12083:F12084 F12072:F12075 F1585:F1586 F1581 F1575:F1577 F8509:F8510 F8505 F8499:F8501 F2648:F2650 F2658:F2659 F2654 F5183:F5184 F5177:F5179 F5172:F5173 F5211:F5212 F5205:F5207 F5200:F5201 F5239:F5240 F5233:F5235 F5228:F5229 F5267:F5268 F5261:F5263 F5256:F5257 F7070:F7071 F7066 F7060:F7062 F9971:F9972 F9967 F9961:F9963 F10000:F10001 F9996 F9990:F9992 F12105 F12109:F12110 F12098:F12101 F12131 F12135:F12136 F12124:F12127 F16460:F16462 F16466 F16470:F16471 F1833:F1835 F1839 F1843:F1844 F2592:F2594 F2598 F2602:F2603 F4935:F4936 F4940 F4944:F4945 F4962:F4963 F4967 F4971:F4972 F4989:F4990 F4994 F4998:F4999 F10931:F10933 F10937 F10941:F10942 F10905:F10907 F10911 F10915:F10916 F10291:F10292 F10287 F10281:F10283 F10317:F10318 F10313 F10307:F10309 F2620:F2622 F2630:F2631 F2626 F14392:F14393 F14397:F14399 F14403:F14404" xr:uid="{F63862EE-8356-4794-974F-2DF658BD4881}"/>
    <dataValidation type="list" allowBlank="1" showInputMessage="1" showErrorMessage="1" sqref="A15438:D15440 A15467:D15469" xr:uid="{94E6EDC2-40CD-4426-A980-53B288AD3658}">
      <formula1>$A$1:$A$7</formula1>
    </dataValidation>
    <dataValidation type="list" allowBlank="1" showErrorMessage="1" sqref="A16693 A16736" xr:uid="{3B19B023-A35E-4145-8B31-97484FF17B57}">
      <formula1>$A$1:$A$85</formula1>
    </dataValidation>
    <dataValidation type="list" allowBlank="1" showInputMessage="1" showErrorMessage="1" sqref="A13618:D13620 A14392:D14393 A2620:D2622 A10307:D10309 A10281:D10283 A10905:D10907 A10931:D10933 A4989:D4990 A4962:D4963 A4935:D4936 A2592:D2594 A1833:D1835 A15057:D15058 A5314:D5315 A1009:D1009 A6327:D6328 A6624:D6625 A6648:D6649 A5448:D5449 A5414:D5415 A16359:D16362 A16435:D16437 A16410:D16412 A16385:D16387 A16330:D16333 A15413:D15415 A15387:D15389 A15361:D15363 A15335:D15337 A15309:D15311 A15283:D15285 A16486:D16488 A15257:D15258 A15232:D15233 A15207:D15208 A15182:D15183 A15157:D15158 A15107:D15108 A15032:D15033 A15007:D15008 A14982:D14983 A14957:D14958 A14932:D14933 A14907:D14908 A14882:D14883 A14857:D14858 A14832:D14833 A14807:D14808 A14782:D14783 A14757:D14758 A14705:D14706 A14679:D14680 A14652:D14654 A14626:D14627 A14600:D14601 A14574:D14575 A14548:D14549 A14522:D14523 A14496:D14497 A14470:D14471 A14444:D14445 A14308:D14309 A14282:D14283 A14256:D14257 A14230:D14231 A14204:D14205 A14178:D14179 A14152:D14153 A14126:D14127 A14100:D14101 A14074:D14075 A14048:D14049 A14022:D14023 A13996:D13997 A13970:D13971 A13944:D13945 A13918:D13919 A13892:D13893 A13865:D13866 A13838:D13839 A13812:D13813 A13785:D13786 A13758:D13759 A13730:D13731 A13703:D13704 A13675:D13676 A13647:D13648 A13585:D13587 A13552:D13554 A13519:D13521 A13486:D13488 A13453:D13455 A13420:D13422 A11729:D11731 A13309:D13311 A13282:D13284 A13255:D13257 A13228:D13230 A13201:D13203 A13144:D13144 A13116:D13116 A13060:D13060 A13088:D13089 A13032:D13032 A13004:D13004 A12975:D12975 A12917:D12917 A12946:D12947 A12887:D12887 A8499:D8501 A12857:D12858 A12828:D12829 A12799:D12800 A12770:D12771 A12739:D12741 A12711:D12713 A12684:D12685 A12654:D12655 A12623:D12624 A12592:D12593 A12562:D12562 A12533:D12534 A12505:D12506 A12475:D12476 A12445:D12446 A12414:D12415 A12382:D12383 A12355:D12356 A12326:D12326 A12297:D12298 A12268:D12269 A12239:D12240 A12213:D12213 A12181:D12182 A12152:D12153 A11621:D11623 A11594:D11596 A11567:D11569 A11540:D11542 A11513:D11515 A11487:D11488 A11458:D11460 A11433:D11435 A11408:D11410 A11383:D11385 A11358:D11360 A11333:D11335 A11308:D11310 A11283:D11285 A11258:D11260 A11233:D11235 A11208:D11210 A11183:D11185 A11158:D11160 A11133:D11135 A11108:D11110 A11083:D11085 A11058:D11060 A11033:D11035 A11008:D11010 A10983:D10985 A10957:D10959 A10879:D10881 A10853:D10855 A10827:D10829 A10801:D10803 A10775:D10777 A10749:D10751 A10723:D10725 A10697:D10699 A10671:D10673 A10645:D10647 A10619:D10621 A10593:D10595 A10567:D10569 A10541:D10543 A10515:D10517 A10489:D10491 A10463:D10465 A10437:D10439 A10411:D10413 A10385:D10387 A10359:D10361 A10333:D10335 A10177:D10179 A10151:D10153 A10125:D10127 A10098:D10100 A10071:D10073 A10044:D10046 A10017:D10019 A9903:D9905 A9874:D9876 A9845:D9847 A9818:D9820 A9787:D9789 A9756:D9758 A9725:D9727 A9694:D9696 A9668:D9670 A9642:D9644 A9616:D9618 A9590:D9592 A9564:D9566 A9512:D9514 A9486:D9488 A9460:D9462 A9434:D9436 A9407:D9409 A9380:D9382 A9353:D9355 A9325:D9327 A9297:D9299 A9269:D9271 A9241:D9243 A9213:D9215 A9185:D9187 A9157:D9159 A9129:D9131 A9101:D9103 A9073:D9075 A9047:D9049 A9021:D9023 A8995:D8997 A8969:D8971 A8943:D8945 A8917:D8919 A8891:D8893 A8865:D8867 A8839:D8841 A8813:D8815 A8787:D8789 A8761:D8763 A8735:D8737 A8709:D8711 A8683:D8685 A8656:D8658 A8578:D8580 A8604:D8606 A8312:D8314 A8552:D8554 A8526:D8528 A8472:D8474 A8445:D8447 A8420:D8422 A8393:D8395 A8366:D8368 A8340:D8342 A7264:D7265 A8259:D8261 A8286:D8288 A8204:D8206 A8176:D8178 A8149:D8151 A8122:D8124 A8095:D8097 A8069:D8071 A8044:D8046 A8017:D8019 A7990:D7992 A7963:D7965 A7936:D7939 A7909:D7912 A7882:D7885 A7857:D7858 A7832:D7833 A7805:D7806 A7779:D7780 A7747:D7749 A7719:D7721 A7692:D7694 A7660:D7662 A7626:D7628 A7592:D7594 A7566:D7568 A7540:D7542 A7514:D7516 A7486:D7488 A7458:D7460 A7427:D7429 A7396:D7398 A7370:D7372 A7343:D7345 A7315:D7317 A7288:D7289 A7213:D7214 A7188:D7189 A7162:D7163 A7137:D7138 A7112:D7113 A7086:D7087 A6845:D6846 A6820:D6821 A6795:D6796 A6769:D6770 A6720:D6721 A6696:D6697 A6672:D6673 A6600:D6601 A6575:D6576 A6550:D6551 A6525:D6526 A6500:D6501 A6475:D6476 A6450:D6451 A6425:D6426 A6400:D6401 A6375:D6376 A6351:D6352 A6303:D6304 A6279:D6280 A6205:D6206 A6181:D6182 A6154:D6155 A6100:D6101 A6076:D6077 A6052:D6053 A6028:D6029 A6004:D6005 A5972:D5973 A5912:D5913 A5381:D5382 A5881:D5882 A5850:D5851 A5826:D5827 A5803:D5804 A5780:D5781 A5757:D5758 A5734:D5735 A5711:D5712 A5688:D5689 A5664:D5665 A5640:D5641 A5616:D5617 A5592:D5593 A5568:D5569 A5544:D5545 A5520:D5521 A5496:D5497 A5472:D5473 A5347:D5348 A5146:D5147 A5120:D5121 A5094:D5095 A1937:D1939 A5070:D5071 A5043:D5044 A5016:D5017 A4908:D4909 A4881:D4882 A4858:D4859 A4831:D4832 A4804:D4805 A4777:D4778 A4750:D4751 A4723:D4724 A4696:D4697 A4669:D4670 A4642:D4643 A4615:D4616 A4588:D4589 A4561:D4562 A4534:D4535 A4507:D4508 A4480:D4481 A4453:D4454 A4426:D4427 A4399:D4400 A4372:D4373 A4345:D4346 A4318:D4319 A4291:D4292 A4264:D4265 A4237:D4238 A4210:D4211 A4182:D4183 A4154:D4155 A4126:D4127 A4097:D4098 A4072:D4073 A4044:D4045 A4017:D4017 A3988:D3990 A3957:D3959 A3926:D3928 A3895:D3897 A3868:D3869 A3841:D3843 A3810:D3812 A3779:D3781 A3752:D3754 A3722:D3724 A3692:D3694 A3660:D3662 A3634:D3636 A3608:D3610 A3581:D3583 A3551:D3553 A3503:D3505 A3472:D3474 A3443:D3445 A3414:D3416 A3385:D3387 A3359:D3361 A3333:D3335 A3307:D3309 A3279:D3281 A3251:D3253 A3223:D3225 A3189:D3191 A3161:D3163 A3133:D3135 A3104:D3106 A3075:D3077 A3046:D3048 A3018:D3020 A2989:D2991 A2962:D2964 A2935:D2937 A2908:D2910 A2881:D2883 A2855:D2857 A2826:D2828 A2797:D2799 A2678:D2680 A2564:D2566 A2536:D2538 A2508:D2510 A2480:D2482 A2453:D2455 A2426:D2428 A2399:D2401 A2370:D2372 A2338:D2340 A2312:D2314 A2286:D2288 A2260:D2262 A2232:D2234 A2205:D2207 A2180:D2182 A2150:D2152 A2121:D2123 A2091:D2093 A2066:D2068 A2039:D2041 A2013:D2015 A1988:D1990 A1963:D1965 A1911:D1913 A1885:D1887 A1858:D1861 A1807:D1809 A1781:D1783 A1755:D1757 A1729:D1731 A1677:D1679 A1651:D1653 A1547:D1549 A1519:D1521 A1493:D1495 A1364:D1366 A1339:D1341 A1314:D1316 A1214:D1216 A1164:D1166 A1139:D1141 A1115:D1117 A1089:D1091 A931:D933 A905:D907 A879:D881 A853:D855 A827:D829 A801:D803 A775:D777 A749:D751 A723:D725 A697:D699 A671:D673 A645:D647 A619:D621 A593:D595 A567:D569 A541:D543 A515:D517 A489:D491 A463:D465 A437:D439 A411:D413 A385:D387 A359:D361 A333:D335 A307:D309 A281:D283 A255:D257 A229:D231 A203:D205 A177:D179 A151:D153 A125:D127 A99:D101 A75:D75 A47:D47 A21:D21 A1601:D1603 A1626:D1628 A13339:D13341 A13366:D13368 A13393:D13395 A10229:D10231 A11756:D11758 A11783:D11785 A10203:D10205 A16512:D16514 A957:D959 A983:D985 A15082:D15083 A11918:D11920 A11972:D11974 A11997:D11999 A12022:D12024 A1467:D1469 A1441:D1443 A1414:D1416 A1388:D1390 A9932:D9934 A11945:D11947 A5944:D5945 A6124:D6125 A6229:D6230 A6254:D6255 A7238:D7239 A8231:D8233 A14337:D14338 A14364:D14366 A6744:D6745 A1239:D1241 A1264:D1266 A1289:D1291 A9538:D9540 A14731:D14732 A1189:D1191 A11810:D11812 A11837:D11839 A11864:D11866 A11891:D11893 A11648:D11650 A11675:D11677 A11702:D11704 A5286:D5287 A1036:D1038 A3527:D3527 A3529:D3529 A1703:D1705 A1062:D1062 A1064:D1064 A14419:D14419 A14421:D14421 A10255:D10257 A12047:D12049 A2708:D2710 A2738:D2740 A2768:D2770 A15132:D15133 A8630:D8632 A12072:D12075 A1575:D1577 A13173:D13173 A2648:D2650 A5172:D5173 A5200:D5201 A5228:D5228 A5256:D5256 A9962:D9963 A9991:D9992 A12098:D12098 A12100:D12101 A12124:D12124 A12126:D12127 A16460:D16462" xr:uid="{B73ECD33-B983-4292-83FE-4DA6A93579BF}">
      <formula1>$A$1:$A$87</formula1>
    </dataValidation>
    <dataValidation type="list" allowBlank="1" showInputMessage="1" showErrorMessage="1" sqref="A15492:D15492 A16240:D16240 A16238:D16238 A16154:D16154 A15521:D15521 A16294:D16296 A16210:D16212 A16127:D16128 A16069:D16070 A16072:D16072 A15517:D15519 A15981:D15983 A15985:D15985 A15894:D15896 A15898:D15898 A15836:D15838 A15840:D15840 A15778:D15780 A15782:D15782 A15691:D15693 A15695:D15695 A15720:D15722 A15724:D15724 A15633:D15635 A15637:D15637 A15604:D15606 A15608:D15608 A15546:D15548 A15550:D15550 A15433:D15434 A15459:D15461 A15463:D15463 A15575:D15577 A15579:D15579 A15662:D15664 A15666:D15666 A15749:D15751 A15753:D15753 A15807:D15809 A15811:D15811 A15865:D15867 A15869:D15869 A15952:D15954 A15956:D15956 A15923:D15925 A15927:D15927 A16010:D16012 A16014:D16014 A16043:D16043 A16039:D16041 A16101:D16101 A16097:D16099 A16182:D16184 A16266:D16268 A16156:D16156 A15488:D15490" xr:uid="{06294943-1F07-4850-A338-37F790031CC4}">
      <formula1>$A$1:$A$984</formula1>
    </dataValidation>
    <dataValidation type="list" allowBlank="1" showInputMessage="1" showErrorMessage="1" sqref="D16502 D6390 D9834 D10557 D14973 D14998 D15023 D6169 D116 D6091 D6067 D6043 D6019 D15098 D6415 D6440 D14848 D9861 D5841 D14948 D15273 D9890 D15299 D14748 D10635 D15403 D16476 D14823 D14798 D9063 D9037 D9011 D14773 D10609 D10583 D11024 D15325 D5137 D5111 D5085 D5058 D5031 D5004 D4896 D6810 D6784 D8247 D8220 D8192 D8165 D13190 D13161 D13133 D13105 D13077 D8138 D8111 D8085 D8060 D12934 D8033 D8006 D12846 D12817 D7979 D7953 D8646 D8620 D8594 D8568 D8542 D8515 D12551 D12522 D12492 D8461 D8436 D8409 D8382 D8356 D15351 D15377 D12315 D12286 D3768 D12257 D8328 D8302 D8275 D3624 D3597 D12141 D3519 D11610 D3459 D3430 D3401 D3375 D3349 D3323 D3295 D3267 D3239 D3205 D3177 D3149 D3120 D3091 D3062 D62 D36 D90 D2978 D2951 D2924 D2897 D11583 D11556 D11529 D11502 D142 D14670 D14873 D6711 D6687 D6663 D6590 D10531 D10505 D8672 D10687 D14898 D10661 D7847 D7820 D7794 D7763 D10999 D10973 D10947 D10869 D10843 D10817 D10791 D10765 D7502 D168 D7474 D7443 D7412 D7386 D7359 D10739 D10713 D7279 D7203 D14923 D7152 D13325 D7127 D6735 D7101 D7076 D6835 D14696 D14722 D1079 D922 D896 D870 D844 D818 D792 D766 D740 D714 D688 D662 D636 D610 D584 D558 D532 D506 D480 D454 D428 D402 D376 D350 D324 D298 D272 D246 D220 D10" xr:uid="{190C4A30-3504-43EB-AFDE-072FFFA24460}">
      <formula1>$C$2:$C$625</formula1>
    </dataValidation>
    <dataValidation type="list" allowBlank="1" showInputMessage="1" showErrorMessage="1" sqref="A11723:D11725 A10303:D10303 A10900:D10901 A10926:D10927 A4982:D4985 A4928:D4931 A1803:D1803 A1801:D1801 A7181:D7182 A12094:D12094 A1699:D1699 A1697:D1697 A1031:D1032 A1004:D1005 A5277:D5282 A3009:D3014 A1932:D1933 A10118:D10118 A1234:D1235 A1407:D1410 A1461:D1463 A952:D953 A13329:D13335 A14:D17 A40:D43 A66:D71 A94:D95 A120:D121 A146:D147 A172:D173 A198:D199 A224:D225 A250:D251 A276:D277 A302:D303 A328:D329 A354:D355 A380:D381 A406:D407 A432:D433 A458:D459 A484:D485 A510:D511 A536:D537 A562:D563 A588:D589 A614:D615 A640:D641 A666:D667 A692:D693 A718:D719 A744:D745 A770:D771 A796:D797 A822:D823 A848:D849 A874:D875 A900:D901 A926:D927 A13197:D13197 A1110:D1111 A1134:D1135 A1158:D1160 A6739:D6740 A1308:D1310 A1333:D1335 A1358:D1360 A1486:D1489 A1512:D1515 A15128:D15128 A1595:D1597 A1620:D1622 A1645:D1647 A1671:D1673 A1723:D1725 A1749:D1751 A1775:D1777 A7184:D7184 A1853:D1854 A1879:D1881 A1905:D1907 A1957:D1959 A1983:D1984 A2008:D2009 A5684:D5684 A2059:D2062 A2086:D2087 A2111:D2117 A2140:D2146 A2170:D2176 A2200:D2201 A2225:D2228 A2252:D2256 A2280:D2282 A2306:D2308 A2332:D2334 A2358:D2366 A2419:D2422 A2446:D2449 A1083:D1084 A2500:D2504 A2528:D2532 A2556:D2560 A2788:D2793 A2817:D2822 A2846:D2851 A2875:D2877 A2901:D2904 A2928:D2931 A2955:D2958 A2982:D2985 A13607:D13614 A16322:D16322 A3066:D3071 A3095:D3100 A3124:D3129 A3153:D3157 A3181:D3185 A3209:D3219 A3243:D3247 A3271:D3275 A3299:D3303 A3327:D3329 A3353:D3355 A3379:D3381 A3405:D3410 A3434:D3439 A3463:D3468 A3492:D3499 A3523:D3523 A3571:D3577 A3601:D3604 A3628:D3630 A3654:D3656 A3680:D3688 A3712:D3718 A3742:D3748 A3772:D3775 A3799:D3806 A3830:D3837 A3861:D3864 A3887:D3891 A3915:D3922 A3946:D3953 A3977:D3984 A4008:D4013 A4035:D4040 A4063:D4068 A4091:D4093 A4116:D4122 A4145:D4150 A4173:D4178 A4201:D4206 A4229:D4233 A4256:D4260 A4283:D4287 A4310:D4314 A4337:D4341 A4364:D4368 A4391:D4395 A4418:D4422 A4445:D4449 A4472:D4476 A4499:D4503 A4526:D4530 A4553:D4557 A4580:D4584 A4607:D4611 A4634:D4638 A4661:D4665 A2034:D2035 A4715:D4719 A4742:D4746 A4769:D4773 A4796:D4800 A4823:D4827 A4850:D4854 A4877:D4877 A4900:D4904 A5008:D5012 A5035:D5039 A5062:D5066 A1184:D1185 A5089:D5090 A5115:D5116 A5141:D5142 A12043:D12043 A5467:D5468 A5491:D5492 A5515:D5516 A5539:D5540 A5563:D5564 A5587:D5588 A5611:D5612 A5635:D5636 A5659:D5660 A2613:D2616 A5707:D5707 A8964:D8965 A5753:D5753 A3038:D3042 A5799:D5799 A5333:D5343 A6248:D6248 A5845:D5846 A2390:D2395 A6023:D6024 A6047:D6048 A6071:D6072 A6095:D6096 A6143:D6149 A6120:D6120 A6275:D6275 A6225:D6225 A6346:D6347 A6370:D6371 A6394:D6396 A6419:D6421 A6444:D6446 A6469:D6471 A6494:D6496 A6519:D6521 A6544:D6546 A6569:D6571 A6594:D6596 A6667:D6668 A6691:D6692 A6715:D6716 A7903:D7903 A6788:D6791 A6814:D6816 A6839:D6841 A7080:D7082 A7105:D7108 A7131:D7133 A7156:D7158 A12120:D12120 A7207:D7209 A7283:D7284 A7307:D7311 A7335:D7339 A7363:D7366 A7390:D7392 A7416:D7423 A7447:D7454 A7478:D7482 A7506:D7510 A7534:D7536 A7560:D7562 A7586:D7588 A7612:D7622 A7646:D7656 A7680:D7688 A7712:D7715 A7739:D7743 A7767:D7775 A7798:D7801 A7824:D7828 A7851:D7853 A7876:D7878 A14333:D14333 A7930:D7932 A7957:D7959 A7983:D7986 A8010:D8013 A8037:D8040 A8064:D8065 A8089:D8091 A8115:D8118 A8142:D8145 A8169:D8172 A8196:D8200 A7258:D7260 A11669:D11671 A8279:D8282 A8306:D8308 A8332:D8336 A8360:D8362 A8386:D8389 A8413:D8416 A8465:D8468 A8519:D8522 A8546:D8548 A8572:D8574 A8598:D8600 A8624:D8626 A8650:D8652 A8676:D8679 A8703:D8705 A8729:D8731 A8755:D8757 A8781:D8783 A8807:D8809 A8833:D8835 A8859:D8861 A8885:D8887 A8911:D8913 A8937:D8939 A14388:D14388 A8989:D8991 A9015:D9017 A9041:D9043 A9067:D9069 A9093:D9097 A9121:D9125 A9149:D9153 A9177:D9181 A9205:D9209 A9233:D9237 A9261:D9265 A9289:D9293 A9317:D9321 A9532:D9532 A9373:D9376 A9400:D9403 A9427:D9430 A9454:D9456 A10120:D10121 A9506:D9508 A9558:D9560 A9584:D9586 A9610:D9612 A9636:D9638 A9662:D9664 A9688:D9690 A9714:D9721 A9745:D9752 A9776:D9783 A9807:D9814 A9838:D9841 A9865:D9870 A9894:D9899 A10010:D10013 A10037:D10040 A10064:D10067 A9480:D9480 A10094:D10094 A1284:D1285 A10172:D10173 A16480:D16482 A10327:D10329 A10353:D10355 A10379:D10381 A10405:D10407 A10431:D10433 A10457:D10459 A10483:D10485 A10509:D10511 A10535:D10537 A10561:D10563 A10587:D10589 A10613:D10615 A10639:D10641 A10665:D10667 A10691:D10693 A10717:D10719 A10743:D10745 A10769:D10771 A10795:D10797 A9346:D9349 A10847:D10849 A10873:D10875 A10951:D10953 A10977:D10979 A11003:D11004 A11028:D11029 A11053:D11054 A11078:D11079 A11103:D11104 A11128:D11129 A11153:D11154 A11178:D11179 A11203:D11204 A11228:D11229 A11253:D11254 A11278:D11279 A11303:D11304 A11328:D11329 A11353:D11354 A11378:D11379 A11403:D11404 A11428:D11429 A11453:D11454 A11478:D11483 A11506:D11509 A11533:D11536 A11560:D11563 A11587:D11590 A11614:D11617 A12145:D12148 A12172:D12177 A12733:D12735 A12232:D12235 A12261:D12264 A12290:D12293 A12319:D12322 A12347:D12351 A12377:D12378 A12404:D12410 A12435:D12441 A12466:D12471 A12496:D12501 A12526:D12529 A12555:D12558 A12582:D12588 A12614:D12619 A12644:D12650 A12675:D12680 A12761:D12766 A12792:D12795 A12821:D12824 A12850:D12853 A12879:D12883 A12909:D12913 A12938:D12942 A12967:D12971 A12996:D13000 A13025:D13028 A13053:D13056 A13081:D13084 A13109:D13112 A13137:D13140 A13165:D13169 A2473:D2475 A13221:D13224 A13248:D13251 A13275:D13278 A13302:D13305 A13413:D13416 A8253:D8255 A13442:D13449 A13475:D13482 A13508:D13515 A13541:D13548 A13574:D13581 A13640:D13643 A13668:D13671 A13696:D13699 A13724:D13726 A13751:D13754 A13779:D13781 A13806:D13808 A13833:D13834 A13859:D13861 A13886:D13888 A13913:D13914 A13939:D13940 A13965:D13966 A13991:D13992 A14017:D14018 A4689:D4692 A14069:D14070 A14095:D14096 A14121:D14122 A14147:D14148 A14173:D14174 A14199:D14200 A14225:D14226 A14251:D14252 A14277:D14278 A14303:D14304 A14439:D14440 A14465:D14466 A14491:D14492 A14517:D14518 A14543:D14544 A14569:D14570 A14595:D14596 A14621:D14622 A14647:D14648 A14674:D14675 A14700:D14701 A14752:D14753 A14777:D14778 A14802:D14803 A14827:D14828 A14852:D14853 A14877:D14878 A14902:D14903 A14927:D14928 A14952:D14953 A14977:D14978 A15002:D15003 A15027:D15028 A15102:D15103 A15152:D15153 A15177:D15178 A15202:D15203 A15227:D15228 A15252:D15253 A14727:D14727 A15303:D15305 A15329:D15331 A15355:D15357 A15381:D15383 A15407:D15409 A10146:D10147 A10198:D10199 A16506:D16508 A978:D979 A15078:D15078 A11993:D11993 A12018:D12018 A1435:D1437 A1383:D1384 A9924:D9928 A5900:D5908 A5931:D5940 A5870:D5877 A5962:D5968 A5991:D6000 A6201:D6201 A6273:D6273 A6250:D6250 A8224:D8227 A8440:D8441 A6764:D6765 A1209:D1210 A1259:D1260 A15279:D15279 A11696:D11698 A11642:D11644 A6173:D6175 A5400:D5400 A5404:D5410 A6620:D6620 A6644:D6644 A5305:D5310 A15053:D15053 A3547:D3547 A1057:D1058 A12068:D12068 A8492:D8495 A12705:D12707 A12203:D12209 A2641:D2644 A1829:D1829 A1827:D1827 A13194:D13195 A2585:D2588 A4955:D4958 A14043:D14043 A16666:D16667" xr:uid="{187CC1B6-83FD-4566-9624-9DDE5CA0F26E}">
      <formula1>$A$1:$A$5343</formula1>
    </dataValidation>
  </dataValidations>
  <pageMargins left="0.7" right="0.7" top="0.75" bottom="0.75" header="0.3" footer="0.3"/>
  <pageSetup paperSize="9" scale="69" orientation="portrait" r:id="rId1"/>
  <rowBreaks count="2" manualBreakCount="2">
    <brk id="16568" max="16383" man="1"/>
    <brk id="16705"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31C11-61F8-4FD5-968E-14C34EB4CB46}">
  <dimension ref="A1:J10228"/>
  <sheetViews>
    <sheetView tabSelected="1" topLeftCell="A9915" workbookViewId="0">
      <selection activeCell="C9921" sqref="C9921"/>
    </sheetView>
  </sheetViews>
  <sheetFormatPr baseColWidth="10" defaultColWidth="11.42578125" defaultRowHeight="15"/>
  <cols>
    <col min="1" max="2" width="11.42578125" style="159"/>
    <col min="3" max="3" width="93.42578125" style="162" customWidth="1"/>
    <col min="4" max="16384" width="11.42578125" style="94"/>
  </cols>
  <sheetData>
    <row r="1" spans="1:3" ht="83.25" customHeight="1">
      <c r="A1" s="334" t="s">
        <v>15</v>
      </c>
      <c r="B1" s="335"/>
      <c r="C1" s="336"/>
    </row>
    <row r="2" spans="1:3" ht="148.5" customHeight="1" thickBot="1">
      <c r="A2" s="337" t="s">
        <v>1298</v>
      </c>
      <c r="B2" s="338"/>
      <c r="C2" s="339"/>
    </row>
    <row r="3" spans="1:3" ht="15.75" thickBot="1">
      <c r="A3" s="340"/>
      <c r="B3" s="341"/>
      <c r="C3" s="342"/>
    </row>
    <row r="4" spans="1:3" ht="21.75" thickBot="1">
      <c r="A4" s="96" t="s">
        <v>4</v>
      </c>
      <c r="B4" s="97" t="s">
        <v>1299</v>
      </c>
      <c r="C4" s="98" t="s">
        <v>1300</v>
      </c>
    </row>
    <row r="5" spans="1:3">
      <c r="A5" s="310" t="s">
        <v>23</v>
      </c>
      <c r="B5" s="310" t="s">
        <v>25</v>
      </c>
      <c r="C5" s="99" t="s">
        <v>24</v>
      </c>
    </row>
    <row r="6" spans="1:3" ht="30">
      <c r="A6" s="311"/>
      <c r="B6" s="311"/>
      <c r="C6" s="100" t="s">
        <v>1301</v>
      </c>
    </row>
    <row r="7" spans="1:3" ht="30">
      <c r="A7" s="311"/>
      <c r="B7" s="311"/>
      <c r="C7" s="100" t="s">
        <v>1302</v>
      </c>
    </row>
    <row r="8" spans="1:3" ht="120.75" thickBot="1">
      <c r="A8" s="312"/>
      <c r="B8" s="312"/>
      <c r="C8" s="95" t="s">
        <v>1303</v>
      </c>
    </row>
    <row r="9" spans="1:3">
      <c r="A9" s="310" t="s">
        <v>26</v>
      </c>
      <c r="B9" s="310" t="s">
        <v>28</v>
      </c>
      <c r="C9" s="99" t="s">
        <v>27</v>
      </c>
    </row>
    <row r="10" spans="1:3" ht="30">
      <c r="A10" s="311"/>
      <c r="B10" s="311"/>
      <c r="C10" s="100" t="s">
        <v>1304</v>
      </c>
    </row>
    <row r="11" spans="1:3">
      <c r="A11" s="311"/>
      <c r="B11" s="311"/>
      <c r="C11" s="100" t="s">
        <v>1305</v>
      </c>
    </row>
    <row r="12" spans="1:3">
      <c r="A12" s="311"/>
      <c r="B12" s="311"/>
      <c r="C12" s="100" t="s">
        <v>1306</v>
      </c>
    </row>
    <row r="13" spans="1:3">
      <c r="A13" s="311"/>
      <c r="B13" s="311"/>
      <c r="C13" s="100" t="s">
        <v>1307</v>
      </c>
    </row>
    <row r="14" spans="1:3">
      <c r="A14" s="311"/>
      <c r="B14" s="311"/>
      <c r="C14" s="100" t="s">
        <v>1308</v>
      </c>
    </row>
    <row r="15" spans="1:3">
      <c r="A15" s="311"/>
      <c r="B15" s="311"/>
      <c r="C15" s="100" t="s">
        <v>1309</v>
      </c>
    </row>
    <row r="16" spans="1:3">
      <c r="A16" s="311"/>
      <c r="B16" s="311"/>
      <c r="C16" s="100" t="s">
        <v>1310</v>
      </c>
    </row>
    <row r="17" spans="1:3">
      <c r="A17" s="311"/>
      <c r="B17" s="311"/>
      <c r="C17" s="100" t="s">
        <v>1311</v>
      </c>
    </row>
    <row r="18" spans="1:3">
      <c r="A18" s="311"/>
      <c r="B18" s="311"/>
      <c r="C18" s="100" t="s">
        <v>1312</v>
      </c>
    </row>
    <row r="19" spans="1:3">
      <c r="A19" s="311"/>
      <c r="B19" s="311"/>
      <c r="C19" s="100" t="s">
        <v>1313</v>
      </c>
    </row>
    <row r="20" spans="1:3">
      <c r="A20" s="311"/>
      <c r="B20" s="311"/>
      <c r="C20" s="100" t="s">
        <v>1314</v>
      </c>
    </row>
    <row r="21" spans="1:3">
      <c r="A21" s="311"/>
      <c r="B21" s="311"/>
      <c r="C21" s="100" t="s">
        <v>1315</v>
      </c>
    </row>
    <row r="22" spans="1:3" ht="15.75" thickBot="1">
      <c r="A22" s="312"/>
      <c r="B22" s="312"/>
      <c r="C22" s="95" t="s">
        <v>1316</v>
      </c>
    </row>
    <row r="23" spans="1:3">
      <c r="A23" s="310" t="s">
        <v>29</v>
      </c>
      <c r="B23" s="310" t="s">
        <v>25</v>
      </c>
      <c r="C23" s="99" t="s">
        <v>30</v>
      </c>
    </row>
    <row r="24" spans="1:3" ht="30">
      <c r="A24" s="311"/>
      <c r="B24" s="311"/>
      <c r="C24" s="100" t="s">
        <v>1304</v>
      </c>
    </row>
    <row r="25" spans="1:3">
      <c r="A25" s="311"/>
      <c r="B25" s="311"/>
      <c r="C25" s="100" t="s">
        <v>1305</v>
      </c>
    </row>
    <row r="26" spans="1:3">
      <c r="A26" s="311"/>
      <c r="B26" s="311"/>
      <c r="C26" s="100" t="s">
        <v>1306</v>
      </c>
    </row>
    <row r="27" spans="1:3">
      <c r="A27" s="311"/>
      <c r="B27" s="311"/>
      <c r="C27" s="100" t="s">
        <v>1317</v>
      </c>
    </row>
    <row r="28" spans="1:3">
      <c r="A28" s="311"/>
      <c r="B28" s="311"/>
      <c r="C28" s="100" t="s">
        <v>1318</v>
      </c>
    </row>
    <row r="29" spans="1:3">
      <c r="A29" s="311"/>
      <c r="B29" s="311"/>
      <c r="C29" s="100" t="s">
        <v>1319</v>
      </c>
    </row>
    <row r="30" spans="1:3">
      <c r="A30" s="311"/>
      <c r="B30" s="311"/>
      <c r="C30" s="100" t="s">
        <v>1320</v>
      </c>
    </row>
    <row r="31" spans="1:3">
      <c r="A31" s="311"/>
      <c r="B31" s="311"/>
      <c r="C31" s="100" t="s">
        <v>1321</v>
      </c>
    </row>
    <row r="32" spans="1:3">
      <c r="A32" s="311"/>
      <c r="B32" s="311"/>
      <c r="C32" s="100" t="s">
        <v>1322</v>
      </c>
    </row>
    <row r="33" spans="1:3">
      <c r="A33" s="311"/>
      <c r="B33" s="311"/>
      <c r="C33" s="100" t="s">
        <v>1323</v>
      </c>
    </row>
    <row r="34" spans="1:3">
      <c r="A34" s="311"/>
      <c r="B34" s="311"/>
      <c r="C34" s="100" t="s">
        <v>1324</v>
      </c>
    </row>
    <row r="35" spans="1:3" ht="15.75" thickBot="1">
      <c r="A35" s="312"/>
      <c r="B35" s="312"/>
      <c r="C35" s="95" t="s">
        <v>1325</v>
      </c>
    </row>
    <row r="36" spans="1:3">
      <c r="A36" s="310" t="s">
        <v>31</v>
      </c>
      <c r="B36" s="310" t="s">
        <v>33</v>
      </c>
      <c r="C36" s="99" t="s">
        <v>32</v>
      </c>
    </row>
    <row r="37" spans="1:3" ht="45">
      <c r="A37" s="311"/>
      <c r="B37" s="311"/>
      <c r="C37" s="100" t="s">
        <v>1326</v>
      </c>
    </row>
    <row r="38" spans="1:3">
      <c r="A38" s="311"/>
      <c r="B38" s="311"/>
      <c r="C38" s="100" t="s">
        <v>1306</v>
      </c>
    </row>
    <row r="39" spans="1:3">
      <c r="A39" s="311"/>
      <c r="B39" s="311"/>
      <c r="C39" s="100" t="s">
        <v>1327</v>
      </c>
    </row>
    <row r="40" spans="1:3">
      <c r="A40" s="311"/>
      <c r="B40" s="311"/>
      <c r="C40" s="100" t="s">
        <v>1328</v>
      </c>
    </row>
    <row r="41" spans="1:3" ht="30">
      <c r="A41" s="311"/>
      <c r="B41" s="311"/>
      <c r="C41" s="100" t="s">
        <v>1329</v>
      </c>
    </row>
    <row r="42" spans="1:3" ht="45">
      <c r="A42" s="311"/>
      <c r="B42" s="311"/>
      <c r="C42" s="100" t="s">
        <v>1330</v>
      </c>
    </row>
    <row r="43" spans="1:3">
      <c r="A43" s="311"/>
      <c r="B43" s="311"/>
      <c r="C43" s="100" t="s">
        <v>1331</v>
      </c>
    </row>
    <row r="44" spans="1:3">
      <c r="A44" s="311"/>
      <c r="B44" s="311"/>
      <c r="C44" s="100" t="s">
        <v>1332</v>
      </c>
    </row>
    <row r="45" spans="1:3" ht="75">
      <c r="A45" s="311"/>
      <c r="B45" s="311"/>
      <c r="C45" s="100" t="s">
        <v>1333</v>
      </c>
    </row>
    <row r="46" spans="1:3" ht="15.75" thickBot="1">
      <c r="A46" s="312"/>
      <c r="B46" s="312"/>
      <c r="C46" s="95" t="s">
        <v>1334</v>
      </c>
    </row>
    <row r="47" spans="1:3">
      <c r="A47" s="310" t="s">
        <v>34</v>
      </c>
      <c r="B47" s="310" t="s">
        <v>33</v>
      </c>
      <c r="C47" s="99" t="s">
        <v>35</v>
      </c>
    </row>
    <row r="48" spans="1:3" ht="60">
      <c r="A48" s="311"/>
      <c r="B48" s="311"/>
      <c r="C48" s="100" t="s">
        <v>1335</v>
      </c>
    </row>
    <row r="49" spans="1:3">
      <c r="A49" s="311"/>
      <c r="B49" s="311"/>
      <c r="C49" s="100" t="s">
        <v>1306</v>
      </c>
    </row>
    <row r="50" spans="1:3">
      <c r="A50" s="311"/>
      <c r="B50" s="311"/>
      <c r="C50" s="100" t="s">
        <v>1336</v>
      </c>
    </row>
    <row r="51" spans="1:3">
      <c r="A51" s="311"/>
      <c r="B51" s="311"/>
      <c r="C51" s="100" t="s">
        <v>1328</v>
      </c>
    </row>
    <row r="52" spans="1:3" ht="45">
      <c r="A52" s="311"/>
      <c r="B52" s="311"/>
      <c r="C52" s="100" t="s">
        <v>1330</v>
      </c>
    </row>
    <row r="53" spans="1:3" ht="30">
      <c r="A53" s="311"/>
      <c r="B53" s="311"/>
      <c r="C53" s="100" t="s">
        <v>1337</v>
      </c>
    </row>
    <row r="54" spans="1:3" ht="75">
      <c r="A54" s="311"/>
      <c r="B54" s="311"/>
      <c r="C54" s="100" t="s">
        <v>1333</v>
      </c>
    </row>
    <row r="55" spans="1:3" ht="15.75" thickBot="1">
      <c r="A55" s="312"/>
      <c r="B55" s="312"/>
      <c r="C55" s="95" t="s">
        <v>1334</v>
      </c>
    </row>
    <row r="56" spans="1:3">
      <c r="A56" s="310" t="s">
        <v>36</v>
      </c>
      <c r="B56" s="310" t="s">
        <v>33</v>
      </c>
      <c r="C56" s="99" t="s">
        <v>37</v>
      </c>
    </row>
    <row r="57" spans="1:3" ht="60">
      <c r="A57" s="311"/>
      <c r="B57" s="311"/>
      <c r="C57" s="100" t="s">
        <v>1338</v>
      </c>
    </row>
    <row r="58" spans="1:3" ht="60">
      <c r="A58" s="311"/>
      <c r="B58" s="311"/>
      <c r="C58" s="100" t="s">
        <v>1339</v>
      </c>
    </row>
    <row r="59" spans="1:3" ht="135.75" thickBot="1">
      <c r="A59" s="312"/>
      <c r="B59" s="312"/>
      <c r="C59" s="95" t="s">
        <v>1340</v>
      </c>
    </row>
    <row r="60" spans="1:3">
      <c r="A60" s="310" t="s">
        <v>38</v>
      </c>
      <c r="B60" s="310" t="s">
        <v>33</v>
      </c>
      <c r="C60" s="99" t="s">
        <v>39</v>
      </c>
    </row>
    <row r="61" spans="1:3" ht="75">
      <c r="A61" s="311"/>
      <c r="B61" s="311"/>
      <c r="C61" s="100" t="s">
        <v>1341</v>
      </c>
    </row>
    <row r="62" spans="1:3" ht="30">
      <c r="A62" s="311"/>
      <c r="B62" s="311"/>
      <c r="C62" s="100" t="s">
        <v>1342</v>
      </c>
    </row>
    <row r="63" spans="1:3" ht="60.75" thickBot="1">
      <c r="A63" s="312"/>
      <c r="B63" s="312"/>
      <c r="C63" s="95" t="s">
        <v>1343</v>
      </c>
    </row>
    <row r="64" spans="1:3">
      <c r="A64" s="310" t="s">
        <v>40</v>
      </c>
      <c r="B64" s="310" t="s">
        <v>33</v>
      </c>
      <c r="C64" s="99" t="s">
        <v>41</v>
      </c>
    </row>
    <row r="65" spans="1:3" ht="60.75" thickBot="1">
      <c r="A65" s="312"/>
      <c r="B65" s="312"/>
      <c r="C65" s="95" t="s">
        <v>1344</v>
      </c>
    </row>
    <row r="66" spans="1:3">
      <c r="A66" s="310" t="s">
        <v>42</v>
      </c>
      <c r="B66" s="310" t="s">
        <v>28</v>
      </c>
      <c r="C66" s="99" t="s">
        <v>43</v>
      </c>
    </row>
    <row r="67" spans="1:3" ht="60">
      <c r="A67" s="311"/>
      <c r="B67" s="311"/>
      <c r="C67" s="100" t="s">
        <v>1345</v>
      </c>
    </row>
    <row r="68" spans="1:3">
      <c r="A68" s="311"/>
      <c r="B68" s="311"/>
      <c r="C68" s="99" t="s">
        <v>1346</v>
      </c>
    </row>
    <row r="69" spans="1:3" ht="60">
      <c r="A69" s="311"/>
      <c r="B69" s="311"/>
      <c r="C69" s="100" t="s">
        <v>1347</v>
      </c>
    </row>
    <row r="70" spans="1:3" ht="75">
      <c r="A70" s="311"/>
      <c r="B70" s="311"/>
      <c r="C70" s="100" t="s">
        <v>1348</v>
      </c>
    </row>
    <row r="71" spans="1:3" ht="30">
      <c r="A71" s="311"/>
      <c r="B71" s="311"/>
      <c r="C71" s="100" t="s">
        <v>1349</v>
      </c>
    </row>
    <row r="72" spans="1:3" ht="30">
      <c r="A72" s="311"/>
      <c r="B72" s="311"/>
      <c r="C72" s="100" t="s">
        <v>1350</v>
      </c>
    </row>
    <row r="73" spans="1:3">
      <c r="A73" s="311"/>
      <c r="B73" s="311"/>
      <c r="C73" s="99" t="s">
        <v>1306</v>
      </c>
    </row>
    <row r="74" spans="1:3">
      <c r="A74" s="311"/>
      <c r="B74" s="311"/>
      <c r="C74" s="100" t="s">
        <v>1351</v>
      </c>
    </row>
    <row r="75" spans="1:3" ht="30">
      <c r="A75" s="311"/>
      <c r="B75" s="311"/>
      <c r="C75" s="100" t="s">
        <v>1352</v>
      </c>
    </row>
    <row r="76" spans="1:3">
      <c r="A76" s="311"/>
      <c r="B76" s="311"/>
      <c r="C76" s="100" t="s">
        <v>1353</v>
      </c>
    </row>
    <row r="77" spans="1:3">
      <c r="A77" s="311"/>
      <c r="B77" s="311"/>
      <c r="C77" s="100" t="s">
        <v>1354</v>
      </c>
    </row>
    <row r="78" spans="1:3">
      <c r="A78" s="311"/>
      <c r="B78" s="311"/>
      <c r="C78" s="99" t="s">
        <v>1355</v>
      </c>
    </row>
    <row r="79" spans="1:3" ht="75">
      <c r="A79" s="311"/>
      <c r="B79" s="311"/>
      <c r="C79" s="100" t="s">
        <v>1356</v>
      </c>
    </row>
    <row r="80" spans="1:3">
      <c r="A80" s="311"/>
      <c r="B80" s="311"/>
      <c r="C80" s="99" t="s">
        <v>1357</v>
      </c>
    </row>
    <row r="81" spans="1:3" ht="45.75" thickBot="1">
      <c r="A81" s="312"/>
      <c r="B81" s="312"/>
      <c r="C81" s="95" t="s">
        <v>1358</v>
      </c>
    </row>
    <row r="82" spans="1:3">
      <c r="A82" s="310" t="s">
        <v>44</v>
      </c>
      <c r="B82" s="310" t="s">
        <v>28</v>
      </c>
      <c r="C82" s="99" t="s">
        <v>45</v>
      </c>
    </row>
    <row r="83" spans="1:3" ht="90">
      <c r="A83" s="311"/>
      <c r="B83" s="311"/>
      <c r="C83" s="100" t="s">
        <v>1359</v>
      </c>
    </row>
    <row r="84" spans="1:3">
      <c r="A84" s="311"/>
      <c r="B84" s="311"/>
      <c r="C84" s="99" t="s">
        <v>1346</v>
      </c>
    </row>
    <row r="85" spans="1:3" ht="60">
      <c r="A85" s="311"/>
      <c r="B85" s="311"/>
      <c r="C85" s="100" t="s">
        <v>1360</v>
      </c>
    </row>
    <row r="86" spans="1:3" ht="75">
      <c r="A86" s="311"/>
      <c r="B86" s="311"/>
      <c r="C86" s="100" t="s">
        <v>1361</v>
      </c>
    </row>
    <row r="87" spans="1:3" ht="30">
      <c r="A87" s="311"/>
      <c r="B87" s="311"/>
      <c r="C87" s="100" t="s">
        <v>1350</v>
      </c>
    </row>
    <row r="88" spans="1:3">
      <c r="A88" s="311"/>
      <c r="B88" s="311"/>
      <c r="C88" s="99" t="s">
        <v>1306</v>
      </c>
    </row>
    <row r="89" spans="1:3">
      <c r="A89" s="311"/>
      <c r="B89" s="311"/>
      <c r="C89" s="100" t="s">
        <v>1351</v>
      </c>
    </row>
    <row r="90" spans="1:3" ht="30">
      <c r="A90" s="311"/>
      <c r="B90" s="311"/>
      <c r="C90" s="100" t="s">
        <v>1352</v>
      </c>
    </row>
    <row r="91" spans="1:3" ht="30">
      <c r="A91" s="311"/>
      <c r="B91" s="311"/>
      <c r="C91" s="100" t="s">
        <v>1362</v>
      </c>
    </row>
    <row r="92" spans="1:3" ht="30">
      <c r="A92" s="311"/>
      <c r="B92" s="311"/>
      <c r="C92" s="100" t="s">
        <v>1363</v>
      </c>
    </row>
    <row r="93" spans="1:3" ht="30">
      <c r="A93" s="311"/>
      <c r="B93" s="311"/>
      <c r="C93" s="100" t="s">
        <v>1364</v>
      </c>
    </row>
    <row r="94" spans="1:3">
      <c r="A94" s="311"/>
      <c r="B94" s="311"/>
      <c r="C94" s="100" t="s">
        <v>1354</v>
      </c>
    </row>
    <row r="95" spans="1:3">
      <c r="A95" s="311"/>
      <c r="B95" s="311"/>
      <c r="C95" s="99" t="s">
        <v>1355</v>
      </c>
    </row>
    <row r="96" spans="1:3" ht="75">
      <c r="A96" s="311"/>
      <c r="B96" s="311"/>
      <c r="C96" s="100" t="s">
        <v>1365</v>
      </c>
    </row>
    <row r="97" spans="1:3">
      <c r="A97" s="311"/>
      <c r="B97" s="311"/>
      <c r="C97" s="99" t="s">
        <v>1357</v>
      </c>
    </row>
    <row r="98" spans="1:3" ht="45.75" thickBot="1">
      <c r="A98" s="312"/>
      <c r="B98" s="312"/>
      <c r="C98" s="95" t="s">
        <v>1358</v>
      </c>
    </row>
    <row r="99" spans="1:3">
      <c r="A99" s="310" t="s">
        <v>46</v>
      </c>
      <c r="B99" s="310" t="s">
        <v>28</v>
      </c>
      <c r="C99" s="99" t="s">
        <v>47</v>
      </c>
    </row>
    <row r="100" spans="1:3" ht="60">
      <c r="A100" s="311"/>
      <c r="B100" s="311"/>
      <c r="C100" s="100" t="s">
        <v>1366</v>
      </c>
    </row>
    <row r="101" spans="1:3">
      <c r="A101" s="311"/>
      <c r="B101" s="311"/>
      <c r="C101" s="99" t="s">
        <v>1346</v>
      </c>
    </row>
    <row r="102" spans="1:3" ht="60">
      <c r="A102" s="311"/>
      <c r="B102" s="311"/>
      <c r="C102" s="100" t="s">
        <v>1347</v>
      </c>
    </row>
    <row r="103" spans="1:3" ht="75">
      <c r="A103" s="311"/>
      <c r="B103" s="311"/>
      <c r="C103" s="100" t="s">
        <v>1348</v>
      </c>
    </row>
    <row r="104" spans="1:3" ht="30">
      <c r="A104" s="311"/>
      <c r="B104" s="311"/>
      <c r="C104" s="100" t="s">
        <v>1349</v>
      </c>
    </row>
    <row r="105" spans="1:3" ht="30">
      <c r="A105" s="311"/>
      <c r="B105" s="311"/>
      <c r="C105" s="100" t="s">
        <v>1350</v>
      </c>
    </row>
    <row r="106" spans="1:3">
      <c r="A106" s="311"/>
      <c r="B106" s="311"/>
      <c r="C106" s="99" t="s">
        <v>1306</v>
      </c>
    </row>
    <row r="107" spans="1:3">
      <c r="A107" s="311"/>
      <c r="B107" s="311"/>
      <c r="C107" s="100" t="s">
        <v>1351</v>
      </c>
    </row>
    <row r="108" spans="1:3" ht="30">
      <c r="A108" s="311"/>
      <c r="B108" s="311"/>
      <c r="C108" s="100" t="s">
        <v>1352</v>
      </c>
    </row>
    <row r="109" spans="1:3">
      <c r="A109" s="311"/>
      <c r="B109" s="311"/>
      <c r="C109" s="100" t="s">
        <v>1353</v>
      </c>
    </row>
    <row r="110" spans="1:3">
      <c r="A110" s="311"/>
      <c r="B110" s="311"/>
      <c r="C110" s="100" t="s">
        <v>1354</v>
      </c>
    </row>
    <row r="111" spans="1:3">
      <c r="A111" s="311"/>
      <c r="B111" s="311"/>
      <c r="C111" s="99" t="s">
        <v>1355</v>
      </c>
    </row>
    <row r="112" spans="1:3" ht="75">
      <c r="A112" s="311"/>
      <c r="B112" s="311"/>
      <c r="C112" s="100" t="s">
        <v>1367</v>
      </c>
    </row>
    <row r="113" spans="1:3">
      <c r="A113" s="311"/>
      <c r="B113" s="311"/>
      <c r="C113" s="99" t="s">
        <v>1357</v>
      </c>
    </row>
    <row r="114" spans="1:3" ht="45.75" thickBot="1">
      <c r="A114" s="312"/>
      <c r="B114" s="312"/>
      <c r="C114" s="95" t="s">
        <v>1358</v>
      </c>
    </row>
    <row r="115" spans="1:3">
      <c r="A115" s="310" t="s">
        <v>48</v>
      </c>
      <c r="B115" s="310" t="s">
        <v>28</v>
      </c>
      <c r="C115" s="99" t="s">
        <v>49</v>
      </c>
    </row>
    <row r="116" spans="1:3" ht="60">
      <c r="A116" s="311"/>
      <c r="B116" s="311"/>
      <c r="C116" s="100" t="s">
        <v>1368</v>
      </c>
    </row>
    <row r="117" spans="1:3">
      <c r="A117" s="311"/>
      <c r="B117" s="311"/>
      <c r="C117" s="99" t="s">
        <v>1346</v>
      </c>
    </row>
    <row r="118" spans="1:3" ht="60">
      <c r="A118" s="311"/>
      <c r="B118" s="311"/>
      <c r="C118" s="100" t="s">
        <v>1347</v>
      </c>
    </row>
    <row r="119" spans="1:3" ht="75">
      <c r="A119" s="311"/>
      <c r="B119" s="311"/>
      <c r="C119" s="100" t="s">
        <v>1348</v>
      </c>
    </row>
    <row r="120" spans="1:3" ht="30">
      <c r="A120" s="311"/>
      <c r="B120" s="311"/>
      <c r="C120" s="100" t="s">
        <v>1349</v>
      </c>
    </row>
    <row r="121" spans="1:3" ht="30">
      <c r="A121" s="311"/>
      <c r="B121" s="311"/>
      <c r="C121" s="100" t="s">
        <v>1350</v>
      </c>
    </row>
    <row r="122" spans="1:3">
      <c r="A122" s="311"/>
      <c r="B122" s="311"/>
      <c r="C122" s="99" t="s">
        <v>1306</v>
      </c>
    </row>
    <row r="123" spans="1:3">
      <c r="A123" s="311"/>
      <c r="B123" s="311"/>
      <c r="C123" s="100" t="s">
        <v>1351</v>
      </c>
    </row>
    <row r="124" spans="1:3" ht="30">
      <c r="A124" s="311"/>
      <c r="B124" s="311"/>
      <c r="C124" s="100" t="s">
        <v>1352</v>
      </c>
    </row>
    <row r="125" spans="1:3">
      <c r="A125" s="311"/>
      <c r="B125" s="311"/>
      <c r="C125" s="100" t="s">
        <v>1353</v>
      </c>
    </row>
    <row r="126" spans="1:3">
      <c r="A126" s="311"/>
      <c r="B126" s="311"/>
      <c r="C126" s="100" t="s">
        <v>1354</v>
      </c>
    </row>
    <row r="127" spans="1:3">
      <c r="A127" s="311"/>
      <c r="B127" s="311"/>
      <c r="C127" s="99" t="s">
        <v>1355</v>
      </c>
    </row>
    <row r="128" spans="1:3" ht="75">
      <c r="A128" s="311"/>
      <c r="B128" s="311"/>
      <c r="C128" s="100" t="s">
        <v>1367</v>
      </c>
    </row>
    <row r="129" spans="1:3">
      <c r="A129" s="311"/>
      <c r="B129" s="311"/>
      <c r="C129" s="99" t="s">
        <v>1357</v>
      </c>
    </row>
    <row r="130" spans="1:3" ht="45.75" thickBot="1">
      <c r="A130" s="312"/>
      <c r="B130" s="312"/>
      <c r="C130" s="95" t="s">
        <v>1358</v>
      </c>
    </row>
    <row r="131" spans="1:3">
      <c r="A131" s="310" t="s">
        <v>50</v>
      </c>
      <c r="B131" s="310" t="s">
        <v>28</v>
      </c>
      <c r="C131" s="99" t="s">
        <v>51</v>
      </c>
    </row>
    <row r="132" spans="1:3" ht="60">
      <c r="A132" s="311"/>
      <c r="B132" s="311"/>
      <c r="C132" s="100" t="s">
        <v>1369</v>
      </c>
    </row>
    <row r="133" spans="1:3">
      <c r="A133" s="311"/>
      <c r="B133" s="311"/>
      <c r="C133" s="99" t="s">
        <v>1346</v>
      </c>
    </row>
    <row r="134" spans="1:3" ht="60">
      <c r="A134" s="311"/>
      <c r="B134" s="311"/>
      <c r="C134" s="100" t="s">
        <v>1347</v>
      </c>
    </row>
    <row r="135" spans="1:3" ht="75">
      <c r="A135" s="311"/>
      <c r="B135" s="311"/>
      <c r="C135" s="100" t="s">
        <v>1348</v>
      </c>
    </row>
    <row r="136" spans="1:3" ht="30">
      <c r="A136" s="311"/>
      <c r="B136" s="311"/>
      <c r="C136" s="100" t="s">
        <v>1349</v>
      </c>
    </row>
    <row r="137" spans="1:3" ht="30">
      <c r="A137" s="311"/>
      <c r="B137" s="311"/>
      <c r="C137" s="100" t="s">
        <v>1350</v>
      </c>
    </row>
    <row r="138" spans="1:3">
      <c r="A138" s="311"/>
      <c r="B138" s="311"/>
      <c r="C138" s="99" t="s">
        <v>1306</v>
      </c>
    </row>
    <row r="139" spans="1:3">
      <c r="A139" s="311"/>
      <c r="B139" s="311"/>
      <c r="C139" s="100" t="s">
        <v>1351</v>
      </c>
    </row>
    <row r="140" spans="1:3" ht="30">
      <c r="A140" s="311"/>
      <c r="B140" s="311"/>
      <c r="C140" s="100" t="s">
        <v>1352</v>
      </c>
    </row>
    <row r="141" spans="1:3">
      <c r="A141" s="311"/>
      <c r="B141" s="311"/>
      <c r="C141" s="100" t="s">
        <v>1353</v>
      </c>
    </row>
    <row r="142" spans="1:3">
      <c r="A142" s="311"/>
      <c r="B142" s="311"/>
      <c r="C142" s="100" t="s">
        <v>1354</v>
      </c>
    </row>
    <row r="143" spans="1:3">
      <c r="A143" s="311"/>
      <c r="B143" s="311"/>
      <c r="C143" s="99" t="s">
        <v>1355</v>
      </c>
    </row>
    <row r="144" spans="1:3" ht="75">
      <c r="A144" s="311"/>
      <c r="B144" s="311"/>
      <c r="C144" s="100" t="s">
        <v>1370</v>
      </c>
    </row>
    <row r="145" spans="1:3">
      <c r="A145" s="311"/>
      <c r="B145" s="311"/>
      <c r="C145" s="99" t="s">
        <v>1357</v>
      </c>
    </row>
    <row r="146" spans="1:3" ht="45.75" thickBot="1">
      <c r="A146" s="312"/>
      <c r="B146" s="312"/>
      <c r="C146" s="95" t="s">
        <v>1358</v>
      </c>
    </row>
    <row r="147" spans="1:3">
      <c r="A147" s="310" t="s">
        <v>52</v>
      </c>
      <c r="B147" s="310" t="s">
        <v>28</v>
      </c>
      <c r="C147" s="99" t="s">
        <v>53</v>
      </c>
    </row>
    <row r="148" spans="1:3" ht="60">
      <c r="A148" s="311"/>
      <c r="B148" s="311"/>
      <c r="C148" s="100" t="s">
        <v>1371</v>
      </c>
    </row>
    <row r="149" spans="1:3">
      <c r="A149" s="311"/>
      <c r="B149" s="311"/>
      <c r="C149" s="99" t="s">
        <v>1346</v>
      </c>
    </row>
    <row r="150" spans="1:3" ht="60">
      <c r="A150" s="311"/>
      <c r="B150" s="311"/>
      <c r="C150" s="100" t="s">
        <v>1347</v>
      </c>
    </row>
    <row r="151" spans="1:3" ht="75">
      <c r="A151" s="311"/>
      <c r="B151" s="311"/>
      <c r="C151" s="100" t="s">
        <v>1348</v>
      </c>
    </row>
    <row r="152" spans="1:3" ht="30">
      <c r="A152" s="311"/>
      <c r="B152" s="311"/>
      <c r="C152" s="100" t="s">
        <v>1349</v>
      </c>
    </row>
    <row r="153" spans="1:3" ht="30">
      <c r="A153" s="311"/>
      <c r="B153" s="311"/>
      <c r="C153" s="100" t="s">
        <v>1350</v>
      </c>
    </row>
    <row r="154" spans="1:3">
      <c r="A154" s="311"/>
      <c r="B154" s="311"/>
      <c r="C154" s="99" t="s">
        <v>1306</v>
      </c>
    </row>
    <row r="155" spans="1:3">
      <c r="A155" s="311"/>
      <c r="B155" s="311"/>
      <c r="C155" s="100" t="s">
        <v>1351</v>
      </c>
    </row>
    <row r="156" spans="1:3" ht="30">
      <c r="A156" s="311"/>
      <c r="B156" s="311"/>
      <c r="C156" s="100" t="s">
        <v>1352</v>
      </c>
    </row>
    <row r="157" spans="1:3">
      <c r="A157" s="311"/>
      <c r="B157" s="311"/>
      <c r="C157" s="100" t="s">
        <v>1372</v>
      </c>
    </row>
    <row r="158" spans="1:3">
      <c r="A158" s="311"/>
      <c r="B158" s="311"/>
      <c r="C158" s="100" t="s">
        <v>1354</v>
      </c>
    </row>
    <row r="159" spans="1:3">
      <c r="A159" s="311"/>
      <c r="B159" s="311"/>
      <c r="C159" s="99" t="s">
        <v>1355</v>
      </c>
    </row>
    <row r="160" spans="1:3" ht="75">
      <c r="A160" s="311"/>
      <c r="B160" s="311"/>
      <c r="C160" s="100" t="s">
        <v>1373</v>
      </c>
    </row>
    <row r="161" spans="1:3">
      <c r="A161" s="311"/>
      <c r="B161" s="311"/>
      <c r="C161" s="99" t="s">
        <v>1357</v>
      </c>
    </row>
    <row r="162" spans="1:3" ht="45.75" thickBot="1">
      <c r="A162" s="312"/>
      <c r="B162" s="312"/>
      <c r="C162" s="95" t="s">
        <v>1358</v>
      </c>
    </row>
    <row r="163" spans="1:3">
      <c r="A163" s="310" t="s">
        <v>54</v>
      </c>
      <c r="B163" s="310" t="s">
        <v>25</v>
      </c>
      <c r="C163" s="99" t="s">
        <v>55</v>
      </c>
    </row>
    <row r="164" spans="1:3" ht="30">
      <c r="A164" s="311"/>
      <c r="B164" s="311"/>
      <c r="C164" s="100" t="s">
        <v>1374</v>
      </c>
    </row>
    <row r="165" spans="1:3" ht="105">
      <c r="A165" s="311"/>
      <c r="B165" s="311"/>
      <c r="C165" s="100" t="s">
        <v>1375</v>
      </c>
    </row>
    <row r="166" spans="1:3" ht="30">
      <c r="A166" s="311"/>
      <c r="B166" s="311"/>
      <c r="C166" s="100" t="s">
        <v>1376</v>
      </c>
    </row>
    <row r="167" spans="1:3" ht="45">
      <c r="A167" s="311"/>
      <c r="B167" s="311"/>
      <c r="C167" s="100" t="s">
        <v>1377</v>
      </c>
    </row>
    <row r="168" spans="1:3" ht="30">
      <c r="A168" s="311"/>
      <c r="B168" s="311"/>
      <c r="C168" s="100" t="s">
        <v>1378</v>
      </c>
    </row>
    <row r="169" spans="1:3" ht="30">
      <c r="A169" s="311"/>
      <c r="B169" s="311"/>
      <c r="C169" s="100" t="s">
        <v>1379</v>
      </c>
    </row>
    <row r="170" spans="1:3" ht="15.75" thickBot="1">
      <c r="A170" s="312"/>
      <c r="B170" s="312"/>
      <c r="C170" s="95" t="s">
        <v>1380</v>
      </c>
    </row>
    <row r="171" spans="1:3">
      <c r="A171" s="310" t="s">
        <v>56</v>
      </c>
      <c r="B171" s="310" t="s">
        <v>28</v>
      </c>
      <c r="C171" s="99" t="s">
        <v>57</v>
      </c>
    </row>
    <row r="172" spans="1:3" ht="90">
      <c r="A172" s="311"/>
      <c r="B172" s="311"/>
      <c r="C172" s="100" t="s">
        <v>1381</v>
      </c>
    </row>
    <row r="173" spans="1:3">
      <c r="A173" s="311"/>
      <c r="B173" s="311"/>
      <c r="C173" s="99" t="s">
        <v>1346</v>
      </c>
    </row>
    <row r="174" spans="1:3" ht="60">
      <c r="A174" s="311"/>
      <c r="B174" s="311"/>
      <c r="C174" s="100" t="s">
        <v>1360</v>
      </c>
    </row>
    <row r="175" spans="1:3" ht="75">
      <c r="A175" s="311"/>
      <c r="B175" s="311"/>
      <c r="C175" s="100" t="s">
        <v>1382</v>
      </c>
    </row>
    <row r="176" spans="1:3" ht="45">
      <c r="A176" s="311"/>
      <c r="B176" s="311"/>
      <c r="C176" s="100" t="s">
        <v>1383</v>
      </c>
    </row>
    <row r="177" spans="1:3" ht="30">
      <c r="A177" s="311"/>
      <c r="B177" s="311"/>
      <c r="C177" s="100" t="s">
        <v>1350</v>
      </c>
    </row>
    <row r="178" spans="1:3">
      <c r="A178" s="311"/>
      <c r="B178" s="311"/>
      <c r="C178" s="99" t="s">
        <v>1306</v>
      </c>
    </row>
    <row r="179" spans="1:3">
      <c r="A179" s="311"/>
      <c r="B179" s="311"/>
      <c r="C179" s="100" t="s">
        <v>1351</v>
      </c>
    </row>
    <row r="180" spans="1:3" ht="30">
      <c r="A180" s="311"/>
      <c r="B180" s="311"/>
      <c r="C180" s="100" t="s">
        <v>1352</v>
      </c>
    </row>
    <row r="181" spans="1:3" ht="30">
      <c r="A181" s="311"/>
      <c r="B181" s="311"/>
      <c r="C181" s="100" t="s">
        <v>1362</v>
      </c>
    </row>
    <row r="182" spans="1:3" ht="30">
      <c r="A182" s="311"/>
      <c r="B182" s="311"/>
      <c r="C182" s="100" t="s">
        <v>1363</v>
      </c>
    </row>
    <row r="183" spans="1:3" ht="30">
      <c r="A183" s="311"/>
      <c r="B183" s="311"/>
      <c r="C183" s="100" t="s">
        <v>1364</v>
      </c>
    </row>
    <row r="184" spans="1:3">
      <c r="A184" s="311"/>
      <c r="B184" s="311"/>
      <c r="C184" s="100" t="s">
        <v>1354</v>
      </c>
    </row>
    <row r="185" spans="1:3">
      <c r="A185" s="311"/>
      <c r="B185" s="311"/>
      <c r="C185" s="99" t="s">
        <v>1355</v>
      </c>
    </row>
    <row r="186" spans="1:3" ht="75">
      <c r="A186" s="311"/>
      <c r="B186" s="311"/>
      <c r="C186" s="100" t="s">
        <v>1384</v>
      </c>
    </row>
    <row r="187" spans="1:3">
      <c r="A187" s="311"/>
      <c r="B187" s="311"/>
      <c r="C187" s="99" t="s">
        <v>1357</v>
      </c>
    </row>
    <row r="188" spans="1:3" ht="45.75" thickBot="1">
      <c r="A188" s="312"/>
      <c r="B188" s="312"/>
      <c r="C188" s="95" t="s">
        <v>1358</v>
      </c>
    </row>
    <row r="189" spans="1:3">
      <c r="A189" s="310" t="s">
        <v>58</v>
      </c>
      <c r="B189" s="310" t="s">
        <v>28</v>
      </c>
      <c r="C189" s="99" t="s">
        <v>59</v>
      </c>
    </row>
    <row r="190" spans="1:3" ht="90">
      <c r="A190" s="311"/>
      <c r="B190" s="311"/>
      <c r="C190" s="100" t="s">
        <v>1385</v>
      </c>
    </row>
    <row r="191" spans="1:3">
      <c r="A191" s="311"/>
      <c r="B191" s="311"/>
      <c r="C191" s="99" t="s">
        <v>1346</v>
      </c>
    </row>
    <row r="192" spans="1:3" ht="60">
      <c r="A192" s="311"/>
      <c r="B192" s="311"/>
      <c r="C192" s="100" t="s">
        <v>1360</v>
      </c>
    </row>
    <row r="193" spans="1:3" ht="75">
      <c r="A193" s="311"/>
      <c r="B193" s="311"/>
      <c r="C193" s="100" t="s">
        <v>1361</v>
      </c>
    </row>
    <row r="194" spans="1:3" ht="30">
      <c r="A194" s="311"/>
      <c r="B194" s="311"/>
      <c r="C194" s="100" t="s">
        <v>1350</v>
      </c>
    </row>
    <row r="195" spans="1:3">
      <c r="A195" s="311"/>
      <c r="B195" s="311"/>
      <c r="C195" s="99" t="s">
        <v>1306</v>
      </c>
    </row>
    <row r="196" spans="1:3">
      <c r="A196" s="311"/>
      <c r="B196" s="311"/>
      <c r="C196" s="100" t="s">
        <v>1351</v>
      </c>
    </row>
    <row r="197" spans="1:3" ht="30">
      <c r="A197" s="311"/>
      <c r="B197" s="311"/>
      <c r="C197" s="100" t="s">
        <v>1352</v>
      </c>
    </row>
    <row r="198" spans="1:3" ht="30">
      <c r="A198" s="311"/>
      <c r="B198" s="311"/>
      <c r="C198" s="100" t="s">
        <v>1362</v>
      </c>
    </row>
    <row r="199" spans="1:3" ht="30">
      <c r="A199" s="311"/>
      <c r="B199" s="311"/>
      <c r="C199" s="100" t="s">
        <v>1363</v>
      </c>
    </row>
    <row r="200" spans="1:3" ht="30">
      <c r="A200" s="311"/>
      <c r="B200" s="311"/>
      <c r="C200" s="100" t="s">
        <v>1364</v>
      </c>
    </row>
    <row r="201" spans="1:3">
      <c r="A201" s="311"/>
      <c r="B201" s="311"/>
      <c r="C201" s="100" t="s">
        <v>1354</v>
      </c>
    </row>
    <row r="202" spans="1:3">
      <c r="A202" s="311"/>
      <c r="B202" s="311"/>
      <c r="C202" s="99" t="s">
        <v>1355</v>
      </c>
    </row>
    <row r="203" spans="1:3" ht="75">
      <c r="A203" s="311"/>
      <c r="B203" s="311"/>
      <c r="C203" s="100" t="s">
        <v>1386</v>
      </c>
    </row>
    <row r="204" spans="1:3">
      <c r="A204" s="311"/>
      <c r="B204" s="311"/>
      <c r="C204" s="99" t="s">
        <v>1357</v>
      </c>
    </row>
    <row r="205" spans="1:3" ht="45.75" thickBot="1">
      <c r="A205" s="312"/>
      <c r="B205" s="312"/>
      <c r="C205" s="95" t="s">
        <v>1358</v>
      </c>
    </row>
    <row r="206" spans="1:3">
      <c r="A206" s="310" t="s">
        <v>60</v>
      </c>
      <c r="B206" s="310" t="s">
        <v>28</v>
      </c>
      <c r="C206" s="99" t="s">
        <v>61</v>
      </c>
    </row>
    <row r="207" spans="1:3" ht="45">
      <c r="A207" s="311"/>
      <c r="B207" s="311"/>
      <c r="C207" s="100" t="s">
        <v>1387</v>
      </c>
    </row>
    <row r="208" spans="1:3">
      <c r="A208" s="311"/>
      <c r="B208" s="311"/>
      <c r="C208" s="100" t="s">
        <v>1346</v>
      </c>
    </row>
    <row r="209" spans="1:3">
      <c r="A209" s="311"/>
      <c r="B209" s="311"/>
      <c r="C209" s="100" t="s">
        <v>1388</v>
      </c>
    </row>
    <row r="210" spans="1:3">
      <c r="A210" s="311"/>
      <c r="B210" s="311"/>
      <c r="C210" s="100" t="s">
        <v>1389</v>
      </c>
    </row>
    <row r="211" spans="1:3" ht="30">
      <c r="A211" s="311"/>
      <c r="B211" s="311"/>
      <c r="C211" s="100" t="s">
        <v>1390</v>
      </c>
    </row>
    <row r="212" spans="1:3" ht="30">
      <c r="A212" s="311"/>
      <c r="B212" s="311"/>
      <c r="C212" s="100" t="s">
        <v>1391</v>
      </c>
    </row>
    <row r="213" spans="1:3">
      <c r="A213" s="311"/>
      <c r="B213" s="311"/>
      <c r="C213" s="100" t="s">
        <v>1392</v>
      </c>
    </row>
    <row r="214" spans="1:3" ht="30">
      <c r="A214" s="311"/>
      <c r="B214" s="311"/>
      <c r="C214" s="100" t="s">
        <v>1393</v>
      </c>
    </row>
    <row r="215" spans="1:3" ht="30">
      <c r="A215" s="311"/>
      <c r="B215" s="311"/>
      <c r="C215" s="100" t="s">
        <v>1362</v>
      </c>
    </row>
    <row r="216" spans="1:3" ht="30">
      <c r="A216" s="311"/>
      <c r="B216" s="311"/>
      <c r="C216" s="100" t="s">
        <v>1364</v>
      </c>
    </row>
    <row r="217" spans="1:3" ht="15.75" thickBot="1">
      <c r="A217" s="312"/>
      <c r="B217" s="312"/>
      <c r="C217" s="95" t="s">
        <v>1394</v>
      </c>
    </row>
    <row r="218" spans="1:3">
      <c r="A218" s="310" t="s">
        <v>62</v>
      </c>
      <c r="B218" s="310" t="s">
        <v>28</v>
      </c>
      <c r="C218" s="99" t="s">
        <v>63</v>
      </c>
    </row>
    <row r="219" spans="1:3" ht="90">
      <c r="A219" s="311"/>
      <c r="B219" s="311"/>
      <c r="C219" s="100" t="s">
        <v>1395</v>
      </c>
    </row>
    <row r="220" spans="1:3">
      <c r="A220" s="311"/>
      <c r="B220" s="311"/>
      <c r="C220" s="99" t="s">
        <v>1346</v>
      </c>
    </row>
    <row r="221" spans="1:3" ht="60">
      <c r="A221" s="311"/>
      <c r="B221" s="311"/>
      <c r="C221" s="100" t="s">
        <v>1360</v>
      </c>
    </row>
    <row r="222" spans="1:3" ht="75">
      <c r="A222" s="311"/>
      <c r="B222" s="311"/>
      <c r="C222" s="100" t="s">
        <v>1361</v>
      </c>
    </row>
    <row r="223" spans="1:3" ht="30">
      <c r="A223" s="311"/>
      <c r="B223" s="311"/>
      <c r="C223" s="100" t="s">
        <v>1350</v>
      </c>
    </row>
    <row r="224" spans="1:3">
      <c r="A224" s="311"/>
      <c r="B224" s="311"/>
      <c r="C224" s="99" t="s">
        <v>1306</v>
      </c>
    </row>
    <row r="225" spans="1:3">
      <c r="A225" s="311"/>
      <c r="B225" s="311"/>
      <c r="C225" s="100" t="s">
        <v>1351</v>
      </c>
    </row>
    <row r="226" spans="1:3" ht="30">
      <c r="A226" s="311"/>
      <c r="B226" s="311"/>
      <c r="C226" s="100" t="s">
        <v>1352</v>
      </c>
    </row>
    <row r="227" spans="1:3" ht="30">
      <c r="A227" s="311"/>
      <c r="B227" s="311"/>
      <c r="C227" s="100" t="s">
        <v>1362</v>
      </c>
    </row>
    <row r="228" spans="1:3" ht="30">
      <c r="A228" s="311"/>
      <c r="B228" s="311"/>
      <c r="C228" s="100" t="s">
        <v>1363</v>
      </c>
    </row>
    <row r="229" spans="1:3" ht="30">
      <c r="A229" s="311"/>
      <c r="B229" s="311"/>
      <c r="C229" s="100" t="s">
        <v>1364</v>
      </c>
    </row>
    <row r="230" spans="1:3">
      <c r="A230" s="311"/>
      <c r="B230" s="311"/>
      <c r="C230" s="100" t="s">
        <v>1354</v>
      </c>
    </row>
    <row r="231" spans="1:3">
      <c r="A231" s="311"/>
      <c r="B231" s="311"/>
      <c r="C231" s="99" t="s">
        <v>1355</v>
      </c>
    </row>
    <row r="232" spans="1:3" ht="75">
      <c r="A232" s="311"/>
      <c r="B232" s="311"/>
      <c r="C232" s="100" t="s">
        <v>1396</v>
      </c>
    </row>
    <row r="233" spans="1:3">
      <c r="A233" s="311"/>
      <c r="B233" s="311"/>
      <c r="C233" s="99" t="s">
        <v>1357</v>
      </c>
    </row>
    <row r="234" spans="1:3" ht="45.75" thickBot="1">
      <c r="A234" s="312"/>
      <c r="B234" s="312"/>
      <c r="C234" s="95" t="s">
        <v>1358</v>
      </c>
    </row>
    <row r="235" spans="1:3">
      <c r="A235" s="310" t="s">
        <v>64</v>
      </c>
      <c r="B235" s="310" t="s">
        <v>28</v>
      </c>
      <c r="C235" s="99" t="s">
        <v>65</v>
      </c>
    </row>
    <row r="236" spans="1:3" ht="90">
      <c r="A236" s="311"/>
      <c r="B236" s="311"/>
      <c r="C236" s="100" t="s">
        <v>1397</v>
      </c>
    </row>
    <row r="237" spans="1:3">
      <c r="A237" s="311"/>
      <c r="B237" s="311"/>
      <c r="C237" s="99" t="s">
        <v>1346</v>
      </c>
    </row>
    <row r="238" spans="1:3" ht="60">
      <c r="A238" s="311"/>
      <c r="B238" s="311"/>
      <c r="C238" s="100" t="s">
        <v>1360</v>
      </c>
    </row>
    <row r="239" spans="1:3" ht="75">
      <c r="A239" s="311"/>
      <c r="B239" s="311"/>
      <c r="C239" s="100" t="s">
        <v>1361</v>
      </c>
    </row>
    <row r="240" spans="1:3" ht="30">
      <c r="A240" s="311"/>
      <c r="B240" s="311"/>
      <c r="C240" s="100" t="s">
        <v>1350</v>
      </c>
    </row>
    <row r="241" spans="1:3">
      <c r="A241" s="311"/>
      <c r="B241" s="311"/>
      <c r="C241" s="99" t="s">
        <v>1306</v>
      </c>
    </row>
    <row r="242" spans="1:3">
      <c r="A242" s="311"/>
      <c r="B242" s="311"/>
      <c r="C242" s="100" t="s">
        <v>1351</v>
      </c>
    </row>
    <row r="243" spans="1:3" ht="30">
      <c r="A243" s="311"/>
      <c r="B243" s="311"/>
      <c r="C243" s="100" t="s">
        <v>1352</v>
      </c>
    </row>
    <row r="244" spans="1:3" ht="30">
      <c r="A244" s="311"/>
      <c r="B244" s="311"/>
      <c r="C244" s="100" t="s">
        <v>1362</v>
      </c>
    </row>
    <row r="245" spans="1:3" ht="30">
      <c r="A245" s="311"/>
      <c r="B245" s="311"/>
      <c r="C245" s="100" t="s">
        <v>1363</v>
      </c>
    </row>
    <row r="246" spans="1:3" ht="30">
      <c r="A246" s="311"/>
      <c r="B246" s="311"/>
      <c r="C246" s="100" t="s">
        <v>1364</v>
      </c>
    </row>
    <row r="247" spans="1:3">
      <c r="A247" s="311"/>
      <c r="B247" s="311"/>
      <c r="C247" s="100" t="s">
        <v>1354</v>
      </c>
    </row>
    <row r="248" spans="1:3">
      <c r="A248" s="311"/>
      <c r="B248" s="311"/>
      <c r="C248" s="99" t="s">
        <v>1355</v>
      </c>
    </row>
    <row r="249" spans="1:3" ht="75">
      <c r="A249" s="311"/>
      <c r="B249" s="311"/>
      <c r="C249" s="100" t="s">
        <v>1398</v>
      </c>
    </row>
    <row r="250" spans="1:3">
      <c r="A250" s="311"/>
      <c r="B250" s="311"/>
      <c r="C250" s="99" t="s">
        <v>1357</v>
      </c>
    </row>
    <row r="251" spans="1:3" ht="45.75" thickBot="1">
      <c r="A251" s="312"/>
      <c r="B251" s="312"/>
      <c r="C251" s="95" t="s">
        <v>1358</v>
      </c>
    </row>
    <row r="252" spans="1:3">
      <c r="A252" s="310" t="s">
        <v>66</v>
      </c>
      <c r="B252" s="310" t="s">
        <v>2</v>
      </c>
      <c r="C252" s="99" t="s">
        <v>67</v>
      </c>
    </row>
    <row r="253" spans="1:3" ht="60">
      <c r="A253" s="311"/>
      <c r="B253" s="311"/>
      <c r="C253" s="100" t="s">
        <v>1399</v>
      </c>
    </row>
    <row r="254" spans="1:3" ht="75">
      <c r="A254" s="311"/>
      <c r="B254" s="311"/>
      <c r="C254" s="100" t="s">
        <v>1400</v>
      </c>
    </row>
    <row r="255" spans="1:3" ht="30">
      <c r="A255" s="311"/>
      <c r="B255" s="311"/>
      <c r="C255" s="100" t="s">
        <v>1362</v>
      </c>
    </row>
    <row r="256" spans="1:3" ht="30">
      <c r="A256" s="311"/>
      <c r="B256" s="311"/>
      <c r="C256" s="100" t="s">
        <v>1364</v>
      </c>
    </row>
    <row r="257" spans="1:3">
      <c r="A257" s="311"/>
      <c r="B257" s="311"/>
      <c r="C257" s="100" t="s">
        <v>1401</v>
      </c>
    </row>
    <row r="258" spans="1:3" ht="45.75" thickBot="1">
      <c r="A258" s="312"/>
      <c r="B258" s="312"/>
      <c r="C258" s="95" t="s">
        <v>1383</v>
      </c>
    </row>
    <row r="259" spans="1:3">
      <c r="A259" s="310" t="s">
        <v>68</v>
      </c>
      <c r="B259" s="310" t="s">
        <v>2</v>
      </c>
      <c r="C259" s="99" t="s">
        <v>69</v>
      </c>
    </row>
    <row r="260" spans="1:3" ht="120">
      <c r="A260" s="311"/>
      <c r="B260" s="311"/>
      <c r="C260" s="100" t="s">
        <v>1402</v>
      </c>
    </row>
    <row r="261" spans="1:3">
      <c r="A261" s="311"/>
      <c r="B261" s="311"/>
      <c r="C261" s="99" t="s">
        <v>1346</v>
      </c>
    </row>
    <row r="262" spans="1:3" ht="60">
      <c r="A262" s="311"/>
      <c r="B262" s="311"/>
      <c r="C262" s="100" t="s">
        <v>1403</v>
      </c>
    </row>
    <row r="263" spans="1:3" ht="60">
      <c r="A263" s="311"/>
      <c r="B263" s="311"/>
      <c r="C263" s="100" t="s">
        <v>1404</v>
      </c>
    </row>
    <row r="264" spans="1:3" ht="45">
      <c r="A264" s="311"/>
      <c r="B264" s="311"/>
      <c r="C264" s="100" t="s">
        <v>1405</v>
      </c>
    </row>
    <row r="265" spans="1:3" ht="45">
      <c r="A265" s="311"/>
      <c r="B265" s="311"/>
      <c r="C265" s="100" t="s">
        <v>1383</v>
      </c>
    </row>
    <row r="266" spans="1:3" ht="30">
      <c r="A266" s="311"/>
      <c r="B266" s="311"/>
      <c r="C266" s="100" t="s">
        <v>1349</v>
      </c>
    </row>
    <row r="267" spans="1:3" ht="30">
      <c r="A267" s="311"/>
      <c r="B267" s="311"/>
      <c r="C267" s="100" t="s">
        <v>1350</v>
      </c>
    </row>
    <row r="268" spans="1:3">
      <c r="A268" s="311"/>
      <c r="B268" s="311"/>
      <c r="C268" s="99" t="s">
        <v>1306</v>
      </c>
    </row>
    <row r="269" spans="1:3">
      <c r="A269" s="311"/>
      <c r="B269" s="311"/>
      <c r="C269" s="100" t="s">
        <v>1351</v>
      </c>
    </row>
    <row r="270" spans="1:3" ht="30">
      <c r="A270" s="311"/>
      <c r="B270" s="311"/>
      <c r="C270" s="100" t="s">
        <v>1352</v>
      </c>
    </row>
    <row r="271" spans="1:3">
      <c r="A271" s="311"/>
      <c r="B271" s="311"/>
      <c r="C271" s="100" t="s">
        <v>1372</v>
      </c>
    </row>
    <row r="272" spans="1:3">
      <c r="A272" s="311"/>
      <c r="B272" s="311"/>
      <c r="C272" s="101" t="s">
        <v>1406</v>
      </c>
    </row>
    <row r="273" spans="1:3">
      <c r="A273" s="311"/>
      <c r="B273" s="311"/>
      <c r="C273" s="99" t="s">
        <v>1355</v>
      </c>
    </row>
    <row r="274" spans="1:3" ht="75">
      <c r="A274" s="311"/>
      <c r="B274" s="311"/>
      <c r="C274" s="100" t="s">
        <v>1407</v>
      </c>
    </row>
    <row r="275" spans="1:3">
      <c r="A275" s="311"/>
      <c r="B275" s="311"/>
      <c r="C275" s="99" t="s">
        <v>1357</v>
      </c>
    </row>
    <row r="276" spans="1:3" ht="45.75" thickBot="1">
      <c r="A276" s="312"/>
      <c r="B276" s="312"/>
      <c r="C276" s="95" t="s">
        <v>1358</v>
      </c>
    </row>
    <row r="277" spans="1:3">
      <c r="A277" s="310" t="s">
        <v>70</v>
      </c>
      <c r="B277" s="310" t="s">
        <v>28</v>
      </c>
      <c r="C277" s="99" t="s">
        <v>71</v>
      </c>
    </row>
    <row r="278" spans="1:3" ht="135">
      <c r="A278" s="311"/>
      <c r="B278" s="311"/>
      <c r="C278" s="100" t="s">
        <v>1408</v>
      </c>
    </row>
    <row r="279" spans="1:3">
      <c r="A279" s="311"/>
      <c r="B279" s="311"/>
      <c r="C279" s="99" t="s">
        <v>1346</v>
      </c>
    </row>
    <row r="280" spans="1:3" ht="60">
      <c r="A280" s="311"/>
      <c r="B280" s="311"/>
      <c r="C280" s="100" t="s">
        <v>1409</v>
      </c>
    </row>
    <row r="281" spans="1:3" ht="60">
      <c r="A281" s="311"/>
      <c r="B281" s="311"/>
      <c r="C281" s="100" t="s">
        <v>1404</v>
      </c>
    </row>
    <row r="282" spans="1:3" ht="45">
      <c r="A282" s="311"/>
      <c r="B282" s="311"/>
      <c r="C282" s="100" t="s">
        <v>1410</v>
      </c>
    </row>
    <row r="283" spans="1:3" ht="30">
      <c r="A283" s="311"/>
      <c r="B283" s="311"/>
      <c r="C283" s="100" t="s">
        <v>1349</v>
      </c>
    </row>
    <row r="284" spans="1:3" ht="30">
      <c r="A284" s="311"/>
      <c r="B284" s="311"/>
      <c r="C284" s="100" t="s">
        <v>1350</v>
      </c>
    </row>
    <row r="285" spans="1:3">
      <c r="A285" s="311"/>
      <c r="B285" s="311"/>
      <c r="C285" s="99" t="s">
        <v>1306</v>
      </c>
    </row>
    <row r="286" spans="1:3">
      <c r="A286" s="311"/>
      <c r="B286" s="311"/>
      <c r="C286" s="100" t="s">
        <v>1351</v>
      </c>
    </row>
    <row r="287" spans="1:3" ht="30">
      <c r="A287" s="311"/>
      <c r="B287" s="311"/>
      <c r="C287" s="100" t="s">
        <v>1352</v>
      </c>
    </row>
    <row r="288" spans="1:3">
      <c r="A288" s="311"/>
      <c r="B288" s="311"/>
      <c r="C288" s="100" t="s">
        <v>1372</v>
      </c>
    </row>
    <row r="289" spans="1:3">
      <c r="A289" s="311"/>
      <c r="B289" s="311"/>
      <c r="C289" s="100" t="s">
        <v>1406</v>
      </c>
    </row>
    <row r="290" spans="1:3">
      <c r="A290" s="311"/>
      <c r="B290" s="311"/>
      <c r="C290" s="99" t="s">
        <v>1355</v>
      </c>
    </row>
    <row r="291" spans="1:3" ht="75">
      <c r="A291" s="311"/>
      <c r="B291" s="311"/>
      <c r="C291" s="100" t="s">
        <v>1411</v>
      </c>
    </row>
    <row r="292" spans="1:3">
      <c r="A292" s="311"/>
      <c r="B292" s="311"/>
      <c r="C292" s="99" t="s">
        <v>1357</v>
      </c>
    </row>
    <row r="293" spans="1:3" ht="45.75" thickBot="1">
      <c r="A293" s="312"/>
      <c r="B293" s="312"/>
      <c r="C293" s="95" t="s">
        <v>1358</v>
      </c>
    </row>
    <row r="294" spans="1:3">
      <c r="A294" s="310" t="s">
        <v>72</v>
      </c>
      <c r="B294" s="310" t="s">
        <v>28</v>
      </c>
      <c r="C294" s="99" t="s">
        <v>73</v>
      </c>
    </row>
    <row r="295" spans="1:3" ht="120">
      <c r="A295" s="311"/>
      <c r="B295" s="311"/>
      <c r="C295" s="100" t="s">
        <v>1412</v>
      </c>
    </row>
    <row r="296" spans="1:3">
      <c r="A296" s="311"/>
      <c r="B296" s="311"/>
      <c r="C296" s="99" t="s">
        <v>1346</v>
      </c>
    </row>
    <row r="297" spans="1:3" ht="60">
      <c r="A297" s="311"/>
      <c r="B297" s="311"/>
      <c r="C297" s="100" t="s">
        <v>1360</v>
      </c>
    </row>
    <row r="298" spans="1:3" ht="60">
      <c r="A298" s="311"/>
      <c r="B298" s="311"/>
      <c r="C298" s="100" t="s">
        <v>1413</v>
      </c>
    </row>
    <row r="299" spans="1:3" ht="45">
      <c r="A299" s="311"/>
      <c r="B299" s="311"/>
      <c r="C299" s="100" t="s">
        <v>1410</v>
      </c>
    </row>
    <row r="300" spans="1:3" ht="30">
      <c r="A300" s="311"/>
      <c r="B300" s="311"/>
      <c r="C300" s="100" t="s">
        <v>1349</v>
      </c>
    </row>
    <row r="301" spans="1:3" ht="30">
      <c r="A301" s="311"/>
      <c r="B301" s="311"/>
      <c r="C301" s="100" t="s">
        <v>1350</v>
      </c>
    </row>
    <row r="302" spans="1:3">
      <c r="A302" s="311"/>
      <c r="B302" s="311"/>
      <c r="C302" s="99" t="s">
        <v>1306</v>
      </c>
    </row>
    <row r="303" spans="1:3">
      <c r="A303" s="311"/>
      <c r="B303" s="311"/>
      <c r="C303" s="100" t="s">
        <v>1351</v>
      </c>
    </row>
    <row r="304" spans="1:3" ht="30">
      <c r="A304" s="311"/>
      <c r="B304" s="311"/>
      <c r="C304" s="100" t="s">
        <v>1352</v>
      </c>
    </row>
    <row r="305" spans="1:3">
      <c r="A305" s="311"/>
      <c r="B305" s="311"/>
      <c r="C305" s="100" t="s">
        <v>1372</v>
      </c>
    </row>
    <row r="306" spans="1:3">
      <c r="A306" s="311"/>
      <c r="B306" s="311"/>
      <c r="C306" s="100" t="s">
        <v>1406</v>
      </c>
    </row>
    <row r="307" spans="1:3">
      <c r="A307" s="311"/>
      <c r="B307" s="311"/>
      <c r="C307" s="99" t="s">
        <v>1355</v>
      </c>
    </row>
    <row r="308" spans="1:3" ht="75">
      <c r="A308" s="311"/>
      <c r="B308" s="311"/>
      <c r="C308" s="100" t="s">
        <v>1414</v>
      </c>
    </row>
    <row r="309" spans="1:3">
      <c r="A309" s="311"/>
      <c r="B309" s="311"/>
      <c r="C309" s="99" t="s">
        <v>1357</v>
      </c>
    </row>
    <row r="310" spans="1:3" ht="45.75" thickBot="1">
      <c r="A310" s="312"/>
      <c r="B310" s="312"/>
      <c r="C310" s="95" t="s">
        <v>1358</v>
      </c>
    </row>
    <row r="311" spans="1:3">
      <c r="A311" s="310" t="s">
        <v>74</v>
      </c>
      <c r="B311" s="310" t="s">
        <v>28</v>
      </c>
      <c r="C311" s="99" t="s">
        <v>75</v>
      </c>
    </row>
    <row r="312" spans="1:3" ht="135">
      <c r="A312" s="311"/>
      <c r="B312" s="311"/>
      <c r="C312" s="100" t="s">
        <v>1415</v>
      </c>
    </row>
    <row r="313" spans="1:3">
      <c r="A313" s="311"/>
      <c r="B313" s="311"/>
      <c r="C313" s="99" t="s">
        <v>1346</v>
      </c>
    </row>
    <row r="314" spans="1:3" ht="60">
      <c r="A314" s="311"/>
      <c r="B314" s="311"/>
      <c r="C314" s="100" t="s">
        <v>1347</v>
      </c>
    </row>
    <row r="315" spans="1:3" ht="75">
      <c r="A315" s="311"/>
      <c r="B315" s="311"/>
      <c r="C315" s="100" t="s">
        <v>1348</v>
      </c>
    </row>
    <row r="316" spans="1:3" ht="30">
      <c r="A316" s="311"/>
      <c r="B316" s="311"/>
      <c r="C316" s="100" t="s">
        <v>1349</v>
      </c>
    </row>
    <row r="317" spans="1:3" ht="30">
      <c r="A317" s="311"/>
      <c r="B317" s="311"/>
      <c r="C317" s="100" t="s">
        <v>1350</v>
      </c>
    </row>
    <row r="318" spans="1:3">
      <c r="A318" s="311"/>
      <c r="B318" s="311"/>
      <c r="C318" s="99" t="s">
        <v>1306</v>
      </c>
    </row>
    <row r="319" spans="1:3">
      <c r="A319" s="311"/>
      <c r="B319" s="311"/>
      <c r="C319" s="100" t="s">
        <v>1351</v>
      </c>
    </row>
    <row r="320" spans="1:3" ht="30">
      <c r="A320" s="311"/>
      <c r="B320" s="311"/>
      <c r="C320" s="100" t="s">
        <v>1352</v>
      </c>
    </row>
    <row r="321" spans="1:3">
      <c r="A321" s="311"/>
      <c r="B321" s="311"/>
      <c r="C321" s="100" t="s">
        <v>1372</v>
      </c>
    </row>
    <row r="322" spans="1:3">
      <c r="A322" s="311"/>
      <c r="B322" s="311"/>
      <c r="C322" s="100" t="s">
        <v>1406</v>
      </c>
    </row>
    <row r="323" spans="1:3">
      <c r="A323" s="311"/>
      <c r="B323" s="311"/>
      <c r="C323" s="99" t="s">
        <v>1355</v>
      </c>
    </row>
    <row r="324" spans="1:3" ht="90">
      <c r="A324" s="311"/>
      <c r="B324" s="311"/>
      <c r="C324" s="100" t="s">
        <v>1416</v>
      </c>
    </row>
    <row r="325" spans="1:3">
      <c r="A325" s="311"/>
      <c r="B325" s="311"/>
      <c r="C325" s="99" t="s">
        <v>1357</v>
      </c>
    </row>
    <row r="326" spans="1:3" ht="45.75" thickBot="1">
      <c r="A326" s="312"/>
      <c r="B326" s="312"/>
      <c r="C326" s="95" t="s">
        <v>1358</v>
      </c>
    </row>
    <row r="327" spans="1:3">
      <c r="A327" s="310" t="s">
        <v>76</v>
      </c>
      <c r="B327" s="310" t="s">
        <v>28</v>
      </c>
      <c r="C327" s="99" t="s">
        <v>77</v>
      </c>
    </row>
    <row r="328" spans="1:3" ht="45">
      <c r="A328" s="311"/>
      <c r="B328" s="311"/>
      <c r="C328" s="100" t="s">
        <v>1417</v>
      </c>
    </row>
    <row r="329" spans="1:3" ht="75.75" thickBot="1">
      <c r="A329" s="312"/>
      <c r="B329" s="312"/>
      <c r="C329" s="95" t="s">
        <v>1418</v>
      </c>
    </row>
    <row r="330" spans="1:3">
      <c r="A330" s="310" t="s">
        <v>78</v>
      </c>
      <c r="B330" s="310" t="s">
        <v>2</v>
      </c>
      <c r="C330" s="99" t="s">
        <v>79</v>
      </c>
    </row>
    <row r="331" spans="1:3" ht="105">
      <c r="A331" s="311"/>
      <c r="B331" s="311"/>
      <c r="C331" s="100" t="s">
        <v>1419</v>
      </c>
    </row>
    <row r="332" spans="1:3">
      <c r="A332" s="311"/>
      <c r="B332" s="311"/>
      <c r="C332" s="99" t="s">
        <v>1346</v>
      </c>
    </row>
    <row r="333" spans="1:3" ht="60">
      <c r="A333" s="311"/>
      <c r="B333" s="311"/>
      <c r="C333" s="100" t="s">
        <v>1360</v>
      </c>
    </row>
    <row r="334" spans="1:3" ht="75">
      <c r="A334" s="311"/>
      <c r="B334" s="311"/>
      <c r="C334" s="100" t="s">
        <v>1348</v>
      </c>
    </row>
    <row r="335" spans="1:3" ht="45">
      <c r="A335" s="311"/>
      <c r="B335" s="311"/>
      <c r="C335" s="100" t="s">
        <v>1383</v>
      </c>
    </row>
    <row r="336" spans="1:3" ht="30">
      <c r="A336" s="311"/>
      <c r="B336" s="311"/>
      <c r="C336" s="100" t="s">
        <v>1350</v>
      </c>
    </row>
    <row r="337" spans="1:3">
      <c r="A337" s="311"/>
      <c r="B337" s="311"/>
      <c r="C337" s="99" t="s">
        <v>1306</v>
      </c>
    </row>
    <row r="338" spans="1:3">
      <c r="A338" s="311"/>
      <c r="B338" s="311"/>
      <c r="C338" s="100" t="s">
        <v>1351</v>
      </c>
    </row>
    <row r="339" spans="1:3" ht="30">
      <c r="A339" s="311"/>
      <c r="B339" s="311"/>
      <c r="C339" s="100" t="s">
        <v>1352</v>
      </c>
    </row>
    <row r="340" spans="1:3" ht="30">
      <c r="A340" s="311"/>
      <c r="B340" s="311"/>
      <c r="C340" s="100" t="s">
        <v>1362</v>
      </c>
    </row>
    <row r="341" spans="1:3" ht="30">
      <c r="A341" s="311"/>
      <c r="B341" s="311"/>
      <c r="C341" s="100" t="s">
        <v>1364</v>
      </c>
    </row>
    <row r="342" spans="1:3">
      <c r="A342" s="311"/>
      <c r="B342" s="311"/>
      <c r="C342" s="100" t="s">
        <v>1354</v>
      </c>
    </row>
    <row r="343" spans="1:3">
      <c r="A343" s="311"/>
      <c r="B343" s="311"/>
      <c r="C343" s="99" t="s">
        <v>1355</v>
      </c>
    </row>
    <row r="344" spans="1:3" ht="105">
      <c r="A344" s="311"/>
      <c r="B344" s="311"/>
      <c r="C344" s="100" t="s">
        <v>1420</v>
      </c>
    </row>
    <row r="345" spans="1:3">
      <c r="A345" s="311"/>
      <c r="B345" s="311"/>
      <c r="C345" s="99" t="s">
        <v>1357</v>
      </c>
    </row>
    <row r="346" spans="1:3" ht="45.75" thickBot="1">
      <c r="A346" s="312"/>
      <c r="B346" s="312"/>
      <c r="C346" s="95" t="s">
        <v>1358</v>
      </c>
    </row>
    <row r="347" spans="1:3">
      <c r="A347" s="310" t="s">
        <v>80</v>
      </c>
      <c r="B347" s="310" t="s">
        <v>2</v>
      </c>
      <c r="C347" s="99" t="s">
        <v>81</v>
      </c>
    </row>
    <row r="348" spans="1:3" ht="30">
      <c r="A348" s="311"/>
      <c r="B348" s="311"/>
      <c r="C348" s="100" t="s">
        <v>1421</v>
      </c>
    </row>
    <row r="349" spans="1:3">
      <c r="A349" s="311"/>
      <c r="B349" s="311"/>
      <c r="C349" s="100" t="s">
        <v>1422</v>
      </c>
    </row>
    <row r="350" spans="1:3">
      <c r="A350" s="311"/>
      <c r="B350" s="311"/>
      <c r="C350" s="100" t="s">
        <v>1423</v>
      </c>
    </row>
    <row r="351" spans="1:3" ht="30">
      <c r="A351" s="311"/>
      <c r="B351" s="311"/>
      <c r="C351" s="100" t="s">
        <v>1390</v>
      </c>
    </row>
    <row r="352" spans="1:3" ht="30">
      <c r="A352" s="311"/>
      <c r="B352" s="311"/>
      <c r="C352" s="100" t="s">
        <v>1424</v>
      </c>
    </row>
    <row r="353" spans="1:3" ht="45.75" thickBot="1">
      <c r="A353" s="312"/>
      <c r="B353" s="312"/>
      <c r="C353" s="95" t="s">
        <v>1358</v>
      </c>
    </row>
    <row r="354" spans="1:3">
      <c r="A354" s="310" t="s">
        <v>82</v>
      </c>
      <c r="B354" s="310" t="s">
        <v>2</v>
      </c>
      <c r="C354" s="99" t="s">
        <v>83</v>
      </c>
    </row>
    <row r="355" spans="1:3" ht="30">
      <c r="A355" s="311"/>
      <c r="B355" s="311"/>
      <c r="C355" s="100" t="s">
        <v>1425</v>
      </c>
    </row>
    <row r="356" spans="1:3">
      <c r="A356" s="311"/>
      <c r="B356" s="311"/>
      <c r="C356" s="100" t="s">
        <v>1392</v>
      </c>
    </row>
    <row r="357" spans="1:3">
      <c r="A357" s="311"/>
      <c r="B357" s="311"/>
      <c r="C357" s="100" t="s">
        <v>1426</v>
      </c>
    </row>
    <row r="358" spans="1:3" ht="30">
      <c r="A358" s="311"/>
      <c r="B358" s="311"/>
      <c r="C358" s="100" t="s">
        <v>1427</v>
      </c>
    </row>
    <row r="359" spans="1:3" ht="30.75" thickBot="1">
      <c r="A359" s="312"/>
      <c r="B359" s="312"/>
      <c r="C359" s="95" t="s">
        <v>1428</v>
      </c>
    </row>
    <row r="360" spans="1:3">
      <c r="A360" s="310" t="s">
        <v>84</v>
      </c>
      <c r="B360" s="310" t="s">
        <v>2</v>
      </c>
      <c r="C360" s="99" t="s">
        <v>85</v>
      </c>
    </row>
    <row r="361" spans="1:3" ht="75">
      <c r="A361" s="311"/>
      <c r="B361" s="311"/>
      <c r="C361" s="100" t="s">
        <v>1429</v>
      </c>
    </row>
    <row r="362" spans="1:3" ht="90">
      <c r="A362" s="311"/>
      <c r="B362" s="311"/>
      <c r="C362" s="100" t="s">
        <v>1430</v>
      </c>
    </row>
    <row r="363" spans="1:3" ht="90.75" thickBot="1">
      <c r="A363" s="312"/>
      <c r="B363" s="312"/>
      <c r="C363" s="95" t="s">
        <v>1431</v>
      </c>
    </row>
    <row r="364" spans="1:3">
      <c r="A364" s="310" t="s">
        <v>86</v>
      </c>
      <c r="B364" s="310" t="s">
        <v>28</v>
      </c>
      <c r="C364" s="99" t="s">
        <v>87</v>
      </c>
    </row>
    <row r="365" spans="1:3" ht="45.75" thickBot="1">
      <c r="A365" s="312"/>
      <c r="B365" s="312"/>
      <c r="C365" s="95" t="s">
        <v>1432</v>
      </c>
    </row>
    <row r="366" spans="1:3">
      <c r="A366" s="310" t="s">
        <v>88</v>
      </c>
      <c r="B366" s="310" t="s">
        <v>2</v>
      </c>
      <c r="C366" s="99" t="s">
        <v>89</v>
      </c>
    </row>
    <row r="367" spans="1:3" ht="30">
      <c r="A367" s="311"/>
      <c r="B367" s="311"/>
      <c r="C367" s="100" t="s">
        <v>1433</v>
      </c>
    </row>
    <row r="368" spans="1:3">
      <c r="A368" s="311"/>
      <c r="B368" s="311"/>
      <c r="C368" s="100" t="s">
        <v>1392</v>
      </c>
    </row>
    <row r="369" spans="1:3">
      <c r="A369" s="311"/>
      <c r="B369" s="311"/>
      <c r="C369" s="100" t="s">
        <v>1434</v>
      </c>
    </row>
    <row r="370" spans="1:3" ht="30">
      <c r="A370" s="311"/>
      <c r="B370" s="311"/>
      <c r="C370" s="100" t="s">
        <v>1435</v>
      </c>
    </row>
    <row r="371" spans="1:3" ht="30.75" thickBot="1">
      <c r="A371" s="312"/>
      <c r="B371" s="312"/>
      <c r="C371" s="95" t="s">
        <v>1436</v>
      </c>
    </row>
    <row r="372" spans="1:3">
      <c r="A372" s="310" t="s">
        <v>90</v>
      </c>
      <c r="B372" s="310" t="s">
        <v>25</v>
      </c>
      <c r="C372" s="99" t="s">
        <v>91</v>
      </c>
    </row>
    <row r="373" spans="1:3" ht="75">
      <c r="A373" s="311"/>
      <c r="B373" s="311"/>
      <c r="C373" s="100" t="s">
        <v>1437</v>
      </c>
    </row>
    <row r="374" spans="1:3" ht="60">
      <c r="A374" s="311"/>
      <c r="B374" s="311"/>
      <c r="C374" s="100" t="s">
        <v>1438</v>
      </c>
    </row>
    <row r="375" spans="1:3" ht="45">
      <c r="A375" s="311"/>
      <c r="B375" s="311"/>
      <c r="C375" s="100" t="s">
        <v>1439</v>
      </c>
    </row>
    <row r="376" spans="1:3" ht="45">
      <c r="A376" s="311"/>
      <c r="B376" s="311"/>
      <c r="C376" s="100" t="s">
        <v>1440</v>
      </c>
    </row>
    <row r="377" spans="1:3" ht="30">
      <c r="A377" s="311"/>
      <c r="B377" s="311"/>
      <c r="C377" s="100" t="s">
        <v>1441</v>
      </c>
    </row>
    <row r="378" spans="1:3" ht="45.75" thickBot="1">
      <c r="A378" s="312"/>
      <c r="B378" s="312"/>
      <c r="C378" s="95" t="s">
        <v>1442</v>
      </c>
    </row>
    <row r="379" spans="1:3">
      <c r="A379" s="310" t="s">
        <v>92</v>
      </c>
      <c r="B379" s="310" t="s">
        <v>28</v>
      </c>
      <c r="C379" s="99" t="s">
        <v>93</v>
      </c>
    </row>
    <row r="380" spans="1:3" ht="105">
      <c r="A380" s="311"/>
      <c r="B380" s="311"/>
      <c r="C380" s="100" t="s">
        <v>1443</v>
      </c>
    </row>
    <row r="381" spans="1:3">
      <c r="A381" s="311"/>
      <c r="B381" s="311"/>
      <c r="C381" s="99" t="s">
        <v>1346</v>
      </c>
    </row>
    <row r="382" spans="1:3" ht="60">
      <c r="A382" s="311"/>
      <c r="B382" s="311"/>
      <c r="C382" s="100" t="s">
        <v>1360</v>
      </c>
    </row>
    <row r="383" spans="1:3" ht="75">
      <c r="A383" s="311"/>
      <c r="B383" s="311"/>
      <c r="C383" s="100" t="s">
        <v>1444</v>
      </c>
    </row>
    <row r="384" spans="1:3" ht="45">
      <c r="A384" s="311"/>
      <c r="B384" s="311"/>
      <c r="C384" s="100" t="s">
        <v>1383</v>
      </c>
    </row>
    <row r="385" spans="1:3" ht="30">
      <c r="A385" s="311"/>
      <c r="B385" s="311"/>
      <c r="C385" s="100" t="s">
        <v>1350</v>
      </c>
    </row>
    <row r="386" spans="1:3">
      <c r="A386" s="311"/>
      <c r="B386" s="311"/>
      <c r="C386" s="99" t="s">
        <v>1306</v>
      </c>
    </row>
    <row r="387" spans="1:3">
      <c r="A387" s="311"/>
      <c r="B387" s="311"/>
      <c r="C387" s="100" t="s">
        <v>1351</v>
      </c>
    </row>
    <row r="388" spans="1:3" ht="30">
      <c r="A388" s="311"/>
      <c r="B388" s="311"/>
      <c r="C388" s="100" t="s">
        <v>1352</v>
      </c>
    </row>
    <row r="389" spans="1:3" ht="30">
      <c r="A389" s="311"/>
      <c r="B389" s="311"/>
      <c r="C389" s="100" t="s">
        <v>1362</v>
      </c>
    </row>
    <row r="390" spans="1:3" ht="30">
      <c r="A390" s="311"/>
      <c r="B390" s="311"/>
      <c r="C390" s="100" t="s">
        <v>1364</v>
      </c>
    </row>
    <row r="391" spans="1:3" ht="30">
      <c r="A391" s="311"/>
      <c r="B391" s="311"/>
      <c r="C391" s="100" t="s">
        <v>1445</v>
      </c>
    </row>
    <row r="392" spans="1:3">
      <c r="A392" s="311"/>
      <c r="B392" s="311"/>
      <c r="C392" s="99" t="s">
        <v>1355</v>
      </c>
    </row>
    <row r="393" spans="1:3" ht="75">
      <c r="A393" s="311"/>
      <c r="B393" s="311"/>
      <c r="C393" s="100" t="s">
        <v>1446</v>
      </c>
    </row>
    <row r="394" spans="1:3">
      <c r="A394" s="311"/>
      <c r="B394" s="311"/>
      <c r="C394" s="99" t="s">
        <v>1357</v>
      </c>
    </row>
    <row r="395" spans="1:3" ht="45.75" thickBot="1">
      <c r="A395" s="312"/>
      <c r="B395" s="312"/>
      <c r="C395" s="95" t="s">
        <v>1358</v>
      </c>
    </row>
    <row r="396" spans="1:3">
      <c r="A396" s="310" t="s">
        <v>94</v>
      </c>
      <c r="B396" s="310" t="s">
        <v>2</v>
      </c>
      <c r="C396" s="99" t="s">
        <v>95</v>
      </c>
    </row>
    <row r="397" spans="1:3" ht="105">
      <c r="A397" s="311"/>
      <c r="B397" s="311"/>
      <c r="C397" s="100" t="s">
        <v>1447</v>
      </c>
    </row>
    <row r="398" spans="1:3">
      <c r="A398" s="311"/>
      <c r="B398" s="311"/>
      <c r="C398" s="99" t="s">
        <v>1346</v>
      </c>
    </row>
    <row r="399" spans="1:3" ht="60">
      <c r="A399" s="311"/>
      <c r="B399" s="311"/>
      <c r="C399" s="100" t="s">
        <v>1360</v>
      </c>
    </row>
    <row r="400" spans="1:3" ht="75">
      <c r="A400" s="311"/>
      <c r="B400" s="311"/>
      <c r="C400" s="100" t="s">
        <v>1348</v>
      </c>
    </row>
    <row r="401" spans="1:3" ht="45">
      <c r="A401" s="311"/>
      <c r="B401" s="311"/>
      <c r="C401" s="100" t="s">
        <v>1383</v>
      </c>
    </row>
    <row r="402" spans="1:3" ht="30">
      <c r="A402" s="311"/>
      <c r="B402" s="311"/>
      <c r="C402" s="100" t="s">
        <v>1350</v>
      </c>
    </row>
    <row r="403" spans="1:3">
      <c r="A403" s="311"/>
      <c r="B403" s="311"/>
      <c r="C403" s="99" t="s">
        <v>1306</v>
      </c>
    </row>
    <row r="404" spans="1:3">
      <c r="A404" s="311"/>
      <c r="B404" s="311"/>
      <c r="C404" s="100" t="s">
        <v>1351</v>
      </c>
    </row>
    <row r="405" spans="1:3" ht="30">
      <c r="A405" s="311"/>
      <c r="B405" s="311"/>
      <c r="C405" s="100" t="s">
        <v>1352</v>
      </c>
    </row>
    <row r="406" spans="1:3" ht="30">
      <c r="A406" s="311"/>
      <c r="B406" s="311"/>
      <c r="C406" s="100" t="s">
        <v>1362</v>
      </c>
    </row>
    <row r="407" spans="1:3" ht="30">
      <c r="A407" s="311"/>
      <c r="B407" s="311"/>
      <c r="C407" s="100" t="s">
        <v>1364</v>
      </c>
    </row>
    <row r="408" spans="1:3">
      <c r="A408" s="311"/>
      <c r="B408" s="311"/>
      <c r="C408" s="100" t="s">
        <v>1448</v>
      </c>
    </row>
    <row r="409" spans="1:3">
      <c r="A409" s="311"/>
      <c r="B409" s="311"/>
      <c r="C409" s="99" t="s">
        <v>1355</v>
      </c>
    </row>
    <row r="410" spans="1:3" ht="75">
      <c r="A410" s="311"/>
      <c r="B410" s="311"/>
      <c r="C410" s="100" t="s">
        <v>1449</v>
      </c>
    </row>
    <row r="411" spans="1:3">
      <c r="A411" s="311"/>
      <c r="B411" s="311"/>
      <c r="C411" s="99" t="s">
        <v>1357</v>
      </c>
    </row>
    <row r="412" spans="1:3" ht="45.75" thickBot="1">
      <c r="A412" s="312"/>
      <c r="B412" s="312"/>
      <c r="C412" s="95" t="s">
        <v>1358</v>
      </c>
    </row>
    <row r="413" spans="1:3">
      <c r="A413" s="310" t="s">
        <v>96</v>
      </c>
      <c r="B413" s="310" t="s">
        <v>28</v>
      </c>
      <c r="C413" s="99" t="s">
        <v>97</v>
      </c>
    </row>
    <row r="414" spans="1:3" ht="60">
      <c r="A414" s="311"/>
      <c r="B414" s="311"/>
      <c r="C414" s="100" t="s">
        <v>1450</v>
      </c>
    </row>
    <row r="415" spans="1:3">
      <c r="A415" s="311"/>
      <c r="B415" s="311"/>
      <c r="C415" s="99" t="s">
        <v>1346</v>
      </c>
    </row>
    <row r="416" spans="1:3" ht="60">
      <c r="A416" s="311"/>
      <c r="B416" s="311"/>
      <c r="C416" s="100" t="s">
        <v>1347</v>
      </c>
    </row>
    <row r="417" spans="1:3" ht="75">
      <c r="A417" s="311"/>
      <c r="B417" s="311"/>
      <c r="C417" s="100" t="s">
        <v>1348</v>
      </c>
    </row>
    <row r="418" spans="1:3" ht="30">
      <c r="A418" s="311"/>
      <c r="B418" s="311"/>
      <c r="C418" s="100" t="s">
        <v>1349</v>
      </c>
    </row>
    <row r="419" spans="1:3" ht="30">
      <c r="A419" s="311"/>
      <c r="B419" s="311"/>
      <c r="C419" s="100" t="s">
        <v>1350</v>
      </c>
    </row>
    <row r="420" spans="1:3">
      <c r="A420" s="311"/>
      <c r="B420" s="311"/>
      <c r="C420" s="99" t="s">
        <v>1306</v>
      </c>
    </row>
    <row r="421" spans="1:3">
      <c r="A421" s="311"/>
      <c r="B421" s="311"/>
      <c r="C421" s="100" t="s">
        <v>1351</v>
      </c>
    </row>
    <row r="422" spans="1:3" ht="30">
      <c r="A422" s="311"/>
      <c r="B422" s="311"/>
      <c r="C422" s="100" t="s">
        <v>1352</v>
      </c>
    </row>
    <row r="423" spans="1:3">
      <c r="A423" s="311"/>
      <c r="B423" s="311"/>
      <c r="C423" s="100" t="s">
        <v>1372</v>
      </c>
    </row>
    <row r="424" spans="1:3">
      <c r="A424" s="311"/>
      <c r="B424" s="311"/>
      <c r="C424" s="100" t="s">
        <v>1354</v>
      </c>
    </row>
    <row r="425" spans="1:3">
      <c r="A425" s="311"/>
      <c r="B425" s="311"/>
      <c r="C425" s="99" t="s">
        <v>1355</v>
      </c>
    </row>
    <row r="426" spans="1:3" ht="75">
      <c r="A426" s="311"/>
      <c r="B426" s="311"/>
      <c r="C426" s="100" t="s">
        <v>1451</v>
      </c>
    </row>
    <row r="427" spans="1:3">
      <c r="A427" s="311"/>
      <c r="B427" s="311"/>
      <c r="C427" s="99" t="s">
        <v>1357</v>
      </c>
    </row>
    <row r="428" spans="1:3" ht="45.75" thickBot="1">
      <c r="A428" s="312"/>
      <c r="B428" s="312"/>
      <c r="C428" s="95" t="s">
        <v>1358</v>
      </c>
    </row>
    <row r="429" spans="1:3" ht="30">
      <c r="A429" s="310" t="s">
        <v>98</v>
      </c>
      <c r="B429" s="310" t="s">
        <v>2</v>
      </c>
      <c r="C429" s="99" t="s">
        <v>99</v>
      </c>
    </row>
    <row r="430" spans="1:3" ht="75">
      <c r="A430" s="311"/>
      <c r="B430" s="311"/>
      <c r="C430" s="100" t="s">
        <v>1452</v>
      </c>
    </row>
    <row r="431" spans="1:3">
      <c r="A431" s="311"/>
      <c r="B431" s="311"/>
      <c r="C431" s="99" t="s">
        <v>1346</v>
      </c>
    </row>
    <row r="432" spans="1:3" ht="60">
      <c r="A432" s="311"/>
      <c r="B432" s="311"/>
      <c r="C432" s="100" t="s">
        <v>1347</v>
      </c>
    </row>
    <row r="433" spans="1:3" ht="75">
      <c r="A433" s="311"/>
      <c r="B433" s="311"/>
      <c r="C433" s="100" t="s">
        <v>1348</v>
      </c>
    </row>
    <row r="434" spans="1:3" ht="30">
      <c r="A434" s="311"/>
      <c r="B434" s="311"/>
      <c r="C434" s="100" t="s">
        <v>1349</v>
      </c>
    </row>
    <row r="435" spans="1:3" ht="30">
      <c r="A435" s="311"/>
      <c r="B435" s="311"/>
      <c r="C435" s="100" t="s">
        <v>1350</v>
      </c>
    </row>
    <row r="436" spans="1:3">
      <c r="A436" s="311"/>
      <c r="B436" s="311"/>
      <c r="C436" s="99" t="s">
        <v>1306</v>
      </c>
    </row>
    <row r="437" spans="1:3">
      <c r="A437" s="311"/>
      <c r="B437" s="311"/>
      <c r="C437" s="100" t="s">
        <v>1351</v>
      </c>
    </row>
    <row r="438" spans="1:3" ht="30">
      <c r="A438" s="311"/>
      <c r="B438" s="311"/>
      <c r="C438" s="100" t="s">
        <v>1352</v>
      </c>
    </row>
    <row r="439" spans="1:3">
      <c r="A439" s="311"/>
      <c r="B439" s="311"/>
      <c r="C439" s="100" t="s">
        <v>1372</v>
      </c>
    </row>
    <row r="440" spans="1:3">
      <c r="A440" s="311"/>
      <c r="B440" s="311"/>
      <c r="C440" s="100" t="s">
        <v>1354</v>
      </c>
    </row>
    <row r="441" spans="1:3">
      <c r="A441" s="311"/>
      <c r="B441" s="311"/>
      <c r="C441" s="99" t="s">
        <v>1355</v>
      </c>
    </row>
    <row r="442" spans="1:3" ht="75">
      <c r="A442" s="311"/>
      <c r="B442" s="311"/>
      <c r="C442" s="100" t="s">
        <v>1453</v>
      </c>
    </row>
    <row r="443" spans="1:3">
      <c r="A443" s="311"/>
      <c r="B443" s="311"/>
      <c r="C443" s="99" t="s">
        <v>1357</v>
      </c>
    </row>
    <row r="444" spans="1:3" ht="45.75" thickBot="1">
      <c r="A444" s="312"/>
      <c r="B444" s="312"/>
      <c r="C444" s="95" t="s">
        <v>1358</v>
      </c>
    </row>
    <row r="445" spans="1:3">
      <c r="A445" s="310" t="s">
        <v>100</v>
      </c>
      <c r="B445" s="310" t="s">
        <v>25</v>
      </c>
      <c r="C445" s="99" t="s">
        <v>101</v>
      </c>
    </row>
    <row r="446" spans="1:3" ht="60">
      <c r="A446" s="311"/>
      <c r="B446" s="311"/>
      <c r="C446" s="100" t="s">
        <v>1454</v>
      </c>
    </row>
    <row r="447" spans="1:3">
      <c r="A447" s="311"/>
      <c r="B447" s="311"/>
      <c r="C447" s="99" t="s">
        <v>1346</v>
      </c>
    </row>
    <row r="448" spans="1:3" ht="60">
      <c r="A448" s="311"/>
      <c r="B448" s="311"/>
      <c r="C448" s="100" t="s">
        <v>1347</v>
      </c>
    </row>
    <row r="449" spans="1:3" ht="75">
      <c r="A449" s="311"/>
      <c r="B449" s="311"/>
      <c r="C449" s="100" t="s">
        <v>1348</v>
      </c>
    </row>
    <row r="450" spans="1:3" ht="30">
      <c r="A450" s="311"/>
      <c r="B450" s="311"/>
      <c r="C450" s="100" t="s">
        <v>1349</v>
      </c>
    </row>
    <row r="451" spans="1:3" ht="30">
      <c r="A451" s="311"/>
      <c r="B451" s="311"/>
      <c r="C451" s="100" t="s">
        <v>1350</v>
      </c>
    </row>
    <row r="452" spans="1:3">
      <c r="A452" s="311"/>
      <c r="B452" s="311"/>
      <c r="C452" s="99" t="s">
        <v>1306</v>
      </c>
    </row>
    <row r="453" spans="1:3">
      <c r="A453" s="311"/>
      <c r="B453" s="311"/>
      <c r="C453" s="100" t="s">
        <v>1351</v>
      </c>
    </row>
    <row r="454" spans="1:3" ht="30">
      <c r="A454" s="311"/>
      <c r="B454" s="311"/>
      <c r="C454" s="100" t="s">
        <v>1352</v>
      </c>
    </row>
    <row r="455" spans="1:3">
      <c r="A455" s="311"/>
      <c r="B455" s="311"/>
      <c r="C455" s="100" t="s">
        <v>1372</v>
      </c>
    </row>
    <row r="456" spans="1:3">
      <c r="A456" s="311"/>
      <c r="B456" s="311"/>
      <c r="C456" s="100" t="s">
        <v>1354</v>
      </c>
    </row>
    <row r="457" spans="1:3">
      <c r="A457" s="311"/>
      <c r="B457" s="311"/>
      <c r="C457" s="99" t="s">
        <v>1355</v>
      </c>
    </row>
    <row r="458" spans="1:3" ht="75">
      <c r="A458" s="311"/>
      <c r="B458" s="311"/>
      <c r="C458" s="100" t="s">
        <v>1455</v>
      </c>
    </row>
    <row r="459" spans="1:3">
      <c r="A459" s="311"/>
      <c r="B459" s="311"/>
      <c r="C459" s="99" t="s">
        <v>1357</v>
      </c>
    </row>
    <row r="460" spans="1:3" ht="45.75" thickBot="1">
      <c r="A460" s="312"/>
      <c r="B460" s="312"/>
      <c r="C460" s="95" t="s">
        <v>1358</v>
      </c>
    </row>
    <row r="461" spans="1:3">
      <c r="A461" s="310" t="s">
        <v>102</v>
      </c>
      <c r="B461" s="310" t="s">
        <v>25</v>
      </c>
      <c r="C461" s="99" t="s">
        <v>103</v>
      </c>
    </row>
    <row r="462" spans="1:3" ht="105">
      <c r="A462" s="311"/>
      <c r="B462" s="311"/>
      <c r="C462" s="100" t="s">
        <v>1456</v>
      </c>
    </row>
    <row r="463" spans="1:3">
      <c r="A463" s="311"/>
      <c r="B463" s="311"/>
      <c r="C463" s="99" t="s">
        <v>1346</v>
      </c>
    </row>
    <row r="464" spans="1:3" ht="60">
      <c r="A464" s="311"/>
      <c r="B464" s="311"/>
      <c r="C464" s="100" t="s">
        <v>1347</v>
      </c>
    </row>
    <row r="465" spans="1:3" ht="75">
      <c r="A465" s="311"/>
      <c r="B465" s="311"/>
      <c r="C465" s="100" t="s">
        <v>1348</v>
      </c>
    </row>
    <row r="466" spans="1:3" ht="30">
      <c r="A466" s="311"/>
      <c r="B466" s="311"/>
      <c r="C466" s="100" t="s">
        <v>1349</v>
      </c>
    </row>
    <row r="467" spans="1:3" ht="30">
      <c r="A467" s="311"/>
      <c r="B467" s="311"/>
      <c r="C467" s="100" t="s">
        <v>1350</v>
      </c>
    </row>
    <row r="468" spans="1:3">
      <c r="A468" s="311"/>
      <c r="B468" s="311"/>
      <c r="C468" s="99" t="s">
        <v>1306</v>
      </c>
    </row>
    <row r="469" spans="1:3">
      <c r="A469" s="311"/>
      <c r="B469" s="311"/>
      <c r="C469" s="100" t="s">
        <v>1457</v>
      </c>
    </row>
    <row r="470" spans="1:3" ht="30">
      <c r="A470" s="311"/>
      <c r="B470" s="311"/>
      <c r="C470" s="100" t="s">
        <v>1352</v>
      </c>
    </row>
    <row r="471" spans="1:3">
      <c r="A471" s="311"/>
      <c r="B471" s="311"/>
      <c r="C471" s="100" t="s">
        <v>1372</v>
      </c>
    </row>
    <row r="472" spans="1:3">
      <c r="A472" s="311"/>
      <c r="B472" s="311"/>
      <c r="C472" s="100" t="s">
        <v>1354</v>
      </c>
    </row>
    <row r="473" spans="1:3">
      <c r="A473" s="311"/>
      <c r="B473" s="311"/>
      <c r="C473" s="99" t="s">
        <v>1355</v>
      </c>
    </row>
    <row r="474" spans="1:3" ht="75">
      <c r="A474" s="311"/>
      <c r="B474" s="311"/>
      <c r="C474" s="100" t="s">
        <v>1458</v>
      </c>
    </row>
    <row r="475" spans="1:3">
      <c r="A475" s="311"/>
      <c r="B475" s="311"/>
      <c r="C475" s="99" t="s">
        <v>1357</v>
      </c>
    </row>
    <row r="476" spans="1:3" ht="45.75" thickBot="1">
      <c r="A476" s="312"/>
      <c r="B476" s="312"/>
      <c r="C476" s="95" t="s">
        <v>1358</v>
      </c>
    </row>
    <row r="477" spans="1:3">
      <c r="A477" s="310" t="s">
        <v>104</v>
      </c>
      <c r="B477" s="310" t="s">
        <v>25</v>
      </c>
      <c r="C477" s="99" t="s">
        <v>105</v>
      </c>
    </row>
    <row r="478" spans="1:3" ht="105">
      <c r="A478" s="311"/>
      <c r="B478" s="311"/>
      <c r="C478" s="100" t="s">
        <v>1459</v>
      </c>
    </row>
    <row r="479" spans="1:3">
      <c r="A479" s="311"/>
      <c r="B479" s="311"/>
      <c r="C479" s="99" t="s">
        <v>1346</v>
      </c>
    </row>
    <row r="480" spans="1:3" ht="60">
      <c r="A480" s="311"/>
      <c r="B480" s="311"/>
      <c r="C480" s="100" t="s">
        <v>1360</v>
      </c>
    </row>
    <row r="481" spans="1:3" ht="75">
      <c r="A481" s="311"/>
      <c r="B481" s="311"/>
      <c r="C481" s="100" t="s">
        <v>1348</v>
      </c>
    </row>
    <row r="482" spans="1:3" ht="45">
      <c r="A482" s="311"/>
      <c r="B482" s="311"/>
      <c r="C482" s="100" t="s">
        <v>1383</v>
      </c>
    </row>
    <row r="483" spans="1:3" ht="30">
      <c r="A483" s="311"/>
      <c r="B483" s="311"/>
      <c r="C483" s="100" t="s">
        <v>1350</v>
      </c>
    </row>
    <row r="484" spans="1:3">
      <c r="A484" s="311"/>
      <c r="B484" s="311"/>
      <c r="C484" s="99" t="s">
        <v>1306</v>
      </c>
    </row>
    <row r="485" spans="1:3">
      <c r="A485" s="311"/>
      <c r="B485" s="311"/>
      <c r="C485" s="100" t="s">
        <v>1351</v>
      </c>
    </row>
    <row r="486" spans="1:3" ht="30">
      <c r="A486" s="311"/>
      <c r="B486" s="311"/>
      <c r="C486" s="100" t="s">
        <v>1352</v>
      </c>
    </row>
    <row r="487" spans="1:3" ht="30">
      <c r="A487" s="311"/>
      <c r="B487" s="311"/>
      <c r="C487" s="100" t="s">
        <v>1362</v>
      </c>
    </row>
    <row r="488" spans="1:3" ht="30">
      <c r="A488" s="311"/>
      <c r="B488" s="311"/>
      <c r="C488" s="100" t="s">
        <v>1364</v>
      </c>
    </row>
    <row r="489" spans="1:3">
      <c r="A489" s="311"/>
      <c r="B489" s="311"/>
      <c r="C489" s="100" t="s">
        <v>1448</v>
      </c>
    </row>
    <row r="490" spans="1:3">
      <c r="A490" s="311"/>
      <c r="B490" s="311"/>
      <c r="C490" s="99" t="s">
        <v>1355</v>
      </c>
    </row>
    <row r="491" spans="1:3" ht="75">
      <c r="A491" s="311"/>
      <c r="B491" s="311"/>
      <c r="C491" s="100" t="s">
        <v>1460</v>
      </c>
    </row>
    <row r="492" spans="1:3">
      <c r="A492" s="311"/>
      <c r="B492" s="311"/>
      <c r="C492" s="99" t="s">
        <v>1357</v>
      </c>
    </row>
    <row r="493" spans="1:3" ht="45.75" thickBot="1">
      <c r="A493" s="312"/>
      <c r="B493" s="312"/>
      <c r="C493" s="95" t="s">
        <v>1358</v>
      </c>
    </row>
    <row r="494" spans="1:3">
      <c r="A494" s="310" t="s">
        <v>106</v>
      </c>
      <c r="B494" s="310" t="s">
        <v>25</v>
      </c>
      <c r="C494" s="99" t="s">
        <v>107</v>
      </c>
    </row>
    <row r="495" spans="1:3" ht="60">
      <c r="A495" s="311"/>
      <c r="B495" s="311"/>
      <c r="C495" s="100" t="s">
        <v>1461</v>
      </c>
    </row>
    <row r="496" spans="1:3">
      <c r="A496" s="311"/>
      <c r="B496" s="311"/>
      <c r="C496" s="99" t="s">
        <v>1346</v>
      </c>
    </row>
    <row r="497" spans="1:3" ht="60">
      <c r="A497" s="311"/>
      <c r="B497" s="311"/>
      <c r="C497" s="100" t="s">
        <v>1347</v>
      </c>
    </row>
    <row r="498" spans="1:3" ht="75">
      <c r="A498" s="311"/>
      <c r="B498" s="311"/>
      <c r="C498" s="100" t="s">
        <v>1348</v>
      </c>
    </row>
    <row r="499" spans="1:3" ht="30">
      <c r="A499" s="311"/>
      <c r="B499" s="311"/>
      <c r="C499" s="100" t="s">
        <v>1349</v>
      </c>
    </row>
    <row r="500" spans="1:3" ht="30">
      <c r="A500" s="311"/>
      <c r="B500" s="311"/>
      <c r="C500" s="100" t="s">
        <v>1350</v>
      </c>
    </row>
    <row r="501" spans="1:3">
      <c r="A501" s="311"/>
      <c r="B501" s="311"/>
      <c r="C501" s="99" t="s">
        <v>1306</v>
      </c>
    </row>
    <row r="502" spans="1:3">
      <c r="A502" s="311"/>
      <c r="B502" s="311"/>
      <c r="C502" s="100" t="s">
        <v>1351</v>
      </c>
    </row>
    <row r="503" spans="1:3" ht="30">
      <c r="A503" s="311"/>
      <c r="B503" s="311"/>
      <c r="C503" s="100" t="s">
        <v>1352</v>
      </c>
    </row>
    <row r="504" spans="1:3">
      <c r="A504" s="311"/>
      <c r="B504" s="311"/>
      <c r="C504" s="100" t="s">
        <v>1372</v>
      </c>
    </row>
    <row r="505" spans="1:3">
      <c r="A505" s="311"/>
      <c r="B505" s="311"/>
      <c r="C505" s="100" t="s">
        <v>1354</v>
      </c>
    </row>
    <row r="506" spans="1:3">
      <c r="A506" s="311"/>
      <c r="B506" s="311"/>
      <c r="C506" s="99" t="s">
        <v>1355</v>
      </c>
    </row>
    <row r="507" spans="1:3" ht="75">
      <c r="A507" s="311"/>
      <c r="B507" s="311"/>
      <c r="C507" s="100" t="s">
        <v>1462</v>
      </c>
    </row>
    <row r="508" spans="1:3">
      <c r="A508" s="311"/>
      <c r="B508" s="311"/>
      <c r="C508" s="99" t="s">
        <v>1357</v>
      </c>
    </row>
    <row r="509" spans="1:3" ht="45.75" thickBot="1">
      <c r="A509" s="312"/>
      <c r="B509" s="312"/>
      <c r="C509" s="95" t="s">
        <v>1358</v>
      </c>
    </row>
    <row r="510" spans="1:3" ht="30">
      <c r="A510" s="310" t="s">
        <v>109</v>
      </c>
      <c r="B510" s="310" t="s">
        <v>28</v>
      </c>
      <c r="C510" s="99" t="s">
        <v>110</v>
      </c>
    </row>
    <row r="511" spans="1:3" ht="75">
      <c r="A511" s="311"/>
      <c r="B511" s="311"/>
      <c r="C511" s="100" t="s">
        <v>1463</v>
      </c>
    </row>
    <row r="512" spans="1:3" ht="60">
      <c r="A512" s="311"/>
      <c r="B512" s="311"/>
      <c r="C512" s="100" t="s">
        <v>1464</v>
      </c>
    </row>
    <row r="513" spans="1:3">
      <c r="A513" s="311"/>
      <c r="B513" s="311"/>
      <c r="C513" s="99" t="s">
        <v>1346</v>
      </c>
    </row>
    <row r="514" spans="1:3" ht="45">
      <c r="A514" s="311"/>
      <c r="B514" s="311"/>
      <c r="C514" s="100" t="s">
        <v>1465</v>
      </c>
    </row>
    <row r="515" spans="1:3">
      <c r="A515" s="311"/>
      <c r="B515" s="311"/>
      <c r="C515" s="100" t="s">
        <v>1466</v>
      </c>
    </row>
    <row r="516" spans="1:3" ht="30">
      <c r="A516" s="311"/>
      <c r="B516" s="311"/>
      <c r="C516" s="100" t="s">
        <v>1467</v>
      </c>
    </row>
    <row r="517" spans="1:3">
      <c r="A517" s="311"/>
      <c r="B517" s="311"/>
      <c r="C517" s="99" t="s">
        <v>1392</v>
      </c>
    </row>
    <row r="518" spans="1:3" ht="30">
      <c r="A518" s="311"/>
      <c r="B518" s="311"/>
      <c r="C518" s="100" t="s">
        <v>1468</v>
      </c>
    </row>
    <row r="519" spans="1:3" ht="30">
      <c r="A519" s="311"/>
      <c r="B519" s="311"/>
      <c r="C519" s="100" t="s">
        <v>1362</v>
      </c>
    </row>
    <row r="520" spans="1:3" ht="30">
      <c r="A520" s="311"/>
      <c r="B520" s="311"/>
      <c r="C520" s="100" t="s">
        <v>1364</v>
      </c>
    </row>
    <row r="521" spans="1:3">
      <c r="A521" s="311"/>
      <c r="B521" s="311"/>
      <c r="C521" s="100" t="s">
        <v>1401</v>
      </c>
    </row>
    <row r="522" spans="1:3" ht="45">
      <c r="A522" s="311"/>
      <c r="B522" s="311"/>
      <c r="C522" s="100" t="s">
        <v>1383</v>
      </c>
    </row>
    <row r="523" spans="1:3">
      <c r="A523" s="311"/>
      <c r="B523" s="311"/>
      <c r="C523" s="100" t="s">
        <v>1469</v>
      </c>
    </row>
    <row r="524" spans="1:3">
      <c r="A524" s="311"/>
      <c r="B524" s="311"/>
      <c r="C524" s="99" t="s">
        <v>1470</v>
      </c>
    </row>
    <row r="525" spans="1:3">
      <c r="A525" s="311"/>
      <c r="B525" s="311"/>
      <c r="C525" s="100" t="s">
        <v>1471</v>
      </c>
    </row>
    <row r="526" spans="1:3">
      <c r="A526" s="311"/>
      <c r="B526" s="311"/>
      <c r="C526" s="100" t="s">
        <v>1472</v>
      </c>
    </row>
    <row r="527" spans="1:3">
      <c r="A527" s="311"/>
      <c r="B527" s="311"/>
      <c r="C527" s="100" t="s">
        <v>1473</v>
      </c>
    </row>
    <row r="528" spans="1:3">
      <c r="A528" s="311"/>
      <c r="B528" s="311"/>
      <c r="C528" s="99" t="s">
        <v>1355</v>
      </c>
    </row>
    <row r="529" spans="1:3" ht="90">
      <c r="A529" s="311"/>
      <c r="B529" s="311"/>
      <c r="C529" s="100" t="s">
        <v>1474</v>
      </c>
    </row>
    <row r="530" spans="1:3">
      <c r="A530" s="311"/>
      <c r="B530" s="311"/>
      <c r="C530" s="99" t="s">
        <v>1475</v>
      </c>
    </row>
    <row r="531" spans="1:3" ht="45.75" thickBot="1">
      <c r="A531" s="312"/>
      <c r="B531" s="312"/>
      <c r="C531" s="102" t="s">
        <v>1358</v>
      </c>
    </row>
    <row r="532" spans="1:3">
      <c r="A532" s="310" t="s">
        <v>111</v>
      </c>
      <c r="B532" s="310" t="s">
        <v>25</v>
      </c>
      <c r="C532" s="99" t="s">
        <v>112</v>
      </c>
    </row>
    <row r="533" spans="1:3" ht="60">
      <c r="A533" s="311"/>
      <c r="B533" s="311"/>
      <c r="C533" s="100" t="s">
        <v>1476</v>
      </c>
    </row>
    <row r="534" spans="1:3" ht="45.75" thickBot="1">
      <c r="A534" s="312"/>
      <c r="B534" s="312"/>
      <c r="C534" s="95" t="s">
        <v>1477</v>
      </c>
    </row>
    <row r="535" spans="1:3">
      <c r="A535" s="310" t="s">
        <v>113</v>
      </c>
      <c r="B535" s="310" t="s">
        <v>25</v>
      </c>
      <c r="C535" s="99" t="s">
        <v>114</v>
      </c>
    </row>
    <row r="536" spans="1:3" ht="60">
      <c r="A536" s="311"/>
      <c r="B536" s="311"/>
      <c r="C536" s="100" t="s">
        <v>1476</v>
      </c>
    </row>
    <row r="537" spans="1:3" ht="45.75" thickBot="1">
      <c r="A537" s="312"/>
      <c r="B537" s="312"/>
      <c r="C537" s="95" t="s">
        <v>1478</v>
      </c>
    </row>
    <row r="538" spans="1:3">
      <c r="A538" s="310" t="s">
        <v>115</v>
      </c>
      <c r="B538" s="310" t="s">
        <v>25</v>
      </c>
      <c r="C538" s="99" t="s">
        <v>116</v>
      </c>
    </row>
    <row r="539" spans="1:3" ht="45">
      <c r="A539" s="311"/>
      <c r="B539" s="311"/>
      <c r="C539" s="100" t="s">
        <v>1479</v>
      </c>
    </row>
    <row r="540" spans="1:3" ht="30">
      <c r="A540" s="311"/>
      <c r="B540" s="311"/>
      <c r="C540" s="100" t="s">
        <v>1480</v>
      </c>
    </row>
    <row r="541" spans="1:3">
      <c r="A541" s="311"/>
      <c r="B541" s="311"/>
      <c r="C541" s="100" t="s">
        <v>1481</v>
      </c>
    </row>
    <row r="542" spans="1:3">
      <c r="A542" s="311"/>
      <c r="B542" s="311"/>
      <c r="C542" s="100" t="s">
        <v>1482</v>
      </c>
    </row>
    <row r="543" spans="1:3" ht="30">
      <c r="A543" s="311"/>
      <c r="B543" s="311"/>
      <c r="C543" s="100" t="s">
        <v>1483</v>
      </c>
    </row>
    <row r="544" spans="1:3" ht="15.75" thickBot="1">
      <c r="A544" s="312"/>
      <c r="B544" s="312"/>
      <c r="C544" s="95" t="s">
        <v>1484</v>
      </c>
    </row>
    <row r="545" spans="1:3" ht="30">
      <c r="A545" s="310" t="s">
        <v>117</v>
      </c>
      <c r="B545" s="310" t="s">
        <v>28</v>
      </c>
      <c r="C545" s="99" t="s">
        <v>118</v>
      </c>
    </row>
    <row r="546" spans="1:3" ht="105">
      <c r="A546" s="311"/>
      <c r="B546" s="311"/>
      <c r="C546" s="100" t="s">
        <v>1485</v>
      </c>
    </row>
    <row r="547" spans="1:3" ht="60">
      <c r="A547" s="311"/>
      <c r="B547" s="311"/>
      <c r="C547" s="100" t="s">
        <v>1464</v>
      </c>
    </row>
    <row r="548" spans="1:3">
      <c r="A548" s="311"/>
      <c r="B548" s="311"/>
      <c r="C548" s="99" t="s">
        <v>1346</v>
      </c>
    </row>
    <row r="549" spans="1:3" ht="45">
      <c r="A549" s="311"/>
      <c r="B549" s="311"/>
      <c r="C549" s="100" t="s">
        <v>1465</v>
      </c>
    </row>
    <row r="550" spans="1:3">
      <c r="A550" s="311"/>
      <c r="B550" s="311"/>
      <c r="C550" s="100" t="s">
        <v>1466</v>
      </c>
    </row>
    <row r="551" spans="1:3" ht="30">
      <c r="A551" s="311"/>
      <c r="B551" s="311"/>
      <c r="C551" s="100" t="s">
        <v>1486</v>
      </c>
    </row>
    <row r="552" spans="1:3">
      <c r="A552" s="311"/>
      <c r="B552" s="311"/>
      <c r="C552" s="99" t="s">
        <v>1392</v>
      </c>
    </row>
    <row r="553" spans="1:3" ht="30">
      <c r="A553" s="311"/>
      <c r="B553" s="311"/>
      <c r="C553" s="100" t="s">
        <v>1468</v>
      </c>
    </row>
    <row r="554" spans="1:3" ht="30">
      <c r="A554" s="311"/>
      <c r="B554" s="311"/>
      <c r="C554" s="100" t="s">
        <v>1362</v>
      </c>
    </row>
    <row r="555" spans="1:3" ht="30">
      <c r="A555" s="311"/>
      <c r="B555" s="311"/>
      <c r="C555" s="100" t="s">
        <v>1364</v>
      </c>
    </row>
    <row r="556" spans="1:3">
      <c r="A556" s="311"/>
      <c r="B556" s="311"/>
      <c r="C556" s="100" t="s">
        <v>1487</v>
      </c>
    </row>
    <row r="557" spans="1:3">
      <c r="A557" s="311"/>
      <c r="B557" s="311"/>
      <c r="C557" s="100" t="s">
        <v>1401</v>
      </c>
    </row>
    <row r="558" spans="1:3" ht="45">
      <c r="A558" s="311"/>
      <c r="B558" s="311"/>
      <c r="C558" s="100" t="s">
        <v>1383</v>
      </c>
    </row>
    <row r="559" spans="1:3">
      <c r="A559" s="311"/>
      <c r="B559" s="311"/>
      <c r="C559" s="100" t="s">
        <v>1469</v>
      </c>
    </row>
    <row r="560" spans="1:3">
      <c r="A560" s="311"/>
      <c r="B560" s="311"/>
      <c r="C560" s="99" t="s">
        <v>1355</v>
      </c>
    </row>
    <row r="561" spans="1:3" ht="90">
      <c r="A561" s="311"/>
      <c r="B561" s="311"/>
      <c r="C561" s="100" t="s">
        <v>1488</v>
      </c>
    </row>
    <row r="562" spans="1:3">
      <c r="A562" s="311"/>
      <c r="B562" s="311"/>
      <c r="C562" s="99" t="s">
        <v>1475</v>
      </c>
    </row>
    <row r="563" spans="1:3" ht="45.75" thickBot="1">
      <c r="A563" s="312"/>
      <c r="B563" s="312"/>
      <c r="C563" s="102" t="s">
        <v>1358</v>
      </c>
    </row>
    <row r="564" spans="1:3" ht="30">
      <c r="A564" s="310" t="s">
        <v>119</v>
      </c>
      <c r="B564" s="310" t="s">
        <v>28</v>
      </c>
      <c r="C564" s="99" t="s">
        <v>120</v>
      </c>
    </row>
    <row r="565" spans="1:3" ht="75">
      <c r="A565" s="311"/>
      <c r="B565" s="311"/>
      <c r="C565" s="100" t="s">
        <v>1489</v>
      </c>
    </row>
    <row r="566" spans="1:3" ht="60">
      <c r="A566" s="311"/>
      <c r="B566" s="311"/>
      <c r="C566" s="100" t="s">
        <v>1464</v>
      </c>
    </row>
    <row r="567" spans="1:3">
      <c r="A567" s="311"/>
      <c r="B567" s="311"/>
      <c r="C567" s="99" t="s">
        <v>1346</v>
      </c>
    </row>
    <row r="568" spans="1:3" ht="45">
      <c r="A568" s="311"/>
      <c r="B568" s="311"/>
      <c r="C568" s="100" t="s">
        <v>1465</v>
      </c>
    </row>
    <row r="569" spans="1:3">
      <c r="A569" s="311"/>
      <c r="B569" s="311"/>
      <c r="C569" s="100" t="s">
        <v>1466</v>
      </c>
    </row>
    <row r="570" spans="1:3" ht="30">
      <c r="A570" s="311"/>
      <c r="B570" s="311"/>
      <c r="C570" s="100" t="s">
        <v>1486</v>
      </c>
    </row>
    <row r="571" spans="1:3">
      <c r="A571" s="311"/>
      <c r="B571" s="311"/>
      <c r="C571" s="99" t="s">
        <v>1392</v>
      </c>
    </row>
    <row r="572" spans="1:3" ht="30">
      <c r="A572" s="311"/>
      <c r="B572" s="311"/>
      <c r="C572" s="100" t="s">
        <v>1468</v>
      </c>
    </row>
    <row r="573" spans="1:3" ht="30">
      <c r="A573" s="311"/>
      <c r="B573" s="311"/>
      <c r="C573" s="100" t="s">
        <v>1362</v>
      </c>
    </row>
    <row r="574" spans="1:3" ht="30">
      <c r="A574" s="311"/>
      <c r="B574" s="311"/>
      <c r="C574" s="100" t="s">
        <v>1364</v>
      </c>
    </row>
    <row r="575" spans="1:3">
      <c r="A575" s="311"/>
      <c r="B575" s="311"/>
      <c r="C575" s="100" t="s">
        <v>1487</v>
      </c>
    </row>
    <row r="576" spans="1:3">
      <c r="A576" s="311"/>
      <c r="B576" s="311"/>
      <c r="C576" s="100" t="s">
        <v>1401</v>
      </c>
    </row>
    <row r="577" spans="1:3" ht="45">
      <c r="A577" s="311"/>
      <c r="B577" s="311"/>
      <c r="C577" s="100" t="s">
        <v>1383</v>
      </c>
    </row>
    <row r="578" spans="1:3">
      <c r="A578" s="311"/>
      <c r="B578" s="311"/>
      <c r="C578" s="100" t="s">
        <v>1469</v>
      </c>
    </row>
    <row r="579" spans="1:3">
      <c r="A579" s="311"/>
      <c r="B579" s="311"/>
      <c r="C579" s="99" t="s">
        <v>1355</v>
      </c>
    </row>
    <row r="580" spans="1:3" ht="90">
      <c r="A580" s="311"/>
      <c r="B580" s="311"/>
      <c r="C580" s="100" t="s">
        <v>1488</v>
      </c>
    </row>
    <row r="581" spans="1:3">
      <c r="A581" s="311"/>
      <c r="B581" s="311"/>
      <c r="C581" s="99" t="s">
        <v>1475</v>
      </c>
    </row>
    <row r="582" spans="1:3" ht="45.75" thickBot="1">
      <c r="A582" s="312"/>
      <c r="B582" s="312"/>
      <c r="C582" s="102" t="s">
        <v>1358</v>
      </c>
    </row>
    <row r="583" spans="1:3">
      <c r="A583" s="310" t="s">
        <v>121</v>
      </c>
      <c r="B583" s="310" t="s">
        <v>28</v>
      </c>
      <c r="C583" s="99" t="s">
        <v>122</v>
      </c>
    </row>
    <row r="584" spans="1:3" ht="60">
      <c r="A584" s="311"/>
      <c r="B584" s="311"/>
      <c r="C584" s="100" t="s">
        <v>1490</v>
      </c>
    </row>
    <row r="585" spans="1:3" ht="60">
      <c r="A585" s="311"/>
      <c r="B585" s="311"/>
      <c r="C585" s="100" t="s">
        <v>1464</v>
      </c>
    </row>
    <row r="586" spans="1:3">
      <c r="A586" s="311"/>
      <c r="B586" s="311"/>
      <c r="C586" s="99" t="s">
        <v>1346</v>
      </c>
    </row>
    <row r="587" spans="1:3" ht="45">
      <c r="A587" s="311"/>
      <c r="B587" s="311"/>
      <c r="C587" s="100" t="s">
        <v>1465</v>
      </c>
    </row>
    <row r="588" spans="1:3">
      <c r="A588" s="311"/>
      <c r="B588" s="311"/>
      <c r="C588" s="100" t="s">
        <v>1466</v>
      </c>
    </row>
    <row r="589" spans="1:3" ht="30">
      <c r="A589" s="311"/>
      <c r="B589" s="311"/>
      <c r="C589" s="100" t="s">
        <v>1486</v>
      </c>
    </row>
    <row r="590" spans="1:3">
      <c r="A590" s="311"/>
      <c r="B590" s="311"/>
      <c r="C590" s="99" t="s">
        <v>1392</v>
      </c>
    </row>
    <row r="591" spans="1:3" ht="30">
      <c r="A591" s="311"/>
      <c r="B591" s="311"/>
      <c r="C591" s="100" t="s">
        <v>1468</v>
      </c>
    </row>
    <row r="592" spans="1:3" ht="30">
      <c r="A592" s="311"/>
      <c r="B592" s="311"/>
      <c r="C592" s="100" t="s">
        <v>1362</v>
      </c>
    </row>
    <row r="593" spans="1:3" ht="30">
      <c r="A593" s="311"/>
      <c r="B593" s="311"/>
      <c r="C593" s="100" t="s">
        <v>1364</v>
      </c>
    </row>
    <row r="594" spans="1:3">
      <c r="A594" s="311"/>
      <c r="B594" s="311"/>
      <c r="C594" s="100" t="s">
        <v>1487</v>
      </c>
    </row>
    <row r="595" spans="1:3">
      <c r="A595" s="311"/>
      <c r="B595" s="311"/>
      <c r="C595" s="100" t="s">
        <v>1401</v>
      </c>
    </row>
    <row r="596" spans="1:3" ht="45">
      <c r="A596" s="311"/>
      <c r="B596" s="311"/>
      <c r="C596" s="100" t="s">
        <v>1383</v>
      </c>
    </row>
    <row r="597" spans="1:3">
      <c r="A597" s="311"/>
      <c r="B597" s="311"/>
      <c r="C597" s="100" t="s">
        <v>1469</v>
      </c>
    </row>
    <row r="598" spans="1:3">
      <c r="A598" s="311"/>
      <c r="B598" s="311"/>
      <c r="C598" s="103">
        <v>0.21</v>
      </c>
    </row>
    <row r="599" spans="1:3" ht="90">
      <c r="A599" s="311"/>
      <c r="B599" s="311"/>
      <c r="C599" s="100" t="s">
        <v>1488</v>
      </c>
    </row>
    <row r="600" spans="1:3">
      <c r="A600" s="311"/>
      <c r="B600" s="311"/>
      <c r="C600" s="99" t="s">
        <v>1475</v>
      </c>
    </row>
    <row r="601" spans="1:3" ht="45.75" thickBot="1">
      <c r="A601" s="312"/>
      <c r="B601" s="312"/>
      <c r="C601" s="102" t="s">
        <v>1358</v>
      </c>
    </row>
    <row r="602" spans="1:3">
      <c r="A602" s="310" t="s">
        <v>123</v>
      </c>
      <c r="B602" s="310" t="s">
        <v>25</v>
      </c>
      <c r="C602" s="99" t="s">
        <v>124</v>
      </c>
    </row>
    <row r="603" spans="1:3" ht="75">
      <c r="A603" s="311"/>
      <c r="B603" s="311"/>
      <c r="C603" s="100" t="s">
        <v>1491</v>
      </c>
    </row>
    <row r="604" spans="1:3" ht="60">
      <c r="A604" s="311"/>
      <c r="B604" s="311"/>
      <c r="C604" s="100" t="s">
        <v>1464</v>
      </c>
    </row>
    <row r="605" spans="1:3">
      <c r="A605" s="311"/>
      <c r="B605" s="311"/>
      <c r="C605" s="99" t="s">
        <v>1346</v>
      </c>
    </row>
    <row r="606" spans="1:3" ht="45">
      <c r="A606" s="311"/>
      <c r="B606" s="311"/>
      <c r="C606" s="100" t="s">
        <v>1465</v>
      </c>
    </row>
    <row r="607" spans="1:3">
      <c r="A607" s="311"/>
      <c r="B607" s="311"/>
      <c r="C607" s="100" t="s">
        <v>1466</v>
      </c>
    </row>
    <row r="608" spans="1:3" ht="30">
      <c r="A608" s="311"/>
      <c r="B608" s="311"/>
      <c r="C608" s="100" t="s">
        <v>1486</v>
      </c>
    </row>
    <row r="609" spans="1:3">
      <c r="A609" s="311"/>
      <c r="B609" s="311"/>
      <c r="C609" s="99" t="s">
        <v>1392</v>
      </c>
    </row>
    <row r="610" spans="1:3" ht="30">
      <c r="A610" s="311"/>
      <c r="B610" s="311"/>
      <c r="C610" s="100" t="s">
        <v>1468</v>
      </c>
    </row>
    <row r="611" spans="1:3" ht="30">
      <c r="A611" s="311"/>
      <c r="B611" s="311"/>
      <c r="C611" s="100" t="s">
        <v>1362</v>
      </c>
    </row>
    <row r="612" spans="1:3" ht="30">
      <c r="A612" s="311"/>
      <c r="B612" s="311"/>
      <c r="C612" s="100" t="s">
        <v>1364</v>
      </c>
    </row>
    <row r="613" spans="1:3">
      <c r="A613" s="311"/>
      <c r="B613" s="311"/>
      <c r="C613" s="100" t="s">
        <v>1487</v>
      </c>
    </row>
    <row r="614" spans="1:3">
      <c r="A614" s="311"/>
      <c r="B614" s="311"/>
      <c r="C614" s="100" t="s">
        <v>1401</v>
      </c>
    </row>
    <row r="615" spans="1:3" ht="45">
      <c r="A615" s="311"/>
      <c r="B615" s="311"/>
      <c r="C615" s="100" t="s">
        <v>1383</v>
      </c>
    </row>
    <row r="616" spans="1:3">
      <c r="A616" s="311"/>
      <c r="B616" s="311"/>
      <c r="C616" s="100" t="s">
        <v>1469</v>
      </c>
    </row>
    <row r="617" spans="1:3">
      <c r="A617" s="311"/>
      <c r="B617" s="311"/>
      <c r="C617" s="99" t="s">
        <v>1355</v>
      </c>
    </row>
    <row r="618" spans="1:3" ht="90">
      <c r="A618" s="311"/>
      <c r="B618" s="311"/>
      <c r="C618" s="100" t="s">
        <v>1492</v>
      </c>
    </row>
    <row r="619" spans="1:3">
      <c r="A619" s="311"/>
      <c r="B619" s="311"/>
      <c r="C619" s="99" t="s">
        <v>1475</v>
      </c>
    </row>
    <row r="620" spans="1:3" ht="45.75" thickBot="1">
      <c r="A620" s="312"/>
      <c r="B620" s="312"/>
      <c r="C620" s="102" t="s">
        <v>1358</v>
      </c>
    </row>
    <row r="621" spans="1:3">
      <c r="A621" s="310" t="s">
        <v>125</v>
      </c>
      <c r="B621" s="310" t="s">
        <v>25</v>
      </c>
      <c r="C621" s="99" t="s">
        <v>126</v>
      </c>
    </row>
    <row r="622" spans="1:3" ht="60">
      <c r="A622" s="311"/>
      <c r="B622" s="311"/>
      <c r="C622" s="100" t="s">
        <v>1493</v>
      </c>
    </row>
    <row r="623" spans="1:3" ht="60">
      <c r="A623" s="311"/>
      <c r="B623" s="311"/>
      <c r="C623" s="100" t="s">
        <v>1464</v>
      </c>
    </row>
    <row r="624" spans="1:3">
      <c r="A624" s="311"/>
      <c r="B624" s="311"/>
      <c r="C624" s="99" t="s">
        <v>1346</v>
      </c>
    </row>
    <row r="625" spans="1:3" ht="45">
      <c r="A625" s="311"/>
      <c r="B625" s="311"/>
      <c r="C625" s="100" t="s">
        <v>1465</v>
      </c>
    </row>
    <row r="626" spans="1:3">
      <c r="A626" s="311"/>
      <c r="B626" s="311"/>
      <c r="C626" s="100" t="s">
        <v>1466</v>
      </c>
    </row>
    <row r="627" spans="1:3" ht="30">
      <c r="A627" s="311"/>
      <c r="B627" s="311"/>
      <c r="C627" s="100" t="s">
        <v>1486</v>
      </c>
    </row>
    <row r="628" spans="1:3">
      <c r="A628" s="311"/>
      <c r="B628" s="311"/>
      <c r="C628" s="99" t="s">
        <v>1392</v>
      </c>
    </row>
    <row r="629" spans="1:3" ht="30">
      <c r="A629" s="311"/>
      <c r="B629" s="311"/>
      <c r="C629" s="100" t="s">
        <v>1468</v>
      </c>
    </row>
    <row r="630" spans="1:3" ht="30">
      <c r="A630" s="311"/>
      <c r="B630" s="311"/>
      <c r="C630" s="100" t="s">
        <v>1362</v>
      </c>
    </row>
    <row r="631" spans="1:3" ht="30">
      <c r="A631" s="311"/>
      <c r="B631" s="311"/>
      <c r="C631" s="100" t="s">
        <v>1364</v>
      </c>
    </row>
    <row r="632" spans="1:3">
      <c r="A632" s="311"/>
      <c r="B632" s="311"/>
      <c r="C632" s="100" t="s">
        <v>1487</v>
      </c>
    </row>
    <row r="633" spans="1:3">
      <c r="A633" s="311"/>
      <c r="B633" s="311"/>
      <c r="C633" s="100" t="s">
        <v>1401</v>
      </c>
    </row>
    <row r="634" spans="1:3" ht="45">
      <c r="A634" s="311"/>
      <c r="B634" s="311"/>
      <c r="C634" s="100" t="s">
        <v>1383</v>
      </c>
    </row>
    <row r="635" spans="1:3">
      <c r="A635" s="311"/>
      <c r="B635" s="311"/>
      <c r="C635" s="100" t="s">
        <v>1469</v>
      </c>
    </row>
    <row r="636" spans="1:3">
      <c r="A636" s="311"/>
      <c r="B636" s="311"/>
      <c r="C636" s="99" t="s">
        <v>1355</v>
      </c>
    </row>
    <row r="637" spans="1:3" ht="90">
      <c r="A637" s="311"/>
      <c r="B637" s="311"/>
      <c r="C637" s="100" t="s">
        <v>1492</v>
      </c>
    </row>
    <row r="638" spans="1:3">
      <c r="A638" s="311"/>
      <c r="B638" s="311"/>
      <c r="C638" s="99" t="s">
        <v>1475</v>
      </c>
    </row>
    <row r="639" spans="1:3" ht="45.75" thickBot="1">
      <c r="A639" s="312"/>
      <c r="B639" s="312"/>
      <c r="C639" s="102" t="s">
        <v>1358</v>
      </c>
    </row>
    <row r="640" spans="1:3" ht="30">
      <c r="A640" s="310" t="s">
        <v>127</v>
      </c>
      <c r="B640" s="310" t="s">
        <v>28</v>
      </c>
      <c r="C640" s="99" t="s">
        <v>128</v>
      </c>
    </row>
    <row r="641" spans="1:3" ht="60">
      <c r="A641" s="311"/>
      <c r="B641" s="311"/>
      <c r="C641" s="100" t="s">
        <v>1494</v>
      </c>
    </row>
    <row r="642" spans="1:3" ht="30">
      <c r="A642" s="311"/>
      <c r="B642" s="311"/>
      <c r="C642" s="100" t="s">
        <v>1480</v>
      </c>
    </row>
    <row r="643" spans="1:3">
      <c r="A643" s="311"/>
      <c r="B643" s="311"/>
      <c r="C643" s="100" t="s">
        <v>1481</v>
      </c>
    </row>
    <row r="644" spans="1:3">
      <c r="A644" s="311"/>
      <c r="B644" s="311"/>
      <c r="C644" s="100" t="s">
        <v>1482</v>
      </c>
    </row>
    <row r="645" spans="1:3" ht="45">
      <c r="A645" s="311"/>
      <c r="B645" s="311"/>
      <c r="C645" s="100" t="s">
        <v>1495</v>
      </c>
    </row>
    <row r="646" spans="1:3" ht="15.75" thickBot="1">
      <c r="A646" s="312"/>
      <c r="B646" s="312"/>
      <c r="C646" s="95" t="s">
        <v>1496</v>
      </c>
    </row>
    <row r="647" spans="1:3">
      <c r="A647" s="310" t="s">
        <v>129</v>
      </c>
      <c r="B647" s="310" t="s">
        <v>28</v>
      </c>
      <c r="C647" s="99" t="s">
        <v>130</v>
      </c>
    </row>
    <row r="648" spans="1:3">
      <c r="A648" s="311"/>
      <c r="B648" s="311"/>
      <c r="C648" s="100" t="s">
        <v>1497</v>
      </c>
    </row>
    <row r="649" spans="1:3">
      <c r="A649" s="311"/>
      <c r="B649" s="311"/>
      <c r="C649" s="100" t="s">
        <v>1498</v>
      </c>
    </row>
    <row r="650" spans="1:3" ht="30">
      <c r="A650" s="311"/>
      <c r="B650" s="311"/>
      <c r="C650" s="100" t="s">
        <v>1499</v>
      </c>
    </row>
    <row r="651" spans="1:3">
      <c r="A651" s="311"/>
      <c r="B651" s="311"/>
      <c r="C651" s="100" t="s">
        <v>1500</v>
      </c>
    </row>
    <row r="652" spans="1:3">
      <c r="A652" s="311"/>
      <c r="B652" s="311"/>
      <c r="C652" s="100" t="s">
        <v>1501</v>
      </c>
    </row>
    <row r="653" spans="1:3">
      <c r="A653" s="311"/>
      <c r="B653" s="311"/>
      <c r="C653" s="100" t="s">
        <v>1502</v>
      </c>
    </row>
    <row r="654" spans="1:3">
      <c r="A654" s="311"/>
      <c r="B654" s="311"/>
      <c r="C654" s="100" t="s">
        <v>1503</v>
      </c>
    </row>
    <row r="655" spans="1:3">
      <c r="A655" s="311"/>
      <c r="B655" s="311"/>
      <c r="C655" s="100" t="s">
        <v>1504</v>
      </c>
    </row>
    <row r="656" spans="1:3" ht="60">
      <c r="A656" s="311"/>
      <c r="B656" s="311"/>
      <c r="C656" s="100" t="s">
        <v>1505</v>
      </c>
    </row>
    <row r="657" spans="1:3" ht="45">
      <c r="A657" s="311"/>
      <c r="B657" s="311"/>
      <c r="C657" s="100" t="s">
        <v>1506</v>
      </c>
    </row>
    <row r="658" spans="1:3" ht="60.75" thickBot="1">
      <c r="A658" s="312"/>
      <c r="B658" s="312"/>
      <c r="C658" s="95" t="s">
        <v>1507</v>
      </c>
    </row>
    <row r="659" spans="1:3">
      <c r="A659" s="310" t="s">
        <v>131</v>
      </c>
      <c r="B659" s="310" t="s">
        <v>28</v>
      </c>
      <c r="C659" s="99" t="s">
        <v>132</v>
      </c>
    </row>
    <row r="660" spans="1:3">
      <c r="A660" s="311"/>
      <c r="B660" s="311"/>
      <c r="C660" s="100" t="s">
        <v>1508</v>
      </c>
    </row>
    <row r="661" spans="1:3">
      <c r="A661" s="311"/>
      <c r="B661" s="311"/>
      <c r="C661" s="100" t="s">
        <v>1509</v>
      </c>
    </row>
    <row r="662" spans="1:3">
      <c r="A662" s="311"/>
      <c r="B662" s="311"/>
      <c r="C662" s="100" t="s">
        <v>1510</v>
      </c>
    </row>
    <row r="663" spans="1:3">
      <c r="A663" s="311"/>
      <c r="B663" s="311"/>
      <c r="C663" s="100" t="s">
        <v>1511</v>
      </c>
    </row>
    <row r="664" spans="1:3">
      <c r="A664" s="311"/>
      <c r="B664" s="311"/>
      <c r="C664" s="100" t="s">
        <v>1512</v>
      </c>
    </row>
    <row r="665" spans="1:3">
      <c r="A665" s="311"/>
      <c r="B665" s="311"/>
      <c r="C665" s="100" t="s">
        <v>1513</v>
      </c>
    </row>
    <row r="666" spans="1:3" ht="45">
      <c r="A666" s="311"/>
      <c r="B666" s="311"/>
      <c r="C666" s="100" t="s">
        <v>1514</v>
      </c>
    </row>
    <row r="667" spans="1:3">
      <c r="A667" s="311"/>
      <c r="B667" s="311"/>
      <c r="C667" s="100" t="s">
        <v>1515</v>
      </c>
    </row>
    <row r="668" spans="1:3">
      <c r="A668" s="311"/>
      <c r="B668" s="311"/>
      <c r="C668" s="100" t="s">
        <v>1516</v>
      </c>
    </row>
    <row r="669" spans="1:3">
      <c r="A669" s="311"/>
      <c r="B669" s="311"/>
      <c r="C669" s="100" t="s">
        <v>1517</v>
      </c>
    </row>
    <row r="670" spans="1:3" ht="30">
      <c r="A670" s="311"/>
      <c r="B670" s="311"/>
      <c r="C670" s="100" t="s">
        <v>1518</v>
      </c>
    </row>
    <row r="671" spans="1:3" ht="30">
      <c r="A671" s="311"/>
      <c r="B671" s="311"/>
      <c r="C671" s="100" t="s">
        <v>1519</v>
      </c>
    </row>
    <row r="672" spans="1:3">
      <c r="A672" s="311"/>
      <c r="B672" s="311"/>
      <c r="C672" s="100" t="s">
        <v>1520</v>
      </c>
    </row>
    <row r="673" spans="1:3" ht="222" customHeight="1" thickBot="1">
      <c r="A673" s="311"/>
      <c r="B673" s="311"/>
      <c r="C673" s="102"/>
    </row>
    <row r="674" spans="1:3">
      <c r="A674" s="310" t="s">
        <v>133</v>
      </c>
      <c r="B674" s="310" t="s">
        <v>25</v>
      </c>
      <c r="C674" s="99" t="s">
        <v>134</v>
      </c>
    </row>
    <row r="675" spans="1:3" ht="75">
      <c r="A675" s="311"/>
      <c r="B675" s="311"/>
      <c r="C675" s="100" t="s">
        <v>1521</v>
      </c>
    </row>
    <row r="676" spans="1:3" ht="60">
      <c r="A676" s="311"/>
      <c r="B676" s="311"/>
      <c r="C676" s="100" t="s">
        <v>1464</v>
      </c>
    </row>
    <row r="677" spans="1:3">
      <c r="A677" s="311"/>
      <c r="B677" s="311"/>
      <c r="C677" s="99" t="s">
        <v>1346</v>
      </c>
    </row>
    <row r="678" spans="1:3" ht="45">
      <c r="A678" s="311"/>
      <c r="B678" s="311"/>
      <c r="C678" s="100" t="s">
        <v>1465</v>
      </c>
    </row>
    <row r="679" spans="1:3">
      <c r="A679" s="311"/>
      <c r="B679" s="311"/>
      <c r="C679" s="100" t="s">
        <v>1466</v>
      </c>
    </row>
    <row r="680" spans="1:3" ht="30">
      <c r="A680" s="311"/>
      <c r="B680" s="311"/>
      <c r="C680" s="100" t="s">
        <v>1486</v>
      </c>
    </row>
    <row r="681" spans="1:3">
      <c r="A681" s="311"/>
      <c r="B681" s="311"/>
      <c r="C681" s="99" t="s">
        <v>1392</v>
      </c>
    </row>
    <row r="682" spans="1:3" ht="30">
      <c r="A682" s="311"/>
      <c r="B682" s="311"/>
      <c r="C682" s="100" t="s">
        <v>1468</v>
      </c>
    </row>
    <row r="683" spans="1:3" ht="30">
      <c r="A683" s="311"/>
      <c r="B683" s="311"/>
      <c r="C683" s="100" t="s">
        <v>1362</v>
      </c>
    </row>
    <row r="684" spans="1:3" ht="30">
      <c r="A684" s="311"/>
      <c r="B684" s="311"/>
      <c r="C684" s="100" t="s">
        <v>1364</v>
      </c>
    </row>
    <row r="685" spans="1:3">
      <c r="A685" s="311"/>
      <c r="B685" s="311"/>
      <c r="C685" s="100" t="s">
        <v>1487</v>
      </c>
    </row>
    <row r="686" spans="1:3">
      <c r="A686" s="311"/>
      <c r="B686" s="311"/>
      <c r="C686" s="100" t="s">
        <v>1401</v>
      </c>
    </row>
    <row r="687" spans="1:3" ht="45">
      <c r="A687" s="311"/>
      <c r="B687" s="311"/>
      <c r="C687" s="100" t="s">
        <v>1383</v>
      </c>
    </row>
    <row r="688" spans="1:3">
      <c r="A688" s="311"/>
      <c r="B688" s="311"/>
      <c r="C688" s="100" t="s">
        <v>1469</v>
      </c>
    </row>
    <row r="689" spans="1:3">
      <c r="A689" s="311"/>
      <c r="B689" s="311"/>
      <c r="C689" s="99" t="s">
        <v>1355</v>
      </c>
    </row>
    <row r="690" spans="1:3" ht="90">
      <c r="A690" s="311"/>
      <c r="B690" s="311"/>
      <c r="C690" s="100" t="s">
        <v>1492</v>
      </c>
    </row>
    <row r="691" spans="1:3">
      <c r="A691" s="311"/>
      <c r="B691" s="311"/>
      <c r="C691" s="99" t="s">
        <v>1475</v>
      </c>
    </row>
    <row r="692" spans="1:3" ht="45.75" thickBot="1">
      <c r="A692" s="312"/>
      <c r="B692" s="312"/>
      <c r="C692" s="102" t="s">
        <v>1358</v>
      </c>
    </row>
    <row r="693" spans="1:3">
      <c r="A693" s="310" t="s">
        <v>135</v>
      </c>
      <c r="B693" s="310" t="s">
        <v>28</v>
      </c>
      <c r="C693" s="99" t="s">
        <v>136</v>
      </c>
    </row>
    <row r="694" spans="1:3" ht="75">
      <c r="A694" s="311"/>
      <c r="B694" s="311"/>
      <c r="C694" s="100" t="s">
        <v>1522</v>
      </c>
    </row>
    <row r="695" spans="1:3" ht="60">
      <c r="A695" s="311"/>
      <c r="B695" s="311"/>
      <c r="C695" s="100" t="s">
        <v>1464</v>
      </c>
    </row>
    <row r="696" spans="1:3">
      <c r="A696" s="311"/>
      <c r="B696" s="311"/>
      <c r="C696" s="99" t="s">
        <v>1346</v>
      </c>
    </row>
    <row r="697" spans="1:3" ht="45">
      <c r="A697" s="311"/>
      <c r="B697" s="311"/>
      <c r="C697" s="100" t="s">
        <v>1465</v>
      </c>
    </row>
    <row r="698" spans="1:3">
      <c r="A698" s="311"/>
      <c r="B698" s="311"/>
      <c r="C698" s="100" t="s">
        <v>1466</v>
      </c>
    </row>
    <row r="699" spans="1:3" ht="30">
      <c r="A699" s="311"/>
      <c r="B699" s="311"/>
      <c r="C699" s="100" t="s">
        <v>1486</v>
      </c>
    </row>
    <row r="700" spans="1:3">
      <c r="A700" s="311"/>
      <c r="B700" s="311"/>
      <c r="C700" s="99" t="s">
        <v>1392</v>
      </c>
    </row>
    <row r="701" spans="1:3" ht="30">
      <c r="A701" s="311"/>
      <c r="B701" s="311"/>
      <c r="C701" s="100" t="s">
        <v>1468</v>
      </c>
    </row>
    <row r="702" spans="1:3" ht="30">
      <c r="A702" s="311"/>
      <c r="B702" s="311"/>
      <c r="C702" s="100" t="s">
        <v>1362</v>
      </c>
    </row>
    <row r="703" spans="1:3" ht="30">
      <c r="A703" s="311"/>
      <c r="B703" s="311"/>
      <c r="C703" s="100" t="s">
        <v>1364</v>
      </c>
    </row>
    <row r="704" spans="1:3">
      <c r="A704" s="311"/>
      <c r="B704" s="311"/>
      <c r="C704" s="100" t="s">
        <v>1487</v>
      </c>
    </row>
    <row r="705" spans="1:3">
      <c r="A705" s="311"/>
      <c r="B705" s="311"/>
      <c r="C705" s="100" t="s">
        <v>1401</v>
      </c>
    </row>
    <row r="706" spans="1:3" ht="45">
      <c r="A706" s="311"/>
      <c r="B706" s="311"/>
      <c r="C706" s="100" t="s">
        <v>1383</v>
      </c>
    </row>
    <row r="707" spans="1:3">
      <c r="A707" s="311"/>
      <c r="B707" s="311"/>
      <c r="C707" s="100" t="s">
        <v>1469</v>
      </c>
    </row>
    <row r="708" spans="1:3">
      <c r="A708" s="311"/>
      <c r="B708" s="311"/>
      <c r="C708" s="99" t="s">
        <v>1355</v>
      </c>
    </row>
    <row r="709" spans="1:3" ht="90">
      <c r="A709" s="311"/>
      <c r="B709" s="311"/>
      <c r="C709" s="100" t="s">
        <v>1488</v>
      </c>
    </row>
    <row r="710" spans="1:3">
      <c r="A710" s="311"/>
      <c r="B710" s="311"/>
      <c r="C710" s="99" t="s">
        <v>1475</v>
      </c>
    </row>
    <row r="711" spans="1:3" ht="45.75" thickBot="1">
      <c r="A711" s="312"/>
      <c r="B711" s="312"/>
      <c r="C711" s="102" t="s">
        <v>1358</v>
      </c>
    </row>
    <row r="712" spans="1:3">
      <c r="A712" s="310" t="s">
        <v>137</v>
      </c>
      <c r="B712" s="310" t="s">
        <v>28</v>
      </c>
      <c r="C712" s="99" t="s">
        <v>138</v>
      </c>
    </row>
    <row r="713" spans="1:3" ht="105">
      <c r="A713" s="311"/>
      <c r="B713" s="311"/>
      <c r="C713" s="100" t="s">
        <v>1523</v>
      </c>
    </row>
    <row r="714" spans="1:3" ht="60">
      <c r="A714" s="311"/>
      <c r="B714" s="311"/>
      <c r="C714" s="100" t="s">
        <v>1464</v>
      </c>
    </row>
    <row r="715" spans="1:3">
      <c r="A715" s="311"/>
      <c r="B715" s="311"/>
      <c r="C715" s="99" t="s">
        <v>1346</v>
      </c>
    </row>
    <row r="716" spans="1:3" ht="45">
      <c r="A716" s="311"/>
      <c r="B716" s="311"/>
      <c r="C716" s="100" t="s">
        <v>1465</v>
      </c>
    </row>
    <row r="717" spans="1:3">
      <c r="A717" s="311"/>
      <c r="B717" s="311"/>
      <c r="C717" s="100" t="s">
        <v>1466</v>
      </c>
    </row>
    <row r="718" spans="1:3" ht="30">
      <c r="A718" s="311"/>
      <c r="B718" s="311"/>
      <c r="C718" s="100" t="s">
        <v>1486</v>
      </c>
    </row>
    <row r="719" spans="1:3" ht="30">
      <c r="A719" s="311"/>
      <c r="B719" s="311"/>
      <c r="C719" s="100" t="s">
        <v>1524</v>
      </c>
    </row>
    <row r="720" spans="1:3">
      <c r="A720" s="311"/>
      <c r="B720" s="311"/>
      <c r="C720" s="99" t="s">
        <v>1392</v>
      </c>
    </row>
    <row r="721" spans="1:3" ht="30">
      <c r="A721" s="311"/>
      <c r="B721" s="311"/>
      <c r="C721" s="100" t="s">
        <v>1468</v>
      </c>
    </row>
    <row r="722" spans="1:3" ht="30">
      <c r="A722" s="311"/>
      <c r="B722" s="311"/>
      <c r="C722" s="100" t="s">
        <v>1362</v>
      </c>
    </row>
    <row r="723" spans="1:3" ht="30">
      <c r="A723" s="311"/>
      <c r="B723" s="311"/>
      <c r="C723" s="100" t="s">
        <v>1364</v>
      </c>
    </row>
    <row r="724" spans="1:3">
      <c r="A724" s="311"/>
      <c r="B724" s="311"/>
      <c r="C724" s="100" t="s">
        <v>1487</v>
      </c>
    </row>
    <row r="725" spans="1:3">
      <c r="A725" s="311"/>
      <c r="B725" s="311"/>
      <c r="C725" s="100" t="s">
        <v>1525</v>
      </c>
    </row>
    <row r="726" spans="1:3" ht="30">
      <c r="A726" s="311"/>
      <c r="B726" s="311"/>
      <c r="C726" s="100" t="s">
        <v>1526</v>
      </c>
    </row>
    <row r="727" spans="1:3">
      <c r="A727" s="311"/>
      <c r="B727" s="311"/>
      <c r="C727" s="100" t="s">
        <v>1527</v>
      </c>
    </row>
    <row r="728" spans="1:3" ht="45">
      <c r="A728" s="311"/>
      <c r="B728" s="311"/>
      <c r="C728" s="100" t="s">
        <v>1528</v>
      </c>
    </row>
    <row r="729" spans="1:3" ht="30">
      <c r="A729" s="311"/>
      <c r="B729" s="311"/>
      <c r="C729" s="100" t="s">
        <v>1529</v>
      </c>
    </row>
    <row r="730" spans="1:3" ht="30">
      <c r="A730" s="311"/>
      <c r="B730" s="311"/>
      <c r="C730" s="100" t="s">
        <v>1530</v>
      </c>
    </row>
    <row r="731" spans="1:3" ht="45">
      <c r="A731" s="311"/>
      <c r="B731" s="311"/>
      <c r="C731" s="100" t="s">
        <v>1531</v>
      </c>
    </row>
    <row r="732" spans="1:3">
      <c r="A732" s="311"/>
      <c r="B732" s="311"/>
      <c r="C732" s="100" t="s">
        <v>1401</v>
      </c>
    </row>
    <row r="733" spans="1:3" ht="45">
      <c r="A733" s="311"/>
      <c r="B733" s="311"/>
      <c r="C733" s="100" t="s">
        <v>1383</v>
      </c>
    </row>
    <row r="734" spans="1:3">
      <c r="A734" s="311"/>
      <c r="B734" s="311"/>
      <c r="C734" s="100" t="s">
        <v>1469</v>
      </c>
    </row>
    <row r="735" spans="1:3">
      <c r="A735" s="311"/>
      <c r="B735" s="311"/>
      <c r="C735" s="99" t="s">
        <v>1355</v>
      </c>
    </row>
    <row r="736" spans="1:3" ht="90">
      <c r="A736" s="311"/>
      <c r="B736" s="311"/>
      <c r="C736" s="100" t="s">
        <v>1488</v>
      </c>
    </row>
    <row r="737" spans="1:3">
      <c r="A737" s="311"/>
      <c r="B737" s="311"/>
      <c r="C737" s="99" t="s">
        <v>1475</v>
      </c>
    </row>
    <row r="738" spans="1:3" ht="45.75" thickBot="1">
      <c r="A738" s="312"/>
      <c r="B738" s="312"/>
      <c r="C738" s="102" t="s">
        <v>1358</v>
      </c>
    </row>
    <row r="739" spans="1:3">
      <c r="A739" s="310" t="s">
        <v>139</v>
      </c>
      <c r="B739" s="310" t="s">
        <v>28</v>
      </c>
      <c r="C739" s="99" t="s">
        <v>140</v>
      </c>
    </row>
    <row r="740" spans="1:3" ht="105">
      <c r="A740" s="311"/>
      <c r="B740" s="311"/>
      <c r="C740" s="100" t="s">
        <v>1532</v>
      </c>
    </row>
    <row r="741" spans="1:3" ht="60">
      <c r="A741" s="311"/>
      <c r="B741" s="311"/>
      <c r="C741" s="100" t="s">
        <v>1464</v>
      </c>
    </row>
    <row r="742" spans="1:3">
      <c r="A742" s="311"/>
      <c r="B742" s="311"/>
      <c r="C742" s="99" t="s">
        <v>1346</v>
      </c>
    </row>
    <row r="743" spans="1:3" ht="45">
      <c r="A743" s="311"/>
      <c r="B743" s="311"/>
      <c r="C743" s="100" t="s">
        <v>1465</v>
      </c>
    </row>
    <row r="744" spans="1:3">
      <c r="A744" s="311"/>
      <c r="B744" s="311"/>
      <c r="C744" s="100" t="s">
        <v>1466</v>
      </c>
    </row>
    <row r="745" spans="1:3" ht="30">
      <c r="A745" s="311"/>
      <c r="B745" s="311"/>
      <c r="C745" s="100" t="s">
        <v>1486</v>
      </c>
    </row>
    <row r="746" spans="1:3" ht="30">
      <c r="A746" s="311"/>
      <c r="B746" s="311"/>
      <c r="C746" s="100" t="s">
        <v>1524</v>
      </c>
    </row>
    <row r="747" spans="1:3">
      <c r="A747" s="311"/>
      <c r="B747" s="311"/>
      <c r="C747" s="99" t="s">
        <v>1392</v>
      </c>
    </row>
    <row r="748" spans="1:3" ht="30">
      <c r="A748" s="311"/>
      <c r="B748" s="311"/>
      <c r="C748" s="100" t="s">
        <v>1468</v>
      </c>
    </row>
    <row r="749" spans="1:3" ht="30">
      <c r="A749" s="311"/>
      <c r="B749" s="311"/>
      <c r="C749" s="100" t="s">
        <v>1362</v>
      </c>
    </row>
    <row r="750" spans="1:3" ht="30">
      <c r="A750" s="311"/>
      <c r="B750" s="311"/>
      <c r="C750" s="100" t="s">
        <v>1364</v>
      </c>
    </row>
    <row r="751" spans="1:3">
      <c r="A751" s="311"/>
      <c r="B751" s="311"/>
      <c r="C751" s="100" t="s">
        <v>1487</v>
      </c>
    </row>
    <row r="752" spans="1:3">
      <c r="A752" s="311"/>
      <c r="B752" s="311"/>
      <c r="C752" s="100" t="s">
        <v>1525</v>
      </c>
    </row>
    <row r="753" spans="1:3" ht="30">
      <c r="A753" s="311"/>
      <c r="B753" s="311"/>
      <c r="C753" s="100" t="s">
        <v>1526</v>
      </c>
    </row>
    <row r="754" spans="1:3">
      <c r="A754" s="311"/>
      <c r="B754" s="311"/>
      <c r="C754" s="100" t="s">
        <v>1527</v>
      </c>
    </row>
    <row r="755" spans="1:3" ht="45">
      <c r="A755" s="311"/>
      <c r="B755" s="311"/>
      <c r="C755" s="100" t="s">
        <v>1528</v>
      </c>
    </row>
    <row r="756" spans="1:3" ht="30">
      <c r="A756" s="311"/>
      <c r="B756" s="311"/>
      <c r="C756" s="100" t="s">
        <v>1529</v>
      </c>
    </row>
    <row r="757" spans="1:3" ht="30">
      <c r="A757" s="311"/>
      <c r="B757" s="311"/>
      <c r="C757" s="100" t="s">
        <v>1530</v>
      </c>
    </row>
    <row r="758" spans="1:3" ht="45">
      <c r="A758" s="311"/>
      <c r="B758" s="311"/>
      <c r="C758" s="100" t="s">
        <v>1531</v>
      </c>
    </row>
    <row r="759" spans="1:3">
      <c r="A759" s="311"/>
      <c r="B759" s="311"/>
      <c r="C759" s="100" t="s">
        <v>1401</v>
      </c>
    </row>
    <row r="760" spans="1:3" ht="45">
      <c r="A760" s="311"/>
      <c r="B760" s="311"/>
      <c r="C760" s="100" t="s">
        <v>1383</v>
      </c>
    </row>
    <row r="761" spans="1:3">
      <c r="A761" s="311"/>
      <c r="B761" s="311"/>
      <c r="C761" s="100" t="s">
        <v>1469</v>
      </c>
    </row>
    <row r="762" spans="1:3">
      <c r="A762" s="311"/>
      <c r="B762" s="311"/>
      <c r="C762" s="99" t="s">
        <v>1355</v>
      </c>
    </row>
    <row r="763" spans="1:3" ht="90">
      <c r="A763" s="311"/>
      <c r="B763" s="311"/>
      <c r="C763" s="100" t="s">
        <v>1488</v>
      </c>
    </row>
    <row r="764" spans="1:3">
      <c r="A764" s="311"/>
      <c r="B764" s="311"/>
      <c r="C764" s="99" t="s">
        <v>1475</v>
      </c>
    </row>
    <row r="765" spans="1:3" ht="45.75" thickBot="1">
      <c r="A765" s="312"/>
      <c r="B765" s="312"/>
      <c r="C765" s="102" t="s">
        <v>1358</v>
      </c>
    </row>
    <row r="766" spans="1:3">
      <c r="A766" s="310" t="s">
        <v>141</v>
      </c>
      <c r="B766" s="310" t="s">
        <v>28</v>
      </c>
      <c r="C766" s="99" t="s">
        <v>142</v>
      </c>
    </row>
    <row r="767" spans="1:3" ht="105">
      <c r="A767" s="311"/>
      <c r="B767" s="311"/>
      <c r="C767" s="100" t="s">
        <v>1533</v>
      </c>
    </row>
    <row r="768" spans="1:3" ht="60">
      <c r="A768" s="311"/>
      <c r="B768" s="311"/>
      <c r="C768" s="100" t="s">
        <v>1464</v>
      </c>
    </row>
    <row r="769" spans="1:3">
      <c r="A769" s="311"/>
      <c r="B769" s="311"/>
      <c r="C769" s="99" t="s">
        <v>1346</v>
      </c>
    </row>
    <row r="770" spans="1:3" ht="45">
      <c r="A770" s="311"/>
      <c r="B770" s="311"/>
      <c r="C770" s="100" t="s">
        <v>1465</v>
      </c>
    </row>
    <row r="771" spans="1:3">
      <c r="A771" s="311"/>
      <c r="B771" s="311"/>
      <c r="C771" s="100" t="s">
        <v>1466</v>
      </c>
    </row>
    <row r="772" spans="1:3" ht="30">
      <c r="A772" s="311"/>
      <c r="B772" s="311"/>
      <c r="C772" s="100" t="s">
        <v>1486</v>
      </c>
    </row>
    <row r="773" spans="1:3" ht="30">
      <c r="A773" s="311"/>
      <c r="B773" s="311"/>
      <c r="C773" s="100" t="s">
        <v>1524</v>
      </c>
    </row>
    <row r="774" spans="1:3">
      <c r="A774" s="311"/>
      <c r="B774" s="311"/>
      <c r="C774" s="99" t="s">
        <v>1392</v>
      </c>
    </row>
    <row r="775" spans="1:3" ht="30">
      <c r="A775" s="311"/>
      <c r="B775" s="311"/>
      <c r="C775" s="100" t="s">
        <v>1468</v>
      </c>
    </row>
    <row r="776" spans="1:3" ht="30">
      <c r="A776" s="311"/>
      <c r="B776" s="311"/>
      <c r="C776" s="100" t="s">
        <v>1362</v>
      </c>
    </row>
    <row r="777" spans="1:3" ht="30">
      <c r="A777" s="311"/>
      <c r="B777" s="311"/>
      <c r="C777" s="100" t="s">
        <v>1364</v>
      </c>
    </row>
    <row r="778" spans="1:3">
      <c r="A778" s="311"/>
      <c r="B778" s="311"/>
      <c r="C778" s="100" t="s">
        <v>1487</v>
      </c>
    </row>
    <row r="779" spans="1:3">
      <c r="A779" s="311"/>
      <c r="B779" s="311"/>
      <c r="C779" s="100" t="s">
        <v>1525</v>
      </c>
    </row>
    <row r="780" spans="1:3" ht="30">
      <c r="A780" s="311"/>
      <c r="B780" s="311"/>
      <c r="C780" s="100" t="s">
        <v>1526</v>
      </c>
    </row>
    <row r="781" spans="1:3">
      <c r="A781" s="311"/>
      <c r="B781" s="311"/>
      <c r="C781" s="100" t="s">
        <v>1527</v>
      </c>
    </row>
    <row r="782" spans="1:3" ht="45">
      <c r="A782" s="311"/>
      <c r="B782" s="311"/>
      <c r="C782" s="100" t="s">
        <v>1528</v>
      </c>
    </row>
    <row r="783" spans="1:3" ht="30">
      <c r="A783" s="311"/>
      <c r="B783" s="311"/>
      <c r="C783" s="100" t="s">
        <v>1529</v>
      </c>
    </row>
    <row r="784" spans="1:3" ht="30">
      <c r="A784" s="311"/>
      <c r="B784" s="311"/>
      <c r="C784" s="100" t="s">
        <v>1530</v>
      </c>
    </row>
    <row r="785" spans="1:3" ht="45">
      <c r="A785" s="311"/>
      <c r="B785" s="311"/>
      <c r="C785" s="100" t="s">
        <v>1531</v>
      </c>
    </row>
    <row r="786" spans="1:3">
      <c r="A786" s="311"/>
      <c r="B786" s="311"/>
      <c r="C786" s="100" t="s">
        <v>1401</v>
      </c>
    </row>
    <row r="787" spans="1:3" ht="45">
      <c r="A787" s="311"/>
      <c r="B787" s="311"/>
      <c r="C787" s="100" t="s">
        <v>1383</v>
      </c>
    </row>
    <row r="788" spans="1:3">
      <c r="A788" s="311"/>
      <c r="B788" s="311"/>
      <c r="C788" s="100" t="s">
        <v>1469</v>
      </c>
    </row>
    <row r="789" spans="1:3">
      <c r="A789" s="311"/>
      <c r="B789" s="311"/>
      <c r="C789" s="99" t="s">
        <v>1355</v>
      </c>
    </row>
    <row r="790" spans="1:3" ht="90">
      <c r="A790" s="311"/>
      <c r="B790" s="311"/>
      <c r="C790" s="100" t="s">
        <v>1488</v>
      </c>
    </row>
    <row r="791" spans="1:3">
      <c r="A791" s="311"/>
      <c r="B791" s="311"/>
      <c r="C791" s="99" t="s">
        <v>1475</v>
      </c>
    </row>
    <row r="792" spans="1:3" ht="45.75" thickBot="1">
      <c r="A792" s="312"/>
      <c r="B792" s="312"/>
      <c r="C792" s="102" t="s">
        <v>1358</v>
      </c>
    </row>
    <row r="793" spans="1:3">
      <c r="A793" s="310" t="s">
        <v>143</v>
      </c>
      <c r="B793" s="310" t="s">
        <v>28</v>
      </c>
      <c r="C793" s="99" t="s">
        <v>144</v>
      </c>
    </row>
    <row r="794" spans="1:3" ht="105">
      <c r="A794" s="311"/>
      <c r="B794" s="311"/>
      <c r="C794" s="100" t="s">
        <v>1534</v>
      </c>
    </row>
    <row r="795" spans="1:3" ht="60">
      <c r="A795" s="311"/>
      <c r="B795" s="311"/>
      <c r="C795" s="100" t="s">
        <v>1464</v>
      </c>
    </row>
    <row r="796" spans="1:3">
      <c r="A796" s="311"/>
      <c r="B796" s="311"/>
      <c r="C796" s="99" t="s">
        <v>1346</v>
      </c>
    </row>
    <row r="797" spans="1:3" ht="45">
      <c r="A797" s="311"/>
      <c r="B797" s="311"/>
      <c r="C797" s="100" t="s">
        <v>1465</v>
      </c>
    </row>
    <row r="798" spans="1:3">
      <c r="A798" s="311"/>
      <c r="B798" s="311"/>
      <c r="C798" s="100" t="s">
        <v>1466</v>
      </c>
    </row>
    <row r="799" spans="1:3" ht="30">
      <c r="A799" s="311"/>
      <c r="B799" s="311"/>
      <c r="C799" s="100" t="s">
        <v>1486</v>
      </c>
    </row>
    <row r="800" spans="1:3" ht="30">
      <c r="A800" s="311"/>
      <c r="B800" s="311"/>
      <c r="C800" s="100" t="s">
        <v>1524</v>
      </c>
    </row>
    <row r="801" spans="1:3">
      <c r="A801" s="311"/>
      <c r="B801" s="311"/>
      <c r="C801" s="99" t="s">
        <v>1392</v>
      </c>
    </row>
    <row r="802" spans="1:3" ht="30">
      <c r="A802" s="311"/>
      <c r="B802" s="311"/>
      <c r="C802" s="100" t="s">
        <v>1468</v>
      </c>
    </row>
    <row r="803" spans="1:3" ht="30">
      <c r="A803" s="311"/>
      <c r="B803" s="311"/>
      <c r="C803" s="100" t="s">
        <v>1362</v>
      </c>
    </row>
    <row r="804" spans="1:3" ht="30">
      <c r="A804" s="311"/>
      <c r="B804" s="311"/>
      <c r="C804" s="100" t="s">
        <v>1364</v>
      </c>
    </row>
    <row r="805" spans="1:3">
      <c r="A805" s="311"/>
      <c r="B805" s="311"/>
      <c r="C805" s="100" t="s">
        <v>1487</v>
      </c>
    </row>
    <row r="806" spans="1:3">
      <c r="A806" s="311"/>
      <c r="B806" s="311"/>
      <c r="C806" s="100" t="s">
        <v>1525</v>
      </c>
    </row>
    <row r="807" spans="1:3" ht="30">
      <c r="A807" s="311"/>
      <c r="B807" s="311"/>
      <c r="C807" s="100" t="s">
        <v>1526</v>
      </c>
    </row>
    <row r="808" spans="1:3">
      <c r="A808" s="311"/>
      <c r="B808" s="311"/>
      <c r="C808" s="100" t="s">
        <v>1527</v>
      </c>
    </row>
    <row r="809" spans="1:3" ht="45">
      <c r="A809" s="311"/>
      <c r="B809" s="311"/>
      <c r="C809" s="100" t="s">
        <v>1528</v>
      </c>
    </row>
    <row r="810" spans="1:3" ht="30">
      <c r="A810" s="311"/>
      <c r="B810" s="311"/>
      <c r="C810" s="100" t="s">
        <v>1529</v>
      </c>
    </row>
    <row r="811" spans="1:3" ht="30">
      <c r="A811" s="311"/>
      <c r="B811" s="311"/>
      <c r="C811" s="100" t="s">
        <v>1530</v>
      </c>
    </row>
    <row r="812" spans="1:3" ht="45">
      <c r="A812" s="311"/>
      <c r="B812" s="311"/>
      <c r="C812" s="100" t="s">
        <v>1531</v>
      </c>
    </row>
    <row r="813" spans="1:3">
      <c r="A813" s="311"/>
      <c r="B813" s="311"/>
      <c r="C813" s="100" t="s">
        <v>1401</v>
      </c>
    </row>
    <row r="814" spans="1:3" ht="45">
      <c r="A814" s="311"/>
      <c r="B814" s="311"/>
      <c r="C814" s="100" t="s">
        <v>1383</v>
      </c>
    </row>
    <row r="815" spans="1:3">
      <c r="A815" s="311"/>
      <c r="B815" s="311"/>
      <c r="C815" s="100" t="s">
        <v>1469</v>
      </c>
    </row>
    <row r="816" spans="1:3">
      <c r="A816" s="311"/>
      <c r="B816" s="311"/>
      <c r="C816" s="99" t="s">
        <v>1355</v>
      </c>
    </row>
    <row r="817" spans="1:3" ht="90">
      <c r="A817" s="311"/>
      <c r="B817" s="311"/>
      <c r="C817" s="100" t="s">
        <v>1488</v>
      </c>
    </row>
    <row r="818" spans="1:3">
      <c r="A818" s="311"/>
      <c r="B818" s="311"/>
      <c r="C818" s="99" t="s">
        <v>1475</v>
      </c>
    </row>
    <row r="819" spans="1:3" ht="45.75" thickBot="1">
      <c r="A819" s="312"/>
      <c r="B819" s="312"/>
      <c r="C819" s="102" t="s">
        <v>1358</v>
      </c>
    </row>
    <row r="820" spans="1:3">
      <c r="A820" s="310" t="s">
        <v>145</v>
      </c>
      <c r="B820" s="310" t="s">
        <v>28</v>
      </c>
      <c r="C820" s="99" t="s">
        <v>146</v>
      </c>
    </row>
    <row r="821" spans="1:3" ht="30">
      <c r="A821" s="311"/>
      <c r="B821" s="311"/>
      <c r="C821" s="100" t="s">
        <v>1535</v>
      </c>
    </row>
    <row r="822" spans="1:3">
      <c r="A822" s="311"/>
      <c r="B822" s="311"/>
      <c r="C822" s="100" t="s">
        <v>1536</v>
      </c>
    </row>
    <row r="823" spans="1:3">
      <c r="A823" s="311"/>
      <c r="B823" s="311"/>
      <c r="C823" s="100" t="s">
        <v>1537</v>
      </c>
    </row>
    <row r="824" spans="1:3">
      <c r="A824" s="311"/>
      <c r="B824" s="311"/>
      <c r="C824" s="100" t="s">
        <v>1538</v>
      </c>
    </row>
    <row r="825" spans="1:3">
      <c r="A825" s="311"/>
      <c r="B825" s="311"/>
      <c r="C825" s="100" t="s">
        <v>1539</v>
      </c>
    </row>
    <row r="826" spans="1:3" ht="30">
      <c r="A826" s="311"/>
      <c r="B826" s="311"/>
      <c r="C826" s="100" t="s">
        <v>1390</v>
      </c>
    </row>
    <row r="827" spans="1:3" ht="30">
      <c r="A827" s="311"/>
      <c r="B827" s="311"/>
      <c r="C827" s="100" t="s">
        <v>1524</v>
      </c>
    </row>
    <row r="828" spans="1:3">
      <c r="A828" s="311"/>
      <c r="B828" s="311"/>
      <c r="C828" s="100" t="s">
        <v>1392</v>
      </c>
    </row>
    <row r="829" spans="1:3" ht="30">
      <c r="A829" s="311"/>
      <c r="B829" s="311"/>
      <c r="C829" s="100" t="s">
        <v>1540</v>
      </c>
    </row>
    <row r="830" spans="1:3" ht="30">
      <c r="A830" s="311"/>
      <c r="B830" s="311"/>
      <c r="C830" s="100" t="s">
        <v>1541</v>
      </c>
    </row>
    <row r="831" spans="1:3" ht="60">
      <c r="A831" s="311"/>
      <c r="B831" s="311"/>
      <c r="C831" s="100" t="s">
        <v>1542</v>
      </c>
    </row>
    <row r="832" spans="1:3" ht="45">
      <c r="A832" s="311"/>
      <c r="B832" s="311"/>
      <c r="C832" s="100" t="s">
        <v>1543</v>
      </c>
    </row>
    <row r="833" spans="1:3" ht="30">
      <c r="A833" s="311"/>
      <c r="B833" s="311"/>
      <c r="C833" s="100" t="s">
        <v>1526</v>
      </c>
    </row>
    <row r="834" spans="1:3" ht="60">
      <c r="A834" s="311"/>
      <c r="B834" s="311"/>
      <c r="C834" s="100" t="s">
        <v>1544</v>
      </c>
    </row>
    <row r="835" spans="1:3" ht="45">
      <c r="A835" s="311"/>
      <c r="B835" s="311"/>
      <c r="C835" s="100" t="s">
        <v>1545</v>
      </c>
    </row>
    <row r="836" spans="1:3" ht="30">
      <c r="A836" s="311"/>
      <c r="B836" s="311"/>
      <c r="C836" s="100" t="s">
        <v>1530</v>
      </c>
    </row>
    <row r="837" spans="1:3" ht="45">
      <c r="A837" s="311"/>
      <c r="B837" s="311"/>
      <c r="C837" s="104" t="s">
        <v>1546</v>
      </c>
    </row>
    <row r="838" spans="1:3">
      <c r="A838" s="311"/>
      <c r="B838" s="311"/>
      <c r="C838" s="99" t="s">
        <v>1355</v>
      </c>
    </row>
    <row r="839" spans="1:3" ht="90">
      <c r="A839" s="311"/>
      <c r="B839" s="311"/>
      <c r="C839" s="100" t="s">
        <v>1547</v>
      </c>
    </row>
    <row r="840" spans="1:3">
      <c r="A840" s="311"/>
      <c r="B840" s="311"/>
      <c r="C840" s="99" t="s">
        <v>1475</v>
      </c>
    </row>
    <row r="841" spans="1:3" ht="45.75" thickBot="1">
      <c r="A841" s="311"/>
      <c r="B841" s="311"/>
      <c r="C841" s="102" t="s">
        <v>1358</v>
      </c>
    </row>
    <row r="842" spans="1:3">
      <c r="A842" s="310" t="s">
        <v>147</v>
      </c>
      <c r="B842" s="310" t="s">
        <v>28</v>
      </c>
      <c r="C842" s="99" t="s">
        <v>148</v>
      </c>
    </row>
    <row r="843" spans="1:3" ht="30">
      <c r="A843" s="311"/>
      <c r="B843" s="311"/>
      <c r="C843" s="100" t="s">
        <v>1548</v>
      </c>
    </row>
    <row r="844" spans="1:3">
      <c r="A844" s="311"/>
      <c r="B844" s="311"/>
      <c r="C844" s="100" t="s">
        <v>1536</v>
      </c>
    </row>
    <row r="845" spans="1:3">
      <c r="A845" s="311"/>
      <c r="B845" s="311"/>
      <c r="C845" s="100" t="s">
        <v>1537</v>
      </c>
    </row>
    <row r="846" spans="1:3">
      <c r="A846" s="311"/>
      <c r="B846" s="311"/>
      <c r="C846" s="100" t="s">
        <v>1538</v>
      </c>
    </row>
    <row r="847" spans="1:3">
      <c r="A847" s="311"/>
      <c r="B847" s="311"/>
      <c r="C847" s="100" t="s">
        <v>1539</v>
      </c>
    </row>
    <row r="848" spans="1:3" ht="30">
      <c r="A848" s="311"/>
      <c r="B848" s="311"/>
      <c r="C848" s="100" t="s">
        <v>1390</v>
      </c>
    </row>
    <row r="849" spans="1:3" ht="30">
      <c r="A849" s="311"/>
      <c r="B849" s="311"/>
      <c r="C849" s="100" t="s">
        <v>1524</v>
      </c>
    </row>
    <row r="850" spans="1:3">
      <c r="A850" s="311"/>
      <c r="B850" s="311"/>
      <c r="C850" s="100" t="s">
        <v>1392</v>
      </c>
    </row>
    <row r="851" spans="1:3" ht="30">
      <c r="A851" s="311"/>
      <c r="B851" s="311"/>
      <c r="C851" s="100" t="s">
        <v>1549</v>
      </c>
    </row>
    <row r="852" spans="1:3" ht="30">
      <c r="A852" s="311"/>
      <c r="B852" s="311"/>
      <c r="C852" s="100" t="s">
        <v>1541</v>
      </c>
    </row>
    <row r="853" spans="1:3" ht="60">
      <c r="A853" s="311"/>
      <c r="B853" s="311"/>
      <c r="C853" s="100" t="s">
        <v>1542</v>
      </c>
    </row>
    <row r="854" spans="1:3" ht="45">
      <c r="A854" s="311"/>
      <c r="B854" s="311"/>
      <c r="C854" s="100" t="s">
        <v>1543</v>
      </c>
    </row>
    <row r="855" spans="1:3" ht="30">
      <c r="A855" s="311"/>
      <c r="B855" s="311"/>
      <c r="C855" s="100" t="s">
        <v>1526</v>
      </c>
    </row>
    <row r="856" spans="1:3" ht="60">
      <c r="A856" s="311"/>
      <c r="B856" s="311"/>
      <c r="C856" s="100" t="s">
        <v>1544</v>
      </c>
    </row>
    <row r="857" spans="1:3" ht="45">
      <c r="A857" s="311"/>
      <c r="B857" s="311"/>
      <c r="C857" s="100" t="s">
        <v>1545</v>
      </c>
    </row>
    <row r="858" spans="1:3" ht="30">
      <c r="A858" s="311"/>
      <c r="B858" s="311"/>
      <c r="C858" s="100" t="s">
        <v>1530</v>
      </c>
    </row>
    <row r="859" spans="1:3" ht="45">
      <c r="A859" s="311"/>
      <c r="B859" s="311"/>
      <c r="C859" s="104" t="s">
        <v>1546</v>
      </c>
    </row>
    <row r="860" spans="1:3">
      <c r="A860" s="311"/>
      <c r="B860" s="311"/>
      <c r="C860" s="99" t="s">
        <v>1355</v>
      </c>
    </row>
    <row r="861" spans="1:3" ht="90">
      <c r="A861" s="311"/>
      <c r="B861" s="311"/>
      <c r="C861" s="100" t="s">
        <v>1547</v>
      </c>
    </row>
    <row r="862" spans="1:3">
      <c r="A862" s="311"/>
      <c r="B862" s="311"/>
      <c r="C862" s="99" t="s">
        <v>1475</v>
      </c>
    </row>
    <row r="863" spans="1:3" ht="45.75" thickBot="1">
      <c r="A863" s="311"/>
      <c r="B863" s="311"/>
      <c r="C863" s="102" t="s">
        <v>1358</v>
      </c>
    </row>
    <row r="864" spans="1:3">
      <c r="A864" s="310" t="s">
        <v>149</v>
      </c>
      <c r="B864" s="310" t="s">
        <v>28</v>
      </c>
      <c r="C864" s="99" t="s">
        <v>150</v>
      </c>
    </row>
    <row r="865" spans="1:3" ht="60">
      <c r="A865" s="311"/>
      <c r="B865" s="311"/>
      <c r="C865" s="100" t="s">
        <v>1550</v>
      </c>
    </row>
    <row r="866" spans="1:3" ht="60">
      <c r="A866" s="311"/>
      <c r="B866" s="311"/>
      <c r="C866" s="100" t="s">
        <v>1464</v>
      </c>
    </row>
    <row r="867" spans="1:3">
      <c r="A867" s="311"/>
      <c r="B867" s="311"/>
      <c r="C867" s="99" t="s">
        <v>1346</v>
      </c>
    </row>
    <row r="868" spans="1:3" ht="45">
      <c r="A868" s="311"/>
      <c r="B868" s="311"/>
      <c r="C868" s="100" t="s">
        <v>1465</v>
      </c>
    </row>
    <row r="869" spans="1:3">
      <c r="A869" s="311"/>
      <c r="B869" s="311"/>
      <c r="C869" s="100" t="s">
        <v>1466</v>
      </c>
    </row>
    <row r="870" spans="1:3" ht="30">
      <c r="A870" s="311"/>
      <c r="B870" s="311"/>
      <c r="C870" s="100" t="s">
        <v>1486</v>
      </c>
    </row>
    <row r="871" spans="1:3">
      <c r="A871" s="311"/>
      <c r="B871" s="311"/>
      <c r="C871" s="99" t="s">
        <v>1392</v>
      </c>
    </row>
    <row r="872" spans="1:3" ht="30">
      <c r="A872" s="311"/>
      <c r="B872" s="311"/>
      <c r="C872" s="100" t="s">
        <v>1468</v>
      </c>
    </row>
    <row r="873" spans="1:3" ht="30">
      <c r="A873" s="311"/>
      <c r="B873" s="311"/>
      <c r="C873" s="100" t="s">
        <v>1362</v>
      </c>
    </row>
    <row r="874" spans="1:3" ht="30">
      <c r="A874" s="311"/>
      <c r="B874" s="311"/>
      <c r="C874" s="100" t="s">
        <v>1364</v>
      </c>
    </row>
    <row r="875" spans="1:3">
      <c r="A875" s="311"/>
      <c r="B875" s="311"/>
      <c r="C875" s="100" t="s">
        <v>1487</v>
      </c>
    </row>
    <row r="876" spans="1:3">
      <c r="A876" s="311"/>
      <c r="B876" s="311"/>
      <c r="C876" s="100" t="s">
        <v>1401</v>
      </c>
    </row>
    <row r="877" spans="1:3" ht="45">
      <c r="A877" s="311"/>
      <c r="B877" s="311"/>
      <c r="C877" s="100" t="s">
        <v>1383</v>
      </c>
    </row>
    <row r="878" spans="1:3">
      <c r="A878" s="311"/>
      <c r="B878" s="311"/>
      <c r="C878" s="100" t="s">
        <v>1469</v>
      </c>
    </row>
    <row r="879" spans="1:3">
      <c r="A879" s="311"/>
      <c r="B879" s="311"/>
      <c r="C879" s="99" t="s">
        <v>1355</v>
      </c>
    </row>
    <row r="880" spans="1:3" ht="90">
      <c r="A880" s="311"/>
      <c r="B880" s="311"/>
      <c r="C880" s="100" t="s">
        <v>1488</v>
      </c>
    </row>
    <row r="881" spans="1:3">
      <c r="A881" s="311"/>
      <c r="B881" s="311"/>
      <c r="C881" s="99" t="s">
        <v>1475</v>
      </c>
    </row>
    <row r="882" spans="1:3" ht="45.75" thickBot="1">
      <c r="A882" s="312"/>
      <c r="B882" s="312"/>
      <c r="C882" s="102" t="s">
        <v>1358</v>
      </c>
    </row>
    <row r="883" spans="1:3" ht="30">
      <c r="A883" s="310" t="s">
        <v>151</v>
      </c>
      <c r="B883" s="310" t="s">
        <v>28</v>
      </c>
      <c r="C883" s="99" t="s">
        <v>152</v>
      </c>
    </row>
    <row r="884" spans="1:3" ht="45">
      <c r="A884" s="311"/>
      <c r="B884" s="311"/>
      <c r="C884" s="100" t="s">
        <v>1551</v>
      </c>
    </row>
    <row r="885" spans="1:3" ht="60">
      <c r="A885" s="311"/>
      <c r="B885" s="311"/>
      <c r="C885" s="100" t="s">
        <v>1464</v>
      </c>
    </row>
    <row r="886" spans="1:3">
      <c r="A886" s="311"/>
      <c r="B886" s="311"/>
      <c r="C886" s="99" t="s">
        <v>1346</v>
      </c>
    </row>
    <row r="887" spans="1:3" ht="45">
      <c r="A887" s="311"/>
      <c r="B887" s="311"/>
      <c r="C887" s="100" t="s">
        <v>1465</v>
      </c>
    </row>
    <row r="888" spans="1:3">
      <c r="A888" s="311"/>
      <c r="B888" s="311"/>
      <c r="C888" s="100" t="s">
        <v>1466</v>
      </c>
    </row>
    <row r="889" spans="1:3" ht="30">
      <c r="A889" s="311"/>
      <c r="B889" s="311"/>
      <c r="C889" s="100" t="s">
        <v>1486</v>
      </c>
    </row>
    <row r="890" spans="1:3">
      <c r="A890" s="311"/>
      <c r="B890" s="311"/>
      <c r="C890" s="99" t="s">
        <v>1392</v>
      </c>
    </row>
    <row r="891" spans="1:3" ht="30">
      <c r="A891" s="311"/>
      <c r="B891" s="311"/>
      <c r="C891" s="100" t="s">
        <v>1468</v>
      </c>
    </row>
    <row r="892" spans="1:3" ht="30">
      <c r="A892" s="311"/>
      <c r="B892" s="311"/>
      <c r="C892" s="100" t="s">
        <v>1362</v>
      </c>
    </row>
    <row r="893" spans="1:3" ht="30">
      <c r="A893" s="311"/>
      <c r="B893" s="311"/>
      <c r="C893" s="100" t="s">
        <v>1364</v>
      </c>
    </row>
    <row r="894" spans="1:3">
      <c r="A894" s="311"/>
      <c r="B894" s="311"/>
      <c r="C894" s="100" t="s">
        <v>1487</v>
      </c>
    </row>
    <row r="895" spans="1:3">
      <c r="A895" s="311"/>
      <c r="B895" s="311"/>
      <c r="C895" s="100" t="s">
        <v>1401</v>
      </c>
    </row>
    <row r="896" spans="1:3" ht="45">
      <c r="A896" s="311"/>
      <c r="B896" s="311"/>
      <c r="C896" s="100" t="s">
        <v>1383</v>
      </c>
    </row>
    <row r="897" spans="1:3">
      <c r="A897" s="311"/>
      <c r="B897" s="311"/>
      <c r="C897" s="100" t="s">
        <v>1469</v>
      </c>
    </row>
    <row r="898" spans="1:3">
      <c r="A898" s="311"/>
      <c r="B898" s="311"/>
      <c r="C898" s="99" t="s">
        <v>1355</v>
      </c>
    </row>
    <row r="899" spans="1:3" ht="90">
      <c r="A899" s="311"/>
      <c r="B899" s="311"/>
      <c r="C899" s="100" t="s">
        <v>1488</v>
      </c>
    </row>
    <row r="900" spans="1:3">
      <c r="A900" s="311"/>
      <c r="B900" s="311"/>
      <c r="C900" s="99" t="s">
        <v>1475</v>
      </c>
    </row>
    <row r="901" spans="1:3" ht="45.75" thickBot="1">
      <c r="A901" s="312"/>
      <c r="B901" s="312"/>
      <c r="C901" s="102" t="s">
        <v>1358</v>
      </c>
    </row>
    <row r="902" spans="1:3">
      <c r="A902" s="310" t="s">
        <v>153</v>
      </c>
      <c r="B902" s="310" t="s">
        <v>2</v>
      </c>
      <c r="C902" s="99" t="s">
        <v>154</v>
      </c>
    </row>
    <row r="903" spans="1:3" ht="45">
      <c r="A903" s="311"/>
      <c r="B903" s="311"/>
      <c r="C903" s="100" t="s">
        <v>1552</v>
      </c>
    </row>
    <row r="904" spans="1:3" ht="30">
      <c r="A904" s="311"/>
      <c r="B904" s="311"/>
      <c r="C904" s="100" t="s">
        <v>1553</v>
      </c>
    </row>
    <row r="905" spans="1:3">
      <c r="A905" s="311"/>
      <c r="B905" s="311"/>
      <c r="C905" s="100" t="s">
        <v>1554</v>
      </c>
    </row>
    <row r="906" spans="1:3">
      <c r="A906" s="311"/>
      <c r="B906" s="311"/>
      <c r="C906" s="100" t="s">
        <v>1555</v>
      </c>
    </row>
    <row r="907" spans="1:3" ht="30">
      <c r="A907" s="311"/>
      <c r="B907" s="311"/>
      <c r="C907" s="100" t="s">
        <v>1556</v>
      </c>
    </row>
    <row r="908" spans="1:3">
      <c r="A908" s="311"/>
      <c r="B908" s="311"/>
      <c r="C908" s="100" t="s">
        <v>1557</v>
      </c>
    </row>
    <row r="909" spans="1:3">
      <c r="A909" s="311"/>
      <c r="B909" s="311"/>
      <c r="C909" s="100" t="s">
        <v>1558</v>
      </c>
    </row>
    <row r="910" spans="1:3">
      <c r="A910" s="311"/>
      <c r="B910" s="311"/>
      <c r="C910" s="100" t="s">
        <v>1559</v>
      </c>
    </row>
    <row r="911" spans="1:3">
      <c r="A911" s="311"/>
      <c r="B911" s="311"/>
      <c r="C911" s="100" t="s">
        <v>1560</v>
      </c>
    </row>
    <row r="912" spans="1:3">
      <c r="A912" s="311"/>
      <c r="B912" s="311"/>
      <c r="C912" s="100" t="s">
        <v>1561</v>
      </c>
    </row>
    <row r="913" spans="1:3">
      <c r="A913" s="311"/>
      <c r="B913" s="311"/>
      <c r="C913" s="100" t="s">
        <v>1562</v>
      </c>
    </row>
    <row r="914" spans="1:3">
      <c r="A914" s="311"/>
      <c r="B914" s="311"/>
      <c r="C914" s="100" t="s">
        <v>1563</v>
      </c>
    </row>
    <row r="915" spans="1:3">
      <c r="A915" s="311"/>
      <c r="B915" s="311"/>
      <c r="C915" s="100" t="s">
        <v>1564</v>
      </c>
    </row>
    <row r="916" spans="1:3">
      <c r="A916" s="311"/>
      <c r="B916" s="311"/>
      <c r="C916" s="100" t="s">
        <v>1565</v>
      </c>
    </row>
    <row r="917" spans="1:3">
      <c r="A917" s="311"/>
      <c r="B917" s="311"/>
      <c r="C917" s="100" t="s">
        <v>1566</v>
      </c>
    </row>
    <row r="918" spans="1:3">
      <c r="A918" s="311"/>
      <c r="B918" s="311"/>
      <c r="C918" s="100" t="s">
        <v>1567</v>
      </c>
    </row>
    <row r="919" spans="1:3">
      <c r="A919" s="311"/>
      <c r="B919" s="311"/>
      <c r="C919" s="100" t="s">
        <v>1568</v>
      </c>
    </row>
    <row r="920" spans="1:3">
      <c r="A920" s="311"/>
      <c r="B920" s="311"/>
      <c r="C920" s="100" t="s">
        <v>1569</v>
      </c>
    </row>
    <row r="921" spans="1:3">
      <c r="A921" s="311"/>
      <c r="B921" s="311"/>
      <c r="C921" s="100" t="s">
        <v>1570</v>
      </c>
    </row>
    <row r="922" spans="1:3">
      <c r="A922" s="311"/>
      <c r="B922" s="311"/>
      <c r="C922" s="100" t="s">
        <v>1571</v>
      </c>
    </row>
    <row r="923" spans="1:3">
      <c r="A923" s="311"/>
      <c r="B923" s="311"/>
      <c r="C923" s="100" t="s">
        <v>1572</v>
      </c>
    </row>
    <row r="924" spans="1:3">
      <c r="A924" s="311"/>
      <c r="B924" s="311"/>
      <c r="C924" s="100" t="s">
        <v>1573</v>
      </c>
    </row>
    <row r="925" spans="1:3">
      <c r="A925" s="311"/>
      <c r="B925" s="311"/>
      <c r="C925" s="100" t="s">
        <v>1574</v>
      </c>
    </row>
    <row r="926" spans="1:3" ht="15.75" thickBot="1">
      <c r="A926" s="312"/>
      <c r="B926" s="312"/>
      <c r="C926" s="95" t="s">
        <v>1575</v>
      </c>
    </row>
    <row r="927" spans="1:3">
      <c r="A927" s="310" t="s">
        <v>155</v>
      </c>
      <c r="B927" s="310" t="s">
        <v>28</v>
      </c>
      <c r="C927" s="99" t="s">
        <v>156</v>
      </c>
    </row>
    <row r="928" spans="1:3" ht="30">
      <c r="A928" s="311"/>
      <c r="B928" s="311"/>
      <c r="C928" s="100" t="s">
        <v>1576</v>
      </c>
    </row>
    <row r="929" spans="1:3" ht="90">
      <c r="A929" s="311"/>
      <c r="B929" s="311"/>
      <c r="C929" s="100" t="s">
        <v>1577</v>
      </c>
    </row>
    <row r="930" spans="1:3" ht="60">
      <c r="A930" s="311"/>
      <c r="B930" s="311"/>
      <c r="C930" s="100" t="s">
        <v>1578</v>
      </c>
    </row>
    <row r="931" spans="1:3" ht="45">
      <c r="A931" s="311"/>
      <c r="B931" s="311"/>
      <c r="C931" s="100" t="s">
        <v>1579</v>
      </c>
    </row>
    <row r="932" spans="1:3" ht="6.75" customHeight="1" thickBot="1">
      <c r="A932" s="312"/>
      <c r="B932" s="312"/>
      <c r="C932" s="95"/>
    </row>
    <row r="933" spans="1:3">
      <c r="A933" s="310" t="s">
        <v>157</v>
      </c>
      <c r="B933" s="310" t="s">
        <v>28</v>
      </c>
      <c r="C933" s="99" t="s">
        <v>158</v>
      </c>
    </row>
    <row r="934" spans="1:3" ht="30">
      <c r="A934" s="311"/>
      <c r="B934" s="311"/>
      <c r="C934" s="100" t="s">
        <v>1580</v>
      </c>
    </row>
    <row r="935" spans="1:3" ht="90">
      <c r="A935" s="311"/>
      <c r="B935" s="311"/>
      <c r="C935" s="100" t="s">
        <v>1577</v>
      </c>
    </row>
    <row r="936" spans="1:3" ht="60">
      <c r="A936" s="311"/>
      <c r="B936" s="311"/>
      <c r="C936" s="100" t="s">
        <v>1578</v>
      </c>
    </row>
    <row r="937" spans="1:3" ht="45">
      <c r="A937" s="311"/>
      <c r="B937" s="311"/>
      <c r="C937" s="100" t="s">
        <v>1579</v>
      </c>
    </row>
    <row r="938" spans="1:3" ht="6.75" customHeight="1" thickBot="1">
      <c r="A938" s="312"/>
      <c r="B938" s="312"/>
      <c r="C938" s="95"/>
    </row>
    <row r="939" spans="1:3">
      <c r="A939" s="310" t="s">
        <v>159</v>
      </c>
      <c r="B939" s="310" t="s">
        <v>28</v>
      </c>
      <c r="C939" s="99" t="s">
        <v>160</v>
      </c>
    </row>
    <row r="940" spans="1:3" ht="60">
      <c r="A940" s="311"/>
      <c r="B940" s="311"/>
      <c r="C940" s="100" t="s">
        <v>1581</v>
      </c>
    </row>
    <row r="941" spans="1:3" ht="75">
      <c r="A941" s="311"/>
      <c r="B941" s="311"/>
      <c r="C941" s="100" t="s">
        <v>1582</v>
      </c>
    </row>
    <row r="942" spans="1:3" ht="30.75" thickBot="1">
      <c r="A942" s="312"/>
      <c r="B942" s="312"/>
      <c r="C942" s="95" t="s">
        <v>1583</v>
      </c>
    </row>
    <row r="943" spans="1:3">
      <c r="A943" s="310" t="s">
        <v>161</v>
      </c>
      <c r="B943" s="310" t="s">
        <v>25</v>
      </c>
      <c r="C943" s="99" t="s">
        <v>162</v>
      </c>
    </row>
    <row r="944" spans="1:3" ht="135">
      <c r="A944" s="311"/>
      <c r="B944" s="311"/>
      <c r="C944" s="100" t="s">
        <v>1584</v>
      </c>
    </row>
    <row r="945" spans="1:3" ht="390.75" thickBot="1">
      <c r="A945" s="312"/>
      <c r="B945" s="312"/>
      <c r="C945" s="95" t="s">
        <v>1585</v>
      </c>
    </row>
    <row r="946" spans="1:3">
      <c r="A946" s="310" t="s">
        <v>163</v>
      </c>
      <c r="B946" s="310" t="s">
        <v>25</v>
      </c>
      <c r="C946" s="99" t="s">
        <v>164</v>
      </c>
    </row>
    <row r="947" spans="1:3" ht="174.75" customHeight="1">
      <c r="A947" s="311"/>
      <c r="B947" s="311"/>
      <c r="C947" s="100" t="s">
        <v>1584</v>
      </c>
    </row>
    <row r="948" spans="1:3" ht="188.25" customHeight="1">
      <c r="A948" s="311"/>
      <c r="B948" s="311"/>
      <c r="C948" s="100" t="s">
        <v>1586</v>
      </c>
    </row>
    <row r="949" spans="1:3" ht="250.5" customHeight="1" thickBot="1">
      <c r="A949" s="105"/>
      <c r="B949" s="105"/>
      <c r="C949" s="106" t="s">
        <v>1587</v>
      </c>
    </row>
    <row r="950" spans="1:3">
      <c r="A950" s="310" t="s">
        <v>165</v>
      </c>
      <c r="B950" s="310" t="s">
        <v>25</v>
      </c>
      <c r="C950" s="99" t="s">
        <v>166</v>
      </c>
    </row>
    <row r="951" spans="1:3" ht="60">
      <c r="A951" s="311"/>
      <c r="B951" s="311"/>
      <c r="C951" s="100" t="s">
        <v>1588</v>
      </c>
    </row>
    <row r="952" spans="1:3" ht="45">
      <c r="A952" s="311"/>
      <c r="B952" s="311"/>
      <c r="C952" s="100" t="s">
        <v>1589</v>
      </c>
    </row>
    <row r="953" spans="1:3" ht="45">
      <c r="A953" s="311"/>
      <c r="B953" s="311"/>
      <c r="C953" s="100" t="s">
        <v>1590</v>
      </c>
    </row>
    <row r="954" spans="1:3" ht="75">
      <c r="A954" s="311"/>
      <c r="B954" s="311"/>
      <c r="C954" s="100" t="s">
        <v>1591</v>
      </c>
    </row>
    <row r="955" spans="1:3" ht="30">
      <c r="A955" s="311"/>
      <c r="B955" s="311"/>
      <c r="C955" s="100" t="s">
        <v>1592</v>
      </c>
    </row>
    <row r="956" spans="1:3">
      <c r="A956" s="311"/>
      <c r="B956" s="311"/>
      <c r="C956" s="107" t="s">
        <v>1537</v>
      </c>
    </row>
    <row r="957" spans="1:3" ht="45">
      <c r="A957" s="311"/>
      <c r="B957" s="311"/>
      <c r="C957" s="100" t="s">
        <v>1593</v>
      </c>
    </row>
    <row r="958" spans="1:3">
      <c r="A958" s="311"/>
      <c r="B958" s="311"/>
      <c r="C958" s="108" t="s">
        <v>1594</v>
      </c>
    </row>
    <row r="959" spans="1:3" ht="30">
      <c r="A959" s="311"/>
      <c r="B959" s="311"/>
      <c r="C959" s="100" t="s">
        <v>1595</v>
      </c>
    </row>
    <row r="960" spans="1:3" ht="30">
      <c r="A960" s="311"/>
      <c r="B960" s="311"/>
      <c r="C960" s="100" t="s">
        <v>1596</v>
      </c>
    </row>
    <row r="961" spans="1:3">
      <c r="A961" s="311"/>
      <c r="B961" s="311"/>
      <c r="C961" s="109" t="s">
        <v>1392</v>
      </c>
    </row>
    <row r="962" spans="1:3">
      <c r="A962" s="311"/>
      <c r="B962" s="311"/>
      <c r="C962" s="108" t="s">
        <v>1597</v>
      </c>
    </row>
    <row r="963" spans="1:3" ht="30">
      <c r="A963" s="311"/>
      <c r="B963" s="311"/>
      <c r="C963" s="110" t="s">
        <v>1598</v>
      </c>
    </row>
    <row r="964" spans="1:3" ht="30">
      <c r="A964" s="311"/>
      <c r="B964" s="311"/>
      <c r="C964" s="110" t="s">
        <v>1599</v>
      </c>
    </row>
    <row r="965" spans="1:3">
      <c r="A965" s="311"/>
      <c r="B965" s="311"/>
      <c r="C965" s="108" t="s">
        <v>1600</v>
      </c>
    </row>
    <row r="966" spans="1:3">
      <c r="A966" s="311"/>
      <c r="B966" s="311"/>
      <c r="C966" s="108" t="s">
        <v>1469</v>
      </c>
    </row>
    <row r="967" spans="1:3">
      <c r="A967" s="311"/>
      <c r="B967" s="311"/>
      <c r="C967" s="109" t="s">
        <v>1355</v>
      </c>
    </row>
    <row r="968" spans="1:3" ht="75">
      <c r="A968" s="311"/>
      <c r="B968" s="311"/>
      <c r="C968" s="100" t="s">
        <v>1601</v>
      </c>
    </row>
    <row r="969" spans="1:3">
      <c r="A969" s="311"/>
      <c r="B969" s="311"/>
      <c r="C969" s="109" t="s">
        <v>1475</v>
      </c>
    </row>
    <row r="970" spans="1:3" ht="45.75" thickBot="1">
      <c r="A970" s="311"/>
      <c r="B970" s="311"/>
      <c r="C970" s="95" t="s">
        <v>1358</v>
      </c>
    </row>
    <row r="971" spans="1:3">
      <c r="A971" s="310" t="s">
        <v>167</v>
      </c>
      <c r="B971" s="310" t="s">
        <v>25</v>
      </c>
      <c r="C971" s="99" t="s">
        <v>168</v>
      </c>
    </row>
    <row r="972" spans="1:3" ht="60">
      <c r="A972" s="311"/>
      <c r="B972" s="311"/>
      <c r="C972" s="100" t="s">
        <v>1602</v>
      </c>
    </row>
    <row r="973" spans="1:3" ht="45">
      <c r="A973" s="311"/>
      <c r="B973" s="311"/>
      <c r="C973" s="100" t="s">
        <v>1589</v>
      </c>
    </row>
    <row r="974" spans="1:3" ht="45">
      <c r="A974" s="311"/>
      <c r="B974" s="311"/>
      <c r="C974" s="100" t="s">
        <v>1590</v>
      </c>
    </row>
    <row r="975" spans="1:3" ht="75">
      <c r="A975" s="311"/>
      <c r="B975" s="311"/>
      <c r="C975" s="100" t="s">
        <v>1591</v>
      </c>
    </row>
    <row r="976" spans="1:3" ht="30">
      <c r="A976" s="311"/>
      <c r="B976" s="311"/>
      <c r="C976" s="100" t="s">
        <v>1592</v>
      </c>
    </row>
    <row r="977" spans="1:3">
      <c r="A977" s="311"/>
      <c r="B977" s="311"/>
      <c r="C977" s="107" t="s">
        <v>1537</v>
      </c>
    </row>
    <row r="978" spans="1:3" ht="45">
      <c r="A978" s="311"/>
      <c r="B978" s="311"/>
      <c r="C978" s="100" t="s">
        <v>1593</v>
      </c>
    </row>
    <row r="979" spans="1:3">
      <c r="A979" s="311"/>
      <c r="B979" s="311"/>
      <c r="C979" s="108" t="s">
        <v>1594</v>
      </c>
    </row>
    <row r="980" spans="1:3" ht="30">
      <c r="A980" s="311"/>
      <c r="B980" s="311"/>
      <c r="C980" s="100" t="s">
        <v>1595</v>
      </c>
    </row>
    <row r="981" spans="1:3" ht="30">
      <c r="A981" s="311"/>
      <c r="B981" s="311"/>
      <c r="C981" s="100" t="s">
        <v>1596</v>
      </c>
    </row>
    <row r="982" spans="1:3">
      <c r="A982" s="311"/>
      <c r="B982" s="311"/>
      <c r="C982" s="109" t="s">
        <v>1392</v>
      </c>
    </row>
    <row r="983" spans="1:3">
      <c r="A983" s="311"/>
      <c r="B983" s="311"/>
      <c r="C983" s="108" t="s">
        <v>1597</v>
      </c>
    </row>
    <row r="984" spans="1:3" ht="30">
      <c r="A984" s="311"/>
      <c r="B984" s="311"/>
      <c r="C984" s="110" t="s">
        <v>1598</v>
      </c>
    </row>
    <row r="985" spans="1:3" ht="30">
      <c r="A985" s="311"/>
      <c r="B985" s="311"/>
      <c r="C985" s="110" t="s">
        <v>1599</v>
      </c>
    </row>
    <row r="986" spans="1:3">
      <c r="A986" s="311"/>
      <c r="B986" s="311"/>
      <c r="C986" s="108" t="s">
        <v>1600</v>
      </c>
    </row>
    <row r="987" spans="1:3">
      <c r="A987" s="311"/>
      <c r="B987" s="311"/>
      <c r="C987" s="108" t="s">
        <v>1469</v>
      </c>
    </row>
    <row r="988" spans="1:3">
      <c r="A988" s="311"/>
      <c r="B988" s="311"/>
      <c r="C988" s="109" t="s">
        <v>1355</v>
      </c>
    </row>
    <row r="989" spans="1:3" ht="75">
      <c r="A989" s="311"/>
      <c r="B989" s="311"/>
      <c r="C989" s="100" t="s">
        <v>1601</v>
      </c>
    </row>
    <row r="990" spans="1:3">
      <c r="A990" s="311"/>
      <c r="B990" s="311"/>
      <c r="C990" s="109" t="s">
        <v>1475</v>
      </c>
    </row>
    <row r="991" spans="1:3" ht="45.75" thickBot="1">
      <c r="A991" s="311"/>
      <c r="B991" s="311"/>
      <c r="C991" s="95" t="s">
        <v>1358</v>
      </c>
    </row>
    <row r="992" spans="1:3" ht="30">
      <c r="A992" s="310" t="s">
        <v>169</v>
      </c>
      <c r="B992" s="310" t="s">
        <v>28</v>
      </c>
      <c r="C992" s="111" t="s">
        <v>170</v>
      </c>
    </row>
    <row r="993" spans="1:3" ht="90">
      <c r="A993" s="311"/>
      <c r="B993" s="311"/>
      <c r="C993" s="100" t="s">
        <v>1603</v>
      </c>
    </row>
    <row r="994" spans="1:3">
      <c r="A994" s="311"/>
      <c r="B994" s="311"/>
      <c r="C994" s="109" t="s">
        <v>1537</v>
      </c>
    </row>
    <row r="995" spans="1:3" ht="45">
      <c r="A995" s="311"/>
      <c r="B995" s="311"/>
      <c r="C995" s="100" t="s">
        <v>1593</v>
      </c>
    </row>
    <row r="996" spans="1:3">
      <c r="A996" s="311"/>
      <c r="B996" s="311"/>
      <c r="C996" s="108" t="s">
        <v>1594</v>
      </c>
    </row>
    <row r="997" spans="1:3" ht="45">
      <c r="A997" s="311"/>
      <c r="B997" s="311"/>
      <c r="C997" s="100" t="s">
        <v>1604</v>
      </c>
    </row>
    <row r="998" spans="1:3" ht="30">
      <c r="A998" s="311"/>
      <c r="B998" s="311"/>
      <c r="C998" s="100" t="s">
        <v>1596</v>
      </c>
    </row>
    <row r="999" spans="1:3">
      <c r="A999" s="311"/>
      <c r="B999" s="311"/>
      <c r="C999" s="109" t="s">
        <v>1392</v>
      </c>
    </row>
    <row r="1000" spans="1:3">
      <c r="A1000" s="311"/>
      <c r="B1000" s="311"/>
      <c r="C1000" s="108" t="s">
        <v>1605</v>
      </c>
    </row>
    <row r="1001" spans="1:3">
      <c r="A1001" s="311"/>
      <c r="B1001" s="311"/>
      <c r="C1001" s="108" t="s">
        <v>1606</v>
      </c>
    </row>
    <row r="1002" spans="1:3">
      <c r="A1002" s="311"/>
      <c r="B1002" s="311"/>
      <c r="C1002" s="108" t="s">
        <v>1607</v>
      </c>
    </row>
    <row r="1003" spans="1:3">
      <c r="A1003" s="311"/>
      <c r="B1003" s="311"/>
      <c r="C1003" s="108" t="s">
        <v>1608</v>
      </c>
    </row>
    <row r="1004" spans="1:3">
      <c r="A1004" s="311"/>
      <c r="B1004" s="311"/>
      <c r="C1004" s="108" t="s">
        <v>1609</v>
      </c>
    </row>
    <row r="1005" spans="1:3">
      <c r="A1005" s="311"/>
      <c r="B1005" s="311"/>
      <c r="C1005" s="108" t="s">
        <v>1469</v>
      </c>
    </row>
    <row r="1006" spans="1:3">
      <c r="A1006" s="311"/>
      <c r="B1006" s="311"/>
      <c r="C1006" s="109" t="s">
        <v>1355</v>
      </c>
    </row>
    <row r="1007" spans="1:3" ht="75">
      <c r="A1007" s="311"/>
      <c r="B1007" s="311"/>
      <c r="C1007" s="100" t="s">
        <v>1610</v>
      </c>
    </row>
    <row r="1008" spans="1:3">
      <c r="A1008" s="311"/>
      <c r="B1008" s="311"/>
      <c r="C1008" s="109" t="s">
        <v>1475</v>
      </c>
    </row>
    <row r="1009" spans="1:3" ht="45.75" thickBot="1">
      <c r="A1009" s="311"/>
      <c r="B1009" s="312"/>
      <c r="C1009" s="95" t="s">
        <v>1358</v>
      </c>
    </row>
    <row r="1010" spans="1:3" ht="30">
      <c r="A1010" s="310" t="s">
        <v>171</v>
      </c>
      <c r="B1010" s="310" t="s">
        <v>28</v>
      </c>
      <c r="C1010" s="111" t="s">
        <v>172</v>
      </c>
    </row>
    <row r="1011" spans="1:3" ht="105">
      <c r="A1011" s="311"/>
      <c r="B1011" s="311"/>
      <c r="C1011" s="100" t="s">
        <v>1611</v>
      </c>
    </row>
    <row r="1012" spans="1:3">
      <c r="A1012" s="311"/>
      <c r="B1012" s="311"/>
      <c r="C1012" s="109" t="s">
        <v>1537</v>
      </c>
    </row>
    <row r="1013" spans="1:3" ht="45">
      <c r="A1013" s="311"/>
      <c r="B1013" s="311"/>
      <c r="C1013" s="100" t="s">
        <v>1593</v>
      </c>
    </row>
    <row r="1014" spans="1:3">
      <c r="A1014" s="311"/>
      <c r="B1014" s="311"/>
      <c r="C1014" s="108" t="s">
        <v>1594</v>
      </c>
    </row>
    <row r="1015" spans="1:3" ht="45">
      <c r="A1015" s="311"/>
      <c r="B1015" s="311"/>
      <c r="C1015" s="100" t="s">
        <v>1604</v>
      </c>
    </row>
    <row r="1016" spans="1:3" ht="30">
      <c r="A1016" s="311"/>
      <c r="B1016" s="311"/>
      <c r="C1016" s="100" t="s">
        <v>1596</v>
      </c>
    </row>
    <row r="1017" spans="1:3">
      <c r="A1017" s="311"/>
      <c r="B1017" s="311"/>
      <c r="C1017" s="109" t="s">
        <v>1392</v>
      </c>
    </row>
    <row r="1018" spans="1:3">
      <c r="A1018" s="311"/>
      <c r="B1018" s="311"/>
      <c r="C1018" s="108" t="s">
        <v>1605</v>
      </c>
    </row>
    <row r="1019" spans="1:3">
      <c r="A1019" s="311"/>
      <c r="B1019" s="311"/>
      <c r="C1019" s="108" t="s">
        <v>1606</v>
      </c>
    </row>
    <row r="1020" spans="1:3">
      <c r="A1020" s="311"/>
      <c r="B1020" s="311"/>
      <c r="C1020" s="108" t="s">
        <v>1607</v>
      </c>
    </row>
    <row r="1021" spans="1:3">
      <c r="A1021" s="311"/>
      <c r="B1021" s="311"/>
      <c r="C1021" s="108" t="s">
        <v>1608</v>
      </c>
    </row>
    <row r="1022" spans="1:3">
      <c r="A1022" s="311"/>
      <c r="B1022" s="311"/>
      <c r="C1022" s="108" t="s">
        <v>1609</v>
      </c>
    </row>
    <row r="1023" spans="1:3">
      <c r="A1023" s="311"/>
      <c r="B1023" s="311"/>
      <c r="C1023" s="108" t="s">
        <v>1469</v>
      </c>
    </row>
    <row r="1024" spans="1:3">
      <c r="A1024" s="311"/>
      <c r="B1024" s="311"/>
      <c r="C1024" s="109" t="s">
        <v>1355</v>
      </c>
    </row>
    <row r="1025" spans="1:3" ht="75">
      <c r="A1025" s="311"/>
      <c r="B1025" s="311"/>
      <c r="C1025" s="100" t="s">
        <v>1610</v>
      </c>
    </row>
    <row r="1026" spans="1:3">
      <c r="A1026" s="311"/>
      <c r="B1026" s="311"/>
      <c r="C1026" s="109" t="s">
        <v>1475</v>
      </c>
    </row>
    <row r="1027" spans="1:3" ht="45.75" thickBot="1">
      <c r="A1027" s="311"/>
      <c r="B1027" s="312"/>
      <c r="C1027" s="95" t="s">
        <v>1358</v>
      </c>
    </row>
    <row r="1028" spans="1:3" ht="30">
      <c r="A1028" s="310" t="s">
        <v>173</v>
      </c>
      <c r="B1028" s="310" t="s">
        <v>28</v>
      </c>
      <c r="C1028" s="111" t="s">
        <v>174</v>
      </c>
    </row>
    <row r="1029" spans="1:3" ht="90">
      <c r="A1029" s="311"/>
      <c r="B1029" s="311"/>
      <c r="C1029" s="100" t="s">
        <v>1612</v>
      </c>
    </row>
    <row r="1030" spans="1:3">
      <c r="A1030" s="311"/>
      <c r="B1030" s="311"/>
      <c r="C1030" s="109" t="s">
        <v>1537</v>
      </c>
    </row>
    <row r="1031" spans="1:3" ht="45">
      <c r="A1031" s="311"/>
      <c r="B1031" s="311"/>
      <c r="C1031" s="100" t="s">
        <v>1593</v>
      </c>
    </row>
    <row r="1032" spans="1:3">
      <c r="A1032" s="311"/>
      <c r="B1032" s="311"/>
      <c r="C1032" s="108" t="s">
        <v>1594</v>
      </c>
    </row>
    <row r="1033" spans="1:3" ht="45">
      <c r="A1033" s="311"/>
      <c r="B1033" s="311"/>
      <c r="C1033" s="100" t="s">
        <v>1604</v>
      </c>
    </row>
    <row r="1034" spans="1:3" ht="30">
      <c r="A1034" s="311"/>
      <c r="B1034" s="311"/>
      <c r="C1034" s="100" t="s">
        <v>1596</v>
      </c>
    </row>
    <row r="1035" spans="1:3">
      <c r="A1035" s="311"/>
      <c r="B1035" s="311"/>
      <c r="C1035" s="109" t="s">
        <v>1392</v>
      </c>
    </row>
    <row r="1036" spans="1:3">
      <c r="A1036" s="311"/>
      <c r="B1036" s="311"/>
      <c r="C1036" s="108" t="s">
        <v>1605</v>
      </c>
    </row>
    <row r="1037" spans="1:3">
      <c r="A1037" s="311"/>
      <c r="B1037" s="311"/>
      <c r="C1037" s="108" t="s">
        <v>1606</v>
      </c>
    </row>
    <row r="1038" spans="1:3">
      <c r="A1038" s="311"/>
      <c r="B1038" s="311"/>
      <c r="C1038" s="108" t="s">
        <v>1607</v>
      </c>
    </row>
    <row r="1039" spans="1:3">
      <c r="A1039" s="311"/>
      <c r="B1039" s="311"/>
      <c r="C1039" s="108" t="s">
        <v>1608</v>
      </c>
    </row>
    <row r="1040" spans="1:3">
      <c r="A1040" s="311"/>
      <c r="B1040" s="311"/>
      <c r="C1040" s="108" t="s">
        <v>1609</v>
      </c>
    </row>
    <row r="1041" spans="1:3">
      <c r="A1041" s="311"/>
      <c r="B1041" s="311"/>
      <c r="C1041" s="108" t="s">
        <v>1469</v>
      </c>
    </row>
    <row r="1042" spans="1:3">
      <c r="A1042" s="311"/>
      <c r="B1042" s="311"/>
      <c r="C1042" s="109" t="s">
        <v>1355</v>
      </c>
    </row>
    <row r="1043" spans="1:3" ht="75">
      <c r="A1043" s="311"/>
      <c r="B1043" s="311"/>
      <c r="C1043" s="100" t="s">
        <v>1610</v>
      </c>
    </row>
    <row r="1044" spans="1:3">
      <c r="A1044" s="311"/>
      <c r="B1044" s="311"/>
      <c r="C1044" s="109" t="s">
        <v>1475</v>
      </c>
    </row>
    <row r="1045" spans="1:3" ht="45.75" thickBot="1">
      <c r="A1045" s="311"/>
      <c r="B1045" s="312"/>
      <c r="C1045" s="95" t="s">
        <v>1358</v>
      </c>
    </row>
    <row r="1046" spans="1:3" ht="45">
      <c r="A1046" s="310" t="s">
        <v>175</v>
      </c>
      <c r="B1046" s="310" t="s">
        <v>28</v>
      </c>
      <c r="C1046" s="111" t="s">
        <v>176</v>
      </c>
    </row>
    <row r="1047" spans="1:3" ht="120">
      <c r="A1047" s="311"/>
      <c r="B1047" s="311"/>
      <c r="C1047" s="100" t="s">
        <v>1613</v>
      </c>
    </row>
    <row r="1048" spans="1:3">
      <c r="A1048" s="311"/>
      <c r="B1048" s="311"/>
      <c r="C1048" s="109" t="s">
        <v>1537</v>
      </c>
    </row>
    <row r="1049" spans="1:3" ht="45">
      <c r="A1049" s="311"/>
      <c r="B1049" s="311"/>
      <c r="C1049" s="100" t="s">
        <v>1593</v>
      </c>
    </row>
    <row r="1050" spans="1:3">
      <c r="A1050" s="311"/>
      <c r="B1050" s="311"/>
      <c r="C1050" s="108" t="s">
        <v>1594</v>
      </c>
    </row>
    <row r="1051" spans="1:3" ht="45">
      <c r="A1051" s="311"/>
      <c r="B1051" s="311"/>
      <c r="C1051" s="100" t="s">
        <v>1604</v>
      </c>
    </row>
    <row r="1052" spans="1:3" ht="30">
      <c r="A1052" s="311"/>
      <c r="B1052" s="311"/>
      <c r="C1052" s="100" t="s">
        <v>1596</v>
      </c>
    </row>
    <row r="1053" spans="1:3">
      <c r="A1053" s="311"/>
      <c r="B1053" s="311"/>
      <c r="C1053" s="109" t="s">
        <v>1392</v>
      </c>
    </row>
    <row r="1054" spans="1:3">
      <c r="A1054" s="311"/>
      <c r="B1054" s="311"/>
      <c r="C1054" s="108" t="s">
        <v>1605</v>
      </c>
    </row>
    <row r="1055" spans="1:3">
      <c r="A1055" s="311"/>
      <c r="B1055" s="311"/>
      <c r="C1055" s="108" t="s">
        <v>1606</v>
      </c>
    </row>
    <row r="1056" spans="1:3">
      <c r="A1056" s="311"/>
      <c r="B1056" s="311"/>
      <c r="C1056" s="108" t="s">
        <v>1607</v>
      </c>
    </row>
    <row r="1057" spans="1:3">
      <c r="A1057" s="311"/>
      <c r="B1057" s="311"/>
      <c r="C1057" s="108" t="s">
        <v>1608</v>
      </c>
    </row>
    <row r="1058" spans="1:3">
      <c r="A1058" s="311"/>
      <c r="B1058" s="311"/>
      <c r="C1058" s="108" t="s">
        <v>1609</v>
      </c>
    </row>
    <row r="1059" spans="1:3">
      <c r="A1059" s="311"/>
      <c r="B1059" s="311"/>
      <c r="C1059" s="108" t="s">
        <v>1469</v>
      </c>
    </row>
    <row r="1060" spans="1:3">
      <c r="A1060" s="311"/>
      <c r="B1060" s="311"/>
      <c r="C1060" s="109" t="s">
        <v>1355</v>
      </c>
    </row>
    <row r="1061" spans="1:3" ht="75">
      <c r="A1061" s="311"/>
      <c r="B1061" s="311"/>
      <c r="C1061" s="100" t="s">
        <v>1610</v>
      </c>
    </row>
    <row r="1062" spans="1:3">
      <c r="A1062" s="311"/>
      <c r="B1062" s="311"/>
      <c r="C1062" s="109" t="s">
        <v>1475</v>
      </c>
    </row>
    <row r="1063" spans="1:3" ht="45.75" thickBot="1">
      <c r="A1063" s="311"/>
      <c r="B1063" s="312"/>
      <c r="C1063" s="95" t="s">
        <v>1358</v>
      </c>
    </row>
    <row r="1064" spans="1:3">
      <c r="A1064" s="310" t="s">
        <v>177</v>
      </c>
      <c r="B1064" s="311" t="s">
        <v>28</v>
      </c>
      <c r="C1064" s="99" t="s">
        <v>178</v>
      </c>
    </row>
    <row r="1065" spans="1:3" ht="120">
      <c r="A1065" s="311"/>
      <c r="B1065" s="311"/>
      <c r="C1065" s="100" t="s">
        <v>1614</v>
      </c>
    </row>
    <row r="1066" spans="1:3" ht="135">
      <c r="A1066" s="311"/>
      <c r="B1066" s="311"/>
      <c r="C1066" s="100" t="s">
        <v>1615</v>
      </c>
    </row>
    <row r="1067" spans="1:3">
      <c r="A1067" s="311"/>
      <c r="B1067" s="311"/>
      <c r="C1067" s="109" t="s">
        <v>1537</v>
      </c>
    </row>
    <row r="1068" spans="1:3" ht="45">
      <c r="A1068" s="311"/>
      <c r="B1068" s="311"/>
      <c r="C1068" s="100" t="s">
        <v>1593</v>
      </c>
    </row>
    <row r="1069" spans="1:3">
      <c r="A1069" s="311"/>
      <c r="B1069" s="311"/>
      <c r="C1069" s="108" t="s">
        <v>1594</v>
      </c>
    </row>
    <row r="1070" spans="1:3" ht="45">
      <c r="A1070" s="311"/>
      <c r="B1070" s="311"/>
      <c r="C1070" s="100" t="s">
        <v>1616</v>
      </c>
    </row>
    <row r="1071" spans="1:3" ht="30">
      <c r="A1071" s="311"/>
      <c r="B1071" s="311"/>
      <c r="C1071" s="100" t="s">
        <v>1617</v>
      </c>
    </row>
    <row r="1072" spans="1:3">
      <c r="A1072" s="311"/>
      <c r="B1072" s="311"/>
      <c r="C1072" s="109" t="s">
        <v>1392</v>
      </c>
    </row>
    <row r="1073" spans="1:3">
      <c r="A1073" s="311"/>
      <c r="B1073" s="311"/>
      <c r="C1073" s="108" t="s">
        <v>1605</v>
      </c>
    </row>
    <row r="1074" spans="1:3">
      <c r="A1074" s="311"/>
      <c r="B1074" s="311"/>
      <c r="C1074" s="110" t="s">
        <v>1618</v>
      </c>
    </row>
    <row r="1075" spans="1:3">
      <c r="A1075" s="311"/>
      <c r="B1075" s="311"/>
      <c r="C1075" s="108" t="s">
        <v>1469</v>
      </c>
    </row>
    <row r="1076" spans="1:3">
      <c r="A1076" s="311"/>
      <c r="B1076" s="311"/>
      <c r="C1076" s="109" t="s">
        <v>1355</v>
      </c>
    </row>
    <row r="1077" spans="1:3" ht="75">
      <c r="A1077" s="311"/>
      <c r="B1077" s="311"/>
      <c r="C1077" s="100" t="s">
        <v>1610</v>
      </c>
    </row>
    <row r="1078" spans="1:3">
      <c r="A1078" s="311"/>
      <c r="B1078" s="311"/>
      <c r="C1078" s="109" t="s">
        <v>1475</v>
      </c>
    </row>
    <row r="1079" spans="1:3" ht="45.75" thickBot="1">
      <c r="A1079" s="311"/>
      <c r="B1079" s="311"/>
      <c r="C1079" s="95" t="s">
        <v>1358</v>
      </c>
    </row>
    <row r="1080" spans="1:3">
      <c r="A1080" s="310" t="s">
        <v>179</v>
      </c>
      <c r="B1080" s="310" t="s">
        <v>25</v>
      </c>
      <c r="C1080" s="99" t="s">
        <v>180</v>
      </c>
    </row>
    <row r="1081" spans="1:3" ht="45">
      <c r="A1081" s="311"/>
      <c r="B1081" s="311"/>
      <c r="C1081" s="100" t="s">
        <v>1619</v>
      </c>
    </row>
    <row r="1082" spans="1:3" ht="45">
      <c r="A1082" s="311"/>
      <c r="B1082" s="311"/>
      <c r="C1082" s="100" t="s">
        <v>1620</v>
      </c>
    </row>
    <row r="1083" spans="1:3" ht="30">
      <c r="A1083" s="311"/>
      <c r="B1083" s="311"/>
      <c r="C1083" s="100" t="s">
        <v>1621</v>
      </c>
    </row>
    <row r="1084" spans="1:3" ht="30">
      <c r="A1084" s="311"/>
      <c r="B1084" s="311"/>
      <c r="C1084" s="100" t="s">
        <v>1622</v>
      </c>
    </row>
    <row r="1085" spans="1:3" ht="30">
      <c r="A1085" s="311"/>
      <c r="B1085" s="311"/>
      <c r="C1085" s="100" t="s">
        <v>1623</v>
      </c>
    </row>
    <row r="1086" spans="1:3">
      <c r="A1086" s="311"/>
      <c r="B1086" s="311"/>
      <c r="C1086" s="100" t="s">
        <v>1624</v>
      </c>
    </row>
    <row r="1087" spans="1:3" ht="30">
      <c r="A1087" s="311"/>
      <c r="B1087" s="311"/>
      <c r="C1087" s="100" t="s">
        <v>1625</v>
      </c>
    </row>
    <row r="1088" spans="1:3" ht="45">
      <c r="A1088" s="311"/>
      <c r="B1088" s="311"/>
      <c r="C1088" s="100" t="s">
        <v>1506</v>
      </c>
    </row>
    <row r="1089" spans="1:3" ht="60.75" thickBot="1">
      <c r="A1089" s="312"/>
      <c r="B1089" s="312"/>
      <c r="C1089" s="95" t="s">
        <v>1507</v>
      </c>
    </row>
    <row r="1090" spans="1:3">
      <c r="A1090" s="310" t="s">
        <v>181</v>
      </c>
      <c r="B1090" s="310" t="s">
        <v>28</v>
      </c>
      <c r="C1090" s="99" t="s">
        <v>182</v>
      </c>
    </row>
    <row r="1091" spans="1:3" ht="45">
      <c r="A1091" s="311"/>
      <c r="B1091" s="311"/>
      <c r="C1091" s="100" t="s">
        <v>1626</v>
      </c>
    </row>
    <row r="1092" spans="1:3" ht="105">
      <c r="A1092" s="311"/>
      <c r="B1092" s="311"/>
      <c r="C1092" s="100" t="s">
        <v>1627</v>
      </c>
    </row>
    <row r="1093" spans="1:3" ht="75.75" thickBot="1">
      <c r="A1093" s="312"/>
      <c r="B1093" s="312"/>
      <c r="C1093" s="95" t="s">
        <v>1628</v>
      </c>
    </row>
    <row r="1094" spans="1:3">
      <c r="A1094" s="310" t="s">
        <v>183</v>
      </c>
      <c r="B1094" s="310" t="s">
        <v>28</v>
      </c>
      <c r="C1094" s="99" t="s">
        <v>184</v>
      </c>
    </row>
    <row r="1095" spans="1:3" ht="135">
      <c r="A1095" s="311"/>
      <c r="B1095" s="311"/>
      <c r="C1095" s="100" t="s">
        <v>1629</v>
      </c>
    </row>
    <row r="1096" spans="1:3" ht="45">
      <c r="A1096" s="311"/>
      <c r="B1096" s="311"/>
      <c r="C1096" s="100" t="s">
        <v>1630</v>
      </c>
    </row>
    <row r="1097" spans="1:3" ht="30">
      <c r="A1097" s="311"/>
      <c r="B1097" s="311"/>
      <c r="C1097" s="100" t="s">
        <v>1631</v>
      </c>
    </row>
    <row r="1098" spans="1:3" ht="30.75" thickBot="1">
      <c r="A1098" s="312"/>
      <c r="B1098" s="312"/>
      <c r="C1098" s="95" t="s">
        <v>1632</v>
      </c>
    </row>
    <row r="1099" spans="1:3">
      <c r="A1099" s="310" t="s">
        <v>185</v>
      </c>
      <c r="B1099" s="310" t="s">
        <v>28</v>
      </c>
      <c r="C1099" s="99" t="s">
        <v>186</v>
      </c>
    </row>
    <row r="1100" spans="1:3" ht="75">
      <c r="A1100" s="311"/>
      <c r="B1100" s="311"/>
      <c r="C1100" s="100" t="s">
        <v>1633</v>
      </c>
    </row>
    <row r="1101" spans="1:3">
      <c r="A1101" s="311"/>
      <c r="B1101" s="311"/>
      <c r="C1101" s="100" t="s">
        <v>1346</v>
      </c>
    </row>
    <row r="1102" spans="1:3">
      <c r="A1102" s="311"/>
      <c r="B1102" s="311"/>
      <c r="C1102" s="100" t="s">
        <v>1634</v>
      </c>
    </row>
    <row r="1103" spans="1:3">
      <c r="A1103" s="311"/>
      <c r="B1103" s="311"/>
      <c r="C1103" s="100" t="s">
        <v>1635</v>
      </c>
    </row>
    <row r="1104" spans="1:3" ht="30">
      <c r="A1104" s="311"/>
      <c r="B1104" s="311"/>
      <c r="C1104" s="100" t="s">
        <v>1390</v>
      </c>
    </row>
    <row r="1105" spans="1:3" ht="30">
      <c r="A1105" s="311"/>
      <c r="B1105" s="311"/>
      <c r="C1105" s="100" t="s">
        <v>1636</v>
      </c>
    </row>
    <row r="1106" spans="1:3">
      <c r="A1106" s="311"/>
      <c r="B1106" s="311"/>
      <c r="C1106" s="100" t="s">
        <v>1392</v>
      </c>
    </row>
    <row r="1107" spans="1:3" ht="30">
      <c r="A1107" s="311"/>
      <c r="B1107" s="311"/>
      <c r="C1107" s="100" t="s">
        <v>1393</v>
      </c>
    </row>
    <row r="1108" spans="1:3" ht="30">
      <c r="A1108" s="311"/>
      <c r="B1108" s="311"/>
      <c r="C1108" s="100" t="s">
        <v>1362</v>
      </c>
    </row>
    <row r="1109" spans="1:3" ht="30">
      <c r="A1109" s="311"/>
      <c r="B1109" s="311"/>
      <c r="C1109" s="100" t="s">
        <v>1364</v>
      </c>
    </row>
    <row r="1110" spans="1:3" ht="15.75" thickBot="1">
      <c r="A1110" s="312"/>
      <c r="B1110" s="312"/>
      <c r="C1110" s="95" t="s">
        <v>1401</v>
      </c>
    </row>
    <row r="1111" spans="1:3" ht="45">
      <c r="A1111" s="310" t="s">
        <v>187</v>
      </c>
      <c r="B1111" s="310" t="s">
        <v>28</v>
      </c>
      <c r="C1111" s="99" t="s">
        <v>188</v>
      </c>
    </row>
    <row r="1112" spans="1:3" ht="90">
      <c r="A1112" s="311"/>
      <c r="B1112" s="311"/>
      <c r="C1112" s="100" t="s">
        <v>1637</v>
      </c>
    </row>
    <row r="1113" spans="1:3" ht="60">
      <c r="A1113" s="311"/>
      <c r="B1113" s="311"/>
      <c r="C1113" s="100" t="s">
        <v>1638</v>
      </c>
    </row>
    <row r="1114" spans="1:3" ht="30">
      <c r="A1114" s="311"/>
      <c r="B1114" s="311"/>
      <c r="C1114" s="100" t="s">
        <v>1639</v>
      </c>
    </row>
    <row r="1115" spans="1:3" ht="45">
      <c r="A1115" s="311"/>
      <c r="B1115" s="311"/>
      <c r="C1115" s="100" t="s">
        <v>1640</v>
      </c>
    </row>
    <row r="1116" spans="1:3" ht="60">
      <c r="A1116" s="311"/>
      <c r="B1116" s="311"/>
      <c r="C1116" s="100" t="s">
        <v>1641</v>
      </c>
    </row>
    <row r="1117" spans="1:3">
      <c r="A1117" s="311"/>
      <c r="B1117" s="311"/>
      <c r="C1117" s="100" t="s">
        <v>1392</v>
      </c>
    </row>
    <row r="1118" spans="1:3" ht="28.5">
      <c r="A1118" s="311"/>
      <c r="B1118" s="311"/>
      <c r="C1118" s="112" t="s">
        <v>1642</v>
      </c>
    </row>
    <row r="1119" spans="1:3" ht="28.5">
      <c r="A1119" s="311"/>
      <c r="B1119" s="311"/>
      <c r="C1119" s="112" t="s">
        <v>1643</v>
      </c>
    </row>
    <row r="1120" spans="1:3" ht="28.5">
      <c r="A1120" s="311"/>
      <c r="B1120" s="311"/>
      <c r="C1120" s="112" t="s">
        <v>1644</v>
      </c>
    </row>
    <row r="1121" spans="1:3" ht="28.5">
      <c r="A1121" s="311"/>
      <c r="B1121" s="311"/>
      <c r="C1121" s="112" t="s">
        <v>1645</v>
      </c>
    </row>
    <row r="1122" spans="1:3">
      <c r="A1122" s="311"/>
      <c r="B1122" s="311"/>
      <c r="C1122" s="112" t="s">
        <v>1646</v>
      </c>
    </row>
    <row r="1123" spans="1:3">
      <c r="A1123" s="311"/>
      <c r="B1123" s="311"/>
      <c r="C1123" s="112" t="s">
        <v>1647</v>
      </c>
    </row>
    <row r="1124" spans="1:3">
      <c r="A1124" s="311"/>
      <c r="B1124" s="311"/>
      <c r="C1124" s="112" t="s">
        <v>1648</v>
      </c>
    </row>
    <row r="1125" spans="1:3">
      <c r="A1125" s="311"/>
      <c r="B1125" s="311"/>
      <c r="C1125" s="112" t="s">
        <v>1649</v>
      </c>
    </row>
    <row r="1126" spans="1:3">
      <c r="A1126" s="311"/>
      <c r="B1126" s="311"/>
      <c r="C1126" s="112" t="s">
        <v>1650</v>
      </c>
    </row>
    <row r="1127" spans="1:3">
      <c r="A1127" s="311"/>
      <c r="B1127" s="311"/>
      <c r="C1127" s="112" t="s">
        <v>1651</v>
      </c>
    </row>
    <row r="1128" spans="1:3" ht="28.5">
      <c r="A1128" s="311"/>
      <c r="B1128" s="311"/>
      <c r="C1128" s="112" t="s">
        <v>1652</v>
      </c>
    </row>
    <row r="1129" spans="1:3" ht="15.75" thickBot="1">
      <c r="A1129" s="312"/>
      <c r="B1129" s="312"/>
      <c r="C1129" s="113" t="s">
        <v>1653</v>
      </c>
    </row>
    <row r="1130" spans="1:3">
      <c r="A1130" s="310" t="s">
        <v>189</v>
      </c>
      <c r="B1130" s="310" t="s">
        <v>28</v>
      </c>
      <c r="C1130" s="99" t="s">
        <v>190</v>
      </c>
    </row>
    <row r="1131" spans="1:3" ht="60">
      <c r="A1131" s="311"/>
      <c r="B1131" s="311"/>
      <c r="C1131" s="100" t="s">
        <v>1654</v>
      </c>
    </row>
    <row r="1132" spans="1:3" ht="60">
      <c r="A1132" s="311"/>
      <c r="B1132" s="311"/>
      <c r="C1132" s="100" t="s">
        <v>1655</v>
      </c>
    </row>
    <row r="1133" spans="1:3" ht="30">
      <c r="A1133" s="311"/>
      <c r="B1133" s="311"/>
      <c r="C1133" s="100" t="s">
        <v>1656</v>
      </c>
    </row>
    <row r="1134" spans="1:3" ht="45">
      <c r="A1134" s="311"/>
      <c r="B1134" s="311"/>
      <c r="C1134" s="100" t="s">
        <v>1657</v>
      </c>
    </row>
    <row r="1135" spans="1:3" ht="60">
      <c r="A1135" s="311"/>
      <c r="B1135" s="311"/>
      <c r="C1135" s="100" t="s">
        <v>1658</v>
      </c>
    </row>
    <row r="1136" spans="1:3" ht="45">
      <c r="A1136" s="311"/>
      <c r="B1136" s="311"/>
      <c r="C1136" s="100" t="s">
        <v>1642</v>
      </c>
    </row>
    <row r="1137" spans="1:3" ht="45">
      <c r="A1137" s="311"/>
      <c r="B1137" s="311"/>
      <c r="C1137" s="100" t="s">
        <v>1659</v>
      </c>
    </row>
    <row r="1138" spans="1:3" ht="30">
      <c r="A1138" s="311"/>
      <c r="B1138" s="311"/>
      <c r="C1138" s="100" t="s">
        <v>1644</v>
      </c>
    </row>
    <row r="1139" spans="1:3" ht="30">
      <c r="A1139" s="311"/>
      <c r="B1139" s="311"/>
      <c r="C1139" s="100" t="s">
        <v>1645</v>
      </c>
    </row>
    <row r="1140" spans="1:3">
      <c r="A1140" s="311"/>
      <c r="B1140" s="311"/>
      <c r="C1140" s="100" t="s">
        <v>1660</v>
      </c>
    </row>
    <row r="1141" spans="1:3">
      <c r="A1141" s="311"/>
      <c r="B1141" s="311"/>
      <c r="C1141" s="100" t="s">
        <v>1661</v>
      </c>
    </row>
    <row r="1142" spans="1:3">
      <c r="A1142" s="311"/>
      <c r="B1142" s="311"/>
      <c r="C1142" s="100" t="s">
        <v>1648</v>
      </c>
    </row>
    <row r="1143" spans="1:3">
      <c r="A1143" s="311"/>
      <c r="B1143" s="311"/>
      <c r="C1143" s="100" t="s">
        <v>1649</v>
      </c>
    </row>
    <row r="1144" spans="1:3">
      <c r="A1144" s="311"/>
      <c r="B1144" s="311"/>
      <c r="C1144" s="100" t="s">
        <v>1650</v>
      </c>
    </row>
    <row r="1145" spans="1:3">
      <c r="A1145" s="311"/>
      <c r="B1145" s="311"/>
      <c r="C1145" s="100" t="s">
        <v>1651</v>
      </c>
    </row>
    <row r="1146" spans="1:3">
      <c r="A1146" s="311"/>
      <c r="B1146" s="311"/>
      <c r="C1146" s="100" t="s">
        <v>1662</v>
      </c>
    </row>
    <row r="1147" spans="1:3">
      <c r="A1147" s="311"/>
      <c r="B1147" s="311"/>
      <c r="C1147" s="100" t="s">
        <v>1653</v>
      </c>
    </row>
    <row r="1148" spans="1:3">
      <c r="A1148" s="311"/>
      <c r="B1148" s="311"/>
      <c r="C1148" s="100" t="s">
        <v>1663</v>
      </c>
    </row>
    <row r="1149" spans="1:3" ht="30">
      <c r="A1149" s="311"/>
      <c r="B1149" s="311"/>
      <c r="C1149" s="100" t="s">
        <v>1664</v>
      </c>
    </row>
    <row r="1150" spans="1:3" ht="30">
      <c r="A1150" s="311"/>
      <c r="B1150" s="311"/>
      <c r="C1150" s="100" t="s">
        <v>1665</v>
      </c>
    </row>
    <row r="1151" spans="1:3" ht="15.75" thickBot="1">
      <c r="A1151" s="312"/>
      <c r="B1151" s="312"/>
      <c r="C1151" s="95" t="s">
        <v>1666</v>
      </c>
    </row>
    <row r="1152" spans="1:3">
      <c r="A1152" s="310" t="s">
        <v>191</v>
      </c>
      <c r="B1152" s="310" t="s">
        <v>28</v>
      </c>
      <c r="C1152" s="99" t="s">
        <v>192</v>
      </c>
    </row>
    <row r="1153" spans="1:3" ht="60">
      <c r="A1153" s="311"/>
      <c r="B1153" s="311"/>
      <c r="C1153" s="100" t="s">
        <v>1667</v>
      </c>
    </row>
    <row r="1154" spans="1:3" ht="60">
      <c r="A1154" s="311"/>
      <c r="B1154" s="311"/>
      <c r="C1154" s="100" t="s">
        <v>1668</v>
      </c>
    </row>
    <row r="1155" spans="1:3" ht="30">
      <c r="A1155" s="311"/>
      <c r="B1155" s="311"/>
      <c r="C1155" s="100" t="s">
        <v>1669</v>
      </c>
    </row>
    <row r="1156" spans="1:3">
      <c r="A1156" s="311"/>
      <c r="B1156" s="311"/>
      <c r="C1156" s="100" t="s">
        <v>1670</v>
      </c>
    </row>
    <row r="1157" spans="1:3" ht="30">
      <c r="A1157" s="311"/>
      <c r="B1157" s="311"/>
      <c r="C1157" s="100" t="s">
        <v>1671</v>
      </c>
    </row>
    <row r="1158" spans="1:3" ht="30">
      <c r="A1158" s="311"/>
      <c r="B1158" s="311"/>
      <c r="C1158" s="100" t="s">
        <v>1672</v>
      </c>
    </row>
    <row r="1159" spans="1:3" ht="30">
      <c r="A1159" s="311"/>
      <c r="B1159" s="311"/>
      <c r="C1159" s="100" t="s">
        <v>1673</v>
      </c>
    </row>
    <row r="1160" spans="1:3" ht="30">
      <c r="A1160" s="311"/>
      <c r="B1160" s="311"/>
      <c r="C1160" s="100" t="s">
        <v>1674</v>
      </c>
    </row>
    <row r="1161" spans="1:3" ht="30">
      <c r="A1161" s="311"/>
      <c r="B1161" s="311"/>
      <c r="C1161" s="100" t="s">
        <v>1645</v>
      </c>
    </row>
    <row r="1162" spans="1:3">
      <c r="A1162" s="311"/>
      <c r="B1162" s="311"/>
      <c r="C1162" s="100" t="s">
        <v>1675</v>
      </c>
    </row>
    <row r="1163" spans="1:3" ht="30">
      <c r="A1163" s="311"/>
      <c r="B1163" s="311"/>
      <c r="C1163" s="100" t="s">
        <v>1676</v>
      </c>
    </row>
    <row r="1164" spans="1:3">
      <c r="A1164" s="311"/>
      <c r="B1164" s="311"/>
      <c r="C1164" s="100" t="s">
        <v>1648</v>
      </c>
    </row>
    <row r="1165" spans="1:3" ht="30">
      <c r="A1165" s="311"/>
      <c r="B1165" s="311"/>
      <c r="C1165" s="100" t="s">
        <v>1677</v>
      </c>
    </row>
    <row r="1166" spans="1:3">
      <c r="A1166" s="311"/>
      <c r="B1166" s="311"/>
      <c r="C1166" s="100" t="s">
        <v>1653</v>
      </c>
    </row>
    <row r="1167" spans="1:3">
      <c r="A1167" s="311"/>
      <c r="B1167" s="311"/>
      <c r="C1167" s="100" t="s">
        <v>1663</v>
      </c>
    </row>
    <row r="1168" spans="1:3">
      <c r="A1168" s="311"/>
      <c r="B1168" s="311"/>
      <c r="C1168" s="100" t="s">
        <v>1678</v>
      </c>
    </row>
    <row r="1169" spans="1:3" ht="30">
      <c r="A1169" s="311"/>
      <c r="B1169" s="311"/>
      <c r="C1169" s="100" t="s">
        <v>1679</v>
      </c>
    </row>
    <row r="1170" spans="1:3" ht="15.75" thickBot="1">
      <c r="A1170" s="312"/>
      <c r="B1170" s="312"/>
      <c r="C1170" s="95" t="s">
        <v>1666</v>
      </c>
    </row>
    <row r="1171" spans="1:3">
      <c r="A1171" s="310" t="s">
        <v>193</v>
      </c>
      <c r="B1171" s="310" t="s">
        <v>28</v>
      </c>
      <c r="C1171" s="99" t="s">
        <v>194</v>
      </c>
    </row>
    <row r="1172" spans="1:3" ht="75">
      <c r="A1172" s="311"/>
      <c r="B1172" s="311"/>
      <c r="C1172" s="100" t="s">
        <v>1680</v>
      </c>
    </row>
    <row r="1173" spans="1:3" ht="30">
      <c r="A1173" s="311"/>
      <c r="B1173" s="311"/>
      <c r="C1173" s="100" t="s">
        <v>1681</v>
      </c>
    </row>
    <row r="1174" spans="1:3" ht="60">
      <c r="A1174" s="311"/>
      <c r="B1174" s="311"/>
      <c r="C1174" s="100" t="s">
        <v>1682</v>
      </c>
    </row>
    <row r="1175" spans="1:3" ht="75">
      <c r="A1175" s="311"/>
      <c r="B1175" s="311"/>
      <c r="C1175" s="100" t="s">
        <v>1683</v>
      </c>
    </row>
    <row r="1176" spans="1:3" ht="75">
      <c r="A1176" s="311"/>
      <c r="B1176" s="311"/>
      <c r="C1176" s="100" t="s">
        <v>1684</v>
      </c>
    </row>
    <row r="1177" spans="1:3" ht="120">
      <c r="A1177" s="311"/>
      <c r="B1177" s="311"/>
      <c r="C1177" s="100" t="s">
        <v>1685</v>
      </c>
    </row>
    <row r="1178" spans="1:3" ht="45">
      <c r="A1178" s="311"/>
      <c r="B1178" s="311"/>
      <c r="C1178" s="100" t="s">
        <v>1686</v>
      </c>
    </row>
    <row r="1179" spans="1:3" ht="75">
      <c r="A1179" s="311"/>
      <c r="B1179" s="311"/>
      <c r="C1179" s="100" t="s">
        <v>1687</v>
      </c>
    </row>
    <row r="1180" spans="1:3" ht="150">
      <c r="A1180" s="311"/>
      <c r="B1180" s="311"/>
      <c r="C1180" s="100" t="s">
        <v>1688</v>
      </c>
    </row>
    <row r="1181" spans="1:3" ht="45.75" thickBot="1">
      <c r="A1181" s="312"/>
      <c r="B1181" s="312"/>
      <c r="C1181" s="95" t="s">
        <v>1689</v>
      </c>
    </row>
    <row r="1182" spans="1:3" ht="30">
      <c r="A1182" s="310" t="s">
        <v>195</v>
      </c>
      <c r="B1182" s="310" t="s">
        <v>28</v>
      </c>
      <c r="C1182" s="99" t="s">
        <v>196</v>
      </c>
    </row>
    <row r="1183" spans="1:3" ht="30">
      <c r="A1183" s="311"/>
      <c r="B1183" s="311"/>
      <c r="C1183" s="100" t="s">
        <v>1690</v>
      </c>
    </row>
    <row r="1184" spans="1:3">
      <c r="A1184" s="311"/>
      <c r="B1184" s="311"/>
      <c r="C1184" s="100" t="s">
        <v>1691</v>
      </c>
    </row>
    <row r="1185" spans="1:3" ht="120">
      <c r="A1185" s="311"/>
      <c r="B1185" s="311"/>
      <c r="C1185" s="100" t="s">
        <v>1692</v>
      </c>
    </row>
    <row r="1186" spans="1:3">
      <c r="A1186" s="311"/>
      <c r="B1186" s="311"/>
      <c r="C1186" s="100" t="s">
        <v>1693</v>
      </c>
    </row>
    <row r="1187" spans="1:3" ht="45">
      <c r="A1187" s="311"/>
      <c r="B1187" s="311"/>
      <c r="C1187" s="100" t="s">
        <v>1694</v>
      </c>
    </row>
    <row r="1188" spans="1:3" ht="45">
      <c r="A1188" s="311"/>
      <c r="B1188" s="311"/>
      <c r="C1188" s="100" t="s">
        <v>1695</v>
      </c>
    </row>
    <row r="1189" spans="1:3">
      <c r="A1189" s="311"/>
      <c r="B1189" s="311"/>
      <c r="C1189" s="100" t="s">
        <v>1696</v>
      </c>
    </row>
    <row r="1190" spans="1:3" ht="30">
      <c r="A1190" s="311"/>
      <c r="B1190" s="311"/>
      <c r="C1190" s="100" t="s">
        <v>1697</v>
      </c>
    </row>
    <row r="1191" spans="1:3" ht="30.75" thickBot="1">
      <c r="A1191" s="312"/>
      <c r="B1191" s="312"/>
      <c r="C1191" s="95" t="s">
        <v>1698</v>
      </c>
    </row>
    <row r="1192" spans="1:3">
      <c r="A1192" s="310" t="s">
        <v>197</v>
      </c>
      <c r="B1192" s="310" t="s">
        <v>28</v>
      </c>
      <c r="C1192" s="99" t="s">
        <v>198</v>
      </c>
    </row>
    <row r="1193" spans="1:3" ht="45">
      <c r="A1193" s="311"/>
      <c r="B1193" s="311"/>
      <c r="C1193" s="100" t="s">
        <v>1699</v>
      </c>
    </row>
    <row r="1194" spans="1:3" ht="45">
      <c r="A1194" s="311"/>
      <c r="B1194" s="311"/>
      <c r="C1194" s="100" t="s">
        <v>1700</v>
      </c>
    </row>
    <row r="1195" spans="1:3" ht="45">
      <c r="A1195" s="311"/>
      <c r="B1195" s="311"/>
      <c r="C1195" s="100" t="s">
        <v>1701</v>
      </c>
    </row>
    <row r="1196" spans="1:3">
      <c r="A1196" s="311"/>
      <c r="B1196" s="311"/>
      <c r="C1196" s="100" t="s">
        <v>1346</v>
      </c>
    </row>
    <row r="1197" spans="1:3">
      <c r="A1197" s="311"/>
      <c r="B1197" s="311"/>
      <c r="C1197" s="100" t="s">
        <v>1702</v>
      </c>
    </row>
    <row r="1198" spans="1:3">
      <c r="A1198" s="311"/>
      <c r="B1198" s="311"/>
      <c r="C1198" s="100" t="s">
        <v>1703</v>
      </c>
    </row>
    <row r="1199" spans="1:3" ht="30">
      <c r="A1199" s="311"/>
      <c r="B1199" s="311"/>
      <c r="C1199" s="100" t="s">
        <v>1390</v>
      </c>
    </row>
    <row r="1200" spans="1:3" ht="30">
      <c r="A1200" s="311"/>
      <c r="B1200" s="311"/>
      <c r="C1200" s="100" t="s">
        <v>1704</v>
      </c>
    </row>
    <row r="1201" spans="1:3">
      <c r="A1201" s="311"/>
      <c r="B1201" s="311"/>
      <c r="C1201" s="100" t="s">
        <v>1392</v>
      </c>
    </row>
    <row r="1202" spans="1:3" ht="30">
      <c r="A1202" s="311"/>
      <c r="B1202" s="311"/>
      <c r="C1202" s="100" t="s">
        <v>1393</v>
      </c>
    </row>
    <row r="1203" spans="1:3" ht="30">
      <c r="A1203" s="311"/>
      <c r="B1203" s="311"/>
      <c r="C1203" s="100" t="s">
        <v>1362</v>
      </c>
    </row>
    <row r="1204" spans="1:3" ht="30">
      <c r="A1204" s="311"/>
      <c r="B1204" s="311"/>
      <c r="C1204" s="100" t="s">
        <v>1364</v>
      </c>
    </row>
    <row r="1205" spans="1:3" ht="15.75" thickBot="1">
      <c r="A1205" s="312"/>
      <c r="B1205" s="312"/>
      <c r="C1205" s="95" t="s">
        <v>1401</v>
      </c>
    </row>
    <row r="1206" spans="1:3">
      <c r="A1206" s="310" t="s">
        <v>199</v>
      </c>
      <c r="B1206" s="310" t="s">
        <v>28</v>
      </c>
      <c r="C1206" s="99" t="s">
        <v>200</v>
      </c>
    </row>
    <row r="1207" spans="1:3" ht="30">
      <c r="A1207" s="311"/>
      <c r="B1207" s="311"/>
      <c r="C1207" s="100" t="s">
        <v>1705</v>
      </c>
    </row>
    <row r="1208" spans="1:3" ht="75">
      <c r="A1208" s="311"/>
      <c r="B1208" s="311"/>
      <c r="C1208" s="100" t="s">
        <v>1706</v>
      </c>
    </row>
    <row r="1209" spans="1:3" ht="45">
      <c r="A1209" s="311"/>
      <c r="B1209" s="311"/>
      <c r="C1209" s="100" t="s">
        <v>1707</v>
      </c>
    </row>
    <row r="1210" spans="1:3" ht="30">
      <c r="A1210" s="311"/>
      <c r="B1210" s="311"/>
      <c r="C1210" s="100" t="s">
        <v>1708</v>
      </c>
    </row>
    <row r="1211" spans="1:3" ht="30">
      <c r="A1211" s="311"/>
      <c r="B1211" s="311"/>
      <c r="C1211" s="100" t="s">
        <v>1709</v>
      </c>
    </row>
    <row r="1212" spans="1:3" ht="30">
      <c r="A1212" s="311"/>
      <c r="B1212" s="311"/>
      <c r="C1212" s="100" t="s">
        <v>1710</v>
      </c>
    </row>
    <row r="1213" spans="1:3" ht="30">
      <c r="A1213" s="311"/>
      <c r="B1213" s="311"/>
      <c r="C1213" s="100" t="s">
        <v>1711</v>
      </c>
    </row>
    <row r="1214" spans="1:3">
      <c r="A1214" s="311"/>
      <c r="B1214" s="311"/>
      <c r="C1214" s="100" t="s">
        <v>1712</v>
      </c>
    </row>
    <row r="1215" spans="1:3" ht="45">
      <c r="A1215" s="311"/>
      <c r="B1215" s="311"/>
      <c r="C1215" s="100" t="s">
        <v>1506</v>
      </c>
    </row>
    <row r="1216" spans="1:3" ht="60.75" thickBot="1">
      <c r="A1216" s="312"/>
      <c r="B1216" s="312"/>
      <c r="C1216" s="95" t="s">
        <v>1507</v>
      </c>
    </row>
    <row r="1217" spans="1:3">
      <c r="A1217" s="310" t="s">
        <v>201</v>
      </c>
      <c r="B1217" s="310" t="s">
        <v>28</v>
      </c>
      <c r="C1217" s="99" t="s">
        <v>202</v>
      </c>
    </row>
    <row r="1218" spans="1:3" ht="30">
      <c r="A1218" s="311"/>
      <c r="B1218" s="311"/>
      <c r="C1218" s="100" t="s">
        <v>1713</v>
      </c>
    </row>
    <row r="1219" spans="1:3">
      <c r="A1219" s="311"/>
      <c r="B1219" s="311"/>
      <c r="C1219" s="100" t="s">
        <v>1714</v>
      </c>
    </row>
    <row r="1220" spans="1:3" ht="60">
      <c r="A1220" s="311"/>
      <c r="B1220" s="311"/>
      <c r="C1220" s="100" t="s">
        <v>1715</v>
      </c>
    </row>
    <row r="1221" spans="1:3">
      <c r="A1221" s="311"/>
      <c r="B1221" s="311"/>
      <c r="C1221" s="100" t="s">
        <v>1346</v>
      </c>
    </row>
    <row r="1222" spans="1:3">
      <c r="A1222" s="311"/>
      <c r="B1222" s="311"/>
      <c r="C1222" s="100" t="s">
        <v>1634</v>
      </c>
    </row>
    <row r="1223" spans="1:3">
      <c r="A1223" s="311"/>
      <c r="B1223" s="311"/>
      <c r="C1223" s="100" t="s">
        <v>1635</v>
      </c>
    </row>
    <row r="1224" spans="1:3" ht="30">
      <c r="A1224" s="311"/>
      <c r="B1224" s="311"/>
      <c r="C1224" s="100" t="s">
        <v>1390</v>
      </c>
    </row>
    <row r="1225" spans="1:3" ht="30">
      <c r="A1225" s="311"/>
      <c r="B1225" s="311"/>
      <c r="C1225" s="100" t="s">
        <v>1636</v>
      </c>
    </row>
    <row r="1226" spans="1:3">
      <c r="A1226" s="311"/>
      <c r="B1226" s="311"/>
      <c r="C1226" s="100" t="s">
        <v>1392</v>
      </c>
    </row>
    <row r="1227" spans="1:3" ht="30">
      <c r="A1227" s="311"/>
      <c r="B1227" s="311"/>
      <c r="C1227" s="100" t="s">
        <v>1393</v>
      </c>
    </row>
    <row r="1228" spans="1:3" ht="30">
      <c r="A1228" s="311"/>
      <c r="B1228" s="311"/>
      <c r="C1228" s="100" t="s">
        <v>1362</v>
      </c>
    </row>
    <row r="1229" spans="1:3" ht="30">
      <c r="A1229" s="311"/>
      <c r="B1229" s="311"/>
      <c r="C1229" s="100" t="s">
        <v>1364</v>
      </c>
    </row>
    <row r="1230" spans="1:3" ht="15.75" thickBot="1">
      <c r="A1230" s="312"/>
      <c r="B1230" s="312"/>
      <c r="C1230" s="95" t="s">
        <v>1401</v>
      </c>
    </row>
    <row r="1231" spans="1:3">
      <c r="A1231" s="310" t="s">
        <v>203</v>
      </c>
      <c r="B1231" s="310" t="s">
        <v>205</v>
      </c>
      <c r="C1231" s="99" t="s">
        <v>204</v>
      </c>
    </row>
    <row r="1232" spans="1:3" ht="30">
      <c r="A1232" s="311"/>
      <c r="B1232" s="311"/>
      <c r="C1232" s="100" t="s">
        <v>1716</v>
      </c>
    </row>
    <row r="1233" spans="1:3">
      <c r="A1233" s="311"/>
      <c r="B1233" s="311"/>
      <c r="C1233" s="100" t="s">
        <v>1717</v>
      </c>
    </row>
    <row r="1234" spans="1:3" ht="60">
      <c r="A1234" s="311"/>
      <c r="B1234" s="311"/>
      <c r="C1234" s="100" t="s">
        <v>1718</v>
      </c>
    </row>
    <row r="1235" spans="1:3">
      <c r="A1235" s="311"/>
      <c r="B1235" s="311"/>
      <c r="C1235" s="100" t="s">
        <v>1346</v>
      </c>
    </row>
    <row r="1236" spans="1:3">
      <c r="A1236" s="311"/>
      <c r="B1236" s="311"/>
      <c r="C1236" s="100" t="s">
        <v>1634</v>
      </c>
    </row>
    <row r="1237" spans="1:3">
      <c r="A1237" s="311"/>
      <c r="B1237" s="311"/>
      <c r="C1237" s="100" t="s">
        <v>1635</v>
      </c>
    </row>
    <row r="1238" spans="1:3" ht="30">
      <c r="A1238" s="311"/>
      <c r="B1238" s="311"/>
      <c r="C1238" s="100" t="s">
        <v>1390</v>
      </c>
    </row>
    <row r="1239" spans="1:3" ht="30">
      <c r="A1239" s="311"/>
      <c r="B1239" s="311"/>
      <c r="C1239" s="100" t="s">
        <v>1636</v>
      </c>
    </row>
    <row r="1240" spans="1:3">
      <c r="A1240" s="311"/>
      <c r="B1240" s="311"/>
      <c r="C1240" s="100" t="s">
        <v>1392</v>
      </c>
    </row>
    <row r="1241" spans="1:3" ht="30">
      <c r="A1241" s="311"/>
      <c r="B1241" s="311"/>
      <c r="C1241" s="100" t="s">
        <v>1393</v>
      </c>
    </row>
    <row r="1242" spans="1:3" ht="30">
      <c r="A1242" s="311"/>
      <c r="B1242" s="311"/>
      <c r="C1242" s="100" t="s">
        <v>1362</v>
      </c>
    </row>
    <row r="1243" spans="1:3" ht="30">
      <c r="A1243" s="311"/>
      <c r="B1243" s="311"/>
      <c r="C1243" s="100" t="s">
        <v>1364</v>
      </c>
    </row>
    <row r="1244" spans="1:3" ht="15.75" thickBot="1">
      <c r="A1244" s="312"/>
      <c r="B1244" s="312"/>
      <c r="C1244" s="95" t="s">
        <v>1401</v>
      </c>
    </row>
    <row r="1245" spans="1:3">
      <c r="A1245" s="310" t="s">
        <v>206</v>
      </c>
      <c r="B1245" s="310" t="s">
        <v>25</v>
      </c>
      <c r="C1245" s="99" t="s">
        <v>207</v>
      </c>
    </row>
    <row r="1246" spans="1:3" ht="60">
      <c r="A1246" s="311"/>
      <c r="B1246" s="311"/>
      <c r="C1246" s="100" t="s">
        <v>1719</v>
      </c>
    </row>
    <row r="1247" spans="1:3" ht="30">
      <c r="A1247" s="311"/>
      <c r="B1247" s="311"/>
      <c r="C1247" s="100" t="s">
        <v>1720</v>
      </c>
    </row>
    <row r="1248" spans="1:3" ht="75">
      <c r="A1248" s="311"/>
      <c r="B1248" s="311"/>
      <c r="C1248" s="100" t="s">
        <v>1721</v>
      </c>
    </row>
    <row r="1249" spans="1:3" ht="45">
      <c r="A1249" s="311"/>
      <c r="B1249" s="311"/>
      <c r="C1249" s="100" t="s">
        <v>1722</v>
      </c>
    </row>
    <row r="1250" spans="1:3" ht="15.75" thickBot="1">
      <c r="A1250" s="312"/>
      <c r="B1250" s="312"/>
      <c r="C1250" s="95" t="s">
        <v>1723</v>
      </c>
    </row>
    <row r="1251" spans="1:3">
      <c r="A1251" s="310" t="s">
        <v>208</v>
      </c>
      <c r="B1251" s="310" t="s">
        <v>28</v>
      </c>
      <c r="C1251" s="99" t="s">
        <v>209</v>
      </c>
    </row>
    <row r="1252" spans="1:3" ht="45">
      <c r="A1252" s="311"/>
      <c r="B1252" s="311"/>
      <c r="C1252" s="100" t="s">
        <v>1724</v>
      </c>
    </row>
    <row r="1253" spans="1:3" ht="60">
      <c r="A1253" s="311"/>
      <c r="B1253" s="311"/>
      <c r="C1253" s="100" t="s">
        <v>1725</v>
      </c>
    </row>
    <row r="1254" spans="1:3" ht="30">
      <c r="A1254" s="311"/>
      <c r="B1254" s="311"/>
      <c r="C1254" s="100" t="s">
        <v>1726</v>
      </c>
    </row>
    <row r="1255" spans="1:3" ht="30">
      <c r="A1255" s="311"/>
      <c r="B1255" s="311"/>
      <c r="C1255" s="100" t="s">
        <v>1727</v>
      </c>
    </row>
    <row r="1256" spans="1:3" ht="30">
      <c r="A1256" s="311"/>
      <c r="B1256" s="311"/>
      <c r="C1256" s="100" t="s">
        <v>1728</v>
      </c>
    </row>
    <row r="1257" spans="1:3">
      <c r="A1257" s="311"/>
      <c r="B1257" s="311"/>
      <c r="C1257" s="100" t="s">
        <v>1729</v>
      </c>
    </row>
    <row r="1258" spans="1:3">
      <c r="A1258" s="311"/>
      <c r="B1258" s="311"/>
      <c r="C1258" s="100" t="s">
        <v>1730</v>
      </c>
    </row>
    <row r="1259" spans="1:3">
      <c r="A1259" s="311"/>
      <c r="B1259" s="311"/>
      <c r="C1259" s="99" t="s">
        <v>1731</v>
      </c>
    </row>
    <row r="1260" spans="1:3">
      <c r="A1260" s="311"/>
      <c r="B1260" s="311"/>
      <c r="C1260" s="100" t="s">
        <v>1732</v>
      </c>
    </row>
    <row r="1261" spans="1:3">
      <c r="A1261" s="311"/>
      <c r="B1261" s="311"/>
      <c r="C1261" s="100" t="s">
        <v>1733</v>
      </c>
    </row>
    <row r="1262" spans="1:3">
      <c r="A1262" s="311"/>
      <c r="B1262" s="311"/>
      <c r="C1262" s="100" t="s">
        <v>1734</v>
      </c>
    </row>
    <row r="1263" spans="1:3">
      <c r="A1263" s="311"/>
      <c r="B1263" s="311"/>
      <c r="C1263" s="100" t="s">
        <v>1735</v>
      </c>
    </row>
    <row r="1264" spans="1:3" ht="30">
      <c r="A1264" s="311"/>
      <c r="B1264" s="311"/>
      <c r="C1264" s="100" t="s">
        <v>1736</v>
      </c>
    </row>
    <row r="1265" spans="1:3">
      <c r="A1265" s="311"/>
      <c r="B1265" s="311"/>
      <c r="C1265" s="99" t="s">
        <v>1737</v>
      </c>
    </row>
    <row r="1266" spans="1:3" ht="30">
      <c r="A1266" s="311"/>
      <c r="B1266" s="311"/>
      <c r="C1266" s="100" t="s">
        <v>1738</v>
      </c>
    </row>
    <row r="1267" spans="1:3" ht="30">
      <c r="A1267" s="311"/>
      <c r="B1267" s="311"/>
      <c r="C1267" s="100" t="s">
        <v>1739</v>
      </c>
    </row>
    <row r="1268" spans="1:3">
      <c r="A1268" s="311"/>
      <c r="B1268" s="311"/>
      <c r="C1268" s="100" t="s">
        <v>1733</v>
      </c>
    </row>
    <row r="1269" spans="1:3">
      <c r="A1269" s="311"/>
      <c r="B1269" s="311"/>
      <c r="C1269" s="100" t="s">
        <v>1740</v>
      </c>
    </row>
    <row r="1270" spans="1:3">
      <c r="A1270" s="311"/>
      <c r="B1270" s="311"/>
      <c r="C1270" s="100" t="s">
        <v>1741</v>
      </c>
    </row>
    <row r="1271" spans="1:3">
      <c r="A1271" s="311"/>
      <c r="B1271" s="311"/>
      <c r="C1271" s="100" t="s">
        <v>1742</v>
      </c>
    </row>
    <row r="1272" spans="1:3">
      <c r="A1272" s="311"/>
      <c r="B1272" s="311"/>
      <c r="C1272" s="100" t="s">
        <v>1743</v>
      </c>
    </row>
    <row r="1273" spans="1:3" ht="30">
      <c r="A1273" s="311"/>
      <c r="B1273" s="311"/>
      <c r="C1273" s="100" t="s">
        <v>1744</v>
      </c>
    </row>
    <row r="1274" spans="1:3">
      <c r="A1274" s="311"/>
      <c r="B1274" s="311"/>
      <c r="C1274" s="99" t="s">
        <v>1745</v>
      </c>
    </row>
    <row r="1275" spans="1:3" ht="45">
      <c r="A1275" s="311"/>
      <c r="B1275" s="311"/>
      <c r="C1275" s="100" t="s">
        <v>1746</v>
      </c>
    </row>
    <row r="1276" spans="1:3">
      <c r="A1276" s="311"/>
      <c r="B1276" s="311"/>
      <c r="C1276" s="100" t="s">
        <v>1733</v>
      </c>
    </row>
    <row r="1277" spans="1:3">
      <c r="A1277" s="311"/>
      <c r="B1277" s="311"/>
      <c r="C1277" s="100" t="s">
        <v>1747</v>
      </c>
    </row>
    <row r="1278" spans="1:3">
      <c r="A1278" s="311"/>
      <c r="B1278" s="311"/>
      <c r="C1278" s="100" t="s">
        <v>1748</v>
      </c>
    </row>
    <row r="1279" spans="1:3">
      <c r="A1279" s="311"/>
      <c r="B1279" s="311"/>
      <c r="C1279" s="99" t="s">
        <v>1749</v>
      </c>
    </row>
    <row r="1280" spans="1:3" ht="30">
      <c r="A1280" s="311"/>
      <c r="B1280" s="311"/>
      <c r="C1280" s="100" t="s">
        <v>1750</v>
      </c>
    </row>
    <row r="1281" spans="1:3">
      <c r="A1281" s="311"/>
      <c r="B1281" s="311"/>
      <c r="C1281" s="99" t="s">
        <v>1751</v>
      </c>
    </row>
    <row r="1282" spans="1:3" ht="30">
      <c r="A1282" s="311"/>
      <c r="B1282" s="311"/>
      <c r="C1282" s="100" t="s">
        <v>1752</v>
      </c>
    </row>
    <row r="1283" spans="1:3">
      <c r="A1283" s="311"/>
      <c r="B1283" s="311"/>
      <c r="C1283" s="100" t="s">
        <v>1753</v>
      </c>
    </row>
    <row r="1284" spans="1:3">
      <c r="A1284" s="311"/>
      <c r="B1284" s="311"/>
      <c r="C1284" s="100" t="s">
        <v>1754</v>
      </c>
    </row>
    <row r="1285" spans="1:3">
      <c r="A1285" s="311"/>
      <c r="B1285" s="311"/>
      <c r="C1285" s="100" t="s">
        <v>1755</v>
      </c>
    </row>
    <row r="1286" spans="1:3" ht="30.75" thickBot="1">
      <c r="A1286" s="312"/>
      <c r="B1286" s="312"/>
      <c r="C1286" s="95" t="s">
        <v>1756</v>
      </c>
    </row>
    <row r="1287" spans="1:3">
      <c r="A1287" s="310" t="s">
        <v>210</v>
      </c>
      <c r="B1287" s="310" t="s">
        <v>28</v>
      </c>
      <c r="C1287" s="99" t="s">
        <v>211</v>
      </c>
    </row>
    <row r="1288" spans="1:3" ht="75">
      <c r="A1288" s="311"/>
      <c r="B1288" s="311"/>
      <c r="C1288" s="100" t="s">
        <v>1757</v>
      </c>
    </row>
    <row r="1289" spans="1:3" ht="45.75" thickBot="1">
      <c r="A1289" s="312"/>
      <c r="B1289" s="312"/>
      <c r="C1289" s="95" t="s">
        <v>1758</v>
      </c>
    </row>
    <row r="1290" spans="1:3" ht="30">
      <c r="A1290" s="310" t="s">
        <v>212</v>
      </c>
      <c r="B1290" s="310" t="s">
        <v>28</v>
      </c>
      <c r="C1290" s="99" t="s">
        <v>213</v>
      </c>
    </row>
    <row r="1291" spans="1:3" ht="60">
      <c r="A1291" s="311"/>
      <c r="B1291" s="311"/>
      <c r="C1291" s="100" t="s">
        <v>1759</v>
      </c>
    </row>
    <row r="1292" spans="1:3" ht="60">
      <c r="A1292" s="311"/>
      <c r="B1292" s="311"/>
      <c r="C1292" s="100" t="s">
        <v>1760</v>
      </c>
    </row>
    <row r="1293" spans="1:3" ht="30">
      <c r="A1293" s="311"/>
      <c r="B1293" s="311"/>
      <c r="C1293" s="100" t="s">
        <v>1761</v>
      </c>
    </row>
    <row r="1294" spans="1:3" ht="45">
      <c r="A1294" s="311"/>
      <c r="B1294" s="311"/>
      <c r="C1294" s="100" t="s">
        <v>1762</v>
      </c>
    </row>
    <row r="1295" spans="1:3" ht="60">
      <c r="A1295" s="311"/>
      <c r="B1295" s="311"/>
      <c r="C1295" s="100" t="s">
        <v>1763</v>
      </c>
    </row>
    <row r="1296" spans="1:3" ht="45">
      <c r="A1296" s="311"/>
      <c r="B1296" s="311"/>
      <c r="C1296" s="100" t="s">
        <v>1764</v>
      </c>
    </row>
    <row r="1297" spans="1:3" ht="45">
      <c r="A1297" s="311"/>
      <c r="B1297" s="311"/>
      <c r="C1297" s="100" t="s">
        <v>1765</v>
      </c>
    </row>
    <row r="1298" spans="1:3" ht="30">
      <c r="A1298" s="311"/>
      <c r="B1298" s="311"/>
      <c r="C1298" s="100" t="s">
        <v>1644</v>
      </c>
    </row>
    <row r="1299" spans="1:3" ht="30">
      <c r="A1299" s="311"/>
      <c r="B1299" s="311"/>
      <c r="C1299" s="100" t="s">
        <v>1645</v>
      </c>
    </row>
    <row r="1300" spans="1:3">
      <c r="A1300" s="311"/>
      <c r="B1300" s="311"/>
      <c r="C1300" s="100" t="s">
        <v>1766</v>
      </c>
    </row>
    <row r="1301" spans="1:3" ht="30">
      <c r="A1301" s="311"/>
      <c r="B1301" s="311"/>
      <c r="C1301" s="100" t="s">
        <v>1767</v>
      </c>
    </row>
    <row r="1302" spans="1:3">
      <c r="A1302" s="311"/>
      <c r="B1302" s="311"/>
      <c r="C1302" s="100" t="s">
        <v>1648</v>
      </c>
    </row>
    <row r="1303" spans="1:3">
      <c r="A1303" s="311"/>
      <c r="B1303" s="311"/>
      <c r="C1303" s="100" t="s">
        <v>1653</v>
      </c>
    </row>
    <row r="1304" spans="1:3">
      <c r="A1304" s="311"/>
      <c r="B1304" s="311"/>
      <c r="C1304" s="100" t="s">
        <v>1663</v>
      </c>
    </row>
    <row r="1305" spans="1:3">
      <c r="A1305" s="311"/>
      <c r="B1305" s="311"/>
      <c r="C1305" s="100" t="s">
        <v>1768</v>
      </c>
    </row>
    <row r="1306" spans="1:3" ht="30">
      <c r="A1306" s="311"/>
      <c r="B1306" s="311"/>
      <c r="C1306" s="100" t="s">
        <v>1769</v>
      </c>
    </row>
    <row r="1307" spans="1:3" ht="15.75" thickBot="1">
      <c r="A1307" s="312"/>
      <c r="B1307" s="312"/>
      <c r="C1307" s="95" t="s">
        <v>1666</v>
      </c>
    </row>
    <row r="1308" spans="1:3">
      <c r="A1308" s="310" t="s">
        <v>214</v>
      </c>
      <c r="B1308" s="310" t="s">
        <v>28</v>
      </c>
      <c r="C1308" s="99" t="s">
        <v>215</v>
      </c>
    </row>
    <row r="1309" spans="1:3" ht="60">
      <c r="A1309" s="311"/>
      <c r="B1309" s="311"/>
      <c r="C1309" s="100" t="s">
        <v>1770</v>
      </c>
    </row>
    <row r="1310" spans="1:3" ht="60">
      <c r="A1310" s="311"/>
      <c r="B1310" s="311"/>
      <c r="C1310" s="100" t="s">
        <v>1760</v>
      </c>
    </row>
    <row r="1311" spans="1:3" ht="30">
      <c r="A1311" s="311"/>
      <c r="B1311" s="311"/>
      <c r="C1311" s="100" t="s">
        <v>1761</v>
      </c>
    </row>
    <row r="1312" spans="1:3" ht="45">
      <c r="A1312" s="311"/>
      <c r="B1312" s="311"/>
      <c r="C1312" s="100" t="s">
        <v>1762</v>
      </c>
    </row>
    <row r="1313" spans="1:3" ht="60">
      <c r="A1313" s="311"/>
      <c r="B1313" s="311"/>
      <c r="C1313" s="100" t="s">
        <v>1763</v>
      </c>
    </row>
    <row r="1314" spans="1:3" ht="30">
      <c r="A1314" s="311"/>
      <c r="B1314" s="311"/>
      <c r="C1314" s="100" t="s">
        <v>1672</v>
      </c>
    </row>
    <row r="1315" spans="1:3" ht="45">
      <c r="A1315" s="311"/>
      <c r="B1315" s="311"/>
      <c r="C1315" s="100" t="s">
        <v>1771</v>
      </c>
    </row>
    <row r="1316" spans="1:3" ht="30">
      <c r="A1316" s="311"/>
      <c r="B1316" s="311"/>
      <c r="C1316" s="100" t="s">
        <v>1644</v>
      </c>
    </row>
    <row r="1317" spans="1:3" ht="30">
      <c r="A1317" s="311"/>
      <c r="B1317" s="311"/>
      <c r="C1317" s="100" t="s">
        <v>1645</v>
      </c>
    </row>
    <row r="1318" spans="1:3">
      <c r="A1318" s="311"/>
      <c r="B1318" s="311"/>
      <c r="C1318" s="100" t="s">
        <v>1766</v>
      </c>
    </row>
    <row r="1319" spans="1:3" ht="30">
      <c r="A1319" s="311"/>
      <c r="B1319" s="311"/>
      <c r="C1319" s="100" t="s">
        <v>1767</v>
      </c>
    </row>
    <row r="1320" spans="1:3">
      <c r="A1320" s="311"/>
      <c r="B1320" s="311"/>
      <c r="C1320" s="100" t="s">
        <v>1648</v>
      </c>
    </row>
    <row r="1321" spans="1:3">
      <c r="A1321" s="311"/>
      <c r="B1321" s="311"/>
      <c r="C1321" s="100" t="s">
        <v>1653</v>
      </c>
    </row>
    <row r="1322" spans="1:3">
      <c r="A1322" s="311"/>
      <c r="B1322" s="311"/>
      <c r="C1322" s="100" t="s">
        <v>1663</v>
      </c>
    </row>
    <row r="1323" spans="1:3">
      <c r="A1323" s="311"/>
      <c r="B1323" s="311"/>
      <c r="C1323" s="100" t="s">
        <v>1768</v>
      </c>
    </row>
    <row r="1324" spans="1:3" ht="30">
      <c r="A1324" s="311"/>
      <c r="B1324" s="311"/>
      <c r="C1324" s="100" t="s">
        <v>1769</v>
      </c>
    </row>
    <row r="1325" spans="1:3" ht="15.75" thickBot="1">
      <c r="A1325" s="312"/>
      <c r="B1325" s="312"/>
      <c r="C1325" s="95" t="s">
        <v>1666</v>
      </c>
    </row>
    <row r="1326" spans="1:3">
      <c r="A1326" s="310" t="s">
        <v>216</v>
      </c>
      <c r="B1326" s="310" t="s">
        <v>25</v>
      </c>
      <c r="C1326" s="99" t="s">
        <v>217</v>
      </c>
    </row>
    <row r="1327" spans="1:3" ht="75">
      <c r="A1327" s="311"/>
      <c r="B1327" s="311"/>
      <c r="C1327" s="100" t="s">
        <v>1772</v>
      </c>
    </row>
    <row r="1328" spans="1:3" ht="45">
      <c r="A1328" s="311"/>
      <c r="B1328" s="311"/>
      <c r="C1328" s="100" t="s">
        <v>1773</v>
      </c>
    </row>
    <row r="1329" spans="1:3" ht="75">
      <c r="A1329" s="311"/>
      <c r="B1329" s="311"/>
      <c r="C1329" s="100" t="s">
        <v>1774</v>
      </c>
    </row>
    <row r="1330" spans="1:3">
      <c r="A1330" s="311"/>
      <c r="B1330" s="311"/>
      <c r="C1330" s="100" t="s">
        <v>1775</v>
      </c>
    </row>
    <row r="1331" spans="1:3" ht="75.75" thickBot="1">
      <c r="A1331" s="312"/>
      <c r="B1331" s="312"/>
      <c r="C1331" s="95" t="s">
        <v>1776</v>
      </c>
    </row>
    <row r="1332" spans="1:3" ht="45">
      <c r="A1332" s="310" t="s">
        <v>218</v>
      </c>
      <c r="B1332" s="310" t="s">
        <v>28</v>
      </c>
      <c r="C1332" s="99" t="s">
        <v>219</v>
      </c>
    </row>
    <row r="1333" spans="1:3" ht="60">
      <c r="A1333" s="311"/>
      <c r="B1333" s="311"/>
      <c r="C1333" s="100" t="s">
        <v>1777</v>
      </c>
    </row>
    <row r="1334" spans="1:3">
      <c r="A1334" s="311"/>
      <c r="B1334" s="311"/>
      <c r="C1334" s="100" t="s">
        <v>1536</v>
      </c>
    </row>
    <row r="1335" spans="1:3">
      <c r="A1335" s="311"/>
      <c r="B1335" s="311"/>
      <c r="C1335" s="100" t="s">
        <v>1346</v>
      </c>
    </row>
    <row r="1336" spans="1:3">
      <c r="A1336" s="311"/>
      <c r="B1336" s="311"/>
      <c r="C1336" s="100" t="s">
        <v>1538</v>
      </c>
    </row>
    <row r="1337" spans="1:3">
      <c r="A1337" s="311"/>
      <c r="B1337" s="311"/>
      <c r="C1337" s="100" t="s">
        <v>1539</v>
      </c>
    </row>
    <row r="1338" spans="1:3" ht="30">
      <c r="A1338" s="311"/>
      <c r="B1338" s="311"/>
      <c r="C1338" s="100" t="s">
        <v>1778</v>
      </c>
    </row>
    <row r="1339" spans="1:3" ht="30">
      <c r="A1339" s="311"/>
      <c r="B1339" s="311"/>
      <c r="C1339" s="100" t="s">
        <v>1524</v>
      </c>
    </row>
    <row r="1340" spans="1:3">
      <c r="A1340" s="311"/>
      <c r="B1340" s="311"/>
      <c r="C1340" s="100" t="s">
        <v>1392</v>
      </c>
    </row>
    <row r="1341" spans="1:3">
      <c r="A1341" s="311"/>
      <c r="B1341" s="311"/>
      <c r="C1341" s="100" t="s">
        <v>1779</v>
      </c>
    </row>
    <row r="1342" spans="1:3">
      <c r="A1342" s="311"/>
      <c r="B1342" s="311"/>
      <c r="C1342" s="100" t="s">
        <v>1525</v>
      </c>
    </row>
    <row r="1343" spans="1:3" ht="30">
      <c r="A1343" s="311"/>
      <c r="B1343" s="311"/>
      <c r="C1343" s="100" t="s">
        <v>1780</v>
      </c>
    </row>
    <row r="1344" spans="1:3">
      <c r="A1344" s="311"/>
      <c r="B1344" s="311"/>
      <c r="C1344" s="100" t="s">
        <v>1781</v>
      </c>
    </row>
    <row r="1345" spans="1:3" ht="30">
      <c r="A1345" s="311"/>
      <c r="B1345" s="311"/>
      <c r="C1345" s="100" t="s">
        <v>1782</v>
      </c>
    </row>
    <row r="1346" spans="1:3">
      <c r="A1346" s="311"/>
      <c r="B1346" s="311"/>
      <c r="C1346" s="100" t="s">
        <v>1783</v>
      </c>
    </row>
    <row r="1347" spans="1:3" ht="30">
      <c r="A1347" s="311"/>
      <c r="B1347" s="311"/>
      <c r="C1347" s="100" t="s">
        <v>1530</v>
      </c>
    </row>
    <row r="1348" spans="1:3" ht="45.75" thickBot="1">
      <c r="A1348" s="312"/>
      <c r="B1348" s="312"/>
      <c r="C1348" s="95" t="s">
        <v>1531</v>
      </c>
    </row>
    <row r="1349" spans="1:3" ht="45">
      <c r="A1349" s="310" t="s">
        <v>220</v>
      </c>
      <c r="B1349" s="310" t="s">
        <v>28</v>
      </c>
      <c r="C1349" s="99" t="s">
        <v>221</v>
      </c>
    </row>
    <row r="1350" spans="1:3" ht="60">
      <c r="A1350" s="311"/>
      <c r="B1350" s="311"/>
      <c r="C1350" s="100" t="s">
        <v>1784</v>
      </c>
    </row>
    <row r="1351" spans="1:3">
      <c r="A1351" s="311"/>
      <c r="B1351" s="311"/>
      <c r="C1351" s="100" t="s">
        <v>1536</v>
      </c>
    </row>
    <row r="1352" spans="1:3">
      <c r="A1352" s="311"/>
      <c r="B1352" s="311"/>
      <c r="C1352" s="100" t="s">
        <v>1346</v>
      </c>
    </row>
    <row r="1353" spans="1:3">
      <c r="A1353" s="311"/>
      <c r="B1353" s="311"/>
      <c r="C1353" s="100" t="s">
        <v>1538</v>
      </c>
    </row>
    <row r="1354" spans="1:3">
      <c r="A1354" s="311"/>
      <c r="B1354" s="311"/>
      <c r="C1354" s="100" t="s">
        <v>1539</v>
      </c>
    </row>
    <row r="1355" spans="1:3" ht="30">
      <c r="A1355" s="311"/>
      <c r="B1355" s="311"/>
      <c r="C1355" s="100" t="s">
        <v>1778</v>
      </c>
    </row>
    <row r="1356" spans="1:3" ht="30">
      <c r="A1356" s="311"/>
      <c r="B1356" s="311"/>
      <c r="C1356" s="100" t="s">
        <v>1524</v>
      </c>
    </row>
    <row r="1357" spans="1:3">
      <c r="A1357" s="311"/>
      <c r="B1357" s="311"/>
      <c r="C1357" s="100" t="s">
        <v>1392</v>
      </c>
    </row>
    <row r="1358" spans="1:3">
      <c r="A1358" s="311"/>
      <c r="B1358" s="311"/>
      <c r="C1358" s="100" t="s">
        <v>1785</v>
      </c>
    </row>
    <row r="1359" spans="1:3">
      <c r="A1359" s="311"/>
      <c r="B1359" s="311"/>
      <c r="C1359" s="100" t="s">
        <v>1525</v>
      </c>
    </row>
    <row r="1360" spans="1:3" ht="30">
      <c r="A1360" s="311"/>
      <c r="B1360" s="311"/>
      <c r="C1360" s="100" t="s">
        <v>1780</v>
      </c>
    </row>
    <row r="1361" spans="1:3">
      <c r="A1361" s="311"/>
      <c r="B1361" s="311"/>
      <c r="C1361" s="100" t="s">
        <v>1781</v>
      </c>
    </row>
    <row r="1362" spans="1:3" ht="30">
      <c r="A1362" s="311"/>
      <c r="B1362" s="311"/>
      <c r="C1362" s="100" t="s">
        <v>1782</v>
      </c>
    </row>
    <row r="1363" spans="1:3">
      <c r="A1363" s="311"/>
      <c r="B1363" s="311"/>
      <c r="C1363" s="100" t="s">
        <v>1783</v>
      </c>
    </row>
    <row r="1364" spans="1:3" ht="30">
      <c r="A1364" s="311"/>
      <c r="B1364" s="311"/>
      <c r="C1364" s="100" t="s">
        <v>1530</v>
      </c>
    </row>
    <row r="1365" spans="1:3" ht="45.75" thickBot="1">
      <c r="A1365" s="312"/>
      <c r="B1365" s="312"/>
      <c r="C1365" s="95" t="s">
        <v>1531</v>
      </c>
    </row>
    <row r="1366" spans="1:3">
      <c r="A1366" s="310" t="s">
        <v>222</v>
      </c>
      <c r="B1366" s="310" t="s">
        <v>28</v>
      </c>
      <c r="C1366" s="99" t="s">
        <v>223</v>
      </c>
    </row>
    <row r="1367" spans="1:3" ht="90">
      <c r="A1367" s="311"/>
      <c r="B1367" s="311"/>
      <c r="C1367" s="100" t="s">
        <v>1786</v>
      </c>
    </row>
    <row r="1368" spans="1:3" ht="45">
      <c r="A1368" s="311"/>
      <c r="B1368" s="311"/>
      <c r="C1368" s="100" t="s">
        <v>1787</v>
      </c>
    </row>
    <row r="1369" spans="1:3" ht="45.75" thickBot="1">
      <c r="A1369" s="311"/>
      <c r="B1369" s="311"/>
      <c r="C1369" s="104" t="s">
        <v>1788</v>
      </c>
    </row>
    <row r="1370" spans="1:3" ht="30">
      <c r="A1370" s="310" t="s">
        <v>224</v>
      </c>
      <c r="B1370" s="310" t="s">
        <v>25</v>
      </c>
      <c r="C1370" s="111" t="s">
        <v>225</v>
      </c>
    </row>
    <row r="1371" spans="1:3" ht="90">
      <c r="A1371" s="311"/>
      <c r="B1371" s="311"/>
      <c r="C1371" s="100" t="s">
        <v>1789</v>
      </c>
    </row>
    <row r="1372" spans="1:3">
      <c r="A1372" s="311"/>
      <c r="B1372" s="311"/>
      <c r="C1372" s="109" t="s">
        <v>1537</v>
      </c>
    </row>
    <row r="1373" spans="1:3" ht="45">
      <c r="A1373" s="311"/>
      <c r="B1373" s="311"/>
      <c r="C1373" s="100" t="s">
        <v>1593</v>
      </c>
    </row>
    <row r="1374" spans="1:3">
      <c r="A1374" s="311"/>
      <c r="B1374" s="311"/>
      <c r="C1374" s="108" t="s">
        <v>1594</v>
      </c>
    </row>
    <row r="1375" spans="1:3" ht="45">
      <c r="A1375" s="311"/>
      <c r="B1375" s="311"/>
      <c r="C1375" s="100" t="s">
        <v>1790</v>
      </c>
    </row>
    <row r="1376" spans="1:3">
      <c r="A1376" s="311"/>
      <c r="B1376" s="311"/>
      <c r="C1376" s="109" t="s">
        <v>1392</v>
      </c>
    </row>
    <row r="1377" spans="1:3" ht="30">
      <c r="A1377" s="311"/>
      <c r="B1377" s="311"/>
      <c r="C1377" s="110" t="s">
        <v>1791</v>
      </c>
    </row>
    <row r="1378" spans="1:3">
      <c r="A1378" s="311"/>
      <c r="B1378" s="311"/>
      <c r="C1378" s="108" t="s">
        <v>1792</v>
      </c>
    </row>
    <row r="1379" spans="1:3">
      <c r="A1379" s="311"/>
      <c r="B1379" s="311"/>
      <c r="C1379" s="108" t="s">
        <v>1793</v>
      </c>
    </row>
    <row r="1380" spans="1:3">
      <c r="A1380" s="311"/>
      <c r="B1380" s="311"/>
      <c r="C1380" s="108" t="s">
        <v>1792</v>
      </c>
    </row>
    <row r="1381" spans="1:3">
      <c r="A1381" s="311"/>
      <c r="B1381" s="311"/>
      <c r="C1381" s="108" t="s">
        <v>1469</v>
      </c>
    </row>
    <row r="1382" spans="1:3">
      <c r="A1382" s="311"/>
      <c r="B1382" s="311"/>
      <c r="C1382" s="109" t="s">
        <v>1355</v>
      </c>
    </row>
    <row r="1383" spans="1:3" ht="75">
      <c r="A1383" s="311"/>
      <c r="B1383" s="311"/>
      <c r="C1383" s="100" t="s">
        <v>1794</v>
      </c>
    </row>
    <row r="1384" spans="1:3">
      <c r="A1384" s="311"/>
      <c r="B1384" s="311"/>
      <c r="C1384" s="109" t="s">
        <v>1475</v>
      </c>
    </row>
    <row r="1385" spans="1:3" ht="45.75" thickBot="1">
      <c r="A1385" s="311"/>
      <c r="B1385" s="312"/>
      <c r="C1385" s="95" t="s">
        <v>1358</v>
      </c>
    </row>
    <row r="1386" spans="1:3">
      <c r="A1386" s="310" t="s">
        <v>226</v>
      </c>
      <c r="B1386" s="310" t="s">
        <v>2</v>
      </c>
      <c r="C1386" s="111" t="s">
        <v>227</v>
      </c>
    </row>
    <row r="1387" spans="1:3" ht="75">
      <c r="A1387" s="311"/>
      <c r="B1387" s="311"/>
      <c r="C1387" s="100" t="s">
        <v>1795</v>
      </c>
    </row>
    <row r="1388" spans="1:3">
      <c r="A1388" s="311"/>
      <c r="B1388" s="311"/>
      <c r="C1388" s="109" t="s">
        <v>1537</v>
      </c>
    </row>
    <row r="1389" spans="1:3" ht="45">
      <c r="A1389" s="311"/>
      <c r="B1389" s="311"/>
      <c r="C1389" s="100" t="s">
        <v>1593</v>
      </c>
    </row>
    <row r="1390" spans="1:3">
      <c r="A1390" s="311"/>
      <c r="B1390" s="311"/>
      <c r="C1390" s="108" t="s">
        <v>1594</v>
      </c>
    </row>
    <row r="1391" spans="1:3" ht="45">
      <c r="A1391" s="311"/>
      <c r="B1391" s="311"/>
      <c r="C1391" s="100" t="s">
        <v>1790</v>
      </c>
    </row>
    <row r="1392" spans="1:3">
      <c r="A1392" s="311"/>
      <c r="B1392" s="311"/>
      <c r="C1392" s="109" t="s">
        <v>1392</v>
      </c>
    </row>
    <row r="1393" spans="1:3">
      <c r="A1393" s="311"/>
      <c r="B1393" s="311"/>
      <c r="C1393" s="108" t="s">
        <v>1793</v>
      </c>
    </row>
    <row r="1394" spans="1:3">
      <c r="A1394" s="311"/>
      <c r="B1394" s="311"/>
      <c r="C1394" s="108" t="s">
        <v>1792</v>
      </c>
    </row>
    <row r="1395" spans="1:3">
      <c r="A1395" s="311"/>
      <c r="B1395" s="311"/>
      <c r="C1395" s="108" t="s">
        <v>1469</v>
      </c>
    </row>
    <row r="1396" spans="1:3">
      <c r="A1396" s="311"/>
      <c r="B1396" s="311"/>
      <c r="C1396" s="109" t="s">
        <v>1355</v>
      </c>
    </row>
    <row r="1397" spans="1:3" ht="75">
      <c r="A1397" s="311"/>
      <c r="B1397" s="311"/>
      <c r="C1397" s="100" t="s">
        <v>1796</v>
      </c>
    </row>
    <row r="1398" spans="1:3">
      <c r="A1398" s="311"/>
      <c r="B1398" s="311"/>
      <c r="C1398" s="109" t="s">
        <v>1475</v>
      </c>
    </row>
    <row r="1399" spans="1:3" ht="45.75" thickBot="1">
      <c r="A1399" s="311"/>
      <c r="B1399" s="312"/>
      <c r="C1399" s="95" t="s">
        <v>1358</v>
      </c>
    </row>
    <row r="1400" spans="1:3">
      <c r="A1400" s="310" t="s">
        <v>228</v>
      </c>
      <c r="B1400" s="310" t="s">
        <v>2</v>
      </c>
      <c r="C1400" s="111" t="s">
        <v>229</v>
      </c>
    </row>
    <row r="1401" spans="1:3" ht="105">
      <c r="A1401" s="311"/>
      <c r="B1401" s="311"/>
      <c r="C1401" s="100" t="s">
        <v>1797</v>
      </c>
    </row>
    <row r="1402" spans="1:3">
      <c r="A1402" s="311"/>
      <c r="B1402" s="311"/>
      <c r="C1402" s="109" t="s">
        <v>1537</v>
      </c>
    </row>
    <row r="1403" spans="1:3" ht="45">
      <c r="A1403" s="311"/>
      <c r="B1403" s="311"/>
      <c r="C1403" s="100" t="s">
        <v>1593</v>
      </c>
    </row>
    <row r="1404" spans="1:3">
      <c r="A1404" s="311"/>
      <c r="B1404" s="311"/>
      <c r="C1404" s="108" t="s">
        <v>1594</v>
      </c>
    </row>
    <row r="1405" spans="1:3" ht="45">
      <c r="A1405" s="311"/>
      <c r="B1405" s="311"/>
      <c r="C1405" s="100" t="s">
        <v>1790</v>
      </c>
    </row>
    <row r="1406" spans="1:3">
      <c r="A1406" s="311"/>
      <c r="B1406" s="311"/>
      <c r="C1406" s="109" t="s">
        <v>1392</v>
      </c>
    </row>
    <row r="1407" spans="1:3">
      <c r="A1407" s="311"/>
      <c r="B1407" s="311"/>
      <c r="C1407" s="108" t="s">
        <v>1793</v>
      </c>
    </row>
    <row r="1408" spans="1:3">
      <c r="A1408" s="311"/>
      <c r="B1408" s="311"/>
      <c r="C1408" s="108" t="s">
        <v>1792</v>
      </c>
    </row>
    <row r="1409" spans="1:3">
      <c r="A1409" s="311"/>
      <c r="B1409" s="311"/>
      <c r="C1409" s="108" t="s">
        <v>1469</v>
      </c>
    </row>
    <row r="1410" spans="1:3">
      <c r="A1410" s="311"/>
      <c r="B1410" s="311"/>
      <c r="C1410" s="109" t="s">
        <v>1355</v>
      </c>
    </row>
    <row r="1411" spans="1:3" ht="75">
      <c r="A1411" s="311"/>
      <c r="B1411" s="311"/>
      <c r="C1411" s="100" t="s">
        <v>1796</v>
      </c>
    </row>
    <row r="1412" spans="1:3">
      <c r="A1412" s="311"/>
      <c r="B1412" s="311"/>
      <c r="C1412" s="109" t="s">
        <v>1475</v>
      </c>
    </row>
    <row r="1413" spans="1:3" ht="45.75" thickBot="1">
      <c r="A1413" s="311"/>
      <c r="B1413" s="312"/>
      <c r="C1413" s="95" t="s">
        <v>1358</v>
      </c>
    </row>
    <row r="1414" spans="1:3" ht="45">
      <c r="A1414" s="310" t="s">
        <v>231</v>
      </c>
      <c r="B1414" s="310" t="s">
        <v>25</v>
      </c>
      <c r="C1414" s="114" t="s">
        <v>232</v>
      </c>
    </row>
    <row r="1415" spans="1:3" ht="120">
      <c r="A1415" s="311"/>
      <c r="B1415" s="311"/>
      <c r="C1415" s="100" t="s">
        <v>1798</v>
      </c>
    </row>
    <row r="1416" spans="1:3">
      <c r="A1416" s="311"/>
      <c r="B1416" s="311"/>
      <c r="C1416" s="99" t="s">
        <v>1346</v>
      </c>
    </row>
    <row r="1417" spans="1:3" ht="45">
      <c r="A1417" s="311"/>
      <c r="B1417" s="311"/>
      <c r="C1417" s="100" t="s">
        <v>1799</v>
      </c>
    </row>
    <row r="1418" spans="1:3">
      <c r="A1418" s="311"/>
      <c r="B1418" s="311"/>
      <c r="C1418" s="100" t="s">
        <v>1800</v>
      </c>
    </row>
    <row r="1419" spans="1:3" ht="30">
      <c r="A1419" s="311"/>
      <c r="B1419" s="311"/>
      <c r="C1419" s="100" t="s">
        <v>1801</v>
      </c>
    </row>
    <row r="1420" spans="1:3">
      <c r="A1420" s="311"/>
      <c r="B1420" s="311"/>
      <c r="C1420" s="99" t="s">
        <v>1392</v>
      </c>
    </row>
    <row r="1421" spans="1:3">
      <c r="A1421" s="311"/>
      <c r="B1421" s="311"/>
      <c r="C1421" s="100" t="s">
        <v>1802</v>
      </c>
    </row>
    <row r="1422" spans="1:3" ht="30">
      <c r="A1422" s="311"/>
      <c r="B1422" s="311"/>
      <c r="C1422" s="100" t="s">
        <v>1803</v>
      </c>
    </row>
    <row r="1423" spans="1:3">
      <c r="A1423" s="311"/>
      <c r="B1423" s="311"/>
      <c r="C1423" s="100" t="s">
        <v>1804</v>
      </c>
    </row>
    <row r="1424" spans="1:3">
      <c r="A1424" s="311"/>
      <c r="B1424" s="311"/>
      <c r="C1424" s="100" t="s">
        <v>1469</v>
      </c>
    </row>
    <row r="1425" spans="1:3">
      <c r="A1425" s="311"/>
      <c r="B1425" s="311"/>
      <c r="C1425" s="99" t="s">
        <v>1470</v>
      </c>
    </row>
    <row r="1426" spans="1:3">
      <c r="A1426" s="311"/>
      <c r="B1426" s="311"/>
      <c r="C1426" s="100" t="s">
        <v>1805</v>
      </c>
    </row>
    <row r="1427" spans="1:3">
      <c r="A1427" s="311"/>
      <c r="B1427" s="311"/>
      <c r="C1427" s="100" t="s">
        <v>1806</v>
      </c>
    </row>
    <row r="1428" spans="1:3">
      <c r="A1428" s="311"/>
      <c r="B1428" s="311"/>
      <c r="C1428" s="100" t="s">
        <v>1807</v>
      </c>
    </row>
    <row r="1429" spans="1:3">
      <c r="A1429" s="311"/>
      <c r="B1429" s="311"/>
      <c r="C1429" s="100" t="s">
        <v>1808</v>
      </c>
    </row>
    <row r="1430" spans="1:3">
      <c r="A1430" s="311"/>
      <c r="B1430" s="311"/>
      <c r="C1430" s="99" t="s">
        <v>1355</v>
      </c>
    </row>
    <row r="1431" spans="1:3" ht="90">
      <c r="A1431" s="311"/>
      <c r="B1431" s="311"/>
      <c r="C1431" s="100" t="s">
        <v>1809</v>
      </c>
    </row>
    <row r="1432" spans="1:3">
      <c r="A1432" s="311"/>
      <c r="B1432" s="311"/>
      <c r="C1432" s="99" t="s">
        <v>1357</v>
      </c>
    </row>
    <row r="1433" spans="1:3" ht="45.75" thickBot="1">
      <c r="A1433" s="312"/>
      <c r="B1433" s="312"/>
      <c r="C1433" s="95" t="s">
        <v>1810</v>
      </c>
    </row>
    <row r="1434" spans="1:3" ht="45">
      <c r="A1434" s="310" t="s">
        <v>233</v>
      </c>
      <c r="B1434" s="310" t="s">
        <v>25</v>
      </c>
      <c r="C1434" s="114" t="s">
        <v>234</v>
      </c>
    </row>
    <row r="1435" spans="1:3" ht="120">
      <c r="A1435" s="311"/>
      <c r="B1435" s="311"/>
      <c r="C1435" s="100" t="s">
        <v>1811</v>
      </c>
    </row>
    <row r="1436" spans="1:3">
      <c r="A1436" s="311"/>
      <c r="B1436" s="311"/>
      <c r="C1436" s="99" t="s">
        <v>1346</v>
      </c>
    </row>
    <row r="1437" spans="1:3" ht="45">
      <c r="A1437" s="311"/>
      <c r="B1437" s="311"/>
      <c r="C1437" s="100" t="s">
        <v>1799</v>
      </c>
    </row>
    <row r="1438" spans="1:3">
      <c r="A1438" s="311"/>
      <c r="B1438" s="311"/>
      <c r="C1438" s="100" t="s">
        <v>1800</v>
      </c>
    </row>
    <row r="1439" spans="1:3" ht="30">
      <c r="A1439" s="311"/>
      <c r="B1439" s="311"/>
      <c r="C1439" s="100" t="s">
        <v>1801</v>
      </c>
    </row>
    <row r="1440" spans="1:3">
      <c r="A1440" s="311"/>
      <c r="B1440" s="311"/>
      <c r="C1440" s="99" t="s">
        <v>1392</v>
      </c>
    </row>
    <row r="1441" spans="1:3">
      <c r="A1441" s="311"/>
      <c r="B1441" s="311"/>
      <c r="C1441" s="100" t="s">
        <v>1802</v>
      </c>
    </row>
    <row r="1442" spans="1:3" ht="30">
      <c r="A1442" s="311"/>
      <c r="B1442" s="311"/>
      <c r="C1442" s="100" t="s">
        <v>1803</v>
      </c>
    </row>
    <row r="1443" spans="1:3">
      <c r="A1443" s="311"/>
      <c r="B1443" s="311"/>
      <c r="C1443" s="100" t="s">
        <v>1804</v>
      </c>
    </row>
    <row r="1444" spans="1:3">
      <c r="A1444" s="311"/>
      <c r="B1444" s="311"/>
      <c r="C1444" s="100" t="s">
        <v>1469</v>
      </c>
    </row>
    <row r="1445" spans="1:3">
      <c r="A1445" s="311"/>
      <c r="B1445" s="311"/>
      <c r="C1445" s="99" t="s">
        <v>1470</v>
      </c>
    </row>
    <row r="1446" spans="1:3">
      <c r="A1446" s="311"/>
      <c r="B1446" s="311"/>
      <c r="C1446" s="100" t="s">
        <v>1805</v>
      </c>
    </row>
    <row r="1447" spans="1:3">
      <c r="A1447" s="311"/>
      <c r="B1447" s="311"/>
      <c r="C1447" s="100" t="s">
        <v>1806</v>
      </c>
    </row>
    <row r="1448" spans="1:3">
      <c r="A1448" s="311"/>
      <c r="B1448" s="311"/>
      <c r="C1448" s="100" t="s">
        <v>1807</v>
      </c>
    </row>
    <row r="1449" spans="1:3">
      <c r="A1449" s="311"/>
      <c r="B1449" s="311"/>
      <c r="C1449" s="100" t="s">
        <v>1808</v>
      </c>
    </row>
    <row r="1450" spans="1:3">
      <c r="A1450" s="311"/>
      <c r="B1450" s="311"/>
      <c r="C1450" s="99" t="s">
        <v>1355</v>
      </c>
    </row>
    <row r="1451" spans="1:3" ht="90">
      <c r="A1451" s="311"/>
      <c r="B1451" s="311"/>
      <c r="C1451" s="100" t="s">
        <v>1809</v>
      </c>
    </row>
    <row r="1452" spans="1:3">
      <c r="A1452" s="311"/>
      <c r="B1452" s="311"/>
      <c r="C1452" s="99" t="s">
        <v>1357</v>
      </c>
    </row>
    <row r="1453" spans="1:3" ht="45.75" thickBot="1">
      <c r="A1453" s="312"/>
      <c r="B1453" s="312"/>
      <c r="C1453" s="95" t="s">
        <v>1810</v>
      </c>
    </row>
    <row r="1454" spans="1:3" ht="45">
      <c r="A1454" s="310" t="s">
        <v>235</v>
      </c>
      <c r="B1454" s="310" t="s">
        <v>25</v>
      </c>
      <c r="C1454" s="114" t="s">
        <v>236</v>
      </c>
    </row>
    <row r="1455" spans="1:3" ht="120">
      <c r="A1455" s="311"/>
      <c r="B1455" s="311"/>
      <c r="C1455" s="100" t="s">
        <v>1812</v>
      </c>
    </row>
    <row r="1456" spans="1:3">
      <c r="A1456" s="311"/>
      <c r="B1456" s="311"/>
      <c r="C1456" s="99" t="s">
        <v>1346</v>
      </c>
    </row>
    <row r="1457" spans="1:3" ht="45">
      <c r="A1457" s="311"/>
      <c r="B1457" s="311"/>
      <c r="C1457" s="100" t="s">
        <v>1799</v>
      </c>
    </row>
    <row r="1458" spans="1:3">
      <c r="A1458" s="311"/>
      <c r="B1458" s="311"/>
      <c r="C1458" s="100" t="s">
        <v>1800</v>
      </c>
    </row>
    <row r="1459" spans="1:3" ht="30">
      <c r="A1459" s="311"/>
      <c r="B1459" s="311"/>
      <c r="C1459" s="100" t="s">
        <v>1801</v>
      </c>
    </row>
    <row r="1460" spans="1:3">
      <c r="A1460" s="311"/>
      <c r="B1460" s="311"/>
      <c r="C1460" s="99" t="s">
        <v>1392</v>
      </c>
    </row>
    <row r="1461" spans="1:3">
      <c r="A1461" s="311"/>
      <c r="B1461" s="311"/>
      <c r="C1461" s="100" t="s">
        <v>1802</v>
      </c>
    </row>
    <row r="1462" spans="1:3" ht="30">
      <c r="A1462" s="311"/>
      <c r="B1462" s="311"/>
      <c r="C1462" s="100" t="s">
        <v>1803</v>
      </c>
    </row>
    <row r="1463" spans="1:3">
      <c r="A1463" s="311"/>
      <c r="B1463" s="311"/>
      <c r="C1463" s="100" t="s">
        <v>1804</v>
      </c>
    </row>
    <row r="1464" spans="1:3">
      <c r="A1464" s="311"/>
      <c r="B1464" s="311"/>
      <c r="C1464" s="100" t="s">
        <v>1469</v>
      </c>
    </row>
    <row r="1465" spans="1:3">
      <c r="A1465" s="311"/>
      <c r="B1465" s="311"/>
      <c r="C1465" s="99" t="s">
        <v>1470</v>
      </c>
    </row>
    <row r="1466" spans="1:3">
      <c r="A1466" s="311"/>
      <c r="B1466" s="311"/>
      <c r="C1466" s="100" t="s">
        <v>1805</v>
      </c>
    </row>
    <row r="1467" spans="1:3">
      <c r="A1467" s="311"/>
      <c r="B1467" s="311"/>
      <c r="C1467" s="100" t="s">
        <v>1806</v>
      </c>
    </row>
    <row r="1468" spans="1:3">
      <c r="A1468" s="311"/>
      <c r="B1468" s="311"/>
      <c r="C1468" s="100" t="s">
        <v>1807</v>
      </c>
    </row>
    <row r="1469" spans="1:3">
      <c r="A1469" s="311"/>
      <c r="B1469" s="311"/>
      <c r="C1469" s="100" t="s">
        <v>1808</v>
      </c>
    </row>
    <row r="1470" spans="1:3">
      <c r="A1470" s="311"/>
      <c r="B1470" s="311"/>
      <c r="C1470" s="99" t="s">
        <v>1355</v>
      </c>
    </row>
    <row r="1471" spans="1:3" ht="90">
      <c r="A1471" s="311"/>
      <c r="B1471" s="311"/>
      <c r="C1471" s="100" t="s">
        <v>1809</v>
      </c>
    </row>
    <row r="1472" spans="1:3">
      <c r="A1472" s="311"/>
      <c r="B1472" s="311"/>
      <c r="C1472" s="99" t="s">
        <v>1357</v>
      </c>
    </row>
    <row r="1473" spans="1:3" ht="45.75" thickBot="1">
      <c r="A1473" s="312"/>
      <c r="B1473" s="312"/>
      <c r="C1473" s="95" t="s">
        <v>1810</v>
      </c>
    </row>
    <row r="1474" spans="1:3" ht="45">
      <c r="A1474" s="310" t="s">
        <v>237</v>
      </c>
      <c r="B1474" s="310" t="s">
        <v>25</v>
      </c>
      <c r="C1474" s="114" t="s">
        <v>238</v>
      </c>
    </row>
    <row r="1475" spans="1:3" ht="135">
      <c r="A1475" s="311"/>
      <c r="B1475" s="311"/>
      <c r="C1475" s="100" t="s">
        <v>1813</v>
      </c>
    </row>
    <row r="1476" spans="1:3">
      <c r="A1476" s="311"/>
      <c r="B1476" s="311"/>
      <c r="C1476" s="99" t="s">
        <v>1346</v>
      </c>
    </row>
    <row r="1477" spans="1:3" ht="45">
      <c r="A1477" s="311"/>
      <c r="B1477" s="311"/>
      <c r="C1477" s="100" t="s">
        <v>1799</v>
      </c>
    </row>
    <row r="1478" spans="1:3">
      <c r="A1478" s="311"/>
      <c r="B1478" s="311"/>
      <c r="C1478" s="100" t="s">
        <v>1800</v>
      </c>
    </row>
    <row r="1479" spans="1:3" ht="30">
      <c r="A1479" s="311"/>
      <c r="B1479" s="311"/>
      <c r="C1479" s="100" t="s">
        <v>1801</v>
      </c>
    </row>
    <row r="1480" spans="1:3">
      <c r="A1480" s="311"/>
      <c r="B1480" s="311"/>
      <c r="C1480" s="99" t="s">
        <v>1392</v>
      </c>
    </row>
    <row r="1481" spans="1:3">
      <c r="A1481" s="311"/>
      <c r="B1481" s="311"/>
      <c r="C1481" s="100" t="s">
        <v>1802</v>
      </c>
    </row>
    <row r="1482" spans="1:3" ht="30">
      <c r="A1482" s="311"/>
      <c r="B1482" s="311"/>
      <c r="C1482" s="100" t="s">
        <v>1803</v>
      </c>
    </row>
    <row r="1483" spans="1:3">
      <c r="A1483" s="311"/>
      <c r="B1483" s="311"/>
      <c r="C1483" s="100" t="s">
        <v>1804</v>
      </c>
    </row>
    <row r="1484" spans="1:3">
      <c r="A1484" s="311"/>
      <c r="B1484" s="311"/>
      <c r="C1484" s="100" t="s">
        <v>1469</v>
      </c>
    </row>
    <row r="1485" spans="1:3">
      <c r="A1485" s="311"/>
      <c r="B1485" s="311"/>
      <c r="C1485" s="99" t="s">
        <v>1470</v>
      </c>
    </row>
    <row r="1486" spans="1:3">
      <c r="A1486" s="311"/>
      <c r="B1486" s="311"/>
      <c r="C1486" s="100" t="s">
        <v>1805</v>
      </c>
    </row>
    <row r="1487" spans="1:3">
      <c r="A1487" s="311"/>
      <c r="B1487" s="311"/>
      <c r="C1487" s="100" t="s">
        <v>1806</v>
      </c>
    </row>
    <row r="1488" spans="1:3">
      <c r="A1488" s="311"/>
      <c r="B1488" s="311"/>
      <c r="C1488" s="100" t="s">
        <v>1807</v>
      </c>
    </row>
    <row r="1489" spans="1:3">
      <c r="A1489" s="311"/>
      <c r="B1489" s="311"/>
      <c r="C1489" s="100" t="s">
        <v>1808</v>
      </c>
    </row>
    <row r="1490" spans="1:3">
      <c r="A1490" s="311"/>
      <c r="B1490" s="311"/>
      <c r="C1490" s="99" t="s">
        <v>1355</v>
      </c>
    </row>
    <row r="1491" spans="1:3" ht="90">
      <c r="A1491" s="311"/>
      <c r="B1491" s="311"/>
      <c r="C1491" s="100" t="s">
        <v>1809</v>
      </c>
    </row>
    <row r="1492" spans="1:3">
      <c r="A1492" s="311"/>
      <c r="B1492" s="311"/>
      <c r="C1492" s="99" t="s">
        <v>1357</v>
      </c>
    </row>
    <row r="1493" spans="1:3" ht="45.75" thickBot="1">
      <c r="A1493" s="312"/>
      <c r="B1493" s="312"/>
      <c r="C1493" s="95" t="s">
        <v>1810</v>
      </c>
    </row>
    <row r="1494" spans="1:3">
      <c r="A1494" s="310" t="s">
        <v>239</v>
      </c>
      <c r="B1494" s="310" t="s">
        <v>25</v>
      </c>
      <c r="C1494" s="99" t="s">
        <v>240</v>
      </c>
    </row>
    <row r="1495" spans="1:3" ht="60">
      <c r="A1495" s="311"/>
      <c r="B1495" s="311"/>
      <c r="C1495" s="100" t="s">
        <v>1814</v>
      </c>
    </row>
    <row r="1496" spans="1:3" ht="75">
      <c r="A1496" s="311"/>
      <c r="B1496" s="311"/>
      <c r="C1496" s="100" t="s">
        <v>1815</v>
      </c>
    </row>
    <row r="1497" spans="1:3">
      <c r="A1497" s="311"/>
      <c r="B1497" s="311"/>
      <c r="C1497" s="100" t="s">
        <v>1816</v>
      </c>
    </row>
    <row r="1498" spans="1:3" ht="45.75" thickBot="1">
      <c r="A1498" s="312"/>
      <c r="B1498" s="312"/>
      <c r="C1498" s="95" t="s">
        <v>1817</v>
      </c>
    </row>
    <row r="1499" spans="1:3">
      <c r="A1499" s="310" t="s">
        <v>241</v>
      </c>
      <c r="B1499" s="310" t="s">
        <v>25</v>
      </c>
      <c r="C1499" s="99" t="s">
        <v>242</v>
      </c>
    </row>
    <row r="1500" spans="1:3" ht="75">
      <c r="A1500" s="311"/>
      <c r="B1500" s="311"/>
      <c r="C1500" s="100" t="s">
        <v>1818</v>
      </c>
    </row>
    <row r="1501" spans="1:3" ht="75">
      <c r="A1501" s="311"/>
      <c r="B1501" s="311"/>
      <c r="C1501" s="100" t="s">
        <v>1815</v>
      </c>
    </row>
    <row r="1502" spans="1:3">
      <c r="A1502" s="311"/>
      <c r="B1502" s="311"/>
      <c r="C1502" s="100" t="s">
        <v>1816</v>
      </c>
    </row>
    <row r="1503" spans="1:3" ht="45.75" thickBot="1">
      <c r="A1503" s="312"/>
      <c r="B1503" s="312"/>
      <c r="C1503" s="95" t="s">
        <v>1817</v>
      </c>
    </row>
    <row r="1504" spans="1:3">
      <c r="A1504" s="310" t="s">
        <v>243</v>
      </c>
      <c r="B1504" s="310" t="s">
        <v>25</v>
      </c>
      <c r="C1504" s="99" t="s">
        <v>244</v>
      </c>
    </row>
    <row r="1505" spans="1:3" ht="75">
      <c r="A1505" s="311"/>
      <c r="B1505" s="311"/>
      <c r="C1505" s="100" t="s">
        <v>1819</v>
      </c>
    </row>
    <row r="1506" spans="1:3" ht="75">
      <c r="A1506" s="311"/>
      <c r="B1506" s="311"/>
      <c r="C1506" s="100" t="s">
        <v>1820</v>
      </c>
    </row>
    <row r="1507" spans="1:3">
      <c r="A1507" s="311"/>
      <c r="B1507" s="311"/>
      <c r="C1507" s="100" t="s">
        <v>1816</v>
      </c>
    </row>
    <row r="1508" spans="1:3" ht="45.75" thickBot="1">
      <c r="A1508" s="312"/>
      <c r="B1508" s="312"/>
      <c r="C1508" s="95" t="s">
        <v>1817</v>
      </c>
    </row>
    <row r="1509" spans="1:3">
      <c r="A1509" s="310" t="s">
        <v>245</v>
      </c>
      <c r="B1509" s="310" t="s">
        <v>2</v>
      </c>
      <c r="C1509" s="99" t="s">
        <v>246</v>
      </c>
    </row>
    <row r="1510" spans="1:3" ht="45">
      <c r="A1510" s="311"/>
      <c r="B1510" s="311"/>
      <c r="C1510" s="100" t="s">
        <v>1821</v>
      </c>
    </row>
    <row r="1511" spans="1:3" ht="30">
      <c r="A1511" s="311"/>
      <c r="B1511" s="311"/>
      <c r="C1511" s="100" t="s">
        <v>1822</v>
      </c>
    </row>
    <row r="1512" spans="1:3" ht="30">
      <c r="A1512" s="311"/>
      <c r="B1512" s="311"/>
      <c r="C1512" s="100" t="s">
        <v>1823</v>
      </c>
    </row>
    <row r="1513" spans="1:3" ht="30">
      <c r="A1513" s="311"/>
      <c r="B1513" s="311"/>
      <c r="C1513" s="100" t="s">
        <v>1824</v>
      </c>
    </row>
    <row r="1514" spans="1:3">
      <c r="A1514" s="311"/>
      <c r="B1514" s="311"/>
      <c r="C1514" s="100" t="s">
        <v>1825</v>
      </c>
    </row>
    <row r="1515" spans="1:3">
      <c r="A1515" s="311"/>
      <c r="B1515" s="311"/>
      <c r="C1515" s="100" t="s">
        <v>1826</v>
      </c>
    </row>
    <row r="1516" spans="1:3" ht="15.75" thickBot="1">
      <c r="A1516" s="312"/>
      <c r="B1516" s="312"/>
      <c r="C1516" s="95" t="s">
        <v>1827</v>
      </c>
    </row>
    <row r="1517" spans="1:3">
      <c r="A1517" s="310" t="s">
        <v>247</v>
      </c>
      <c r="B1517" s="310" t="s">
        <v>2</v>
      </c>
      <c r="C1517" s="99" t="s">
        <v>248</v>
      </c>
    </row>
    <row r="1518" spans="1:3" ht="45">
      <c r="A1518" s="311"/>
      <c r="B1518" s="311"/>
      <c r="C1518" s="100" t="s">
        <v>1828</v>
      </c>
    </row>
    <row r="1519" spans="1:3" ht="30">
      <c r="A1519" s="311"/>
      <c r="B1519" s="311"/>
      <c r="C1519" s="100" t="s">
        <v>1822</v>
      </c>
    </row>
    <row r="1520" spans="1:3" ht="30">
      <c r="A1520" s="311"/>
      <c r="B1520" s="311"/>
      <c r="C1520" s="100" t="s">
        <v>1823</v>
      </c>
    </row>
    <row r="1521" spans="1:3" ht="30">
      <c r="A1521" s="311"/>
      <c r="B1521" s="311"/>
      <c r="C1521" s="100" t="s">
        <v>1824</v>
      </c>
    </row>
    <row r="1522" spans="1:3">
      <c r="A1522" s="311"/>
      <c r="B1522" s="311"/>
      <c r="C1522" s="100" t="s">
        <v>1825</v>
      </c>
    </row>
    <row r="1523" spans="1:3">
      <c r="A1523" s="311"/>
      <c r="B1523" s="311"/>
      <c r="C1523" s="100" t="s">
        <v>1826</v>
      </c>
    </row>
    <row r="1524" spans="1:3" ht="15.75" thickBot="1">
      <c r="A1524" s="312"/>
      <c r="B1524" s="312"/>
      <c r="C1524" s="95" t="s">
        <v>1827</v>
      </c>
    </row>
    <row r="1525" spans="1:3">
      <c r="A1525" s="310" t="s">
        <v>249</v>
      </c>
      <c r="B1525" s="310" t="s">
        <v>2</v>
      </c>
      <c r="C1525" s="99" t="s">
        <v>250</v>
      </c>
    </row>
    <row r="1526" spans="1:3" ht="60">
      <c r="A1526" s="311"/>
      <c r="B1526" s="311"/>
      <c r="C1526" s="100" t="s">
        <v>1829</v>
      </c>
    </row>
    <row r="1527" spans="1:3">
      <c r="A1527" s="311"/>
      <c r="B1527" s="311"/>
      <c r="C1527" s="100" t="s">
        <v>1830</v>
      </c>
    </row>
    <row r="1528" spans="1:3">
      <c r="A1528" s="311"/>
      <c r="B1528" s="311"/>
      <c r="C1528" s="100" t="s">
        <v>1831</v>
      </c>
    </row>
    <row r="1529" spans="1:3">
      <c r="A1529" s="311"/>
      <c r="B1529" s="311"/>
      <c r="C1529" s="100" t="s">
        <v>1832</v>
      </c>
    </row>
    <row r="1530" spans="1:3">
      <c r="A1530" s="311"/>
      <c r="B1530" s="311"/>
      <c r="C1530" s="100" t="s">
        <v>1833</v>
      </c>
    </row>
    <row r="1531" spans="1:3">
      <c r="A1531" s="311"/>
      <c r="B1531" s="311"/>
      <c r="C1531" s="100" t="s">
        <v>1834</v>
      </c>
    </row>
    <row r="1532" spans="1:3" ht="30">
      <c r="A1532" s="311"/>
      <c r="B1532" s="311"/>
      <c r="C1532" s="100" t="s">
        <v>1835</v>
      </c>
    </row>
    <row r="1533" spans="1:3" ht="45">
      <c r="A1533" s="311"/>
      <c r="B1533" s="311"/>
      <c r="C1533" s="100" t="s">
        <v>1836</v>
      </c>
    </row>
    <row r="1534" spans="1:3" ht="30">
      <c r="A1534" s="311"/>
      <c r="B1534" s="311"/>
      <c r="C1534" s="100" t="s">
        <v>1837</v>
      </c>
    </row>
    <row r="1535" spans="1:3" ht="45">
      <c r="A1535" s="311"/>
      <c r="B1535" s="311"/>
      <c r="C1535" s="100" t="s">
        <v>1838</v>
      </c>
    </row>
    <row r="1536" spans="1:3">
      <c r="A1536" s="311"/>
      <c r="B1536" s="311"/>
      <c r="C1536" s="100" t="s">
        <v>1839</v>
      </c>
    </row>
    <row r="1537" spans="1:3" ht="15.75" thickBot="1">
      <c r="A1537" s="311"/>
      <c r="B1537" s="311"/>
      <c r="C1537" s="102" t="s">
        <v>1840</v>
      </c>
    </row>
    <row r="1538" spans="1:3">
      <c r="A1538" s="310" t="s">
        <v>251</v>
      </c>
      <c r="B1538" s="310" t="s">
        <v>2</v>
      </c>
      <c r="C1538" s="99" t="s">
        <v>252</v>
      </c>
    </row>
    <row r="1539" spans="1:3" ht="60">
      <c r="A1539" s="311"/>
      <c r="B1539" s="311"/>
      <c r="C1539" s="100" t="s">
        <v>1841</v>
      </c>
    </row>
    <row r="1540" spans="1:3">
      <c r="A1540" s="311"/>
      <c r="B1540" s="311"/>
      <c r="C1540" s="100" t="s">
        <v>1830</v>
      </c>
    </row>
    <row r="1541" spans="1:3">
      <c r="A1541" s="311"/>
      <c r="B1541" s="311"/>
      <c r="C1541" s="100" t="s">
        <v>1831</v>
      </c>
    </row>
    <row r="1542" spans="1:3">
      <c r="A1542" s="311"/>
      <c r="B1542" s="311"/>
      <c r="C1542" s="100" t="s">
        <v>1832</v>
      </c>
    </row>
    <row r="1543" spans="1:3">
      <c r="A1543" s="311"/>
      <c r="B1543" s="311"/>
      <c r="C1543" s="100" t="s">
        <v>1833</v>
      </c>
    </row>
    <row r="1544" spans="1:3">
      <c r="A1544" s="311"/>
      <c r="B1544" s="311"/>
      <c r="C1544" s="100" t="s">
        <v>1834</v>
      </c>
    </row>
    <row r="1545" spans="1:3" ht="30">
      <c r="A1545" s="311"/>
      <c r="B1545" s="311"/>
      <c r="C1545" s="100" t="s">
        <v>1842</v>
      </c>
    </row>
    <row r="1546" spans="1:3" ht="60">
      <c r="A1546" s="311"/>
      <c r="B1546" s="311"/>
      <c r="C1546" s="100" t="s">
        <v>1843</v>
      </c>
    </row>
    <row r="1547" spans="1:3" ht="45">
      <c r="A1547" s="311"/>
      <c r="B1547" s="311"/>
      <c r="C1547" s="100" t="s">
        <v>1844</v>
      </c>
    </row>
    <row r="1548" spans="1:3">
      <c r="A1548" s="311"/>
      <c r="B1548" s="311"/>
      <c r="C1548" s="100" t="s">
        <v>1839</v>
      </c>
    </row>
    <row r="1549" spans="1:3" ht="15.75" thickBot="1">
      <c r="A1549" s="312"/>
      <c r="B1549" s="312"/>
      <c r="C1549" s="95" t="s">
        <v>1840</v>
      </c>
    </row>
    <row r="1550" spans="1:3">
      <c r="A1550" s="310" t="s">
        <v>253</v>
      </c>
      <c r="B1550" s="310" t="s">
        <v>2</v>
      </c>
      <c r="C1550" s="99" t="s">
        <v>254</v>
      </c>
    </row>
    <row r="1551" spans="1:3" ht="60">
      <c r="A1551" s="311"/>
      <c r="B1551" s="311"/>
      <c r="C1551" s="100" t="s">
        <v>1845</v>
      </c>
    </row>
    <row r="1552" spans="1:3">
      <c r="A1552" s="311"/>
      <c r="B1552" s="311"/>
      <c r="C1552" s="100" t="s">
        <v>1830</v>
      </c>
    </row>
    <row r="1553" spans="1:3">
      <c r="A1553" s="311"/>
      <c r="B1553" s="311"/>
      <c r="C1553" s="100" t="s">
        <v>1831</v>
      </c>
    </row>
    <row r="1554" spans="1:3">
      <c r="A1554" s="311"/>
      <c r="B1554" s="311"/>
      <c r="C1554" s="100" t="s">
        <v>1832</v>
      </c>
    </row>
    <row r="1555" spans="1:3">
      <c r="A1555" s="311"/>
      <c r="B1555" s="311"/>
      <c r="C1555" s="100" t="s">
        <v>1833</v>
      </c>
    </row>
    <row r="1556" spans="1:3">
      <c r="A1556" s="311"/>
      <c r="B1556" s="311"/>
      <c r="C1556" s="100" t="s">
        <v>1834</v>
      </c>
    </row>
    <row r="1557" spans="1:3" ht="30">
      <c r="A1557" s="311"/>
      <c r="B1557" s="311"/>
      <c r="C1557" s="100" t="s">
        <v>1842</v>
      </c>
    </row>
    <row r="1558" spans="1:3" ht="45">
      <c r="A1558" s="311"/>
      <c r="B1558" s="311"/>
      <c r="C1558" s="100" t="s">
        <v>1836</v>
      </c>
    </row>
    <row r="1559" spans="1:3" ht="30">
      <c r="A1559" s="311"/>
      <c r="B1559" s="311"/>
      <c r="C1559" s="100" t="s">
        <v>1837</v>
      </c>
    </row>
    <row r="1560" spans="1:3" ht="45">
      <c r="A1560" s="311"/>
      <c r="B1560" s="311"/>
      <c r="C1560" s="100" t="s">
        <v>1844</v>
      </c>
    </row>
    <row r="1561" spans="1:3">
      <c r="A1561" s="311"/>
      <c r="B1561" s="311"/>
      <c r="C1561" s="100" t="s">
        <v>1839</v>
      </c>
    </row>
    <row r="1562" spans="1:3" ht="15.75" thickBot="1">
      <c r="A1562" s="312"/>
      <c r="B1562" s="312"/>
      <c r="C1562" s="95" t="s">
        <v>1840</v>
      </c>
    </row>
    <row r="1563" spans="1:3">
      <c r="A1563" s="310" t="s">
        <v>255</v>
      </c>
      <c r="B1563" s="310" t="s">
        <v>25</v>
      </c>
      <c r="C1563" s="99" t="s">
        <v>256</v>
      </c>
    </row>
    <row r="1564" spans="1:3" ht="30">
      <c r="A1564" s="311"/>
      <c r="B1564" s="311"/>
      <c r="C1564" s="100" t="s">
        <v>1846</v>
      </c>
    </row>
    <row r="1565" spans="1:3" ht="30">
      <c r="A1565" s="311"/>
      <c r="B1565" s="311"/>
      <c r="C1565" s="100" t="s">
        <v>1822</v>
      </c>
    </row>
    <row r="1566" spans="1:3" ht="30">
      <c r="A1566" s="311"/>
      <c r="B1566" s="311"/>
      <c r="C1566" s="100" t="s">
        <v>1823</v>
      </c>
    </row>
    <row r="1567" spans="1:3" ht="30">
      <c r="A1567" s="311"/>
      <c r="B1567" s="311"/>
      <c r="C1567" s="100" t="s">
        <v>1824</v>
      </c>
    </row>
    <row r="1568" spans="1:3">
      <c r="A1568" s="311"/>
      <c r="B1568" s="311"/>
      <c r="C1568" s="100" t="s">
        <v>1825</v>
      </c>
    </row>
    <row r="1569" spans="1:3">
      <c r="A1569" s="311"/>
      <c r="B1569" s="311"/>
      <c r="C1569" s="100" t="s">
        <v>1826</v>
      </c>
    </row>
    <row r="1570" spans="1:3" ht="15.75" thickBot="1">
      <c r="A1570" s="312"/>
      <c r="B1570" s="312"/>
      <c r="C1570" s="95" t="s">
        <v>1827</v>
      </c>
    </row>
    <row r="1571" spans="1:3">
      <c r="A1571" s="310" t="s">
        <v>257</v>
      </c>
      <c r="B1571" s="310" t="s">
        <v>25</v>
      </c>
      <c r="C1571" s="99" t="s">
        <v>258</v>
      </c>
    </row>
    <row r="1572" spans="1:3" ht="30">
      <c r="A1572" s="311"/>
      <c r="B1572" s="311"/>
      <c r="C1572" s="100" t="s">
        <v>1847</v>
      </c>
    </row>
    <row r="1573" spans="1:3" ht="30">
      <c r="A1573" s="311"/>
      <c r="B1573" s="311"/>
      <c r="C1573" s="100" t="s">
        <v>1822</v>
      </c>
    </row>
    <row r="1574" spans="1:3" ht="30">
      <c r="A1574" s="311"/>
      <c r="B1574" s="311"/>
      <c r="C1574" s="100" t="s">
        <v>1823</v>
      </c>
    </row>
    <row r="1575" spans="1:3" ht="30">
      <c r="A1575" s="311"/>
      <c r="B1575" s="311"/>
      <c r="C1575" s="100" t="s">
        <v>1824</v>
      </c>
    </row>
    <row r="1576" spans="1:3">
      <c r="A1576" s="311"/>
      <c r="B1576" s="311"/>
      <c r="C1576" s="100" t="s">
        <v>1825</v>
      </c>
    </row>
    <row r="1577" spans="1:3">
      <c r="A1577" s="311"/>
      <c r="B1577" s="311"/>
      <c r="C1577" s="100" t="s">
        <v>1826</v>
      </c>
    </row>
    <row r="1578" spans="1:3" ht="15.75" thickBot="1">
      <c r="A1578" s="312"/>
      <c r="B1578" s="312"/>
      <c r="C1578" s="95" t="s">
        <v>1827</v>
      </c>
    </row>
    <row r="1579" spans="1:3">
      <c r="A1579" s="310" t="s">
        <v>259</v>
      </c>
      <c r="B1579" s="310" t="s">
        <v>2</v>
      </c>
      <c r="C1579" s="99" t="s">
        <v>260</v>
      </c>
    </row>
    <row r="1580" spans="1:3" ht="45">
      <c r="A1580" s="311"/>
      <c r="B1580" s="311"/>
      <c r="C1580" s="100" t="s">
        <v>1848</v>
      </c>
    </row>
    <row r="1581" spans="1:3">
      <c r="A1581" s="311"/>
      <c r="B1581" s="311"/>
      <c r="C1581" s="100" t="s">
        <v>1849</v>
      </c>
    </row>
    <row r="1582" spans="1:3" ht="30">
      <c r="A1582" s="311"/>
      <c r="B1582" s="311"/>
      <c r="C1582" s="100" t="s">
        <v>1850</v>
      </c>
    </row>
    <row r="1583" spans="1:3" ht="30">
      <c r="A1583" s="311"/>
      <c r="B1583" s="311"/>
      <c r="C1583" s="100" t="s">
        <v>1851</v>
      </c>
    </row>
    <row r="1584" spans="1:3">
      <c r="A1584" s="311"/>
      <c r="B1584" s="311"/>
      <c r="C1584" s="100" t="s">
        <v>1852</v>
      </c>
    </row>
    <row r="1585" spans="1:3" ht="30">
      <c r="A1585" s="311"/>
      <c r="B1585" s="311"/>
      <c r="C1585" s="100" t="s">
        <v>1853</v>
      </c>
    </row>
    <row r="1586" spans="1:3" ht="30">
      <c r="A1586" s="311"/>
      <c r="B1586" s="311"/>
      <c r="C1586" s="100" t="s">
        <v>1854</v>
      </c>
    </row>
    <row r="1587" spans="1:3">
      <c r="A1587" s="311"/>
      <c r="B1587" s="311"/>
      <c r="C1587" s="100" t="s">
        <v>1855</v>
      </c>
    </row>
    <row r="1588" spans="1:3" ht="60.75" thickBot="1">
      <c r="A1588" s="312"/>
      <c r="B1588" s="312"/>
      <c r="C1588" s="95" t="s">
        <v>1856</v>
      </c>
    </row>
    <row r="1589" spans="1:3">
      <c r="A1589" s="310" t="s">
        <v>261</v>
      </c>
      <c r="B1589" s="310" t="s">
        <v>2</v>
      </c>
      <c r="C1589" s="99" t="s">
        <v>262</v>
      </c>
    </row>
    <row r="1590" spans="1:3" ht="45">
      <c r="A1590" s="311"/>
      <c r="B1590" s="311"/>
      <c r="C1590" s="100" t="s">
        <v>1857</v>
      </c>
    </row>
    <row r="1591" spans="1:3" ht="30">
      <c r="A1591" s="311"/>
      <c r="B1591" s="311"/>
      <c r="C1591" s="100" t="s">
        <v>1858</v>
      </c>
    </row>
    <row r="1592" spans="1:3">
      <c r="A1592" s="311"/>
      <c r="B1592" s="311"/>
      <c r="C1592" s="100" t="s">
        <v>1849</v>
      </c>
    </row>
    <row r="1593" spans="1:3" ht="30">
      <c r="A1593" s="311"/>
      <c r="B1593" s="311"/>
      <c r="C1593" s="100" t="s">
        <v>1850</v>
      </c>
    </row>
    <row r="1594" spans="1:3" ht="30">
      <c r="A1594" s="311"/>
      <c r="B1594" s="311"/>
      <c r="C1594" s="100" t="s">
        <v>1851</v>
      </c>
    </row>
    <row r="1595" spans="1:3">
      <c r="A1595" s="311"/>
      <c r="B1595" s="311"/>
      <c r="C1595" s="100" t="s">
        <v>1852</v>
      </c>
    </row>
    <row r="1596" spans="1:3" ht="30">
      <c r="A1596" s="311"/>
      <c r="B1596" s="311"/>
      <c r="C1596" s="100" t="s">
        <v>1853</v>
      </c>
    </row>
    <row r="1597" spans="1:3" ht="30">
      <c r="A1597" s="311"/>
      <c r="B1597" s="311"/>
      <c r="C1597" s="100" t="s">
        <v>1854</v>
      </c>
    </row>
    <row r="1598" spans="1:3">
      <c r="A1598" s="311"/>
      <c r="B1598" s="311"/>
      <c r="C1598" s="100" t="s">
        <v>1855</v>
      </c>
    </row>
    <row r="1599" spans="1:3" ht="60.75" thickBot="1">
      <c r="A1599" s="312"/>
      <c r="B1599" s="312"/>
      <c r="C1599" s="95" t="s">
        <v>1856</v>
      </c>
    </row>
    <row r="1600" spans="1:3">
      <c r="A1600" s="310" t="s">
        <v>263</v>
      </c>
      <c r="B1600" s="310" t="s">
        <v>2</v>
      </c>
      <c r="C1600" s="99" t="s">
        <v>264</v>
      </c>
    </row>
    <row r="1601" spans="1:3" ht="45">
      <c r="A1601" s="311"/>
      <c r="B1601" s="311"/>
      <c r="C1601" s="100" t="s">
        <v>1859</v>
      </c>
    </row>
    <row r="1602" spans="1:3" ht="30">
      <c r="A1602" s="311"/>
      <c r="B1602" s="311"/>
      <c r="C1602" s="100" t="s">
        <v>1860</v>
      </c>
    </row>
    <row r="1603" spans="1:3">
      <c r="A1603" s="311"/>
      <c r="B1603" s="311"/>
      <c r="C1603" s="100" t="s">
        <v>1861</v>
      </c>
    </row>
    <row r="1604" spans="1:3">
      <c r="A1604" s="311"/>
      <c r="B1604" s="311"/>
      <c r="C1604" s="100" t="s">
        <v>1849</v>
      </c>
    </row>
    <row r="1605" spans="1:3" ht="30">
      <c r="A1605" s="311"/>
      <c r="B1605" s="311"/>
      <c r="C1605" s="100" t="s">
        <v>1850</v>
      </c>
    </row>
    <row r="1606" spans="1:3" ht="30">
      <c r="A1606" s="311"/>
      <c r="B1606" s="311"/>
      <c r="C1606" s="100" t="s">
        <v>1851</v>
      </c>
    </row>
    <row r="1607" spans="1:3">
      <c r="A1607" s="311"/>
      <c r="B1607" s="311"/>
      <c r="C1607" s="100" t="s">
        <v>1852</v>
      </c>
    </row>
    <row r="1608" spans="1:3" ht="30">
      <c r="A1608" s="311"/>
      <c r="B1608" s="311"/>
      <c r="C1608" s="100" t="s">
        <v>1853</v>
      </c>
    </row>
    <row r="1609" spans="1:3" ht="30">
      <c r="A1609" s="311"/>
      <c r="B1609" s="311"/>
      <c r="C1609" s="100" t="s">
        <v>1854</v>
      </c>
    </row>
    <row r="1610" spans="1:3">
      <c r="A1610" s="311"/>
      <c r="B1610" s="311"/>
      <c r="C1610" s="100" t="s">
        <v>1855</v>
      </c>
    </row>
    <row r="1611" spans="1:3" ht="60.75" thickBot="1">
      <c r="A1611" s="312"/>
      <c r="B1611" s="312"/>
      <c r="C1611" s="95" t="s">
        <v>1856</v>
      </c>
    </row>
    <row r="1612" spans="1:3">
      <c r="A1612" s="310" t="s">
        <v>265</v>
      </c>
      <c r="B1612" s="310" t="s">
        <v>2</v>
      </c>
      <c r="C1612" s="99" t="s">
        <v>266</v>
      </c>
    </row>
    <row r="1613" spans="1:3" ht="45">
      <c r="A1613" s="311"/>
      <c r="B1613" s="311"/>
      <c r="C1613" s="100" t="s">
        <v>1862</v>
      </c>
    </row>
    <row r="1614" spans="1:3" ht="30">
      <c r="A1614" s="311"/>
      <c r="B1614" s="311"/>
      <c r="C1614" s="100" t="s">
        <v>1860</v>
      </c>
    </row>
    <row r="1615" spans="1:3">
      <c r="A1615" s="311"/>
      <c r="B1615" s="311"/>
      <c r="C1615" s="100" t="s">
        <v>1861</v>
      </c>
    </row>
    <row r="1616" spans="1:3">
      <c r="A1616" s="311"/>
      <c r="B1616" s="311"/>
      <c r="C1616" s="100" t="s">
        <v>1849</v>
      </c>
    </row>
    <row r="1617" spans="1:3" ht="30">
      <c r="A1617" s="311"/>
      <c r="B1617" s="311"/>
      <c r="C1617" s="100" t="s">
        <v>1850</v>
      </c>
    </row>
    <row r="1618" spans="1:3" ht="30">
      <c r="A1618" s="311"/>
      <c r="B1618" s="311"/>
      <c r="C1618" s="100" t="s">
        <v>1851</v>
      </c>
    </row>
    <row r="1619" spans="1:3">
      <c r="A1619" s="311"/>
      <c r="B1619" s="311"/>
      <c r="C1619" s="100" t="s">
        <v>1852</v>
      </c>
    </row>
    <row r="1620" spans="1:3" ht="30">
      <c r="A1620" s="311"/>
      <c r="B1620" s="311"/>
      <c r="C1620" s="100" t="s">
        <v>1853</v>
      </c>
    </row>
    <row r="1621" spans="1:3" ht="30">
      <c r="A1621" s="311"/>
      <c r="B1621" s="311"/>
      <c r="C1621" s="100" t="s">
        <v>1854</v>
      </c>
    </row>
    <row r="1622" spans="1:3">
      <c r="A1622" s="311"/>
      <c r="B1622" s="311"/>
      <c r="C1622" s="100" t="s">
        <v>1855</v>
      </c>
    </row>
    <row r="1623" spans="1:3" ht="60.75" thickBot="1">
      <c r="A1623" s="312"/>
      <c r="B1623" s="312"/>
      <c r="C1623" s="95" t="s">
        <v>1856</v>
      </c>
    </row>
    <row r="1624" spans="1:3">
      <c r="A1624" s="310" t="s">
        <v>267</v>
      </c>
      <c r="B1624" s="310" t="s">
        <v>2</v>
      </c>
      <c r="C1624" s="99" t="s">
        <v>268</v>
      </c>
    </row>
    <row r="1625" spans="1:3" ht="45">
      <c r="A1625" s="311"/>
      <c r="B1625" s="311"/>
      <c r="C1625" s="100" t="s">
        <v>1863</v>
      </c>
    </row>
    <row r="1626" spans="1:3" ht="30">
      <c r="A1626" s="311"/>
      <c r="B1626" s="311"/>
      <c r="C1626" s="100" t="s">
        <v>1858</v>
      </c>
    </row>
    <row r="1627" spans="1:3">
      <c r="A1627" s="311"/>
      <c r="B1627" s="311"/>
      <c r="C1627" s="100" t="s">
        <v>1849</v>
      </c>
    </row>
    <row r="1628" spans="1:3" ht="30">
      <c r="A1628" s="311"/>
      <c r="B1628" s="311"/>
      <c r="C1628" s="100" t="s">
        <v>1850</v>
      </c>
    </row>
    <row r="1629" spans="1:3" ht="30">
      <c r="A1629" s="311"/>
      <c r="B1629" s="311"/>
      <c r="C1629" s="100" t="s">
        <v>1851</v>
      </c>
    </row>
    <row r="1630" spans="1:3">
      <c r="A1630" s="311"/>
      <c r="B1630" s="311"/>
      <c r="C1630" s="100" t="s">
        <v>1852</v>
      </c>
    </row>
    <row r="1631" spans="1:3" ht="30">
      <c r="A1631" s="311"/>
      <c r="B1631" s="311"/>
      <c r="C1631" s="100" t="s">
        <v>1853</v>
      </c>
    </row>
    <row r="1632" spans="1:3" ht="30">
      <c r="A1632" s="311"/>
      <c r="B1632" s="311"/>
      <c r="C1632" s="100" t="s">
        <v>1854</v>
      </c>
    </row>
    <row r="1633" spans="1:3">
      <c r="A1633" s="311"/>
      <c r="B1633" s="311"/>
      <c r="C1633" s="100" t="s">
        <v>1864</v>
      </c>
    </row>
    <row r="1634" spans="1:3" ht="60.75" thickBot="1">
      <c r="A1634" s="312"/>
      <c r="B1634" s="312"/>
      <c r="C1634" s="95" t="s">
        <v>1856</v>
      </c>
    </row>
    <row r="1635" spans="1:3">
      <c r="A1635" s="310" t="s">
        <v>269</v>
      </c>
      <c r="B1635" s="310" t="s">
        <v>2</v>
      </c>
      <c r="C1635" s="99" t="s">
        <v>270</v>
      </c>
    </row>
    <row r="1636" spans="1:3" ht="45">
      <c r="A1636" s="311"/>
      <c r="B1636" s="311"/>
      <c r="C1636" s="100" t="s">
        <v>1865</v>
      </c>
    </row>
    <row r="1637" spans="1:3" ht="45">
      <c r="A1637" s="311"/>
      <c r="B1637" s="311"/>
      <c r="C1637" s="100" t="s">
        <v>1866</v>
      </c>
    </row>
    <row r="1638" spans="1:3" ht="60">
      <c r="A1638" s="311"/>
      <c r="B1638" s="311"/>
      <c r="C1638" s="100" t="s">
        <v>1867</v>
      </c>
    </row>
    <row r="1639" spans="1:3" ht="45">
      <c r="A1639" s="311"/>
      <c r="B1639" s="311"/>
      <c r="C1639" s="100" t="s">
        <v>1868</v>
      </c>
    </row>
    <row r="1640" spans="1:3" ht="30">
      <c r="A1640" s="311"/>
      <c r="B1640" s="311"/>
      <c r="C1640" s="100" t="s">
        <v>1869</v>
      </c>
    </row>
    <row r="1641" spans="1:3" ht="30">
      <c r="A1641" s="311"/>
      <c r="B1641" s="311"/>
      <c r="C1641" s="100" t="s">
        <v>1870</v>
      </c>
    </row>
    <row r="1642" spans="1:3" ht="30">
      <c r="A1642" s="311"/>
      <c r="B1642" s="311"/>
      <c r="C1642" s="100" t="s">
        <v>1871</v>
      </c>
    </row>
    <row r="1643" spans="1:3" ht="30">
      <c r="A1643" s="311"/>
      <c r="B1643" s="311"/>
      <c r="C1643" s="100" t="s">
        <v>1872</v>
      </c>
    </row>
    <row r="1644" spans="1:3">
      <c r="A1644" s="311"/>
      <c r="B1644" s="311"/>
      <c r="C1644" s="100" t="s">
        <v>1873</v>
      </c>
    </row>
    <row r="1645" spans="1:3" ht="30">
      <c r="A1645" s="311"/>
      <c r="B1645" s="311"/>
      <c r="C1645" s="100" t="s">
        <v>1874</v>
      </c>
    </row>
    <row r="1646" spans="1:3" ht="30">
      <c r="A1646" s="311"/>
      <c r="B1646" s="311"/>
      <c r="C1646" s="100" t="s">
        <v>1875</v>
      </c>
    </row>
    <row r="1647" spans="1:3" ht="30">
      <c r="A1647" s="311"/>
      <c r="B1647" s="311"/>
      <c r="C1647" s="100" t="s">
        <v>1876</v>
      </c>
    </row>
    <row r="1648" spans="1:3">
      <c r="A1648" s="311"/>
      <c r="B1648" s="311"/>
      <c r="C1648" s="100" t="s">
        <v>1877</v>
      </c>
    </row>
    <row r="1649" spans="1:3" ht="30">
      <c r="A1649" s="311"/>
      <c r="B1649" s="311"/>
      <c r="C1649" s="100" t="s">
        <v>1878</v>
      </c>
    </row>
    <row r="1650" spans="1:3">
      <c r="A1650" s="311"/>
      <c r="B1650" s="311"/>
      <c r="C1650" s="100" t="s">
        <v>1879</v>
      </c>
    </row>
    <row r="1651" spans="1:3">
      <c r="A1651" s="311"/>
      <c r="B1651" s="311"/>
      <c r="C1651" s="100" t="s">
        <v>1880</v>
      </c>
    </row>
    <row r="1652" spans="1:3" ht="30">
      <c r="A1652" s="311"/>
      <c r="B1652" s="311"/>
      <c r="C1652" s="100" t="s">
        <v>1881</v>
      </c>
    </row>
    <row r="1653" spans="1:3" ht="30">
      <c r="A1653" s="311"/>
      <c r="B1653" s="311"/>
      <c r="C1653" s="100" t="s">
        <v>1882</v>
      </c>
    </row>
    <row r="1654" spans="1:3" ht="30">
      <c r="A1654" s="311"/>
      <c r="B1654" s="311"/>
      <c r="C1654" s="100" t="s">
        <v>1883</v>
      </c>
    </row>
    <row r="1655" spans="1:3">
      <c r="A1655" s="311"/>
      <c r="B1655" s="311"/>
      <c r="C1655" s="100" t="s">
        <v>1884</v>
      </c>
    </row>
    <row r="1656" spans="1:3" ht="30">
      <c r="A1656" s="311"/>
      <c r="B1656" s="311"/>
      <c r="C1656" s="100" t="s">
        <v>1885</v>
      </c>
    </row>
    <row r="1657" spans="1:3" ht="30">
      <c r="A1657" s="311"/>
      <c r="B1657" s="311"/>
      <c r="C1657" s="100" t="s">
        <v>1886</v>
      </c>
    </row>
    <row r="1658" spans="1:3" ht="30">
      <c r="A1658" s="311"/>
      <c r="B1658" s="311"/>
      <c r="C1658" s="100" t="s">
        <v>1887</v>
      </c>
    </row>
    <row r="1659" spans="1:3" ht="30">
      <c r="A1659" s="311"/>
      <c r="B1659" s="311"/>
      <c r="C1659" s="100" t="s">
        <v>1888</v>
      </c>
    </row>
    <row r="1660" spans="1:3" ht="30">
      <c r="A1660" s="311"/>
      <c r="B1660" s="311"/>
      <c r="C1660" s="100" t="s">
        <v>1889</v>
      </c>
    </row>
    <row r="1661" spans="1:3" ht="30">
      <c r="A1661" s="311"/>
      <c r="B1661" s="311"/>
      <c r="C1661" s="100" t="s">
        <v>1890</v>
      </c>
    </row>
    <row r="1662" spans="1:3" ht="30">
      <c r="A1662" s="311"/>
      <c r="B1662" s="311"/>
      <c r="C1662" s="100" t="s">
        <v>1891</v>
      </c>
    </row>
    <row r="1663" spans="1:3" ht="30">
      <c r="A1663" s="311"/>
      <c r="B1663" s="311"/>
      <c r="C1663" s="100" t="s">
        <v>1892</v>
      </c>
    </row>
    <row r="1664" spans="1:3">
      <c r="A1664" s="311"/>
      <c r="B1664" s="311"/>
      <c r="C1664" s="100" t="s">
        <v>1893</v>
      </c>
    </row>
    <row r="1665" spans="1:3" ht="75">
      <c r="A1665" s="311"/>
      <c r="B1665" s="311"/>
      <c r="C1665" s="100" t="s">
        <v>1894</v>
      </c>
    </row>
    <row r="1666" spans="1:3" ht="105">
      <c r="A1666" s="311"/>
      <c r="B1666" s="311"/>
      <c r="C1666" s="100" t="s">
        <v>1895</v>
      </c>
    </row>
    <row r="1667" spans="1:3">
      <c r="A1667" s="311"/>
      <c r="B1667" s="311"/>
      <c r="C1667" s="100" t="s">
        <v>1896</v>
      </c>
    </row>
    <row r="1668" spans="1:3">
      <c r="A1668" s="311"/>
      <c r="B1668" s="311"/>
      <c r="C1668" s="100" t="s">
        <v>1897</v>
      </c>
    </row>
    <row r="1669" spans="1:3" ht="60">
      <c r="A1669" s="311"/>
      <c r="B1669" s="311"/>
      <c r="C1669" s="100" t="s">
        <v>1898</v>
      </c>
    </row>
    <row r="1670" spans="1:3" ht="30">
      <c r="A1670" s="311"/>
      <c r="B1670" s="311"/>
      <c r="C1670" s="100" t="s">
        <v>1899</v>
      </c>
    </row>
    <row r="1671" spans="1:3">
      <c r="A1671" s="311"/>
      <c r="B1671" s="311"/>
      <c r="C1671" s="100" t="s">
        <v>1900</v>
      </c>
    </row>
    <row r="1672" spans="1:3" ht="30">
      <c r="A1672" s="311"/>
      <c r="B1672" s="311"/>
      <c r="C1672" s="100" t="s">
        <v>1901</v>
      </c>
    </row>
    <row r="1673" spans="1:3" ht="60.75" thickBot="1">
      <c r="A1673" s="312"/>
      <c r="B1673" s="312"/>
      <c r="C1673" s="95" t="s">
        <v>1902</v>
      </c>
    </row>
    <row r="1674" spans="1:3">
      <c r="A1674" s="310" t="s">
        <v>271</v>
      </c>
      <c r="B1674" s="310" t="s">
        <v>2</v>
      </c>
      <c r="C1674" s="99" t="s">
        <v>272</v>
      </c>
    </row>
    <row r="1675" spans="1:3" ht="30">
      <c r="A1675" s="311"/>
      <c r="B1675" s="311"/>
      <c r="C1675" s="100" t="s">
        <v>1903</v>
      </c>
    </row>
    <row r="1676" spans="1:3">
      <c r="A1676" s="311"/>
      <c r="B1676" s="311"/>
      <c r="C1676" s="100" t="s">
        <v>1904</v>
      </c>
    </row>
    <row r="1677" spans="1:3">
      <c r="A1677" s="311"/>
      <c r="B1677" s="311"/>
      <c r="C1677" s="100" t="s">
        <v>1905</v>
      </c>
    </row>
    <row r="1678" spans="1:3" ht="30">
      <c r="A1678" s="311"/>
      <c r="B1678" s="311"/>
      <c r="C1678" s="100" t="s">
        <v>1906</v>
      </c>
    </row>
    <row r="1679" spans="1:3" ht="45">
      <c r="A1679" s="311"/>
      <c r="B1679" s="311"/>
      <c r="C1679" s="100" t="s">
        <v>1907</v>
      </c>
    </row>
    <row r="1680" spans="1:3" ht="30">
      <c r="A1680" s="311"/>
      <c r="B1680" s="311"/>
      <c r="C1680" s="100" t="s">
        <v>1853</v>
      </c>
    </row>
    <row r="1681" spans="1:3" ht="30">
      <c r="A1681" s="311"/>
      <c r="B1681" s="311"/>
      <c r="C1681" s="100" t="s">
        <v>1854</v>
      </c>
    </row>
    <row r="1682" spans="1:3">
      <c r="A1682" s="311"/>
      <c r="B1682" s="311"/>
      <c r="C1682" s="100" t="s">
        <v>1855</v>
      </c>
    </row>
    <row r="1683" spans="1:3" ht="60.75" thickBot="1">
      <c r="A1683" s="312"/>
      <c r="B1683" s="312"/>
      <c r="C1683" s="95" t="s">
        <v>1856</v>
      </c>
    </row>
    <row r="1684" spans="1:3">
      <c r="A1684" s="310" t="s">
        <v>273</v>
      </c>
      <c r="B1684" s="310" t="s">
        <v>25</v>
      </c>
      <c r="C1684" s="99" t="s">
        <v>274</v>
      </c>
    </row>
    <row r="1685" spans="1:3">
      <c r="A1685" s="311"/>
      <c r="B1685" s="311"/>
      <c r="C1685" s="100" t="s">
        <v>1908</v>
      </c>
    </row>
    <row r="1686" spans="1:3" ht="30">
      <c r="A1686" s="311"/>
      <c r="B1686" s="311"/>
      <c r="C1686" s="100" t="s">
        <v>1909</v>
      </c>
    </row>
    <row r="1687" spans="1:3">
      <c r="A1687" s="311"/>
      <c r="B1687" s="311"/>
      <c r="C1687" s="100" t="s">
        <v>1910</v>
      </c>
    </row>
    <row r="1688" spans="1:3" ht="30">
      <c r="A1688" s="311"/>
      <c r="B1688" s="311"/>
      <c r="C1688" s="100" t="s">
        <v>1911</v>
      </c>
    </row>
    <row r="1689" spans="1:3">
      <c r="A1689" s="311"/>
      <c r="B1689" s="311"/>
      <c r="C1689" s="100" t="s">
        <v>1912</v>
      </c>
    </row>
    <row r="1690" spans="1:3">
      <c r="A1690" s="311"/>
      <c r="B1690" s="311"/>
      <c r="C1690" s="100" t="s">
        <v>1913</v>
      </c>
    </row>
    <row r="1691" spans="1:3">
      <c r="A1691" s="311"/>
      <c r="B1691" s="311"/>
      <c r="C1691" s="100" t="s">
        <v>1914</v>
      </c>
    </row>
    <row r="1692" spans="1:3">
      <c r="A1692" s="311"/>
      <c r="B1692" s="311"/>
      <c r="C1692" s="100" t="s">
        <v>1915</v>
      </c>
    </row>
    <row r="1693" spans="1:3" ht="30.75" thickBot="1">
      <c r="A1693" s="312"/>
      <c r="B1693" s="312"/>
      <c r="C1693" s="95" t="s">
        <v>1916</v>
      </c>
    </row>
    <row r="1694" spans="1:3">
      <c r="A1694" s="310" t="s">
        <v>275</v>
      </c>
      <c r="B1694" s="310" t="s">
        <v>25</v>
      </c>
      <c r="C1694" s="99" t="s">
        <v>276</v>
      </c>
    </row>
    <row r="1695" spans="1:3">
      <c r="A1695" s="311"/>
      <c r="B1695" s="311"/>
      <c r="C1695" s="100" t="s">
        <v>1908</v>
      </c>
    </row>
    <row r="1696" spans="1:3" ht="30">
      <c r="A1696" s="311"/>
      <c r="B1696" s="311"/>
      <c r="C1696" s="100" t="s">
        <v>1909</v>
      </c>
    </row>
    <row r="1697" spans="1:3">
      <c r="A1697" s="311"/>
      <c r="B1697" s="311"/>
      <c r="C1697" s="100" t="s">
        <v>1910</v>
      </c>
    </row>
    <row r="1698" spans="1:3" ht="30">
      <c r="A1698" s="311"/>
      <c r="B1698" s="311"/>
      <c r="C1698" s="100" t="s">
        <v>1911</v>
      </c>
    </row>
    <row r="1699" spans="1:3">
      <c r="A1699" s="311"/>
      <c r="B1699" s="311"/>
      <c r="C1699" s="100" t="s">
        <v>1912</v>
      </c>
    </row>
    <row r="1700" spans="1:3">
      <c r="A1700" s="311"/>
      <c r="B1700" s="311"/>
      <c r="C1700" s="100" t="s">
        <v>1913</v>
      </c>
    </row>
    <row r="1701" spans="1:3">
      <c r="A1701" s="311"/>
      <c r="B1701" s="311"/>
      <c r="C1701" s="100" t="s">
        <v>1914</v>
      </c>
    </row>
    <row r="1702" spans="1:3">
      <c r="A1702" s="311"/>
      <c r="B1702" s="311"/>
      <c r="C1702" s="100" t="s">
        <v>1915</v>
      </c>
    </row>
    <row r="1703" spans="1:3" ht="30.75" thickBot="1">
      <c r="A1703" s="312"/>
      <c r="B1703" s="312"/>
      <c r="C1703" s="95" t="s">
        <v>1916</v>
      </c>
    </row>
    <row r="1704" spans="1:3">
      <c r="A1704" s="310" t="s">
        <v>277</v>
      </c>
      <c r="B1704" s="310" t="s">
        <v>25</v>
      </c>
      <c r="C1704" s="99" t="s">
        <v>278</v>
      </c>
    </row>
    <row r="1705" spans="1:3" ht="30">
      <c r="A1705" s="311"/>
      <c r="B1705" s="311"/>
      <c r="C1705" s="100" t="s">
        <v>1917</v>
      </c>
    </row>
    <row r="1706" spans="1:3" ht="30">
      <c r="A1706" s="311"/>
      <c r="B1706" s="311"/>
      <c r="C1706" s="100" t="s">
        <v>1858</v>
      </c>
    </row>
    <row r="1707" spans="1:3">
      <c r="A1707" s="311"/>
      <c r="B1707" s="311"/>
      <c r="C1707" s="100" t="s">
        <v>1849</v>
      </c>
    </row>
    <row r="1708" spans="1:3" ht="30">
      <c r="A1708" s="311"/>
      <c r="B1708" s="311"/>
      <c r="C1708" s="100" t="s">
        <v>1850</v>
      </c>
    </row>
    <row r="1709" spans="1:3" ht="30">
      <c r="A1709" s="311"/>
      <c r="B1709" s="311"/>
      <c r="C1709" s="100" t="s">
        <v>1851</v>
      </c>
    </row>
    <row r="1710" spans="1:3">
      <c r="A1710" s="311"/>
      <c r="B1710" s="311"/>
      <c r="C1710" s="100" t="s">
        <v>1852</v>
      </c>
    </row>
    <row r="1711" spans="1:3" ht="30">
      <c r="A1711" s="311"/>
      <c r="B1711" s="311"/>
      <c r="C1711" s="100" t="s">
        <v>1853</v>
      </c>
    </row>
    <row r="1712" spans="1:3" ht="30">
      <c r="A1712" s="311"/>
      <c r="B1712" s="311"/>
      <c r="C1712" s="100" t="s">
        <v>1854</v>
      </c>
    </row>
    <row r="1713" spans="1:3">
      <c r="A1713" s="311"/>
      <c r="B1713" s="311"/>
      <c r="C1713" s="100" t="s">
        <v>1855</v>
      </c>
    </row>
    <row r="1714" spans="1:3" ht="60.75" thickBot="1">
      <c r="A1714" s="312"/>
      <c r="B1714" s="312"/>
      <c r="C1714" s="95" t="s">
        <v>1856</v>
      </c>
    </row>
    <row r="1715" spans="1:3">
      <c r="A1715" s="310" t="s">
        <v>279</v>
      </c>
      <c r="B1715" s="310" t="s">
        <v>25</v>
      </c>
      <c r="C1715" s="99" t="s">
        <v>280</v>
      </c>
    </row>
    <row r="1716" spans="1:3" ht="45">
      <c r="A1716" s="311"/>
      <c r="B1716" s="311"/>
      <c r="C1716" s="100" t="s">
        <v>1918</v>
      </c>
    </row>
    <row r="1717" spans="1:3" ht="30">
      <c r="A1717" s="311"/>
      <c r="B1717" s="311"/>
      <c r="C1717" s="100" t="s">
        <v>1919</v>
      </c>
    </row>
    <row r="1718" spans="1:3">
      <c r="A1718" s="311"/>
      <c r="B1718" s="311"/>
      <c r="C1718" s="100" t="s">
        <v>1920</v>
      </c>
    </row>
    <row r="1719" spans="1:3">
      <c r="A1719" s="311"/>
      <c r="B1719" s="311"/>
      <c r="C1719" s="100" t="s">
        <v>1921</v>
      </c>
    </row>
    <row r="1720" spans="1:3">
      <c r="A1720" s="311"/>
      <c r="B1720" s="311"/>
      <c r="C1720" s="100" t="s">
        <v>1922</v>
      </c>
    </row>
    <row r="1721" spans="1:3" ht="30">
      <c r="A1721" s="311"/>
      <c r="B1721" s="311"/>
      <c r="C1721" s="100" t="s">
        <v>1923</v>
      </c>
    </row>
    <row r="1722" spans="1:3" ht="30">
      <c r="A1722" s="311"/>
      <c r="B1722" s="311"/>
      <c r="C1722" s="100" t="s">
        <v>1924</v>
      </c>
    </row>
    <row r="1723" spans="1:3" ht="30">
      <c r="A1723" s="311"/>
      <c r="B1723" s="311"/>
      <c r="C1723" s="100" t="s">
        <v>1925</v>
      </c>
    </row>
    <row r="1724" spans="1:3" ht="60.75" thickBot="1">
      <c r="A1724" s="312"/>
      <c r="B1724" s="312"/>
      <c r="C1724" s="95" t="s">
        <v>1856</v>
      </c>
    </row>
    <row r="1725" spans="1:3">
      <c r="A1725" s="310" t="s">
        <v>281</v>
      </c>
      <c r="B1725" s="310" t="s">
        <v>25</v>
      </c>
      <c r="C1725" s="99" t="s">
        <v>282</v>
      </c>
    </row>
    <row r="1726" spans="1:3" ht="30">
      <c r="A1726" s="311"/>
      <c r="B1726" s="311"/>
      <c r="C1726" s="100" t="s">
        <v>1926</v>
      </c>
    </row>
    <row r="1727" spans="1:3" ht="30">
      <c r="A1727" s="311"/>
      <c r="B1727" s="311"/>
      <c r="C1727" s="100" t="s">
        <v>1927</v>
      </c>
    </row>
    <row r="1728" spans="1:3" ht="30">
      <c r="A1728" s="311"/>
      <c r="B1728" s="311"/>
      <c r="C1728" s="100" t="s">
        <v>1919</v>
      </c>
    </row>
    <row r="1729" spans="1:3">
      <c r="A1729" s="311"/>
      <c r="B1729" s="311"/>
      <c r="C1729" s="100" t="s">
        <v>1920</v>
      </c>
    </row>
    <row r="1730" spans="1:3">
      <c r="A1730" s="311"/>
      <c r="B1730" s="311"/>
      <c r="C1730" s="100" t="s">
        <v>1921</v>
      </c>
    </row>
    <row r="1731" spans="1:3">
      <c r="A1731" s="311"/>
      <c r="B1731" s="311"/>
      <c r="C1731" s="100" t="s">
        <v>1922</v>
      </c>
    </row>
    <row r="1732" spans="1:3" ht="30">
      <c r="A1732" s="311"/>
      <c r="B1732" s="311"/>
      <c r="C1732" s="100" t="s">
        <v>1928</v>
      </c>
    </row>
    <row r="1733" spans="1:3" ht="30">
      <c r="A1733" s="311"/>
      <c r="B1733" s="311"/>
      <c r="C1733" s="100" t="s">
        <v>1853</v>
      </c>
    </row>
    <row r="1734" spans="1:3" ht="30">
      <c r="A1734" s="311"/>
      <c r="B1734" s="311"/>
      <c r="C1734" s="100" t="s">
        <v>1854</v>
      </c>
    </row>
    <row r="1735" spans="1:3">
      <c r="A1735" s="311"/>
      <c r="B1735" s="311"/>
      <c r="C1735" s="100" t="s">
        <v>1929</v>
      </c>
    </row>
    <row r="1736" spans="1:3" ht="60.75" thickBot="1">
      <c r="A1736" s="312"/>
      <c r="B1736" s="312"/>
      <c r="C1736" s="95" t="s">
        <v>1507</v>
      </c>
    </row>
    <row r="1737" spans="1:3">
      <c r="A1737" s="310" t="s">
        <v>283</v>
      </c>
      <c r="B1737" s="310" t="s">
        <v>2</v>
      </c>
      <c r="C1737" s="99" t="s">
        <v>284</v>
      </c>
    </row>
    <row r="1738" spans="1:3" ht="45">
      <c r="A1738" s="311"/>
      <c r="B1738" s="311"/>
      <c r="C1738" s="100" t="s">
        <v>1930</v>
      </c>
    </row>
    <row r="1739" spans="1:3" ht="45">
      <c r="A1739" s="311"/>
      <c r="B1739" s="311"/>
      <c r="C1739" s="100" t="s">
        <v>1931</v>
      </c>
    </row>
    <row r="1740" spans="1:3" ht="30">
      <c r="A1740" s="311"/>
      <c r="B1740" s="311"/>
      <c r="C1740" s="100" t="s">
        <v>1853</v>
      </c>
    </row>
    <row r="1741" spans="1:3" ht="30">
      <c r="A1741" s="311"/>
      <c r="B1741" s="311"/>
      <c r="C1741" s="100" t="s">
        <v>1854</v>
      </c>
    </row>
    <row r="1742" spans="1:3">
      <c r="A1742" s="311"/>
      <c r="B1742" s="311"/>
      <c r="C1742" s="100" t="s">
        <v>1855</v>
      </c>
    </row>
    <row r="1743" spans="1:3" ht="60.75" thickBot="1">
      <c r="A1743" s="312"/>
      <c r="B1743" s="312"/>
      <c r="C1743" s="95" t="s">
        <v>1507</v>
      </c>
    </row>
    <row r="1744" spans="1:3">
      <c r="A1744" s="310" t="s">
        <v>285</v>
      </c>
      <c r="B1744" s="310" t="s">
        <v>2</v>
      </c>
      <c r="C1744" s="99" t="s">
        <v>286</v>
      </c>
    </row>
    <row r="1745" spans="1:3" ht="45">
      <c r="A1745" s="311"/>
      <c r="B1745" s="311"/>
      <c r="C1745" s="100" t="s">
        <v>1932</v>
      </c>
    </row>
    <row r="1746" spans="1:3" ht="45">
      <c r="A1746" s="311"/>
      <c r="B1746" s="311"/>
      <c r="C1746" s="100" t="s">
        <v>1933</v>
      </c>
    </row>
    <row r="1747" spans="1:3" ht="45">
      <c r="A1747" s="311"/>
      <c r="B1747" s="311"/>
      <c r="C1747" s="100" t="s">
        <v>1934</v>
      </c>
    </row>
    <row r="1748" spans="1:3" ht="60.75" thickBot="1">
      <c r="A1748" s="312"/>
      <c r="B1748" s="312"/>
      <c r="C1748" s="95" t="s">
        <v>1507</v>
      </c>
    </row>
    <row r="1749" spans="1:3">
      <c r="A1749" s="310" t="s">
        <v>287</v>
      </c>
      <c r="B1749" s="310" t="s">
        <v>2</v>
      </c>
      <c r="C1749" s="99" t="s">
        <v>288</v>
      </c>
    </row>
    <row r="1750" spans="1:3" ht="45">
      <c r="A1750" s="311"/>
      <c r="B1750" s="311"/>
      <c r="C1750" s="100" t="s">
        <v>1935</v>
      </c>
    </row>
    <row r="1751" spans="1:3" ht="45">
      <c r="A1751" s="311"/>
      <c r="B1751" s="311"/>
      <c r="C1751" s="100" t="s">
        <v>1931</v>
      </c>
    </row>
    <row r="1752" spans="1:3" ht="30">
      <c r="A1752" s="311"/>
      <c r="B1752" s="311"/>
      <c r="C1752" s="100" t="s">
        <v>1853</v>
      </c>
    </row>
    <row r="1753" spans="1:3" ht="30">
      <c r="A1753" s="311"/>
      <c r="B1753" s="311"/>
      <c r="C1753" s="100" t="s">
        <v>1854</v>
      </c>
    </row>
    <row r="1754" spans="1:3">
      <c r="A1754" s="311"/>
      <c r="B1754" s="311"/>
      <c r="C1754" s="100" t="s">
        <v>1936</v>
      </c>
    </row>
    <row r="1755" spans="1:3" ht="60.75" thickBot="1">
      <c r="A1755" s="312"/>
      <c r="B1755" s="312"/>
      <c r="C1755" s="95" t="s">
        <v>1507</v>
      </c>
    </row>
    <row r="1756" spans="1:3">
      <c r="A1756" s="310" t="s">
        <v>289</v>
      </c>
      <c r="B1756" s="310" t="s">
        <v>2</v>
      </c>
      <c r="C1756" s="99" t="s">
        <v>290</v>
      </c>
    </row>
    <row r="1757" spans="1:3" ht="90">
      <c r="A1757" s="311"/>
      <c r="B1757" s="311"/>
      <c r="C1757" s="100" t="s">
        <v>1937</v>
      </c>
    </row>
    <row r="1758" spans="1:3">
      <c r="A1758" s="311"/>
      <c r="B1758" s="311"/>
      <c r="C1758" s="99" t="s">
        <v>1346</v>
      </c>
    </row>
    <row r="1759" spans="1:3" ht="45">
      <c r="A1759" s="311"/>
      <c r="B1759" s="311"/>
      <c r="C1759" s="100" t="s">
        <v>1938</v>
      </c>
    </row>
    <row r="1760" spans="1:3">
      <c r="A1760" s="311"/>
      <c r="B1760" s="311"/>
      <c r="C1760" s="100" t="s">
        <v>1939</v>
      </c>
    </row>
    <row r="1761" spans="1:3" ht="30">
      <c r="A1761" s="311"/>
      <c r="B1761" s="311"/>
      <c r="C1761" s="100" t="s">
        <v>1940</v>
      </c>
    </row>
    <row r="1762" spans="1:3">
      <c r="A1762" s="311"/>
      <c r="B1762" s="311"/>
      <c r="C1762" s="99" t="s">
        <v>1392</v>
      </c>
    </row>
    <row r="1763" spans="1:3">
      <c r="A1763" s="311"/>
      <c r="B1763" s="311"/>
      <c r="C1763" s="100" t="s">
        <v>1802</v>
      </c>
    </row>
    <row r="1764" spans="1:3">
      <c r="A1764" s="311"/>
      <c r="B1764" s="311"/>
      <c r="C1764" s="100" t="s">
        <v>1804</v>
      </c>
    </row>
    <row r="1765" spans="1:3">
      <c r="A1765" s="311"/>
      <c r="B1765" s="311"/>
      <c r="C1765" s="100" t="s">
        <v>1469</v>
      </c>
    </row>
    <row r="1766" spans="1:3">
      <c r="A1766" s="311"/>
      <c r="B1766" s="311"/>
      <c r="C1766" s="99" t="s">
        <v>1470</v>
      </c>
    </row>
    <row r="1767" spans="1:3">
      <c r="A1767" s="311"/>
      <c r="B1767" s="311"/>
      <c r="C1767" s="100" t="s">
        <v>1805</v>
      </c>
    </row>
    <row r="1768" spans="1:3">
      <c r="A1768" s="311"/>
      <c r="B1768" s="311"/>
      <c r="C1768" s="100" t="s">
        <v>1806</v>
      </c>
    </row>
    <row r="1769" spans="1:3">
      <c r="A1769" s="311"/>
      <c r="B1769" s="311"/>
      <c r="C1769" s="100" t="s">
        <v>1807</v>
      </c>
    </row>
    <row r="1770" spans="1:3">
      <c r="A1770" s="311"/>
      <c r="B1770" s="311"/>
      <c r="C1770" s="100" t="s">
        <v>1808</v>
      </c>
    </row>
    <row r="1771" spans="1:3">
      <c r="A1771" s="311"/>
      <c r="B1771" s="311"/>
      <c r="C1771" s="99" t="s">
        <v>1355</v>
      </c>
    </row>
    <row r="1772" spans="1:3" ht="90">
      <c r="A1772" s="311"/>
      <c r="B1772" s="311"/>
      <c r="C1772" s="100" t="s">
        <v>1941</v>
      </c>
    </row>
    <row r="1773" spans="1:3">
      <c r="A1773" s="311"/>
      <c r="B1773" s="311"/>
      <c r="C1773" s="99" t="s">
        <v>1357</v>
      </c>
    </row>
    <row r="1774" spans="1:3" ht="45.75" thickBot="1">
      <c r="A1774" s="312"/>
      <c r="B1774" s="312"/>
      <c r="C1774" s="95" t="s">
        <v>1810</v>
      </c>
    </row>
    <row r="1775" spans="1:3">
      <c r="A1775" s="310" t="s">
        <v>291</v>
      </c>
      <c r="B1775" s="310" t="s">
        <v>2</v>
      </c>
      <c r="C1775" s="99" t="s">
        <v>292</v>
      </c>
    </row>
    <row r="1776" spans="1:3" ht="45">
      <c r="A1776" s="311"/>
      <c r="B1776" s="311"/>
      <c r="C1776" s="100" t="s">
        <v>1942</v>
      </c>
    </row>
    <row r="1777" spans="1:3" ht="30">
      <c r="A1777" s="311"/>
      <c r="B1777" s="311"/>
      <c r="C1777" s="100" t="s">
        <v>1853</v>
      </c>
    </row>
    <row r="1778" spans="1:3" ht="30">
      <c r="A1778" s="311"/>
      <c r="B1778" s="311"/>
      <c r="C1778" s="100" t="s">
        <v>1854</v>
      </c>
    </row>
    <row r="1779" spans="1:3">
      <c r="A1779" s="311"/>
      <c r="B1779" s="311"/>
      <c r="C1779" s="100" t="s">
        <v>1929</v>
      </c>
    </row>
    <row r="1780" spans="1:3" ht="60.75" thickBot="1">
      <c r="A1780" s="312"/>
      <c r="B1780" s="312"/>
      <c r="C1780" s="95" t="s">
        <v>1856</v>
      </c>
    </row>
    <row r="1781" spans="1:3">
      <c r="A1781" s="310" t="s">
        <v>293</v>
      </c>
      <c r="B1781" s="310" t="s">
        <v>2</v>
      </c>
      <c r="C1781" s="99" t="s">
        <v>294</v>
      </c>
    </row>
    <row r="1782" spans="1:3" ht="45">
      <c r="A1782" s="311"/>
      <c r="B1782" s="311"/>
      <c r="C1782" s="100" t="s">
        <v>1943</v>
      </c>
    </row>
    <row r="1783" spans="1:3" ht="30">
      <c r="A1783" s="311"/>
      <c r="B1783" s="311"/>
      <c r="C1783" s="100" t="s">
        <v>1853</v>
      </c>
    </row>
    <row r="1784" spans="1:3" ht="30">
      <c r="A1784" s="311"/>
      <c r="B1784" s="311"/>
      <c r="C1784" s="100" t="s">
        <v>1854</v>
      </c>
    </row>
    <row r="1785" spans="1:3">
      <c r="A1785" s="311"/>
      <c r="B1785" s="311"/>
      <c r="C1785" s="100" t="s">
        <v>1929</v>
      </c>
    </row>
    <row r="1786" spans="1:3" ht="60.75" thickBot="1">
      <c r="A1786" s="312"/>
      <c r="B1786" s="312"/>
      <c r="C1786" s="95" t="s">
        <v>1856</v>
      </c>
    </row>
    <row r="1787" spans="1:3">
      <c r="A1787" s="310" t="s">
        <v>295</v>
      </c>
      <c r="B1787" s="310" t="s">
        <v>2</v>
      </c>
      <c r="C1787" s="99" t="s">
        <v>296</v>
      </c>
    </row>
    <row r="1788" spans="1:3" ht="75">
      <c r="A1788" s="311"/>
      <c r="B1788" s="311"/>
      <c r="C1788" s="100" t="s">
        <v>1944</v>
      </c>
    </row>
    <row r="1789" spans="1:3">
      <c r="A1789" s="311"/>
      <c r="B1789" s="311"/>
      <c r="C1789" s="99" t="s">
        <v>1346</v>
      </c>
    </row>
    <row r="1790" spans="1:3" ht="45">
      <c r="A1790" s="311"/>
      <c r="B1790" s="311"/>
      <c r="C1790" s="100" t="s">
        <v>1938</v>
      </c>
    </row>
    <row r="1791" spans="1:3">
      <c r="A1791" s="311"/>
      <c r="B1791" s="311"/>
      <c r="C1791" s="100" t="s">
        <v>1939</v>
      </c>
    </row>
    <row r="1792" spans="1:3" ht="30">
      <c r="A1792" s="311"/>
      <c r="B1792" s="311"/>
      <c r="C1792" s="100" t="s">
        <v>1940</v>
      </c>
    </row>
    <row r="1793" spans="1:3">
      <c r="A1793" s="311"/>
      <c r="B1793" s="311"/>
      <c r="C1793" s="99" t="s">
        <v>1392</v>
      </c>
    </row>
    <row r="1794" spans="1:3">
      <c r="A1794" s="311"/>
      <c r="B1794" s="311"/>
      <c r="C1794" s="100" t="s">
        <v>1802</v>
      </c>
    </row>
    <row r="1795" spans="1:3">
      <c r="A1795" s="311"/>
      <c r="B1795" s="311"/>
      <c r="C1795" s="100" t="s">
        <v>1804</v>
      </c>
    </row>
    <row r="1796" spans="1:3">
      <c r="A1796" s="311"/>
      <c r="B1796" s="311"/>
      <c r="C1796" s="100" t="s">
        <v>1469</v>
      </c>
    </row>
    <row r="1797" spans="1:3">
      <c r="A1797" s="311"/>
      <c r="B1797" s="311"/>
      <c r="C1797" s="99" t="s">
        <v>1470</v>
      </c>
    </row>
    <row r="1798" spans="1:3">
      <c r="A1798" s="311"/>
      <c r="B1798" s="311"/>
      <c r="C1798" s="100" t="s">
        <v>1805</v>
      </c>
    </row>
    <row r="1799" spans="1:3">
      <c r="A1799" s="311"/>
      <c r="B1799" s="311"/>
      <c r="C1799" s="100" t="s">
        <v>1806</v>
      </c>
    </row>
    <row r="1800" spans="1:3">
      <c r="A1800" s="311"/>
      <c r="B1800" s="311"/>
      <c r="C1800" s="100" t="s">
        <v>1807</v>
      </c>
    </row>
    <row r="1801" spans="1:3">
      <c r="A1801" s="311"/>
      <c r="B1801" s="311"/>
      <c r="C1801" s="100" t="s">
        <v>1808</v>
      </c>
    </row>
    <row r="1802" spans="1:3">
      <c r="A1802" s="311"/>
      <c r="B1802" s="311"/>
      <c r="C1802" s="99" t="s">
        <v>1355</v>
      </c>
    </row>
    <row r="1803" spans="1:3" ht="90">
      <c r="A1803" s="311"/>
      <c r="B1803" s="311"/>
      <c r="C1803" s="100" t="s">
        <v>1941</v>
      </c>
    </row>
    <row r="1804" spans="1:3">
      <c r="A1804" s="311"/>
      <c r="B1804" s="311"/>
      <c r="C1804" s="99" t="s">
        <v>1357</v>
      </c>
    </row>
    <row r="1805" spans="1:3" ht="45.75" thickBot="1">
      <c r="A1805" s="312"/>
      <c r="B1805" s="312"/>
      <c r="C1805" s="95" t="s">
        <v>1810</v>
      </c>
    </row>
    <row r="1806" spans="1:3">
      <c r="A1806" s="310" t="s">
        <v>297</v>
      </c>
      <c r="B1806" s="310" t="s">
        <v>2</v>
      </c>
      <c r="C1806" s="99" t="s">
        <v>298</v>
      </c>
    </row>
    <row r="1807" spans="1:3" ht="150">
      <c r="A1807" s="311"/>
      <c r="B1807" s="311"/>
      <c r="C1807" s="100" t="s">
        <v>1945</v>
      </c>
    </row>
    <row r="1808" spans="1:3" ht="30">
      <c r="A1808" s="311"/>
      <c r="B1808" s="311"/>
      <c r="C1808" s="100" t="s">
        <v>1946</v>
      </c>
    </row>
    <row r="1809" spans="1:3" ht="45">
      <c r="A1809" s="311"/>
      <c r="B1809" s="311"/>
      <c r="C1809" s="100" t="s">
        <v>1947</v>
      </c>
    </row>
    <row r="1810" spans="1:3">
      <c r="A1810" s="311"/>
      <c r="B1810" s="311"/>
      <c r="C1810" s="100" t="s">
        <v>1855</v>
      </c>
    </row>
    <row r="1811" spans="1:3" ht="60.75" thickBot="1">
      <c r="A1811" s="312"/>
      <c r="B1811" s="312"/>
      <c r="C1811" s="95" t="s">
        <v>1507</v>
      </c>
    </row>
    <row r="1812" spans="1:3">
      <c r="A1812" s="310" t="s">
        <v>299</v>
      </c>
      <c r="B1812" s="310" t="s">
        <v>2</v>
      </c>
      <c r="C1812" s="99" t="s">
        <v>300</v>
      </c>
    </row>
    <row r="1813" spans="1:3" ht="45">
      <c r="A1813" s="311"/>
      <c r="B1813" s="311"/>
      <c r="C1813" s="100" t="s">
        <v>1948</v>
      </c>
    </row>
    <row r="1814" spans="1:3">
      <c r="A1814" s="311"/>
      <c r="B1814" s="311"/>
      <c r="C1814" s="100" t="s">
        <v>1392</v>
      </c>
    </row>
    <row r="1815" spans="1:3">
      <c r="A1815" s="311"/>
      <c r="B1815" s="311"/>
      <c r="C1815" s="100" t="s">
        <v>1949</v>
      </c>
    </row>
    <row r="1816" spans="1:3">
      <c r="A1816" s="311"/>
      <c r="B1816" s="311"/>
      <c r="C1816" s="100" t="s">
        <v>1950</v>
      </c>
    </row>
    <row r="1817" spans="1:3" ht="30">
      <c r="A1817" s="311"/>
      <c r="B1817" s="311"/>
      <c r="C1817" s="100" t="s">
        <v>1951</v>
      </c>
    </row>
    <row r="1818" spans="1:3">
      <c r="A1818" s="311"/>
      <c r="B1818" s="311"/>
      <c r="C1818" s="100" t="s">
        <v>1952</v>
      </c>
    </row>
    <row r="1819" spans="1:3">
      <c r="A1819" s="311"/>
      <c r="B1819" s="311"/>
      <c r="C1819" s="100" t="s">
        <v>1953</v>
      </c>
    </row>
    <row r="1820" spans="1:3" ht="45">
      <c r="A1820" s="311"/>
      <c r="B1820" s="311"/>
      <c r="C1820" s="100" t="s">
        <v>1954</v>
      </c>
    </row>
    <row r="1821" spans="1:3">
      <c r="A1821" s="311"/>
      <c r="B1821" s="311"/>
      <c r="C1821" s="100" t="s">
        <v>1955</v>
      </c>
    </row>
    <row r="1822" spans="1:3">
      <c r="A1822" s="311"/>
      <c r="B1822" s="311"/>
      <c r="C1822" s="100" t="s">
        <v>1956</v>
      </c>
    </row>
    <row r="1823" spans="1:3">
      <c r="A1823" s="311"/>
      <c r="B1823" s="311"/>
      <c r="C1823" s="100" t="s">
        <v>1957</v>
      </c>
    </row>
    <row r="1824" spans="1:3">
      <c r="A1824" s="311"/>
      <c r="B1824" s="311"/>
      <c r="C1824" s="100" t="s">
        <v>1958</v>
      </c>
    </row>
    <row r="1825" spans="1:3" ht="45">
      <c r="A1825" s="311"/>
      <c r="B1825" s="311"/>
      <c r="C1825" s="100" t="s">
        <v>1959</v>
      </c>
    </row>
    <row r="1826" spans="1:3" ht="15.75" thickBot="1">
      <c r="A1826" s="312"/>
      <c r="B1826" s="312"/>
      <c r="C1826" s="95" t="s">
        <v>1960</v>
      </c>
    </row>
    <row r="1827" spans="1:3">
      <c r="A1827" s="310" t="s">
        <v>301</v>
      </c>
      <c r="B1827" s="310" t="s">
        <v>2</v>
      </c>
      <c r="C1827" s="99" t="s">
        <v>302</v>
      </c>
    </row>
    <row r="1828" spans="1:3" ht="60">
      <c r="A1828" s="311"/>
      <c r="B1828" s="311"/>
      <c r="C1828" s="100" t="s">
        <v>1961</v>
      </c>
    </row>
    <row r="1829" spans="1:3" ht="45">
      <c r="A1829" s="311"/>
      <c r="B1829" s="311"/>
      <c r="C1829" s="100" t="s">
        <v>1962</v>
      </c>
    </row>
    <row r="1830" spans="1:3" ht="30">
      <c r="A1830" s="311"/>
      <c r="B1830" s="311"/>
      <c r="C1830" s="100" t="s">
        <v>1963</v>
      </c>
    </row>
    <row r="1831" spans="1:3">
      <c r="A1831" s="311"/>
      <c r="B1831" s="311"/>
      <c r="C1831" s="100" t="s">
        <v>1955</v>
      </c>
    </row>
    <row r="1832" spans="1:3">
      <c r="A1832" s="311"/>
      <c r="B1832" s="311"/>
      <c r="C1832" s="100" t="s">
        <v>1956</v>
      </c>
    </row>
    <row r="1833" spans="1:3">
      <c r="A1833" s="311"/>
      <c r="B1833" s="311"/>
      <c r="C1833" s="100" t="s">
        <v>1957</v>
      </c>
    </row>
    <row r="1834" spans="1:3">
      <c r="A1834" s="311"/>
      <c r="B1834" s="311"/>
      <c r="C1834" s="100" t="s">
        <v>1958</v>
      </c>
    </row>
    <row r="1835" spans="1:3">
      <c r="A1835" s="311"/>
      <c r="B1835" s="311"/>
      <c r="C1835" s="100" t="s">
        <v>1475</v>
      </c>
    </row>
    <row r="1836" spans="1:3" ht="45">
      <c r="A1836" s="311"/>
      <c r="B1836" s="311"/>
      <c r="C1836" s="100" t="s">
        <v>1964</v>
      </c>
    </row>
    <row r="1837" spans="1:3" ht="15.75" thickBot="1">
      <c r="A1837" s="312"/>
      <c r="B1837" s="312"/>
      <c r="C1837" s="95" t="s">
        <v>1960</v>
      </c>
    </row>
    <row r="1838" spans="1:3">
      <c r="A1838" s="310" t="s">
        <v>303</v>
      </c>
      <c r="B1838" s="310" t="s">
        <v>2</v>
      </c>
      <c r="C1838" s="99" t="s">
        <v>304</v>
      </c>
    </row>
    <row r="1839" spans="1:3" ht="30">
      <c r="A1839" s="311"/>
      <c r="B1839" s="311"/>
      <c r="C1839" s="100" t="s">
        <v>1965</v>
      </c>
    </row>
    <row r="1840" spans="1:3" ht="45">
      <c r="A1840" s="311"/>
      <c r="B1840" s="311"/>
      <c r="C1840" s="100" t="s">
        <v>1934</v>
      </c>
    </row>
    <row r="1841" spans="1:3" ht="30">
      <c r="A1841" s="311"/>
      <c r="B1841" s="311"/>
      <c r="C1841" s="100" t="s">
        <v>1963</v>
      </c>
    </row>
    <row r="1842" spans="1:3">
      <c r="A1842" s="311"/>
      <c r="B1842" s="311"/>
      <c r="C1842" s="100" t="s">
        <v>1955</v>
      </c>
    </row>
    <row r="1843" spans="1:3">
      <c r="A1843" s="311"/>
      <c r="B1843" s="311"/>
      <c r="C1843" s="100" t="s">
        <v>1956</v>
      </c>
    </row>
    <row r="1844" spans="1:3">
      <c r="A1844" s="311"/>
      <c r="B1844" s="311"/>
      <c r="C1844" s="100" t="s">
        <v>1957</v>
      </c>
    </row>
    <row r="1845" spans="1:3">
      <c r="A1845" s="311"/>
      <c r="B1845" s="311"/>
      <c r="C1845" s="100" t="s">
        <v>1958</v>
      </c>
    </row>
    <row r="1846" spans="1:3">
      <c r="A1846" s="311"/>
      <c r="B1846" s="311"/>
      <c r="C1846" s="100" t="s">
        <v>1475</v>
      </c>
    </row>
    <row r="1847" spans="1:3" ht="45.75" thickBot="1">
      <c r="A1847" s="312"/>
      <c r="B1847" s="312"/>
      <c r="C1847" s="95" t="s">
        <v>1358</v>
      </c>
    </row>
    <row r="1848" spans="1:3">
      <c r="A1848" s="310" t="s">
        <v>305</v>
      </c>
      <c r="B1848" s="310" t="s">
        <v>2</v>
      </c>
      <c r="C1848" s="99" t="s">
        <v>306</v>
      </c>
    </row>
    <row r="1849" spans="1:3" ht="30">
      <c r="A1849" s="311"/>
      <c r="B1849" s="311"/>
      <c r="C1849" s="100" t="s">
        <v>1966</v>
      </c>
    </row>
    <row r="1850" spans="1:3">
      <c r="A1850" s="311"/>
      <c r="B1850" s="311"/>
      <c r="C1850" s="100" t="s">
        <v>1346</v>
      </c>
    </row>
    <row r="1851" spans="1:3" ht="30">
      <c r="A1851" s="311"/>
      <c r="B1851" s="311"/>
      <c r="C1851" s="100" t="s">
        <v>1967</v>
      </c>
    </row>
    <row r="1852" spans="1:3">
      <c r="A1852" s="311"/>
      <c r="B1852" s="311"/>
      <c r="C1852" s="100" t="s">
        <v>1392</v>
      </c>
    </row>
    <row r="1853" spans="1:3" ht="30">
      <c r="A1853" s="311"/>
      <c r="B1853" s="311"/>
      <c r="C1853" s="100" t="s">
        <v>1967</v>
      </c>
    </row>
    <row r="1854" spans="1:3" ht="45">
      <c r="A1854" s="311"/>
      <c r="B1854" s="311"/>
      <c r="C1854" s="100" t="s">
        <v>1934</v>
      </c>
    </row>
    <row r="1855" spans="1:3" ht="30">
      <c r="A1855" s="311"/>
      <c r="B1855" s="311"/>
      <c r="C1855" s="100" t="s">
        <v>1963</v>
      </c>
    </row>
    <row r="1856" spans="1:3">
      <c r="A1856" s="311"/>
      <c r="B1856" s="311"/>
      <c r="C1856" s="100" t="s">
        <v>1955</v>
      </c>
    </row>
    <row r="1857" spans="1:3">
      <c r="A1857" s="311"/>
      <c r="B1857" s="311"/>
      <c r="C1857" s="100" t="s">
        <v>1956</v>
      </c>
    </row>
    <row r="1858" spans="1:3">
      <c r="A1858" s="311"/>
      <c r="B1858" s="311"/>
      <c r="C1858" s="100" t="s">
        <v>1957</v>
      </c>
    </row>
    <row r="1859" spans="1:3">
      <c r="A1859" s="311"/>
      <c r="B1859" s="311"/>
      <c r="C1859" s="100" t="s">
        <v>1958</v>
      </c>
    </row>
    <row r="1860" spans="1:3" ht="60.75" thickBot="1">
      <c r="A1860" s="312"/>
      <c r="B1860" s="312"/>
      <c r="C1860" s="95" t="s">
        <v>1507</v>
      </c>
    </row>
    <row r="1861" spans="1:3">
      <c r="A1861" s="310" t="s">
        <v>307</v>
      </c>
      <c r="B1861" s="310" t="s">
        <v>2</v>
      </c>
      <c r="C1861" s="99" t="s">
        <v>308</v>
      </c>
    </row>
    <row r="1862" spans="1:3" ht="30">
      <c r="A1862" s="311"/>
      <c r="B1862" s="311"/>
      <c r="C1862" s="100" t="s">
        <v>1968</v>
      </c>
    </row>
    <row r="1863" spans="1:3">
      <c r="A1863" s="311"/>
      <c r="B1863" s="311"/>
      <c r="C1863" s="100" t="s">
        <v>1346</v>
      </c>
    </row>
    <row r="1864" spans="1:3" ht="30">
      <c r="A1864" s="311"/>
      <c r="B1864" s="311"/>
      <c r="C1864" s="100" t="s">
        <v>1967</v>
      </c>
    </row>
    <row r="1865" spans="1:3">
      <c r="A1865" s="311"/>
      <c r="B1865" s="311"/>
      <c r="C1865" s="100" t="s">
        <v>1392</v>
      </c>
    </row>
    <row r="1866" spans="1:3" ht="30">
      <c r="A1866" s="311"/>
      <c r="B1866" s="311"/>
      <c r="C1866" s="100" t="s">
        <v>1967</v>
      </c>
    </row>
    <row r="1867" spans="1:3" ht="45">
      <c r="A1867" s="311"/>
      <c r="B1867" s="311"/>
      <c r="C1867" s="100" t="s">
        <v>1934</v>
      </c>
    </row>
    <row r="1868" spans="1:3" ht="30">
      <c r="A1868" s="311"/>
      <c r="B1868" s="311"/>
      <c r="C1868" s="100" t="s">
        <v>1963</v>
      </c>
    </row>
    <row r="1869" spans="1:3">
      <c r="A1869" s="311"/>
      <c r="B1869" s="311"/>
      <c r="C1869" s="100" t="s">
        <v>1955</v>
      </c>
    </row>
    <row r="1870" spans="1:3">
      <c r="A1870" s="311"/>
      <c r="B1870" s="311"/>
      <c r="C1870" s="100" t="s">
        <v>1956</v>
      </c>
    </row>
    <row r="1871" spans="1:3">
      <c r="A1871" s="311"/>
      <c r="B1871" s="311"/>
      <c r="C1871" s="100" t="s">
        <v>1957</v>
      </c>
    </row>
    <row r="1872" spans="1:3">
      <c r="A1872" s="311"/>
      <c r="B1872" s="311"/>
      <c r="C1872" s="100" t="s">
        <v>1958</v>
      </c>
    </row>
    <row r="1873" spans="1:3" ht="60.75" thickBot="1">
      <c r="A1873" s="312"/>
      <c r="B1873" s="312"/>
      <c r="C1873" s="95" t="s">
        <v>1507</v>
      </c>
    </row>
    <row r="1874" spans="1:3">
      <c r="A1874" s="310" t="s">
        <v>309</v>
      </c>
      <c r="B1874" s="310" t="s">
        <v>2</v>
      </c>
      <c r="C1874" s="99" t="s">
        <v>310</v>
      </c>
    </row>
    <row r="1875" spans="1:3" ht="30">
      <c r="A1875" s="311"/>
      <c r="B1875" s="311"/>
      <c r="C1875" s="100" t="s">
        <v>1969</v>
      </c>
    </row>
    <row r="1876" spans="1:3">
      <c r="A1876" s="311"/>
      <c r="B1876" s="311"/>
      <c r="C1876" s="100" t="s">
        <v>1970</v>
      </c>
    </row>
    <row r="1877" spans="1:3">
      <c r="A1877" s="311"/>
      <c r="B1877" s="311"/>
      <c r="C1877" s="100" t="s">
        <v>1971</v>
      </c>
    </row>
    <row r="1878" spans="1:3">
      <c r="A1878" s="311"/>
      <c r="B1878" s="311"/>
      <c r="C1878" s="100" t="s">
        <v>1972</v>
      </c>
    </row>
    <row r="1879" spans="1:3">
      <c r="A1879" s="311"/>
      <c r="B1879" s="311"/>
      <c r="C1879" s="100" t="s">
        <v>1973</v>
      </c>
    </row>
    <row r="1880" spans="1:3">
      <c r="A1880" s="311"/>
      <c r="B1880" s="311"/>
      <c r="C1880" s="100" t="s">
        <v>1974</v>
      </c>
    </row>
    <row r="1881" spans="1:3">
      <c r="A1881" s="311"/>
      <c r="B1881" s="311"/>
      <c r="C1881" s="100" t="s">
        <v>1975</v>
      </c>
    </row>
    <row r="1882" spans="1:3">
      <c r="A1882" s="311"/>
      <c r="B1882" s="311"/>
      <c r="C1882" s="100" t="s">
        <v>1976</v>
      </c>
    </row>
    <row r="1883" spans="1:3">
      <c r="A1883" s="311"/>
      <c r="B1883" s="311"/>
      <c r="C1883" s="100" t="s">
        <v>1977</v>
      </c>
    </row>
    <row r="1884" spans="1:3">
      <c r="A1884" s="311"/>
      <c r="B1884" s="311"/>
      <c r="C1884" s="100" t="s">
        <v>1978</v>
      </c>
    </row>
    <row r="1885" spans="1:3">
      <c r="A1885" s="311"/>
      <c r="B1885" s="311"/>
      <c r="C1885" s="100" t="s">
        <v>1979</v>
      </c>
    </row>
    <row r="1886" spans="1:3" ht="45">
      <c r="A1886" s="311"/>
      <c r="B1886" s="311"/>
      <c r="C1886" s="100" t="s">
        <v>1962</v>
      </c>
    </row>
    <row r="1887" spans="1:3" ht="30">
      <c r="A1887" s="311"/>
      <c r="B1887" s="311"/>
      <c r="C1887" s="100" t="s">
        <v>1963</v>
      </c>
    </row>
    <row r="1888" spans="1:3">
      <c r="A1888" s="311"/>
      <c r="B1888" s="311"/>
      <c r="C1888" s="100" t="s">
        <v>1955</v>
      </c>
    </row>
    <row r="1889" spans="1:3">
      <c r="A1889" s="311"/>
      <c r="B1889" s="311"/>
      <c r="C1889" s="100" t="s">
        <v>1956</v>
      </c>
    </row>
    <row r="1890" spans="1:3">
      <c r="A1890" s="311"/>
      <c r="B1890" s="311"/>
      <c r="C1890" s="100" t="s">
        <v>1957</v>
      </c>
    </row>
    <row r="1891" spans="1:3">
      <c r="A1891" s="311"/>
      <c r="B1891" s="311"/>
      <c r="C1891" s="100" t="s">
        <v>1980</v>
      </c>
    </row>
    <row r="1892" spans="1:3">
      <c r="A1892" s="311"/>
      <c r="B1892" s="311"/>
      <c r="C1892" s="100" t="s">
        <v>1475</v>
      </c>
    </row>
    <row r="1893" spans="1:3" ht="45">
      <c r="A1893" s="311"/>
      <c r="B1893" s="311"/>
      <c r="C1893" s="100" t="s">
        <v>1964</v>
      </c>
    </row>
    <row r="1894" spans="1:3" ht="15.75" thickBot="1">
      <c r="A1894" s="312"/>
      <c r="B1894" s="312"/>
      <c r="C1894" s="95" t="s">
        <v>1960</v>
      </c>
    </row>
    <row r="1895" spans="1:3" ht="30">
      <c r="A1895" s="310" t="s">
        <v>311</v>
      </c>
      <c r="B1895" s="310" t="s">
        <v>2</v>
      </c>
      <c r="C1895" s="99" t="s">
        <v>312</v>
      </c>
    </row>
    <row r="1896" spans="1:3" ht="75">
      <c r="A1896" s="311"/>
      <c r="B1896" s="311"/>
      <c r="C1896" s="100" t="s">
        <v>1981</v>
      </c>
    </row>
    <row r="1897" spans="1:3">
      <c r="A1897" s="311"/>
      <c r="B1897" s="311"/>
      <c r="C1897" s="99" t="s">
        <v>1346</v>
      </c>
    </row>
    <row r="1898" spans="1:3" ht="75">
      <c r="A1898" s="311"/>
      <c r="B1898" s="311"/>
      <c r="C1898" s="100" t="s">
        <v>1982</v>
      </c>
    </row>
    <row r="1899" spans="1:3" ht="30">
      <c r="A1899" s="311"/>
      <c r="B1899" s="311"/>
      <c r="C1899" s="100" t="s">
        <v>1983</v>
      </c>
    </row>
    <row r="1900" spans="1:3" ht="30">
      <c r="A1900" s="311"/>
      <c r="B1900" s="311"/>
      <c r="C1900" s="100" t="s">
        <v>1350</v>
      </c>
    </row>
    <row r="1901" spans="1:3">
      <c r="A1901" s="311"/>
      <c r="B1901" s="311"/>
      <c r="C1901" s="99" t="s">
        <v>1392</v>
      </c>
    </row>
    <row r="1902" spans="1:3">
      <c r="A1902" s="311"/>
      <c r="B1902" s="311"/>
      <c r="C1902" s="100" t="s">
        <v>1351</v>
      </c>
    </row>
    <row r="1903" spans="1:3">
      <c r="A1903" s="311"/>
      <c r="B1903" s="311"/>
      <c r="C1903" s="100" t="s">
        <v>1984</v>
      </c>
    </row>
    <row r="1904" spans="1:3" ht="30">
      <c r="A1904" s="311"/>
      <c r="B1904" s="311"/>
      <c r="C1904" s="100" t="s">
        <v>1985</v>
      </c>
    </row>
    <row r="1905" spans="1:3">
      <c r="A1905" s="311"/>
      <c r="B1905" s="311"/>
      <c r="C1905" s="100" t="s">
        <v>1986</v>
      </c>
    </row>
    <row r="1906" spans="1:3">
      <c r="A1906" s="311"/>
      <c r="B1906" s="311"/>
      <c r="C1906" s="100" t="s">
        <v>1469</v>
      </c>
    </row>
    <row r="1907" spans="1:3">
      <c r="A1907" s="311"/>
      <c r="B1907" s="311"/>
      <c r="C1907" s="100" t="s">
        <v>1354</v>
      </c>
    </row>
    <row r="1908" spans="1:3" ht="45">
      <c r="A1908" s="311"/>
      <c r="B1908" s="311"/>
      <c r="C1908" s="100" t="s">
        <v>1987</v>
      </c>
    </row>
    <row r="1909" spans="1:3">
      <c r="A1909" s="311"/>
      <c r="B1909" s="311"/>
      <c r="C1909" s="99" t="s">
        <v>1355</v>
      </c>
    </row>
    <row r="1910" spans="1:3" ht="105">
      <c r="A1910" s="311"/>
      <c r="B1910" s="311"/>
      <c r="C1910" s="100" t="s">
        <v>1988</v>
      </c>
    </row>
    <row r="1911" spans="1:3">
      <c r="A1911" s="311"/>
      <c r="B1911" s="311"/>
      <c r="C1911" s="99" t="s">
        <v>1357</v>
      </c>
    </row>
    <row r="1912" spans="1:3" ht="45.75" thickBot="1">
      <c r="A1912" s="312"/>
      <c r="B1912" s="312"/>
      <c r="C1912" s="95" t="s">
        <v>1358</v>
      </c>
    </row>
    <row r="1913" spans="1:3" ht="30">
      <c r="A1913" s="310" t="s">
        <v>313</v>
      </c>
      <c r="B1913" s="310" t="s">
        <v>2</v>
      </c>
      <c r="C1913" s="99" t="s">
        <v>314</v>
      </c>
    </row>
    <row r="1914" spans="1:3" ht="60">
      <c r="A1914" s="311"/>
      <c r="B1914" s="311"/>
      <c r="C1914" s="100" t="s">
        <v>1989</v>
      </c>
    </row>
    <row r="1915" spans="1:3">
      <c r="A1915" s="311"/>
      <c r="B1915" s="311"/>
      <c r="C1915" s="99" t="s">
        <v>1346</v>
      </c>
    </row>
    <row r="1916" spans="1:3" ht="75">
      <c r="A1916" s="311"/>
      <c r="B1916" s="311"/>
      <c r="C1916" s="100" t="s">
        <v>1982</v>
      </c>
    </row>
    <row r="1917" spans="1:3" ht="30">
      <c r="A1917" s="311"/>
      <c r="B1917" s="311"/>
      <c r="C1917" s="100" t="s">
        <v>1983</v>
      </c>
    </row>
    <row r="1918" spans="1:3" ht="30">
      <c r="A1918" s="311"/>
      <c r="B1918" s="311"/>
      <c r="C1918" s="100" t="s">
        <v>1350</v>
      </c>
    </row>
    <row r="1919" spans="1:3">
      <c r="A1919" s="311"/>
      <c r="B1919" s="311"/>
      <c r="C1919" s="99" t="s">
        <v>1392</v>
      </c>
    </row>
    <row r="1920" spans="1:3">
      <c r="A1920" s="311"/>
      <c r="B1920" s="311"/>
      <c r="C1920" s="100" t="s">
        <v>1351</v>
      </c>
    </row>
    <row r="1921" spans="1:3">
      <c r="A1921" s="311"/>
      <c r="B1921" s="311"/>
      <c r="C1921" s="100" t="s">
        <v>1984</v>
      </c>
    </row>
    <row r="1922" spans="1:3" ht="30">
      <c r="A1922" s="311"/>
      <c r="B1922" s="311"/>
      <c r="C1922" s="100" t="s">
        <v>1985</v>
      </c>
    </row>
    <row r="1923" spans="1:3">
      <c r="A1923" s="311"/>
      <c r="B1923" s="311"/>
      <c r="C1923" s="100" t="s">
        <v>1986</v>
      </c>
    </row>
    <row r="1924" spans="1:3">
      <c r="A1924" s="311"/>
      <c r="B1924" s="311"/>
      <c r="C1924" s="100" t="s">
        <v>1469</v>
      </c>
    </row>
    <row r="1925" spans="1:3">
      <c r="A1925" s="311"/>
      <c r="B1925" s="311"/>
      <c r="C1925" s="100" t="s">
        <v>1354</v>
      </c>
    </row>
    <row r="1926" spans="1:3" ht="45">
      <c r="A1926" s="311"/>
      <c r="B1926" s="311"/>
      <c r="C1926" s="100" t="s">
        <v>1987</v>
      </c>
    </row>
    <row r="1927" spans="1:3">
      <c r="A1927" s="311"/>
      <c r="B1927" s="311"/>
      <c r="C1927" s="99" t="s">
        <v>1355</v>
      </c>
    </row>
    <row r="1928" spans="1:3" ht="105">
      <c r="A1928" s="311"/>
      <c r="B1928" s="311"/>
      <c r="C1928" s="100" t="s">
        <v>1988</v>
      </c>
    </row>
    <row r="1929" spans="1:3">
      <c r="A1929" s="311"/>
      <c r="B1929" s="311"/>
      <c r="C1929" s="99" t="s">
        <v>1357</v>
      </c>
    </row>
    <row r="1930" spans="1:3" ht="45.75" thickBot="1">
      <c r="A1930" s="312"/>
      <c r="B1930" s="312"/>
      <c r="C1930" s="95" t="s">
        <v>1358</v>
      </c>
    </row>
    <row r="1931" spans="1:3">
      <c r="A1931" s="310" t="s">
        <v>315</v>
      </c>
      <c r="B1931" s="310" t="s">
        <v>25</v>
      </c>
      <c r="C1931" s="99" t="s">
        <v>316</v>
      </c>
    </row>
    <row r="1932" spans="1:3" ht="135">
      <c r="A1932" s="311"/>
      <c r="B1932" s="311"/>
      <c r="C1932" s="100" t="s">
        <v>1990</v>
      </c>
    </row>
    <row r="1933" spans="1:3" ht="75">
      <c r="A1933" s="311"/>
      <c r="B1933" s="311"/>
      <c r="C1933" s="100" t="s">
        <v>1991</v>
      </c>
    </row>
    <row r="1934" spans="1:3" ht="45">
      <c r="A1934" s="311"/>
      <c r="B1934" s="311"/>
      <c r="C1934" s="100" t="s">
        <v>1992</v>
      </c>
    </row>
    <row r="1935" spans="1:3">
      <c r="A1935" s="311"/>
      <c r="B1935" s="311"/>
      <c r="C1935" s="100" t="s">
        <v>1855</v>
      </c>
    </row>
    <row r="1936" spans="1:3" ht="60.75" thickBot="1">
      <c r="A1936" s="312"/>
      <c r="B1936" s="312"/>
      <c r="C1936" s="95" t="s">
        <v>1993</v>
      </c>
    </row>
    <row r="1937" spans="1:3">
      <c r="A1937" s="310" t="s">
        <v>317</v>
      </c>
      <c r="B1937" s="310" t="s">
        <v>25</v>
      </c>
      <c r="C1937" s="99" t="s">
        <v>318</v>
      </c>
    </row>
    <row r="1938" spans="1:3" ht="150">
      <c r="A1938" s="311"/>
      <c r="B1938" s="311"/>
      <c r="C1938" s="100" t="s">
        <v>1994</v>
      </c>
    </row>
    <row r="1939" spans="1:3">
      <c r="A1939" s="311"/>
      <c r="B1939" s="311"/>
      <c r="C1939" s="100" t="s">
        <v>1995</v>
      </c>
    </row>
    <row r="1940" spans="1:3">
      <c r="A1940" s="311"/>
      <c r="B1940" s="311"/>
      <c r="C1940" s="100" t="s">
        <v>1996</v>
      </c>
    </row>
    <row r="1941" spans="1:3" ht="30">
      <c r="A1941" s="311"/>
      <c r="B1941" s="311"/>
      <c r="C1941" s="100" t="s">
        <v>1997</v>
      </c>
    </row>
    <row r="1942" spans="1:3" ht="30">
      <c r="A1942" s="311"/>
      <c r="B1942" s="311"/>
      <c r="C1942" s="100" t="s">
        <v>1998</v>
      </c>
    </row>
    <row r="1943" spans="1:3" ht="30">
      <c r="A1943" s="311"/>
      <c r="B1943" s="311"/>
      <c r="C1943" s="100" t="s">
        <v>1999</v>
      </c>
    </row>
    <row r="1944" spans="1:3" ht="30">
      <c r="A1944" s="311"/>
      <c r="B1944" s="311"/>
      <c r="C1944" s="100" t="s">
        <v>2000</v>
      </c>
    </row>
    <row r="1945" spans="1:3" ht="45">
      <c r="A1945" s="311"/>
      <c r="B1945" s="311"/>
      <c r="C1945" s="100" t="s">
        <v>1992</v>
      </c>
    </row>
    <row r="1946" spans="1:3">
      <c r="A1946" s="311"/>
      <c r="B1946" s="311"/>
      <c r="C1946" s="100" t="s">
        <v>1855</v>
      </c>
    </row>
    <row r="1947" spans="1:3" ht="60.75" thickBot="1">
      <c r="A1947" s="312"/>
      <c r="B1947" s="312"/>
      <c r="C1947" s="95" t="s">
        <v>1993</v>
      </c>
    </row>
    <row r="1948" spans="1:3">
      <c r="A1948" s="310" t="s">
        <v>319</v>
      </c>
      <c r="B1948" s="310" t="s">
        <v>2</v>
      </c>
      <c r="C1948" s="99" t="s">
        <v>320</v>
      </c>
    </row>
    <row r="1949" spans="1:3" ht="75">
      <c r="A1949" s="311"/>
      <c r="B1949" s="311"/>
      <c r="C1949" s="100" t="s">
        <v>2001</v>
      </c>
    </row>
    <row r="1950" spans="1:3">
      <c r="A1950" s="311"/>
      <c r="B1950" s="311"/>
      <c r="C1950" s="99" t="s">
        <v>1346</v>
      </c>
    </row>
    <row r="1951" spans="1:3" ht="45">
      <c r="A1951" s="311"/>
      <c r="B1951" s="311"/>
      <c r="C1951" s="100" t="s">
        <v>1938</v>
      </c>
    </row>
    <row r="1952" spans="1:3">
      <c r="A1952" s="311"/>
      <c r="B1952" s="311"/>
      <c r="C1952" s="100" t="s">
        <v>2002</v>
      </c>
    </row>
    <row r="1953" spans="1:3" ht="30">
      <c r="A1953" s="311"/>
      <c r="B1953" s="311"/>
      <c r="C1953" s="100" t="s">
        <v>2003</v>
      </c>
    </row>
    <row r="1954" spans="1:3">
      <c r="A1954" s="311"/>
      <c r="B1954" s="311"/>
      <c r="C1954" s="99" t="s">
        <v>1392</v>
      </c>
    </row>
    <row r="1955" spans="1:3">
      <c r="A1955" s="311"/>
      <c r="B1955" s="311"/>
      <c r="C1955" s="100" t="s">
        <v>1802</v>
      </c>
    </row>
    <row r="1956" spans="1:3">
      <c r="A1956" s="311"/>
      <c r="B1956" s="311"/>
      <c r="C1956" s="100" t="s">
        <v>1804</v>
      </c>
    </row>
    <row r="1957" spans="1:3">
      <c r="A1957" s="311"/>
      <c r="B1957" s="311"/>
      <c r="C1957" s="100" t="s">
        <v>1469</v>
      </c>
    </row>
    <row r="1958" spans="1:3">
      <c r="A1958" s="311"/>
      <c r="B1958" s="311"/>
      <c r="C1958" s="99" t="s">
        <v>1470</v>
      </c>
    </row>
    <row r="1959" spans="1:3">
      <c r="A1959" s="311"/>
      <c r="B1959" s="311"/>
      <c r="C1959" s="100" t="s">
        <v>2004</v>
      </c>
    </row>
    <row r="1960" spans="1:3">
      <c r="A1960" s="311"/>
      <c r="B1960" s="311"/>
      <c r="C1960" s="100" t="s">
        <v>1806</v>
      </c>
    </row>
    <row r="1961" spans="1:3">
      <c r="A1961" s="311"/>
      <c r="B1961" s="311"/>
      <c r="C1961" s="100" t="s">
        <v>1807</v>
      </c>
    </row>
    <row r="1962" spans="1:3">
      <c r="A1962" s="311"/>
      <c r="B1962" s="311"/>
      <c r="C1962" s="100" t="s">
        <v>1808</v>
      </c>
    </row>
    <row r="1963" spans="1:3">
      <c r="A1963" s="311"/>
      <c r="B1963" s="311"/>
      <c r="C1963" s="99" t="s">
        <v>1355</v>
      </c>
    </row>
    <row r="1964" spans="1:3" ht="90">
      <c r="A1964" s="311"/>
      <c r="B1964" s="311"/>
      <c r="C1964" s="100" t="s">
        <v>1941</v>
      </c>
    </row>
    <row r="1965" spans="1:3">
      <c r="A1965" s="311"/>
      <c r="B1965" s="311"/>
      <c r="C1965" s="99" t="s">
        <v>1357</v>
      </c>
    </row>
    <row r="1966" spans="1:3" ht="45.75" thickBot="1">
      <c r="A1966" s="312"/>
      <c r="B1966" s="312"/>
      <c r="C1966" s="95" t="s">
        <v>1810</v>
      </c>
    </row>
    <row r="1967" spans="1:3">
      <c r="A1967" s="310" t="s">
        <v>321</v>
      </c>
      <c r="B1967" s="310" t="s">
        <v>2</v>
      </c>
      <c r="C1967" s="99" t="s">
        <v>322</v>
      </c>
    </row>
    <row r="1968" spans="1:3" ht="75">
      <c r="A1968" s="311"/>
      <c r="B1968" s="311"/>
      <c r="C1968" s="100" t="s">
        <v>2005</v>
      </c>
    </row>
    <row r="1969" spans="1:3">
      <c r="A1969" s="311"/>
      <c r="B1969" s="311"/>
      <c r="C1969" s="99" t="s">
        <v>1346</v>
      </c>
    </row>
    <row r="1970" spans="1:3" ht="45">
      <c r="A1970" s="311"/>
      <c r="B1970" s="311"/>
      <c r="C1970" s="100" t="s">
        <v>1938</v>
      </c>
    </row>
    <row r="1971" spans="1:3">
      <c r="A1971" s="311"/>
      <c r="B1971" s="311"/>
      <c r="C1971" s="100" t="s">
        <v>2002</v>
      </c>
    </row>
    <row r="1972" spans="1:3" ht="30">
      <c r="A1972" s="311"/>
      <c r="B1972" s="311"/>
      <c r="C1972" s="100" t="s">
        <v>2003</v>
      </c>
    </row>
    <row r="1973" spans="1:3">
      <c r="A1973" s="311"/>
      <c r="B1973" s="311"/>
      <c r="C1973" s="99" t="s">
        <v>1392</v>
      </c>
    </row>
    <row r="1974" spans="1:3">
      <c r="A1974" s="311"/>
      <c r="B1974" s="311"/>
      <c r="C1974" s="100" t="s">
        <v>1802</v>
      </c>
    </row>
    <row r="1975" spans="1:3">
      <c r="A1975" s="311"/>
      <c r="B1975" s="311"/>
      <c r="C1975" s="100" t="s">
        <v>1804</v>
      </c>
    </row>
    <row r="1976" spans="1:3">
      <c r="A1976" s="311"/>
      <c r="B1976" s="311"/>
      <c r="C1976" s="100" t="s">
        <v>1469</v>
      </c>
    </row>
    <row r="1977" spans="1:3">
      <c r="A1977" s="311"/>
      <c r="B1977" s="311"/>
      <c r="C1977" s="99" t="s">
        <v>1470</v>
      </c>
    </row>
    <row r="1978" spans="1:3">
      <c r="A1978" s="311"/>
      <c r="B1978" s="311"/>
      <c r="C1978" s="100" t="s">
        <v>2004</v>
      </c>
    </row>
    <row r="1979" spans="1:3">
      <c r="A1979" s="311"/>
      <c r="B1979" s="311"/>
      <c r="C1979" s="100" t="s">
        <v>1806</v>
      </c>
    </row>
    <row r="1980" spans="1:3">
      <c r="A1980" s="311"/>
      <c r="B1980" s="311"/>
      <c r="C1980" s="100" t="s">
        <v>1807</v>
      </c>
    </row>
    <row r="1981" spans="1:3">
      <c r="A1981" s="311"/>
      <c r="B1981" s="311"/>
      <c r="C1981" s="100" t="s">
        <v>1808</v>
      </c>
    </row>
    <row r="1982" spans="1:3">
      <c r="A1982" s="311"/>
      <c r="B1982" s="311"/>
      <c r="C1982" s="99" t="s">
        <v>1355</v>
      </c>
    </row>
    <row r="1983" spans="1:3" ht="90">
      <c r="A1983" s="311"/>
      <c r="B1983" s="311"/>
      <c r="C1983" s="100" t="s">
        <v>1941</v>
      </c>
    </row>
    <row r="1984" spans="1:3">
      <c r="A1984" s="311"/>
      <c r="B1984" s="311"/>
      <c r="C1984" s="99" t="s">
        <v>1357</v>
      </c>
    </row>
    <row r="1985" spans="1:3" ht="45.75" thickBot="1">
      <c r="A1985" s="312"/>
      <c r="B1985" s="312"/>
      <c r="C1985" s="95" t="s">
        <v>1810</v>
      </c>
    </row>
    <row r="1986" spans="1:3">
      <c r="A1986" s="310" t="s">
        <v>323</v>
      </c>
      <c r="B1986" s="310" t="s">
        <v>2</v>
      </c>
      <c r="C1986" s="99" t="s">
        <v>324</v>
      </c>
    </row>
    <row r="1987" spans="1:3" ht="75">
      <c r="A1987" s="311"/>
      <c r="B1987" s="311"/>
      <c r="C1987" s="100" t="s">
        <v>2006</v>
      </c>
    </row>
    <row r="1988" spans="1:3">
      <c r="A1988" s="311"/>
      <c r="B1988" s="311"/>
      <c r="C1988" s="99" t="s">
        <v>1346</v>
      </c>
    </row>
    <row r="1989" spans="1:3" ht="45">
      <c r="A1989" s="311"/>
      <c r="B1989" s="311"/>
      <c r="C1989" s="100" t="s">
        <v>1938</v>
      </c>
    </row>
    <row r="1990" spans="1:3">
      <c r="A1990" s="311"/>
      <c r="B1990" s="311"/>
      <c r="C1990" s="100" t="s">
        <v>2002</v>
      </c>
    </row>
    <row r="1991" spans="1:3" ht="30">
      <c r="A1991" s="311"/>
      <c r="B1991" s="311"/>
      <c r="C1991" s="100" t="s">
        <v>2003</v>
      </c>
    </row>
    <row r="1992" spans="1:3">
      <c r="A1992" s="311"/>
      <c r="B1992" s="311"/>
      <c r="C1992" s="99" t="s">
        <v>1392</v>
      </c>
    </row>
    <row r="1993" spans="1:3">
      <c r="A1993" s="311"/>
      <c r="B1993" s="311"/>
      <c r="C1993" s="100" t="s">
        <v>1802</v>
      </c>
    </row>
    <row r="1994" spans="1:3">
      <c r="A1994" s="311"/>
      <c r="B1994" s="311"/>
      <c r="C1994" s="100" t="s">
        <v>1804</v>
      </c>
    </row>
    <row r="1995" spans="1:3">
      <c r="A1995" s="311"/>
      <c r="B1995" s="311"/>
      <c r="C1995" s="100" t="s">
        <v>1469</v>
      </c>
    </row>
    <row r="1996" spans="1:3">
      <c r="A1996" s="311"/>
      <c r="B1996" s="311"/>
      <c r="C1996" s="99" t="s">
        <v>1470</v>
      </c>
    </row>
    <row r="1997" spans="1:3">
      <c r="A1997" s="311"/>
      <c r="B1997" s="311"/>
      <c r="C1997" s="100" t="s">
        <v>2004</v>
      </c>
    </row>
    <row r="1998" spans="1:3">
      <c r="A1998" s="311"/>
      <c r="B1998" s="311"/>
      <c r="C1998" s="100" t="s">
        <v>1806</v>
      </c>
    </row>
    <row r="1999" spans="1:3">
      <c r="A1999" s="311"/>
      <c r="B1999" s="311"/>
      <c r="C1999" s="100" t="s">
        <v>1807</v>
      </c>
    </row>
    <row r="2000" spans="1:3">
      <c r="A2000" s="311"/>
      <c r="B2000" s="311"/>
      <c r="C2000" s="100" t="s">
        <v>1808</v>
      </c>
    </row>
    <row r="2001" spans="1:3">
      <c r="A2001" s="311"/>
      <c r="B2001" s="311"/>
      <c r="C2001" s="99" t="s">
        <v>1355</v>
      </c>
    </row>
    <row r="2002" spans="1:3" ht="90">
      <c r="A2002" s="311"/>
      <c r="B2002" s="311"/>
      <c r="C2002" s="100" t="s">
        <v>1941</v>
      </c>
    </row>
    <row r="2003" spans="1:3">
      <c r="A2003" s="311"/>
      <c r="B2003" s="311"/>
      <c r="C2003" s="99" t="s">
        <v>1357</v>
      </c>
    </row>
    <row r="2004" spans="1:3" ht="45.75" thickBot="1">
      <c r="A2004" s="312"/>
      <c r="B2004" s="312"/>
      <c r="C2004" s="95" t="s">
        <v>1810</v>
      </c>
    </row>
    <row r="2005" spans="1:3" ht="30">
      <c r="A2005" s="310" t="s">
        <v>325</v>
      </c>
      <c r="B2005" s="310" t="s">
        <v>2</v>
      </c>
      <c r="C2005" s="99" t="s">
        <v>326</v>
      </c>
    </row>
    <row r="2006" spans="1:3" ht="60">
      <c r="A2006" s="311"/>
      <c r="B2006" s="311"/>
      <c r="C2006" s="100" t="s">
        <v>2007</v>
      </c>
    </row>
    <row r="2007" spans="1:3">
      <c r="A2007" s="311"/>
      <c r="B2007" s="311"/>
      <c r="C2007" s="99" t="s">
        <v>1346</v>
      </c>
    </row>
    <row r="2008" spans="1:3" ht="30">
      <c r="A2008" s="311"/>
      <c r="B2008" s="311"/>
      <c r="C2008" s="100" t="s">
        <v>2008</v>
      </c>
    </row>
    <row r="2009" spans="1:3">
      <c r="A2009" s="311"/>
      <c r="B2009" s="311"/>
      <c r="C2009" s="99" t="s">
        <v>1392</v>
      </c>
    </row>
    <row r="2010" spans="1:3" ht="30">
      <c r="A2010" s="311"/>
      <c r="B2010" s="311"/>
      <c r="C2010" s="100" t="s">
        <v>1967</v>
      </c>
    </row>
    <row r="2011" spans="1:3">
      <c r="A2011" s="311"/>
      <c r="B2011" s="311"/>
      <c r="C2011" s="99" t="s">
        <v>1355</v>
      </c>
    </row>
    <row r="2012" spans="1:3" ht="60">
      <c r="A2012" s="311"/>
      <c r="B2012" s="311"/>
      <c r="C2012" s="100" t="s">
        <v>2009</v>
      </c>
    </row>
    <row r="2013" spans="1:3">
      <c r="A2013" s="311"/>
      <c r="B2013" s="311"/>
      <c r="C2013" s="100" t="s">
        <v>1955</v>
      </c>
    </row>
    <row r="2014" spans="1:3">
      <c r="A2014" s="311"/>
      <c r="B2014" s="311"/>
      <c r="C2014" s="100" t="s">
        <v>2010</v>
      </c>
    </row>
    <row r="2015" spans="1:3">
      <c r="A2015" s="311"/>
      <c r="B2015" s="311"/>
      <c r="C2015" s="100" t="s">
        <v>2011</v>
      </c>
    </row>
    <row r="2016" spans="1:3">
      <c r="A2016" s="311"/>
      <c r="B2016" s="311"/>
      <c r="C2016" s="100" t="s">
        <v>2012</v>
      </c>
    </row>
    <row r="2017" spans="1:3">
      <c r="A2017" s="311"/>
      <c r="B2017" s="311"/>
      <c r="C2017" s="99" t="s">
        <v>1475</v>
      </c>
    </row>
    <row r="2018" spans="1:3" ht="45.75" thickBot="1">
      <c r="A2018" s="312"/>
      <c r="B2018" s="312"/>
      <c r="C2018" s="95" t="s">
        <v>1358</v>
      </c>
    </row>
    <row r="2019" spans="1:3">
      <c r="A2019" s="310" t="s">
        <v>327</v>
      </c>
      <c r="B2019" s="310" t="s">
        <v>2</v>
      </c>
      <c r="C2019" s="99" t="s">
        <v>328</v>
      </c>
    </row>
    <row r="2020" spans="1:3" ht="60">
      <c r="A2020" s="311"/>
      <c r="B2020" s="311"/>
      <c r="C2020" s="100" t="s">
        <v>2013</v>
      </c>
    </row>
    <row r="2021" spans="1:3">
      <c r="A2021" s="311"/>
      <c r="B2021" s="311"/>
      <c r="C2021" s="99" t="s">
        <v>1346</v>
      </c>
    </row>
    <row r="2022" spans="1:3" ht="30">
      <c r="A2022" s="311"/>
      <c r="B2022" s="311"/>
      <c r="C2022" s="100" t="s">
        <v>1967</v>
      </c>
    </row>
    <row r="2023" spans="1:3">
      <c r="A2023" s="311"/>
      <c r="B2023" s="311"/>
      <c r="C2023" s="99" t="s">
        <v>1392</v>
      </c>
    </row>
    <row r="2024" spans="1:3" ht="30">
      <c r="A2024" s="311"/>
      <c r="B2024" s="311"/>
      <c r="C2024" s="100" t="s">
        <v>1967</v>
      </c>
    </row>
    <row r="2025" spans="1:3">
      <c r="A2025" s="311"/>
      <c r="B2025" s="311"/>
      <c r="C2025" s="99" t="s">
        <v>1355</v>
      </c>
    </row>
    <row r="2026" spans="1:3" ht="60">
      <c r="A2026" s="311"/>
      <c r="B2026" s="311"/>
      <c r="C2026" s="100" t="s">
        <v>2014</v>
      </c>
    </row>
    <row r="2027" spans="1:3">
      <c r="A2027" s="311"/>
      <c r="B2027" s="311"/>
      <c r="C2027" s="100" t="s">
        <v>2015</v>
      </c>
    </row>
    <row r="2028" spans="1:3">
      <c r="A2028" s="311"/>
      <c r="B2028" s="311"/>
      <c r="C2028" s="100" t="s">
        <v>1955</v>
      </c>
    </row>
    <row r="2029" spans="1:3">
      <c r="A2029" s="311"/>
      <c r="B2029" s="311"/>
      <c r="C2029" s="100" t="s">
        <v>2010</v>
      </c>
    </row>
    <row r="2030" spans="1:3">
      <c r="A2030" s="311"/>
      <c r="B2030" s="311"/>
      <c r="C2030" s="100" t="s">
        <v>2011</v>
      </c>
    </row>
    <row r="2031" spans="1:3">
      <c r="A2031" s="311"/>
      <c r="B2031" s="311"/>
      <c r="C2031" s="100" t="s">
        <v>2012</v>
      </c>
    </row>
    <row r="2032" spans="1:3">
      <c r="A2032" s="311"/>
      <c r="B2032" s="311"/>
      <c r="C2032" s="99" t="s">
        <v>1475</v>
      </c>
    </row>
    <row r="2033" spans="1:3" ht="60.75" thickBot="1">
      <c r="A2033" s="312"/>
      <c r="B2033" s="312"/>
      <c r="C2033" s="95" t="s">
        <v>2016</v>
      </c>
    </row>
    <row r="2034" spans="1:3">
      <c r="A2034" s="310" t="s">
        <v>329</v>
      </c>
      <c r="B2034" s="310" t="s">
        <v>2</v>
      </c>
      <c r="C2034" s="99" t="s">
        <v>330</v>
      </c>
    </row>
    <row r="2035" spans="1:3" ht="45">
      <c r="A2035" s="311"/>
      <c r="B2035" s="311"/>
      <c r="C2035" s="100" t="s">
        <v>2017</v>
      </c>
    </row>
    <row r="2036" spans="1:3">
      <c r="A2036" s="311"/>
      <c r="B2036" s="311"/>
      <c r="C2036" s="100" t="s">
        <v>1346</v>
      </c>
    </row>
    <row r="2037" spans="1:3" ht="30">
      <c r="A2037" s="311"/>
      <c r="B2037" s="311"/>
      <c r="C2037" s="100" t="s">
        <v>1967</v>
      </c>
    </row>
    <row r="2038" spans="1:3">
      <c r="A2038" s="311"/>
      <c r="B2038" s="311"/>
      <c r="C2038" s="100" t="s">
        <v>1392</v>
      </c>
    </row>
    <row r="2039" spans="1:3">
      <c r="A2039" s="311"/>
      <c r="B2039" s="311"/>
      <c r="C2039" s="100" t="s">
        <v>2018</v>
      </c>
    </row>
    <row r="2040" spans="1:3">
      <c r="A2040" s="311"/>
      <c r="B2040" s="311"/>
      <c r="C2040" s="100" t="s">
        <v>1355</v>
      </c>
    </row>
    <row r="2041" spans="1:3" ht="60">
      <c r="A2041" s="311"/>
      <c r="B2041" s="311"/>
      <c r="C2041" s="100" t="s">
        <v>2009</v>
      </c>
    </row>
    <row r="2042" spans="1:3">
      <c r="A2042" s="311"/>
      <c r="B2042" s="311"/>
      <c r="C2042" s="100" t="s">
        <v>1955</v>
      </c>
    </row>
    <row r="2043" spans="1:3">
      <c r="A2043" s="311"/>
      <c r="B2043" s="311"/>
      <c r="C2043" s="100" t="s">
        <v>2010</v>
      </c>
    </row>
    <row r="2044" spans="1:3">
      <c r="A2044" s="311"/>
      <c r="B2044" s="311"/>
      <c r="C2044" s="100" t="s">
        <v>2011</v>
      </c>
    </row>
    <row r="2045" spans="1:3">
      <c r="A2045" s="311"/>
      <c r="B2045" s="311"/>
      <c r="C2045" s="100" t="s">
        <v>2012</v>
      </c>
    </row>
    <row r="2046" spans="1:3">
      <c r="A2046" s="311"/>
      <c r="B2046" s="311"/>
      <c r="C2046" s="100" t="s">
        <v>1475</v>
      </c>
    </row>
    <row r="2047" spans="1:3" ht="60.75" thickBot="1">
      <c r="A2047" s="312"/>
      <c r="B2047" s="312"/>
      <c r="C2047" s="95" t="s">
        <v>2019</v>
      </c>
    </row>
    <row r="2048" spans="1:3">
      <c r="A2048" s="310" t="s">
        <v>331</v>
      </c>
      <c r="B2048" s="310" t="s">
        <v>28</v>
      </c>
      <c r="C2048" s="99" t="s">
        <v>332</v>
      </c>
    </row>
    <row r="2049" spans="1:3" ht="135">
      <c r="A2049" s="311"/>
      <c r="B2049" s="311"/>
      <c r="C2049" s="100" t="s">
        <v>2020</v>
      </c>
    </row>
    <row r="2050" spans="1:3">
      <c r="A2050" s="311"/>
      <c r="B2050" s="311"/>
      <c r="C2050" s="100" t="s">
        <v>1346</v>
      </c>
    </row>
    <row r="2051" spans="1:3">
      <c r="A2051" s="311"/>
      <c r="B2051" s="311"/>
      <c r="C2051" s="100" t="s">
        <v>2021</v>
      </c>
    </row>
    <row r="2052" spans="1:3">
      <c r="A2052" s="311"/>
      <c r="B2052" s="311"/>
      <c r="C2052" s="100" t="s">
        <v>2022</v>
      </c>
    </row>
    <row r="2053" spans="1:3">
      <c r="A2053" s="311"/>
      <c r="B2053" s="311"/>
      <c r="C2053" s="100" t="s">
        <v>2023</v>
      </c>
    </row>
    <row r="2054" spans="1:3">
      <c r="A2054" s="311"/>
      <c r="B2054" s="311"/>
      <c r="C2054" s="100" t="s">
        <v>2024</v>
      </c>
    </row>
    <row r="2055" spans="1:3">
      <c r="A2055" s="311"/>
      <c r="B2055" s="311"/>
      <c r="C2055" s="100" t="s">
        <v>2025</v>
      </c>
    </row>
    <row r="2056" spans="1:3">
      <c r="A2056" s="311"/>
      <c r="B2056" s="311"/>
      <c r="C2056" s="100" t="s">
        <v>2026</v>
      </c>
    </row>
    <row r="2057" spans="1:3">
      <c r="A2057" s="311"/>
      <c r="B2057" s="311"/>
      <c r="C2057" s="100" t="s">
        <v>1392</v>
      </c>
    </row>
    <row r="2058" spans="1:3">
      <c r="A2058" s="311"/>
      <c r="B2058" s="311"/>
      <c r="C2058" s="100" t="s">
        <v>2027</v>
      </c>
    </row>
    <row r="2059" spans="1:3">
      <c r="A2059" s="311"/>
      <c r="B2059" s="311"/>
      <c r="C2059" s="100" t="s">
        <v>2028</v>
      </c>
    </row>
    <row r="2060" spans="1:3">
      <c r="A2060" s="311"/>
      <c r="B2060" s="311"/>
      <c r="C2060" s="100" t="s">
        <v>2029</v>
      </c>
    </row>
    <row r="2061" spans="1:3">
      <c r="A2061" s="311"/>
      <c r="B2061" s="311"/>
      <c r="C2061" s="100" t="s">
        <v>2030</v>
      </c>
    </row>
    <row r="2062" spans="1:3">
      <c r="A2062" s="311"/>
      <c r="B2062" s="311"/>
      <c r="C2062" s="100" t="s">
        <v>2031</v>
      </c>
    </row>
    <row r="2063" spans="1:3">
      <c r="A2063" s="311"/>
      <c r="B2063" s="311"/>
      <c r="C2063" s="100" t="s">
        <v>2032</v>
      </c>
    </row>
    <row r="2064" spans="1:3">
      <c r="A2064" s="311"/>
      <c r="B2064" s="311"/>
      <c r="C2064" s="100" t="s">
        <v>2033</v>
      </c>
    </row>
    <row r="2065" spans="1:3">
      <c r="A2065" s="311"/>
      <c r="B2065" s="311"/>
      <c r="C2065" s="100" t="s">
        <v>2034</v>
      </c>
    </row>
    <row r="2066" spans="1:3">
      <c r="A2066" s="311"/>
      <c r="B2066" s="311"/>
      <c r="C2066" s="100" t="s">
        <v>2035</v>
      </c>
    </row>
    <row r="2067" spans="1:3">
      <c r="A2067" s="311"/>
      <c r="B2067" s="311"/>
      <c r="C2067" s="100" t="s">
        <v>2036</v>
      </c>
    </row>
    <row r="2068" spans="1:3">
      <c r="A2068" s="311"/>
      <c r="B2068" s="311"/>
      <c r="C2068" s="100" t="s">
        <v>1355</v>
      </c>
    </row>
    <row r="2069" spans="1:3" ht="60">
      <c r="A2069" s="311"/>
      <c r="B2069" s="311"/>
      <c r="C2069" s="100" t="s">
        <v>2037</v>
      </c>
    </row>
    <row r="2070" spans="1:3">
      <c r="A2070" s="311"/>
      <c r="B2070" s="311"/>
      <c r="C2070" s="100" t="s">
        <v>2038</v>
      </c>
    </row>
    <row r="2071" spans="1:3">
      <c r="A2071" s="311"/>
      <c r="B2071" s="311"/>
      <c r="C2071" s="100" t="s">
        <v>1955</v>
      </c>
    </row>
    <row r="2072" spans="1:3">
      <c r="A2072" s="311"/>
      <c r="B2072" s="311"/>
      <c r="C2072" s="100" t="s">
        <v>2010</v>
      </c>
    </row>
    <row r="2073" spans="1:3">
      <c r="A2073" s="311"/>
      <c r="B2073" s="311"/>
      <c r="C2073" s="100" t="s">
        <v>2011</v>
      </c>
    </row>
    <row r="2074" spans="1:3">
      <c r="A2074" s="311"/>
      <c r="B2074" s="311"/>
      <c r="C2074" s="100" t="s">
        <v>2012</v>
      </c>
    </row>
    <row r="2075" spans="1:3">
      <c r="A2075" s="311"/>
      <c r="B2075" s="311"/>
      <c r="C2075" s="100" t="s">
        <v>1475</v>
      </c>
    </row>
    <row r="2076" spans="1:3" ht="60.75" thickBot="1">
      <c r="A2076" s="312"/>
      <c r="B2076" s="312"/>
      <c r="C2076" s="95" t="s">
        <v>2016</v>
      </c>
    </row>
    <row r="2077" spans="1:3">
      <c r="A2077" s="310" t="s">
        <v>333</v>
      </c>
      <c r="B2077" s="310" t="s">
        <v>2</v>
      </c>
      <c r="C2077" s="99" t="s">
        <v>334</v>
      </c>
    </row>
    <row r="2078" spans="1:3" ht="75">
      <c r="A2078" s="311"/>
      <c r="B2078" s="311"/>
      <c r="C2078" s="100" t="s">
        <v>2039</v>
      </c>
    </row>
    <row r="2079" spans="1:3">
      <c r="A2079" s="311"/>
      <c r="B2079" s="311"/>
      <c r="C2079" s="100" t="s">
        <v>1346</v>
      </c>
    </row>
    <row r="2080" spans="1:3" ht="30">
      <c r="A2080" s="311"/>
      <c r="B2080" s="311"/>
      <c r="C2080" s="100" t="s">
        <v>2040</v>
      </c>
    </row>
    <row r="2081" spans="1:3">
      <c r="A2081" s="311"/>
      <c r="B2081" s="311"/>
      <c r="C2081" s="100" t="s">
        <v>1392</v>
      </c>
    </row>
    <row r="2082" spans="1:3" ht="30">
      <c r="A2082" s="311"/>
      <c r="B2082" s="311"/>
      <c r="C2082" s="100" t="s">
        <v>1967</v>
      </c>
    </row>
    <row r="2083" spans="1:3">
      <c r="A2083" s="311"/>
      <c r="B2083" s="311"/>
      <c r="C2083" s="100" t="s">
        <v>1355</v>
      </c>
    </row>
    <row r="2084" spans="1:3" ht="60">
      <c r="A2084" s="311"/>
      <c r="B2084" s="311"/>
      <c r="C2084" s="100" t="s">
        <v>2009</v>
      </c>
    </row>
    <row r="2085" spans="1:3">
      <c r="A2085" s="311"/>
      <c r="B2085" s="311"/>
      <c r="C2085" s="100" t="s">
        <v>1955</v>
      </c>
    </row>
    <row r="2086" spans="1:3">
      <c r="A2086" s="311"/>
      <c r="B2086" s="311"/>
      <c r="C2086" s="100" t="s">
        <v>2010</v>
      </c>
    </row>
    <row r="2087" spans="1:3">
      <c r="A2087" s="311"/>
      <c r="B2087" s="311"/>
      <c r="C2087" s="100" t="s">
        <v>2011</v>
      </c>
    </row>
    <row r="2088" spans="1:3">
      <c r="A2088" s="311"/>
      <c r="B2088" s="311"/>
      <c r="C2088" s="100" t="s">
        <v>2012</v>
      </c>
    </row>
    <row r="2089" spans="1:3" ht="75.75" thickBot="1">
      <c r="A2089" s="312"/>
      <c r="B2089" s="312"/>
      <c r="C2089" s="95" t="s">
        <v>2041</v>
      </c>
    </row>
    <row r="2090" spans="1:3">
      <c r="A2090" s="310" t="s">
        <v>335</v>
      </c>
      <c r="B2090" s="310" t="s">
        <v>2</v>
      </c>
      <c r="C2090" s="99" t="s">
        <v>336</v>
      </c>
    </row>
    <row r="2091" spans="1:3" ht="45">
      <c r="A2091" s="311"/>
      <c r="B2091" s="311"/>
      <c r="C2091" s="100" t="s">
        <v>2042</v>
      </c>
    </row>
    <row r="2092" spans="1:3">
      <c r="A2092" s="311"/>
      <c r="B2092" s="311"/>
      <c r="C2092" s="100" t="s">
        <v>1346</v>
      </c>
    </row>
    <row r="2093" spans="1:3" ht="30">
      <c r="A2093" s="311"/>
      <c r="B2093" s="311"/>
      <c r="C2093" s="100" t="s">
        <v>2040</v>
      </c>
    </row>
    <row r="2094" spans="1:3">
      <c r="A2094" s="311"/>
      <c r="B2094" s="311"/>
      <c r="C2094" s="100" t="s">
        <v>1392</v>
      </c>
    </row>
    <row r="2095" spans="1:3" ht="30">
      <c r="A2095" s="311"/>
      <c r="B2095" s="311"/>
      <c r="C2095" s="100" t="s">
        <v>1967</v>
      </c>
    </row>
    <row r="2096" spans="1:3">
      <c r="A2096" s="311"/>
      <c r="B2096" s="311"/>
      <c r="C2096" s="100" t="s">
        <v>1355</v>
      </c>
    </row>
    <row r="2097" spans="1:3" ht="60">
      <c r="A2097" s="311"/>
      <c r="B2097" s="311"/>
      <c r="C2097" s="100" t="s">
        <v>2043</v>
      </c>
    </row>
    <row r="2098" spans="1:3">
      <c r="A2098" s="311"/>
      <c r="B2098" s="311"/>
      <c r="C2098" s="100" t="s">
        <v>2038</v>
      </c>
    </row>
    <row r="2099" spans="1:3">
      <c r="A2099" s="311"/>
      <c r="B2099" s="311"/>
      <c r="C2099" s="100" t="s">
        <v>1955</v>
      </c>
    </row>
    <row r="2100" spans="1:3">
      <c r="A2100" s="311"/>
      <c r="B2100" s="311"/>
      <c r="C2100" s="100" t="s">
        <v>2010</v>
      </c>
    </row>
    <row r="2101" spans="1:3">
      <c r="A2101" s="311"/>
      <c r="B2101" s="311"/>
      <c r="C2101" s="100" t="s">
        <v>2011</v>
      </c>
    </row>
    <row r="2102" spans="1:3">
      <c r="A2102" s="311"/>
      <c r="B2102" s="311"/>
      <c r="C2102" s="100" t="s">
        <v>2012</v>
      </c>
    </row>
    <row r="2103" spans="1:3">
      <c r="A2103" s="311"/>
      <c r="B2103" s="311"/>
      <c r="C2103" s="100" t="s">
        <v>1475</v>
      </c>
    </row>
    <row r="2104" spans="1:3" ht="60.75" thickBot="1">
      <c r="A2104" s="312"/>
      <c r="B2104" s="312"/>
      <c r="C2104" s="95" t="s">
        <v>2016</v>
      </c>
    </row>
    <row r="2105" spans="1:3">
      <c r="A2105" s="310" t="s">
        <v>337</v>
      </c>
      <c r="B2105" s="310" t="s">
        <v>2</v>
      </c>
      <c r="C2105" s="99" t="s">
        <v>338</v>
      </c>
    </row>
    <row r="2106" spans="1:3" ht="60">
      <c r="A2106" s="311"/>
      <c r="B2106" s="311"/>
      <c r="C2106" s="100" t="s">
        <v>2044</v>
      </c>
    </row>
    <row r="2107" spans="1:3">
      <c r="A2107" s="311"/>
      <c r="B2107" s="311"/>
      <c r="C2107" s="100" t="s">
        <v>1346</v>
      </c>
    </row>
    <row r="2108" spans="1:3" ht="30">
      <c r="A2108" s="311"/>
      <c r="B2108" s="311"/>
      <c r="C2108" s="100" t="s">
        <v>2040</v>
      </c>
    </row>
    <row r="2109" spans="1:3">
      <c r="A2109" s="311"/>
      <c r="B2109" s="311"/>
      <c r="C2109" s="100" t="s">
        <v>1392</v>
      </c>
    </row>
    <row r="2110" spans="1:3" ht="30">
      <c r="A2110" s="311"/>
      <c r="B2110" s="311"/>
      <c r="C2110" s="100" t="s">
        <v>1967</v>
      </c>
    </row>
    <row r="2111" spans="1:3">
      <c r="A2111" s="311"/>
      <c r="B2111" s="311"/>
      <c r="C2111" s="100" t="s">
        <v>1355</v>
      </c>
    </row>
    <row r="2112" spans="1:3" ht="60">
      <c r="A2112" s="311"/>
      <c r="B2112" s="311"/>
      <c r="C2112" s="100" t="s">
        <v>2009</v>
      </c>
    </row>
    <row r="2113" spans="1:3">
      <c r="A2113" s="311"/>
      <c r="B2113" s="311"/>
      <c r="C2113" s="100" t="s">
        <v>1955</v>
      </c>
    </row>
    <row r="2114" spans="1:3">
      <c r="A2114" s="311"/>
      <c r="B2114" s="311"/>
      <c r="C2114" s="100" t="s">
        <v>2010</v>
      </c>
    </row>
    <row r="2115" spans="1:3">
      <c r="A2115" s="311"/>
      <c r="B2115" s="311"/>
      <c r="C2115" s="100" t="s">
        <v>2011</v>
      </c>
    </row>
    <row r="2116" spans="1:3">
      <c r="A2116" s="311"/>
      <c r="B2116" s="311"/>
      <c r="C2116" s="100" t="s">
        <v>2012</v>
      </c>
    </row>
    <row r="2117" spans="1:3" ht="75.75" thickBot="1">
      <c r="A2117" s="312"/>
      <c r="B2117" s="312"/>
      <c r="C2117" s="95" t="s">
        <v>2041</v>
      </c>
    </row>
    <row r="2118" spans="1:3">
      <c r="A2118" s="310" t="s">
        <v>339</v>
      </c>
      <c r="B2118" s="310" t="s">
        <v>2</v>
      </c>
      <c r="C2118" s="99" t="s">
        <v>340</v>
      </c>
    </row>
    <row r="2119" spans="1:3" ht="75">
      <c r="A2119" s="311"/>
      <c r="B2119" s="311"/>
      <c r="C2119" s="100" t="s">
        <v>2045</v>
      </c>
    </row>
    <row r="2120" spans="1:3">
      <c r="A2120" s="311"/>
      <c r="B2120" s="311"/>
      <c r="C2120" s="100" t="s">
        <v>1346</v>
      </c>
    </row>
    <row r="2121" spans="1:3" ht="30">
      <c r="A2121" s="311"/>
      <c r="B2121" s="311"/>
      <c r="C2121" s="100" t="s">
        <v>2040</v>
      </c>
    </row>
    <row r="2122" spans="1:3">
      <c r="A2122" s="311"/>
      <c r="B2122" s="311"/>
      <c r="C2122" s="100" t="s">
        <v>1392</v>
      </c>
    </row>
    <row r="2123" spans="1:3" ht="30">
      <c r="A2123" s="311"/>
      <c r="B2123" s="311"/>
      <c r="C2123" s="100" t="s">
        <v>1967</v>
      </c>
    </row>
    <row r="2124" spans="1:3">
      <c r="A2124" s="311"/>
      <c r="B2124" s="311"/>
      <c r="C2124" s="100" t="s">
        <v>1355</v>
      </c>
    </row>
    <row r="2125" spans="1:3" ht="60">
      <c r="A2125" s="311"/>
      <c r="B2125" s="311"/>
      <c r="C2125" s="100" t="s">
        <v>2009</v>
      </c>
    </row>
    <row r="2126" spans="1:3">
      <c r="A2126" s="311"/>
      <c r="B2126" s="311"/>
      <c r="C2126" s="100" t="s">
        <v>1955</v>
      </c>
    </row>
    <row r="2127" spans="1:3">
      <c r="A2127" s="311"/>
      <c r="B2127" s="311"/>
      <c r="C2127" s="100" t="s">
        <v>2010</v>
      </c>
    </row>
    <row r="2128" spans="1:3">
      <c r="A2128" s="311"/>
      <c r="B2128" s="311"/>
      <c r="C2128" s="100" t="s">
        <v>2011</v>
      </c>
    </row>
    <row r="2129" spans="1:3">
      <c r="A2129" s="311"/>
      <c r="B2129" s="311"/>
      <c r="C2129" s="100" t="s">
        <v>2012</v>
      </c>
    </row>
    <row r="2130" spans="1:3" ht="75.75" thickBot="1">
      <c r="A2130" s="312"/>
      <c r="B2130" s="312"/>
      <c r="C2130" s="95" t="s">
        <v>2041</v>
      </c>
    </row>
    <row r="2131" spans="1:3">
      <c r="A2131" s="310" t="s">
        <v>341</v>
      </c>
      <c r="B2131" s="310" t="s">
        <v>2</v>
      </c>
      <c r="C2131" s="99" t="s">
        <v>342</v>
      </c>
    </row>
    <row r="2132" spans="1:3" ht="105">
      <c r="A2132" s="311"/>
      <c r="B2132" s="311"/>
      <c r="C2132" s="100" t="s">
        <v>2046</v>
      </c>
    </row>
    <row r="2133" spans="1:3">
      <c r="A2133" s="311"/>
      <c r="B2133" s="311"/>
      <c r="C2133" s="100" t="s">
        <v>1355</v>
      </c>
    </row>
    <row r="2134" spans="1:3" ht="60">
      <c r="A2134" s="311"/>
      <c r="B2134" s="311"/>
      <c r="C2134" s="100" t="s">
        <v>2043</v>
      </c>
    </row>
    <row r="2135" spans="1:3">
      <c r="A2135" s="311"/>
      <c r="B2135" s="311"/>
      <c r="C2135" s="100" t="s">
        <v>2038</v>
      </c>
    </row>
    <row r="2136" spans="1:3">
      <c r="A2136" s="311"/>
      <c r="B2136" s="311"/>
      <c r="C2136" s="100" t="s">
        <v>1955</v>
      </c>
    </row>
    <row r="2137" spans="1:3">
      <c r="A2137" s="311"/>
      <c r="B2137" s="311"/>
      <c r="C2137" s="100" t="s">
        <v>2010</v>
      </c>
    </row>
    <row r="2138" spans="1:3">
      <c r="A2138" s="311"/>
      <c r="B2138" s="311"/>
      <c r="C2138" s="100" t="s">
        <v>2011</v>
      </c>
    </row>
    <row r="2139" spans="1:3">
      <c r="A2139" s="311"/>
      <c r="B2139" s="311"/>
      <c r="C2139" s="100" t="s">
        <v>2012</v>
      </c>
    </row>
    <row r="2140" spans="1:3">
      <c r="A2140" s="311"/>
      <c r="B2140" s="311"/>
      <c r="C2140" s="100" t="s">
        <v>1475</v>
      </c>
    </row>
    <row r="2141" spans="1:3" ht="60.75" thickBot="1">
      <c r="A2141" s="312"/>
      <c r="B2141" s="312"/>
      <c r="C2141" s="95" t="s">
        <v>2016</v>
      </c>
    </row>
    <row r="2142" spans="1:3">
      <c r="A2142" s="310" t="s">
        <v>343</v>
      </c>
      <c r="B2142" s="310" t="s">
        <v>2</v>
      </c>
      <c r="C2142" s="99" t="s">
        <v>344</v>
      </c>
    </row>
    <row r="2143" spans="1:3" ht="105">
      <c r="A2143" s="311"/>
      <c r="B2143" s="311"/>
      <c r="C2143" s="100" t="s">
        <v>2047</v>
      </c>
    </row>
    <row r="2144" spans="1:3">
      <c r="A2144" s="311"/>
      <c r="B2144" s="311"/>
      <c r="C2144" s="100" t="s">
        <v>1355</v>
      </c>
    </row>
    <row r="2145" spans="1:3" ht="60">
      <c r="A2145" s="311"/>
      <c r="B2145" s="311"/>
      <c r="C2145" s="100" t="s">
        <v>2009</v>
      </c>
    </row>
    <row r="2146" spans="1:3">
      <c r="A2146" s="311"/>
      <c r="B2146" s="311"/>
      <c r="C2146" s="100" t="s">
        <v>1955</v>
      </c>
    </row>
    <row r="2147" spans="1:3">
      <c r="A2147" s="311"/>
      <c r="B2147" s="311"/>
      <c r="C2147" s="100" t="s">
        <v>2010</v>
      </c>
    </row>
    <row r="2148" spans="1:3">
      <c r="A2148" s="311"/>
      <c r="B2148" s="311"/>
      <c r="C2148" s="100" t="s">
        <v>2011</v>
      </c>
    </row>
    <row r="2149" spans="1:3">
      <c r="A2149" s="311"/>
      <c r="B2149" s="311"/>
      <c r="C2149" s="100" t="s">
        <v>2012</v>
      </c>
    </row>
    <row r="2150" spans="1:3" ht="75.75" thickBot="1">
      <c r="A2150" s="312"/>
      <c r="B2150" s="312"/>
      <c r="C2150" s="95" t="s">
        <v>2041</v>
      </c>
    </row>
    <row r="2151" spans="1:3">
      <c r="A2151" s="310" t="s">
        <v>345</v>
      </c>
      <c r="B2151" s="310" t="s">
        <v>2</v>
      </c>
      <c r="C2151" s="99" t="s">
        <v>346</v>
      </c>
    </row>
    <row r="2152" spans="1:3" ht="105">
      <c r="A2152" s="311"/>
      <c r="B2152" s="311"/>
      <c r="C2152" s="100" t="s">
        <v>2048</v>
      </c>
    </row>
    <row r="2153" spans="1:3">
      <c r="A2153" s="311"/>
      <c r="B2153" s="311"/>
      <c r="C2153" s="100" t="s">
        <v>2049</v>
      </c>
    </row>
    <row r="2154" spans="1:3" ht="60">
      <c r="A2154" s="311"/>
      <c r="B2154" s="311"/>
      <c r="C2154" s="100" t="s">
        <v>2014</v>
      </c>
    </row>
    <row r="2155" spans="1:3">
      <c r="A2155" s="311"/>
      <c r="B2155" s="311"/>
      <c r="C2155" s="100" t="s">
        <v>2015</v>
      </c>
    </row>
    <row r="2156" spans="1:3">
      <c r="A2156" s="311"/>
      <c r="B2156" s="311"/>
      <c r="C2156" s="100" t="s">
        <v>1955</v>
      </c>
    </row>
    <row r="2157" spans="1:3">
      <c r="A2157" s="311"/>
      <c r="B2157" s="311"/>
      <c r="C2157" s="100" t="s">
        <v>2010</v>
      </c>
    </row>
    <row r="2158" spans="1:3">
      <c r="A2158" s="311"/>
      <c r="B2158" s="311"/>
      <c r="C2158" s="100" t="s">
        <v>2011</v>
      </c>
    </row>
    <row r="2159" spans="1:3">
      <c r="A2159" s="311"/>
      <c r="B2159" s="311"/>
      <c r="C2159" s="100" t="s">
        <v>2012</v>
      </c>
    </row>
    <row r="2160" spans="1:3">
      <c r="A2160" s="311"/>
      <c r="B2160" s="311"/>
      <c r="C2160" s="100" t="s">
        <v>2050</v>
      </c>
    </row>
    <row r="2161" spans="1:3" ht="60.75" thickBot="1">
      <c r="A2161" s="312"/>
      <c r="B2161" s="312"/>
      <c r="C2161" s="95" t="s">
        <v>2016</v>
      </c>
    </row>
    <row r="2162" spans="1:3">
      <c r="A2162" s="310" t="s">
        <v>347</v>
      </c>
      <c r="B2162" s="310" t="s">
        <v>2</v>
      </c>
      <c r="C2162" s="99" t="s">
        <v>348</v>
      </c>
    </row>
    <row r="2163" spans="1:3" ht="105">
      <c r="A2163" s="311"/>
      <c r="B2163" s="311"/>
      <c r="C2163" s="100" t="s">
        <v>2051</v>
      </c>
    </row>
    <row r="2164" spans="1:3">
      <c r="A2164" s="311"/>
      <c r="B2164" s="311"/>
      <c r="C2164" s="100" t="s">
        <v>1355</v>
      </c>
    </row>
    <row r="2165" spans="1:3" ht="60">
      <c r="A2165" s="311"/>
      <c r="B2165" s="311"/>
      <c r="C2165" s="100" t="s">
        <v>2009</v>
      </c>
    </row>
    <row r="2166" spans="1:3">
      <c r="A2166" s="311"/>
      <c r="B2166" s="311"/>
      <c r="C2166" s="100" t="s">
        <v>1955</v>
      </c>
    </row>
    <row r="2167" spans="1:3">
      <c r="A2167" s="311"/>
      <c r="B2167" s="311"/>
      <c r="C2167" s="100" t="s">
        <v>2010</v>
      </c>
    </row>
    <row r="2168" spans="1:3">
      <c r="A2168" s="311"/>
      <c r="B2168" s="311"/>
      <c r="C2168" s="100" t="s">
        <v>2011</v>
      </c>
    </row>
    <row r="2169" spans="1:3">
      <c r="A2169" s="311"/>
      <c r="B2169" s="311"/>
      <c r="C2169" s="100" t="s">
        <v>2012</v>
      </c>
    </row>
    <row r="2170" spans="1:3">
      <c r="A2170" s="311"/>
      <c r="B2170" s="311"/>
      <c r="C2170" s="100" t="s">
        <v>1475</v>
      </c>
    </row>
    <row r="2171" spans="1:3" ht="60.75" thickBot="1">
      <c r="A2171" s="312"/>
      <c r="B2171" s="312"/>
      <c r="C2171" s="95" t="s">
        <v>2019</v>
      </c>
    </row>
    <row r="2172" spans="1:3">
      <c r="A2172" s="310" t="s">
        <v>349</v>
      </c>
      <c r="B2172" s="310" t="s">
        <v>2</v>
      </c>
      <c r="C2172" s="99" t="s">
        <v>350</v>
      </c>
    </row>
    <row r="2173" spans="1:3" ht="90">
      <c r="A2173" s="311"/>
      <c r="B2173" s="311"/>
      <c r="C2173" s="100" t="s">
        <v>2052</v>
      </c>
    </row>
    <row r="2174" spans="1:3" ht="90">
      <c r="A2174" s="311"/>
      <c r="B2174" s="311"/>
      <c r="C2174" s="100" t="s">
        <v>2053</v>
      </c>
    </row>
    <row r="2175" spans="1:3">
      <c r="A2175" s="311"/>
      <c r="B2175" s="311"/>
      <c r="C2175" s="100" t="s">
        <v>1355</v>
      </c>
    </row>
    <row r="2176" spans="1:3" ht="60">
      <c r="A2176" s="311"/>
      <c r="B2176" s="311"/>
      <c r="C2176" s="100" t="s">
        <v>2009</v>
      </c>
    </row>
    <row r="2177" spans="1:3">
      <c r="A2177" s="311"/>
      <c r="B2177" s="311"/>
      <c r="C2177" s="100" t="s">
        <v>1955</v>
      </c>
    </row>
    <row r="2178" spans="1:3">
      <c r="A2178" s="311"/>
      <c r="B2178" s="311"/>
      <c r="C2178" s="100" t="s">
        <v>2010</v>
      </c>
    </row>
    <row r="2179" spans="1:3">
      <c r="A2179" s="311"/>
      <c r="B2179" s="311"/>
      <c r="C2179" s="100" t="s">
        <v>2011</v>
      </c>
    </row>
    <row r="2180" spans="1:3">
      <c r="A2180" s="311"/>
      <c r="B2180" s="311"/>
      <c r="C2180" s="100" t="s">
        <v>2012</v>
      </c>
    </row>
    <row r="2181" spans="1:3">
      <c r="A2181" s="311"/>
      <c r="B2181" s="311"/>
      <c r="C2181" s="100" t="s">
        <v>1475</v>
      </c>
    </row>
    <row r="2182" spans="1:3" ht="60.75" thickBot="1">
      <c r="A2182" s="312"/>
      <c r="B2182" s="312"/>
      <c r="C2182" s="95" t="s">
        <v>2019</v>
      </c>
    </row>
    <row r="2183" spans="1:3">
      <c r="A2183" s="310" t="s">
        <v>351</v>
      </c>
      <c r="B2183" s="310" t="s">
        <v>2</v>
      </c>
      <c r="C2183" s="99" t="s">
        <v>352</v>
      </c>
    </row>
    <row r="2184" spans="1:3" ht="75">
      <c r="A2184" s="311"/>
      <c r="B2184" s="311"/>
      <c r="C2184" s="100" t="s">
        <v>2054</v>
      </c>
    </row>
    <row r="2185" spans="1:3" ht="30">
      <c r="A2185" s="311"/>
      <c r="B2185" s="311"/>
      <c r="C2185" s="100" t="s">
        <v>2055</v>
      </c>
    </row>
    <row r="2186" spans="1:3" ht="45">
      <c r="A2186" s="311"/>
      <c r="B2186" s="311"/>
      <c r="C2186" s="100" t="s">
        <v>2056</v>
      </c>
    </row>
    <row r="2187" spans="1:3">
      <c r="A2187" s="311"/>
      <c r="B2187" s="311"/>
      <c r="C2187" s="100" t="s">
        <v>1355</v>
      </c>
    </row>
    <row r="2188" spans="1:3" ht="60">
      <c r="A2188" s="311"/>
      <c r="B2188" s="311"/>
      <c r="C2188" s="100" t="s">
        <v>2009</v>
      </c>
    </row>
    <row r="2189" spans="1:3">
      <c r="A2189" s="311"/>
      <c r="B2189" s="311"/>
      <c r="C2189" s="100" t="s">
        <v>1955</v>
      </c>
    </row>
    <row r="2190" spans="1:3">
      <c r="A2190" s="311"/>
      <c r="B2190" s="311"/>
      <c r="C2190" s="100" t="s">
        <v>2010</v>
      </c>
    </row>
    <row r="2191" spans="1:3">
      <c r="A2191" s="311"/>
      <c r="B2191" s="311"/>
      <c r="C2191" s="100" t="s">
        <v>2011</v>
      </c>
    </row>
    <row r="2192" spans="1:3">
      <c r="A2192" s="311"/>
      <c r="B2192" s="311"/>
      <c r="C2192" s="100" t="s">
        <v>2012</v>
      </c>
    </row>
    <row r="2193" spans="1:3" ht="75.75" thickBot="1">
      <c r="A2193" s="312"/>
      <c r="B2193" s="312"/>
      <c r="C2193" s="95" t="s">
        <v>2057</v>
      </c>
    </row>
    <row r="2194" spans="1:3">
      <c r="A2194" s="310" t="s">
        <v>353</v>
      </c>
      <c r="B2194" s="310" t="s">
        <v>2</v>
      </c>
      <c r="C2194" s="99" t="s">
        <v>354</v>
      </c>
    </row>
    <row r="2195" spans="1:3" ht="75">
      <c r="A2195" s="311"/>
      <c r="B2195" s="311"/>
      <c r="C2195" s="100" t="s">
        <v>2058</v>
      </c>
    </row>
    <row r="2196" spans="1:3" ht="30">
      <c r="A2196" s="311"/>
      <c r="B2196" s="311"/>
      <c r="C2196" s="100" t="s">
        <v>2055</v>
      </c>
    </row>
    <row r="2197" spans="1:3" ht="45">
      <c r="A2197" s="311"/>
      <c r="B2197" s="311"/>
      <c r="C2197" s="100" t="s">
        <v>2056</v>
      </c>
    </row>
    <row r="2198" spans="1:3">
      <c r="A2198" s="311"/>
      <c r="B2198" s="311"/>
      <c r="C2198" s="100" t="s">
        <v>1355</v>
      </c>
    </row>
    <row r="2199" spans="1:3" ht="60">
      <c r="A2199" s="311"/>
      <c r="B2199" s="311"/>
      <c r="C2199" s="100" t="s">
        <v>2009</v>
      </c>
    </row>
    <row r="2200" spans="1:3">
      <c r="A2200" s="311"/>
      <c r="B2200" s="311"/>
      <c r="C2200" s="100" t="s">
        <v>1955</v>
      </c>
    </row>
    <row r="2201" spans="1:3">
      <c r="A2201" s="311"/>
      <c r="B2201" s="311"/>
      <c r="C2201" s="100" t="s">
        <v>2010</v>
      </c>
    </row>
    <row r="2202" spans="1:3">
      <c r="A2202" s="311"/>
      <c r="B2202" s="311"/>
      <c r="C2202" s="100" t="s">
        <v>2011</v>
      </c>
    </row>
    <row r="2203" spans="1:3">
      <c r="A2203" s="311"/>
      <c r="B2203" s="311"/>
      <c r="C2203" s="100" t="s">
        <v>2012</v>
      </c>
    </row>
    <row r="2204" spans="1:3" ht="75.75" thickBot="1">
      <c r="A2204" s="312"/>
      <c r="B2204" s="312"/>
      <c r="C2204" s="95" t="s">
        <v>2041</v>
      </c>
    </row>
    <row r="2205" spans="1:3">
      <c r="A2205" s="310" t="s">
        <v>355</v>
      </c>
      <c r="B2205" s="310" t="s">
        <v>2</v>
      </c>
      <c r="C2205" s="99" t="s">
        <v>356</v>
      </c>
    </row>
    <row r="2206" spans="1:3" ht="30">
      <c r="A2206" s="311"/>
      <c r="B2206" s="311"/>
      <c r="C2206" s="100" t="s">
        <v>2059</v>
      </c>
    </row>
    <row r="2207" spans="1:3" ht="45">
      <c r="A2207" s="311"/>
      <c r="B2207" s="311"/>
      <c r="C2207" s="100" t="s">
        <v>2060</v>
      </c>
    </row>
    <row r="2208" spans="1:3" ht="30">
      <c r="A2208" s="311"/>
      <c r="B2208" s="311"/>
      <c r="C2208" s="100" t="s">
        <v>2055</v>
      </c>
    </row>
    <row r="2209" spans="1:3" ht="45">
      <c r="A2209" s="311"/>
      <c r="B2209" s="311"/>
      <c r="C2209" s="100" t="s">
        <v>2056</v>
      </c>
    </row>
    <row r="2210" spans="1:3">
      <c r="A2210" s="311"/>
      <c r="B2210" s="311"/>
      <c r="C2210" s="100" t="s">
        <v>1355</v>
      </c>
    </row>
    <row r="2211" spans="1:3" ht="60">
      <c r="A2211" s="311"/>
      <c r="B2211" s="311"/>
      <c r="C2211" s="100" t="s">
        <v>2009</v>
      </c>
    </row>
    <row r="2212" spans="1:3">
      <c r="A2212" s="311"/>
      <c r="B2212" s="311"/>
      <c r="C2212" s="100" t="s">
        <v>1955</v>
      </c>
    </row>
    <row r="2213" spans="1:3">
      <c r="A2213" s="311"/>
      <c r="B2213" s="311"/>
      <c r="C2213" s="100" t="s">
        <v>2010</v>
      </c>
    </row>
    <row r="2214" spans="1:3">
      <c r="A2214" s="311"/>
      <c r="B2214" s="311"/>
      <c r="C2214" s="100" t="s">
        <v>2011</v>
      </c>
    </row>
    <row r="2215" spans="1:3">
      <c r="A2215" s="311"/>
      <c r="B2215" s="311"/>
      <c r="C2215" s="100" t="s">
        <v>2012</v>
      </c>
    </row>
    <row r="2216" spans="1:3" ht="75.75" thickBot="1">
      <c r="A2216" s="312"/>
      <c r="B2216" s="312"/>
      <c r="C2216" s="95" t="s">
        <v>2061</v>
      </c>
    </row>
    <row r="2217" spans="1:3">
      <c r="A2217" s="310" t="s">
        <v>357</v>
      </c>
      <c r="B2217" s="310" t="s">
        <v>2</v>
      </c>
      <c r="C2217" s="99" t="s">
        <v>358</v>
      </c>
    </row>
    <row r="2218" spans="1:3" ht="30">
      <c r="A2218" s="311"/>
      <c r="B2218" s="311"/>
      <c r="C2218" s="100" t="s">
        <v>2062</v>
      </c>
    </row>
    <row r="2219" spans="1:3" ht="45">
      <c r="A2219" s="311"/>
      <c r="B2219" s="311"/>
      <c r="C2219" s="100" t="s">
        <v>2060</v>
      </c>
    </row>
    <row r="2220" spans="1:3" ht="30">
      <c r="A2220" s="311"/>
      <c r="B2220" s="311"/>
      <c r="C2220" s="100" t="s">
        <v>2055</v>
      </c>
    </row>
    <row r="2221" spans="1:3" ht="45">
      <c r="A2221" s="311"/>
      <c r="B2221" s="311"/>
      <c r="C2221" s="100" t="s">
        <v>2056</v>
      </c>
    </row>
    <row r="2222" spans="1:3">
      <c r="A2222" s="311"/>
      <c r="B2222" s="311"/>
      <c r="C2222" s="100" t="s">
        <v>1355</v>
      </c>
    </row>
    <row r="2223" spans="1:3" ht="60">
      <c r="A2223" s="311"/>
      <c r="B2223" s="311"/>
      <c r="C2223" s="100" t="s">
        <v>2009</v>
      </c>
    </row>
    <row r="2224" spans="1:3">
      <c r="A2224" s="311"/>
      <c r="B2224" s="311"/>
      <c r="C2224" s="100" t="s">
        <v>1955</v>
      </c>
    </row>
    <row r="2225" spans="1:3">
      <c r="A2225" s="311"/>
      <c r="B2225" s="311"/>
      <c r="C2225" s="100" t="s">
        <v>2010</v>
      </c>
    </row>
    <row r="2226" spans="1:3">
      <c r="A2226" s="311"/>
      <c r="B2226" s="311"/>
      <c r="C2226" s="100" t="s">
        <v>2011</v>
      </c>
    </row>
    <row r="2227" spans="1:3">
      <c r="A2227" s="311"/>
      <c r="B2227" s="311"/>
      <c r="C2227" s="100" t="s">
        <v>2012</v>
      </c>
    </row>
    <row r="2228" spans="1:3" ht="75.75" thickBot="1">
      <c r="A2228" s="312"/>
      <c r="B2228" s="312"/>
      <c r="C2228" s="95" t="s">
        <v>2057</v>
      </c>
    </row>
    <row r="2229" spans="1:3">
      <c r="A2229" s="310" t="s">
        <v>359</v>
      </c>
      <c r="B2229" s="310" t="s">
        <v>2</v>
      </c>
      <c r="C2229" s="99" t="s">
        <v>360</v>
      </c>
    </row>
    <row r="2230" spans="1:3" ht="30">
      <c r="A2230" s="311"/>
      <c r="B2230" s="311"/>
      <c r="C2230" s="100" t="s">
        <v>2063</v>
      </c>
    </row>
    <row r="2231" spans="1:3" ht="45">
      <c r="A2231" s="311"/>
      <c r="B2231" s="311"/>
      <c r="C2231" s="100" t="s">
        <v>2060</v>
      </c>
    </row>
    <row r="2232" spans="1:3" ht="30">
      <c r="A2232" s="311"/>
      <c r="B2232" s="311"/>
      <c r="C2232" s="100" t="s">
        <v>2055</v>
      </c>
    </row>
    <row r="2233" spans="1:3" ht="45">
      <c r="A2233" s="311"/>
      <c r="B2233" s="311"/>
      <c r="C2233" s="100" t="s">
        <v>2056</v>
      </c>
    </row>
    <row r="2234" spans="1:3">
      <c r="A2234" s="311"/>
      <c r="B2234" s="311"/>
      <c r="C2234" s="100" t="s">
        <v>1355</v>
      </c>
    </row>
    <row r="2235" spans="1:3" ht="60">
      <c r="A2235" s="311"/>
      <c r="B2235" s="311"/>
      <c r="C2235" s="100" t="s">
        <v>2009</v>
      </c>
    </row>
    <row r="2236" spans="1:3">
      <c r="A2236" s="311"/>
      <c r="B2236" s="311"/>
      <c r="C2236" s="100" t="s">
        <v>1955</v>
      </c>
    </row>
    <row r="2237" spans="1:3">
      <c r="A2237" s="311"/>
      <c r="B2237" s="311"/>
      <c r="C2237" s="100" t="s">
        <v>2010</v>
      </c>
    </row>
    <row r="2238" spans="1:3">
      <c r="A2238" s="311"/>
      <c r="B2238" s="311"/>
      <c r="C2238" s="100" t="s">
        <v>2011</v>
      </c>
    </row>
    <row r="2239" spans="1:3">
      <c r="A2239" s="311"/>
      <c r="B2239" s="311"/>
      <c r="C2239" s="100" t="s">
        <v>2012</v>
      </c>
    </row>
    <row r="2240" spans="1:3" ht="75.75" thickBot="1">
      <c r="A2240" s="312"/>
      <c r="B2240" s="312"/>
      <c r="C2240" s="95" t="s">
        <v>2064</v>
      </c>
    </row>
    <row r="2241" spans="1:3">
      <c r="A2241" s="310" t="s">
        <v>361</v>
      </c>
      <c r="B2241" s="310" t="s">
        <v>2</v>
      </c>
      <c r="C2241" s="99" t="s">
        <v>362</v>
      </c>
    </row>
    <row r="2242" spans="1:3" ht="30">
      <c r="A2242" s="311"/>
      <c r="B2242" s="311"/>
      <c r="C2242" s="100" t="s">
        <v>2065</v>
      </c>
    </row>
    <row r="2243" spans="1:3" ht="45">
      <c r="A2243" s="311"/>
      <c r="B2243" s="311"/>
      <c r="C2243" s="100" t="s">
        <v>2060</v>
      </c>
    </row>
    <row r="2244" spans="1:3" ht="30">
      <c r="A2244" s="311"/>
      <c r="B2244" s="311"/>
      <c r="C2244" s="100" t="s">
        <v>2055</v>
      </c>
    </row>
    <row r="2245" spans="1:3" ht="45">
      <c r="A2245" s="311"/>
      <c r="B2245" s="311"/>
      <c r="C2245" s="100" t="s">
        <v>2056</v>
      </c>
    </row>
    <row r="2246" spans="1:3">
      <c r="A2246" s="311"/>
      <c r="B2246" s="311"/>
      <c r="C2246" s="100" t="s">
        <v>1355</v>
      </c>
    </row>
    <row r="2247" spans="1:3" ht="60">
      <c r="A2247" s="311"/>
      <c r="B2247" s="311"/>
      <c r="C2247" s="100" t="s">
        <v>2009</v>
      </c>
    </row>
    <row r="2248" spans="1:3">
      <c r="A2248" s="311"/>
      <c r="B2248" s="311"/>
      <c r="C2248" s="100" t="s">
        <v>1955</v>
      </c>
    </row>
    <row r="2249" spans="1:3">
      <c r="A2249" s="311"/>
      <c r="B2249" s="311"/>
      <c r="C2249" s="100" t="s">
        <v>2010</v>
      </c>
    </row>
    <row r="2250" spans="1:3">
      <c r="A2250" s="311"/>
      <c r="B2250" s="311"/>
      <c r="C2250" s="100" t="s">
        <v>2011</v>
      </c>
    </row>
    <row r="2251" spans="1:3">
      <c r="A2251" s="311"/>
      <c r="B2251" s="311"/>
      <c r="C2251" s="100" t="s">
        <v>2012</v>
      </c>
    </row>
    <row r="2252" spans="1:3" ht="75.75" thickBot="1">
      <c r="A2252" s="312"/>
      <c r="B2252" s="312"/>
      <c r="C2252" s="95" t="s">
        <v>2041</v>
      </c>
    </row>
    <row r="2253" spans="1:3">
      <c r="A2253" s="310" t="s">
        <v>363</v>
      </c>
      <c r="B2253" s="310" t="s">
        <v>2</v>
      </c>
      <c r="C2253" s="99" t="s">
        <v>364</v>
      </c>
    </row>
    <row r="2254" spans="1:3" ht="45">
      <c r="A2254" s="311"/>
      <c r="B2254" s="311"/>
      <c r="C2254" s="100" t="s">
        <v>2066</v>
      </c>
    </row>
    <row r="2255" spans="1:3" ht="45">
      <c r="A2255" s="311"/>
      <c r="B2255" s="311"/>
      <c r="C2255" s="100" t="s">
        <v>2060</v>
      </c>
    </row>
    <row r="2256" spans="1:3" ht="30">
      <c r="A2256" s="311"/>
      <c r="B2256" s="311"/>
      <c r="C2256" s="100" t="s">
        <v>2055</v>
      </c>
    </row>
    <row r="2257" spans="1:3" ht="45">
      <c r="A2257" s="311"/>
      <c r="B2257" s="311"/>
      <c r="C2257" s="100" t="s">
        <v>2056</v>
      </c>
    </row>
    <row r="2258" spans="1:3">
      <c r="A2258" s="311"/>
      <c r="B2258" s="311"/>
      <c r="C2258" s="100" t="s">
        <v>1355</v>
      </c>
    </row>
    <row r="2259" spans="1:3" ht="60">
      <c r="A2259" s="311"/>
      <c r="B2259" s="311"/>
      <c r="C2259" s="100" t="s">
        <v>2009</v>
      </c>
    </row>
    <row r="2260" spans="1:3">
      <c r="A2260" s="311"/>
      <c r="B2260" s="311"/>
      <c r="C2260" s="100" t="s">
        <v>1955</v>
      </c>
    </row>
    <row r="2261" spans="1:3">
      <c r="A2261" s="311"/>
      <c r="B2261" s="311"/>
      <c r="C2261" s="100" t="s">
        <v>2010</v>
      </c>
    </row>
    <row r="2262" spans="1:3">
      <c r="A2262" s="311"/>
      <c r="B2262" s="311"/>
      <c r="C2262" s="100" t="s">
        <v>2011</v>
      </c>
    </row>
    <row r="2263" spans="1:3">
      <c r="A2263" s="311"/>
      <c r="B2263" s="311"/>
      <c r="C2263" s="100" t="s">
        <v>2012</v>
      </c>
    </row>
    <row r="2264" spans="1:3" ht="75.75" thickBot="1">
      <c r="A2264" s="312"/>
      <c r="B2264" s="312"/>
      <c r="C2264" s="95" t="s">
        <v>2057</v>
      </c>
    </row>
    <row r="2265" spans="1:3">
      <c r="A2265" s="310" t="s">
        <v>365</v>
      </c>
      <c r="B2265" s="310" t="s">
        <v>2</v>
      </c>
      <c r="C2265" s="99" t="s">
        <v>366</v>
      </c>
    </row>
    <row r="2266" spans="1:3">
      <c r="A2266" s="311"/>
      <c r="B2266" s="311"/>
      <c r="C2266" s="100" t="s">
        <v>2067</v>
      </c>
    </row>
    <row r="2267" spans="1:3" ht="75">
      <c r="A2267" s="311"/>
      <c r="B2267" s="311"/>
      <c r="C2267" s="100" t="s">
        <v>2068</v>
      </c>
    </row>
    <row r="2268" spans="1:3" ht="30">
      <c r="A2268" s="311"/>
      <c r="B2268" s="311"/>
      <c r="C2268" s="100" t="s">
        <v>2055</v>
      </c>
    </row>
    <row r="2269" spans="1:3" ht="45">
      <c r="A2269" s="311"/>
      <c r="B2269" s="311"/>
      <c r="C2269" s="100" t="s">
        <v>2056</v>
      </c>
    </row>
    <row r="2270" spans="1:3">
      <c r="A2270" s="311"/>
      <c r="B2270" s="311"/>
      <c r="C2270" s="100" t="s">
        <v>1355</v>
      </c>
    </row>
    <row r="2271" spans="1:3" ht="60">
      <c r="A2271" s="311"/>
      <c r="B2271" s="311"/>
      <c r="C2271" s="100" t="s">
        <v>2009</v>
      </c>
    </row>
    <row r="2272" spans="1:3">
      <c r="A2272" s="311"/>
      <c r="B2272" s="311"/>
      <c r="C2272" s="100" t="s">
        <v>1955</v>
      </c>
    </row>
    <row r="2273" spans="1:3">
      <c r="A2273" s="311"/>
      <c r="B2273" s="311"/>
      <c r="C2273" s="100" t="s">
        <v>2010</v>
      </c>
    </row>
    <row r="2274" spans="1:3">
      <c r="A2274" s="311"/>
      <c r="B2274" s="311"/>
      <c r="C2274" s="100" t="s">
        <v>2011</v>
      </c>
    </row>
    <row r="2275" spans="1:3">
      <c r="A2275" s="311"/>
      <c r="B2275" s="311"/>
      <c r="C2275" s="100" t="s">
        <v>2012</v>
      </c>
    </row>
    <row r="2276" spans="1:3">
      <c r="A2276" s="311"/>
      <c r="B2276" s="311"/>
      <c r="C2276" s="100" t="s">
        <v>1475</v>
      </c>
    </row>
    <row r="2277" spans="1:3" ht="60.75" thickBot="1">
      <c r="A2277" s="312"/>
      <c r="B2277" s="312"/>
      <c r="C2277" s="95" t="s">
        <v>2019</v>
      </c>
    </row>
    <row r="2278" spans="1:3">
      <c r="A2278" s="310" t="s">
        <v>367</v>
      </c>
      <c r="B2278" s="310" t="s">
        <v>2</v>
      </c>
      <c r="C2278" s="99" t="s">
        <v>368</v>
      </c>
    </row>
    <row r="2279" spans="1:3">
      <c r="A2279" s="311"/>
      <c r="B2279" s="311"/>
      <c r="C2279" s="100" t="s">
        <v>2067</v>
      </c>
    </row>
    <row r="2280" spans="1:3" ht="75">
      <c r="A2280" s="311"/>
      <c r="B2280" s="311"/>
      <c r="C2280" s="100" t="s">
        <v>2069</v>
      </c>
    </row>
    <row r="2281" spans="1:3" ht="30">
      <c r="A2281" s="311"/>
      <c r="B2281" s="311"/>
      <c r="C2281" s="100" t="s">
        <v>2055</v>
      </c>
    </row>
    <row r="2282" spans="1:3" ht="45">
      <c r="A2282" s="311"/>
      <c r="B2282" s="311"/>
      <c r="C2282" s="100" t="s">
        <v>2056</v>
      </c>
    </row>
    <row r="2283" spans="1:3">
      <c r="A2283" s="311"/>
      <c r="B2283" s="311"/>
      <c r="C2283" s="100" t="s">
        <v>1355</v>
      </c>
    </row>
    <row r="2284" spans="1:3" ht="60">
      <c r="A2284" s="311"/>
      <c r="B2284" s="311"/>
      <c r="C2284" s="100" t="s">
        <v>2009</v>
      </c>
    </row>
    <row r="2285" spans="1:3">
      <c r="A2285" s="311"/>
      <c r="B2285" s="311"/>
      <c r="C2285" s="100" t="s">
        <v>1955</v>
      </c>
    </row>
    <row r="2286" spans="1:3">
      <c r="A2286" s="311"/>
      <c r="B2286" s="311"/>
      <c r="C2286" s="100" t="s">
        <v>2010</v>
      </c>
    </row>
    <row r="2287" spans="1:3">
      <c r="A2287" s="311"/>
      <c r="B2287" s="311"/>
      <c r="C2287" s="100" t="s">
        <v>2011</v>
      </c>
    </row>
    <row r="2288" spans="1:3">
      <c r="A2288" s="311"/>
      <c r="B2288" s="311"/>
      <c r="C2288" s="100" t="s">
        <v>2012</v>
      </c>
    </row>
    <row r="2289" spans="1:3" ht="75.75" thickBot="1">
      <c r="A2289" s="312"/>
      <c r="B2289" s="312"/>
      <c r="C2289" s="95" t="s">
        <v>2057</v>
      </c>
    </row>
    <row r="2290" spans="1:3">
      <c r="A2290" s="310" t="s">
        <v>369</v>
      </c>
      <c r="B2290" s="310" t="s">
        <v>2</v>
      </c>
      <c r="C2290" s="99" t="s">
        <v>370</v>
      </c>
    </row>
    <row r="2291" spans="1:3">
      <c r="A2291" s="311"/>
      <c r="B2291" s="311"/>
      <c r="C2291" s="100" t="s">
        <v>2067</v>
      </c>
    </row>
    <row r="2292" spans="1:3" ht="75">
      <c r="A2292" s="311"/>
      <c r="B2292" s="311"/>
      <c r="C2292" s="100" t="s">
        <v>2070</v>
      </c>
    </row>
    <row r="2293" spans="1:3" ht="30">
      <c r="A2293" s="311"/>
      <c r="B2293" s="311"/>
      <c r="C2293" s="100" t="s">
        <v>2055</v>
      </c>
    </row>
    <row r="2294" spans="1:3" ht="45">
      <c r="A2294" s="311"/>
      <c r="B2294" s="311"/>
      <c r="C2294" s="100" t="s">
        <v>2056</v>
      </c>
    </row>
    <row r="2295" spans="1:3">
      <c r="A2295" s="311"/>
      <c r="B2295" s="311"/>
      <c r="C2295" s="100" t="s">
        <v>1355</v>
      </c>
    </row>
    <row r="2296" spans="1:3" ht="60">
      <c r="A2296" s="311"/>
      <c r="B2296" s="311"/>
      <c r="C2296" s="100" t="s">
        <v>2009</v>
      </c>
    </row>
    <row r="2297" spans="1:3">
      <c r="A2297" s="311"/>
      <c r="B2297" s="311"/>
      <c r="C2297" s="100" t="s">
        <v>1955</v>
      </c>
    </row>
    <row r="2298" spans="1:3">
      <c r="A2298" s="311"/>
      <c r="B2298" s="311"/>
      <c r="C2298" s="100" t="s">
        <v>2010</v>
      </c>
    </row>
    <row r="2299" spans="1:3">
      <c r="A2299" s="311"/>
      <c r="B2299" s="311"/>
      <c r="C2299" s="100" t="s">
        <v>2011</v>
      </c>
    </row>
    <row r="2300" spans="1:3">
      <c r="A2300" s="311"/>
      <c r="B2300" s="311"/>
      <c r="C2300" s="100" t="s">
        <v>2012</v>
      </c>
    </row>
    <row r="2301" spans="1:3" ht="75.75" thickBot="1">
      <c r="A2301" s="312"/>
      <c r="B2301" s="312"/>
      <c r="C2301" s="95" t="s">
        <v>2041</v>
      </c>
    </row>
    <row r="2302" spans="1:3">
      <c r="A2302" s="310" t="s">
        <v>371</v>
      </c>
      <c r="B2302" s="310" t="s">
        <v>2</v>
      </c>
      <c r="C2302" s="99" t="s">
        <v>372</v>
      </c>
    </row>
    <row r="2303" spans="1:3">
      <c r="A2303" s="311"/>
      <c r="B2303" s="311"/>
      <c r="C2303" s="100" t="s">
        <v>2067</v>
      </c>
    </row>
    <row r="2304" spans="1:3" ht="75">
      <c r="A2304" s="311"/>
      <c r="B2304" s="311"/>
      <c r="C2304" s="100" t="s">
        <v>2071</v>
      </c>
    </row>
    <row r="2305" spans="1:3" ht="30">
      <c r="A2305" s="311"/>
      <c r="B2305" s="311"/>
      <c r="C2305" s="100" t="s">
        <v>2055</v>
      </c>
    </row>
    <row r="2306" spans="1:3" ht="45">
      <c r="A2306" s="311"/>
      <c r="B2306" s="311"/>
      <c r="C2306" s="100" t="s">
        <v>2056</v>
      </c>
    </row>
    <row r="2307" spans="1:3">
      <c r="A2307" s="311"/>
      <c r="B2307" s="311"/>
      <c r="C2307" s="100" t="s">
        <v>1355</v>
      </c>
    </row>
    <row r="2308" spans="1:3" ht="60">
      <c r="A2308" s="311"/>
      <c r="B2308" s="311"/>
      <c r="C2308" s="100" t="s">
        <v>2009</v>
      </c>
    </row>
    <row r="2309" spans="1:3">
      <c r="A2309" s="311"/>
      <c r="B2309" s="311"/>
      <c r="C2309" s="100" t="s">
        <v>1955</v>
      </c>
    </row>
    <row r="2310" spans="1:3">
      <c r="A2310" s="311"/>
      <c r="B2310" s="311"/>
      <c r="C2310" s="100" t="s">
        <v>2010</v>
      </c>
    </row>
    <row r="2311" spans="1:3">
      <c r="A2311" s="311"/>
      <c r="B2311" s="311"/>
      <c r="C2311" s="100" t="s">
        <v>2011</v>
      </c>
    </row>
    <row r="2312" spans="1:3">
      <c r="A2312" s="311"/>
      <c r="B2312" s="311"/>
      <c r="C2312" s="100" t="s">
        <v>2012</v>
      </c>
    </row>
    <row r="2313" spans="1:3" ht="75.75" thickBot="1">
      <c r="A2313" s="312"/>
      <c r="B2313" s="312"/>
      <c r="C2313" s="95" t="s">
        <v>2057</v>
      </c>
    </row>
    <row r="2314" spans="1:3">
      <c r="A2314" s="310" t="s">
        <v>373</v>
      </c>
      <c r="B2314" s="310" t="s">
        <v>2</v>
      </c>
      <c r="C2314" s="99" t="s">
        <v>374</v>
      </c>
    </row>
    <row r="2315" spans="1:3" ht="30">
      <c r="A2315" s="311"/>
      <c r="B2315" s="311"/>
      <c r="C2315" s="100" t="s">
        <v>2072</v>
      </c>
    </row>
    <row r="2316" spans="1:3" ht="120">
      <c r="A2316" s="311"/>
      <c r="B2316" s="311"/>
      <c r="C2316" s="100" t="s">
        <v>2073</v>
      </c>
    </row>
    <row r="2317" spans="1:3">
      <c r="A2317" s="311"/>
      <c r="B2317" s="311"/>
      <c r="C2317" s="100" t="s">
        <v>1355</v>
      </c>
    </row>
    <row r="2318" spans="1:3" ht="60">
      <c r="A2318" s="311"/>
      <c r="B2318" s="311"/>
      <c r="C2318" s="100" t="s">
        <v>2009</v>
      </c>
    </row>
    <row r="2319" spans="1:3">
      <c r="A2319" s="311"/>
      <c r="B2319" s="311"/>
      <c r="C2319" s="100" t="s">
        <v>1955</v>
      </c>
    </row>
    <row r="2320" spans="1:3">
      <c r="A2320" s="311"/>
      <c r="B2320" s="311"/>
      <c r="C2320" s="100" t="s">
        <v>2010</v>
      </c>
    </row>
    <row r="2321" spans="1:3">
      <c r="A2321" s="311"/>
      <c r="B2321" s="311"/>
      <c r="C2321" s="100" t="s">
        <v>2011</v>
      </c>
    </row>
    <row r="2322" spans="1:3">
      <c r="A2322" s="311"/>
      <c r="B2322" s="311"/>
      <c r="C2322" s="100" t="s">
        <v>2012</v>
      </c>
    </row>
    <row r="2323" spans="1:3" ht="75.75" thickBot="1">
      <c r="A2323" s="312"/>
      <c r="B2323" s="312"/>
      <c r="C2323" s="95" t="s">
        <v>2041</v>
      </c>
    </row>
    <row r="2324" spans="1:3">
      <c r="A2324" s="310" t="s">
        <v>375</v>
      </c>
      <c r="B2324" s="310" t="s">
        <v>2</v>
      </c>
      <c r="C2324" s="99" t="s">
        <v>376</v>
      </c>
    </row>
    <row r="2325" spans="1:3" ht="30">
      <c r="A2325" s="311"/>
      <c r="B2325" s="311"/>
      <c r="C2325" s="100" t="s">
        <v>2074</v>
      </c>
    </row>
    <row r="2326" spans="1:3" ht="120">
      <c r="A2326" s="311"/>
      <c r="B2326" s="311"/>
      <c r="C2326" s="100" t="s">
        <v>2075</v>
      </c>
    </row>
    <row r="2327" spans="1:3">
      <c r="A2327" s="311"/>
      <c r="B2327" s="311"/>
      <c r="C2327" s="100" t="s">
        <v>1355</v>
      </c>
    </row>
    <row r="2328" spans="1:3" ht="60">
      <c r="A2328" s="311"/>
      <c r="B2328" s="311"/>
      <c r="C2328" s="100" t="s">
        <v>2009</v>
      </c>
    </row>
    <row r="2329" spans="1:3">
      <c r="A2329" s="311"/>
      <c r="B2329" s="311"/>
      <c r="C2329" s="100" t="s">
        <v>1955</v>
      </c>
    </row>
    <row r="2330" spans="1:3">
      <c r="A2330" s="311"/>
      <c r="B2330" s="311"/>
      <c r="C2330" s="100" t="s">
        <v>2010</v>
      </c>
    </row>
    <row r="2331" spans="1:3">
      <c r="A2331" s="311"/>
      <c r="B2331" s="311"/>
      <c r="C2331" s="100" t="s">
        <v>2011</v>
      </c>
    </row>
    <row r="2332" spans="1:3">
      <c r="A2332" s="311"/>
      <c r="B2332" s="311"/>
      <c r="C2332" s="100" t="s">
        <v>2012</v>
      </c>
    </row>
    <row r="2333" spans="1:3">
      <c r="A2333" s="311"/>
      <c r="B2333" s="311"/>
      <c r="C2333" s="100" t="s">
        <v>1475</v>
      </c>
    </row>
    <row r="2334" spans="1:3" ht="60.75" thickBot="1">
      <c r="A2334" s="312"/>
      <c r="B2334" s="312"/>
      <c r="C2334" s="95" t="s">
        <v>2016</v>
      </c>
    </row>
    <row r="2335" spans="1:3">
      <c r="A2335" s="310" t="s">
        <v>377</v>
      </c>
      <c r="B2335" s="310" t="s">
        <v>2</v>
      </c>
      <c r="C2335" s="99" t="s">
        <v>378</v>
      </c>
    </row>
    <row r="2336" spans="1:3" ht="30">
      <c r="A2336" s="311"/>
      <c r="B2336" s="311"/>
      <c r="C2336" s="100" t="s">
        <v>2076</v>
      </c>
    </row>
    <row r="2337" spans="1:3" ht="105">
      <c r="A2337" s="311"/>
      <c r="B2337" s="311"/>
      <c r="C2337" s="100" t="s">
        <v>2077</v>
      </c>
    </row>
    <row r="2338" spans="1:3">
      <c r="A2338" s="311"/>
      <c r="B2338" s="311"/>
      <c r="C2338" s="100" t="s">
        <v>1355</v>
      </c>
    </row>
    <row r="2339" spans="1:3" ht="60">
      <c r="A2339" s="311"/>
      <c r="B2339" s="311"/>
      <c r="C2339" s="100" t="s">
        <v>2009</v>
      </c>
    </row>
    <row r="2340" spans="1:3">
      <c r="A2340" s="311"/>
      <c r="B2340" s="311"/>
      <c r="C2340" s="100" t="s">
        <v>1955</v>
      </c>
    </row>
    <row r="2341" spans="1:3">
      <c r="A2341" s="311"/>
      <c r="B2341" s="311"/>
      <c r="C2341" s="100" t="s">
        <v>2010</v>
      </c>
    </row>
    <row r="2342" spans="1:3">
      <c r="A2342" s="311"/>
      <c r="B2342" s="311"/>
      <c r="C2342" s="100" t="s">
        <v>2011</v>
      </c>
    </row>
    <row r="2343" spans="1:3">
      <c r="A2343" s="311"/>
      <c r="B2343" s="311"/>
      <c r="C2343" s="100" t="s">
        <v>2012</v>
      </c>
    </row>
    <row r="2344" spans="1:3">
      <c r="A2344" s="311"/>
      <c r="B2344" s="311"/>
      <c r="C2344" s="100" t="s">
        <v>1475</v>
      </c>
    </row>
    <row r="2345" spans="1:3" ht="60.75" thickBot="1">
      <c r="A2345" s="312"/>
      <c r="B2345" s="312"/>
      <c r="C2345" s="95" t="s">
        <v>2016</v>
      </c>
    </row>
    <row r="2346" spans="1:3">
      <c r="A2346" s="310" t="s">
        <v>379</v>
      </c>
      <c r="B2346" s="310" t="s">
        <v>2</v>
      </c>
      <c r="C2346" s="114" t="s">
        <v>378</v>
      </c>
    </row>
    <row r="2347" spans="1:3" ht="30">
      <c r="A2347" s="311"/>
      <c r="B2347" s="311"/>
      <c r="C2347" s="104" t="s">
        <v>2076</v>
      </c>
    </row>
    <row r="2348" spans="1:3" ht="105">
      <c r="A2348" s="311"/>
      <c r="B2348" s="311"/>
      <c r="C2348" s="104" t="s">
        <v>2077</v>
      </c>
    </row>
    <row r="2349" spans="1:3">
      <c r="A2349" s="311"/>
      <c r="B2349" s="311"/>
      <c r="C2349" s="333"/>
    </row>
    <row r="2350" spans="1:3">
      <c r="A2350" s="311"/>
      <c r="B2350" s="311"/>
      <c r="C2350" s="333"/>
    </row>
    <row r="2351" spans="1:3">
      <c r="A2351" s="311"/>
      <c r="B2351" s="311"/>
      <c r="C2351" s="333"/>
    </row>
    <row r="2352" spans="1:3">
      <c r="A2352" s="311"/>
      <c r="B2352" s="311"/>
      <c r="C2352" s="333"/>
    </row>
    <row r="2353" spans="1:3">
      <c r="A2353" s="311"/>
      <c r="B2353" s="311"/>
      <c r="C2353" s="333"/>
    </row>
    <row r="2354" spans="1:3">
      <c r="A2354" s="311"/>
      <c r="B2354" s="311"/>
      <c r="C2354" s="333"/>
    </row>
    <row r="2355" spans="1:3">
      <c r="A2355" s="311"/>
      <c r="B2355" s="311"/>
      <c r="C2355" s="333"/>
    </row>
    <row r="2356" spans="1:3">
      <c r="A2356" s="311"/>
      <c r="B2356" s="311"/>
      <c r="C2356" s="333"/>
    </row>
    <row r="2357" spans="1:3">
      <c r="A2357" s="311"/>
      <c r="B2357" s="311"/>
      <c r="C2357" s="333"/>
    </row>
    <row r="2358" spans="1:3">
      <c r="A2358" s="311"/>
      <c r="B2358" s="311"/>
      <c r="C2358" s="333"/>
    </row>
    <row r="2359" spans="1:3">
      <c r="A2359" s="311"/>
      <c r="B2359" s="311"/>
      <c r="C2359" s="333"/>
    </row>
    <row r="2360" spans="1:3">
      <c r="A2360" s="311"/>
      <c r="B2360" s="311"/>
      <c r="C2360" s="333"/>
    </row>
    <row r="2361" spans="1:3">
      <c r="A2361" s="311"/>
      <c r="B2361" s="311"/>
      <c r="C2361" s="104" t="s">
        <v>1355</v>
      </c>
    </row>
    <row r="2362" spans="1:3" ht="60">
      <c r="A2362" s="311"/>
      <c r="B2362" s="311"/>
      <c r="C2362" s="104" t="s">
        <v>2009</v>
      </c>
    </row>
    <row r="2363" spans="1:3">
      <c r="A2363" s="311"/>
      <c r="B2363" s="311"/>
      <c r="C2363" s="104" t="s">
        <v>1955</v>
      </c>
    </row>
    <row r="2364" spans="1:3">
      <c r="A2364" s="311"/>
      <c r="B2364" s="311"/>
      <c r="C2364" s="104" t="s">
        <v>2010</v>
      </c>
    </row>
    <row r="2365" spans="1:3">
      <c r="A2365" s="311"/>
      <c r="B2365" s="311"/>
      <c r="C2365" s="104" t="s">
        <v>2011</v>
      </c>
    </row>
    <row r="2366" spans="1:3">
      <c r="A2366" s="311"/>
      <c r="B2366" s="311"/>
      <c r="C2366" s="104" t="s">
        <v>2012</v>
      </c>
    </row>
    <row r="2367" spans="1:3">
      <c r="A2367" s="311"/>
      <c r="B2367" s="311"/>
      <c r="C2367" s="104" t="s">
        <v>1475</v>
      </c>
    </row>
    <row r="2368" spans="1:3" ht="60.75" thickBot="1">
      <c r="A2368" s="312"/>
      <c r="B2368" s="312"/>
      <c r="C2368" s="102" t="s">
        <v>2016</v>
      </c>
    </row>
    <row r="2369" spans="1:3">
      <c r="A2369" s="310" t="s">
        <v>381</v>
      </c>
      <c r="B2369" s="310" t="s">
        <v>2</v>
      </c>
      <c r="C2369" s="99" t="s">
        <v>382</v>
      </c>
    </row>
    <row r="2370" spans="1:3" ht="30">
      <c r="A2370" s="311"/>
      <c r="B2370" s="311"/>
      <c r="C2370" s="100" t="s">
        <v>2078</v>
      </c>
    </row>
    <row r="2371" spans="1:3" ht="90">
      <c r="A2371" s="311"/>
      <c r="B2371" s="311"/>
      <c r="C2371" s="100" t="s">
        <v>2079</v>
      </c>
    </row>
    <row r="2372" spans="1:3">
      <c r="A2372" s="311"/>
      <c r="B2372" s="311"/>
      <c r="C2372" s="100" t="s">
        <v>1355</v>
      </c>
    </row>
    <row r="2373" spans="1:3" ht="60">
      <c r="A2373" s="311"/>
      <c r="B2373" s="311"/>
      <c r="C2373" s="100" t="s">
        <v>2009</v>
      </c>
    </row>
    <row r="2374" spans="1:3">
      <c r="A2374" s="311"/>
      <c r="B2374" s="311"/>
      <c r="C2374" s="100" t="s">
        <v>1955</v>
      </c>
    </row>
    <row r="2375" spans="1:3">
      <c r="A2375" s="311"/>
      <c r="B2375" s="311"/>
      <c r="C2375" s="100" t="s">
        <v>2010</v>
      </c>
    </row>
    <row r="2376" spans="1:3">
      <c r="A2376" s="311"/>
      <c r="B2376" s="311"/>
      <c r="C2376" s="100" t="s">
        <v>2011</v>
      </c>
    </row>
    <row r="2377" spans="1:3">
      <c r="A2377" s="311"/>
      <c r="B2377" s="311"/>
      <c r="C2377" s="100" t="s">
        <v>2012</v>
      </c>
    </row>
    <row r="2378" spans="1:3">
      <c r="A2378" s="311"/>
      <c r="B2378" s="311"/>
      <c r="C2378" s="100" t="s">
        <v>1475</v>
      </c>
    </row>
    <row r="2379" spans="1:3" ht="60.75" thickBot="1">
      <c r="A2379" s="312"/>
      <c r="B2379" s="312"/>
      <c r="C2379" s="95" t="s">
        <v>2019</v>
      </c>
    </row>
    <row r="2380" spans="1:3">
      <c r="A2380" s="310" t="s">
        <v>383</v>
      </c>
      <c r="B2380" s="310" t="s">
        <v>2</v>
      </c>
      <c r="C2380" s="99" t="s">
        <v>384</v>
      </c>
    </row>
    <row r="2381" spans="1:3" ht="30">
      <c r="A2381" s="311"/>
      <c r="B2381" s="311"/>
      <c r="C2381" s="100" t="s">
        <v>2080</v>
      </c>
    </row>
    <row r="2382" spans="1:3" ht="90">
      <c r="A2382" s="311"/>
      <c r="B2382" s="311"/>
      <c r="C2382" s="100" t="s">
        <v>2079</v>
      </c>
    </row>
    <row r="2383" spans="1:3">
      <c r="A2383" s="311"/>
      <c r="B2383" s="311"/>
      <c r="C2383" s="100" t="s">
        <v>1355</v>
      </c>
    </row>
    <row r="2384" spans="1:3" ht="60">
      <c r="A2384" s="311"/>
      <c r="B2384" s="311"/>
      <c r="C2384" s="100" t="s">
        <v>2009</v>
      </c>
    </row>
    <row r="2385" spans="1:3">
      <c r="A2385" s="311"/>
      <c r="B2385" s="311"/>
      <c r="C2385" s="100" t="s">
        <v>1955</v>
      </c>
    </row>
    <row r="2386" spans="1:3">
      <c r="A2386" s="311"/>
      <c r="B2386" s="311"/>
      <c r="C2386" s="100" t="s">
        <v>2010</v>
      </c>
    </row>
    <row r="2387" spans="1:3">
      <c r="A2387" s="311"/>
      <c r="B2387" s="311"/>
      <c r="C2387" s="100" t="s">
        <v>2011</v>
      </c>
    </row>
    <row r="2388" spans="1:3">
      <c r="A2388" s="311"/>
      <c r="B2388" s="311"/>
      <c r="C2388" s="100" t="s">
        <v>2012</v>
      </c>
    </row>
    <row r="2389" spans="1:3" ht="75.75" thickBot="1">
      <c r="A2389" s="312"/>
      <c r="B2389" s="312"/>
      <c r="C2389" s="95" t="s">
        <v>2057</v>
      </c>
    </row>
    <row r="2390" spans="1:3">
      <c r="A2390" s="310" t="s">
        <v>385</v>
      </c>
      <c r="B2390" s="310" t="s">
        <v>2</v>
      </c>
      <c r="C2390" s="99" t="s">
        <v>386</v>
      </c>
    </row>
    <row r="2391" spans="1:3" ht="30">
      <c r="A2391" s="311"/>
      <c r="B2391" s="311"/>
      <c r="C2391" s="100" t="s">
        <v>2081</v>
      </c>
    </row>
    <row r="2392" spans="1:3" ht="90">
      <c r="A2392" s="311"/>
      <c r="B2392" s="311"/>
      <c r="C2392" s="100" t="s">
        <v>2079</v>
      </c>
    </row>
    <row r="2393" spans="1:3">
      <c r="A2393" s="311"/>
      <c r="B2393" s="311"/>
      <c r="C2393" s="100" t="s">
        <v>1355</v>
      </c>
    </row>
    <row r="2394" spans="1:3" ht="60">
      <c r="A2394" s="311"/>
      <c r="B2394" s="311"/>
      <c r="C2394" s="100" t="s">
        <v>2009</v>
      </c>
    </row>
    <row r="2395" spans="1:3">
      <c r="A2395" s="311"/>
      <c r="B2395" s="311"/>
      <c r="C2395" s="100" t="s">
        <v>1955</v>
      </c>
    </row>
    <row r="2396" spans="1:3">
      <c r="A2396" s="311"/>
      <c r="B2396" s="311"/>
      <c r="C2396" s="100" t="s">
        <v>2010</v>
      </c>
    </row>
    <row r="2397" spans="1:3">
      <c r="A2397" s="311"/>
      <c r="B2397" s="311"/>
      <c r="C2397" s="100" t="s">
        <v>2011</v>
      </c>
    </row>
    <row r="2398" spans="1:3">
      <c r="A2398" s="311"/>
      <c r="B2398" s="311"/>
      <c r="C2398" s="100" t="s">
        <v>2012</v>
      </c>
    </row>
    <row r="2399" spans="1:3">
      <c r="A2399" s="311"/>
      <c r="B2399" s="311"/>
      <c r="C2399" s="100" t="s">
        <v>1475</v>
      </c>
    </row>
    <row r="2400" spans="1:3" ht="60.75" thickBot="1">
      <c r="A2400" s="312"/>
      <c r="B2400" s="312"/>
      <c r="C2400" s="95" t="s">
        <v>2016</v>
      </c>
    </row>
    <row r="2401" spans="1:3">
      <c r="A2401" s="310" t="s">
        <v>387</v>
      </c>
      <c r="B2401" s="310" t="s">
        <v>2</v>
      </c>
      <c r="C2401" s="99" t="s">
        <v>388</v>
      </c>
    </row>
    <row r="2402" spans="1:3" ht="30">
      <c r="A2402" s="311"/>
      <c r="B2402" s="311"/>
      <c r="C2402" s="100" t="s">
        <v>2082</v>
      </c>
    </row>
    <row r="2403" spans="1:3" ht="90">
      <c r="A2403" s="311"/>
      <c r="B2403" s="311"/>
      <c r="C2403" s="100" t="s">
        <v>2079</v>
      </c>
    </row>
    <row r="2404" spans="1:3">
      <c r="A2404" s="311"/>
      <c r="B2404" s="311"/>
      <c r="C2404" s="100" t="s">
        <v>1355</v>
      </c>
    </row>
    <row r="2405" spans="1:3" ht="60">
      <c r="A2405" s="311"/>
      <c r="B2405" s="311"/>
      <c r="C2405" s="100" t="s">
        <v>2009</v>
      </c>
    </row>
    <row r="2406" spans="1:3">
      <c r="A2406" s="311"/>
      <c r="B2406" s="311"/>
      <c r="C2406" s="100" t="s">
        <v>1955</v>
      </c>
    </row>
    <row r="2407" spans="1:3">
      <c r="A2407" s="311"/>
      <c r="B2407" s="311"/>
      <c r="C2407" s="100" t="s">
        <v>2010</v>
      </c>
    </row>
    <row r="2408" spans="1:3">
      <c r="A2408" s="311"/>
      <c r="B2408" s="311"/>
      <c r="C2408" s="100" t="s">
        <v>2011</v>
      </c>
    </row>
    <row r="2409" spans="1:3">
      <c r="A2409" s="311"/>
      <c r="B2409" s="311"/>
      <c r="C2409" s="100" t="s">
        <v>2012</v>
      </c>
    </row>
    <row r="2410" spans="1:3" ht="75.75" thickBot="1">
      <c r="A2410" s="312"/>
      <c r="B2410" s="312"/>
      <c r="C2410" s="95" t="s">
        <v>2041</v>
      </c>
    </row>
    <row r="2411" spans="1:3">
      <c r="A2411" s="310" t="s">
        <v>389</v>
      </c>
      <c r="B2411" s="310" t="s">
        <v>2</v>
      </c>
      <c r="C2411" s="99" t="s">
        <v>390</v>
      </c>
    </row>
    <row r="2412" spans="1:3" ht="60">
      <c r="A2412" s="311"/>
      <c r="B2412" s="311"/>
      <c r="C2412" s="100" t="s">
        <v>2083</v>
      </c>
    </row>
    <row r="2413" spans="1:3">
      <c r="A2413" s="311"/>
      <c r="B2413" s="311"/>
      <c r="C2413" s="100" t="s">
        <v>1355</v>
      </c>
    </row>
    <row r="2414" spans="1:3" ht="60">
      <c r="A2414" s="311"/>
      <c r="B2414" s="311"/>
      <c r="C2414" s="100" t="s">
        <v>2009</v>
      </c>
    </row>
    <row r="2415" spans="1:3">
      <c r="A2415" s="311"/>
      <c r="B2415" s="311"/>
      <c r="C2415" s="100" t="s">
        <v>1955</v>
      </c>
    </row>
    <row r="2416" spans="1:3">
      <c r="A2416" s="311"/>
      <c r="B2416" s="311"/>
      <c r="C2416" s="100" t="s">
        <v>2010</v>
      </c>
    </row>
    <row r="2417" spans="1:3">
      <c r="A2417" s="311"/>
      <c r="B2417" s="311"/>
      <c r="C2417" s="100" t="s">
        <v>2011</v>
      </c>
    </row>
    <row r="2418" spans="1:3">
      <c r="A2418" s="311"/>
      <c r="B2418" s="311"/>
      <c r="C2418" s="100" t="s">
        <v>2012</v>
      </c>
    </row>
    <row r="2419" spans="1:3" ht="75.75" thickBot="1">
      <c r="A2419" s="312"/>
      <c r="B2419" s="312"/>
      <c r="C2419" s="95" t="s">
        <v>2041</v>
      </c>
    </row>
    <row r="2420" spans="1:3">
      <c r="A2420" s="310" t="s">
        <v>391</v>
      </c>
      <c r="B2420" s="310" t="s">
        <v>2</v>
      </c>
      <c r="C2420" s="99" t="s">
        <v>392</v>
      </c>
    </row>
    <row r="2421" spans="1:3" ht="60">
      <c r="A2421" s="311"/>
      <c r="B2421" s="311"/>
      <c r="C2421" s="100" t="s">
        <v>2084</v>
      </c>
    </row>
    <row r="2422" spans="1:3">
      <c r="A2422" s="311"/>
      <c r="B2422" s="311"/>
      <c r="C2422" s="100" t="s">
        <v>1355</v>
      </c>
    </row>
    <row r="2423" spans="1:3" ht="60">
      <c r="A2423" s="311"/>
      <c r="B2423" s="311"/>
      <c r="C2423" s="100" t="s">
        <v>2009</v>
      </c>
    </row>
    <row r="2424" spans="1:3">
      <c r="A2424" s="311"/>
      <c r="B2424" s="311"/>
      <c r="C2424" s="100" t="s">
        <v>1955</v>
      </c>
    </row>
    <row r="2425" spans="1:3">
      <c r="A2425" s="311"/>
      <c r="B2425" s="311"/>
      <c r="C2425" s="100" t="s">
        <v>2010</v>
      </c>
    </row>
    <row r="2426" spans="1:3">
      <c r="A2426" s="311"/>
      <c r="B2426" s="311"/>
      <c r="C2426" s="100" t="s">
        <v>2011</v>
      </c>
    </row>
    <row r="2427" spans="1:3">
      <c r="A2427" s="311"/>
      <c r="B2427" s="311"/>
      <c r="C2427" s="100" t="s">
        <v>2012</v>
      </c>
    </row>
    <row r="2428" spans="1:3">
      <c r="A2428" s="311"/>
      <c r="B2428" s="311"/>
      <c r="C2428" s="100" t="s">
        <v>1475</v>
      </c>
    </row>
    <row r="2429" spans="1:3" ht="60.75" thickBot="1">
      <c r="A2429" s="312"/>
      <c r="B2429" s="312"/>
      <c r="C2429" s="95" t="s">
        <v>2016</v>
      </c>
    </row>
    <row r="2430" spans="1:3">
      <c r="A2430" s="310" t="s">
        <v>393</v>
      </c>
      <c r="B2430" s="310" t="s">
        <v>2</v>
      </c>
      <c r="C2430" s="99" t="s">
        <v>394</v>
      </c>
    </row>
    <row r="2431" spans="1:3" ht="75">
      <c r="A2431" s="311"/>
      <c r="B2431" s="311"/>
      <c r="C2431" s="100" t="s">
        <v>2085</v>
      </c>
    </row>
    <row r="2432" spans="1:3">
      <c r="A2432" s="311"/>
      <c r="B2432" s="311"/>
      <c r="C2432" s="100" t="s">
        <v>1355</v>
      </c>
    </row>
    <row r="2433" spans="1:3" ht="60">
      <c r="A2433" s="311"/>
      <c r="B2433" s="311"/>
      <c r="C2433" s="100" t="s">
        <v>2009</v>
      </c>
    </row>
    <row r="2434" spans="1:3">
      <c r="A2434" s="311"/>
      <c r="B2434" s="311"/>
      <c r="C2434" s="100" t="s">
        <v>1955</v>
      </c>
    </row>
    <row r="2435" spans="1:3">
      <c r="A2435" s="311"/>
      <c r="B2435" s="311"/>
      <c r="C2435" s="100" t="s">
        <v>2010</v>
      </c>
    </row>
    <row r="2436" spans="1:3">
      <c r="A2436" s="311"/>
      <c r="B2436" s="311"/>
      <c r="C2436" s="100" t="s">
        <v>2011</v>
      </c>
    </row>
    <row r="2437" spans="1:3">
      <c r="A2437" s="311"/>
      <c r="B2437" s="311"/>
      <c r="C2437" s="100" t="s">
        <v>2012</v>
      </c>
    </row>
    <row r="2438" spans="1:3">
      <c r="A2438" s="311"/>
      <c r="B2438" s="311"/>
      <c r="C2438" s="100" t="s">
        <v>1475</v>
      </c>
    </row>
    <row r="2439" spans="1:3" ht="60.75" thickBot="1">
      <c r="A2439" s="312"/>
      <c r="B2439" s="312"/>
      <c r="C2439" s="95" t="s">
        <v>2016</v>
      </c>
    </row>
    <row r="2440" spans="1:3">
      <c r="A2440" s="310" t="s">
        <v>395</v>
      </c>
      <c r="B2440" s="310" t="s">
        <v>2</v>
      </c>
      <c r="C2440" s="99" t="s">
        <v>396</v>
      </c>
    </row>
    <row r="2441" spans="1:3" ht="75">
      <c r="A2441" s="311"/>
      <c r="B2441" s="311"/>
      <c r="C2441" s="100" t="s">
        <v>2086</v>
      </c>
    </row>
    <row r="2442" spans="1:3">
      <c r="A2442" s="311"/>
      <c r="B2442" s="311"/>
      <c r="C2442" s="100" t="s">
        <v>1355</v>
      </c>
    </row>
    <row r="2443" spans="1:3" ht="60">
      <c r="A2443" s="311"/>
      <c r="B2443" s="311"/>
      <c r="C2443" s="100" t="s">
        <v>2009</v>
      </c>
    </row>
    <row r="2444" spans="1:3">
      <c r="A2444" s="311"/>
      <c r="B2444" s="311"/>
      <c r="C2444" s="100" t="s">
        <v>1955</v>
      </c>
    </row>
    <row r="2445" spans="1:3">
      <c r="A2445" s="311"/>
      <c r="B2445" s="311"/>
      <c r="C2445" s="100" t="s">
        <v>2010</v>
      </c>
    </row>
    <row r="2446" spans="1:3">
      <c r="A2446" s="311"/>
      <c r="B2446" s="311"/>
      <c r="C2446" s="100" t="s">
        <v>2011</v>
      </c>
    </row>
    <row r="2447" spans="1:3">
      <c r="A2447" s="311"/>
      <c r="B2447" s="311"/>
      <c r="C2447" s="100" t="s">
        <v>2012</v>
      </c>
    </row>
    <row r="2448" spans="1:3">
      <c r="A2448" s="311"/>
      <c r="B2448" s="311"/>
      <c r="C2448" s="100" t="s">
        <v>1475</v>
      </c>
    </row>
    <row r="2449" spans="1:3" ht="60.75" thickBot="1">
      <c r="A2449" s="312"/>
      <c r="B2449" s="312"/>
      <c r="C2449" s="95" t="s">
        <v>2016</v>
      </c>
    </row>
    <row r="2450" spans="1:3">
      <c r="A2450" s="310" t="s">
        <v>397</v>
      </c>
      <c r="B2450" s="310" t="s">
        <v>2</v>
      </c>
      <c r="C2450" s="99" t="s">
        <v>398</v>
      </c>
    </row>
    <row r="2451" spans="1:3" ht="60">
      <c r="A2451" s="311"/>
      <c r="B2451" s="311"/>
      <c r="C2451" s="100" t="s">
        <v>2087</v>
      </c>
    </row>
    <row r="2452" spans="1:3">
      <c r="A2452" s="311"/>
      <c r="B2452" s="311"/>
      <c r="C2452" s="100" t="s">
        <v>1355</v>
      </c>
    </row>
    <row r="2453" spans="1:3" ht="60">
      <c r="A2453" s="311"/>
      <c r="B2453" s="311"/>
      <c r="C2453" s="100" t="s">
        <v>2009</v>
      </c>
    </row>
    <row r="2454" spans="1:3">
      <c r="A2454" s="311"/>
      <c r="B2454" s="311"/>
      <c r="C2454" s="100" t="s">
        <v>1955</v>
      </c>
    </row>
    <row r="2455" spans="1:3">
      <c r="A2455" s="311"/>
      <c r="B2455" s="311"/>
      <c r="C2455" s="100" t="s">
        <v>2010</v>
      </c>
    </row>
    <row r="2456" spans="1:3">
      <c r="A2456" s="311"/>
      <c r="B2456" s="311"/>
      <c r="C2456" s="100" t="s">
        <v>2011</v>
      </c>
    </row>
    <row r="2457" spans="1:3">
      <c r="A2457" s="311"/>
      <c r="B2457" s="311"/>
      <c r="C2457" s="100" t="s">
        <v>2012</v>
      </c>
    </row>
    <row r="2458" spans="1:3">
      <c r="A2458" s="311"/>
      <c r="B2458" s="311"/>
      <c r="C2458" s="100" t="s">
        <v>1475</v>
      </c>
    </row>
    <row r="2459" spans="1:3" ht="60.75" thickBot="1">
      <c r="A2459" s="312"/>
      <c r="B2459" s="312"/>
      <c r="C2459" s="95" t="s">
        <v>2016</v>
      </c>
    </row>
    <row r="2460" spans="1:3">
      <c r="A2460" s="310" t="s">
        <v>399</v>
      </c>
      <c r="B2460" s="310" t="s">
        <v>2</v>
      </c>
      <c r="C2460" s="99" t="s">
        <v>400</v>
      </c>
    </row>
    <row r="2461" spans="1:3" ht="60">
      <c r="A2461" s="311"/>
      <c r="B2461" s="311"/>
      <c r="C2461" s="100" t="s">
        <v>2088</v>
      </c>
    </row>
    <row r="2462" spans="1:3">
      <c r="A2462" s="311"/>
      <c r="B2462" s="311"/>
      <c r="C2462" s="100" t="s">
        <v>1355</v>
      </c>
    </row>
    <row r="2463" spans="1:3" ht="60">
      <c r="A2463" s="311"/>
      <c r="B2463" s="311"/>
      <c r="C2463" s="100" t="s">
        <v>2009</v>
      </c>
    </row>
    <row r="2464" spans="1:3">
      <c r="A2464" s="311"/>
      <c r="B2464" s="311"/>
      <c r="C2464" s="100" t="s">
        <v>1955</v>
      </c>
    </row>
    <row r="2465" spans="1:3">
      <c r="A2465" s="311"/>
      <c r="B2465" s="311"/>
      <c r="C2465" s="100" t="s">
        <v>2010</v>
      </c>
    </row>
    <row r="2466" spans="1:3">
      <c r="A2466" s="311"/>
      <c r="B2466" s="311"/>
      <c r="C2466" s="100" t="s">
        <v>2011</v>
      </c>
    </row>
    <row r="2467" spans="1:3">
      <c r="A2467" s="311"/>
      <c r="B2467" s="311"/>
      <c r="C2467" s="100" t="s">
        <v>2012</v>
      </c>
    </row>
    <row r="2468" spans="1:3">
      <c r="A2468" s="311"/>
      <c r="B2468" s="311"/>
      <c r="C2468" s="100" t="s">
        <v>1475</v>
      </c>
    </row>
    <row r="2469" spans="1:3" ht="60.75" thickBot="1">
      <c r="A2469" s="312"/>
      <c r="B2469" s="312"/>
      <c r="C2469" s="95" t="s">
        <v>2019</v>
      </c>
    </row>
    <row r="2470" spans="1:3">
      <c r="A2470" s="310" t="s">
        <v>401</v>
      </c>
      <c r="B2470" s="310" t="s">
        <v>2</v>
      </c>
      <c r="C2470" s="99" t="s">
        <v>402</v>
      </c>
    </row>
    <row r="2471" spans="1:3" ht="60">
      <c r="A2471" s="311"/>
      <c r="B2471" s="311"/>
      <c r="C2471" s="100" t="s">
        <v>2089</v>
      </c>
    </row>
    <row r="2472" spans="1:3">
      <c r="A2472" s="311"/>
      <c r="B2472" s="311"/>
      <c r="C2472" s="100" t="s">
        <v>1355</v>
      </c>
    </row>
    <row r="2473" spans="1:3" ht="60">
      <c r="A2473" s="311"/>
      <c r="B2473" s="311"/>
      <c r="C2473" s="100" t="s">
        <v>2009</v>
      </c>
    </row>
    <row r="2474" spans="1:3">
      <c r="A2474" s="311"/>
      <c r="B2474" s="311"/>
      <c r="C2474" s="100" t="s">
        <v>1955</v>
      </c>
    </row>
    <row r="2475" spans="1:3">
      <c r="A2475" s="311"/>
      <c r="B2475" s="311"/>
      <c r="C2475" s="100" t="s">
        <v>2010</v>
      </c>
    </row>
    <row r="2476" spans="1:3">
      <c r="A2476" s="311"/>
      <c r="B2476" s="311"/>
      <c r="C2476" s="100" t="s">
        <v>2011</v>
      </c>
    </row>
    <row r="2477" spans="1:3">
      <c r="A2477" s="311"/>
      <c r="B2477" s="311"/>
      <c r="C2477" s="100" t="s">
        <v>2012</v>
      </c>
    </row>
    <row r="2478" spans="1:3" ht="75.75" thickBot="1">
      <c r="A2478" s="312"/>
      <c r="B2478" s="312"/>
      <c r="C2478" s="95" t="s">
        <v>2041</v>
      </c>
    </row>
    <row r="2479" spans="1:3">
      <c r="A2479" s="310" t="s">
        <v>403</v>
      </c>
      <c r="B2479" s="310" t="s">
        <v>2</v>
      </c>
      <c r="C2479" s="99" t="s">
        <v>404</v>
      </c>
    </row>
    <row r="2480" spans="1:3" ht="60">
      <c r="A2480" s="311"/>
      <c r="B2480" s="311"/>
      <c r="C2480" s="100" t="s">
        <v>2090</v>
      </c>
    </row>
    <row r="2481" spans="1:3">
      <c r="A2481" s="311"/>
      <c r="B2481" s="311"/>
      <c r="C2481" s="100" t="s">
        <v>1355</v>
      </c>
    </row>
    <row r="2482" spans="1:3" ht="60">
      <c r="A2482" s="311"/>
      <c r="B2482" s="311"/>
      <c r="C2482" s="100" t="s">
        <v>2009</v>
      </c>
    </row>
    <row r="2483" spans="1:3">
      <c r="A2483" s="311"/>
      <c r="B2483" s="311"/>
      <c r="C2483" s="100" t="s">
        <v>1955</v>
      </c>
    </row>
    <row r="2484" spans="1:3">
      <c r="A2484" s="311"/>
      <c r="B2484" s="311"/>
      <c r="C2484" s="100" t="s">
        <v>2010</v>
      </c>
    </row>
    <row r="2485" spans="1:3">
      <c r="A2485" s="311"/>
      <c r="B2485" s="311"/>
      <c r="C2485" s="100" t="s">
        <v>2011</v>
      </c>
    </row>
    <row r="2486" spans="1:3">
      <c r="A2486" s="311"/>
      <c r="B2486" s="311"/>
      <c r="C2486" s="100" t="s">
        <v>2012</v>
      </c>
    </row>
    <row r="2487" spans="1:3">
      <c r="A2487" s="311"/>
      <c r="B2487" s="311"/>
      <c r="C2487" s="100" t="s">
        <v>1475</v>
      </c>
    </row>
    <row r="2488" spans="1:3" ht="60.75" thickBot="1">
      <c r="A2488" s="312"/>
      <c r="B2488" s="312"/>
      <c r="C2488" s="95" t="s">
        <v>2019</v>
      </c>
    </row>
    <row r="2489" spans="1:3">
      <c r="A2489" s="310" t="s">
        <v>405</v>
      </c>
      <c r="B2489" s="310" t="s">
        <v>2</v>
      </c>
      <c r="C2489" s="99" t="s">
        <v>406</v>
      </c>
    </row>
    <row r="2490" spans="1:3" ht="90">
      <c r="A2490" s="311"/>
      <c r="B2490" s="311"/>
      <c r="C2490" s="100" t="s">
        <v>2091</v>
      </c>
    </row>
    <row r="2491" spans="1:3" ht="60">
      <c r="A2491" s="311"/>
      <c r="B2491" s="311"/>
      <c r="C2491" s="100" t="s">
        <v>2092</v>
      </c>
    </row>
    <row r="2492" spans="1:3" ht="45.75" thickBot="1">
      <c r="A2492" s="312"/>
      <c r="B2492" s="312"/>
      <c r="C2492" s="95" t="s">
        <v>2093</v>
      </c>
    </row>
    <row r="2493" spans="1:3">
      <c r="A2493" s="310" t="s">
        <v>407</v>
      </c>
      <c r="B2493" s="310" t="s">
        <v>2</v>
      </c>
      <c r="C2493" s="99" t="s">
        <v>408</v>
      </c>
    </row>
    <row r="2494" spans="1:3" ht="75">
      <c r="A2494" s="311"/>
      <c r="B2494" s="311"/>
      <c r="C2494" s="100" t="s">
        <v>2094</v>
      </c>
    </row>
    <row r="2495" spans="1:3" ht="60">
      <c r="A2495" s="311"/>
      <c r="B2495" s="311"/>
      <c r="C2495" s="100" t="s">
        <v>2092</v>
      </c>
    </row>
    <row r="2496" spans="1:3" ht="45.75" thickBot="1">
      <c r="A2496" s="312"/>
      <c r="B2496" s="312"/>
      <c r="C2496" s="95" t="s">
        <v>2093</v>
      </c>
    </row>
    <row r="2497" spans="1:3">
      <c r="A2497" s="310" t="s">
        <v>409</v>
      </c>
      <c r="B2497" s="310" t="s">
        <v>2</v>
      </c>
      <c r="C2497" s="99" t="s">
        <v>410</v>
      </c>
    </row>
    <row r="2498" spans="1:3" ht="75">
      <c r="A2498" s="311"/>
      <c r="B2498" s="311"/>
      <c r="C2498" s="100" t="s">
        <v>2095</v>
      </c>
    </row>
    <row r="2499" spans="1:3" ht="60">
      <c r="A2499" s="311"/>
      <c r="B2499" s="311"/>
      <c r="C2499" s="100" t="s">
        <v>2092</v>
      </c>
    </row>
    <row r="2500" spans="1:3" ht="45.75" thickBot="1">
      <c r="A2500" s="312"/>
      <c r="B2500" s="312"/>
      <c r="C2500" s="95" t="s">
        <v>2093</v>
      </c>
    </row>
    <row r="2501" spans="1:3">
      <c r="A2501" s="310" t="s">
        <v>411</v>
      </c>
      <c r="B2501" s="310" t="s">
        <v>2</v>
      </c>
      <c r="C2501" s="99" t="s">
        <v>412</v>
      </c>
    </row>
    <row r="2502" spans="1:3" ht="45">
      <c r="A2502" s="311"/>
      <c r="B2502" s="311"/>
      <c r="C2502" s="100" t="s">
        <v>2096</v>
      </c>
    </row>
    <row r="2503" spans="1:3">
      <c r="A2503" s="311"/>
      <c r="B2503" s="311"/>
      <c r="C2503" s="99" t="s">
        <v>1346</v>
      </c>
    </row>
    <row r="2504" spans="1:3" ht="45">
      <c r="A2504" s="311"/>
      <c r="B2504" s="311"/>
      <c r="C2504" s="100" t="s">
        <v>1799</v>
      </c>
    </row>
    <row r="2505" spans="1:3">
      <c r="A2505" s="311"/>
      <c r="B2505" s="311"/>
      <c r="C2505" s="100" t="s">
        <v>2097</v>
      </c>
    </row>
    <row r="2506" spans="1:3" ht="30">
      <c r="A2506" s="311"/>
      <c r="B2506" s="311"/>
      <c r="C2506" s="100" t="s">
        <v>2098</v>
      </c>
    </row>
    <row r="2507" spans="1:3">
      <c r="A2507" s="311"/>
      <c r="B2507" s="311"/>
      <c r="C2507" s="99" t="s">
        <v>1392</v>
      </c>
    </row>
    <row r="2508" spans="1:3">
      <c r="A2508" s="311"/>
      <c r="B2508" s="311"/>
      <c r="C2508" s="100" t="s">
        <v>2099</v>
      </c>
    </row>
    <row r="2509" spans="1:3">
      <c r="A2509" s="311"/>
      <c r="B2509" s="311"/>
      <c r="C2509" s="100" t="s">
        <v>2100</v>
      </c>
    </row>
    <row r="2510" spans="1:3">
      <c r="A2510" s="311"/>
      <c r="B2510" s="311"/>
      <c r="C2510" s="100" t="s">
        <v>2101</v>
      </c>
    </row>
    <row r="2511" spans="1:3">
      <c r="A2511" s="311"/>
      <c r="B2511" s="311"/>
      <c r="C2511" s="100" t="s">
        <v>1469</v>
      </c>
    </row>
    <row r="2512" spans="1:3">
      <c r="A2512" s="311"/>
      <c r="B2512" s="311"/>
      <c r="C2512" s="99" t="s">
        <v>1355</v>
      </c>
    </row>
    <row r="2513" spans="1:3" ht="90">
      <c r="A2513" s="311"/>
      <c r="B2513" s="311"/>
      <c r="C2513" s="100" t="s">
        <v>2102</v>
      </c>
    </row>
    <row r="2514" spans="1:3">
      <c r="A2514" s="311"/>
      <c r="B2514" s="311"/>
      <c r="C2514" s="99" t="s">
        <v>1475</v>
      </c>
    </row>
    <row r="2515" spans="1:3" ht="45.75" thickBot="1">
      <c r="A2515" s="312"/>
      <c r="B2515" s="312"/>
      <c r="C2515" s="95" t="s">
        <v>1358</v>
      </c>
    </row>
    <row r="2516" spans="1:3">
      <c r="A2516" s="310" t="s">
        <v>413</v>
      </c>
      <c r="B2516" s="310" t="s">
        <v>2</v>
      </c>
      <c r="C2516" s="99" t="s">
        <v>414</v>
      </c>
    </row>
    <row r="2517" spans="1:3" ht="30">
      <c r="A2517" s="311"/>
      <c r="B2517" s="311"/>
      <c r="C2517" s="100" t="s">
        <v>2103</v>
      </c>
    </row>
    <row r="2518" spans="1:3">
      <c r="A2518" s="311"/>
      <c r="B2518" s="311"/>
      <c r="C2518" s="99" t="s">
        <v>1346</v>
      </c>
    </row>
    <row r="2519" spans="1:3" ht="45">
      <c r="A2519" s="311"/>
      <c r="B2519" s="311"/>
      <c r="C2519" s="100" t="s">
        <v>1799</v>
      </c>
    </row>
    <row r="2520" spans="1:3">
      <c r="A2520" s="311"/>
      <c r="B2520" s="311"/>
      <c r="C2520" s="100" t="s">
        <v>2097</v>
      </c>
    </row>
    <row r="2521" spans="1:3" ht="30">
      <c r="A2521" s="311"/>
      <c r="B2521" s="311"/>
      <c r="C2521" s="100" t="s">
        <v>2098</v>
      </c>
    </row>
    <row r="2522" spans="1:3">
      <c r="A2522" s="311"/>
      <c r="B2522" s="311"/>
      <c r="C2522" s="99" t="s">
        <v>1392</v>
      </c>
    </row>
    <row r="2523" spans="1:3" ht="30">
      <c r="A2523" s="311"/>
      <c r="B2523" s="311"/>
      <c r="C2523" s="100" t="s">
        <v>2104</v>
      </c>
    </row>
    <row r="2524" spans="1:3">
      <c r="A2524" s="311"/>
      <c r="B2524" s="311"/>
      <c r="C2524" s="100" t="s">
        <v>2105</v>
      </c>
    </row>
    <row r="2525" spans="1:3">
      <c r="A2525" s="311"/>
      <c r="B2525" s="311"/>
      <c r="C2525" s="100" t="s">
        <v>2106</v>
      </c>
    </row>
    <row r="2526" spans="1:3">
      <c r="A2526" s="311"/>
      <c r="B2526" s="311"/>
      <c r="C2526" s="100" t="s">
        <v>2101</v>
      </c>
    </row>
    <row r="2527" spans="1:3">
      <c r="A2527" s="311"/>
      <c r="B2527" s="311"/>
      <c r="C2527" s="100" t="s">
        <v>1469</v>
      </c>
    </row>
    <row r="2528" spans="1:3">
      <c r="A2528" s="311"/>
      <c r="B2528" s="311"/>
      <c r="C2528" s="99" t="s">
        <v>1355</v>
      </c>
    </row>
    <row r="2529" spans="1:3" ht="90">
      <c r="A2529" s="311"/>
      <c r="B2529" s="311"/>
      <c r="C2529" s="100" t="s">
        <v>2107</v>
      </c>
    </row>
    <row r="2530" spans="1:3">
      <c r="A2530" s="311"/>
      <c r="B2530" s="311"/>
      <c r="C2530" s="99" t="s">
        <v>1475</v>
      </c>
    </row>
    <row r="2531" spans="1:3" ht="45.75" thickBot="1">
      <c r="A2531" s="312"/>
      <c r="B2531" s="312"/>
      <c r="C2531" s="95" t="s">
        <v>1358</v>
      </c>
    </row>
    <row r="2532" spans="1:3" ht="30">
      <c r="A2532" s="310" t="s">
        <v>415</v>
      </c>
      <c r="B2532" s="310" t="s">
        <v>2</v>
      </c>
      <c r="C2532" s="99" t="s">
        <v>416</v>
      </c>
    </row>
    <row r="2533" spans="1:3" ht="45">
      <c r="A2533" s="311"/>
      <c r="B2533" s="311"/>
      <c r="C2533" s="100" t="s">
        <v>2108</v>
      </c>
    </row>
    <row r="2534" spans="1:3">
      <c r="A2534" s="311"/>
      <c r="B2534" s="311"/>
      <c r="C2534" s="99" t="s">
        <v>1346</v>
      </c>
    </row>
    <row r="2535" spans="1:3" ht="45">
      <c r="A2535" s="311"/>
      <c r="B2535" s="311"/>
      <c r="C2535" s="100" t="s">
        <v>1799</v>
      </c>
    </row>
    <row r="2536" spans="1:3">
      <c r="A2536" s="311"/>
      <c r="B2536" s="311"/>
      <c r="C2536" s="100" t="s">
        <v>2097</v>
      </c>
    </row>
    <row r="2537" spans="1:3" ht="30">
      <c r="A2537" s="311"/>
      <c r="B2537" s="311"/>
      <c r="C2537" s="100" t="s">
        <v>2098</v>
      </c>
    </row>
    <row r="2538" spans="1:3">
      <c r="A2538" s="311"/>
      <c r="B2538" s="311"/>
      <c r="C2538" s="99" t="s">
        <v>1392</v>
      </c>
    </row>
    <row r="2539" spans="1:3" ht="30">
      <c r="A2539" s="311"/>
      <c r="B2539" s="311"/>
      <c r="C2539" s="100" t="s">
        <v>2109</v>
      </c>
    </row>
    <row r="2540" spans="1:3" ht="45">
      <c r="A2540" s="311"/>
      <c r="B2540" s="311"/>
      <c r="C2540" s="100" t="s">
        <v>2110</v>
      </c>
    </row>
    <row r="2541" spans="1:3">
      <c r="A2541" s="311"/>
      <c r="B2541" s="311"/>
      <c r="C2541" s="100" t="s">
        <v>2111</v>
      </c>
    </row>
    <row r="2542" spans="1:3">
      <c r="A2542" s="311"/>
      <c r="B2542" s="311"/>
      <c r="C2542" s="100" t="s">
        <v>2106</v>
      </c>
    </row>
    <row r="2543" spans="1:3">
      <c r="A2543" s="311"/>
      <c r="B2543" s="311"/>
      <c r="C2543" s="100" t="s">
        <v>2101</v>
      </c>
    </row>
    <row r="2544" spans="1:3">
      <c r="A2544" s="311"/>
      <c r="B2544" s="311"/>
      <c r="C2544" s="100" t="s">
        <v>1469</v>
      </c>
    </row>
    <row r="2545" spans="1:3">
      <c r="A2545" s="311"/>
      <c r="B2545" s="311"/>
      <c r="C2545" s="99" t="s">
        <v>1355</v>
      </c>
    </row>
    <row r="2546" spans="1:3" ht="90">
      <c r="A2546" s="311"/>
      <c r="B2546" s="311"/>
      <c r="C2546" s="100" t="s">
        <v>2112</v>
      </c>
    </row>
    <row r="2547" spans="1:3">
      <c r="A2547" s="311"/>
      <c r="B2547" s="311"/>
      <c r="C2547" s="99" t="s">
        <v>1475</v>
      </c>
    </row>
    <row r="2548" spans="1:3" ht="45.75" thickBot="1">
      <c r="A2548" s="312"/>
      <c r="B2548" s="312"/>
      <c r="C2548" s="95" t="s">
        <v>1358</v>
      </c>
    </row>
    <row r="2549" spans="1:3">
      <c r="A2549" s="310" t="s">
        <v>417</v>
      </c>
      <c r="B2549" s="310" t="s">
        <v>2</v>
      </c>
      <c r="C2549" s="99" t="s">
        <v>418</v>
      </c>
    </row>
    <row r="2550" spans="1:3" ht="75">
      <c r="A2550" s="311"/>
      <c r="B2550" s="311"/>
      <c r="C2550" s="100" t="s">
        <v>2113</v>
      </c>
    </row>
    <row r="2551" spans="1:3">
      <c r="A2551" s="311"/>
      <c r="B2551" s="311"/>
      <c r="C2551" s="99" t="s">
        <v>1346</v>
      </c>
    </row>
    <row r="2552" spans="1:3" ht="45">
      <c r="A2552" s="311"/>
      <c r="B2552" s="311"/>
      <c r="C2552" s="100" t="s">
        <v>1799</v>
      </c>
    </row>
    <row r="2553" spans="1:3">
      <c r="A2553" s="311"/>
      <c r="B2553" s="311"/>
      <c r="C2553" s="100" t="s">
        <v>2097</v>
      </c>
    </row>
    <row r="2554" spans="1:3" ht="30">
      <c r="A2554" s="311"/>
      <c r="B2554" s="311"/>
      <c r="C2554" s="100" t="s">
        <v>2098</v>
      </c>
    </row>
    <row r="2555" spans="1:3">
      <c r="A2555" s="311"/>
      <c r="B2555" s="311"/>
      <c r="C2555" s="99" t="s">
        <v>1392</v>
      </c>
    </row>
    <row r="2556" spans="1:3">
      <c r="A2556" s="311"/>
      <c r="B2556" s="311"/>
      <c r="C2556" s="100" t="s">
        <v>2114</v>
      </c>
    </row>
    <row r="2557" spans="1:3">
      <c r="A2557" s="311"/>
      <c r="B2557" s="311"/>
      <c r="C2557" s="100" t="s">
        <v>2106</v>
      </c>
    </row>
    <row r="2558" spans="1:3">
      <c r="A2558" s="311"/>
      <c r="B2558" s="311"/>
      <c r="C2558" s="100" t="s">
        <v>2101</v>
      </c>
    </row>
    <row r="2559" spans="1:3">
      <c r="A2559" s="311"/>
      <c r="B2559" s="311"/>
      <c r="C2559" s="100" t="s">
        <v>1469</v>
      </c>
    </row>
    <row r="2560" spans="1:3">
      <c r="A2560" s="311"/>
      <c r="B2560" s="311"/>
      <c r="C2560" s="99" t="s">
        <v>1355</v>
      </c>
    </row>
    <row r="2561" spans="1:3" ht="90">
      <c r="A2561" s="311"/>
      <c r="B2561" s="311"/>
      <c r="C2561" s="100" t="s">
        <v>2115</v>
      </c>
    </row>
    <row r="2562" spans="1:3">
      <c r="A2562" s="311"/>
      <c r="B2562" s="311"/>
      <c r="C2562" s="99" t="s">
        <v>1475</v>
      </c>
    </row>
    <row r="2563" spans="1:3" ht="45.75" thickBot="1">
      <c r="A2563" s="312"/>
      <c r="B2563" s="312"/>
      <c r="C2563" s="95" t="s">
        <v>1358</v>
      </c>
    </row>
    <row r="2564" spans="1:3" ht="45">
      <c r="A2564" s="310" t="s">
        <v>420</v>
      </c>
      <c r="B2564" s="310" t="s">
        <v>25</v>
      </c>
      <c r="C2564" s="99" t="s">
        <v>421</v>
      </c>
    </row>
    <row r="2565" spans="1:3" ht="210">
      <c r="A2565" s="311"/>
      <c r="B2565" s="311"/>
      <c r="C2565" s="100" t="s">
        <v>2116</v>
      </c>
    </row>
    <row r="2566" spans="1:3">
      <c r="A2566" s="311"/>
      <c r="B2566" s="311"/>
      <c r="C2566" s="99" t="s">
        <v>1346</v>
      </c>
    </row>
    <row r="2567" spans="1:3" ht="45">
      <c r="A2567" s="311"/>
      <c r="B2567" s="311"/>
      <c r="C2567" s="100" t="s">
        <v>1799</v>
      </c>
    </row>
    <row r="2568" spans="1:3">
      <c r="A2568" s="311"/>
      <c r="B2568" s="311"/>
      <c r="C2568" s="100" t="s">
        <v>2117</v>
      </c>
    </row>
    <row r="2569" spans="1:3" ht="30">
      <c r="A2569" s="311"/>
      <c r="B2569" s="311"/>
      <c r="C2569" s="100" t="s">
        <v>2118</v>
      </c>
    </row>
    <row r="2570" spans="1:3">
      <c r="A2570" s="311"/>
      <c r="B2570" s="311"/>
      <c r="C2570" s="99" t="s">
        <v>1392</v>
      </c>
    </row>
    <row r="2571" spans="1:3">
      <c r="A2571" s="311"/>
      <c r="B2571" s="311"/>
      <c r="C2571" s="100" t="s">
        <v>2119</v>
      </c>
    </row>
    <row r="2572" spans="1:3">
      <c r="A2572" s="311"/>
      <c r="B2572" s="311"/>
      <c r="C2572" s="100" t="s">
        <v>2120</v>
      </c>
    </row>
    <row r="2573" spans="1:3">
      <c r="A2573" s="311"/>
      <c r="B2573" s="311"/>
      <c r="C2573" s="100" t="s">
        <v>2121</v>
      </c>
    </row>
    <row r="2574" spans="1:3">
      <c r="A2574" s="311"/>
      <c r="B2574" s="311"/>
      <c r="C2574" s="100" t="s">
        <v>1469</v>
      </c>
    </row>
    <row r="2575" spans="1:3">
      <c r="A2575" s="311"/>
      <c r="B2575" s="311"/>
      <c r="C2575" s="99" t="s">
        <v>1470</v>
      </c>
    </row>
    <row r="2576" spans="1:3">
      <c r="A2576" s="311"/>
      <c r="B2576" s="311"/>
      <c r="C2576" s="100" t="s">
        <v>2122</v>
      </c>
    </row>
    <row r="2577" spans="1:3">
      <c r="A2577" s="311"/>
      <c r="B2577" s="311"/>
      <c r="C2577" s="100" t="s">
        <v>1806</v>
      </c>
    </row>
    <row r="2578" spans="1:3">
      <c r="A2578" s="311"/>
      <c r="B2578" s="311"/>
      <c r="C2578" s="100" t="s">
        <v>2123</v>
      </c>
    </row>
    <row r="2579" spans="1:3">
      <c r="A2579" s="311"/>
      <c r="B2579" s="311"/>
      <c r="C2579" s="100" t="s">
        <v>1808</v>
      </c>
    </row>
    <row r="2580" spans="1:3">
      <c r="A2580" s="311"/>
      <c r="B2580" s="311"/>
      <c r="C2580" s="99" t="s">
        <v>1355</v>
      </c>
    </row>
    <row r="2581" spans="1:3" ht="105">
      <c r="A2581" s="311"/>
      <c r="B2581" s="311"/>
      <c r="C2581" s="100" t="s">
        <v>2124</v>
      </c>
    </row>
    <row r="2582" spans="1:3">
      <c r="A2582" s="311"/>
      <c r="B2582" s="311"/>
      <c r="C2582" s="99" t="s">
        <v>1475</v>
      </c>
    </row>
    <row r="2583" spans="1:3" ht="45.75" thickBot="1">
      <c r="A2583" s="312"/>
      <c r="B2583" s="312"/>
      <c r="C2583" s="95" t="s">
        <v>1358</v>
      </c>
    </row>
    <row r="2584" spans="1:3" ht="45">
      <c r="A2584" s="310" t="s">
        <v>422</v>
      </c>
      <c r="B2584" s="310" t="s">
        <v>25</v>
      </c>
      <c r="C2584" s="99" t="s">
        <v>423</v>
      </c>
    </row>
    <row r="2585" spans="1:3" ht="210">
      <c r="A2585" s="311"/>
      <c r="B2585" s="311"/>
      <c r="C2585" s="100" t="s">
        <v>2125</v>
      </c>
    </row>
    <row r="2586" spans="1:3">
      <c r="A2586" s="311"/>
      <c r="B2586" s="311"/>
      <c r="C2586" s="99" t="s">
        <v>1346</v>
      </c>
    </row>
    <row r="2587" spans="1:3" ht="45">
      <c r="A2587" s="311"/>
      <c r="B2587" s="311"/>
      <c r="C2587" s="100" t="s">
        <v>1799</v>
      </c>
    </row>
    <row r="2588" spans="1:3">
      <c r="A2588" s="311"/>
      <c r="B2588" s="311"/>
      <c r="C2588" s="100" t="s">
        <v>2117</v>
      </c>
    </row>
    <row r="2589" spans="1:3" ht="30">
      <c r="A2589" s="311"/>
      <c r="B2589" s="311"/>
      <c r="C2589" s="100" t="s">
        <v>2118</v>
      </c>
    </row>
    <row r="2590" spans="1:3">
      <c r="A2590" s="311"/>
      <c r="B2590" s="311"/>
      <c r="C2590" s="99" t="s">
        <v>1392</v>
      </c>
    </row>
    <row r="2591" spans="1:3">
      <c r="A2591" s="311"/>
      <c r="B2591" s="311"/>
      <c r="C2591" s="100" t="s">
        <v>2119</v>
      </c>
    </row>
    <row r="2592" spans="1:3">
      <c r="A2592" s="311"/>
      <c r="B2592" s="311"/>
      <c r="C2592" s="100" t="s">
        <v>2120</v>
      </c>
    </row>
    <row r="2593" spans="1:3">
      <c r="A2593" s="311"/>
      <c r="B2593" s="311"/>
      <c r="C2593" s="100" t="s">
        <v>2121</v>
      </c>
    </row>
    <row r="2594" spans="1:3">
      <c r="A2594" s="311"/>
      <c r="B2594" s="311"/>
      <c r="C2594" s="100" t="s">
        <v>1469</v>
      </c>
    </row>
    <row r="2595" spans="1:3">
      <c r="A2595" s="311"/>
      <c r="B2595" s="311"/>
      <c r="C2595" s="99" t="s">
        <v>1470</v>
      </c>
    </row>
    <row r="2596" spans="1:3">
      <c r="A2596" s="311"/>
      <c r="B2596" s="311"/>
      <c r="C2596" s="100" t="s">
        <v>2122</v>
      </c>
    </row>
    <row r="2597" spans="1:3">
      <c r="A2597" s="311"/>
      <c r="B2597" s="311"/>
      <c r="C2597" s="100" t="s">
        <v>1806</v>
      </c>
    </row>
    <row r="2598" spans="1:3">
      <c r="A2598" s="311"/>
      <c r="B2598" s="311"/>
      <c r="C2598" s="100" t="s">
        <v>2123</v>
      </c>
    </row>
    <row r="2599" spans="1:3">
      <c r="A2599" s="311"/>
      <c r="B2599" s="311"/>
      <c r="C2599" s="100" t="s">
        <v>1808</v>
      </c>
    </row>
    <row r="2600" spans="1:3">
      <c r="A2600" s="311"/>
      <c r="B2600" s="311"/>
      <c r="C2600" s="99" t="s">
        <v>1355</v>
      </c>
    </row>
    <row r="2601" spans="1:3" ht="105">
      <c r="A2601" s="311"/>
      <c r="B2601" s="311"/>
      <c r="C2601" s="100" t="s">
        <v>2126</v>
      </c>
    </row>
    <row r="2602" spans="1:3">
      <c r="A2602" s="311"/>
      <c r="B2602" s="311"/>
      <c r="C2602" s="99" t="s">
        <v>1475</v>
      </c>
    </row>
    <row r="2603" spans="1:3" ht="45.75" thickBot="1">
      <c r="A2603" s="312"/>
      <c r="B2603" s="312"/>
      <c r="C2603" s="95" t="s">
        <v>1358</v>
      </c>
    </row>
    <row r="2604" spans="1:3" ht="45">
      <c r="A2604" s="310" t="s">
        <v>424</v>
      </c>
      <c r="B2604" s="310" t="s">
        <v>25</v>
      </c>
      <c r="C2604" s="99" t="s">
        <v>425</v>
      </c>
    </row>
    <row r="2605" spans="1:3" ht="255">
      <c r="A2605" s="311"/>
      <c r="B2605" s="311"/>
      <c r="C2605" s="100" t="s">
        <v>2127</v>
      </c>
    </row>
    <row r="2606" spans="1:3">
      <c r="A2606" s="311"/>
      <c r="B2606" s="311"/>
      <c r="C2606" s="99" t="s">
        <v>1346</v>
      </c>
    </row>
    <row r="2607" spans="1:3" ht="45">
      <c r="A2607" s="311"/>
      <c r="B2607" s="311"/>
      <c r="C2607" s="100" t="s">
        <v>1799</v>
      </c>
    </row>
    <row r="2608" spans="1:3">
      <c r="A2608" s="311"/>
      <c r="B2608" s="311"/>
      <c r="C2608" s="100" t="s">
        <v>2117</v>
      </c>
    </row>
    <row r="2609" spans="1:3" ht="30">
      <c r="A2609" s="311"/>
      <c r="B2609" s="311"/>
      <c r="C2609" s="100" t="s">
        <v>2118</v>
      </c>
    </row>
    <row r="2610" spans="1:3">
      <c r="A2610" s="311"/>
      <c r="B2610" s="311"/>
      <c r="C2610" s="99" t="s">
        <v>1392</v>
      </c>
    </row>
    <row r="2611" spans="1:3">
      <c r="A2611" s="311"/>
      <c r="B2611" s="311"/>
      <c r="C2611" s="100" t="s">
        <v>2128</v>
      </c>
    </row>
    <row r="2612" spans="1:3">
      <c r="A2612" s="311"/>
      <c r="B2612" s="311"/>
      <c r="C2612" s="100" t="s">
        <v>2120</v>
      </c>
    </row>
    <row r="2613" spans="1:3">
      <c r="A2613" s="311"/>
      <c r="B2613" s="311"/>
      <c r="C2613" s="100" t="s">
        <v>2129</v>
      </c>
    </row>
    <row r="2614" spans="1:3">
      <c r="A2614" s="311"/>
      <c r="B2614" s="311"/>
      <c r="C2614" s="100" t="s">
        <v>1469</v>
      </c>
    </row>
    <row r="2615" spans="1:3">
      <c r="A2615" s="311"/>
      <c r="B2615" s="311"/>
      <c r="C2615" s="99" t="s">
        <v>1470</v>
      </c>
    </row>
    <row r="2616" spans="1:3">
      <c r="A2616" s="311"/>
      <c r="B2616" s="311"/>
      <c r="C2616" s="100" t="s">
        <v>2122</v>
      </c>
    </row>
    <row r="2617" spans="1:3">
      <c r="A2617" s="311"/>
      <c r="B2617" s="311"/>
      <c r="C2617" s="100" t="s">
        <v>1806</v>
      </c>
    </row>
    <row r="2618" spans="1:3">
      <c r="A2618" s="311"/>
      <c r="B2618" s="311"/>
      <c r="C2618" s="100" t="s">
        <v>2123</v>
      </c>
    </row>
    <row r="2619" spans="1:3">
      <c r="A2619" s="311"/>
      <c r="B2619" s="311"/>
      <c r="C2619" s="100" t="s">
        <v>1808</v>
      </c>
    </row>
    <row r="2620" spans="1:3">
      <c r="A2620" s="311"/>
      <c r="B2620" s="311"/>
      <c r="C2620" s="99" t="s">
        <v>1355</v>
      </c>
    </row>
    <row r="2621" spans="1:3" ht="105">
      <c r="A2621" s="311"/>
      <c r="B2621" s="311"/>
      <c r="C2621" s="100" t="s">
        <v>2130</v>
      </c>
    </row>
    <row r="2622" spans="1:3">
      <c r="A2622" s="311"/>
      <c r="B2622" s="311"/>
      <c r="C2622" s="99" t="s">
        <v>1475</v>
      </c>
    </row>
    <row r="2623" spans="1:3" ht="45.75" thickBot="1">
      <c r="A2623" s="312"/>
      <c r="B2623" s="312"/>
      <c r="C2623" s="95" t="s">
        <v>1358</v>
      </c>
    </row>
    <row r="2624" spans="1:3" ht="45">
      <c r="A2624" s="310" t="s">
        <v>426</v>
      </c>
      <c r="B2624" s="310" t="s">
        <v>25</v>
      </c>
      <c r="C2624" s="99" t="s">
        <v>427</v>
      </c>
    </row>
    <row r="2625" spans="1:3" ht="240">
      <c r="A2625" s="311"/>
      <c r="B2625" s="311"/>
      <c r="C2625" s="100" t="s">
        <v>2131</v>
      </c>
    </row>
    <row r="2626" spans="1:3">
      <c r="A2626" s="311"/>
      <c r="B2626" s="311"/>
      <c r="C2626" s="99" t="s">
        <v>1346</v>
      </c>
    </row>
    <row r="2627" spans="1:3" ht="45">
      <c r="A2627" s="311"/>
      <c r="B2627" s="311"/>
      <c r="C2627" s="100" t="s">
        <v>1799</v>
      </c>
    </row>
    <row r="2628" spans="1:3">
      <c r="A2628" s="311"/>
      <c r="B2628" s="311"/>
      <c r="C2628" s="100" t="s">
        <v>2117</v>
      </c>
    </row>
    <row r="2629" spans="1:3" ht="30">
      <c r="A2629" s="311"/>
      <c r="B2629" s="311"/>
      <c r="C2629" s="100" t="s">
        <v>2118</v>
      </c>
    </row>
    <row r="2630" spans="1:3">
      <c r="A2630" s="311"/>
      <c r="B2630" s="311"/>
      <c r="C2630" s="99" t="s">
        <v>1392</v>
      </c>
    </row>
    <row r="2631" spans="1:3">
      <c r="A2631" s="311"/>
      <c r="B2631" s="311"/>
      <c r="C2631" s="100" t="s">
        <v>2128</v>
      </c>
    </row>
    <row r="2632" spans="1:3">
      <c r="A2632" s="311"/>
      <c r="B2632" s="311"/>
      <c r="C2632" s="100" t="s">
        <v>2120</v>
      </c>
    </row>
    <row r="2633" spans="1:3">
      <c r="A2633" s="311"/>
      <c r="B2633" s="311"/>
      <c r="C2633" s="100" t="s">
        <v>2129</v>
      </c>
    </row>
    <row r="2634" spans="1:3">
      <c r="A2634" s="311"/>
      <c r="B2634" s="311"/>
      <c r="C2634" s="100" t="s">
        <v>1469</v>
      </c>
    </row>
    <row r="2635" spans="1:3">
      <c r="A2635" s="311"/>
      <c r="B2635" s="311"/>
      <c r="C2635" s="99" t="s">
        <v>1470</v>
      </c>
    </row>
    <row r="2636" spans="1:3">
      <c r="A2636" s="311"/>
      <c r="B2636" s="311"/>
      <c r="C2636" s="100" t="s">
        <v>2132</v>
      </c>
    </row>
    <row r="2637" spans="1:3">
      <c r="A2637" s="311"/>
      <c r="B2637" s="311"/>
      <c r="C2637" s="100" t="s">
        <v>1806</v>
      </c>
    </row>
    <row r="2638" spans="1:3">
      <c r="A2638" s="311"/>
      <c r="B2638" s="311"/>
      <c r="C2638" s="100" t="s">
        <v>2123</v>
      </c>
    </row>
    <row r="2639" spans="1:3">
      <c r="A2639" s="311"/>
      <c r="B2639" s="311"/>
      <c r="C2639" s="100" t="s">
        <v>1808</v>
      </c>
    </row>
    <row r="2640" spans="1:3">
      <c r="A2640" s="311"/>
      <c r="B2640" s="311"/>
      <c r="C2640" s="99" t="s">
        <v>1355</v>
      </c>
    </row>
    <row r="2641" spans="1:3" ht="105">
      <c r="A2641" s="311"/>
      <c r="B2641" s="311"/>
      <c r="C2641" s="100" t="s">
        <v>2133</v>
      </c>
    </row>
    <row r="2642" spans="1:3">
      <c r="A2642" s="311"/>
      <c r="B2642" s="311"/>
      <c r="C2642" s="99" t="s">
        <v>1475</v>
      </c>
    </row>
    <row r="2643" spans="1:3" ht="45.75" thickBot="1">
      <c r="A2643" s="312"/>
      <c r="B2643" s="312"/>
      <c r="C2643" s="95" t="s">
        <v>1358</v>
      </c>
    </row>
    <row r="2644" spans="1:3" ht="45">
      <c r="A2644" s="310" t="s">
        <v>428</v>
      </c>
      <c r="B2644" s="310" t="s">
        <v>25</v>
      </c>
      <c r="C2644" s="99" t="s">
        <v>429</v>
      </c>
    </row>
    <row r="2645" spans="1:3" ht="255">
      <c r="A2645" s="311"/>
      <c r="B2645" s="311"/>
      <c r="C2645" s="100" t="s">
        <v>2134</v>
      </c>
    </row>
    <row r="2646" spans="1:3">
      <c r="A2646" s="311"/>
      <c r="B2646" s="311"/>
      <c r="C2646" s="99" t="s">
        <v>1346</v>
      </c>
    </row>
    <row r="2647" spans="1:3" ht="45">
      <c r="A2647" s="311"/>
      <c r="B2647" s="311"/>
      <c r="C2647" s="100" t="s">
        <v>1799</v>
      </c>
    </row>
    <row r="2648" spans="1:3">
      <c r="A2648" s="311"/>
      <c r="B2648" s="311"/>
      <c r="C2648" s="100" t="s">
        <v>2117</v>
      </c>
    </row>
    <row r="2649" spans="1:3" ht="30">
      <c r="A2649" s="311"/>
      <c r="B2649" s="311"/>
      <c r="C2649" s="100" t="s">
        <v>2118</v>
      </c>
    </row>
    <row r="2650" spans="1:3">
      <c r="A2650" s="311"/>
      <c r="B2650" s="311"/>
      <c r="C2650" s="99" t="s">
        <v>1392</v>
      </c>
    </row>
    <row r="2651" spans="1:3">
      <c r="A2651" s="311"/>
      <c r="B2651" s="311"/>
      <c r="C2651" s="100" t="s">
        <v>2128</v>
      </c>
    </row>
    <row r="2652" spans="1:3">
      <c r="A2652" s="311"/>
      <c r="B2652" s="311"/>
      <c r="C2652" s="100" t="s">
        <v>2120</v>
      </c>
    </row>
    <row r="2653" spans="1:3">
      <c r="A2653" s="311"/>
      <c r="B2653" s="311"/>
      <c r="C2653" s="100" t="s">
        <v>2129</v>
      </c>
    </row>
    <row r="2654" spans="1:3">
      <c r="A2654" s="311"/>
      <c r="B2654" s="311"/>
      <c r="C2654" s="100" t="s">
        <v>1469</v>
      </c>
    </row>
    <row r="2655" spans="1:3">
      <c r="A2655" s="311"/>
      <c r="B2655" s="311"/>
      <c r="C2655" s="99" t="s">
        <v>1470</v>
      </c>
    </row>
    <row r="2656" spans="1:3">
      <c r="A2656" s="311"/>
      <c r="B2656" s="311"/>
      <c r="C2656" s="100" t="s">
        <v>2122</v>
      </c>
    </row>
    <row r="2657" spans="1:3">
      <c r="A2657" s="311"/>
      <c r="B2657" s="311"/>
      <c r="C2657" s="100" t="s">
        <v>1806</v>
      </c>
    </row>
    <row r="2658" spans="1:3">
      <c r="A2658" s="311"/>
      <c r="B2658" s="311"/>
      <c r="C2658" s="100" t="s">
        <v>2123</v>
      </c>
    </row>
    <row r="2659" spans="1:3">
      <c r="A2659" s="311"/>
      <c r="B2659" s="311"/>
      <c r="C2659" s="100" t="s">
        <v>1808</v>
      </c>
    </row>
    <row r="2660" spans="1:3">
      <c r="A2660" s="311"/>
      <c r="B2660" s="311"/>
      <c r="C2660" s="99" t="s">
        <v>1355</v>
      </c>
    </row>
    <row r="2661" spans="1:3" ht="105">
      <c r="A2661" s="311"/>
      <c r="B2661" s="311"/>
      <c r="C2661" s="100" t="s">
        <v>2130</v>
      </c>
    </row>
    <row r="2662" spans="1:3">
      <c r="A2662" s="311"/>
      <c r="B2662" s="311"/>
      <c r="C2662" s="99" t="s">
        <v>1475</v>
      </c>
    </row>
    <row r="2663" spans="1:3" ht="45.75" thickBot="1">
      <c r="A2663" s="312"/>
      <c r="B2663" s="312"/>
      <c r="C2663" s="95" t="s">
        <v>1358</v>
      </c>
    </row>
    <row r="2664" spans="1:3" ht="45">
      <c r="A2664" s="310" t="s">
        <v>430</v>
      </c>
      <c r="B2664" s="310" t="s">
        <v>25</v>
      </c>
      <c r="C2664" s="99" t="s">
        <v>431</v>
      </c>
    </row>
    <row r="2665" spans="1:3" ht="240">
      <c r="A2665" s="311"/>
      <c r="B2665" s="311"/>
      <c r="C2665" s="100" t="s">
        <v>2135</v>
      </c>
    </row>
    <row r="2666" spans="1:3">
      <c r="A2666" s="311"/>
      <c r="B2666" s="311"/>
      <c r="C2666" s="99" t="s">
        <v>1346</v>
      </c>
    </row>
    <row r="2667" spans="1:3" ht="45">
      <c r="A2667" s="311"/>
      <c r="B2667" s="311"/>
      <c r="C2667" s="100" t="s">
        <v>1799</v>
      </c>
    </row>
    <row r="2668" spans="1:3">
      <c r="A2668" s="311"/>
      <c r="B2668" s="311"/>
      <c r="C2668" s="100" t="s">
        <v>2117</v>
      </c>
    </row>
    <row r="2669" spans="1:3" ht="30">
      <c r="A2669" s="311"/>
      <c r="B2669" s="311"/>
      <c r="C2669" s="100" t="s">
        <v>2118</v>
      </c>
    </row>
    <row r="2670" spans="1:3">
      <c r="A2670" s="311"/>
      <c r="B2670" s="311"/>
      <c r="C2670" s="99" t="s">
        <v>1392</v>
      </c>
    </row>
    <row r="2671" spans="1:3">
      <c r="A2671" s="311"/>
      <c r="B2671" s="311"/>
      <c r="C2671" s="100" t="s">
        <v>2128</v>
      </c>
    </row>
    <row r="2672" spans="1:3">
      <c r="A2672" s="311"/>
      <c r="B2672" s="311"/>
      <c r="C2672" s="100" t="s">
        <v>2120</v>
      </c>
    </row>
    <row r="2673" spans="1:3">
      <c r="A2673" s="311"/>
      <c r="B2673" s="311"/>
      <c r="C2673" s="100" t="s">
        <v>2129</v>
      </c>
    </row>
    <row r="2674" spans="1:3">
      <c r="A2674" s="311"/>
      <c r="B2674" s="311"/>
      <c r="C2674" s="100" t="s">
        <v>1469</v>
      </c>
    </row>
    <row r="2675" spans="1:3">
      <c r="A2675" s="311"/>
      <c r="B2675" s="311"/>
      <c r="C2675" s="99" t="s">
        <v>1470</v>
      </c>
    </row>
    <row r="2676" spans="1:3">
      <c r="A2676" s="311"/>
      <c r="B2676" s="311"/>
      <c r="C2676" s="100" t="s">
        <v>2132</v>
      </c>
    </row>
    <row r="2677" spans="1:3">
      <c r="A2677" s="311"/>
      <c r="B2677" s="311"/>
      <c r="C2677" s="100" t="s">
        <v>1806</v>
      </c>
    </row>
    <row r="2678" spans="1:3">
      <c r="A2678" s="311"/>
      <c r="B2678" s="311"/>
      <c r="C2678" s="100" t="s">
        <v>2123</v>
      </c>
    </row>
    <row r="2679" spans="1:3">
      <c r="A2679" s="311"/>
      <c r="B2679" s="311"/>
      <c r="C2679" s="100" t="s">
        <v>1808</v>
      </c>
    </row>
    <row r="2680" spans="1:3">
      <c r="A2680" s="311"/>
      <c r="B2680" s="311"/>
      <c r="C2680" s="99" t="s">
        <v>1355</v>
      </c>
    </row>
    <row r="2681" spans="1:3" ht="105">
      <c r="A2681" s="311"/>
      <c r="B2681" s="311"/>
      <c r="C2681" s="100" t="s">
        <v>2133</v>
      </c>
    </row>
    <row r="2682" spans="1:3">
      <c r="A2682" s="311"/>
      <c r="B2682" s="311"/>
      <c r="C2682" s="99" t="s">
        <v>1475</v>
      </c>
    </row>
    <row r="2683" spans="1:3" ht="45.75" thickBot="1">
      <c r="A2683" s="312"/>
      <c r="B2683" s="312"/>
      <c r="C2683" s="95" t="s">
        <v>1358</v>
      </c>
    </row>
    <row r="2684" spans="1:3">
      <c r="A2684" s="310" t="s">
        <v>432</v>
      </c>
      <c r="B2684" s="310" t="s">
        <v>2</v>
      </c>
      <c r="C2684" s="99" t="s">
        <v>433</v>
      </c>
    </row>
    <row r="2685" spans="1:3" ht="120">
      <c r="A2685" s="311"/>
      <c r="B2685" s="311"/>
      <c r="C2685" s="100" t="s">
        <v>2136</v>
      </c>
    </row>
    <row r="2686" spans="1:3">
      <c r="A2686" s="311"/>
      <c r="B2686" s="311"/>
      <c r="C2686" s="100" t="s">
        <v>1346</v>
      </c>
    </row>
    <row r="2687" spans="1:3">
      <c r="A2687" s="311"/>
      <c r="B2687" s="311"/>
      <c r="C2687" s="100" t="s">
        <v>2137</v>
      </c>
    </row>
    <row r="2688" spans="1:3">
      <c r="A2688" s="311"/>
      <c r="B2688" s="311"/>
      <c r="C2688" s="100" t="s">
        <v>2138</v>
      </c>
    </row>
    <row r="2689" spans="1:3">
      <c r="A2689" s="311"/>
      <c r="B2689" s="311"/>
      <c r="C2689" s="100" t="s">
        <v>1392</v>
      </c>
    </row>
    <row r="2690" spans="1:3" ht="30">
      <c r="A2690" s="311"/>
      <c r="B2690" s="311"/>
      <c r="C2690" s="100" t="s">
        <v>2139</v>
      </c>
    </row>
    <row r="2691" spans="1:3">
      <c r="A2691" s="311"/>
      <c r="B2691" s="311"/>
      <c r="C2691" s="100" t="s">
        <v>2140</v>
      </c>
    </row>
    <row r="2692" spans="1:3">
      <c r="A2692" s="311"/>
      <c r="B2692" s="311"/>
      <c r="C2692" s="100" t="s">
        <v>2141</v>
      </c>
    </row>
    <row r="2693" spans="1:3">
      <c r="A2693" s="311"/>
      <c r="B2693" s="311"/>
      <c r="C2693" s="100" t="s">
        <v>2142</v>
      </c>
    </row>
    <row r="2694" spans="1:3">
      <c r="A2694" s="311"/>
      <c r="B2694" s="311"/>
      <c r="C2694" s="100" t="s">
        <v>2143</v>
      </c>
    </row>
    <row r="2695" spans="1:3">
      <c r="A2695" s="311"/>
      <c r="B2695" s="311"/>
      <c r="C2695" s="100" t="s">
        <v>1355</v>
      </c>
    </row>
    <row r="2696" spans="1:3" ht="60">
      <c r="A2696" s="311"/>
      <c r="B2696" s="311"/>
      <c r="C2696" s="100" t="s">
        <v>2009</v>
      </c>
    </row>
    <row r="2697" spans="1:3">
      <c r="A2697" s="311"/>
      <c r="B2697" s="311"/>
      <c r="C2697" s="100" t="s">
        <v>1955</v>
      </c>
    </row>
    <row r="2698" spans="1:3">
      <c r="A2698" s="311"/>
      <c r="B2698" s="311"/>
      <c r="C2698" s="100" t="s">
        <v>2010</v>
      </c>
    </row>
    <row r="2699" spans="1:3">
      <c r="A2699" s="311"/>
      <c r="B2699" s="311"/>
      <c r="C2699" s="100" t="s">
        <v>2011</v>
      </c>
    </row>
    <row r="2700" spans="1:3">
      <c r="A2700" s="311"/>
      <c r="B2700" s="311"/>
      <c r="C2700" s="100" t="s">
        <v>2012</v>
      </c>
    </row>
    <row r="2701" spans="1:3">
      <c r="A2701" s="311"/>
      <c r="B2701" s="311"/>
      <c r="C2701" s="100" t="s">
        <v>1475</v>
      </c>
    </row>
    <row r="2702" spans="1:3" ht="45.75" thickBot="1">
      <c r="A2702" s="312"/>
      <c r="B2702" s="312"/>
      <c r="C2702" s="95" t="s">
        <v>1358</v>
      </c>
    </row>
    <row r="2703" spans="1:3">
      <c r="A2703" s="310" t="s">
        <v>434</v>
      </c>
      <c r="B2703" s="310" t="s">
        <v>2</v>
      </c>
      <c r="C2703" s="99" t="s">
        <v>435</v>
      </c>
    </row>
    <row r="2704" spans="1:3" ht="120">
      <c r="A2704" s="311"/>
      <c r="B2704" s="311"/>
      <c r="C2704" s="100" t="s">
        <v>2144</v>
      </c>
    </row>
    <row r="2705" spans="1:3">
      <c r="A2705" s="311"/>
      <c r="B2705" s="311"/>
      <c r="C2705" s="100" t="s">
        <v>1346</v>
      </c>
    </row>
    <row r="2706" spans="1:3">
      <c r="A2706" s="311"/>
      <c r="B2706" s="311"/>
      <c r="C2706" s="100" t="s">
        <v>2137</v>
      </c>
    </row>
    <row r="2707" spans="1:3">
      <c r="A2707" s="311"/>
      <c r="B2707" s="311"/>
      <c r="C2707" s="100" t="s">
        <v>2138</v>
      </c>
    </row>
    <row r="2708" spans="1:3">
      <c r="A2708" s="311"/>
      <c r="B2708" s="311"/>
      <c r="C2708" s="100" t="s">
        <v>1392</v>
      </c>
    </row>
    <row r="2709" spans="1:3" ht="30">
      <c r="A2709" s="311"/>
      <c r="B2709" s="311"/>
      <c r="C2709" s="100" t="s">
        <v>2139</v>
      </c>
    </row>
    <row r="2710" spans="1:3">
      <c r="A2710" s="311"/>
      <c r="B2710" s="311"/>
      <c r="C2710" s="100" t="s">
        <v>2140</v>
      </c>
    </row>
    <row r="2711" spans="1:3">
      <c r="A2711" s="311"/>
      <c r="B2711" s="311"/>
      <c r="C2711" s="100" t="s">
        <v>2141</v>
      </c>
    </row>
    <row r="2712" spans="1:3">
      <c r="A2712" s="311"/>
      <c r="B2712" s="311"/>
      <c r="C2712" s="100" t="s">
        <v>2145</v>
      </c>
    </row>
    <row r="2713" spans="1:3">
      <c r="A2713" s="311"/>
      <c r="B2713" s="311"/>
      <c r="C2713" s="100" t="s">
        <v>2143</v>
      </c>
    </row>
    <row r="2714" spans="1:3">
      <c r="A2714" s="311"/>
      <c r="B2714" s="311"/>
      <c r="C2714" s="100" t="s">
        <v>1355</v>
      </c>
    </row>
    <row r="2715" spans="1:3" ht="60">
      <c r="A2715" s="311"/>
      <c r="B2715" s="311"/>
      <c r="C2715" s="100" t="s">
        <v>2009</v>
      </c>
    </row>
    <row r="2716" spans="1:3">
      <c r="A2716" s="311"/>
      <c r="B2716" s="311"/>
      <c r="C2716" s="100" t="s">
        <v>1955</v>
      </c>
    </row>
    <row r="2717" spans="1:3">
      <c r="A2717" s="311"/>
      <c r="B2717" s="311"/>
      <c r="C2717" s="100" t="s">
        <v>2010</v>
      </c>
    </row>
    <row r="2718" spans="1:3">
      <c r="A2718" s="311"/>
      <c r="B2718" s="311"/>
      <c r="C2718" s="100" t="s">
        <v>2011</v>
      </c>
    </row>
    <row r="2719" spans="1:3">
      <c r="A2719" s="311"/>
      <c r="B2719" s="311"/>
      <c r="C2719" s="100" t="s">
        <v>2012</v>
      </c>
    </row>
    <row r="2720" spans="1:3">
      <c r="A2720" s="311"/>
      <c r="B2720" s="311"/>
      <c r="C2720" s="100" t="s">
        <v>1475</v>
      </c>
    </row>
    <row r="2721" spans="1:3" ht="45.75" thickBot="1">
      <c r="A2721" s="312"/>
      <c r="B2721" s="312"/>
      <c r="C2721" s="95" t="s">
        <v>1358</v>
      </c>
    </row>
    <row r="2722" spans="1:3">
      <c r="A2722" s="310" t="s">
        <v>436</v>
      </c>
      <c r="B2722" s="310" t="s">
        <v>2</v>
      </c>
      <c r="C2722" s="99" t="s">
        <v>437</v>
      </c>
    </row>
    <row r="2723" spans="1:3" ht="120">
      <c r="A2723" s="311"/>
      <c r="B2723" s="311"/>
      <c r="C2723" s="100" t="s">
        <v>2144</v>
      </c>
    </row>
    <row r="2724" spans="1:3">
      <c r="A2724" s="311"/>
      <c r="B2724" s="311"/>
      <c r="C2724" s="100" t="s">
        <v>1346</v>
      </c>
    </row>
    <row r="2725" spans="1:3">
      <c r="A2725" s="311"/>
      <c r="B2725" s="311"/>
      <c r="C2725" s="100" t="s">
        <v>2137</v>
      </c>
    </row>
    <row r="2726" spans="1:3">
      <c r="A2726" s="311"/>
      <c r="B2726" s="311"/>
      <c r="C2726" s="100" t="s">
        <v>2138</v>
      </c>
    </row>
    <row r="2727" spans="1:3">
      <c r="A2727" s="311"/>
      <c r="B2727" s="311"/>
      <c r="C2727" s="100" t="s">
        <v>1392</v>
      </c>
    </row>
    <row r="2728" spans="1:3" ht="30">
      <c r="A2728" s="311"/>
      <c r="B2728" s="311"/>
      <c r="C2728" s="100" t="s">
        <v>2139</v>
      </c>
    </row>
    <row r="2729" spans="1:3">
      <c r="A2729" s="311"/>
      <c r="B2729" s="311"/>
      <c r="C2729" s="100" t="s">
        <v>2140</v>
      </c>
    </row>
    <row r="2730" spans="1:3">
      <c r="A2730" s="311"/>
      <c r="B2730" s="311"/>
      <c r="C2730" s="100" t="s">
        <v>2141</v>
      </c>
    </row>
    <row r="2731" spans="1:3">
      <c r="A2731" s="311"/>
      <c r="B2731" s="311"/>
      <c r="C2731" s="100" t="s">
        <v>2146</v>
      </c>
    </row>
    <row r="2732" spans="1:3">
      <c r="A2732" s="311"/>
      <c r="B2732" s="311"/>
      <c r="C2732" s="100" t="s">
        <v>2143</v>
      </c>
    </row>
    <row r="2733" spans="1:3">
      <c r="A2733" s="311"/>
      <c r="B2733" s="311"/>
      <c r="C2733" s="100" t="s">
        <v>1355</v>
      </c>
    </row>
    <row r="2734" spans="1:3" ht="60">
      <c r="A2734" s="311"/>
      <c r="B2734" s="311"/>
      <c r="C2734" s="100" t="s">
        <v>2009</v>
      </c>
    </row>
    <row r="2735" spans="1:3">
      <c r="A2735" s="311"/>
      <c r="B2735" s="311"/>
      <c r="C2735" s="100" t="s">
        <v>1955</v>
      </c>
    </row>
    <row r="2736" spans="1:3">
      <c r="A2736" s="311"/>
      <c r="B2736" s="311"/>
      <c r="C2736" s="100" t="s">
        <v>2010</v>
      </c>
    </row>
    <row r="2737" spans="1:3">
      <c r="A2737" s="311"/>
      <c r="B2737" s="311"/>
      <c r="C2737" s="100" t="s">
        <v>2011</v>
      </c>
    </row>
    <row r="2738" spans="1:3">
      <c r="A2738" s="311"/>
      <c r="B2738" s="311"/>
      <c r="C2738" s="100" t="s">
        <v>2012</v>
      </c>
    </row>
    <row r="2739" spans="1:3">
      <c r="A2739" s="311"/>
      <c r="B2739" s="311"/>
      <c r="C2739" s="100" t="s">
        <v>1475</v>
      </c>
    </row>
    <row r="2740" spans="1:3" ht="45.75" thickBot="1">
      <c r="A2740" s="312"/>
      <c r="B2740" s="312"/>
      <c r="C2740" s="95" t="s">
        <v>1358</v>
      </c>
    </row>
    <row r="2741" spans="1:3">
      <c r="A2741" s="310" t="s">
        <v>438</v>
      </c>
      <c r="B2741" s="310" t="s">
        <v>2</v>
      </c>
      <c r="C2741" s="99" t="s">
        <v>439</v>
      </c>
    </row>
    <row r="2742" spans="1:3" ht="105">
      <c r="A2742" s="311"/>
      <c r="B2742" s="311"/>
      <c r="C2742" s="100" t="s">
        <v>2147</v>
      </c>
    </row>
    <row r="2743" spans="1:3">
      <c r="A2743" s="311"/>
      <c r="B2743" s="311"/>
      <c r="C2743" s="100" t="s">
        <v>1346</v>
      </c>
    </row>
    <row r="2744" spans="1:3">
      <c r="A2744" s="311"/>
      <c r="B2744" s="311"/>
      <c r="C2744" s="100" t="s">
        <v>2137</v>
      </c>
    </row>
    <row r="2745" spans="1:3">
      <c r="A2745" s="311"/>
      <c r="B2745" s="311"/>
      <c r="C2745" s="100" t="s">
        <v>2138</v>
      </c>
    </row>
    <row r="2746" spans="1:3">
      <c r="A2746" s="311"/>
      <c r="B2746" s="311"/>
      <c r="C2746" s="100" t="s">
        <v>1392</v>
      </c>
    </row>
    <row r="2747" spans="1:3" ht="30">
      <c r="A2747" s="311"/>
      <c r="B2747" s="311"/>
      <c r="C2747" s="100" t="s">
        <v>2139</v>
      </c>
    </row>
    <row r="2748" spans="1:3">
      <c r="A2748" s="311"/>
      <c r="B2748" s="311"/>
      <c r="C2748" s="100" t="s">
        <v>2140</v>
      </c>
    </row>
    <row r="2749" spans="1:3">
      <c r="A2749" s="311"/>
      <c r="B2749" s="311"/>
      <c r="C2749" s="100" t="s">
        <v>1470</v>
      </c>
    </row>
    <row r="2750" spans="1:3">
      <c r="A2750" s="311"/>
      <c r="B2750" s="311"/>
      <c r="C2750" s="100" t="s">
        <v>2148</v>
      </c>
    </row>
    <row r="2751" spans="1:3">
      <c r="A2751" s="311"/>
      <c r="B2751" s="311"/>
      <c r="C2751" s="100" t="s">
        <v>2143</v>
      </c>
    </row>
    <row r="2752" spans="1:3">
      <c r="A2752" s="311"/>
      <c r="B2752" s="311"/>
      <c r="C2752" s="100" t="s">
        <v>1355</v>
      </c>
    </row>
    <row r="2753" spans="1:3" ht="60">
      <c r="A2753" s="311"/>
      <c r="B2753" s="311"/>
      <c r="C2753" s="100" t="s">
        <v>2043</v>
      </c>
    </row>
    <row r="2754" spans="1:3">
      <c r="A2754" s="311"/>
      <c r="B2754" s="311"/>
      <c r="C2754" s="100" t="s">
        <v>2038</v>
      </c>
    </row>
    <row r="2755" spans="1:3">
      <c r="A2755" s="311"/>
      <c r="B2755" s="311"/>
      <c r="C2755" s="100" t="s">
        <v>1955</v>
      </c>
    </row>
    <row r="2756" spans="1:3">
      <c r="A2756" s="311"/>
      <c r="B2756" s="311"/>
      <c r="C2756" s="100" t="s">
        <v>2010</v>
      </c>
    </row>
    <row r="2757" spans="1:3">
      <c r="A2757" s="311"/>
      <c r="B2757" s="311"/>
      <c r="C2757" s="100" t="s">
        <v>2011</v>
      </c>
    </row>
    <row r="2758" spans="1:3">
      <c r="A2758" s="311"/>
      <c r="B2758" s="311"/>
      <c r="C2758" s="100" t="s">
        <v>2012</v>
      </c>
    </row>
    <row r="2759" spans="1:3">
      <c r="A2759" s="311"/>
      <c r="B2759" s="311"/>
      <c r="C2759" s="100" t="s">
        <v>1475</v>
      </c>
    </row>
    <row r="2760" spans="1:3" ht="45.75" thickBot="1">
      <c r="A2760" s="312"/>
      <c r="B2760" s="312"/>
      <c r="C2760" s="95" t="s">
        <v>1358</v>
      </c>
    </row>
    <row r="2761" spans="1:3">
      <c r="A2761" s="310" t="s">
        <v>440</v>
      </c>
      <c r="B2761" s="310" t="s">
        <v>2</v>
      </c>
      <c r="C2761" s="99" t="s">
        <v>441</v>
      </c>
    </row>
    <row r="2762" spans="1:3" ht="105">
      <c r="A2762" s="311"/>
      <c r="B2762" s="311"/>
      <c r="C2762" s="100" t="s">
        <v>2149</v>
      </c>
    </row>
    <row r="2763" spans="1:3">
      <c r="A2763" s="311"/>
      <c r="B2763" s="311"/>
      <c r="C2763" s="100" t="s">
        <v>1346</v>
      </c>
    </row>
    <row r="2764" spans="1:3">
      <c r="A2764" s="311"/>
      <c r="B2764" s="311"/>
      <c r="C2764" s="100" t="s">
        <v>2137</v>
      </c>
    </row>
    <row r="2765" spans="1:3">
      <c r="A2765" s="311"/>
      <c r="B2765" s="311"/>
      <c r="C2765" s="100" t="s">
        <v>2138</v>
      </c>
    </row>
    <row r="2766" spans="1:3">
      <c r="A2766" s="311"/>
      <c r="B2766" s="311"/>
      <c r="C2766" s="100" t="s">
        <v>1392</v>
      </c>
    </row>
    <row r="2767" spans="1:3" ht="30">
      <c r="A2767" s="311"/>
      <c r="B2767" s="311"/>
      <c r="C2767" s="100" t="s">
        <v>2139</v>
      </c>
    </row>
    <row r="2768" spans="1:3">
      <c r="A2768" s="311"/>
      <c r="B2768" s="311"/>
      <c r="C2768" s="100" t="s">
        <v>2140</v>
      </c>
    </row>
    <row r="2769" spans="1:3">
      <c r="A2769" s="311"/>
      <c r="B2769" s="311"/>
      <c r="C2769" s="100" t="s">
        <v>2141</v>
      </c>
    </row>
    <row r="2770" spans="1:3">
      <c r="A2770" s="311"/>
      <c r="B2770" s="311"/>
      <c r="C2770" s="100" t="s">
        <v>2150</v>
      </c>
    </row>
    <row r="2771" spans="1:3">
      <c r="A2771" s="311"/>
      <c r="B2771" s="311"/>
      <c r="C2771" s="100" t="s">
        <v>2143</v>
      </c>
    </row>
    <row r="2772" spans="1:3">
      <c r="A2772" s="311"/>
      <c r="B2772" s="311"/>
      <c r="C2772" s="100" t="s">
        <v>1355</v>
      </c>
    </row>
    <row r="2773" spans="1:3" ht="60">
      <c r="A2773" s="311"/>
      <c r="B2773" s="311"/>
      <c r="C2773" s="100" t="s">
        <v>2009</v>
      </c>
    </row>
    <row r="2774" spans="1:3">
      <c r="A2774" s="311"/>
      <c r="B2774" s="311"/>
      <c r="C2774" s="100" t="s">
        <v>1955</v>
      </c>
    </row>
    <row r="2775" spans="1:3">
      <c r="A2775" s="311"/>
      <c r="B2775" s="311"/>
      <c r="C2775" s="100" t="s">
        <v>2010</v>
      </c>
    </row>
    <row r="2776" spans="1:3">
      <c r="A2776" s="311"/>
      <c r="B2776" s="311"/>
      <c r="C2776" s="100" t="s">
        <v>2011</v>
      </c>
    </row>
    <row r="2777" spans="1:3">
      <c r="A2777" s="311"/>
      <c r="B2777" s="311"/>
      <c r="C2777" s="100" t="s">
        <v>2012</v>
      </c>
    </row>
    <row r="2778" spans="1:3">
      <c r="A2778" s="311"/>
      <c r="B2778" s="311"/>
      <c r="C2778" s="100" t="s">
        <v>1475</v>
      </c>
    </row>
    <row r="2779" spans="1:3" ht="45.75" thickBot="1">
      <c r="A2779" s="312"/>
      <c r="B2779" s="312"/>
      <c r="C2779" s="95" t="s">
        <v>1358</v>
      </c>
    </row>
    <row r="2780" spans="1:3">
      <c r="A2780" s="310" t="s">
        <v>442</v>
      </c>
      <c r="B2780" s="310" t="s">
        <v>2</v>
      </c>
      <c r="C2780" s="99" t="s">
        <v>443</v>
      </c>
    </row>
    <row r="2781" spans="1:3" ht="90">
      <c r="A2781" s="311"/>
      <c r="B2781" s="311"/>
      <c r="C2781" s="100" t="s">
        <v>2151</v>
      </c>
    </row>
    <row r="2782" spans="1:3">
      <c r="A2782" s="311"/>
      <c r="B2782" s="311"/>
      <c r="C2782" s="100" t="s">
        <v>1346</v>
      </c>
    </row>
    <row r="2783" spans="1:3">
      <c r="A2783" s="311"/>
      <c r="B2783" s="311"/>
      <c r="C2783" s="100" t="s">
        <v>2137</v>
      </c>
    </row>
    <row r="2784" spans="1:3">
      <c r="A2784" s="311"/>
      <c r="B2784" s="311"/>
      <c r="C2784" s="100" t="s">
        <v>2138</v>
      </c>
    </row>
    <row r="2785" spans="1:3">
      <c r="A2785" s="311"/>
      <c r="B2785" s="311"/>
      <c r="C2785" s="100" t="s">
        <v>1392</v>
      </c>
    </row>
    <row r="2786" spans="1:3" ht="30">
      <c r="A2786" s="311"/>
      <c r="B2786" s="311"/>
      <c r="C2786" s="100" t="s">
        <v>2139</v>
      </c>
    </row>
    <row r="2787" spans="1:3">
      <c r="A2787" s="311"/>
      <c r="B2787" s="311"/>
      <c r="C2787" s="100" t="s">
        <v>2140</v>
      </c>
    </row>
    <row r="2788" spans="1:3">
      <c r="A2788" s="311"/>
      <c r="B2788" s="311"/>
      <c r="C2788" s="100" t="s">
        <v>1470</v>
      </c>
    </row>
    <row r="2789" spans="1:3">
      <c r="A2789" s="311"/>
      <c r="B2789" s="311"/>
      <c r="C2789" s="100" t="s">
        <v>2152</v>
      </c>
    </row>
    <row r="2790" spans="1:3">
      <c r="A2790" s="311"/>
      <c r="B2790" s="311"/>
      <c r="C2790" s="100" t="s">
        <v>2143</v>
      </c>
    </row>
    <row r="2791" spans="1:3">
      <c r="A2791" s="311"/>
      <c r="B2791" s="311"/>
      <c r="C2791" s="100" t="s">
        <v>1355</v>
      </c>
    </row>
    <row r="2792" spans="1:3" ht="60">
      <c r="A2792" s="311"/>
      <c r="B2792" s="311"/>
      <c r="C2792" s="100" t="s">
        <v>2009</v>
      </c>
    </row>
    <row r="2793" spans="1:3">
      <c r="A2793" s="311"/>
      <c r="B2793" s="311"/>
      <c r="C2793" s="100" t="s">
        <v>1955</v>
      </c>
    </row>
    <row r="2794" spans="1:3">
      <c r="A2794" s="311"/>
      <c r="B2794" s="311"/>
      <c r="C2794" s="100" t="s">
        <v>2010</v>
      </c>
    </row>
    <row r="2795" spans="1:3">
      <c r="A2795" s="311"/>
      <c r="B2795" s="311"/>
      <c r="C2795" s="100" t="s">
        <v>2011</v>
      </c>
    </row>
    <row r="2796" spans="1:3">
      <c r="A2796" s="311"/>
      <c r="B2796" s="311"/>
      <c r="C2796" s="100" t="s">
        <v>2012</v>
      </c>
    </row>
    <row r="2797" spans="1:3" ht="60.75" thickBot="1">
      <c r="A2797" s="312"/>
      <c r="B2797" s="312"/>
      <c r="C2797" s="95" t="s">
        <v>1507</v>
      </c>
    </row>
    <row r="2798" spans="1:3">
      <c r="A2798" s="310" t="s">
        <v>444</v>
      </c>
      <c r="B2798" s="310" t="s">
        <v>2</v>
      </c>
      <c r="C2798" s="99" t="s">
        <v>445</v>
      </c>
    </row>
    <row r="2799" spans="1:3" ht="90">
      <c r="A2799" s="311"/>
      <c r="B2799" s="311"/>
      <c r="C2799" s="100" t="s">
        <v>2153</v>
      </c>
    </row>
    <row r="2800" spans="1:3" ht="30">
      <c r="A2800" s="311"/>
      <c r="B2800" s="311"/>
      <c r="C2800" s="100" t="s">
        <v>2154</v>
      </c>
    </row>
    <row r="2801" spans="1:3">
      <c r="A2801" s="311"/>
      <c r="B2801" s="311"/>
      <c r="C2801" s="100" t="s">
        <v>1346</v>
      </c>
    </row>
    <row r="2802" spans="1:3">
      <c r="A2802" s="311"/>
      <c r="B2802" s="311"/>
      <c r="C2802" s="100" t="s">
        <v>2155</v>
      </c>
    </row>
    <row r="2803" spans="1:3">
      <c r="A2803" s="311"/>
      <c r="B2803" s="311"/>
      <c r="C2803" s="100" t="s">
        <v>2156</v>
      </c>
    </row>
    <row r="2804" spans="1:3">
      <c r="A2804" s="311"/>
      <c r="B2804" s="311"/>
      <c r="C2804" s="100" t="s">
        <v>1392</v>
      </c>
    </row>
    <row r="2805" spans="1:3" ht="30">
      <c r="A2805" s="311"/>
      <c r="B2805" s="311"/>
      <c r="C2805" s="100" t="s">
        <v>2139</v>
      </c>
    </row>
    <row r="2806" spans="1:3">
      <c r="A2806" s="311"/>
      <c r="B2806" s="311"/>
      <c r="C2806" s="100" t="s">
        <v>2140</v>
      </c>
    </row>
    <row r="2807" spans="1:3">
      <c r="A2807" s="311"/>
      <c r="B2807" s="311"/>
      <c r="C2807" s="100" t="s">
        <v>2141</v>
      </c>
    </row>
    <row r="2808" spans="1:3">
      <c r="A2808" s="311"/>
      <c r="B2808" s="311"/>
      <c r="C2808" s="100" t="s">
        <v>2157</v>
      </c>
    </row>
    <row r="2809" spans="1:3">
      <c r="A2809" s="311"/>
      <c r="B2809" s="311"/>
      <c r="C2809" s="100" t="s">
        <v>2143</v>
      </c>
    </row>
    <row r="2810" spans="1:3">
      <c r="A2810" s="311"/>
      <c r="B2810" s="311"/>
      <c r="C2810" s="100" t="s">
        <v>1355</v>
      </c>
    </row>
    <row r="2811" spans="1:3" ht="60">
      <c r="A2811" s="311"/>
      <c r="B2811" s="311"/>
      <c r="C2811" s="100" t="s">
        <v>2009</v>
      </c>
    </row>
    <row r="2812" spans="1:3">
      <c r="A2812" s="311"/>
      <c r="B2812" s="311"/>
      <c r="C2812" s="100" t="s">
        <v>1955</v>
      </c>
    </row>
    <row r="2813" spans="1:3">
      <c r="A2813" s="311"/>
      <c r="B2813" s="311"/>
      <c r="C2813" s="100" t="s">
        <v>2010</v>
      </c>
    </row>
    <row r="2814" spans="1:3">
      <c r="A2814" s="311"/>
      <c r="B2814" s="311"/>
      <c r="C2814" s="100" t="s">
        <v>2011</v>
      </c>
    </row>
    <row r="2815" spans="1:3">
      <c r="A2815" s="311"/>
      <c r="B2815" s="311"/>
      <c r="C2815" s="100" t="s">
        <v>2012</v>
      </c>
    </row>
    <row r="2816" spans="1:3">
      <c r="A2816" s="311"/>
      <c r="B2816" s="311"/>
      <c r="C2816" s="100" t="s">
        <v>1475</v>
      </c>
    </row>
    <row r="2817" spans="1:3" ht="45.75" thickBot="1">
      <c r="A2817" s="312"/>
      <c r="B2817" s="312"/>
      <c r="C2817" s="95" t="s">
        <v>1358</v>
      </c>
    </row>
    <row r="2818" spans="1:3">
      <c r="A2818" s="310" t="s">
        <v>446</v>
      </c>
      <c r="B2818" s="310" t="s">
        <v>2</v>
      </c>
      <c r="C2818" s="99" t="s">
        <v>447</v>
      </c>
    </row>
    <row r="2819" spans="1:3" ht="90">
      <c r="A2819" s="311"/>
      <c r="B2819" s="311"/>
      <c r="C2819" s="100" t="s">
        <v>2158</v>
      </c>
    </row>
    <row r="2820" spans="1:3" ht="30">
      <c r="A2820" s="311"/>
      <c r="B2820" s="311"/>
      <c r="C2820" s="100" t="s">
        <v>2154</v>
      </c>
    </row>
    <row r="2821" spans="1:3">
      <c r="A2821" s="311"/>
      <c r="B2821" s="311"/>
      <c r="C2821" s="100" t="s">
        <v>1346</v>
      </c>
    </row>
    <row r="2822" spans="1:3">
      <c r="A2822" s="311"/>
      <c r="B2822" s="311"/>
      <c r="C2822" s="100" t="s">
        <v>2155</v>
      </c>
    </row>
    <row r="2823" spans="1:3">
      <c r="A2823" s="311"/>
      <c r="B2823" s="311"/>
      <c r="C2823" s="100" t="s">
        <v>2156</v>
      </c>
    </row>
    <row r="2824" spans="1:3">
      <c r="A2824" s="311"/>
      <c r="B2824" s="311"/>
      <c r="C2824" s="100" t="s">
        <v>1392</v>
      </c>
    </row>
    <row r="2825" spans="1:3" ht="30">
      <c r="A2825" s="311"/>
      <c r="B2825" s="311"/>
      <c r="C2825" s="100" t="s">
        <v>2139</v>
      </c>
    </row>
    <row r="2826" spans="1:3">
      <c r="A2826" s="311"/>
      <c r="B2826" s="311"/>
      <c r="C2826" s="100" t="s">
        <v>2140</v>
      </c>
    </row>
    <row r="2827" spans="1:3">
      <c r="A2827" s="311"/>
      <c r="B2827" s="311"/>
      <c r="C2827" s="100" t="s">
        <v>2141</v>
      </c>
    </row>
    <row r="2828" spans="1:3">
      <c r="A2828" s="311"/>
      <c r="B2828" s="311"/>
      <c r="C2828" s="100" t="s">
        <v>2157</v>
      </c>
    </row>
    <row r="2829" spans="1:3">
      <c r="A2829" s="311"/>
      <c r="B2829" s="311"/>
      <c r="C2829" s="100" t="s">
        <v>2143</v>
      </c>
    </row>
    <row r="2830" spans="1:3">
      <c r="A2830" s="311"/>
      <c r="B2830" s="311"/>
      <c r="C2830" s="100" t="s">
        <v>1355</v>
      </c>
    </row>
    <row r="2831" spans="1:3" ht="60">
      <c r="A2831" s="311"/>
      <c r="B2831" s="311"/>
      <c r="C2831" s="100" t="s">
        <v>2009</v>
      </c>
    </row>
    <row r="2832" spans="1:3">
      <c r="A2832" s="311"/>
      <c r="B2832" s="311"/>
      <c r="C2832" s="100" t="s">
        <v>1955</v>
      </c>
    </row>
    <row r="2833" spans="1:3">
      <c r="A2833" s="311"/>
      <c r="B2833" s="311"/>
      <c r="C2833" s="100" t="s">
        <v>2010</v>
      </c>
    </row>
    <row r="2834" spans="1:3">
      <c r="A2834" s="311"/>
      <c r="B2834" s="311"/>
      <c r="C2834" s="100" t="s">
        <v>2011</v>
      </c>
    </row>
    <row r="2835" spans="1:3">
      <c r="A2835" s="311"/>
      <c r="B2835" s="311"/>
      <c r="C2835" s="100" t="s">
        <v>2012</v>
      </c>
    </row>
    <row r="2836" spans="1:3">
      <c r="A2836" s="311"/>
      <c r="B2836" s="311"/>
      <c r="C2836" s="100" t="s">
        <v>1475</v>
      </c>
    </row>
    <row r="2837" spans="1:3" ht="45.75" thickBot="1">
      <c r="A2837" s="312"/>
      <c r="B2837" s="312"/>
      <c r="C2837" s="95" t="s">
        <v>1358</v>
      </c>
    </row>
    <row r="2838" spans="1:3">
      <c r="A2838" s="310" t="s">
        <v>448</v>
      </c>
      <c r="B2838" s="310" t="s">
        <v>2</v>
      </c>
      <c r="C2838" s="99" t="s">
        <v>449</v>
      </c>
    </row>
    <row r="2839" spans="1:3" ht="90">
      <c r="A2839" s="311"/>
      <c r="B2839" s="311"/>
      <c r="C2839" s="100" t="s">
        <v>2159</v>
      </c>
    </row>
    <row r="2840" spans="1:3" ht="30">
      <c r="A2840" s="311"/>
      <c r="B2840" s="311"/>
      <c r="C2840" s="100" t="s">
        <v>2154</v>
      </c>
    </row>
    <row r="2841" spans="1:3">
      <c r="A2841" s="311"/>
      <c r="B2841" s="311"/>
      <c r="C2841" s="100" t="s">
        <v>1346</v>
      </c>
    </row>
    <row r="2842" spans="1:3">
      <c r="A2842" s="311"/>
      <c r="B2842" s="311"/>
      <c r="C2842" s="100" t="s">
        <v>2155</v>
      </c>
    </row>
    <row r="2843" spans="1:3">
      <c r="A2843" s="311"/>
      <c r="B2843" s="311"/>
      <c r="C2843" s="100" t="s">
        <v>2156</v>
      </c>
    </row>
    <row r="2844" spans="1:3">
      <c r="A2844" s="311"/>
      <c r="B2844" s="311"/>
      <c r="C2844" s="100" t="s">
        <v>1392</v>
      </c>
    </row>
    <row r="2845" spans="1:3" ht="30">
      <c r="A2845" s="311"/>
      <c r="B2845" s="311"/>
      <c r="C2845" s="100" t="s">
        <v>2139</v>
      </c>
    </row>
    <row r="2846" spans="1:3">
      <c r="A2846" s="311"/>
      <c r="B2846" s="311"/>
      <c r="C2846" s="100" t="s">
        <v>2140</v>
      </c>
    </row>
    <row r="2847" spans="1:3">
      <c r="A2847" s="311"/>
      <c r="B2847" s="311"/>
      <c r="C2847" s="100" t="s">
        <v>2141</v>
      </c>
    </row>
    <row r="2848" spans="1:3">
      <c r="A2848" s="311"/>
      <c r="B2848" s="311"/>
      <c r="C2848" s="100" t="s">
        <v>2157</v>
      </c>
    </row>
    <row r="2849" spans="1:3">
      <c r="A2849" s="311"/>
      <c r="B2849" s="311"/>
      <c r="C2849" s="100" t="s">
        <v>2143</v>
      </c>
    </row>
    <row r="2850" spans="1:3">
      <c r="A2850" s="311"/>
      <c r="B2850" s="311"/>
      <c r="C2850" s="100" t="s">
        <v>1355</v>
      </c>
    </row>
    <row r="2851" spans="1:3" ht="60">
      <c r="A2851" s="311"/>
      <c r="B2851" s="311"/>
      <c r="C2851" s="100" t="s">
        <v>2009</v>
      </c>
    </row>
    <row r="2852" spans="1:3">
      <c r="A2852" s="311"/>
      <c r="B2852" s="311"/>
      <c r="C2852" s="100" t="s">
        <v>1955</v>
      </c>
    </row>
    <row r="2853" spans="1:3">
      <c r="A2853" s="311"/>
      <c r="B2853" s="311"/>
      <c r="C2853" s="100" t="s">
        <v>2010</v>
      </c>
    </row>
    <row r="2854" spans="1:3">
      <c r="A2854" s="311"/>
      <c r="B2854" s="311"/>
      <c r="C2854" s="100" t="s">
        <v>2011</v>
      </c>
    </row>
    <row r="2855" spans="1:3">
      <c r="A2855" s="311"/>
      <c r="B2855" s="311"/>
      <c r="C2855" s="100" t="s">
        <v>2012</v>
      </c>
    </row>
    <row r="2856" spans="1:3">
      <c r="A2856" s="311"/>
      <c r="B2856" s="311"/>
      <c r="C2856" s="100" t="s">
        <v>1475</v>
      </c>
    </row>
    <row r="2857" spans="1:3" ht="45.75" thickBot="1">
      <c r="A2857" s="312"/>
      <c r="B2857" s="312"/>
      <c r="C2857" s="95" t="s">
        <v>1358</v>
      </c>
    </row>
    <row r="2858" spans="1:3">
      <c r="A2858" s="310" t="s">
        <v>450</v>
      </c>
      <c r="B2858" s="310" t="s">
        <v>2</v>
      </c>
      <c r="C2858" s="99" t="s">
        <v>451</v>
      </c>
    </row>
    <row r="2859" spans="1:3" ht="90">
      <c r="A2859" s="311"/>
      <c r="B2859" s="311"/>
      <c r="C2859" s="100" t="s">
        <v>2160</v>
      </c>
    </row>
    <row r="2860" spans="1:3" ht="30">
      <c r="A2860" s="311"/>
      <c r="B2860" s="311"/>
      <c r="C2860" s="100" t="s">
        <v>2154</v>
      </c>
    </row>
    <row r="2861" spans="1:3">
      <c r="A2861" s="311"/>
      <c r="B2861" s="311"/>
      <c r="C2861" s="100" t="s">
        <v>1346</v>
      </c>
    </row>
    <row r="2862" spans="1:3">
      <c r="A2862" s="311"/>
      <c r="B2862" s="311"/>
      <c r="C2862" s="100" t="s">
        <v>2155</v>
      </c>
    </row>
    <row r="2863" spans="1:3">
      <c r="A2863" s="311"/>
      <c r="B2863" s="311"/>
      <c r="C2863" s="100" t="s">
        <v>2156</v>
      </c>
    </row>
    <row r="2864" spans="1:3">
      <c r="A2864" s="311"/>
      <c r="B2864" s="311"/>
      <c r="C2864" s="100" t="s">
        <v>1392</v>
      </c>
    </row>
    <row r="2865" spans="1:3" ht="30">
      <c r="A2865" s="311"/>
      <c r="B2865" s="311"/>
      <c r="C2865" s="100" t="s">
        <v>2139</v>
      </c>
    </row>
    <row r="2866" spans="1:3">
      <c r="A2866" s="311"/>
      <c r="B2866" s="311"/>
      <c r="C2866" s="100" t="s">
        <v>2140</v>
      </c>
    </row>
    <row r="2867" spans="1:3">
      <c r="A2867" s="311"/>
      <c r="B2867" s="311"/>
      <c r="C2867" s="100" t="s">
        <v>2141</v>
      </c>
    </row>
    <row r="2868" spans="1:3">
      <c r="A2868" s="311"/>
      <c r="B2868" s="311"/>
      <c r="C2868" s="100" t="s">
        <v>2157</v>
      </c>
    </row>
    <row r="2869" spans="1:3">
      <c r="A2869" s="311"/>
      <c r="B2869" s="311"/>
      <c r="C2869" s="100" t="s">
        <v>2143</v>
      </c>
    </row>
    <row r="2870" spans="1:3">
      <c r="A2870" s="311"/>
      <c r="B2870" s="311"/>
      <c r="C2870" s="100" t="s">
        <v>1355</v>
      </c>
    </row>
    <row r="2871" spans="1:3" ht="60">
      <c r="A2871" s="311"/>
      <c r="B2871" s="311"/>
      <c r="C2871" s="100" t="s">
        <v>2009</v>
      </c>
    </row>
    <row r="2872" spans="1:3">
      <c r="A2872" s="311"/>
      <c r="B2872" s="311"/>
      <c r="C2872" s="100" t="s">
        <v>1955</v>
      </c>
    </row>
    <row r="2873" spans="1:3">
      <c r="A2873" s="311"/>
      <c r="B2873" s="311"/>
      <c r="C2873" s="100" t="s">
        <v>2010</v>
      </c>
    </row>
    <row r="2874" spans="1:3">
      <c r="A2874" s="311"/>
      <c r="B2874" s="311"/>
      <c r="C2874" s="100" t="s">
        <v>2011</v>
      </c>
    </row>
    <row r="2875" spans="1:3">
      <c r="A2875" s="311"/>
      <c r="B2875" s="311"/>
      <c r="C2875" s="100" t="s">
        <v>2012</v>
      </c>
    </row>
    <row r="2876" spans="1:3">
      <c r="A2876" s="311"/>
      <c r="B2876" s="311"/>
      <c r="C2876" s="100" t="s">
        <v>1475</v>
      </c>
    </row>
    <row r="2877" spans="1:3" ht="45.75" thickBot="1">
      <c r="A2877" s="312"/>
      <c r="B2877" s="312"/>
      <c r="C2877" s="95" t="s">
        <v>1358</v>
      </c>
    </row>
    <row r="2878" spans="1:3">
      <c r="A2878" s="310" t="s">
        <v>452</v>
      </c>
      <c r="B2878" s="310" t="s">
        <v>2</v>
      </c>
      <c r="C2878" s="99" t="s">
        <v>453</v>
      </c>
    </row>
    <row r="2879" spans="1:3" ht="120">
      <c r="A2879" s="311"/>
      <c r="B2879" s="311"/>
      <c r="C2879" s="100" t="s">
        <v>2161</v>
      </c>
    </row>
    <row r="2880" spans="1:3">
      <c r="A2880" s="311"/>
      <c r="B2880" s="311"/>
      <c r="C2880" s="100" t="s">
        <v>2162</v>
      </c>
    </row>
    <row r="2881" spans="1:3" ht="30">
      <c r="A2881" s="311"/>
      <c r="B2881" s="311"/>
      <c r="C2881" s="100" t="s">
        <v>2163</v>
      </c>
    </row>
    <row r="2882" spans="1:3" ht="30">
      <c r="A2882" s="311"/>
      <c r="B2882" s="311"/>
      <c r="C2882" s="100" t="s">
        <v>2164</v>
      </c>
    </row>
    <row r="2883" spans="1:3" ht="30">
      <c r="A2883" s="311"/>
      <c r="B2883" s="311"/>
      <c r="C2883" s="100" t="s">
        <v>2165</v>
      </c>
    </row>
    <row r="2884" spans="1:3" ht="30">
      <c r="A2884" s="311"/>
      <c r="B2884" s="311"/>
      <c r="C2884" s="100" t="s">
        <v>2166</v>
      </c>
    </row>
    <row r="2885" spans="1:3" ht="30.75" thickBot="1">
      <c r="A2885" s="312"/>
      <c r="B2885" s="312"/>
      <c r="C2885" s="95" t="s">
        <v>2167</v>
      </c>
    </row>
    <row r="2886" spans="1:3">
      <c r="A2886" s="310" t="s">
        <v>454</v>
      </c>
      <c r="B2886" s="310" t="s">
        <v>2</v>
      </c>
      <c r="C2886" s="99" t="s">
        <v>455</v>
      </c>
    </row>
    <row r="2887" spans="1:3" ht="120">
      <c r="A2887" s="311"/>
      <c r="B2887" s="311"/>
      <c r="C2887" s="100" t="s">
        <v>2161</v>
      </c>
    </row>
    <row r="2888" spans="1:3">
      <c r="A2888" s="311"/>
      <c r="B2888" s="311"/>
      <c r="C2888" s="100" t="s">
        <v>2162</v>
      </c>
    </row>
    <row r="2889" spans="1:3" ht="30">
      <c r="A2889" s="311"/>
      <c r="B2889" s="311"/>
      <c r="C2889" s="100" t="s">
        <v>2163</v>
      </c>
    </row>
    <row r="2890" spans="1:3" ht="30">
      <c r="A2890" s="311"/>
      <c r="B2890" s="311"/>
      <c r="C2890" s="100" t="s">
        <v>2164</v>
      </c>
    </row>
    <row r="2891" spans="1:3" ht="30">
      <c r="A2891" s="311"/>
      <c r="B2891" s="311"/>
      <c r="C2891" s="100" t="s">
        <v>2165</v>
      </c>
    </row>
    <row r="2892" spans="1:3" ht="30">
      <c r="A2892" s="311"/>
      <c r="B2892" s="311"/>
      <c r="C2892" s="100" t="s">
        <v>2166</v>
      </c>
    </row>
    <row r="2893" spans="1:3" ht="30.75" thickBot="1">
      <c r="A2893" s="312"/>
      <c r="B2893" s="312"/>
      <c r="C2893" s="95" t="s">
        <v>2167</v>
      </c>
    </row>
    <row r="2894" spans="1:3">
      <c r="A2894" s="310" t="s">
        <v>456</v>
      </c>
      <c r="B2894" s="310" t="s">
        <v>2</v>
      </c>
      <c r="C2894" s="99" t="s">
        <v>457</v>
      </c>
    </row>
    <row r="2895" spans="1:3" ht="120">
      <c r="A2895" s="311"/>
      <c r="B2895" s="311"/>
      <c r="C2895" s="100" t="s">
        <v>2161</v>
      </c>
    </row>
    <row r="2896" spans="1:3">
      <c r="A2896" s="311"/>
      <c r="B2896" s="311"/>
      <c r="C2896" s="100" t="s">
        <v>2162</v>
      </c>
    </row>
    <row r="2897" spans="1:3" ht="30">
      <c r="A2897" s="311"/>
      <c r="B2897" s="311"/>
      <c r="C2897" s="100" t="s">
        <v>2163</v>
      </c>
    </row>
    <row r="2898" spans="1:3" ht="30">
      <c r="A2898" s="311"/>
      <c r="B2898" s="311"/>
      <c r="C2898" s="100" t="s">
        <v>2164</v>
      </c>
    </row>
    <row r="2899" spans="1:3" ht="30">
      <c r="A2899" s="311"/>
      <c r="B2899" s="311"/>
      <c r="C2899" s="100" t="s">
        <v>2165</v>
      </c>
    </row>
    <row r="2900" spans="1:3" ht="30">
      <c r="A2900" s="311"/>
      <c r="B2900" s="311"/>
      <c r="C2900" s="100" t="s">
        <v>2166</v>
      </c>
    </row>
    <row r="2901" spans="1:3" ht="30.75" thickBot="1">
      <c r="A2901" s="312"/>
      <c r="B2901" s="312"/>
      <c r="C2901" s="95" t="s">
        <v>2167</v>
      </c>
    </row>
    <row r="2902" spans="1:3">
      <c r="A2902" s="310" t="s">
        <v>458</v>
      </c>
      <c r="B2902" s="310" t="s">
        <v>2</v>
      </c>
      <c r="C2902" s="99" t="s">
        <v>459</v>
      </c>
    </row>
    <row r="2903" spans="1:3" ht="135">
      <c r="A2903" s="311"/>
      <c r="B2903" s="311"/>
      <c r="C2903" s="100" t="s">
        <v>2168</v>
      </c>
    </row>
    <row r="2904" spans="1:3">
      <c r="A2904" s="311"/>
      <c r="B2904" s="311"/>
      <c r="C2904" s="100" t="s">
        <v>2162</v>
      </c>
    </row>
    <row r="2905" spans="1:3" ht="30">
      <c r="A2905" s="311"/>
      <c r="B2905" s="311"/>
      <c r="C2905" s="100" t="s">
        <v>2163</v>
      </c>
    </row>
    <row r="2906" spans="1:3" ht="30">
      <c r="A2906" s="311"/>
      <c r="B2906" s="311"/>
      <c r="C2906" s="100" t="s">
        <v>2164</v>
      </c>
    </row>
    <row r="2907" spans="1:3" ht="30">
      <c r="A2907" s="311"/>
      <c r="B2907" s="311"/>
      <c r="C2907" s="100" t="s">
        <v>2165</v>
      </c>
    </row>
    <row r="2908" spans="1:3" ht="30">
      <c r="A2908" s="311"/>
      <c r="B2908" s="311"/>
      <c r="C2908" s="100" t="s">
        <v>2166</v>
      </c>
    </row>
    <row r="2909" spans="1:3" ht="30.75" thickBot="1">
      <c r="A2909" s="312"/>
      <c r="B2909" s="312"/>
      <c r="C2909" s="95" t="s">
        <v>2167</v>
      </c>
    </row>
    <row r="2910" spans="1:3">
      <c r="A2910" s="310" t="s">
        <v>460</v>
      </c>
      <c r="B2910" s="310" t="s">
        <v>2</v>
      </c>
      <c r="C2910" s="99" t="s">
        <v>461</v>
      </c>
    </row>
    <row r="2911" spans="1:3" ht="135">
      <c r="A2911" s="311"/>
      <c r="B2911" s="311"/>
      <c r="C2911" s="100" t="s">
        <v>2168</v>
      </c>
    </row>
    <row r="2912" spans="1:3">
      <c r="A2912" s="311"/>
      <c r="B2912" s="311"/>
      <c r="C2912" s="100" t="s">
        <v>2162</v>
      </c>
    </row>
    <row r="2913" spans="1:3" ht="30">
      <c r="A2913" s="311"/>
      <c r="B2913" s="311"/>
      <c r="C2913" s="100" t="s">
        <v>2163</v>
      </c>
    </row>
    <row r="2914" spans="1:3" ht="30">
      <c r="A2914" s="311"/>
      <c r="B2914" s="311"/>
      <c r="C2914" s="100" t="s">
        <v>2164</v>
      </c>
    </row>
    <row r="2915" spans="1:3" ht="30">
      <c r="A2915" s="311"/>
      <c r="B2915" s="311"/>
      <c r="C2915" s="100" t="s">
        <v>2165</v>
      </c>
    </row>
    <row r="2916" spans="1:3" ht="30">
      <c r="A2916" s="311"/>
      <c r="B2916" s="311"/>
      <c r="C2916" s="100" t="s">
        <v>2166</v>
      </c>
    </row>
    <row r="2917" spans="1:3" ht="30.75" thickBot="1">
      <c r="A2917" s="312"/>
      <c r="B2917" s="312"/>
      <c r="C2917" s="95" t="s">
        <v>2167</v>
      </c>
    </row>
    <row r="2918" spans="1:3">
      <c r="A2918" s="310" t="s">
        <v>462</v>
      </c>
      <c r="B2918" s="310" t="s">
        <v>2</v>
      </c>
      <c r="C2918" s="99" t="s">
        <v>463</v>
      </c>
    </row>
    <row r="2919" spans="1:3" ht="120">
      <c r="A2919" s="311"/>
      <c r="B2919" s="311"/>
      <c r="C2919" s="100" t="s">
        <v>2161</v>
      </c>
    </row>
    <row r="2920" spans="1:3">
      <c r="A2920" s="311"/>
      <c r="B2920" s="311"/>
      <c r="C2920" s="100" t="s">
        <v>2162</v>
      </c>
    </row>
    <row r="2921" spans="1:3" ht="30">
      <c r="A2921" s="311"/>
      <c r="B2921" s="311"/>
      <c r="C2921" s="100" t="s">
        <v>2163</v>
      </c>
    </row>
    <row r="2922" spans="1:3" ht="30">
      <c r="A2922" s="311"/>
      <c r="B2922" s="311"/>
      <c r="C2922" s="100" t="s">
        <v>2164</v>
      </c>
    </row>
    <row r="2923" spans="1:3" ht="30">
      <c r="A2923" s="311"/>
      <c r="B2923" s="311"/>
      <c r="C2923" s="100" t="s">
        <v>2165</v>
      </c>
    </row>
    <row r="2924" spans="1:3" ht="30">
      <c r="A2924" s="311"/>
      <c r="B2924" s="311"/>
      <c r="C2924" s="100" t="s">
        <v>2166</v>
      </c>
    </row>
    <row r="2925" spans="1:3" ht="30.75" thickBot="1">
      <c r="A2925" s="312"/>
      <c r="B2925" s="312"/>
      <c r="C2925" s="95" t="s">
        <v>2167</v>
      </c>
    </row>
    <row r="2926" spans="1:3">
      <c r="A2926" s="310" t="s">
        <v>464</v>
      </c>
      <c r="B2926" s="310" t="s">
        <v>2</v>
      </c>
      <c r="C2926" s="99" t="s">
        <v>465</v>
      </c>
    </row>
    <row r="2927" spans="1:3" ht="45">
      <c r="A2927" s="311"/>
      <c r="B2927" s="311"/>
      <c r="C2927" s="100" t="s">
        <v>2169</v>
      </c>
    </row>
    <row r="2928" spans="1:3">
      <c r="A2928" s="311"/>
      <c r="B2928" s="311"/>
      <c r="C2928" s="100" t="s">
        <v>2170</v>
      </c>
    </row>
    <row r="2929" spans="1:3">
      <c r="A2929" s="311"/>
      <c r="B2929" s="311"/>
      <c r="C2929" s="100" t="s">
        <v>2171</v>
      </c>
    </row>
    <row r="2930" spans="1:3">
      <c r="A2930" s="311"/>
      <c r="B2930" s="311"/>
      <c r="C2930" s="100" t="s">
        <v>2172</v>
      </c>
    </row>
    <row r="2931" spans="1:3">
      <c r="A2931" s="311"/>
      <c r="B2931" s="311"/>
      <c r="C2931" s="100" t="s">
        <v>2173</v>
      </c>
    </row>
    <row r="2932" spans="1:3" ht="30">
      <c r="A2932" s="311"/>
      <c r="B2932" s="311"/>
      <c r="C2932" s="100" t="s">
        <v>2174</v>
      </c>
    </row>
    <row r="2933" spans="1:3">
      <c r="A2933" s="311"/>
      <c r="B2933" s="311"/>
      <c r="C2933" s="100" t="s">
        <v>2175</v>
      </c>
    </row>
    <row r="2934" spans="1:3">
      <c r="A2934" s="311"/>
      <c r="B2934" s="311"/>
      <c r="C2934" s="100" t="s">
        <v>1355</v>
      </c>
    </row>
    <row r="2935" spans="1:3" ht="60">
      <c r="A2935" s="311"/>
      <c r="B2935" s="311"/>
      <c r="C2935" s="100" t="s">
        <v>2009</v>
      </c>
    </row>
    <row r="2936" spans="1:3">
      <c r="A2936" s="311"/>
      <c r="B2936" s="311"/>
      <c r="C2936" s="100" t="s">
        <v>1955</v>
      </c>
    </row>
    <row r="2937" spans="1:3">
      <c r="A2937" s="311"/>
      <c r="B2937" s="311"/>
      <c r="C2937" s="100" t="s">
        <v>2010</v>
      </c>
    </row>
    <row r="2938" spans="1:3">
      <c r="A2938" s="311"/>
      <c r="B2938" s="311"/>
      <c r="C2938" s="100" t="s">
        <v>2011</v>
      </c>
    </row>
    <row r="2939" spans="1:3">
      <c r="A2939" s="311"/>
      <c r="B2939" s="311"/>
      <c r="C2939" s="100" t="s">
        <v>2012</v>
      </c>
    </row>
    <row r="2940" spans="1:3" ht="60.75" thickBot="1">
      <c r="A2940" s="312"/>
      <c r="B2940" s="312"/>
      <c r="C2940" s="95" t="s">
        <v>2176</v>
      </c>
    </row>
    <row r="2941" spans="1:3">
      <c r="A2941" s="310" t="s">
        <v>466</v>
      </c>
      <c r="B2941" s="310" t="s">
        <v>2</v>
      </c>
      <c r="C2941" s="99" t="s">
        <v>467</v>
      </c>
    </row>
    <row r="2942" spans="1:3" ht="105">
      <c r="A2942" s="311"/>
      <c r="B2942" s="311"/>
      <c r="C2942" s="100" t="s">
        <v>2177</v>
      </c>
    </row>
    <row r="2943" spans="1:3">
      <c r="A2943" s="311"/>
      <c r="B2943" s="311"/>
      <c r="C2943" s="100" t="s">
        <v>1830</v>
      </c>
    </row>
    <row r="2944" spans="1:3">
      <c r="A2944" s="311"/>
      <c r="B2944" s="311"/>
      <c r="C2944" s="100" t="s">
        <v>2178</v>
      </c>
    </row>
    <row r="2945" spans="1:3">
      <c r="A2945" s="311"/>
      <c r="B2945" s="311"/>
      <c r="C2945" s="100" t="s">
        <v>2179</v>
      </c>
    </row>
    <row r="2946" spans="1:3" ht="30">
      <c r="A2946" s="311"/>
      <c r="B2946" s="311"/>
      <c r="C2946" s="100" t="s">
        <v>2180</v>
      </c>
    </row>
    <row r="2947" spans="1:3">
      <c r="A2947" s="311"/>
      <c r="B2947" s="311"/>
      <c r="C2947" s="100" t="s">
        <v>1839</v>
      </c>
    </row>
    <row r="2948" spans="1:3" ht="30">
      <c r="A2948" s="311"/>
      <c r="B2948" s="311"/>
      <c r="C2948" s="100" t="s">
        <v>2181</v>
      </c>
    </row>
    <row r="2949" spans="1:3">
      <c r="A2949" s="311"/>
      <c r="B2949" s="311"/>
      <c r="C2949" s="100" t="s">
        <v>2182</v>
      </c>
    </row>
    <row r="2950" spans="1:3" ht="30">
      <c r="A2950" s="311"/>
      <c r="B2950" s="311"/>
      <c r="C2950" s="100" t="s">
        <v>2183</v>
      </c>
    </row>
    <row r="2951" spans="1:3">
      <c r="A2951" s="311"/>
      <c r="B2951" s="311"/>
      <c r="C2951" s="100" t="s">
        <v>2184</v>
      </c>
    </row>
    <row r="2952" spans="1:3">
      <c r="A2952" s="311"/>
      <c r="B2952" s="311"/>
      <c r="C2952" s="100" t="s">
        <v>2185</v>
      </c>
    </row>
    <row r="2953" spans="1:3">
      <c r="A2953" s="311"/>
      <c r="B2953" s="311"/>
      <c r="C2953" s="100" t="s">
        <v>2186</v>
      </c>
    </row>
    <row r="2954" spans="1:3">
      <c r="A2954" s="311"/>
      <c r="B2954" s="311"/>
      <c r="C2954" s="100" t="s">
        <v>2187</v>
      </c>
    </row>
    <row r="2955" spans="1:3">
      <c r="A2955" s="311"/>
      <c r="B2955" s="311"/>
      <c r="C2955" s="100" t="s">
        <v>2188</v>
      </c>
    </row>
    <row r="2956" spans="1:3">
      <c r="A2956" s="311"/>
      <c r="B2956" s="311"/>
      <c r="C2956" s="100" t="s">
        <v>1840</v>
      </c>
    </row>
    <row r="2957" spans="1:3">
      <c r="A2957" s="311"/>
      <c r="B2957" s="311"/>
      <c r="C2957" s="100" t="s">
        <v>2189</v>
      </c>
    </row>
    <row r="2958" spans="1:3" ht="30">
      <c r="A2958" s="311"/>
      <c r="B2958" s="311"/>
      <c r="C2958" s="100" t="s">
        <v>2190</v>
      </c>
    </row>
    <row r="2959" spans="1:3">
      <c r="A2959" s="311"/>
      <c r="B2959" s="311"/>
      <c r="C2959" s="100" t="s">
        <v>2191</v>
      </c>
    </row>
    <row r="2960" spans="1:3">
      <c r="A2960" s="311"/>
      <c r="B2960" s="311"/>
      <c r="C2960" s="100" t="s">
        <v>2192</v>
      </c>
    </row>
    <row r="2961" spans="1:3">
      <c r="A2961" s="311"/>
      <c r="B2961" s="311"/>
      <c r="C2961" s="100" t="s">
        <v>2193</v>
      </c>
    </row>
    <row r="2962" spans="1:3">
      <c r="A2962" s="311"/>
      <c r="B2962" s="311"/>
      <c r="C2962" s="100" t="s">
        <v>2194</v>
      </c>
    </row>
    <row r="2963" spans="1:3">
      <c r="A2963" s="311"/>
      <c r="B2963" s="311"/>
      <c r="C2963" s="100" t="s">
        <v>2195</v>
      </c>
    </row>
    <row r="2964" spans="1:3">
      <c r="A2964" s="311"/>
      <c r="B2964" s="311"/>
      <c r="C2964" s="100" t="s">
        <v>1355</v>
      </c>
    </row>
    <row r="2965" spans="1:3" ht="60">
      <c r="A2965" s="311"/>
      <c r="B2965" s="311"/>
      <c r="C2965" s="100" t="s">
        <v>2009</v>
      </c>
    </row>
    <row r="2966" spans="1:3">
      <c r="A2966" s="311"/>
      <c r="B2966" s="311"/>
      <c r="C2966" s="100" t="s">
        <v>1955</v>
      </c>
    </row>
    <row r="2967" spans="1:3">
      <c r="A2967" s="311"/>
      <c r="B2967" s="311"/>
      <c r="C2967" s="100" t="s">
        <v>2010</v>
      </c>
    </row>
    <row r="2968" spans="1:3">
      <c r="A2968" s="311"/>
      <c r="B2968" s="311"/>
      <c r="C2968" s="100" t="s">
        <v>2011</v>
      </c>
    </row>
    <row r="2969" spans="1:3">
      <c r="A2969" s="311"/>
      <c r="B2969" s="311"/>
      <c r="C2969" s="100" t="s">
        <v>2012</v>
      </c>
    </row>
    <row r="2970" spans="1:3" ht="60.75" thickBot="1">
      <c r="A2970" s="312"/>
      <c r="B2970" s="312"/>
      <c r="C2970" s="95" t="s">
        <v>1507</v>
      </c>
    </row>
    <row r="2971" spans="1:3">
      <c r="A2971" s="310" t="s">
        <v>468</v>
      </c>
      <c r="B2971" s="310" t="s">
        <v>2</v>
      </c>
      <c r="C2971" s="99" t="s">
        <v>469</v>
      </c>
    </row>
    <row r="2972" spans="1:3" ht="120">
      <c r="A2972" s="311"/>
      <c r="B2972" s="311"/>
      <c r="C2972" s="100" t="s">
        <v>2196</v>
      </c>
    </row>
    <row r="2973" spans="1:3">
      <c r="A2973" s="311"/>
      <c r="B2973" s="311"/>
      <c r="C2973" s="100" t="s">
        <v>2178</v>
      </c>
    </row>
    <row r="2974" spans="1:3">
      <c r="A2974" s="311"/>
      <c r="B2974" s="311"/>
      <c r="C2974" s="100" t="s">
        <v>2179</v>
      </c>
    </row>
    <row r="2975" spans="1:3" ht="30">
      <c r="A2975" s="311"/>
      <c r="B2975" s="311"/>
      <c r="C2975" s="100" t="s">
        <v>2180</v>
      </c>
    </row>
    <row r="2976" spans="1:3">
      <c r="A2976" s="311"/>
      <c r="B2976" s="311"/>
      <c r="C2976" s="100" t="s">
        <v>1839</v>
      </c>
    </row>
    <row r="2977" spans="1:3" ht="30">
      <c r="A2977" s="311"/>
      <c r="B2977" s="311"/>
      <c r="C2977" s="100" t="s">
        <v>2181</v>
      </c>
    </row>
    <row r="2978" spans="1:3">
      <c r="A2978" s="311"/>
      <c r="B2978" s="311"/>
      <c r="C2978" s="100" t="s">
        <v>1834</v>
      </c>
    </row>
    <row r="2979" spans="1:3" ht="30">
      <c r="A2979" s="311"/>
      <c r="B2979" s="311"/>
      <c r="C2979" s="100" t="s">
        <v>2183</v>
      </c>
    </row>
    <row r="2980" spans="1:3">
      <c r="A2980" s="311"/>
      <c r="B2980" s="311"/>
      <c r="C2980" s="100" t="s">
        <v>2184</v>
      </c>
    </row>
    <row r="2981" spans="1:3">
      <c r="A2981" s="311"/>
      <c r="B2981" s="311"/>
      <c r="C2981" s="100" t="s">
        <v>2185</v>
      </c>
    </row>
    <row r="2982" spans="1:3">
      <c r="A2982" s="311"/>
      <c r="B2982" s="311"/>
      <c r="C2982" s="100" t="s">
        <v>2186</v>
      </c>
    </row>
    <row r="2983" spans="1:3">
      <c r="A2983" s="311"/>
      <c r="B2983" s="311"/>
      <c r="C2983" s="100" t="s">
        <v>2187</v>
      </c>
    </row>
    <row r="2984" spans="1:3">
      <c r="A2984" s="311"/>
      <c r="B2984" s="311"/>
      <c r="C2984" s="100" t="s">
        <v>2188</v>
      </c>
    </row>
    <row r="2985" spans="1:3">
      <c r="A2985" s="311"/>
      <c r="B2985" s="311"/>
      <c r="C2985" s="100" t="s">
        <v>1840</v>
      </c>
    </row>
    <row r="2986" spans="1:3">
      <c r="A2986" s="311"/>
      <c r="B2986" s="311"/>
      <c r="C2986" s="100" t="s">
        <v>2191</v>
      </c>
    </row>
    <row r="2987" spans="1:3">
      <c r="A2987" s="311"/>
      <c r="B2987" s="311"/>
      <c r="C2987" s="100" t="s">
        <v>2192</v>
      </c>
    </row>
    <row r="2988" spans="1:3">
      <c r="A2988" s="311"/>
      <c r="B2988" s="311"/>
      <c r="C2988" s="100" t="s">
        <v>2193</v>
      </c>
    </row>
    <row r="2989" spans="1:3">
      <c r="A2989" s="311"/>
      <c r="B2989" s="311"/>
      <c r="C2989" s="100" t="s">
        <v>2194</v>
      </c>
    </row>
    <row r="2990" spans="1:3">
      <c r="A2990" s="311"/>
      <c r="B2990" s="311"/>
      <c r="C2990" s="100" t="s">
        <v>2195</v>
      </c>
    </row>
    <row r="2991" spans="1:3">
      <c r="A2991" s="311"/>
      <c r="B2991" s="311"/>
      <c r="C2991" s="100" t="s">
        <v>1355</v>
      </c>
    </row>
    <row r="2992" spans="1:3" ht="60">
      <c r="A2992" s="311"/>
      <c r="B2992" s="311"/>
      <c r="C2992" s="100" t="s">
        <v>2009</v>
      </c>
    </row>
    <row r="2993" spans="1:3">
      <c r="A2993" s="311"/>
      <c r="B2993" s="311"/>
      <c r="C2993" s="100" t="s">
        <v>1955</v>
      </c>
    </row>
    <row r="2994" spans="1:3">
      <c r="A2994" s="311"/>
      <c r="B2994" s="311"/>
      <c r="C2994" s="100" t="s">
        <v>2010</v>
      </c>
    </row>
    <row r="2995" spans="1:3">
      <c r="A2995" s="311"/>
      <c r="B2995" s="311"/>
      <c r="C2995" s="100" t="s">
        <v>2011</v>
      </c>
    </row>
    <row r="2996" spans="1:3">
      <c r="A2996" s="311"/>
      <c r="B2996" s="311"/>
      <c r="C2996" s="100" t="s">
        <v>2012</v>
      </c>
    </row>
    <row r="2997" spans="1:3" ht="60.75" thickBot="1">
      <c r="A2997" s="312"/>
      <c r="B2997" s="312"/>
      <c r="C2997" s="95" t="s">
        <v>2176</v>
      </c>
    </row>
    <row r="2998" spans="1:3">
      <c r="A2998" s="310" t="s">
        <v>470</v>
      </c>
      <c r="B2998" s="310" t="s">
        <v>2</v>
      </c>
      <c r="C2998" s="99" t="s">
        <v>471</v>
      </c>
    </row>
    <row r="2999" spans="1:3" ht="105">
      <c r="A2999" s="311"/>
      <c r="B2999" s="311"/>
      <c r="C2999" s="100" t="s">
        <v>2197</v>
      </c>
    </row>
    <row r="3000" spans="1:3">
      <c r="A3000" s="311"/>
      <c r="B3000" s="311"/>
      <c r="C3000" s="100" t="s">
        <v>1830</v>
      </c>
    </row>
    <row r="3001" spans="1:3">
      <c r="A3001" s="311"/>
      <c r="B3001" s="311"/>
      <c r="C3001" s="100" t="s">
        <v>2178</v>
      </c>
    </row>
    <row r="3002" spans="1:3">
      <c r="A3002" s="311"/>
      <c r="B3002" s="311"/>
      <c r="C3002" s="100" t="s">
        <v>2179</v>
      </c>
    </row>
    <row r="3003" spans="1:3" ht="30">
      <c r="A3003" s="311"/>
      <c r="B3003" s="311"/>
      <c r="C3003" s="100" t="s">
        <v>2180</v>
      </c>
    </row>
    <row r="3004" spans="1:3">
      <c r="A3004" s="311"/>
      <c r="B3004" s="311"/>
      <c r="C3004" s="100" t="s">
        <v>1839</v>
      </c>
    </row>
    <row r="3005" spans="1:3" ht="30">
      <c r="A3005" s="311"/>
      <c r="B3005" s="311"/>
      <c r="C3005" s="100" t="s">
        <v>2181</v>
      </c>
    </row>
    <row r="3006" spans="1:3">
      <c r="A3006" s="311"/>
      <c r="B3006" s="311"/>
      <c r="C3006" s="100" t="s">
        <v>1834</v>
      </c>
    </row>
    <row r="3007" spans="1:3" ht="30">
      <c r="A3007" s="311"/>
      <c r="B3007" s="311"/>
      <c r="C3007" s="100" t="s">
        <v>2183</v>
      </c>
    </row>
    <row r="3008" spans="1:3">
      <c r="A3008" s="311"/>
      <c r="B3008" s="311"/>
      <c r="C3008" s="100" t="s">
        <v>2184</v>
      </c>
    </row>
    <row r="3009" spans="1:3">
      <c r="A3009" s="311"/>
      <c r="B3009" s="311"/>
      <c r="C3009" s="100" t="s">
        <v>2185</v>
      </c>
    </row>
    <row r="3010" spans="1:3">
      <c r="A3010" s="311"/>
      <c r="B3010" s="311"/>
      <c r="C3010" s="100" t="s">
        <v>2186</v>
      </c>
    </row>
    <row r="3011" spans="1:3">
      <c r="A3011" s="311"/>
      <c r="B3011" s="311"/>
      <c r="C3011" s="100" t="s">
        <v>2187</v>
      </c>
    </row>
    <row r="3012" spans="1:3">
      <c r="A3012" s="311"/>
      <c r="B3012" s="311"/>
      <c r="C3012" s="100" t="s">
        <v>2188</v>
      </c>
    </row>
    <row r="3013" spans="1:3">
      <c r="A3013" s="311"/>
      <c r="B3013" s="311"/>
      <c r="C3013" s="100" t="s">
        <v>1840</v>
      </c>
    </row>
    <row r="3014" spans="1:3">
      <c r="A3014" s="311"/>
      <c r="B3014" s="311"/>
      <c r="C3014" s="100" t="s">
        <v>2191</v>
      </c>
    </row>
    <row r="3015" spans="1:3">
      <c r="A3015" s="311"/>
      <c r="B3015" s="311"/>
      <c r="C3015" s="100" t="s">
        <v>2192</v>
      </c>
    </row>
    <row r="3016" spans="1:3">
      <c r="A3016" s="311"/>
      <c r="B3016" s="311"/>
      <c r="C3016" s="100" t="s">
        <v>2193</v>
      </c>
    </row>
    <row r="3017" spans="1:3">
      <c r="A3017" s="311"/>
      <c r="B3017" s="311"/>
      <c r="C3017" s="100" t="s">
        <v>2194</v>
      </c>
    </row>
    <row r="3018" spans="1:3">
      <c r="A3018" s="311"/>
      <c r="B3018" s="311"/>
      <c r="C3018" s="100" t="s">
        <v>2195</v>
      </c>
    </row>
    <row r="3019" spans="1:3">
      <c r="A3019" s="311"/>
      <c r="B3019" s="311"/>
      <c r="C3019" s="100" t="s">
        <v>1355</v>
      </c>
    </row>
    <row r="3020" spans="1:3" ht="60">
      <c r="A3020" s="311"/>
      <c r="B3020" s="311"/>
      <c r="C3020" s="100" t="s">
        <v>2009</v>
      </c>
    </row>
    <row r="3021" spans="1:3">
      <c r="A3021" s="311"/>
      <c r="B3021" s="311"/>
      <c r="C3021" s="100" t="s">
        <v>1955</v>
      </c>
    </row>
    <row r="3022" spans="1:3">
      <c r="A3022" s="311"/>
      <c r="B3022" s="311"/>
      <c r="C3022" s="100" t="s">
        <v>2010</v>
      </c>
    </row>
    <row r="3023" spans="1:3">
      <c r="A3023" s="311"/>
      <c r="B3023" s="311"/>
      <c r="C3023" s="100" t="s">
        <v>2011</v>
      </c>
    </row>
    <row r="3024" spans="1:3">
      <c r="A3024" s="311"/>
      <c r="B3024" s="311"/>
      <c r="C3024" s="100" t="s">
        <v>2012</v>
      </c>
    </row>
    <row r="3025" spans="1:3" ht="60.75" thickBot="1">
      <c r="A3025" s="312"/>
      <c r="B3025" s="312"/>
      <c r="C3025" s="95" t="s">
        <v>1856</v>
      </c>
    </row>
    <row r="3026" spans="1:3">
      <c r="A3026" s="310" t="s">
        <v>472</v>
      </c>
      <c r="B3026" s="310" t="s">
        <v>2</v>
      </c>
      <c r="C3026" s="99" t="s">
        <v>473</v>
      </c>
    </row>
    <row r="3027" spans="1:3" ht="105">
      <c r="A3027" s="311"/>
      <c r="B3027" s="311"/>
      <c r="C3027" s="100" t="s">
        <v>2198</v>
      </c>
    </row>
    <row r="3028" spans="1:3">
      <c r="A3028" s="311"/>
      <c r="B3028" s="311"/>
      <c r="C3028" s="100" t="s">
        <v>1830</v>
      </c>
    </row>
    <row r="3029" spans="1:3">
      <c r="A3029" s="311"/>
      <c r="B3029" s="311"/>
      <c r="C3029" s="100" t="s">
        <v>2178</v>
      </c>
    </row>
    <row r="3030" spans="1:3">
      <c r="A3030" s="311"/>
      <c r="B3030" s="311"/>
      <c r="C3030" s="100" t="s">
        <v>2179</v>
      </c>
    </row>
    <row r="3031" spans="1:3" ht="30">
      <c r="A3031" s="311"/>
      <c r="B3031" s="311"/>
      <c r="C3031" s="100" t="s">
        <v>2180</v>
      </c>
    </row>
    <row r="3032" spans="1:3">
      <c r="A3032" s="311"/>
      <c r="B3032" s="311"/>
      <c r="C3032" s="100" t="s">
        <v>1839</v>
      </c>
    </row>
    <row r="3033" spans="1:3" ht="30">
      <c r="A3033" s="311"/>
      <c r="B3033" s="311"/>
      <c r="C3033" s="100" t="s">
        <v>2181</v>
      </c>
    </row>
    <row r="3034" spans="1:3">
      <c r="A3034" s="311"/>
      <c r="B3034" s="311"/>
      <c r="C3034" s="100" t="s">
        <v>1834</v>
      </c>
    </row>
    <row r="3035" spans="1:3" ht="30">
      <c r="A3035" s="311"/>
      <c r="B3035" s="311"/>
      <c r="C3035" s="100" t="s">
        <v>2183</v>
      </c>
    </row>
    <row r="3036" spans="1:3">
      <c r="A3036" s="311"/>
      <c r="B3036" s="311"/>
      <c r="C3036" s="100" t="s">
        <v>2184</v>
      </c>
    </row>
    <row r="3037" spans="1:3">
      <c r="A3037" s="311"/>
      <c r="B3037" s="311"/>
      <c r="C3037" s="100" t="s">
        <v>2185</v>
      </c>
    </row>
    <row r="3038" spans="1:3">
      <c r="A3038" s="311"/>
      <c r="B3038" s="311"/>
      <c r="C3038" s="100" t="s">
        <v>2186</v>
      </c>
    </row>
    <row r="3039" spans="1:3">
      <c r="A3039" s="311"/>
      <c r="B3039" s="311"/>
      <c r="C3039" s="100" t="s">
        <v>2187</v>
      </c>
    </row>
    <row r="3040" spans="1:3">
      <c r="A3040" s="311"/>
      <c r="B3040" s="311"/>
      <c r="C3040" s="100" t="s">
        <v>2188</v>
      </c>
    </row>
    <row r="3041" spans="1:3">
      <c r="A3041" s="311"/>
      <c r="B3041" s="311"/>
      <c r="C3041" s="100" t="s">
        <v>1840</v>
      </c>
    </row>
    <row r="3042" spans="1:3">
      <c r="A3042" s="311"/>
      <c r="B3042" s="311"/>
      <c r="C3042" s="100" t="s">
        <v>2191</v>
      </c>
    </row>
    <row r="3043" spans="1:3">
      <c r="A3043" s="311"/>
      <c r="B3043" s="311"/>
      <c r="C3043" s="100" t="s">
        <v>2192</v>
      </c>
    </row>
    <row r="3044" spans="1:3">
      <c r="A3044" s="311"/>
      <c r="B3044" s="311"/>
      <c r="C3044" s="100" t="s">
        <v>2193</v>
      </c>
    </row>
    <row r="3045" spans="1:3">
      <c r="A3045" s="311"/>
      <c r="B3045" s="311"/>
      <c r="C3045" s="100" t="s">
        <v>2194</v>
      </c>
    </row>
    <row r="3046" spans="1:3">
      <c r="A3046" s="311"/>
      <c r="B3046" s="311"/>
      <c r="C3046" s="100" t="s">
        <v>2195</v>
      </c>
    </row>
    <row r="3047" spans="1:3">
      <c r="A3047" s="311"/>
      <c r="B3047" s="311"/>
      <c r="C3047" s="100" t="s">
        <v>1355</v>
      </c>
    </row>
    <row r="3048" spans="1:3" ht="60">
      <c r="A3048" s="311"/>
      <c r="B3048" s="311"/>
      <c r="C3048" s="100" t="s">
        <v>2009</v>
      </c>
    </row>
    <row r="3049" spans="1:3">
      <c r="A3049" s="311"/>
      <c r="B3049" s="311"/>
      <c r="C3049" s="100" t="s">
        <v>1955</v>
      </c>
    </row>
    <row r="3050" spans="1:3">
      <c r="A3050" s="311"/>
      <c r="B3050" s="311"/>
      <c r="C3050" s="100" t="s">
        <v>2010</v>
      </c>
    </row>
    <row r="3051" spans="1:3">
      <c r="A3051" s="311"/>
      <c r="B3051" s="311"/>
      <c r="C3051" s="100" t="s">
        <v>2011</v>
      </c>
    </row>
    <row r="3052" spans="1:3">
      <c r="A3052" s="311"/>
      <c r="B3052" s="311"/>
      <c r="C3052" s="100" t="s">
        <v>2012</v>
      </c>
    </row>
    <row r="3053" spans="1:3">
      <c r="A3053" s="311"/>
      <c r="B3053" s="311"/>
      <c r="C3053" s="100" t="s">
        <v>1475</v>
      </c>
    </row>
    <row r="3054" spans="1:3" ht="45.75" thickBot="1">
      <c r="A3054" s="312"/>
      <c r="B3054" s="312"/>
      <c r="C3054" s="95" t="s">
        <v>2199</v>
      </c>
    </row>
    <row r="3055" spans="1:3">
      <c r="A3055" s="310" t="s">
        <v>474</v>
      </c>
      <c r="B3055" s="310" t="s">
        <v>2</v>
      </c>
      <c r="C3055" s="99" t="s">
        <v>475</v>
      </c>
    </row>
    <row r="3056" spans="1:3" ht="105">
      <c r="A3056" s="311"/>
      <c r="B3056" s="311"/>
      <c r="C3056" s="100" t="s">
        <v>2200</v>
      </c>
    </row>
    <row r="3057" spans="1:3">
      <c r="A3057" s="311"/>
      <c r="B3057" s="311"/>
      <c r="C3057" s="100" t="s">
        <v>1830</v>
      </c>
    </row>
    <row r="3058" spans="1:3">
      <c r="A3058" s="311"/>
      <c r="B3058" s="311"/>
      <c r="C3058" s="100" t="s">
        <v>2178</v>
      </c>
    </row>
    <row r="3059" spans="1:3">
      <c r="A3059" s="311"/>
      <c r="B3059" s="311"/>
      <c r="C3059" s="100" t="s">
        <v>2179</v>
      </c>
    </row>
    <row r="3060" spans="1:3" ht="30">
      <c r="A3060" s="311"/>
      <c r="B3060" s="311"/>
      <c r="C3060" s="100" t="s">
        <v>2180</v>
      </c>
    </row>
    <row r="3061" spans="1:3">
      <c r="A3061" s="311"/>
      <c r="B3061" s="311"/>
      <c r="C3061" s="100" t="s">
        <v>1839</v>
      </c>
    </row>
    <row r="3062" spans="1:3" ht="30">
      <c r="A3062" s="311"/>
      <c r="B3062" s="311"/>
      <c r="C3062" s="100" t="s">
        <v>2201</v>
      </c>
    </row>
    <row r="3063" spans="1:3">
      <c r="A3063" s="311"/>
      <c r="B3063" s="311"/>
      <c r="C3063" s="100" t="s">
        <v>1834</v>
      </c>
    </row>
    <row r="3064" spans="1:3" ht="30">
      <c r="A3064" s="311"/>
      <c r="B3064" s="311"/>
      <c r="C3064" s="100" t="s">
        <v>2183</v>
      </c>
    </row>
    <row r="3065" spans="1:3">
      <c r="A3065" s="311"/>
      <c r="B3065" s="311"/>
      <c r="C3065" s="100" t="s">
        <v>2184</v>
      </c>
    </row>
    <row r="3066" spans="1:3">
      <c r="A3066" s="311"/>
      <c r="B3066" s="311"/>
      <c r="C3066" s="100" t="s">
        <v>2185</v>
      </c>
    </row>
    <row r="3067" spans="1:3">
      <c r="A3067" s="311"/>
      <c r="B3067" s="311"/>
      <c r="C3067" s="100" t="s">
        <v>2186</v>
      </c>
    </row>
    <row r="3068" spans="1:3">
      <c r="A3068" s="311"/>
      <c r="B3068" s="311"/>
      <c r="C3068" s="100" t="s">
        <v>2187</v>
      </c>
    </row>
    <row r="3069" spans="1:3">
      <c r="A3069" s="311"/>
      <c r="B3069" s="311"/>
      <c r="C3069" s="100" t="s">
        <v>2188</v>
      </c>
    </row>
    <row r="3070" spans="1:3">
      <c r="A3070" s="311"/>
      <c r="B3070" s="311"/>
      <c r="C3070" s="100" t="s">
        <v>1840</v>
      </c>
    </row>
    <row r="3071" spans="1:3">
      <c r="A3071" s="311"/>
      <c r="B3071" s="311"/>
      <c r="C3071" s="100" t="s">
        <v>2191</v>
      </c>
    </row>
    <row r="3072" spans="1:3">
      <c r="A3072" s="311"/>
      <c r="B3072" s="311"/>
      <c r="C3072" s="100" t="s">
        <v>2202</v>
      </c>
    </row>
    <row r="3073" spans="1:3">
      <c r="A3073" s="311"/>
      <c r="B3073" s="311"/>
      <c r="C3073" s="100" t="s">
        <v>2193</v>
      </c>
    </row>
    <row r="3074" spans="1:3">
      <c r="A3074" s="311"/>
      <c r="B3074" s="311"/>
      <c r="C3074" s="100" t="s">
        <v>2194</v>
      </c>
    </row>
    <row r="3075" spans="1:3">
      <c r="A3075" s="311"/>
      <c r="B3075" s="311"/>
      <c r="C3075" s="100" t="s">
        <v>2195</v>
      </c>
    </row>
    <row r="3076" spans="1:3">
      <c r="A3076" s="311"/>
      <c r="B3076" s="311"/>
      <c r="C3076" s="100" t="s">
        <v>1355</v>
      </c>
    </row>
    <row r="3077" spans="1:3" ht="60">
      <c r="A3077" s="311"/>
      <c r="B3077" s="311"/>
      <c r="C3077" s="100" t="s">
        <v>2009</v>
      </c>
    </row>
    <row r="3078" spans="1:3">
      <c r="A3078" s="311"/>
      <c r="B3078" s="311"/>
      <c r="C3078" s="100" t="s">
        <v>1955</v>
      </c>
    </row>
    <row r="3079" spans="1:3">
      <c r="A3079" s="311"/>
      <c r="B3079" s="311"/>
      <c r="C3079" s="100" t="s">
        <v>2010</v>
      </c>
    </row>
    <row r="3080" spans="1:3">
      <c r="A3080" s="311"/>
      <c r="B3080" s="311"/>
      <c r="C3080" s="100" t="s">
        <v>2011</v>
      </c>
    </row>
    <row r="3081" spans="1:3">
      <c r="A3081" s="311"/>
      <c r="B3081" s="311"/>
      <c r="C3081" s="100" t="s">
        <v>2012</v>
      </c>
    </row>
    <row r="3082" spans="1:3" ht="60.75" thickBot="1">
      <c r="A3082" s="312"/>
      <c r="B3082" s="312"/>
      <c r="C3082" s="95" t="s">
        <v>2203</v>
      </c>
    </row>
    <row r="3083" spans="1:3">
      <c r="A3083" s="310" t="s">
        <v>476</v>
      </c>
      <c r="B3083" s="310" t="s">
        <v>2</v>
      </c>
      <c r="C3083" s="99" t="s">
        <v>477</v>
      </c>
    </row>
    <row r="3084" spans="1:3" ht="90">
      <c r="A3084" s="311"/>
      <c r="B3084" s="311"/>
      <c r="C3084" s="100" t="s">
        <v>2204</v>
      </c>
    </row>
    <row r="3085" spans="1:3">
      <c r="A3085" s="311"/>
      <c r="B3085" s="311"/>
      <c r="C3085" s="100" t="s">
        <v>1834</v>
      </c>
    </row>
    <row r="3086" spans="1:3" ht="30">
      <c r="A3086" s="311"/>
      <c r="B3086" s="311"/>
      <c r="C3086" s="100" t="s">
        <v>2139</v>
      </c>
    </row>
    <row r="3087" spans="1:3">
      <c r="A3087" s="311"/>
      <c r="B3087" s="311"/>
      <c r="C3087" s="100" t="s">
        <v>2140</v>
      </c>
    </row>
    <row r="3088" spans="1:3">
      <c r="A3088" s="311"/>
      <c r="B3088" s="311"/>
      <c r="C3088" s="100" t="s">
        <v>2191</v>
      </c>
    </row>
    <row r="3089" spans="1:3">
      <c r="A3089" s="311"/>
      <c r="B3089" s="311"/>
      <c r="C3089" s="100" t="s">
        <v>2192</v>
      </c>
    </row>
    <row r="3090" spans="1:3">
      <c r="A3090" s="311"/>
      <c r="B3090" s="311"/>
      <c r="C3090" s="100" t="s">
        <v>2193</v>
      </c>
    </row>
    <row r="3091" spans="1:3">
      <c r="A3091" s="311"/>
      <c r="B3091" s="311"/>
      <c r="C3091" s="100" t="s">
        <v>2194</v>
      </c>
    </row>
    <row r="3092" spans="1:3">
      <c r="A3092" s="311"/>
      <c r="B3092" s="311"/>
      <c r="C3092" s="100" t="s">
        <v>2195</v>
      </c>
    </row>
    <row r="3093" spans="1:3">
      <c r="A3093" s="311"/>
      <c r="B3093" s="311"/>
      <c r="C3093" s="100" t="s">
        <v>1355</v>
      </c>
    </row>
    <row r="3094" spans="1:3" ht="60">
      <c r="A3094" s="311"/>
      <c r="B3094" s="311"/>
      <c r="C3094" s="100" t="s">
        <v>2009</v>
      </c>
    </row>
    <row r="3095" spans="1:3">
      <c r="A3095" s="311"/>
      <c r="B3095" s="311"/>
      <c r="C3095" s="100" t="s">
        <v>1955</v>
      </c>
    </row>
    <row r="3096" spans="1:3">
      <c r="A3096" s="311"/>
      <c r="B3096" s="311"/>
      <c r="C3096" s="100" t="s">
        <v>2010</v>
      </c>
    </row>
    <row r="3097" spans="1:3">
      <c r="A3097" s="311"/>
      <c r="B3097" s="311"/>
      <c r="C3097" s="100" t="s">
        <v>2011</v>
      </c>
    </row>
    <row r="3098" spans="1:3">
      <c r="A3098" s="311"/>
      <c r="B3098" s="311"/>
      <c r="C3098" s="100" t="s">
        <v>2012</v>
      </c>
    </row>
    <row r="3099" spans="1:3">
      <c r="A3099" s="311"/>
      <c r="B3099" s="311"/>
      <c r="C3099" s="100" t="s">
        <v>1475</v>
      </c>
    </row>
    <row r="3100" spans="1:3" ht="45.75" thickBot="1">
      <c r="A3100" s="312"/>
      <c r="B3100" s="312"/>
      <c r="C3100" s="95" t="s">
        <v>1358</v>
      </c>
    </row>
    <row r="3101" spans="1:3">
      <c r="A3101" s="310" t="s">
        <v>478</v>
      </c>
      <c r="B3101" s="310" t="s">
        <v>2</v>
      </c>
      <c r="C3101" s="99" t="s">
        <v>479</v>
      </c>
    </row>
    <row r="3102" spans="1:3" ht="105">
      <c r="A3102" s="311"/>
      <c r="B3102" s="311"/>
      <c r="C3102" s="100" t="s">
        <v>2205</v>
      </c>
    </row>
    <row r="3103" spans="1:3">
      <c r="A3103" s="311"/>
      <c r="B3103" s="311"/>
      <c r="C3103" s="100" t="s">
        <v>1834</v>
      </c>
    </row>
    <row r="3104" spans="1:3" ht="30">
      <c r="A3104" s="311"/>
      <c r="B3104" s="311"/>
      <c r="C3104" s="100" t="s">
        <v>2139</v>
      </c>
    </row>
    <row r="3105" spans="1:3">
      <c r="A3105" s="311"/>
      <c r="B3105" s="311"/>
      <c r="C3105" s="100" t="s">
        <v>2140</v>
      </c>
    </row>
    <row r="3106" spans="1:3">
      <c r="A3106" s="311"/>
      <c r="B3106" s="311"/>
      <c r="C3106" s="100" t="s">
        <v>2191</v>
      </c>
    </row>
    <row r="3107" spans="1:3">
      <c r="A3107" s="311"/>
      <c r="B3107" s="311"/>
      <c r="C3107" s="100" t="s">
        <v>2192</v>
      </c>
    </row>
    <row r="3108" spans="1:3">
      <c r="A3108" s="311"/>
      <c r="B3108" s="311"/>
      <c r="C3108" s="100" t="s">
        <v>2193</v>
      </c>
    </row>
    <row r="3109" spans="1:3">
      <c r="A3109" s="311"/>
      <c r="B3109" s="311"/>
      <c r="C3109" s="100" t="s">
        <v>2194</v>
      </c>
    </row>
    <row r="3110" spans="1:3">
      <c r="A3110" s="311"/>
      <c r="B3110" s="311"/>
      <c r="C3110" s="100" t="s">
        <v>2195</v>
      </c>
    </row>
    <row r="3111" spans="1:3">
      <c r="A3111" s="311"/>
      <c r="B3111" s="311"/>
      <c r="C3111" s="100" t="s">
        <v>1355</v>
      </c>
    </row>
    <row r="3112" spans="1:3" ht="60">
      <c r="A3112" s="311"/>
      <c r="B3112" s="311"/>
      <c r="C3112" s="100" t="s">
        <v>2009</v>
      </c>
    </row>
    <row r="3113" spans="1:3">
      <c r="A3113" s="311"/>
      <c r="B3113" s="311"/>
      <c r="C3113" s="100" t="s">
        <v>1955</v>
      </c>
    </row>
    <row r="3114" spans="1:3">
      <c r="A3114" s="311"/>
      <c r="B3114" s="311"/>
      <c r="C3114" s="100" t="s">
        <v>2010</v>
      </c>
    </row>
    <row r="3115" spans="1:3">
      <c r="A3115" s="311"/>
      <c r="B3115" s="311"/>
      <c r="C3115" s="100" t="s">
        <v>2011</v>
      </c>
    </row>
    <row r="3116" spans="1:3">
      <c r="A3116" s="311"/>
      <c r="B3116" s="311"/>
      <c r="C3116" s="100" t="s">
        <v>2012</v>
      </c>
    </row>
    <row r="3117" spans="1:3">
      <c r="A3117" s="311"/>
      <c r="B3117" s="311"/>
      <c r="C3117" s="100" t="s">
        <v>1475</v>
      </c>
    </row>
    <row r="3118" spans="1:3" ht="45.75" thickBot="1">
      <c r="A3118" s="312"/>
      <c r="B3118" s="312"/>
      <c r="C3118" s="95" t="s">
        <v>2206</v>
      </c>
    </row>
    <row r="3119" spans="1:3">
      <c r="A3119" s="310" t="s">
        <v>480</v>
      </c>
      <c r="B3119" s="310" t="s">
        <v>2</v>
      </c>
      <c r="C3119" s="99" t="s">
        <v>481</v>
      </c>
    </row>
    <row r="3120" spans="1:3" ht="105">
      <c r="A3120" s="311"/>
      <c r="B3120" s="311"/>
      <c r="C3120" s="100" t="s">
        <v>2207</v>
      </c>
    </row>
    <row r="3121" spans="1:3">
      <c r="A3121" s="311"/>
      <c r="B3121" s="311"/>
      <c r="C3121" s="100" t="s">
        <v>1834</v>
      </c>
    </row>
    <row r="3122" spans="1:3" ht="30">
      <c r="A3122" s="311"/>
      <c r="B3122" s="311"/>
      <c r="C3122" s="100" t="s">
        <v>2139</v>
      </c>
    </row>
    <row r="3123" spans="1:3">
      <c r="A3123" s="311"/>
      <c r="B3123" s="311"/>
      <c r="C3123" s="100" t="s">
        <v>2140</v>
      </c>
    </row>
    <row r="3124" spans="1:3">
      <c r="A3124" s="311"/>
      <c r="B3124" s="311"/>
      <c r="C3124" s="100" t="s">
        <v>2191</v>
      </c>
    </row>
    <row r="3125" spans="1:3">
      <c r="A3125" s="311"/>
      <c r="B3125" s="311"/>
      <c r="C3125" s="100" t="s">
        <v>2208</v>
      </c>
    </row>
    <row r="3126" spans="1:3">
      <c r="A3126" s="311"/>
      <c r="B3126" s="311"/>
      <c r="C3126" s="100" t="s">
        <v>2193</v>
      </c>
    </row>
    <row r="3127" spans="1:3">
      <c r="A3127" s="311"/>
      <c r="B3127" s="311"/>
      <c r="C3127" s="100" t="s">
        <v>2194</v>
      </c>
    </row>
    <row r="3128" spans="1:3">
      <c r="A3128" s="311"/>
      <c r="B3128" s="311"/>
      <c r="C3128" s="100" t="s">
        <v>2195</v>
      </c>
    </row>
    <row r="3129" spans="1:3">
      <c r="A3129" s="311"/>
      <c r="B3129" s="311"/>
      <c r="C3129" s="100" t="s">
        <v>1355</v>
      </c>
    </row>
    <row r="3130" spans="1:3" ht="60">
      <c r="A3130" s="311"/>
      <c r="B3130" s="311"/>
      <c r="C3130" s="100" t="s">
        <v>2009</v>
      </c>
    </row>
    <row r="3131" spans="1:3">
      <c r="A3131" s="311"/>
      <c r="B3131" s="311"/>
      <c r="C3131" s="100" t="s">
        <v>1955</v>
      </c>
    </row>
    <row r="3132" spans="1:3">
      <c r="A3132" s="311"/>
      <c r="B3132" s="311"/>
      <c r="C3132" s="100" t="s">
        <v>2010</v>
      </c>
    </row>
    <row r="3133" spans="1:3">
      <c r="A3133" s="311"/>
      <c r="B3133" s="311"/>
      <c r="C3133" s="100" t="s">
        <v>2011</v>
      </c>
    </row>
    <row r="3134" spans="1:3">
      <c r="A3134" s="311"/>
      <c r="B3134" s="311"/>
      <c r="C3134" s="100" t="s">
        <v>2012</v>
      </c>
    </row>
    <row r="3135" spans="1:3" ht="60.75" thickBot="1">
      <c r="A3135" s="312"/>
      <c r="B3135" s="312"/>
      <c r="C3135" s="95" t="s">
        <v>2209</v>
      </c>
    </row>
    <row r="3136" spans="1:3">
      <c r="A3136" s="310" t="s">
        <v>482</v>
      </c>
      <c r="B3136" s="310" t="s">
        <v>2</v>
      </c>
      <c r="C3136" s="99" t="s">
        <v>483</v>
      </c>
    </row>
    <row r="3137" spans="1:3" ht="90">
      <c r="A3137" s="311"/>
      <c r="B3137" s="311"/>
      <c r="C3137" s="100" t="s">
        <v>2210</v>
      </c>
    </row>
    <row r="3138" spans="1:3">
      <c r="A3138" s="311"/>
      <c r="B3138" s="311"/>
      <c r="C3138" s="100" t="s">
        <v>1834</v>
      </c>
    </row>
    <row r="3139" spans="1:3" ht="30">
      <c r="A3139" s="311"/>
      <c r="B3139" s="311"/>
      <c r="C3139" s="100" t="s">
        <v>2139</v>
      </c>
    </row>
    <row r="3140" spans="1:3">
      <c r="A3140" s="311"/>
      <c r="B3140" s="311"/>
      <c r="C3140" s="100" t="s">
        <v>2140</v>
      </c>
    </row>
    <row r="3141" spans="1:3">
      <c r="A3141" s="311"/>
      <c r="B3141" s="311"/>
      <c r="C3141" s="100" t="s">
        <v>2191</v>
      </c>
    </row>
    <row r="3142" spans="1:3">
      <c r="A3142" s="311"/>
      <c r="B3142" s="311"/>
      <c r="C3142" s="100" t="s">
        <v>2192</v>
      </c>
    </row>
    <row r="3143" spans="1:3">
      <c r="A3143" s="311"/>
      <c r="B3143" s="311"/>
      <c r="C3143" s="100" t="s">
        <v>2193</v>
      </c>
    </row>
    <row r="3144" spans="1:3">
      <c r="A3144" s="311"/>
      <c r="B3144" s="311"/>
      <c r="C3144" s="100" t="s">
        <v>2194</v>
      </c>
    </row>
    <row r="3145" spans="1:3">
      <c r="A3145" s="311"/>
      <c r="B3145" s="311"/>
      <c r="C3145" s="100" t="s">
        <v>2195</v>
      </c>
    </row>
    <row r="3146" spans="1:3">
      <c r="A3146" s="311"/>
      <c r="B3146" s="311"/>
      <c r="C3146" s="100" t="s">
        <v>1355</v>
      </c>
    </row>
    <row r="3147" spans="1:3" ht="60">
      <c r="A3147" s="311"/>
      <c r="B3147" s="311"/>
      <c r="C3147" s="100" t="s">
        <v>2009</v>
      </c>
    </row>
    <row r="3148" spans="1:3">
      <c r="A3148" s="311"/>
      <c r="B3148" s="311"/>
      <c r="C3148" s="100" t="s">
        <v>1955</v>
      </c>
    </row>
    <row r="3149" spans="1:3">
      <c r="A3149" s="311"/>
      <c r="B3149" s="311"/>
      <c r="C3149" s="100" t="s">
        <v>2010</v>
      </c>
    </row>
    <row r="3150" spans="1:3">
      <c r="A3150" s="311"/>
      <c r="B3150" s="311"/>
      <c r="C3150" s="100" t="s">
        <v>2011</v>
      </c>
    </row>
    <row r="3151" spans="1:3">
      <c r="A3151" s="311"/>
      <c r="B3151" s="311"/>
      <c r="C3151" s="100" t="s">
        <v>2012</v>
      </c>
    </row>
    <row r="3152" spans="1:3" ht="60.75" thickBot="1">
      <c r="A3152" s="312"/>
      <c r="B3152" s="312"/>
      <c r="C3152" s="95" t="s">
        <v>2211</v>
      </c>
    </row>
    <row r="3153" spans="1:3">
      <c r="A3153" s="310" t="s">
        <v>484</v>
      </c>
      <c r="B3153" s="310" t="s">
        <v>2</v>
      </c>
      <c r="C3153" s="99" t="s">
        <v>485</v>
      </c>
    </row>
    <row r="3154" spans="1:3" ht="90">
      <c r="A3154" s="311"/>
      <c r="B3154" s="311"/>
      <c r="C3154" s="100" t="s">
        <v>2212</v>
      </c>
    </row>
    <row r="3155" spans="1:3">
      <c r="A3155" s="311"/>
      <c r="B3155" s="311"/>
      <c r="C3155" s="100" t="s">
        <v>1834</v>
      </c>
    </row>
    <row r="3156" spans="1:3" ht="30">
      <c r="A3156" s="311"/>
      <c r="B3156" s="311"/>
      <c r="C3156" s="100" t="s">
        <v>2139</v>
      </c>
    </row>
    <row r="3157" spans="1:3">
      <c r="A3157" s="311"/>
      <c r="B3157" s="311"/>
      <c r="C3157" s="100" t="s">
        <v>2140</v>
      </c>
    </row>
    <row r="3158" spans="1:3">
      <c r="A3158" s="311"/>
      <c r="B3158" s="311"/>
      <c r="C3158" s="100" t="s">
        <v>2191</v>
      </c>
    </row>
    <row r="3159" spans="1:3">
      <c r="A3159" s="311"/>
      <c r="B3159" s="311"/>
      <c r="C3159" s="100" t="s">
        <v>2192</v>
      </c>
    </row>
    <row r="3160" spans="1:3">
      <c r="A3160" s="311"/>
      <c r="B3160" s="311"/>
      <c r="C3160" s="100" t="s">
        <v>2193</v>
      </c>
    </row>
    <row r="3161" spans="1:3">
      <c r="A3161" s="311"/>
      <c r="B3161" s="311"/>
      <c r="C3161" s="100" t="s">
        <v>2194</v>
      </c>
    </row>
    <row r="3162" spans="1:3">
      <c r="A3162" s="311"/>
      <c r="B3162" s="311"/>
      <c r="C3162" s="100" t="s">
        <v>2195</v>
      </c>
    </row>
    <row r="3163" spans="1:3">
      <c r="A3163" s="311"/>
      <c r="B3163" s="311"/>
      <c r="C3163" s="100" t="s">
        <v>1355</v>
      </c>
    </row>
    <row r="3164" spans="1:3" ht="60">
      <c r="A3164" s="311"/>
      <c r="B3164" s="311"/>
      <c r="C3164" s="100" t="s">
        <v>2009</v>
      </c>
    </row>
    <row r="3165" spans="1:3">
      <c r="A3165" s="311"/>
      <c r="B3165" s="311"/>
      <c r="C3165" s="100" t="s">
        <v>1955</v>
      </c>
    </row>
    <row r="3166" spans="1:3">
      <c r="A3166" s="311"/>
      <c r="B3166" s="311"/>
      <c r="C3166" s="100" t="s">
        <v>2010</v>
      </c>
    </row>
    <row r="3167" spans="1:3">
      <c r="A3167" s="311"/>
      <c r="B3167" s="311"/>
      <c r="C3167" s="100" t="s">
        <v>2011</v>
      </c>
    </row>
    <row r="3168" spans="1:3">
      <c r="A3168" s="311"/>
      <c r="B3168" s="311"/>
      <c r="C3168" s="100" t="s">
        <v>2012</v>
      </c>
    </row>
    <row r="3169" spans="1:3" ht="60.75" thickBot="1">
      <c r="A3169" s="312"/>
      <c r="B3169" s="312"/>
      <c r="C3169" s="95" t="s">
        <v>2211</v>
      </c>
    </row>
    <row r="3170" spans="1:3">
      <c r="A3170" s="310" t="s">
        <v>486</v>
      </c>
      <c r="B3170" s="310" t="s">
        <v>2</v>
      </c>
      <c r="C3170" s="99" t="s">
        <v>487</v>
      </c>
    </row>
    <row r="3171" spans="1:3" ht="135">
      <c r="A3171" s="311"/>
      <c r="B3171" s="311"/>
      <c r="C3171" s="100" t="s">
        <v>2213</v>
      </c>
    </row>
    <row r="3172" spans="1:3" ht="45">
      <c r="A3172" s="311"/>
      <c r="B3172" s="311"/>
      <c r="C3172" s="100" t="s">
        <v>2214</v>
      </c>
    </row>
    <row r="3173" spans="1:3" ht="75">
      <c r="A3173" s="311"/>
      <c r="B3173" s="311"/>
      <c r="C3173" s="100" t="s">
        <v>2215</v>
      </c>
    </row>
    <row r="3174" spans="1:3" ht="45">
      <c r="A3174" s="311"/>
      <c r="B3174" s="311"/>
      <c r="C3174" s="100" t="s">
        <v>2216</v>
      </c>
    </row>
    <row r="3175" spans="1:3" ht="45">
      <c r="A3175" s="311"/>
      <c r="B3175" s="311"/>
      <c r="C3175" s="100" t="s">
        <v>2217</v>
      </c>
    </row>
    <row r="3176" spans="1:3">
      <c r="A3176" s="311"/>
      <c r="B3176" s="311"/>
      <c r="C3176" s="100" t="s">
        <v>2218</v>
      </c>
    </row>
    <row r="3177" spans="1:3" ht="30">
      <c r="A3177" s="311"/>
      <c r="B3177" s="311"/>
      <c r="C3177" s="100" t="s">
        <v>2219</v>
      </c>
    </row>
    <row r="3178" spans="1:3">
      <c r="A3178" s="311"/>
      <c r="B3178" s="311"/>
      <c r="C3178" s="100" t="s">
        <v>2220</v>
      </c>
    </row>
    <row r="3179" spans="1:3">
      <c r="A3179" s="311"/>
      <c r="B3179" s="311"/>
      <c r="C3179" s="100" t="s">
        <v>1355</v>
      </c>
    </row>
    <row r="3180" spans="1:3" ht="60">
      <c r="A3180" s="311"/>
      <c r="B3180" s="311"/>
      <c r="C3180" s="100" t="s">
        <v>2009</v>
      </c>
    </row>
    <row r="3181" spans="1:3">
      <c r="A3181" s="311"/>
      <c r="B3181" s="311"/>
      <c r="C3181" s="100" t="s">
        <v>1955</v>
      </c>
    </row>
    <row r="3182" spans="1:3">
      <c r="A3182" s="311"/>
      <c r="B3182" s="311"/>
      <c r="C3182" s="100" t="s">
        <v>2010</v>
      </c>
    </row>
    <row r="3183" spans="1:3">
      <c r="A3183" s="311"/>
      <c r="B3183" s="311"/>
      <c r="C3183" s="100" t="s">
        <v>2011</v>
      </c>
    </row>
    <row r="3184" spans="1:3">
      <c r="A3184" s="311"/>
      <c r="B3184" s="311"/>
      <c r="C3184" s="100" t="s">
        <v>2012</v>
      </c>
    </row>
    <row r="3185" spans="1:3">
      <c r="A3185" s="311"/>
      <c r="B3185" s="311"/>
      <c r="C3185" s="100" t="s">
        <v>1475</v>
      </c>
    </row>
    <row r="3186" spans="1:3" ht="45.75" thickBot="1">
      <c r="A3186" s="312"/>
      <c r="B3186" s="312"/>
      <c r="C3186" s="95" t="s">
        <v>2221</v>
      </c>
    </row>
    <row r="3187" spans="1:3">
      <c r="A3187" s="310" t="s">
        <v>488</v>
      </c>
      <c r="B3187" s="310" t="s">
        <v>2</v>
      </c>
      <c r="C3187" s="99" t="s">
        <v>489</v>
      </c>
    </row>
    <row r="3188" spans="1:3" ht="150">
      <c r="A3188" s="311"/>
      <c r="B3188" s="311"/>
      <c r="C3188" s="100" t="s">
        <v>2222</v>
      </c>
    </row>
    <row r="3189" spans="1:3" ht="45">
      <c r="A3189" s="311"/>
      <c r="B3189" s="311"/>
      <c r="C3189" s="100" t="s">
        <v>2223</v>
      </c>
    </row>
    <row r="3190" spans="1:3" ht="75">
      <c r="A3190" s="311"/>
      <c r="B3190" s="311"/>
      <c r="C3190" s="100" t="s">
        <v>2224</v>
      </c>
    </row>
    <row r="3191" spans="1:3" ht="45">
      <c r="A3191" s="311"/>
      <c r="B3191" s="311"/>
      <c r="C3191" s="100" t="s">
        <v>2225</v>
      </c>
    </row>
    <row r="3192" spans="1:3" ht="45">
      <c r="A3192" s="311"/>
      <c r="B3192" s="311"/>
      <c r="C3192" s="100" t="s">
        <v>2217</v>
      </c>
    </row>
    <row r="3193" spans="1:3">
      <c r="A3193" s="311"/>
      <c r="B3193" s="311"/>
      <c r="C3193" s="100" t="s">
        <v>2226</v>
      </c>
    </row>
    <row r="3194" spans="1:3" ht="30">
      <c r="A3194" s="311"/>
      <c r="B3194" s="311"/>
      <c r="C3194" s="100" t="s">
        <v>2219</v>
      </c>
    </row>
    <row r="3195" spans="1:3">
      <c r="A3195" s="311"/>
      <c r="B3195" s="311"/>
      <c r="C3195" s="100" t="s">
        <v>2220</v>
      </c>
    </row>
    <row r="3196" spans="1:3">
      <c r="A3196" s="311"/>
      <c r="B3196" s="311"/>
      <c r="C3196" s="100" t="s">
        <v>1355</v>
      </c>
    </row>
    <row r="3197" spans="1:3" ht="60">
      <c r="A3197" s="311"/>
      <c r="B3197" s="311"/>
      <c r="C3197" s="100" t="s">
        <v>2009</v>
      </c>
    </row>
    <row r="3198" spans="1:3">
      <c r="A3198" s="311"/>
      <c r="B3198" s="311"/>
      <c r="C3198" s="100" t="s">
        <v>1955</v>
      </c>
    </row>
    <row r="3199" spans="1:3">
      <c r="A3199" s="311"/>
      <c r="B3199" s="311"/>
      <c r="C3199" s="100" t="s">
        <v>2010</v>
      </c>
    </row>
    <row r="3200" spans="1:3">
      <c r="A3200" s="311"/>
      <c r="B3200" s="311"/>
      <c r="C3200" s="100" t="s">
        <v>2011</v>
      </c>
    </row>
    <row r="3201" spans="1:3">
      <c r="A3201" s="311"/>
      <c r="B3201" s="311"/>
      <c r="C3201" s="100" t="s">
        <v>2012</v>
      </c>
    </row>
    <row r="3202" spans="1:3" ht="60.75" thickBot="1">
      <c r="A3202" s="312"/>
      <c r="B3202" s="312"/>
      <c r="C3202" s="95" t="s">
        <v>1856</v>
      </c>
    </row>
    <row r="3203" spans="1:3">
      <c r="A3203" s="310" t="s">
        <v>490</v>
      </c>
      <c r="B3203" s="310" t="s">
        <v>2</v>
      </c>
      <c r="C3203" s="99" t="s">
        <v>491</v>
      </c>
    </row>
    <row r="3204" spans="1:3" ht="105">
      <c r="A3204" s="311"/>
      <c r="B3204" s="311"/>
      <c r="C3204" s="100" t="s">
        <v>2227</v>
      </c>
    </row>
    <row r="3205" spans="1:3">
      <c r="A3205" s="311"/>
      <c r="B3205" s="311"/>
      <c r="C3205" s="100" t="s">
        <v>1834</v>
      </c>
    </row>
    <row r="3206" spans="1:3" ht="30">
      <c r="A3206" s="311"/>
      <c r="B3206" s="311"/>
      <c r="C3206" s="100" t="s">
        <v>2139</v>
      </c>
    </row>
    <row r="3207" spans="1:3">
      <c r="A3207" s="311"/>
      <c r="B3207" s="311"/>
      <c r="C3207" s="100" t="s">
        <v>2140</v>
      </c>
    </row>
    <row r="3208" spans="1:3">
      <c r="A3208" s="311"/>
      <c r="B3208" s="311"/>
      <c r="C3208" s="100" t="s">
        <v>2191</v>
      </c>
    </row>
    <row r="3209" spans="1:3">
      <c r="A3209" s="311"/>
      <c r="B3209" s="311"/>
      <c r="C3209" s="100" t="s">
        <v>2192</v>
      </c>
    </row>
    <row r="3210" spans="1:3">
      <c r="A3210" s="311"/>
      <c r="B3210" s="311"/>
      <c r="C3210" s="100" t="s">
        <v>2193</v>
      </c>
    </row>
    <row r="3211" spans="1:3">
      <c r="A3211" s="311"/>
      <c r="B3211" s="311"/>
      <c r="C3211" s="100" t="s">
        <v>2194</v>
      </c>
    </row>
    <row r="3212" spans="1:3">
      <c r="A3212" s="311"/>
      <c r="B3212" s="311"/>
      <c r="C3212" s="100" t="s">
        <v>2195</v>
      </c>
    </row>
    <row r="3213" spans="1:3">
      <c r="A3213" s="311"/>
      <c r="B3213" s="311"/>
      <c r="C3213" s="100" t="s">
        <v>1355</v>
      </c>
    </row>
    <row r="3214" spans="1:3" ht="60">
      <c r="A3214" s="311"/>
      <c r="B3214" s="311"/>
      <c r="C3214" s="100" t="s">
        <v>2009</v>
      </c>
    </row>
    <row r="3215" spans="1:3">
      <c r="A3215" s="311"/>
      <c r="B3215" s="311"/>
      <c r="C3215" s="100" t="s">
        <v>1955</v>
      </c>
    </row>
    <row r="3216" spans="1:3">
      <c r="A3216" s="311"/>
      <c r="B3216" s="311"/>
      <c r="C3216" s="100" t="s">
        <v>2010</v>
      </c>
    </row>
    <row r="3217" spans="1:3">
      <c r="A3217" s="311"/>
      <c r="B3217" s="311"/>
      <c r="C3217" s="100" t="s">
        <v>2011</v>
      </c>
    </row>
    <row r="3218" spans="1:3">
      <c r="A3218" s="311"/>
      <c r="B3218" s="311"/>
      <c r="C3218" s="100" t="s">
        <v>2012</v>
      </c>
    </row>
    <row r="3219" spans="1:3" ht="60.75" thickBot="1">
      <c r="A3219" s="312"/>
      <c r="B3219" s="312"/>
      <c r="C3219" s="95" t="s">
        <v>1856</v>
      </c>
    </row>
    <row r="3220" spans="1:3">
      <c r="A3220" s="310" t="s">
        <v>492</v>
      </c>
      <c r="B3220" s="310" t="s">
        <v>2</v>
      </c>
      <c r="C3220" s="99" t="s">
        <v>493</v>
      </c>
    </row>
    <row r="3221" spans="1:3" ht="90">
      <c r="A3221" s="311"/>
      <c r="B3221" s="311"/>
      <c r="C3221" s="100" t="s">
        <v>2228</v>
      </c>
    </row>
    <row r="3222" spans="1:3">
      <c r="A3222" s="311"/>
      <c r="B3222" s="311"/>
      <c r="C3222" s="100" t="s">
        <v>1834</v>
      </c>
    </row>
    <row r="3223" spans="1:3" ht="60">
      <c r="A3223" s="311"/>
      <c r="B3223" s="311"/>
      <c r="C3223" s="100" t="s">
        <v>2229</v>
      </c>
    </row>
    <row r="3224" spans="1:3" ht="45">
      <c r="A3224" s="311"/>
      <c r="B3224" s="311"/>
      <c r="C3224" s="100" t="s">
        <v>2230</v>
      </c>
    </row>
    <row r="3225" spans="1:3" ht="45">
      <c r="A3225" s="311"/>
      <c r="B3225" s="311"/>
      <c r="C3225" s="100" t="s">
        <v>2231</v>
      </c>
    </row>
    <row r="3226" spans="1:3" ht="30">
      <c r="A3226" s="311"/>
      <c r="B3226" s="311"/>
      <c r="C3226" s="100" t="s">
        <v>2232</v>
      </c>
    </row>
    <row r="3227" spans="1:3" ht="45">
      <c r="A3227" s="311"/>
      <c r="B3227" s="311"/>
      <c r="C3227" s="100" t="s">
        <v>2233</v>
      </c>
    </row>
    <row r="3228" spans="1:3" ht="45">
      <c r="A3228" s="311"/>
      <c r="B3228" s="311"/>
      <c r="C3228" s="100" t="s">
        <v>2234</v>
      </c>
    </row>
    <row r="3229" spans="1:3">
      <c r="A3229" s="311"/>
      <c r="B3229" s="311"/>
      <c r="C3229" s="100" t="s">
        <v>2235</v>
      </c>
    </row>
    <row r="3230" spans="1:3">
      <c r="A3230" s="311"/>
      <c r="B3230" s="311"/>
      <c r="C3230" s="100" t="s">
        <v>2191</v>
      </c>
    </row>
    <row r="3231" spans="1:3">
      <c r="A3231" s="311"/>
      <c r="B3231" s="311"/>
      <c r="C3231" s="100" t="s">
        <v>2202</v>
      </c>
    </row>
    <row r="3232" spans="1:3">
      <c r="A3232" s="311"/>
      <c r="B3232" s="311"/>
      <c r="C3232" s="100" t="s">
        <v>2193</v>
      </c>
    </row>
    <row r="3233" spans="1:3">
      <c r="A3233" s="311"/>
      <c r="B3233" s="311"/>
      <c r="C3233" s="100" t="s">
        <v>2194</v>
      </c>
    </row>
    <row r="3234" spans="1:3">
      <c r="A3234" s="311"/>
      <c r="B3234" s="311"/>
      <c r="C3234" s="100" t="s">
        <v>2195</v>
      </c>
    </row>
    <row r="3235" spans="1:3">
      <c r="A3235" s="311"/>
      <c r="B3235" s="311"/>
      <c r="C3235" s="100" t="s">
        <v>1355</v>
      </c>
    </row>
    <row r="3236" spans="1:3" ht="60">
      <c r="A3236" s="311"/>
      <c r="B3236" s="311"/>
      <c r="C3236" s="100" t="s">
        <v>2009</v>
      </c>
    </row>
    <row r="3237" spans="1:3">
      <c r="A3237" s="311"/>
      <c r="B3237" s="311"/>
      <c r="C3237" s="100" t="s">
        <v>1955</v>
      </c>
    </row>
    <row r="3238" spans="1:3">
      <c r="A3238" s="311"/>
      <c r="B3238" s="311"/>
      <c r="C3238" s="100" t="s">
        <v>2010</v>
      </c>
    </row>
    <row r="3239" spans="1:3">
      <c r="A3239" s="311"/>
      <c r="B3239" s="311"/>
      <c r="C3239" s="100" t="s">
        <v>2011</v>
      </c>
    </row>
    <row r="3240" spans="1:3">
      <c r="A3240" s="311"/>
      <c r="B3240" s="311"/>
      <c r="C3240" s="100" t="s">
        <v>2012</v>
      </c>
    </row>
    <row r="3241" spans="1:3">
      <c r="A3241" s="311"/>
      <c r="B3241" s="311"/>
      <c r="C3241" s="100" t="s">
        <v>1475</v>
      </c>
    </row>
    <row r="3242" spans="1:3" ht="45.75" thickBot="1">
      <c r="A3242" s="312"/>
      <c r="B3242" s="312"/>
      <c r="C3242" s="95" t="s">
        <v>1358</v>
      </c>
    </row>
    <row r="3243" spans="1:3">
      <c r="A3243" s="310" t="s">
        <v>494</v>
      </c>
      <c r="B3243" s="310" t="s">
        <v>2</v>
      </c>
      <c r="C3243" s="99" t="s">
        <v>495</v>
      </c>
    </row>
    <row r="3244" spans="1:3" ht="105">
      <c r="A3244" s="311"/>
      <c r="B3244" s="311"/>
      <c r="C3244" s="100" t="s">
        <v>2236</v>
      </c>
    </row>
    <row r="3245" spans="1:3">
      <c r="A3245" s="311"/>
      <c r="B3245" s="311"/>
      <c r="C3245" s="100" t="s">
        <v>2191</v>
      </c>
    </row>
    <row r="3246" spans="1:3">
      <c r="A3246" s="311"/>
      <c r="B3246" s="311"/>
      <c r="C3246" s="100" t="s">
        <v>2192</v>
      </c>
    </row>
    <row r="3247" spans="1:3">
      <c r="A3247" s="311"/>
      <c r="B3247" s="311"/>
      <c r="C3247" s="100" t="s">
        <v>2193</v>
      </c>
    </row>
    <row r="3248" spans="1:3">
      <c r="A3248" s="311"/>
      <c r="B3248" s="311"/>
      <c r="C3248" s="100" t="s">
        <v>2194</v>
      </c>
    </row>
    <row r="3249" spans="1:3">
      <c r="A3249" s="311"/>
      <c r="B3249" s="311"/>
      <c r="C3249" s="100" t="s">
        <v>2195</v>
      </c>
    </row>
    <row r="3250" spans="1:3">
      <c r="A3250" s="311"/>
      <c r="B3250" s="311"/>
      <c r="C3250" s="100" t="s">
        <v>1355</v>
      </c>
    </row>
    <row r="3251" spans="1:3" ht="60">
      <c r="A3251" s="311"/>
      <c r="B3251" s="311"/>
      <c r="C3251" s="100" t="s">
        <v>2009</v>
      </c>
    </row>
    <row r="3252" spans="1:3">
      <c r="A3252" s="311"/>
      <c r="B3252" s="311"/>
      <c r="C3252" s="100" t="s">
        <v>1955</v>
      </c>
    </row>
    <row r="3253" spans="1:3">
      <c r="A3253" s="311"/>
      <c r="B3253" s="311"/>
      <c r="C3253" s="100" t="s">
        <v>2010</v>
      </c>
    </row>
    <row r="3254" spans="1:3">
      <c r="A3254" s="311"/>
      <c r="B3254" s="311"/>
      <c r="C3254" s="100" t="s">
        <v>2011</v>
      </c>
    </row>
    <row r="3255" spans="1:3">
      <c r="A3255" s="311"/>
      <c r="B3255" s="311"/>
      <c r="C3255" s="100" t="s">
        <v>2012</v>
      </c>
    </row>
    <row r="3256" spans="1:3" ht="60.75" thickBot="1">
      <c r="A3256" s="312"/>
      <c r="B3256" s="312"/>
      <c r="C3256" s="95" t="s">
        <v>2237</v>
      </c>
    </row>
    <row r="3257" spans="1:3">
      <c r="A3257" s="310" t="s">
        <v>496</v>
      </c>
      <c r="B3257" s="310" t="s">
        <v>2</v>
      </c>
      <c r="C3257" s="99" t="s">
        <v>497</v>
      </c>
    </row>
    <row r="3258" spans="1:3" ht="105">
      <c r="A3258" s="311"/>
      <c r="B3258" s="311"/>
      <c r="C3258" s="100" t="s">
        <v>2236</v>
      </c>
    </row>
    <row r="3259" spans="1:3">
      <c r="A3259" s="311"/>
      <c r="B3259" s="311"/>
      <c r="C3259" s="100" t="s">
        <v>2191</v>
      </c>
    </row>
    <row r="3260" spans="1:3">
      <c r="A3260" s="311"/>
      <c r="B3260" s="311"/>
      <c r="C3260" s="100" t="s">
        <v>2192</v>
      </c>
    </row>
    <row r="3261" spans="1:3">
      <c r="A3261" s="311"/>
      <c r="B3261" s="311"/>
      <c r="C3261" s="100" t="s">
        <v>2193</v>
      </c>
    </row>
    <row r="3262" spans="1:3">
      <c r="A3262" s="311"/>
      <c r="B3262" s="311"/>
      <c r="C3262" s="100" t="s">
        <v>2194</v>
      </c>
    </row>
    <row r="3263" spans="1:3">
      <c r="A3263" s="311"/>
      <c r="B3263" s="311"/>
      <c r="C3263" s="100" t="s">
        <v>2195</v>
      </c>
    </row>
    <row r="3264" spans="1:3">
      <c r="A3264" s="311"/>
      <c r="B3264" s="311"/>
      <c r="C3264" s="100" t="s">
        <v>1355</v>
      </c>
    </row>
    <row r="3265" spans="1:3" ht="60">
      <c r="A3265" s="311"/>
      <c r="B3265" s="311"/>
      <c r="C3265" s="100" t="s">
        <v>2009</v>
      </c>
    </row>
    <row r="3266" spans="1:3">
      <c r="A3266" s="311"/>
      <c r="B3266" s="311"/>
      <c r="C3266" s="100" t="s">
        <v>1955</v>
      </c>
    </row>
    <row r="3267" spans="1:3">
      <c r="A3267" s="311"/>
      <c r="B3267" s="311"/>
      <c r="C3267" s="100" t="s">
        <v>2010</v>
      </c>
    </row>
    <row r="3268" spans="1:3">
      <c r="A3268" s="311"/>
      <c r="B3268" s="311"/>
      <c r="C3268" s="100" t="s">
        <v>2011</v>
      </c>
    </row>
    <row r="3269" spans="1:3">
      <c r="A3269" s="311"/>
      <c r="B3269" s="311"/>
      <c r="C3269" s="100" t="s">
        <v>2012</v>
      </c>
    </row>
    <row r="3270" spans="1:3" ht="60.75" thickBot="1">
      <c r="A3270" s="312"/>
      <c r="B3270" s="312"/>
      <c r="C3270" s="95" t="s">
        <v>2237</v>
      </c>
    </row>
    <row r="3271" spans="1:3">
      <c r="A3271" s="310" t="s">
        <v>498</v>
      </c>
      <c r="B3271" s="310" t="s">
        <v>2</v>
      </c>
      <c r="C3271" s="99" t="s">
        <v>499</v>
      </c>
    </row>
    <row r="3272" spans="1:3" ht="105">
      <c r="A3272" s="311"/>
      <c r="B3272" s="311"/>
      <c r="C3272" s="100" t="s">
        <v>2236</v>
      </c>
    </row>
    <row r="3273" spans="1:3">
      <c r="A3273" s="311"/>
      <c r="B3273" s="311"/>
      <c r="C3273" s="100" t="s">
        <v>2191</v>
      </c>
    </row>
    <row r="3274" spans="1:3">
      <c r="A3274" s="311"/>
      <c r="B3274" s="311"/>
      <c r="C3274" s="100" t="s">
        <v>2192</v>
      </c>
    </row>
    <row r="3275" spans="1:3">
      <c r="A3275" s="311"/>
      <c r="B3275" s="311"/>
      <c r="C3275" s="100" t="s">
        <v>2193</v>
      </c>
    </row>
    <row r="3276" spans="1:3">
      <c r="A3276" s="311"/>
      <c r="B3276" s="311"/>
      <c r="C3276" s="100" t="s">
        <v>2194</v>
      </c>
    </row>
    <row r="3277" spans="1:3">
      <c r="A3277" s="311"/>
      <c r="B3277" s="311"/>
      <c r="C3277" s="100" t="s">
        <v>2195</v>
      </c>
    </row>
    <row r="3278" spans="1:3">
      <c r="A3278" s="311"/>
      <c r="B3278" s="311"/>
      <c r="C3278" s="100" t="s">
        <v>1355</v>
      </c>
    </row>
    <row r="3279" spans="1:3" ht="60">
      <c r="A3279" s="311"/>
      <c r="B3279" s="311"/>
      <c r="C3279" s="100" t="s">
        <v>2009</v>
      </c>
    </row>
    <row r="3280" spans="1:3">
      <c r="A3280" s="311"/>
      <c r="B3280" s="311"/>
      <c r="C3280" s="100" t="s">
        <v>1955</v>
      </c>
    </row>
    <row r="3281" spans="1:3">
      <c r="A3281" s="311"/>
      <c r="B3281" s="311"/>
      <c r="C3281" s="100" t="s">
        <v>2010</v>
      </c>
    </row>
    <row r="3282" spans="1:3">
      <c r="A3282" s="311"/>
      <c r="B3282" s="311"/>
      <c r="C3282" s="100" t="s">
        <v>2011</v>
      </c>
    </row>
    <row r="3283" spans="1:3">
      <c r="A3283" s="311"/>
      <c r="B3283" s="311"/>
      <c r="C3283" s="100" t="s">
        <v>2012</v>
      </c>
    </row>
    <row r="3284" spans="1:3">
      <c r="A3284" s="311"/>
      <c r="B3284" s="311"/>
      <c r="C3284" s="100" t="s">
        <v>1475</v>
      </c>
    </row>
    <row r="3285" spans="1:3" ht="45.75" thickBot="1">
      <c r="A3285" s="312"/>
      <c r="B3285" s="312"/>
      <c r="C3285" s="95" t="s">
        <v>2238</v>
      </c>
    </row>
    <row r="3286" spans="1:3">
      <c r="A3286" s="310" t="s">
        <v>500</v>
      </c>
      <c r="B3286" s="310" t="s">
        <v>2</v>
      </c>
      <c r="C3286" s="99" t="s">
        <v>501</v>
      </c>
    </row>
    <row r="3287" spans="1:3" ht="105">
      <c r="A3287" s="311"/>
      <c r="B3287" s="311"/>
      <c r="C3287" s="100" t="s">
        <v>2236</v>
      </c>
    </row>
    <row r="3288" spans="1:3">
      <c r="A3288" s="311"/>
      <c r="B3288" s="311"/>
      <c r="C3288" s="100" t="s">
        <v>2191</v>
      </c>
    </row>
    <row r="3289" spans="1:3">
      <c r="A3289" s="311"/>
      <c r="B3289" s="311"/>
      <c r="C3289" s="100" t="s">
        <v>2192</v>
      </c>
    </row>
    <row r="3290" spans="1:3">
      <c r="A3290" s="311"/>
      <c r="B3290" s="311"/>
      <c r="C3290" s="100" t="s">
        <v>2193</v>
      </c>
    </row>
    <row r="3291" spans="1:3">
      <c r="A3291" s="311"/>
      <c r="B3291" s="311"/>
      <c r="C3291" s="100" t="s">
        <v>2194</v>
      </c>
    </row>
    <row r="3292" spans="1:3">
      <c r="A3292" s="311"/>
      <c r="B3292" s="311"/>
      <c r="C3292" s="100" t="s">
        <v>2195</v>
      </c>
    </row>
    <row r="3293" spans="1:3">
      <c r="A3293" s="311"/>
      <c r="B3293" s="311"/>
      <c r="C3293" s="100" t="s">
        <v>1355</v>
      </c>
    </row>
    <row r="3294" spans="1:3" ht="60">
      <c r="A3294" s="311"/>
      <c r="B3294" s="311"/>
      <c r="C3294" s="100" t="s">
        <v>2009</v>
      </c>
    </row>
    <row r="3295" spans="1:3">
      <c r="A3295" s="311"/>
      <c r="B3295" s="311"/>
      <c r="C3295" s="100" t="s">
        <v>1955</v>
      </c>
    </row>
    <row r="3296" spans="1:3">
      <c r="A3296" s="311"/>
      <c r="B3296" s="311"/>
      <c r="C3296" s="100" t="s">
        <v>2010</v>
      </c>
    </row>
    <row r="3297" spans="1:3">
      <c r="A3297" s="311"/>
      <c r="B3297" s="311"/>
      <c r="C3297" s="100" t="s">
        <v>2011</v>
      </c>
    </row>
    <row r="3298" spans="1:3">
      <c r="A3298" s="311"/>
      <c r="B3298" s="311"/>
      <c r="C3298" s="100" t="s">
        <v>2012</v>
      </c>
    </row>
    <row r="3299" spans="1:3">
      <c r="A3299" s="311"/>
      <c r="B3299" s="311"/>
      <c r="C3299" s="100" t="s">
        <v>1475</v>
      </c>
    </row>
    <row r="3300" spans="1:3" ht="45.75" thickBot="1">
      <c r="A3300" s="312"/>
      <c r="B3300" s="312"/>
      <c r="C3300" s="95" t="s">
        <v>2238</v>
      </c>
    </row>
    <row r="3301" spans="1:3">
      <c r="A3301" s="310" t="s">
        <v>502</v>
      </c>
      <c r="B3301" s="310" t="s">
        <v>2</v>
      </c>
      <c r="C3301" s="99" t="s">
        <v>503</v>
      </c>
    </row>
    <row r="3302" spans="1:3" ht="90">
      <c r="A3302" s="311"/>
      <c r="B3302" s="311"/>
      <c r="C3302" s="100" t="s">
        <v>2239</v>
      </c>
    </row>
    <row r="3303" spans="1:3">
      <c r="A3303" s="311"/>
      <c r="B3303" s="311"/>
      <c r="C3303" s="100" t="s">
        <v>1346</v>
      </c>
    </row>
    <row r="3304" spans="1:3">
      <c r="A3304" s="311"/>
      <c r="B3304" s="311"/>
      <c r="C3304" s="100" t="s">
        <v>2240</v>
      </c>
    </row>
    <row r="3305" spans="1:3">
      <c r="A3305" s="311"/>
      <c r="B3305" s="311"/>
      <c r="C3305" s="100" t="s">
        <v>1392</v>
      </c>
    </row>
    <row r="3306" spans="1:3" ht="30">
      <c r="A3306" s="311"/>
      <c r="B3306" s="311"/>
      <c r="C3306" s="100" t="s">
        <v>2139</v>
      </c>
    </row>
    <row r="3307" spans="1:3">
      <c r="A3307" s="311"/>
      <c r="B3307" s="311"/>
      <c r="C3307" s="100" t="s">
        <v>2140</v>
      </c>
    </row>
    <row r="3308" spans="1:3">
      <c r="A3308" s="311"/>
      <c r="B3308" s="311"/>
      <c r="C3308" s="100" t="s">
        <v>1355</v>
      </c>
    </row>
    <row r="3309" spans="1:3" ht="60">
      <c r="A3309" s="311"/>
      <c r="B3309" s="311"/>
      <c r="C3309" s="100" t="s">
        <v>2009</v>
      </c>
    </row>
    <row r="3310" spans="1:3">
      <c r="A3310" s="311"/>
      <c r="B3310" s="311"/>
      <c r="C3310" s="100" t="s">
        <v>1955</v>
      </c>
    </row>
    <row r="3311" spans="1:3">
      <c r="A3311" s="311"/>
      <c r="B3311" s="311"/>
      <c r="C3311" s="100" t="s">
        <v>2010</v>
      </c>
    </row>
    <row r="3312" spans="1:3">
      <c r="A3312" s="311"/>
      <c r="B3312" s="311"/>
      <c r="C3312" s="100" t="s">
        <v>2011</v>
      </c>
    </row>
    <row r="3313" spans="1:3">
      <c r="A3313" s="311"/>
      <c r="B3313" s="311"/>
      <c r="C3313" s="100" t="s">
        <v>2012</v>
      </c>
    </row>
    <row r="3314" spans="1:3" ht="60.75" thickBot="1">
      <c r="A3314" s="312"/>
      <c r="B3314" s="312"/>
      <c r="C3314" s="95" t="s">
        <v>1507</v>
      </c>
    </row>
    <row r="3315" spans="1:3">
      <c r="A3315" s="310" t="s">
        <v>504</v>
      </c>
      <c r="B3315" s="310" t="s">
        <v>2</v>
      </c>
      <c r="C3315" s="99" t="s">
        <v>505</v>
      </c>
    </row>
    <row r="3316" spans="1:3" ht="90">
      <c r="A3316" s="311"/>
      <c r="B3316" s="311"/>
      <c r="C3316" s="100" t="s">
        <v>2241</v>
      </c>
    </row>
    <row r="3317" spans="1:3">
      <c r="A3317" s="311"/>
      <c r="B3317" s="311"/>
      <c r="C3317" s="100" t="s">
        <v>1346</v>
      </c>
    </row>
    <row r="3318" spans="1:3">
      <c r="A3318" s="311"/>
      <c r="B3318" s="311"/>
      <c r="C3318" s="100" t="s">
        <v>2240</v>
      </c>
    </row>
    <row r="3319" spans="1:3">
      <c r="A3319" s="311"/>
      <c r="B3319" s="311"/>
      <c r="C3319" s="100" t="s">
        <v>1392</v>
      </c>
    </row>
    <row r="3320" spans="1:3" ht="30">
      <c r="A3320" s="311"/>
      <c r="B3320" s="311"/>
      <c r="C3320" s="100" t="s">
        <v>2139</v>
      </c>
    </row>
    <row r="3321" spans="1:3">
      <c r="A3321" s="311"/>
      <c r="B3321" s="311"/>
      <c r="C3321" s="100" t="s">
        <v>2140</v>
      </c>
    </row>
    <row r="3322" spans="1:3">
      <c r="A3322" s="311"/>
      <c r="B3322" s="311"/>
      <c r="C3322" s="100" t="s">
        <v>1355</v>
      </c>
    </row>
    <row r="3323" spans="1:3" ht="60">
      <c r="A3323" s="311"/>
      <c r="B3323" s="311"/>
      <c r="C3323" s="100" t="s">
        <v>2009</v>
      </c>
    </row>
    <row r="3324" spans="1:3">
      <c r="A3324" s="311"/>
      <c r="B3324" s="311"/>
      <c r="C3324" s="100" t="s">
        <v>1955</v>
      </c>
    </row>
    <row r="3325" spans="1:3">
      <c r="A3325" s="311"/>
      <c r="B3325" s="311"/>
      <c r="C3325" s="100" t="s">
        <v>2010</v>
      </c>
    </row>
    <row r="3326" spans="1:3">
      <c r="A3326" s="311"/>
      <c r="B3326" s="311"/>
      <c r="C3326" s="100" t="s">
        <v>2011</v>
      </c>
    </row>
    <row r="3327" spans="1:3">
      <c r="A3327" s="311"/>
      <c r="B3327" s="311"/>
      <c r="C3327" s="100" t="s">
        <v>2012</v>
      </c>
    </row>
    <row r="3328" spans="1:3">
      <c r="A3328" s="311"/>
      <c r="B3328" s="311"/>
      <c r="C3328" s="100" t="s">
        <v>1475</v>
      </c>
    </row>
    <row r="3329" spans="1:3" ht="45.75" thickBot="1">
      <c r="A3329" s="312"/>
      <c r="B3329" s="312"/>
      <c r="C3329" s="95" t="s">
        <v>1358</v>
      </c>
    </row>
    <row r="3330" spans="1:3">
      <c r="A3330" s="310" t="s">
        <v>506</v>
      </c>
      <c r="B3330" s="310" t="s">
        <v>2</v>
      </c>
      <c r="C3330" s="99" t="s">
        <v>507</v>
      </c>
    </row>
    <row r="3331" spans="1:3" ht="120">
      <c r="A3331" s="311"/>
      <c r="B3331" s="311"/>
      <c r="C3331" s="100" t="s">
        <v>2242</v>
      </c>
    </row>
    <row r="3332" spans="1:3">
      <c r="A3332" s="311"/>
      <c r="B3332" s="311"/>
      <c r="C3332" s="100" t="s">
        <v>1346</v>
      </c>
    </row>
    <row r="3333" spans="1:3">
      <c r="A3333" s="311"/>
      <c r="B3333" s="311"/>
      <c r="C3333" s="100" t="s">
        <v>2243</v>
      </c>
    </row>
    <row r="3334" spans="1:3">
      <c r="A3334" s="311"/>
      <c r="B3334" s="311"/>
      <c r="C3334" s="100" t="s">
        <v>1392</v>
      </c>
    </row>
    <row r="3335" spans="1:3" ht="30">
      <c r="A3335" s="311"/>
      <c r="B3335" s="311"/>
      <c r="C3335" s="100" t="s">
        <v>2139</v>
      </c>
    </row>
    <row r="3336" spans="1:3">
      <c r="A3336" s="311"/>
      <c r="B3336" s="311"/>
      <c r="C3336" s="100" t="s">
        <v>2140</v>
      </c>
    </row>
    <row r="3337" spans="1:3">
      <c r="A3337" s="311"/>
      <c r="B3337" s="311"/>
      <c r="C3337" s="100" t="s">
        <v>1355</v>
      </c>
    </row>
    <row r="3338" spans="1:3" ht="60">
      <c r="A3338" s="311"/>
      <c r="B3338" s="311"/>
      <c r="C3338" s="100" t="s">
        <v>2009</v>
      </c>
    </row>
    <row r="3339" spans="1:3">
      <c r="A3339" s="311"/>
      <c r="B3339" s="311"/>
      <c r="C3339" s="100" t="s">
        <v>1955</v>
      </c>
    </row>
    <row r="3340" spans="1:3">
      <c r="A3340" s="311"/>
      <c r="B3340" s="311"/>
      <c r="C3340" s="100" t="s">
        <v>2010</v>
      </c>
    </row>
    <row r="3341" spans="1:3">
      <c r="A3341" s="311"/>
      <c r="B3341" s="311"/>
      <c r="C3341" s="100" t="s">
        <v>2011</v>
      </c>
    </row>
    <row r="3342" spans="1:3">
      <c r="A3342" s="311"/>
      <c r="B3342" s="311"/>
      <c r="C3342" s="100" t="s">
        <v>2012</v>
      </c>
    </row>
    <row r="3343" spans="1:3">
      <c r="A3343" s="311"/>
      <c r="B3343" s="311"/>
      <c r="C3343" s="100" t="s">
        <v>1475</v>
      </c>
    </row>
    <row r="3344" spans="1:3" ht="45.75" thickBot="1">
      <c r="A3344" s="312"/>
      <c r="B3344" s="312"/>
      <c r="C3344" s="95" t="s">
        <v>1358</v>
      </c>
    </row>
    <row r="3345" spans="1:3">
      <c r="A3345" s="310" t="s">
        <v>508</v>
      </c>
      <c r="B3345" s="310" t="s">
        <v>2</v>
      </c>
      <c r="C3345" s="99" t="s">
        <v>509</v>
      </c>
    </row>
    <row r="3346" spans="1:3" ht="105">
      <c r="A3346" s="311"/>
      <c r="B3346" s="311"/>
      <c r="C3346" s="100" t="s">
        <v>2244</v>
      </c>
    </row>
    <row r="3347" spans="1:3">
      <c r="A3347" s="311"/>
      <c r="B3347" s="311"/>
      <c r="C3347" s="100" t="s">
        <v>2245</v>
      </c>
    </row>
    <row r="3348" spans="1:3">
      <c r="A3348" s="311"/>
      <c r="B3348" s="311"/>
      <c r="C3348" s="100" t="s">
        <v>2246</v>
      </c>
    </row>
    <row r="3349" spans="1:3">
      <c r="A3349" s="311"/>
      <c r="B3349" s="311"/>
      <c r="C3349" s="100" t="s">
        <v>1346</v>
      </c>
    </row>
    <row r="3350" spans="1:3">
      <c r="A3350" s="311"/>
      <c r="B3350" s="311"/>
      <c r="C3350" s="100" t="s">
        <v>2247</v>
      </c>
    </row>
    <row r="3351" spans="1:3">
      <c r="A3351" s="311"/>
      <c r="B3351" s="311"/>
      <c r="C3351" s="100" t="s">
        <v>1392</v>
      </c>
    </row>
    <row r="3352" spans="1:3" ht="30">
      <c r="A3352" s="311"/>
      <c r="B3352" s="311"/>
      <c r="C3352" s="100" t="s">
        <v>2139</v>
      </c>
    </row>
    <row r="3353" spans="1:3">
      <c r="A3353" s="311"/>
      <c r="B3353" s="311"/>
      <c r="C3353" s="100" t="s">
        <v>2140</v>
      </c>
    </row>
    <row r="3354" spans="1:3">
      <c r="A3354" s="311"/>
      <c r="B3354" s="311"/>
      <c r="C3354" s="100" t="s">
        <v>2141</v>
      </c>
    </row>
    <row r="3355" spans="1:3">
      <c r="A3355" s="311"/>
      <c r="B3355" s="311"/>
      <c r="C3355" s="100" t="s">
        <v>2248</v>
      </c>
    </row>
    <row r="3356" spans="1:3">
      <c r="A3356" s="311"/>
      <c r="B3356" s="311"/>
      <c r="C3356" s="100" t="s">
        <v>2249</v>
      </c>
    </row>
    <row r="3357" spans="1:3">
      <c r="A3357" s="311"/>
      <c r="B3357" s="311"/>
      <c r="C3357" s="100" t="s">
        <v>1355</v>
      </c>
    </row>
    <row r="3358" spans="1:3" ht="60">
      <c r="A3358" s="311"/>
      <c r="B3358" s="311"/>
      <c r="C3358" s="100" t="s">
        <v>2009</v>
      </c>
    </row>
    <row r="3359" spans="1:3">
      <c r="A3359" s="311"/>
      <c r="B3359" s="311"/>
      <c r="C3359" s="100" t="s">
        <v>1955</v>
      </c>
    </row>
    <row r="3360" spans="1:3">
      <c r="A3360" s="311"/>
      <c r="B3360" s="311"/>
      <c r="C3360" s="100" t="s">
        <v>2010</v>
      </c>
    </row>
    <row r="3361" spans="1:3">
      <c r="A3361" s="311"/>
      <c r="B3361" s="311"/>
      <c r="C3361" s="100" t="s">
        <v>2011</v>
      </c>
    </row>
    <row r="3362" spans="1:3">
      <c r="A3362" s="311"/>
      <c r="B3362" s="311"/>
      <c r="C3362" s="100" t="s">
        <v>2012</v>
      </c>
    </row>
    <row r="3363" spans="1:3" ht="60.75" thickBot="1">
      <c r="A3363" s="312"/>
      <c r="B3363" s="312"/>
      <c r="C3363" s="95" t="s">
        <v>1507</v>
      </c>
    </row>
    <row r="3364" spans="1:3">
      <c r="A3364" s="310" t="s">
        <v>510</v>
      </c>
      <c r="B3364" s="310" t="s">
        <v>2</v>
      </c>
      <c r="C3364" s="99" t="s">
        <v>511</v>
      </c>
    </row>
    <row r="3365" spans="1:3" ht="120">
      <c r="A3365" s="311"/>
      <c r="B3365" s="311"/>
      <c r="C3365" s="100" t="s">
        <v>2250</v>
      </c>
    </row>
    <row r="3366" spans="1:3">
      <c r="A3366" s="311"/>
      <c r="B3366" s="311"/>
      <c r="C3366" s="100" t="s">
        <v>1346</v>
      </c>
    </row>
    <row r="3367" spans="1:3">
      <c r="A3367" s="311"/>
      <c r="B3367" s="311"/>
      <c r="C3367" s="100" t="s">
        <v>2251</v>
      </c>
    </row>
    <row r="3368" spans="1:3">
      <c r="A3368" s="311"/>
      <c r="B3368" s="311"/>
      <c r="C3368" s="100" t="s">
        <v>2252</v>
      </c>
    </row>
    <row r="3369" spans="1:3">
      <c r="A3369" s="311"/>
      <c r="B3369" s="311"/>
      <c r="C3369" s="100" t="s">
        <v>1392</v>
      </c>
    </row>
    <row r="3370" spans="1:3" ht="30">
      <c r="A3370" s="311"/>
      <c r="B3370" s="311"/>
      <c r="C3370" s="100" t="s">
        <v>2139</v>
      </c>
    </row>
    <row r="3371" spans="1:3">
      <c r="A3371" s="311"/>
      <c r="B3371" s="311"/>
      <c r="C3371" s="100" t="s">
        <v>2140</v>
      </c>
    </row>
    <row r="3372" spans="1:3">
      <c r="A3372" s="311"/>
      <c r="B3372" s="311"/>
      <c r="C3372" s="100" t="s">
        <v>1355</v>
      </c>
    </row>
    <row r="3373" spans="1:3" ht="60">
      <c r="A3373" s="311"/>
      <c r="B3373" s="311"/>
      <c r="C3373" s="100" t="s">
        <v>2009</v>
      </c>
    </row>
    <row r="3374" spans="1:3">
      <c r="A3374" s="311"/>
      <c r="B3374" s="311"/>
      <c r="C3374" s="100" t="s">
        <v>1955</v>
      </c>
    </row>
    <row r="3375" spans="1:3">
      <c r="A3375" s="311"/>
      <c r="B3375" s="311"/>
      <c r="C3375" s="100" t="s">
        <v>2010</v>
      </c>
    </row>
    <row r="3376" spans="1:3">
      <c r="A3376" s="311"/>
      <c r="B3376" s="311"/>
      <c r="C3376" s="100" t="s">
        <v>2011</v>
      </c>
    </row>
    <row r="3377" spans="1:3">
      <c r="A3377" s="311"/>
      <c r="B3377" s="311"/>
      <c r="C3377" s="100" t="s">
        <v>2012</v>
      </c>
    </row>
    <row r="3378" spans="1:3" ht="60.75" thickBot="1">
      <c r="A3378" s="312"/>
      <c r="B3378" s="312"/>
      <c r="C3378" s="95" t="s">
        <v>1507</v>
      </c>
    </row>
    <row r="3379" spans="1:3">
      <c r="A3379" s="310" t="s">
        <v>512</v>
      </c>
      <c r="B3379" s="310" t="s">
        <v>2</v>
      </c>
      <c r="C3379" s="99" t="s">
        <v>513</v>
      </c>
    </row>
    <row r="3380" spans="1:3" ht="120">
      <c r="A3380" s="311"/>
      <c r="B3380" s="311"/>
      <c r="C3380" s="100" t="s">
        <v>2253</v>
      </c>
    </row>
    <row r="3381" spans="1:3">
      <c r="A3381" s="311"/>
      <c r="B3381" s="311"/>
      <c r="C3381" s="100" t="s">
        <v>1346</v>
      </c>
    </row>
    <row r="3382" spans="1:3">
      <c r="A3382" s="311"/>
      <c r="B3382" s="311"/>
      <c r="C3382" s="100" t="s">
        <v>2254</v>
      </c>
    </row>
    <row r="3383" spans="1:3">
      <c r="A3383" s="311"/>
      <c r="B3383" s="311"/>
      <c r="C3383" s="100" t="s">
        <v>2252</v>
      </c>
    </row>
    <row r="3384" spans="1:3">
      <c r="A3384" s="311"/>
      <c r="B3384" s="311"/>
      <c r="C3384" s="100" t="s">
        <v>1392</v>
      </c>
    </row>
    <row r="3385" spans="1:3" ht="30">
      <c r="A3385" s="311"/>
      <c r="B3385" s="311"/>
      <c r="C3385" s="100" t="s">
        <v>2139</v>
      </c>
    </row>
    <row r="3386" spans="1:3">
      <c r="A3386" s="311"/>
      <c r="B3386" s="311"/>
      <c r="C3386" s="100" t="s">
        <v>2140</v>
      </c>
    </row>
    <row r="3387" spans="1:3">
      <c r="A3387" s="311"/>
      <c r="B3387" s="311"/>
      <c r="C3387" s="100" t="s">
        <v>1355</v>
      </c>
    </row>
    <row r="3388" spans="1:3" ht="60">
      <c r="A3388" s="311"/>
      <c r="B3388" s="311"/>
      <c r="C3388" s="100" t="s">
        <v>2009</v>
      </c>
    </row>
    <row r="3389" spans="1:3">
      <c r="A3389" s="311"/>
      <c r="B3389" s="311"/>
      <c r="C3389" s="100" t="s">
        <v>1955</v>
      </c>
    </row>
    <row r="3390" spans="1:3">
      <c r="A3390" s="311"/>
      <c r="B3390" s="311"/>
      <c r="C3390" s="100" t="s">
        <v>2010</v>
      </c>
    </row>
    <row r="3391" spans="1:3">
      <c r="A3391" s="311"/>
      <c r="B3391" s="311"/>
      <c r="C3391" s="100" t="s">
        <v>2011</v>
      </c>
    </row>
    <row r="3392" spans="1:3">
      <c r="A3392" s="311"/>
      <c r="B3392" s="311"/>
      <c r="C3392" s="100" t="s">
        <v>2012</v>
      </c>
    </row>
    <row r="3393" spans="1:3" ht="60.75" thickBot="1">
      <c r="A3393" s="312"/>
      <c r="B3393" s="312"/>
      <c r="C3393" s="95" t="s">
        <v>1507</v>
      </c>
    </row>
    <row r="3394" spans="1:3">
      <c r="A3394" s="310" t="s">
        <v>514</v>
      </c>
      <c r="B3394" s="310" t="s">
        <v>2</v>
      </c>
      <c r="C3394" s="99" t="s">
        <v>515</v>
      </c>
    </row>
    <row r="3395" spans="1:3" ht="120">
      <c r="A3395" s="311"/>
      <c r="B3395" s="311"/>
      <c r="C3395" s="100" t="s">
        <v>2255</v>
      </c>
    </row>
    <row r="3396" spans="1:3">
      <c r="A3396" s="311"/>
      <c r="B3396" s="311"/>
      <c r="C3396" s="100" t="s">
        <v>1346</v>
      </c>
    </row>
    <row r="3397" spans="1:3">
      <c r="A3397" s="311"/>
      <c r="B3397" s="311"/>
      <c r="C3397" s="100" t="s">
        <v>2254</v>
      </c>
    </row>
    <row r="3398" spans="1:3">
      <c r="A3398" s="311"/>
      <c r="B3398" s="311"/>
      <c r="C3398" s="100" t="s">
        <v>2252</v>
      </c>
    </row>
    <row r="3399" spans="1:3">
      <c r="A3399" s="311"/>
      <c r="B3399" s="311"/>
      <c r="C3399" s="100" t="s">
        <v>1392</v>
      </c>
    </row>
    <row r="3400" spans="1:3" ht="30">
      <c r="A3400" s="311"/>
      <c r="B3400" s="311"/>
      <c r="C3400" s="100" t="s">
        <v>2139</v>
      </c>
    </row>
    <row r="3401" spans="1:3">
      <c r="A3401" s="311"/>
      <c r="B3401" s="311"/>
      <c r="C3401" s="100" t="s">
        <v>2140</v>
      </c>
    </row>
    <row r="3402" spans="1:3">
      <c r="A3402" s="311"/>
      <c r="B3402" s="311"/>
      <c r="C3402" s="100" t="s">
        <v>1355</v>
      </c>
    </row>
    <row r="3403" spans="1:3" ht="60">
      <c r="A3403" s="311"/>
      <c r="B3403" s="311"/>
      <c r="C3403" s="100" t="s">
        <v>2009</v>
      </c>
    </row>
    <row r="3404" spans="1:3">
      <c r="A3404" s="311"/>
      <c r="B3404" s="311"/>
      <c r="C3404" s="100" t="s">
        <v>1955</v>
      </c>
    </row>
    <row r="3405" spans="1:3">
      <c r="A3405" s="311"/>
      <c r="B3405" s="311"/>
      <c r="C3405" s="100" t="s">
        <v>2010</v>
      </c>
    </row>
    <row r="3406" spans="1:3">
      <c r="A3406" s="311"/>
      <c r="B3406" s="311"/>
      <c r="C3406" s="100" t="s">
        <v>2011</v>
      </c>
    </row>
    <row r="3407" spans="1:3">
      <c r="A3407" s="311"/>
      <c r="B3407" s="311"/>
      <c r="C3407" s="100" t="s">
        <v>2012</v>
      </c>
    </row>
    <row r="3408" spans="1:3" ht="60.75" thickBot="1">
      <c r="A3408" s="312"/>
      <c r="B3408" s="312"/>
      <c r="C3408" s="95" t="s">
        <v>1507</v>
      </c>
    </row>
    <row r="3409" spans="1:3">
      <c r="A3409" s="310" t="s">
        <v>516</v>
      </c>
      <c r="B3409" s="310" t="s">
        <v>2</v>
      </c>
      <c r="C3409" s="99" t="s">
        <v>517</v>
      </c>
    </row>
    <row r="3410" spans="1:3" ht="120">
      <c r="A3410" s="311"/>
      <c r="B3410" s="311"/>
      <c r="C3410" s="100" t="s">
        <v>2256</v>
      </c>
    </row>
    <row r="3411" spans="1:3">
      <c r="A3411" s="311"/>
      <c r="B3411" s="311"/>
      <c r="C3411" s="100" t="s">
        <v>1346</v>
      </c>
    </row>
    <row r="3412" spans="1:3">
      <c r="A3412" s="311"/>
      <c r="B3412" s="311"/>
      <c r="C3412" s="100" t="s">
        <v>2254</v>
      </c>
    </row>
    <row r="3413" spans="1:3">
      <c r="A3413" s="311"/>
      <c r="B3413" s="311"/>
      <c r="C3413" s="100" t="s">
        <v>2252</v>
      </c>
    </row>
    <row r="3414" spans="1:3">
      <c r="A3414" s="311"/>
      <c r="B3414" s="311"/>
      <c r="C3414" s="100" t="s">
        <v>1392</v>
      </c>
    </row>
    <row r="3415" spans="1:3" ht="30">
      <c r="A3415" s="311"/>
      <c r="B3415" s="311"/>
      <c r="C3415" s="100" t="s">
        <v>2139</v>
      </c>
    </row>
    <row r="3416" spans="1:3">
      <c r="A3416" s="311"/>
      <c r="B3416" s="311"/>
      <c r="C3416" s="100" t="s">
        <v>2140</v>
      </c>
    </row>
    <row r="3417" spans="1:3">
      <c r="A3417" s="311"/>
      <c r="B3417" s="311"/>
      <c r="C3417" s="100" t="s">
        <v>1355</v>
      </c>
    </row>
    <row r="3418" spans="1:3" ht="60">
      <c r="A3418" s="311"/>
      <c r="B3418" s="311"/>
      <c r="C3418" s="100" t="s">
        <v>2009</v>
      </c>
    </row>
    <row r="3419" spans="1:3">
      <c r="A3419" s="311"/>
      <c r="B3419" s="311"/>
      <c r="C3419" s="100" t="s">
        <v>1955</v>
      </c>
    </row>
    <row r="3420" spans="1:3">
      <c r="A3420" s="311"/>
      <c r="B3420" s="311"/>
      <c r="C3420" s="100" t="s">
        <v>2010</v>
      </c>
    </row>
    <row r="3421" spans="1:3">
      <c r="A3421" s="311"/>
      <c r="B3421" s="311"/>
      <c r="C3421" s="100" t="s">
        <v>2011</v>
      </c>
    </row>
    <row r="3422" spans="1:3">
      <c r="A3422" s="311"/>
      <c r="B3422" s="311"/>
      <c r="C3422" s="100" t="s">
        <v>2012</v>
      </c>
    </row>
    <row r="3423" spans="1:3" ht="60.75" thickBot="1">
      <c r="A3423" s="312"/>
      <c r="B3423" s="312"/>
      <c r="C3423" s="95" t="s">
        <v>1507</v>
      </c>
    </row>
    <row r="3424" spans="1:3">
      <c r="A3424" s="310" t="s">
        <v>518</v>
      </c>
      <c r="B3424" s="310" t="s">
        <v>2</v>
      </c>
      <c r="C3424" s="99" t="s">
        <v>519</v>
      </c>
    </row>
    <row r="3425" spans="1:3" ht="120">
      <c r="A3425" s="311"/>
      <c r="B3425" s="311"/>
      <c r="C3425" s="100" t="s">
        <v>2257</v>
      </c>
    </row>
    <row r="3426" spans="1:3">
      <c r="A3426" s="311"/>
      <c r="B3426" s="311"/>
      <c r="C3426" s="100" t="s">
        <v>1346</v>
      </c>
    </row>
    <row r="3427" spans="1:3">
      <c r="A3427" s="311"/>
      <c r="B3427" s="311"/>
      <c r="C3427" s="100" t="s">
        <v>2254</v>
      </c>
    </row>
    <row r="3428" spans="1:3">
      <c r="A3428" s="311"/>
      <c r="B3428" s="311"/>
      <c r="C3428" s="100" t="s">
        <v>2252</v>
      </c>
    </row>
    <row r="3429" spans="1:3">
      <c r="A3429" s="311"/>
      <c r="B3429" s="311"/>
      <c r="C3429" s="100" t="s">
        <v>1392</v>
      </c>
    </row>
    <row r="3430" spans="1:3" ht="30">
      <c r="A3430" s="311"/>
      <c r="B3430" s="311"/>
      <c r="C3430" s="100" t="s">
        <v>2139</v>
      </c>
    </row>
    <row r="3431" spans="1:3">
      <c r="A3431" s="311"/>
      <c r="B3431" s="311"/>
      <c r="C3431" s="100" t="s">
        <v>2140</v>
      </c>
    </row>
    <row r="3432" spans="1:3">
      <c r="A3432" s="311"/>
      <c r="B3432" s="311"/>
      <c r="C3432" s="100" t="s">
        <v>1355</v>
      </c>
    </row>
    <row r="3433" spans="1:3" ht="60">
      <c r="A3433" s="311"/>
      <c r="B3433" s="311"/>
      <c r="C3433" s="100" t="s">
        <v>2009</v>
      </c>
    </row>
    <row r="3434" spans="1:3">
      <c r="A3434" s="311"/>
      <c r="B3434" s="311"/>
      <c r="C3434" s="100" t="s">
        <v>1955</v>
      </c>
    </row>
    <row r="3435" spans="1:3">
      <c r="A3435" s="311"/>
      <c r="B3435" s="311"/>
      <c r="C3435" s="100" t="s">
        <v>2010</v>
      </c>
    </row>
    <row r="3436" spans="1:3">
      <c r="A3436" s="311"/>
      <c r="B3436" s="311"/>
      <c r="C3436" s="100" t="s">
        <v>2011</v>
      </c>
    </row>
    <row r="3437" spans="1:3">
      <c r="A3437" s="311"/>
      <c r="B3437" s="311"/>
      <c r="C3437" s="100" t="s">
        <v>2012</v>
      </c>
    </row>
    <row r="3438" spans="1:3" ht="60.75" thickBot="1">
      <c r="A3438" s="312"/>
      <c r="B3438" s="312"/>
      <c r="C3438" s="95" t="s">
        <v>1507</v>
      </c>
    </row>
    <row r="3439" spans="1:3">
      <c r="A3439" s="310" t="s">
        <v>520</v>
      </c>
      <c r="B3439" s="310" t="s">
        <v>2</v>
      </c>
      <c r="C3439" s="99" t="s">
        <v>521</v>
      </c>
    </row>
    <row r="3440" spans="1:3" ht="120">
      <c r="A3440" s="311"/>
      <c r="B3440" s="311"/>
      <c r="C3440" s="100" t="s">
        <v>2258</v>
      </c>
    </row>
    <row r="3441" spans="1:3">
      <c r="A3441" s="311"/>
      <c r="B3441" s="311"/>
      <c r="C3441" s="100" t="s">
        <v>1346</v>
      </c>
    </row>
    <row r="3442" spans="1:3">
      <c r="A3442" s="311"/>
      <c r="B3442" s="311"/>
      <c r="C3442" s="100" t="s">
        <v>2254</v>
      </c>
    </row>
    <row r="3443" spans="1:3">
      <c r="A3443" s="311"/>
      <c r="B3443" s="311"/>
      <c r="C3443" s="100" t="s">
        <v>2252</v>
      </c>
    </row>
    <row r="3444" spans="1:3">
      <c r="A3444" s="311"/>
      <c r="B3444" s="311"/>
      <c r="C3444" s="100" t="s">
        <v>1392</v>
      </c>
    </row>
    <row r="3445" spans="1:3" ht="30">
      <c r="A3445" s="311"/>
      <c r="B3445" s="311"/>
      <c r="C3445" s="100" t="s">
        <v>2139</v>
      </c>
    </row>
    <row r="3446" spans="1:3">
      <c r="A3446" s="311"/>
      <c r="B3446" s="311"/>
      <c r="C3446" s="100" t="s">
        <v>2140</v>
      </c>
    </row>
    <row r="3447" spans="1:3">
      <c r="A3447" s="311"/>
      <c r="B3447" s="311"/>
      <c r="C3447" s="100" t="s">
        <v>1355</v>
      </c>
    </row>
    <row r="3448" spans="1:3" ht="60">
      <c r="A3448" s="311"/>
      <c r="B3448" s="311"/>
      <c r="C3448" s="100" t="s">
        <v>2009</v>
      </c>
    </row>
    <row r="3449" spans="1:3">
      <c r="A3449" s="311"/>
      <c r="B3449" s="311"/>
      <c r="C3449" s="100" t="s">
        <v>1955</v>
      </c>
    </row>
    <row r="3450" spans="1:3">
      <c r="A3450" s="311"/>
      <c r="B3450" s="311"/>
      <c r="C3450" s="100" t="s">
        <v>2010</v>
      </c>
    </row>
    <row r="3451" spans="1:3">
      <c r="A3451" s="311"/>
      <c r="B3451" s="311"/>
      <c r="C3451" s="100" t="s">
        <v>2011</v>
      </c>
    </row>
    <row r="3452" spans="1:3">
      <c r="A3452" s="311"/>
      <c r="B3452" s="311"/>
      <c r="C3452" s="100" t="s">
        <v>2012</v>
      </c>
    </row>
    <row r="3453" spans="1:3" ht="60.75" thickBot="1">
      <c r="A3453" s="312"/>
      <c r="B3453" s="312"/>
      <c r="C3453" s="95" t="s">
        <v>1507</v>
      </c>
    </row>
    <row r="3454" spans="1:3">
      <c r="A3454" s="310" t="s">
        <v>522</v>
      </c>
      <c r="B3454" s="310" t="s">
        <v>25</v>
      </c>
      <c r="C3454" s="99" t="s">
        <v>523</v>
      </c>
    </row>
    <row r="3455" spans="1:3" ht="135">
      <c r="A3455" s="311"/>
      <c r="B3455" s="311"/>
      <c r="C3455" s="100" t="s">
        <v>2259</v>
      </c>
    </row>
    <row r="3456" spans="1:3">
      <c r="A3456" s="311"/>
      <c r="B3456" s="311"/>
      <c r="C3456" s="100" t="s">
        <v>1346</v>
      </c>
    </row>
    <row r="3457" spans="1:3">
      <c r="A3457" s="311"/>
      <c r="B3457" s="311"/>
      <c r="C3457" s="100" t="s">
        <v>2251</v>
      </c>
    </row>
    <row r="3458" spans="1:3">
      <c r="A3458" s="311"/>
      <c r="B3458" s="311"/>
      <c r="C3458" s="100" t="s">
        <v>2252</v>
      </c>
    </row>
    <row r="3459" spans="1:3">
      <c r="A3459" s="311"/>
      <c r="B3459" s="311"/>
      <c r="C3459" s="100" t="s">
        <v>1392</v>
      </c>
    </row>
    <row r="3460" spans="1:3" ht="30">
      <c r="A3460" s="311"/>
      <c r="B3460" s="311"/>
      <c r="C3460" s="100" t="s">
        <v>2139</v>
      </c>
    </row>
    <row r="3461" spans="1:3">
      <c r="A3461" s="311"/>
      <c r="B3461" s="311"/>
      <c r="C3461" s="100" t="s">
        <v>2140</v>
      </c>
    </row>
    <row r="3462" spans="1:3">
      <c r="A3462" s="311"/>
      <c r="B3462" s="311"/>
      <c r="C3462" s="100" t="s">
        <v>1355</v>
      </c>
    </row>
    <row r="3463" spans="1:3" ht="60">
      <c r="A3463" s="311"/>
      <c r="B3463" s="311"/>
      <c r="C3463" s="100" t="s">
        <v>2260</v>
      </c>
    </row>
    <row r="3464" spans="1:3">
      <c r="A3464" s="311"/>
      <c r="B3464" s="311"/>
      <c r="C3464" s="100" t="s">
        <v>1955</v>
      </c>
    </row>
    <row r="3465" spans="1:3">
      <c r="A3465" s="311"/>
      <c r="B3465" s="311"/>
      <c r="C3465" s="100" t="s">
        <v>2010</v>
      </c>
    </row>
    <row r="3466" spans="1:3">
      <c r="A3466" s="311"/>
      <c r="B3466" s="311"/>
      <c r="C3466" s="100" t="s">
        <v>2011</v>
      </c>
    </row>
    <row r="3467" spans="1:3">
      <c r="A3467" s="311"/>
      <c r="B3467" s="311"/>
      <c r="C3467" s="100" t="s">
        <v>2012</v>
      </c>
    </row>
    <row r="3468" spans="1:3" ht="60.75" thickBot="1">
      <c r="A3468" s="312"/>
      <c r="B3468" s="312"/>
      <c r="C3468" s="95" t="s">
        <v>1507</v>
      </c>
    </row>
    <row r="3469" spans="1:3">
      <c r="A3469" s="310" t="s">
        <v>524</v>
      </c>
      <c r="B3469" s="310" t="s">
        <v>2</v>
      </c>
      <c r="C3469" s="99" t="s">
        <v>525</v>
      </c>
    </row>
    <row r="3470" spans="1:3" ht="135">
      <c r="A3470" s="311"/>
      <c r="B3470" s="311"/>
      <c r="C3470" s="100" t="s">
        <v>2261</v>
      </c>
    </row>
    <row r="3471" spans="1:3" ht="45">
      <c r="A3471" s="311"/>
      <c r="B3471" s="311"/>
      <c r="C3471" s="100" t="s">
        <v>2262</v>
      </c>
    </row>
    <row r="3472" spans="1:3" ht="75">
      <c r="A3472" s="311"/>
      <c r="B3472" s="311"/>
      <c r="C3472" s="100" t="s">
        <v>2263</v>
      </c>
    </row>
    <row r="3473" spans="1:3">
      <c r="A3473" s="311"/>
      <c r="B3473" s="311"/>
      <c r="C3473" s="100" t="s">
        <v>2171</v>
      </c>
    </row>
    <row r="3474" spans="1:3">
      <c r="A3474" s="311"/>
      <c r="B3474" s="311"/>
      <c r="C3474" s="100" t="s">
        <v>2172</v>
      </c>
    </row>
    <row r="3475" spans="1:3">
      <c r="A3475" s="311"/>
      <c r="B3475" s="311"/>
      <c r="C3475" s="100" t="s">
        <v>2173</v>
      </c>
    </row>
    <row r="3476" spans="1:3" ht="30">
      <c r="A3476" s="311"/>
      <c r="B3476" s="311"/>
      <c r="C3476" s="100" t="s">
        <v>2174</v>
      </c>
    </row>
    <row r="3477" spans="1:3">
      <c r="A3477" s="311"/>
      <c r="B3477" s="311"/>
      <c r="C3477" s="100" t="s">
        <v>2175</v>
      </c>
    </row>
    <row r="3478" spans="1:3">
      <c r="A3478" s="311"/>
      <c r="B3478" s="311"/>
      <c r="C3478" s="100" t="s">
        <v>1355</v>
      </c>
    </row>
    <row r="3479" spans="1:3" ht="60">
      <c r="A3479" s="311"/>
      <c r="B3479" s="311"/>
      <c r="C3479" s="100" t="s">
        <v>2009</v>
      </c>
    </row>
    <row r="3480" spans="1:3">
      <c r="A3480" s="311"/>
      <c r="B3480" s="311"/>
      <c r="C3480" s="100" t="s">
        <v>1955</v>
      </c>
    </row>
    <row r="3481" spans="1:3">
      <c r="A3481" s="311"/>
      <c r="B3481" s="311"/>
      <c r="C3481" s="100" t="s">
        <v>2010</v>
      </c>
    </row>
    <row r="3482" spans="1:3">
      <c r="A3482" s="311"/>
      <c r="B3482" s="311"/>
      <c r="C3482" s="100" t="s">
        <v>2011</v>
      </c>
    </row>
    <row r="3483" spans="1:3">
      <c r="A3483" s="311"/>
      <c r="B3483" s="311"/>
      <c r="C3483" s="100" t="s">
        <v>2012</v>
      </c>
    </row>
    <row r="3484" spans="1:3" ht="60.75" thickBot="1">
      <c r="A3484" s="312"/>
      <c r="B3484" s="312"/>
      <c r="C3484" s="95" t="s">
        <v>1507</v>
      </c>
    </row>
    <row r="3485" spans="1:3">
      <c r="A3485" s="310" t="s">
        <v>526</v>
      </c>
      <c r="B3485" s="310" t="s">
        <v>2</v>
      </c>
      <c r="C3485" s="99" t="s">
        <v>527</v>
      </c>
    </row>
    <row r="3486" spans="1:3" ht="135">
      <c r="A3486" s="311"/>
      <c r="B3486" s="311"/>
      <c r="C3486" s="100" t="s">
        <v>2264</v>
      </c>
    </row>
    <row r="3487" spans="1:3" ht="45">
      <c r="A3487" s="311"/>
      <c r="B3487" s="311"/>
      <c r="C3487" s="100" t="s">
        <v>2262</v>
      </c>
    </row>
    <row r="3488" spans="1:3" ht="75">
      <c r="A3488" s="311"/>
      <c r="B3488" s="311"/>
      <c r="C3488" s="100" t="s">
        <v>2263</v>
      </c>
    </row>
    <row r="3489" spans="1:3">
      <c r="A3489" s="311"/>
      <c r="B3489" s="311"/>
      <c r="C3489" s="100" t="s">
        <v>2171</v>
      </c>
    </row>
    <row r="3490" spans="1:3">
      <c r="A3490" s="311"/>
      <c r="B3490" s="311"/>
      <c r="C3490" s="100" t="s">
        <v>2172</v>
      </c>
    </row>
    <row r="3491" spans="1:3">
      <c r="A3491" s="311"/>
      <c r="B3491" s="311"/>
      <c r="C3491" s="100" t="s">
        <v>2173</v>
      </c>
    </row>
    <row r="3492" spans="1:3" ht="30">
      <c r="A3492" s="311"/>
      <c r="B3492" s="311"/>
      <c r="C3492" s="100" t="s">
        <v>2174</v>
      </c>
    </row>
    <row r="3493" spans="1:3">
      <c r="A3493" s="311"/>
      <c r="B3493" s="311"/>
      <c r="C3493" s="100" t="s">
        <v>2175</v>
      </c>
    </row>
    <row r="3494" spans="1:3">
      <c r="A3494" s="311"/>
      <c r="B3494" s="311"/>
      <c r="C3494" s="100" t="s">
        <v>1355</v>
      </c>
    </row>
    <row r="3495" spans="1:3" ht="60">
      <c r="A3495" s="311"/>
      <c r="B3495" s="311"/>
      <c r="C3495" s="100" t="s">
        <v>2009</v>
      </c>
    </row>
    <row r="3496" spans="1:3">
      <c r="A3496" s="311"/>
      <c r="B3496" s="311"/>
      <c r="C3496" s="100" t="s">
        <v>1955</v>
      </c>
    </row>
    <row r="3497" spans="1:3">
      <c r="A3497" s="311"/>
      <c r="B3497" s="311"/>
      <c r="C3497" s="100" t="s">
        <v>2010</v>
      </c>
    </row>
    <row r="3498" spans="1:3">
      <c r="A3498" s="311"/>
      <c r="B3498" s="311"/>
      <c r="C3498" s="100" t="s">
        <v>2011</v>
      </c>
    </row>
    <row r="3499" spans="1:3">
      <c r="A3499" s="311"/>
      <c r="B3499" s="311"/>
      <c r="C3499" s="100" t="s">
        <v>2012</v>
      </c>
    </row>
    <row r="3500" spans="1:3" ht="60.75" thickBot="1">
      <c r="A3500" s="312"/>
      <c r="B3500" s="312"/>
      <c r="C3500" s="95" t="s">
        <v>1507</v>
      </c>
    </row>
    <row r="3501" spans="1:3">
      <c r="A3501" s="310" t="s">
        <v>528</v>
      </c>
      <c r="B3501" s="310" t="s">
        <v>2</v>
      </c>
      <c r="C3501" s="99" t="s">
        <v>529</v>
      </c>
    </row>
    <row r="3502" spans="1:3" ht="105">
      <c r="A3502" s="311"/>
      <c r="B3502" s="311"/>
      <c r="C3502" s="100" t="s">
        <v>2265</v>
      </c>
    </row>
    <row r="3503" spans="1:3">
      <c r="A3503" s="311"/>
      <c r="B3503" s="311"/>
      <c r="C3503" s="100" t="s">
        <v>1346</v>
      </c>
    </row>
    <row r="3504" spans="1:3">
      <c r="A3504" s="311"/>
      <c r="B3504" s="311"/>
      <c r="C3504" s="100" t="s">
        <v>1392</v>
      </c>
    </row>
    <row r="3505" spans="1:3" ht="30">
      <c r="A3505" s="311"/>
      <c r="B3505" s="311"/>
      <c r="C3505" s="100" t="s">
        <v>2139</v>
      </c>
    </row>
    <row r="3506" spans="1:3">
      <c r="A3506" s="311"/>
      <c r="B3506" s="311"/>
      <c r="C3506" s="100" t="s">
        <v>2140</v>
      </c>
    </row>
    <row r="3507" spans="1:3">
      <c r="A3507" s="311"/>
      <c r="B3507" s="311"/>
      <c r="C3507" s="100" t="s">
        <v>1355</v>
      </c>
    </row>
    <row r="3508" spans="1:3" ht="60">
      <c r="A3508" s="311"/>
      <c r="B3508" s="311"/>
      <c r="C3508" s="100" t="s">
        <v>2009</v>
      </c>
    </row>
    <row r="3509" spans="1:3">
      <c r="A3509" s="311"/>
      <c r="B3509" s="311"/>
      <c r="C3509" s="100" t="s">
        <v>1955</v>
      </c>
    </row>
    <row r="3510" spans="1:3">
      <c r="A3510" s="311"/>
      <c r="B3510" s="311"/>
      <c r="C3510" s="100" t="s">
        <v>2010</v>
      </c>
    </row>
    <row r="3511" spans="1:3">
      <c r="A3511" s="311"/>
      <c r="B3511" s="311"/>
      <c r="C3511" s="100" t="s">
        <v>2011</v>
      </c>
    </row>
    <row r="3512" spans="1:3">
      <c r="A3512" s="311"/>
      <c r="B3512" s="311"/>
      <c r="C3512" s="100" t="s">
        <v>2012</v>
      </c>
    </row>
    <row r="3513" spans="1:3" ht="60.75" thickBot="1">
      <c r="A3513" s="312"/>
      <c r="B3513" s="312"/>
      <c r="C3513" s="95" t="s">
        <v>1507</v>
      </c>
    </row>
    <row r="3514" spans="1:3">
      <c r="A3514" s="310" t="s">
        <v>530</v>
      </c>
      <c r="B3514" s="310" t="s">
        <v>2</v>
      </c>
      <c r="C3514" s="99" t="s">
        <v>531</v>
      </c>
    </row>
    <row r="3515" spans="1:3" ht="105">
      <c r="A3515" s="311"/>
      <c r="B3515" s="311"/>
      <c r="C3515" s="100" t="s">
        <v>2266</v>
      </c>
    </row>
    <row r="3516" spans="1:3">
      <c r="A3516" s="311"/>
      <c r="B3516" s="311"/>
      <c r="C3516" s="100" t="s">
        <v>1392</v>
      </c>
    </row>
    <row r="3517" spans="1:3" ht="30">
      <c r="A3517" s="311"/>
      <c r="B3517" s="311"/>
      <c r="C3517" s="100" t="s">
        <v>2139</v>
      </c>
    </row>
    <row r="3518" spans="1:3">
      <c r="A3518" s="311"/>
      <c r="B3518" s="311"/>
      <c r="C3518" s="100" t="s">
        <v>2140</v>
      </c>
    </row>
    <row r="3519" spans="1:3">
      <c r="A3519" s="311"/>
      <c r="B3519" s="311"/>
      <c r="C3519" s="100" t="s">
        <v>1355</v>
      </c>
    </row>
    <row r="3520" spans="1:3" ht="60">
      <c r="A3520" s="311"/>
      <c r="B3520" s="311"/>
      <c r="C3520" s="100" t="s">
        <v>2009</v>
      </c>
    </row>
    <row r="3521" spans="1:3">
      <c r="A3521" s="311"/>
      <c r="B3521" s="311"/>
      <c r="C3521" s="100" t="s">
        <v>1955</v>
      </c>
    </row>
    <row r="3522" spans="1:3">
      <c r="A3522" s="311"/>
      <c r="B3522" s="311"/>
      <c r="C3522" s="100" t="s">
        <v>2010</v>
      </c>
    </row>
    <row r="3523" spans="1:3">
      <c r="A3523" s="311"/>
      <c r="B3523" s="311"/>
      <c r="C3523" s="100" t="s">
        <v>2011</v>
      </c>
    </row>
    <row r="3524" spans="1:3">
      <c r="A3524" s="311"/>
      <c r="B3524" s="311"/>
      <c r="C3524" s="100" t="s">
        <v>2012</v>
      </c>
    </row>
    <row r="3525" spans="1:3">
      <c r="A3525" s="311"/>
      <c r="B3525" s="311"/>
      <c r="C3525" s="100" t="s">
        <v>1475</v>
      </c>
    </row>
    <row r="3526" spans="1:3" ht="45.75" thickBot="1">
      <c r="A3526" s="312"/>
      <c r="B3526" s="312"/>
      <c r="C3526" s="95" t="s">
        <v>2267</v>
      </c>
    </row>
    <row r="3527" spans="1:3">
      <c r="A3527" s="310" t="s">
        <v>532</v>
      </c>
      <c r="B3527" s="310" t="s">
        <v>2</v>
      </c>
      <c r="C3527" s="99" t="s">
        <v>533</v>
      </c>
    </row>
    <row r="3528" spans="1:3" ht="105">
      <c r="A3528" s="311"/>
      <c r="B3528" s="311"/>
      <c r="C3528" s="100" t="s">
        <v>2268</v>
      </c>
    </row>
    <row r="3529" spans="1:3">
      <c r="A3529" s="311"/>
      <c r="B3529" s="311"/>
      <c r="C3529" s="100" t="s">
        <v>1392</v>
      </c>
    </row>
    <row r="3530" spans="1:3" ht="30">
      <c r="A3530" s="311"/>
      <c r="B3530" s="311"/>
      <c r="C3530" s="100" t="s">
        <v>2139</v>
      </c>
    </row>
    <row r="3531" spans="1:3">
      <c r="A3531" s="311"/>
      <c r="B3531" s="311"/>
      <c r="C3531" s="100" t="s">
        <v>2140</v>
      </c>
    </row>
    <row r="3532" spans="1:3">
      <c r="A3532" s="311"/>
      <c r="B3532" s="311"/>
      <c r="C3532" s="100" t="s">
        <v>1355</v>
      </c>
    </row>
    <row r="3533" spans="1:3" ht="60">
      <c r="A3533" s="311"/>
      <c r="B3533" s="311"/>
      <c r="C3533" s="100" t="s">
        <v>2009</v>
      </c>
    </row>
    <row r="3534" spans="1:3">
      <c r="A3534" s="311"/>
      <c r="B3534" s="311"/>
      <c r="C3534" s="100" t="s">
        <v>1955</v>
      </c>
    </row>
    <row r="3535" spans="1:3">
      <c r="A3535" s="311"/>
      <c r="B3535" s="311"/>
      <c r="C3535" s="100" t="s">
        <v>2010</v>
      </c>
    </row>
    <row r="3536" spans="1:3">
      <c r="A3536" s="311"/>
      <c r="B3536" s="311"/>
      <c r="C3536" s="100" t="s">
        <v>2011</v>
      </c>
    </row>
    <row r="3537" spans="1:3">
      <c r="A3537" s="311"/>
      <c r="B3537" s="311"/>
      <c r="C3537" s="100" t="s">
        <v>2012</v>
      </c>
    </row>
    <row r="3538" spans="1:3">
      <c r="A3538" s="311"/>
      <c r="B3538" s="311"/>
      <c r="C3538" s="100" t="s">
        <v>1475</v>
      </c>
    </row>
    <row r="3539" spans="1:3" ht="45.75" thickBot="1">
      <c r="A3539" s="312"/>
      <c r="B3539" s="312"/>
      <c r="C3539" s="95" t="s">
        <v>1358</v>
      </c>
    </row>
    <row r="3540" spans="1:3">
      <c r="A3540" s="310" t="s">
        <v>534</v>
      </c>
      <c r="B3540" s="310" t="s">
        <v>2</v>
      </c>
      <c r="C3540" s="99" t="s">
        <v>535</v>
      </c>
    </row>
    <row r="3541" spans="1:3" ht="90">
      <c r="A3541" s="311"/>
      <c r="B3541" s="311"/>
      <c r="C3541" s="100" t="s">
        <v>2269</v>
      </c>
    </row>
    <row r="3542" spans="1:3">
      <c r="A3542" s="311"/>
      <c r="B3542" s="311"/>
      <c r="C3542" s="100" t="s">
        <v>1834</v>
      </c>
    </row>
    <row r="3543" spans="1:3" ht="30">
      <c r="A3543" s="311"/>
      <c r="B3543" s="311"/>
      <c r="C3543" s="100" t="s">
        <v>2139</v>
      </c>
    </row>
    <row r="3544" spans="1:3">
      <c r="A3544" s="311"/>
      <c r="B3544" s="311"/>
      <c r="C3544" s="100" t="s">
        <v>2140</v>
      </c>
    </row>
    <row r="3545" spans="1:3">
      <c r="A3545" s="311"/>
      <c r="B3545" s="311"/>
      <c r="C3545" s="100" t="s">
        <v>2191</v>
      </c>
    </row>
    <row r="3546" spans="1:3">
      <c r="A3546" s="311"/>
      <c r="B3546" s="311"/>
      <c r="C3546" s="100" t="s">
        <v>2192</v>
      </c>
    </row>
    <row r="3547" spans="1:3">
      <c r="A3547" s="311"/>
      <c r="B3547" s="311"/>
      <c r="C3547" s="100" t="s">
        <v>2193</v>
      </c>
    </row>
    <row r="3548" spans="1:3">
      <c r="A3548" s="311"/>
      <c r="B3548" s="311"/>
      <c r="C3548" s="100" t="s">
        <v>2194</v>
      </c>
    </row>
    <row r="3549" spans="1:3">
      <c r="A3549" s="311"/>
      <c r="B3549" s="311"/>
      <c r="C3549" s="100" t="s">
        <v>2195</v>
      </c>
    </row>
    <row r="3550" spans="1:3">
      <c r="A3550" s="311"/>
      <c r="B3550" s="311"/>
      <c r="C3550" s="100" t="s">
        <v>1355</v>
      </c>
    </row>
    <row r="3551" spans="1:3" ht="60">
      <c r="A3551" s="311"/>
      <c r="B3551" s="311"/>
      <c r="C3551" s="100" t="s">
        <v>2009</v>
      </c>
    </row>
    <row r="3552" spans="1:3">
      <c r="A3552" s="311"/>
      <c r="B3552" s="311"/>
      <c r="C3552" s="100" t="s">
        <v>1955</v>
      </c>
    </row>
    <row r="3553" spans="1:3">
      <c r="A3553" s="311"/>
      <c r="B3553" s="311"/>
      <c r="C3553" s="100" t="s">
        <v>2010</v>
      </c>
    </row>
    <row r="3554" spans="1:3">
      <c r="A3554" s="311"/>
      <c r="B3554" s="311"/>
      <c r="C3554" s="100" t="s">
        <v>2011</v>
      </c>
    </row>
    <row r="3555" spans="1:3">
      <c r="A3555" s="311"/>
      <c r="B3555" s="311"/>
      <c r="C3555" s="100" t="s">
        <v>2012</v>
      </c>
    </row>
    <row r="3556" spans="1:3">
      <c r="A3556" s="311"/>
      <c r="B3556" s="311"/>
      <c r="C3556" s="100" t="s">
        <v>1475</v>
      </c>
    </row>
    <row r="3557" spans="1:3" ht="45.75" thickBot="1">
      <c r="A3557" s="312"/>
      <c r="B3557" s="312"/>
      <c r="C3557" s="95" t="s">
        <v>2238</v>
      </c>
    </row>
    <row r="3558" spans="1:3">
      <c r="A3558" s="310" t="s">
        <v>536</v>
      </c>
      <c r="B3558" s="310" t="s">
        <v>2</v>
      </c>
      <c r="C3558" s="99" t="s">
        <v>537</v>
      </c>
    </row>
    <row r="3559" spans="1:3" ht="120">
      <c r="A3559" s="311"/>
      <c r="B3559" s="311"/>
      <c r="C3559" s="100" t="s">
        <v>2270</v>
      </c>
    </row>
    <row r="3560" spans="1:3">
      <c r="A3560" s="311"/>
      <c r="B3560" s="311"/>
      <c r="C3560" s="99" t="s">
        <v>1346</v>
      </c>
    </row>
    <row r="3561" spans="1:3" ht="60">
      <c r="A3561" s="311"/>
      <c r="B3561" s="311"/>
      <c r="C3561" s="100" t="s">
        <v>2271</v>
      </c>
    </row>
    <row r="3562" spans="1:3">
      <c r="A3562" s="311"/>
      <c r="B3562" s="311"/>
      <c r="C3562" s="100" t="s">
        <v>2272</v>
      </c>
    </row>
    <row r="3563" spans="1:3" ht="30">
      <c r="A3563" s="311"/>
      <c r="B3563" s="311"/>
      <c r="C3563" s="100" t="s">
        <v>1350</v>
      </c>
    </row>
    <row r="3564" spans="1:3">
      <c r="A3564" s="311"/>
      <c r="B3564" s="311"/>
      <c r="C3564" s="99" t="s">
        <v>1306</v>
      </c>
    </row>
    <row r="3565" spans="1:3">
      <c r="A3565" s="311"/>
      <c r="B3565" s="311"/>
      <c r="C3565" s="101" t="s">
        <v>2273</v>
      </c>
    </row>
    <row r="3566" spans="1:3" ht="30">
      <c r="A3566" s="311"/>
      <c r="B3566" s="311"/>
      <c r="C3566" s="100" t="s">
        <v>1985</v>
      </c>
    </row>
    <row r="3567" spans="1:3">
      <c r="A3567" s="311"/>
      <c r="B3567" s="311"/>
      <c r="C3567" s="100" t="s">
        <v>1986</v>
      </c>
    </row>
    <row r="3568" spans="1:3">
      <c r="A3568" s="311"/>
      <c r="B3568" s="311"/>
      <c r="C3568" s="100" t="s">
        <v>1469</v>
      </c>
    </row>
    <row r="3569" spans="1:3">
      <c r="A3569" s="311"/>
      <c r="B3569" s="311"/>
      <c r="C3569" s="100" t="s">
        <v>1354</v>
      </c>
    </row>
    <row r="3570" spans="1:3">
      <c r="A3570" s="311"/>
      <c r="B3570" s="311"/>
      <c r="C3570" s="99" t="s">
        <v>1355</v>
      </c>
    </row>
    <row r="3571" spans="1:3" ht="90">
      <c r="A3571" s="311"/>
      <c r="B3571" s="311"/>
      <c r="C3571" s="100" t="s">
        <v>2274</v>
      </c>
    </row>
    <row r="3572" spans="1:3">
      <c r="A3572" s="311"/>
      <c r="B3572" s="311"/>
      <c r="C3572" s="99" t="s">
        <v>1357</v>
      </c>
    </row>
    <row r="3573" spans="1:3" ht="45.75" thickBot="1">
      <c r="A3573" s="312"/>
      <c r="B3573" s="312"/>
      <c r="C3573" s="95" t="s">
        <v>1358</v>
      </c>
    </row>
    <row r="3574" spans="1:3">
      <c r="A3574" s="310" t="s">
        <v>538</v>
      </c>
      <c r="B3574" s="310" t="s">
        <v>2</v>
      </c>
      <c r="C3574" s="99" t="s">
        <v>539</v>
      </c>
    </row>
    <row r="3575" spans="1:3" ht="150">
      <c r="A3575" s="311"/>
      <c r="B3575" s="311"/>
      <c r="C3575" s="100" t="s">
        <v>2275</v>
      </c>
    </row>
    <row r="3576" spans="1:3">
      <c r="A3576" s="311"/>
      <c r="B3576" s="311"/>
      <c r="C3576" s="99" t="s">
        <v>1346</v>
      </c>
    </row>
    <row r="3577" spans="1:3" ht="60">
      <c r="A3577" s="311"/>
      <c r="B3577" s="311"/>
      <c r="C3577" s="100" t="s">
        <v>2271</v>
      </c>
    </row>
    <row r="3578" spans="1:3">
      <c r="A3578" s="311"/>
      <c r="B3578" s="311"/>
      <c r="C3578" s="100" t="s">
        <v>2272</v>
      </c>
    </row>
    <row r="3579" spans="1:3" ht="30">
      <c r="A3579" s="311"/>
      <c r="B3579" s="311"/>
      <c r="C3579" s="100" t="s">
        <v>1350</v>
      </c>
    </row>
    <row r="3580" spans="1:3">
      <c r="A3580" s="311"/>
      <c r="B3580" s="311"/>
      <c r="C3580" s="99" t="s">
        <v>1306</v>
      </c>
    </row>
    <row r="3581" spans="1:3">
      <c r="A3581" s="311"/>
      <c r="B3581" s="311"/>
      <c r="C3581" s="101" t="s">
        <v>2273</v>
      </c>
    </row>
    <row r="3582" spans="1:3" ht="30">
      <c r="A3582" s="311"/>
      <c r="B3582" s="311"/>
      <c r="C3582" s="100" t="s">
        <v>1985</v>
      </c>
    </row>
    <row r="3583" spans="1:3">
      <c r="A3583" s="311"/>
      <c r="B3583" s="311"/>
      <c r="C3583" s="100" t="s">
        <v>1986</v>
      </c>
    </row>
    <row r="3584" spans="1:3">
      <c r="A3584" s="311"/>
      <c r="B3584" s="311"/>
      <c r="C3584" s="100" t="s">
        <v>1469</v>
      </c>
    </row>
    <row r="3585" spans="1:3">
      <c r="A3585" s="311"/>
      <c r="B3585" s="311"/>
      <c r="C3585" s="100" t="s">
        <v>1354</v>
      </c>
    </row>
    <row r="3586" spans="1:3">
      <c r="A3586" s="311"/>
      <c r="B3586" s="311"/>
      <c r="C3586" s="99" t="s">
        <v>1355</v>
      </c>
    </row>
    <row r="3587" spans="1:3" ht="90">
      <c r="A3587" s="311"/>
      <c r="B3587" s="311"/>
      <c r="C3587" s="100" t="s">
        <v>2274</v>
      </c>
    </row>
    <row r="3588" spans="1:3">
      <c r="A3588" s="311"/>
      <c r="B3588" s="311"/>
      <c r="C3588" s="99" t="s">
        <v>1357</v>
      </c>
    </row>
    <row r="3589" spans="1:3" ht="45.75" thickBot="1">
      <c r="A3589" s="312"/>
      <c r="B3589" s="312"/>
      <c r="C3589" s="95" t="s">
        <v>1358</v>
      </c>
    </row>
    <row r="3590" spans="1:3">
      <c r="A3590" s="310" t="s">
        <v>540</v>
      </c>
      <c r="B3590" s="310" t="s">
        <v>2</v>
      </c>
      <c r="C3590" s="99" t="s">
        <v>541</v>
      </c>
    </row>
    <row r="3591" spans="1:3" ht="105">
      <c r="A3591" s="311"/>
      <c r="B3591" s="311"/>
      <c r="C3591" s="100" t="s">
        <v>2276</v>
      </c>
    </row>
    <row r="3592" spans="1:3">
      <c r="A3592" s="311"/>
      <c r="B3592" s="311"/>
      <c r="C3592" s="99" t="s">
        <v>1346</v>
      </c>
    </row>
    <row r="3593" spans="1:3" ht="60">
      <c r="A3593" s="311"/>
      <c r="B3593" s="311"/>
      <c r="C3593" s="100" t="s">
        <v>2271</v>
      </c>
    </row>
    <row r="3594" spans="1:3">
      <c r="A3594" s="311"/>
      <c r="B3594" s="311"/>
      <c r="C3594" s="100" t="s">
        <v>2272</v>
      </c>
    </row>
    <row r="3595" spans="1:3" ht="30">
      <c r="A3595" s="311"/>
      <c r="B3595" s="311"/>
      <c r="C3595" s="100" t="s">
        <v>1350</v>
      </c>
    </row>
    <row r="3596" spans="1:3">
      <c r="A3596" s="311"/>
      <c r="B3596" s="311"/>
      <c r="C3596" s="99" t="s">
        <v>1306</v>
      </c>
    </row>
    <row r="3597" spans="1:3">
      <c r="A3597" s="311"/>
      <c r="B3597" s="311"/>
      <c r="C3597" s="101" t="s">
        <v>2273</v>
      </c>
    </row>
    <row r="3598" spans="1:3" ht="30">
      <c r="A3598" s="311"/>
      <c r="B3598" s="311"/>
      <c r="C3598" s="100" t="s">
        <v>1985</v>
      </c>
    </row>
    <row r="3599" spans="1:3">
      <c r="A3599" s="311"/>
      <c r="B3599" s="311"/>
      <c r="C3599" s="100" t="s">
        <v>1986</v>
      </c>
    </row>
    <row r="3600" spans="1:3">
      <c r="A3600" s="311"/>
      <c r="B3600" s="311"/>
      <c r="C3600" s="100" t="s">
        <v>1469</v>
      </c>
    </row>
    <row r="3601" spans="1:3">
      <c r="A3601" s="311"/>
      <c r="B3601" s="311"/>
      <c r="C3601" s="100" t="s">
        <v>1354</v>
      </c>
    </row>
    <row r="3602" spans="1:3">
      <c r="A3602" s="311"/>
      <c r="B3602" s="311"/>
      <c r="C3602" s="99" t="s">
        <v>1355</v>
      </c>
    </row>
    <row r="3603" spans="1:3" ht="90">
      <c r="A3603" s="311"/>
      <c r="B3603" s="311"/>
      <c r="C3603" s="100" t="s">
        <v>2274</v>
      </c>
    </row>
    <row r="3604" spans="1:3">
      <c r="A3604" s="311"/>
      <c r="B3604" s="311"/>
      <c r="C3604" s="99" t="s">
        <v>1357</v>
      </c>
    </row>
    <row r="3605" spans="1:3" ht="45.75" thickBot="1">
      <c r="A3605" s="312"/>
      <c r="B3605" s="312"/>
      <c r="C3605" s="95" t="s">
        <v>1358</v>
      </c>
    </row>
    <row r="3606" spans="1:3">
      <c r="A3606" s="310" t="s">
        <v>542</v>
      </c>
      <c r="B3606" s="310" t="s">
        <v>2</v>
      </c>
      <c r="C3606" s="99" t="s">
        <v>543</v>
      </c>
    </row>
    <row r="3607" spans="1:3" ht="150">
      <c r="A3607" s="311"/>
      <c r="B3607" s="311"/>
      <c r="C3607" s="100" t="s">
        <v>2277</v>
      </c>
    </row>
    <row r="3608" spans="1:3">
      <c r="A3608" s="311"/>
      <c r="B3608" s="311"/>
      <c r="C3608" s="99" t="s">
        <v>1346</v>
      </c>
    </row>
    <row r="3609" spans="1:3" ht="60">
      <c r="A3609" s="311"/>
      <c r="B3609" s="311"/>
      <c r="C3609" s="100" t="s">
        <v>2271</v>
      </c>
    </row>
    <row r="3610" spans="1:3">
      <c r="A3610" s="311"/>
      <c r="B3610" s="311"/>
      <c r="C3610" s="100" t="s">
        <v>2272</v>
      </c>
    </row>
    <row r="3611" spans="1:3" ht="30">
      <c r="A3611" s="311"/>
      <c r="B3611" s="311"/>
      <c r="C3611" s="100" t="s">
        <v>1350</v>
      </c>
    </row>
    <row r="3612" spans="1:3">
      <c r="A3612" s="311"/>
      <c r="B3612" s="311"/>
      <c r="C3612" s="99" t="s">
        <v>1306</v>
      </c>
    </row>
    <row r="3613" spans="1:3">
      <c r="A3613" s="311"/>
      <c r="B3613" s="311"/>
      <c r="C3613" s="101" t="s">
        <v>2273</v>
      </c>
    </row>
    <row r="3614" spans="1:3" ht="30">
      <c r="A3614" s="311"/>
      <c r="B3614" s="311"/>
      <c r="C3614" s="100" t="s">
        <v>1985</v>
      </c>
    </row>
    <row r="3615" spans="1:3">
      <c r="A3615" s="311"/>
      <c r="B3615" s="311"/>
      <c r="C3615" s="100" t="s">
        <v>1986</v>
      </c>
    </row>
    <row r="3616" spans="1:3">
      <c r="A3616" s="311"/>
      <c r="B3616" s="311"/>
      <c r="C3616" s="100" t="s">
        <v>1469</v>
      </c>
    </row>
    <row r="3617" spans="1:3">
      <c r="A3617" s="311"/>
      <c r="B3617" s="311"/>
      <c r="C3617" s="99" t="s">
        <v>1355</v>
      </c>
    </row>
    <row r="3618" spans="1:3" ht="90">
      <c r="A3618" s="311"/>
      <c r="B3618" s="311"/>
      <c r="C3618" s="100" t="s">
        <v>2274</v>
      </c>
    </row>
    <row r="3619" spans="1:3">
      <c r="A3619" s="311"/>
      <c r="B3619" s="311"/>
      <c r="C3619" s="99" t="s">
        <v>1357</v>
      </c>
    </row>
    <row r="3620" spans="1:3" ht="45.75" thickBot="1">
      <c r="A3620" s="312"/>
      <c r="B3620" s="312"/>
      <c r="C3620" s="95" t="s">
        <v>1358</v>
      </c>
    </row>
    <row r="3621" spans="1:3" ht="45">
      <c r="A3621" s="310" t="s">
        <v>544</v>
      </c>
      <c r="B3621" s="310" t="s">
        <v>25</v>
      </c>
      <c r="C3621" s="99" t="s">
        <v>545</v>
      </c>
    </row>
    <row r="3622" spans="1:3" ht="240">
      <c r="A3622" s="311"/>
      <c r="B3622" s="311"/>
      <c r="C3622" s="100" t="s">
        <v>2278</v>
      </c>
    </row>
    <row r="3623" spans="1:3">
      <c r="A3623" s="311"/>
      <c r="B3623" s="311"/>
      <c r="C3623" s="99" t="s">
        <v>1346</v>
      </c>
    </row>
    <row r="3624" spans="1:3" ht="45">
      <c r="A3624" s="311"/>
      <c r="B3624" s="311"/>
      <c r="C3624" s="100" t="s">
        <v>1799</v>
      </c>
    </row>
    <row r="3625" spans="1:3">
      <c r="A3625" s="311"/>
      <c r="B3625" s="311"/>
      <c r="C3625" s="100" t="s">
        <v>2117</v>
      </c>
    </row>
    <row r="3626" spans="1:3" ht="30">
      <c r="A3626" s="311"/>
      <c r="B3626" s="311"/>
      <c r="C3626" s="100" t="s">
        <v>2118</v>
      </c>
    </row>
    <row r="3627" spans="1:3">
      <c r="A3627" s="311"/>
      <c r="B3627" s="311"/>
      <c r="C3627" s="99" t="s">
        <v>1392</v>
      </c>
    </row>
    <row r="3628" spans="1:3">
      <c r="A3628" s="311"/>
      <c r="B3628" s="311"/>
      <c r="C3628" s="100" t="s">
        <v>2128</v>
      </c>
    </row>
    <row r="3629" spans="1:3">
      <c r="A3629" s="311"/>
      <c r="B3629" s="311"/>
      <c r="C3629" s="100" t="s">
        <v>2120</v>
      </c>
    </row>
    <row r="3630" spans="1:3">
      <c r="A3630" s="311"/>
      <c r="B3630" s="311"/>
      <c r="C3630" s="100" t="s">
        <v>2129</v>
      </c>
    </row>
    <row r="3631" spans="1:3">
      <c r="A3631" s="311"/>
      <c r="B3631" s="311"/>
      <c r="C3631" s="100" t="s">
        <v>1469</v>
      </c>
    </row>
    <row r="3632" spans="1:3">
      <c r="A3632" s="311"/>
      <c r="B3632" s="311"/>
      <c r="C3632" s="99" t="s">
        <v>1470</v>
      </c>
    </row>
    <row r="3633" spans="1:3">
      <c r="A3633" s="311"/>
      <c r="B3633" s="311"/>
      <c r="C3633" s="100" t="s">
        <v>2122</v>
      </c>
    </row>
    <row r="3634" spans="1:3">
      <c r="A3634" s="311"/>
      <c r="B3634" s="311"/>
      <c r="C3634" s="100" t="s">
        <v>1806</v>
      </c>
    </row>
    <row r="3635" spans="1:3">
      <c r="A3635" s="311"/>
      <c r="B3635" s="311"/>
      <c r="C3635" s="100" t="s">
        <v>2123</v>
      </c>
    </row>
    <row r="3636" spans="1:3">
      <c r="A3636" s="311"/>
      <c r="B3636" s="311"/>
      <c r="C3636" s="100" t="s">
        <v>1808</v>
      </c>
    </row>
    <row r="3637" spans="1:3">
      <c r="A3637" s="311"/>
      <c r="B3637" s="311"/>
      <c r="C3637" s="99" t="s">
        <v>1355</v>
      </c>
    </row>
    <row r="3638" spans="1:3" ht="105">
      <c r="A3638" s="311"/>
      <c r="B3638" s="311"/>
      <c r="C3638" s="100" t="s">
        <v>2130</v>
      </c>
    </row>
    <row r="3639" spans="1:3">
      <c r="A3639" s="311"/>
      <c r="B3639" s="311"/>
      <c r="C3639" s="99" t="s">
        <v>1475</v>
      </c>
    </row>
    <row r="3640" spans="1:3" ht="45.75" thickBot="1">
      <c r="A3640" s="312"/>
      <c r="B3640" s="312"/>
      <c r="C3640" s="95" t="s">
        <v>1358</v>
      </c>
    </row>
    <row r="3641" spans="1:3" ht="45">
      <c r="A3641" s="310" t="s">
        <v>546</v>
      </c>
      <c r="B3641" s="310" t="s">
        <v>25</v>
      </c>
      <c r="C3641" s="99" t="s">
        <v>547</v>
      </c>
    </row>
    <row r="3642" spans="1:3" ht="240">
      <c r="A3642" s="311"/>
      <c r="B3642" s="311"/>
      <c r="C3642" s="100" t="s">
        <v>2279</v>
      </c>
    </row>
    <row r="3643" spans="1:3">
      <c r="A3643" s="311"/>
      <c r="B3643" s="311"/>
      <c r="C3643" s="99" t="s">
        <v>1346</v>
      </c>
    </row>
    <row r="3644" spans="1:3" ht="45">
      <c r="A3644" s="311"/>
      <c r="B3644" s="311"/>
      <c r="C3644" s="100" t="s">
        <v>1799</v>
      </c>
    </row>
    <row r="3645" spans="1:3">
      <c r="A3645" s="311"/>
      <c r="B3645" s="311"/>
      <c r="C3645" s="100" t="s">
        <v>2117</v>
      </c>
    </row>
    <row r="3646" spans="1:3" ht="30">
      <c r="A3646" s="311"/>
      <c r="B3646" s="311"/>
      <c r="C3646" s="100" t="s">
        <v>2118</v>
      </c>
    </row>
    <row r="3647" spans="1:3">
      <c r="A3647" s="311"/>
      <c r="B3647" s="311"/>
      <c r="C3647" s="99" t="s">
        <v>1392</v>
      </c>
    </row>
    <row r="3648" spans="1:3">
      <c r="A3648" s="311"/>
      <c r="B3648" s="311"/>
      <c r="C3648" s="100" t="s">
        <v>2128</v>
      </c>
    </row>
    <row r="3649" spans="1:3">
      <c r="A3649" s="311"/>
      <c r="B3649" s="311"/>
      <c r="C3649" s="100" t="s">
        <v>2120</v>
      </c>
    </row>
    <row r="3650" spans="1:3">
      <c r="A3650" s="311"/>
      <c r="B3650" s="311"/>
      <c r="C3650" s="100" t="s">
        <v>2129</v>
      </c>
    </row>
    <row r="3651" spans="1:3">
      <c r="A3651" s="311"/>
      <c r="B3651" s="311"/>
      <c r="C3651" s="100" t="s">
        <v>1469</v>
      </c>
    </row>
    <row r="3652" spans="1:3">
      <c r="A3652" s="311"/>
      <c r="B3652" s="311"/>
      <c r="C3652" s="99" t="s">
        <v>1470</v>
      </c>
    </row>
    <row r="3653" spans="1:3">
      <c r="A3653" s="311"/>
      <c r="B3653" s="311"/>
      <c r="C3653" s="100" t="s">
        <v>2122</v>
      </c>
    </row>
    <row r="3654" spans="1:3">
      <c r="A3654" s="311"/>
      <c r="B3654" s="311"/>
      <c r="C3654" s="100" t="s">
        <v>1806</v>
      </c>
    </row>
    <row r="3655" spans="1:3">
      <c r="A3655" s="311"/>
      <c r="B3655" s="311"/>
      <c r="C3655" s="100" t="s">
        <v>2123</v>
      </c>
    </row>
    <row r="3656" spans="1:3">
      <c r="A3656" s="311"/>
      <c r="B3656" s="311"/>
      <c r="C3656" s="100" t="s">
        <v>1808</v>
      </c>
    </row>
    <row r="3657" spans="1:3">
      <c r="A3657" s="311"/>
      <c r="B3657" s="311"/>
      <c r="C3657" s="99" t="s">
        <v>1355</v>
      </c>
    </row>
    <row r="3658" spans="1:3" ht="105">
      <c r="A3658" s="311"/>
      <c r="B3658" s="311"/>
      <c r="C3658" s="100" t="s">
        <v>2130</v>
      </c>
    </row>
    <row r="3659" spans="1:3">
      <c r="A3659" s="311"/>
      <c r="B3659" s="311"/>
      <c r="C3659" s="99" t="s">
        <v>1475</v>
      </c>
    </row>
    <row r="3660" spans="1:3" ht="45.75" thickBot="1">
      <c r="A3660" s="312"/>
      <c r="B3660" s="312"/>
      <c r="C3660" s="95" t="s">
        <v>1358</v>
      </c>
    </row>
    <row r="3661" spans="1:3" ht="45">
      <c r="A3661" s="310" t="s">
        <v>548</v>
      </c>
      <c r="B3661" s="310" t="s">
        <v>25</v>
      </c>
      <c r="C3661" s="99" t="s">
        <v>549</v>
      </c>
    </row>
    <row r="3662" spans="1:3" ht="240">
      <c r="A3662" s="311"/>
      <c r="B3662" s="311"/>
      <c r="C3662" s="100" t="s">
        <v>2280</v>
      </c>
    </row>
    <row r="3663" spans="1:3">
      <c r="A3663" s="311"/>
      <c r="B3663" s="311"/>
      <c r="C3663" s="99" t="s">
        <v>1346</v>
      </c>
    </row>
    <row r="3664" spans="1:3" ht="45">
      <c r="A3664" s="311"/>
      <c r="B3664" s="311"/>
      <c r="C3664" s="100" t="s">
        <v>1799</v>
      </c>
    </row>
    <row r="3665" spans="1:3">
      <c r="A3665" s="311"/>
      <c r="B3665" s="311"/>
      <c r="C3665" s="100" t="s">
        <v>2117</v>
      </c>
    </row>
    <row r="3666" spans="1:3" ht="30">
      <c r="A3666" s="311"/>
      <c r="B3666" s="311"/>
      <c r="C3666" s="100" t="s">
        <v>2118</v>
      </c>
    </row>
    <row r="3667" spans="1:3">
      <c r="A3667" s="311"/>
      <c r="B3667" s="311"/>
      <c r="C3667" s="99" t="s">
        <v>1392</v>
      </c>
    </row>
    <row r="3668" spans="1:3">
      <c r="A3668" s="311"/>
      <c r="B3668" s="311"/>
      <c r="C3668" s="100" t="s">
        <v>2128</v>
      </c>
    </row>
    <row r="3669" spans="1:3">
      <c r="A3669" s="311"/>
      <c r="B3669" s="311"/>
      <c r="C3669" s="100" t="s">
        <v>2120</v>
      </c>
    </row>
    <row r="3670" spans="1:3">
      <c r="A3670" s="311"/>
      <c r="B3670" s="311"/>
      <c r="C3670" s="100" t="s">
        <v>2129</v>
      </c>
    </row>
    <row r="3671" spans="1:3">
      <c r="A3671" s="311"/>
      <c r="B3671" s="311"/>
      <c r="C3671" s="100" t="s">
        <v>1469</v>
      </c>
    </row>
    <row r="3672" spans="1:3">
      <c r="A3672" s="311"/>
      <c r="B3672" s="311"/>
      <c r="C3672" s="99" t="s">
        <v>1470</v>
      </c>
    </row>
    <row r="3673" spans="1:3">
      <c r="A3673" s="311"/>
      <c r="B3673" s="311"/>
      <c r="C3673" s="100" t="s">
        <v>2122</v>
      </c>
    </row>
    <row r="3674" spans="1:3">
      <c r="A3674" s="311"/>
      <c r="B3674" s="311"/>
      <c r="C3674" s="100" t="s">
        <v>1806</v>
      </c>
    </row>
    <row r="3675" spans="1:3">
      <c r="A3675" s="311"/>
      <c r="B3675" s="311"/>
      <c r="C3675" s="100" t="s">
        <v>2123</v>
      </c>
    </row>
    <row r="3676" spans="1:3">
      <c r="A3676" s="311"/>
      <c r="B3676" s="311"/>
      <c r="C3676" s="100" t="s">
        <v>1808</v>
      </c>
    </row>
    <row r="3677" spans="1:3">
      <c r="A3677" s="311"/>
      <c r="B3677" s="311"/>
      <c r="C3677" s="99" t="s">
        <v>1355</v>
      </c>
    </row>
    <row r="3678" spans="1:3" ht="105">
      <c r="A3678" s="311"/>
      <c r="B3678" s="311"/>
      <c r="C3678" s="100" t="s">
        <v>2130</v>
      </c>
    </row>
    <row r="3679" spans="1:3">
      <c r="A3679" s="311"/>
      <c r="B3679" s="311"/>
      <c r="C3679" s="99" t="s">
        <v>1475</v>
      </c>
    </row>
    <row r="3680" spans="1:3" ht="45.75" thickBot="1">
      <c r="A3680" s="312"/>
      <c r="B3680" s="312"/>
      <c r="C3680" s="95" t="s">
        <v>1358</v>
      </c>
    </row>
    <row r="3681" spans="1:3" ht="45">
      <c r="A3681" s="310" t="s">
        <v>550</v>
      </c>
      <c r="B3681" s="310" t="s">
        <v>25</v>
      </c>
      <c r="C3681" s="99" t="s">
        <v>551</v>
      </c>
    </row>
    <row r="3682" spans="1:3" ht="210">
      <c r="A3682" s="311"/>
      <c r="B3682" s="311"/>
      <c r="C3682" s="100" t="s">
        <v>2281</v>
      </c>
    </row>
    <row r="3683" spans="1:3">
      <c r="A3683" s="311"/>
      <c r="B3683" s="311"/>
      <c r="C3683" s="99" t="s">
        <v>1346</v>
      </c>
    </row>
    <row r="3684" spans="1:3" ht="45">
      <c r="A3684" s="311"/>
      <c r="B3684" s="311"/>
      <c r="C3684" s="100" t="s">
        <v>1799</v>
      </c>
    </row>
    <row r="3685" spans="1:3">
      <c r="A3685" s="311"/>
      <c r="B3685" s="311"/>
      <c r="C3685" s="100" t="s">
        <v>2117</v>
      </c>
    </row>
    <row r="3686" spans="1:3" ht="30">
      <c r="A3686" s="311"/>
      <c r="B3686" s="311"/>
      <c r="C3686" s="100" t="s">
        <v>2118</v>
      </c>
    </row>
    <row r="3687" spans="1:3">
      <c r="A3687" s="311"/>
      <c r="B3687" s="311"/>
      <c r="C3687" s="99" t="s">
        <v>1392</v>
      </c>
    </row>
    <row r="3688" spans="1:3">
      <c r="A3688" s="311"/>
      <c r="B3688" s="311"/>
      <c r="C3688" s="100" t="s">
        <v>2128</v>
      </c>
    </row>
    <row r="3689" spans="1:3">
      <c r="A3689" s="311"/>
      <c r="B3689" s="311"/>
      <c r="C3689" s="100" t="s">
        <v>2120</v>
      </c>
    </row>
    <row r="3690" spans="1:3">
      <c r="A3690" s="311"/>
      <c r="B3690" s="311"/>
      <c r="C3690" s="100" t="s">
        <v>2129</v>
      </c>
    </row>
    <row r="3691" spans="1:3">
      <c r="A3691" s="311"/>
      <c r="B3691" s="311"/>
      <c r="C3691" s="100" t="s">
        <v>1469</v>
      </c>
    </row>
    <row r="3692" spans="1:3">
      <c r="A3692" s="311"/>
      <c r="B3692" s="311"/>
      <c r="C3692" s="99" t="s">
        <v>1470</v>
      </c>
    </row>
    <row r="3693" spans="1:3">
      <c r="A3693" s="311"/>
      <c r="B3693" s="311"/>
      <c r="C3693" s="100" t="s">
        <v>2122</v>
      </c>
    </row>
    <row r="3694" spans="1:3">
      <c r="A3694" s="311"/>
      <c r="B3694" s="311"/>
      <c r="C3694" s="100" t="s">
        <v>1806</v>
      </c>
    </row>
    <row r="3695" spans="1:3">
      <c r="A3695" s="311"/>
      <c r="B3695" s="311"/>
      <c r="C3695" s="100" t="s">
        <v>2123</v>
      </c>
    </row>
    <row r="3696" spans="1:3">
      <c r="A3696" s="311"/>
      <c r="B3696" s="311"/>
      <c r="C3696" s="100" t="s">
        <v>1808</v>
      </c>
    </row>
    <row r="3697" spans="1:3">
      <c r="A3697" s="311"/>
      <c r="B3697" s="311"/>
      <c r="C3697" s="99" t="s">
        <v>1355</v>
      </c>
    </row>
    <row r="3698" spans="1:3" ht="105">
      <c r="A3698" s="311"/>
      <c r="B3698" s="311"/>
      <c r="C3698" s="100" t="s">
        <v>2130</v>
      </c>
    </row>
    <row r="3699" spans="1:3">
      <c r="A3699" s="311"/>
      <c r="B3699" s="311"/>
      <c r="C3699" s="99" t="s">
        <v>1475</v>
      </c>
    </row>
    <row r="3700" spans="1:3" ht="45.75" thickBot="1">
      <c r="A3700" s="312"/>
      <c r="B3700" s="312"/>
      <c r="C3700" s="95" t="s">
        <v>1358</v>
      </c>
    </row>
    <row r="3701" spans="1:3" ht="45">
      <c r="A3701" s="310" t="s">
        <v>552</v>
      </c>
      <c r="B3701" s="310" t="s">
        <v>25</v>
      </c>
      <c r="C3701" s="99" t="s">
        <v>553</v>
      </c>
    </row>
    <row r="3702" spans="1:3" ht="210">
      <c r="A3702" s="311"/>
      <c r="B3702" s="311"/>
      <c r="C3702" s="100" t="s">
        <v>2282</v>
      </c>
    </row>
    <row r="3703" spans="1:3">
      <c r="A3703" s="311"/>
      <c r="B3703" s="311"/>
      <c r="C3703" s="99" t="s">
        <v>1346</v>
      </c>
    </row>
    <row r="3704" spans="1:3" ht="45">
      <c r="A3704" s="311"/>
      <c r="B3704" s="311"/>
      <c r="C3704" s="100" t="s">
        <v>1799</v>
      </c>
    </row>
    <row r="3705" spans="1:3">
      <c r="A3705" s="311"/>
      <c r="B3705" s="311"/>
      <c r="C3705" s="100" t="s">
        <v>2117</v>
      </c>
    </row>
    <row r="3706" spans="1:3" ht="30">
      <c r="A3706" s="311"/>
      <c r="B3706" s="311"/>
      <c r="C3706" s="100" t="s">
        <v>2118</v>
      </c>
    </row>
    <row r="3707" spans="1:3">
      <c r="A3707" s="311"/>
      <c r="B3707" s="311"/>
      <c r="C3707" s="99" t="s">
        <v>1392</v>
      </c>
    </row>
    <row r="3708" spans="1:3">
      <c r="A3708" s="311"/>
      <c r="B3708" s="311"/>
      <c r="C3708" s="100" t="s">
        <v>2128</v>
      </c>
    </row>
    <row r="3709" spans="1:3">
      <c r="A3709" s="311"/>
      <c r="B3709" s="311"/>
      <c r="C3709" s="100" t="s">
        <v>2120</v>
      </c>
    </row>
    <row r="3710" spans="1:3">
      <c r="A3710" s="311"/>
      <c r="B3710" s="311"/>
      <c r="C3710" s="100" t="s">
        <v>2129</v>
      </c>
    </row>
    <row r="3711" spans="1:3">
      <c r="A3711" s="311"/>
      <c r="B3711" s="311"/>
      <c r="C3711" s="100" t="s">
        <v>1469</v>
      </c>
    </row>
    <row r="3712" spans="1:3">
      <c r="A3712" s="311"/>
      <c r="B3712" s="311"/>
      <c r="C3712" s="99" t="s">
        <v>1470</v>
      </c>
    </row>
    <row r="3713" spans="1:3">
      <c r="A3713" s="311"/>
      <c r="B3713" s="311"/>
      <c r="C3713" s="100" t="s">
        <v>2122</v>
      </c>
    </row>
    <row r="3714" spans="1:3">
      <c r="A3714" s="311"/>
      <c r="B3714" s="311"/>
      <c r="C3714" s="100" t="s">
        <v>1806</v>
      </c>
    </row>
    <row r="3715" spans="1:3">
      <c r="A3715" s="311"/>
      <c r="B3715" s="311"/>
      <c r="C3715" s="100" t="s">
        <v>2123</v>
      </c>
    </row>
    <row r="3716" spans="1:3">
      <c r="A3716" s="311"/>
      <c r="B3716" s="311"/>
      <c r="C3716" s="100" t="s">
        <v>1808</v>
      </c>
    </row>
    <row r="3717" spans="1:3">
      <c r="A3717" s="311"/>
      <c r="B3717" s="311"/>
      <c r="C3717" s="99" t="s">
        <v>1355</v>
      </c>
    </row>
    <row r="3718" spans="1:3" ht="105">
      <c r="A3718" s="311"/>
      <c r="B3718" s="311"/>
      <c r="C3718" s="100" t="s">
        <v>2130</v>
      </c>
    </row>
    <row r="3719" spans="1:3">
      <c r="A3719" s="311"/>
      <c r="B3719" s="311"/>
      <c r="C3719" s="99" t="s">
        <v>1475</v>
      </c>
    </row>
    <row r="3720" spans="1:3" ht="45.75" thickBot="1">
      <c r="A3720" s="312"/>
      <c r="B3720" s="312"/>
      <c r="C3720" s="95" t="s">
        <v>1358</v>
      </c>
    </row>
    <row r="3721" spans="1:3">
      <c r="A3721" s="310" t="s">
        <v>554</v>
      </c>
      <c r="B3721" s="310" t="s">
        <v>2</v>
      </c>
      <c r="C3721" s="99" t="s">
        <v>555</v>
      </c>
    </row>
    <row r="3722" spans="1:3" ht="120">
      <c r="A3722" s="311"/>
      <c r="B3722" s="311"/>
      <c r="C3722" s="100" t="s">
        <v>2283</v>
      </c>
    </row>
    <row r="3723" spans="1:3">
      <c r="A3723" s="311"/>
      <c r="B3723" s="311"/>
      <c r="C3723" s="99" t="s">
        <v>1346</v>
      </c>
    </row>
    <row r="3724" spans="1:3" ht="45">
      <c r="A3724" s="311"/>
      <c r="B3724" s="311"/>
      <c r="C3724" s="100" t="s">
        <v>1799</v>
      </c>
    </row>
    <row r="3725" spans="1:3">
      <c r="A3725" s="311"/>
      <c r="B3725" s="311"/>
      <c r="C3725" s="100" t="s">
        <v>2117</v>
      </c>
    </row>
    <row r="3726" spans="1:3" ht="30">
      <c r="A3726" s="311"/>
      <c r="B3726" s="311"/>
      <c r="C3726" s="100" t="s">
        <v>2118</v>
      </c>
    </row>
    <row r="3727" spans="1:3">
      <c r="A3727" s="311"/>
      <c r="B3727" s="311"/>
      <c r="C3727" s="99" t="s">
        <v>1392</v>
      </c>
    </row>
    <row r="3728" spans="1:3">
      <c r="A3728" s="311"/>
      <c r="B3728" s="311"/>
      <c r="C3728" s="100" t="s">
        <v>2128</v>
      </c>
    </row>
    <row r="3729" spans="1:3">
      <c r="A3729" s="311"/>
      <c r="B3729" s="311"/>
      <c r="C3729" s="100" t="s">
        <v>2120</v>
      </c>
    </row>
    <row r="3730" spans="1:3">
      <c r="A3730" s="311"/>
      <c r="B3730" s="311"/>
      <c r="C3730" s="100" t="s">
        <v>2129</v>
      </c>
    </row>
    <row r="3731" spans="1:3">
      <c r="A3731" s="311"/>
      <c r="B3731" s="311"/>
      <c r="C3731" s="100" t="s">
        <v>1469</v>
      </c>
    </row>
    <row r="3732" spans="1:3">
      <c r="A3732" s="311"/>
      <c r="B3732" s="311"/>
      <c r="C3732" s="99" t="s">
        <v>1470</v>
      </c>
    </row>
    <row r="3733" spans="1:3">
      <c r="A3733" s="311"/>
      <c r="B3733" s="311"/>
      <c r="C3733" s="100" t="s">
        <v>2122</v>
      </c>
    </row>
    <row r="3734" spans="1:3">
      <c r="A3734" s="311"/>
      <c r="B3734" s="311"/>
      <c r="C3734" s="100" t="s">
        <v>1806</v>
      </c>
    </row>
    <row r="3735" spans="1:3">
      <c r="A3735" s="311"/>
      <c r="B3735" s="311"/>
      <c r="C3735" s="100" t="s">
        <v>2123</v>
      </c>
    </row>
    <row r="3736" spans="1:3">
      <c r="A3736" s="311"/>
      <c r="B3736" s="311"/>
      <c r="C3736" s="100" t="s">
        <v>1808</v>
      </c>
    </row>
    <row r="3737" spans="1:3">
      <c r="A3737" s="311"/>
      <c r="B3737" s="311"/>
      <c r="C3737" s="99" t="s">
        <v>1355</v>
      </c>
    </row>
    <row r="3738" spans="1:3" ht="90">
      <c r="A3738" s="311"/>
      <c r="B3738" s="311"/>
      <c r="C3738" s="100" t="s">
        <v>2284</v>
      </c>
    </row>
    <row r="3739" spans="1:3">
      <c r="A3739" s="311"/>
      <c r="B3739" s="311"/>
      <c r="C3739" s="99" t="s">
        <v>1475</v>
      </c>
    </row>
    <row r="3740" spans="1:3" ht="45.75" thickBot="1">
      <c r="A3740" s="312"/>
      <c r="B3740" s="312"/>
      <c r="C3740" s="95" t="s">
        <v>1358</v>
      </c>
    </row>
    <row r="3741" spans="1:3">
      <c r="A3741" s="310" t="s">
        <v>556</v>
      </c>
      <c r="B3741" s="310" t="s">
        <v>2</v>
      </c>
      <c r="C3741" s="99" t="s">
        <v>557</v>
      </c>
    </row>
    <row r="3742" spans="1:3" ht="90">
      <c r="A3742" s="311"/>
      <c r="B3742" s="311"/>
      <c r="C3742" s="100" t="s">
        <v>2285</v>
      </c>
    </row>
    <row r="3743" spans="1:3">
      <c r="A3743" s="311"/>
      <c r="B3743" s="311"/>
      <c r="C3743" s="99" t="s">
        <v>1346</v>
      </c>
    </row>
    <row r="3744" spans="1:3" ht="45">
      <c r="A3744" s="311"/>
      <c r="B3744" s="311"/>
      <c r="C3744" s="100" t="s">
        <v>1799</v>
      </c>
    </row>
    <row r="3745" spans="1:3">
      <c r="A3745" s="311"/>
      <c r="B3745" s="311"/>
      <c r="C3745" s="100" t="s">
        <v>2117</v>
      </c>
    </row>
    <row r="3746" spans="1:3" ht="30">
      <c r="A3746" s="311"/>
      <c r="B3746" s="311"/>
      <c r="C3746" s="100" t="s">
        <v>2118</v>
      </c>
    </row>
    <row r="3747" spans="1:3">
      <c r="A3747" s="311"/>
      <c r="B3747" s="311"/>
      <c r="C3747" s="99" t="s">
        <v>1392</v>
      </c>
    </row>
    <row r="3748" spans="1:3">
      <c r="A3748" s="311"/>
      <c r="B3748" s="311"/>
      <c r="C3748" s="100" t="s">
        <v>2128</v>
      </c>
    </row>
    <row r="3749" spans="1:3">
      <c r="A3749" s="311"/>
      <c r="B3749" s="311"/>
      <c r="C3749" s="100" t="s">
        <v>2120</v>
      </c>
    </row>
    <row r="3750" spans="1:3">
      <c r="A3750" s="311"/>
      <c r="B3750" s="311"/>
      <c r="C3750" s="100" t="s">
        <v>2129</v>
      </c>
    </row>
    <row r="3751" spans="1:3">
      <c r="A3751" s="311"/>
      <c r="B3751" s="311"/>
      <c r="C3751" s="100" t="s">
        <v>1469</v>
      </c>
    </row>
    <row r="3752" spans="1:3">
      <c r="A3752" s="311"/>
      <c r="B3752" s="311"/>
      <c r="C3752" s="99" t="s">
        <v>1470</v>
      </c>
    </row>
    <row r="3753" spans="1:3">
      <c r="A3753" s="311"/>
      <c r="B3753" s="311"/>
      <c r="C3753" s="100" t="s">
        <v>2122</v>
      </c>
    </row>
    <row r="3754" spans="1:3">
      <c r="A3754" s="311"/>
      <c r="B3754" s="311"/>
      <c r="C3754" s="100" t="s">
        <v>1806</v>
      </c>
    </row>
    <row r="3755" spans="1:3">
      <c r="A3755" s="311"/>
      <c r="B3755" s="311"/>
      <c r="C3755" s="100" t="s">
        <v>2123</v>
      </c>
    </row>
    <row r="3756" spans="1:3">
      <c r="A3756" s="311"/>
      <c r="B3756" s="311"/>
      <c r="C3756" s="100" t="s">
        <v>1808</v>
      </c>
    </row>
    <row r="3757" spans="1:3">
      <c r="A3757" s="311"/>
      <c r="B3757" s="311"/>
      <c r="C3757" s="99" t="s">
        <v>1355</v>
      </c>
    </row>
    <row r="3758" spans="1:3" ht="90">
      <c r="A3758" s="311"/>
      <c r="B3758" s="311"/>
      <c r="C3758" s="100" t="s">
        <v>2284</v>
      </c>
    </row>
    <row r="3759" spans="1:3">
      <c r="A3759" s="311"/>
      <c r="B3759" s="311"/>
      <c r="C3759" s="99" t="s">
        <v>1475</v>
      </c>
    </row>
    <row r="3760" spans="1:3" ht="45.75" thickBot="1">
      <c r="A3760" s="312"/>
      <c r="B3760" s="312"/>
      <c r="C3760" s="95" t="s">
        <v>1358</v>
      </c>
    </row>
    <row r="3761" spans="1:3">
      <c r="A3761" s="310" t="s">
        <v>559</v>
      </c>
      <c r="B3761" s="310" t="s">
        <v>2</v>
      </c>
      <c r="C3761" s="99" t="s">
        <v>560</v>
      </c>
    </row>
    <row r="3762" spans="1:3" ht="45">
      <c r="A3762" s="311"/>
      <c r="B3762" s="311"/>
      <c r="C3762" s="100" t="s">
        <v>2286</v>
      </c>
    </row>
    <row r="3763" spans="1:3" ht="195">
      <c r="A3763" s="311"/>
      <c r="B3763" s="311"/>
      <c r="C3763" s="100" t="s">
        <v>2287</v>
      </c>
    </row>
    <row r="3764" spans="1:3">
      <c r="A3764" s="311"/>
      <c r="B3764" s="311"/>
      <c r="C3764" s="99" t="s">
        <v>1346</v>
      </c>
    </row>
    <row r="3765" spans="1:3" ht="60">
      <c r="A3765" s="311"/>
      <c r="B3765" s="311"/>
      <c r="C3765" s="100" t="s">
        <v>2271</v>
      </c>
    </row>
    <row r="3766" spans="1:3" ht="30">
      <c r="A3766" s="311"/>
      <c r="B3766" s="311"/>
      <c r="C3766" s="100" t="s">
        <v>2288</v>
      </c>
    </row>
    <row r="3767" spans="1:3" ht="30">
      <c r="A3767" s="311"/>
      <c r="B3767" s="311"/>
      <c r="C3767" s="100" t="s">
        <v>1350</v>
      </c>
    </row>
    <row r="3768" spans="1:3">
      <c r="A3768" s="311"/>
      <c r="B3768" s="311"/>
      <c r="C3768" s="99" t="s">
        <v>1306</v>
      </c>
    </row>
    <row r="3769" spans="1:3">
      <c r="A3769" s="311"/>
      <c r="B3769" s="311"/>
      <c r="C3769" s="101" t="s">
        <v>2273</v>
      </c>
    </row>
    <row r="3770" spans="1:3" ht="30">
      <c r="A3770" s="311"/>
      <c r="B3770" s="311"/>
      <c r="C3770" s="100" t="s">
        <v>1985</v>
      </c>
    </row>
    <row r="3771" spans="1:3">
      <c r="A3771" s="311"/>
      <c r="B3771" s="311"/>
      <c r="C3771" s="100" t="s">
        <v>1986</v>
      </c>
    </row>
    <row r="3772" spans="1:3">
      <c r="A3772" s="311"/>
      <c r="B3772" s="311"/>
      <c r="C3772" s="100" t="s">
        <v>1469</v>
      </c>
    </row>
    <row r="3773" spans="1:3">
      <c r="A3773" s="311"/>
      <c r="B3773" s="311"/>
      <c r="C3773" s="100" t="s">
        <v>1354</v>
      </c>
    </row>
    <row r="3774" spans="1:3">
      <c r="A3774" s="311"/>
      <c r="B3774" s="311"/>
      <c r="C3774" s="99" t="s">
        <v>1355</v>
      </c>
    </row>
    <row r="3775" spans="1:3" ht="90">
      <c r="A3775" s="311"/>
      <c r="B3775" s="311"/>
      <c r="C3775" s="100" t="s">
        <v>2274</v>
      </c>
    </row>
    <row r="3776" spans="1:3">
      <c r="A3776" s="311"/>
      <c r="B3776" s="311"/>
      <c r="C3776" s="99" t="s">
        <v>1357</v>
      </c>
    </row>
    <row r="3777" spans="1:3" ht="45.75" thickBot="1">
      <c r="A3777" s="312"/>
      <c r="B3777" s="312"/>
      <c r="C3777" s="95" t="s">
        <v>1358</v>
      </c>
    </row>
    <row r="3778" spans="1:3" ht="30">
      <c r="A3778" s="310" t="s">
        <v>561</v>
      </c>
      <c r="B3778" s="310" t="s">
        <v>25</v>
      </c>
      <c r="C3778" s="99" t="s">
        <v>562</v>
      </c>
    </row>
    <row r="3779" spans="1:3" ht="75">
      <c r="A3779" s="311"/>
      <c r="B3779" s="311"/>
      <c r="C3779" s="100" t="s">
        <v>2289</v>
      </c>
    </row>
    <row r="3780" spans="1:3" ht="90">
      <c r="A3780" s="311"/>
      <c r="B3780" s="311"/>
      <c r="C3780" s="100" t="s">
        <v>2290</v>
      </c>
    </row>
    <row r="3781" spans="1:3">
      <c r="A3781" s="311"/>
      <c r="B3781" s="311"/>
      <c r="C3781" s="99" t="s">
        <v>1346</v>
      </c>
    </row>
    <row r="3782" spans="1:3" ht="60">
      <c r="A3782" s="311"/>
      <c r="B3782" s="311"/>
      <c r="C3782" s="100" t="s">
        <v>2271</v>
      </c>
    </row>
    <row r="3783" spans="1:3" ht="30">
      <c r="A3783" s="311"/>
      <c r="B3783" s="311"/>
      <c r="C3783" s="100" t="s">
        <v>2288</v>
      </c>
    </row>
    <row r="3784" spans="1:3" ht="30">
      <c r="A3784" s="311"/>
      <c r="B3784" s="311"/>
      <c r="C3784" s="100" t="s">
        <v>1350</v>
      </c>
    </row>
    <row r="3785" spans="1:3">
      <c r="A3785" s="311"/>
      <c r="B3785" s="311"/>
      <c r="C3785" s="99" t="s">
        <v>1306</v>
      </c>
    </row>
    <row r="3786" spans="1:3">
      <c r="A3786" s="311"/>
      <c r="B3786" s="311"/>
      <c r="C3786" s="101" t="s">
        <v>2273</v>
      </c>
    </row>
    <row r="3787" spans="1:3" ht="30">
      <c r="A3787" s="311"/>
      <c r="B3787" s="311"/>
      <c r="C3787" s="100" t="s">
        <v>1985</v>
      </c>
    </row>
    <row r="3788" spans="1:3">
      <c r="A3788" s="311"/>
      <c r="B3788" s="311"/>
      <c r="C3788" s="100" t="s">
        <v>1986</v>
      </c>
    </row>
    <row r="3789" spans="1:3">
      <c r="A3789" s="311"/>
      <c r="B3789" s="311"/>
      <c r="C3789" s="100" t="s">
        <v>1469</v>
      </c>
    </row>
    <row r="3790" spans="1:3">
      <c r="A3790" s="311"/>
      <c r="B3790" s="311"/>
      <c r="C3790" s="100" t="s">
        <v>1354</v>
      </c>
    </row>
    <row r="3791" spans="1:3">
      <c r="A3791" s="311"/>
      <c r="B3791" s="311"/>
      <c r="C3791" s="99" t="s">
        <v>1355</v>
      </c>
    </row>
    <row r="3792" spans="1:3" ht="90">
      <c r="A3792" s="311"/>
      <c r="B3792" s="311"/>
      <c r="C3792" s="100" t="s">
        <v>2291</v>
      </c>
    </row>
    <row r="3793" spans="1:3">
      <c r="A3793" s="311"/>
      <c r="B3793" s="311"/>
      <c r="C3793" s="99" t="s">
        <v>1357</v>
      </c>
    </row>
    <row r="3794" spans="1:3" ht="45.75" thickBot="1">
      <c r="A3794" s="312"/>
      <c r="B3794" s="312"/>
      <c r="C3794" s="95" t="s">
        <v>1358</v>
      </c>
    </row>
    <row r="3795" spans="1:3" ht="30">
      <c r="A3795" s="310" t="s">
        <v>563</v>
      </c>
      <c r="B3795" s="310" t="s">
        <v>25</v>
      </c>
      <c r="C3795" s="99" t="s">
        <v>564</v>
      </c>
    </row>
    <row r="3796" spans="1:3" ht="45">
      <c r="A3796" s="311"/>
      <c r="B3796" s="311"/>
      <c r="C3796" s="100" t="s">
        <v>2292</v>
      </c>
    </row>
    <row r="3797" spans="1:3" ht="75">
      <c r="A3797" s="311"/>
      <c r="B3797" s="311"/>
      <c r="C3797" s="100" t="s">
        <v>2293</v>
      </c>
    </row>
    <row r="3798" spans="1:3">
      <c r="A3798" s="311"/>
      <c r="B3798" s="311"/>
      <c r="C3798" s="99" t="s">
        <v>1346</v>
      </c>
    </row>
    <row r="3799" spans="1:3" ht="60">
      <c r="A3799" s="311"/>
      <c r="B3799" s="311"/>
      <c r="C3799" s="100" t="s">
        <v>2271</v>
      </c>
    </row>
    <row r="3800" spans="1:3" ht="30">
      <c r="A3800" s="311"/>
      <c r="B3800" s="311"/>
      <c r="C3800" s="100" t="s">
        <v>2288</v>
      </c>
    </row>
    <row r="3801" spans="1:3" ht="30">
      <c r="A3801" s="311"/>
      <c r="B3801" s="311"/>
      <c r="C3801" s="100" t="s">
        <v>1350</v>
      </c>
    </row>
    <row r="3802" spans="1:3">
      <c r="A3802" s="311"/>
      <c r="B3802" s="311"/>
      <c r="C3802" s="99" t="s">
        <v>1306</v>
      </c>
    </row>
    <row r="3803" spans="1:3">
      <c r="A3803" s="311"/>
      <c r="B3803" s="311"/>
      <c r="C3803" s="101" t="s">
        <v>2273</v>
      </c>
    </row>
    <row r="3804" spans="1:3" ht="30">
      <c r="A3804" s="311"/>
      <c r="B3804" s="311"/>
      <c r="C3804" s="100" t="s">
        <v>1985</v>
      </c>
    </row>
    <row r="3805" spans="1:3">
      <c r="A3805" s="311"/>
      <c r="B3805" s="311"/>
      <c r="C3805" s="100" t="s">
        <v>1986</v>
      </c>
    </row>
    <row r="3806" spans="1:3">
      <c r="A3806" s="311"/>
      <c r="B3806" s="311"/>
      <c r="C3806" s="100" t="s">
        <v>1469</v>
      </c>
    </row>
    <row r="3807" spans="1:3">
      <c r="A3807" s="311"/>
      <c r="B3807" s="311"/>
      <c r="C3807" s="100" t="s">
        <v>1354</v>
      </c>
    </row>
    <row r="3808" spans="1:3">
      <c r="A3808" s="311"/>
      <c r="B3808" s="311"/>
      <c r="C3808" s="99" t="s">
        <v>1355</v>
      </c>
    </row>
    <row r="3809" spans="1:3" ht="90">
      <c r="A3809" s="311"/>
      <c r="B3809" s="311"/>
      <c r="C3809" s="100" t="s">
        <v>2294</v>
      </c>
    </row>
    <row r="3810" spans="1:3">
      <c r="A3810" s="311"/>
      <c r="B3810" s="311"/>
      <c r="C3810" s="99" t="s">
        <v>1357</v>
      </c>
    </row>
    <row r="3811" spans="1:3" ht="45.75" thickBot="1">
      <c r="A3811" s="312"/>
      <c r="B3811" s="312"/>
      <c r="C3811" s="95" t="s">
        <v>1358</v>
      </c>
    </row>
    <row r="3812" spans="1:3" ht="30">
      <c r="A3812" s="310" t="s">
        <v>565</v>
      </c>
      <c r="B3812" s="310" t="s">
        <v>25</v>
      </c>
      <c r="C3812" s="99" t="s">
        <v>566</v>
      </c>
    </row>
    <row r="3813" spans="1:3" ht="45">
      <c r="A3813" s="311"/>
      <c r="B3813" s="311"/>
      <c r="C3813" s="100" t="s">
        <v>2295</v>
      </c>
    </row>
    <row r="3814" spans="1:3" ht="30">
      <c r="A3814" s="311"/>
      <c r="B3814" s="311"/>
      <c r="C3814" s="100" t="s">
        <v>2296</v>
      </c>
    </row>
    <row r="3815" spans="1:3">
      <c r="A3815" s="311"/>
      <c r="B3815" s="311"/>
      <c r="C3815" s="99" t="s">
        <v>1346</v>
      </c>
    </row>
    <row r="3816" spans="1:3" ht="60">
      <c r="A3816" s="311"/>
      <c r="B3816" s="311"/>
      <c r="C3816" s="100" t="s">
        <v>2271</v>
      </c>
    </row>
    <row r="3817" spans="1:3" ht="30">
      <c r="A3817" s="311"/>
      <c r="B3817" s="311"/>
      <c r="C3817" s="100" t="s">
        <v>2288</v>
      </c>
    </row>
    <row r="3818" spans="1:3" ht="30">
      <c r="A3818" s="311"/>
      <c r="B3818" s="311"/>
      <c r="C3818" s="100" t="s">
        <v>1350</v>
      </c>
    </row>
    <row r="3819" spans="1:3">
      <c r="A3819" s="311"/>
      <c r="B3819" s="311"/>
      <c r="C3819" s="99" t="s">
        <v>1306</v>
      </c>
    </row>
    <row r="3820" spans="1:3">
      <c r="A3820" s="311"/>
      <c r="B3820" s="311"/>
      <c r="C3820" s="101" t="s">
        <v>2273</v>
      </c>
    </row>
    <row r="3821" spans="1:3" ht="30">
      <c r="A3821" s="311"/>
      <c r="B3821" s="311"/>
      <c r="C3821" s="100" t="s">
        <v>1985</v>
      </c>
    </row>
    <row r="3822" spans="1:3">
      <c r="A3822" s="311"/>
      <c r="B3822" s="311"/>
      <c r="C3822" s="100" t="s">
        <v>1986</v>
      </c>
    </row>
    <row r="3823" spans="1:3">
      <c r="A3823" s="311"/>
      <c r="B3823" s="311"/>
      <c r="C3823" s="100" t="s">
        <v>1469</v>
      </c>
    </row>
    <row r="3824" spans="1:3">
      <c r="A3824" s="311"/>
      <c r="B3824" s="311"/>
      <c r="C3824" s="100" t="s">
        <v>1354</v>
      </c>
    </row>
    <row r="3825" spans="1:3">
      <c r="A3825" s="311"/>
      <c r="B3825" s="311"/>
      <c r="C3825" s="99" t="s">
        <v>1355</v>
      </c>
    </row>
    <row r="3826" spans="1:3" ht="90">
      <c r="A3826" s="311"/>
      <c r="B3826" s="311"/>
      <c r="C3826" s="100" t="s">
        <v>2294</v>
      </c>
    </row>
    <row r="3827" spans="1:3">
      <c r="A3827" s="311"/>
      <c r="B3827" s="311"/>
      <c r="C3827" s="99" t="s">
        <v>1357</v>
      </c>
    </row>
    <row r="3828" spans="1:3" ht="45.75" thickBot="1">
      <c r="A3828" s="312"/>
      <c r="B3828" s="312"/>
      <c r="C3828" s="95" t="s">
        <v>1358</v>
      </c>
    </row>
    <row r="3829" spans="1:3">
      <c r="A3829" s="310" t="s">
        <v>567</v>
      </c>
      <c r="B3829" s="310" t="s">
        <v>2</v>
      </c>
      <c r="C3829" s="99" t="s">
        <v>568</v>
      </c>
    </row>
    <row r="3830" spans="1:3" ht="105">
      <c r="A3830" s="311"/>
      <c r="B3830" s="311"/>
      <c r="C3830" s="100" t="s">
        <v>2297</v>
      </c>
    </row>
    <row r="3831" spans="1:3" ht="135">
      <c r="A3831" s="311"/>
      <c r="B3831" s="311"/>
      <c r="C3831" s="100" t="s">
        <v>2298</v>
      </c>
    </row>
    <row r="3832" spans="1:3">
      <c r="A3832" s="311"/>
      <c r="B3832" s="311"/>
      <c r="C3832" s="99" t="s">
        <v>1346</v>
      </c>
    </row>
    <row r="3833" spans="1:3" ht="60">
      <c r="A3833" s="311"/>
      <c r="B3833" s="311"/>
      <c r="C3833" s="100" t="s">
        <v>2271</v>
      </c>
    </row>
    <row r="3834" spans="1:3" ht="30">
      <c r="A3834" s="311"/>
      <c r="B3834" s="311"/>
      <c r="C3834" s="100" t="s">
        <v>2288</v>
      </c>
    </row>
    <row r="3835" spans="1:3" ht="30">
      <c r="A3835" s="311"/>
      <c r="B3835" s="311"/>
      <c r="C3835" s="100" t="s">
        <v>1350</v>
      </c>
    </row>
    <row r="3836" spans="1:3">
      <c r="A3836" s="311"/>
      <c r="B3836" s="311"/>
      <c r="C3836" s="99" t="s">
        <v>1306</v>
      </c>
    </row>
    <row r="3837" spans="1:3">
      <c r="A3837" s="311"/>
      <c r="B3837" s="311"/>
      <c r="C3837" s="101" t="s">
        <v>2273</v>
      </c>
    </row>
    <row r="3838" spans="1:3" ht="30">
      <c r="A3838" s="311"/>
      <c r="B3838" s="311"/>
      <c r="C3838" s="100" t="s">
        <v>1985</v>
      </c>
    </row>
    <row r="3839" spans="1:3">
      <c r="A3839" s="311"/>
      <c r="B3839" s="311"/>
      <c r="C3839" s="100" t="s">
        <v>1986</v>
      </c>
    </row>
    <row r="3840" spans="1:3">
      <c r="A3840" s="311"/>
      <c r="B3840" s="311"/>
      <c r="C3840" s="100" t="s">
        <v>1469</v>
      </c>
    </row>
    <row r="3841" spans="1:3">
      <c r="A3841" s="311"/>
      <c r="B3841" s="311"/>
      <c r="C3841" s="100" t="s">
        <v>1354</v>
      </c>
    </row>
    <row r="3842" spans="1:3">
      <c r="A3842" s="311"/>
      <c r="B3842" s="311"/>
      <c r="C3842" s="99" t="s">
        <v>1355</v>
      </c>
    </row>
    <row r="3843" spans="1:3" ht="90">
      <c r="A3843" s="311"/>
      <c r="B3843" s="311"/>
      <c r="C3843" s="100" t="s">
        <v>2299</v>
      </c>
    </row>
    <row r="3844" spans="1:3">
      <c r="A3844" s="311"/>
      <c r="B3844" s="311"/>
      <c r="C3844" s="99" t="s">
        <v>1357</v>
      </c>
    </row>
    <row r="3845" spans="1:3" ht="45.75" thickBot="1">
      <c r="A3845" s="312"/>
      <c r="B3845" s="312"/>
      <c r="C3845" s="95" t="s">
        <v>1358</v>
      </c>
    </row>
    <row r="3846" spans="1:3">
      <c r="A3846" s="310" t="s">
        <v>569</v>
      </c>
      <c r="B3846" s="310" t="s">
        <v>25</v>
      </c>
      <c r="C3846" s="99" t="s">
        <v>570</v>
      </c>
    </row>
    <row r="3847" spans="1:3" ht="90">
      <c r="A3847" s="311"/>
      <c r="B3847" s="311"/>
      <c r="C3847" s="100" t="s">
        <v>2300</v>
      </c>
    </row>
    <row r="3848" spans="1:3" ht="120">
      <c r="A3848" s="311"/>
      <c r="B3848" s="311"/>
      <c r="C3848" s="100" t="s">
        <v>2301</v>
      </c>
    </row>
    <row r="3849" spans="1:3">
      <c r="A3849" s="311"/>
      <c r="B3849" s="311"/>
      <c r="C3849" s="99" t="s">
        <v>1346</v>
      </c>
    </row>
    <row r="3850" spans="1:3" ht="60">
      <c r="A3850" s="311"/>
      <c r="B3850" s="311"/>
      <c r="C3850" s="100" t="s">
        <v>2271</v>
      </c>
    </row>
    <row r="3851" spans="1:3" ht="30">
      <c r="A3851" s="311"/>
      <c r="B3851" s="311"/>
      <c r="C3851" s="100" t="s">
        <v>2288</v>
      </c>
    </row>
    <row r="3852" spans="1:3" ht="30">
      <c r="A3852" s="311"/>
      <c r="B3852" s="311"/>
      <c r="C3852" s="100" t="s">
        <v>1350</v>
      </c>
    </row>
    <row r="3853" spans="1:3">
      <c r="A3853" s="311"/>
      <c r="B3853" s="311"/>
      <c r="C3853" s="99" t="s">
        <v>1306</v>
      </c>
    </row>
    <row r="3854" spans="1:3">
      <c r="A3854" s="311"/>
      <c r="B3854" s="311"/>
      <c r="C3854" s="101" t="s">
        <v>2273</v>
      </c>
    </row>
    <row r="3855" spans="1:3" ht="30">
      <c r="A3855" s="311"/>
      <c r="B3855" s="311"/>
      <c r="C3855" s="100" t="s">
        <v>1985</v>
      </c>
    </row>
    <row r="3856" spans="1:3">
      <c r="A3856" s="311"/>
      <c r="B3856" s="311"/>
      <c r="C3856" s="100" t="s">
        <v>1986</v>
      </c>
    </row>
    <row r="3857" spans="1:3">
      <c r="A3857" s="311"/>
      <c r="B3857" s="311"/>
      <c r="C3857" s="100" t="s">
        <v>1469</v>
      </c>
    </row>
    <row r="3858" spans="1:3">
      <c r="A3858" s="311"/>
      <c r="B3858" s="311"/>
      <c r="C3858" s="100" t="s">
        <v>1354</v>
      </c>
    </row>
    <row r="3859" spans="1:3">
      <c r="A3859" s="311"/>
      <c r="B3859" s="311"/>
      <c r="C3859" s="99" t="s">
        <v>1355</v>
      </c>
    </row>
    <row r="3860" spans="1:3" ht="90">
      <c r="A3860" s="311"/>
      <c r="B3860" s="311"/>
      <c r="C3860" s="100" t="s">
        <v>2294</v>
      </c>
    </row>
    <row r="3861" spans="1:3">
      <c r="A3861" s="311"/>
      <c r="B3861" s="311"/>
      <c r="C3861" s="99" t="s">
        <v>1357</v>
      </c>
    </row>
    <row r="3862" spans="1:3" ht="45.75" thickBot="1">
      <c r="A3862" s="312"/>
      <c r="B3862" s="312"/>
      <c r="C3862" s="95" t="s">
        <v>1358</v>
      </c>
    </row>
    <row r="3863" spans="1:3">
      <c r="A3863" s="310" t="s">
        <v>571</v>
      </c>
      <c r="B3863" s="310" t="s">
        <v>25</v>
      </c>
      <c r="C3863" s="99" t="s">
        <v>572</v>
      </c>
    </row>
    <row r="3864" spans="1:3" ht="75">
      <c r="A3864" s="311"/>
      <c r="B3864" s="311"/>
      <c r="C3864" s="100" t="s">
        <v>2302</v>
      </c>
    </row>
    <row r="3865" spans="1:3">
      <c r="A3865" s="311"/>
      <c r="B3865" s="311"/>
      <c r="C3865" s="99" t="s">
        <v>1346</v>
      </c>
    </row>
    <row r="3866" spans="1:3" ht="60">
      <c r="A3866" s="311"/>
      <c r="B3866" s="311"/>
      <c r="C3866" s="100" t="s">
        <v>2271</v>
      </c>
    </row>
    <row r="3867" spans="1:3" ht="30">
      <c r="A3867" s="311"/>
      <c r="B3867" s="311"/>
      <c r="C3867" s="100" t="s">
        <v>2288</v>
      </c>
    </row>
    <row r="3868" spans="1:3" ht="30">
      <c r="A3868" s="311"/>
      <c r="B3868" s="311"/>
      <c r="C3868" s="100" t="s">
        <v>1350</v>
      </c>
    </row>
    <row r="3869" spans="1:3">
      <c r="A3869" s="311"/>
      <c r="B3869" s="311"/>
      <c r="C3869" s="99" t="s">
        <v>1306</v>
      </c>
    </row>
    <row r="3870" spans="1:3">
      <c r="A3870" s="311"/>
      <c r="B3870" s="311"/>
      <c r="C3870" s="101" t="s">
        <v>2273</v>
      </c>
    </row>
    <row r="3871" spans="1:3" ht="30">
      <c r="A3871" s="311"/>
      <c r="B3871" s="311"/>
      <c r="C3871" s="100" t="s">
        <v>1985</v>
      </c>
    </row>
    <row r="3872" spans="1:3">
      <c r="A3872" s="311"/>
      <c r="B3872" s="311"/>
      <c r="C3872" s="100" t="s">
        <v>1986</v>
      </c>
    </row>
    <row r="3873" spans="1:3">
      <c r="A3873" s="311"/>
      <c r="B3873" s="311"/>
      <c r="C3873" s="100" t="s">
        <v>1469</v>
      </c>
    </row>
    <row r="3874" spans="1:3">
      <c r="A3874" s="311"/>
      <c r="B3874" s="311"/>
      <c r="C3874" s="100" t="s">
        <v>1354</v>
      </c>
    </row>
    <row r="3875" spans="1:3">
      <c r="A3875" s="311"/>
      <c r="B3875" s="311"/>
      <c r="C3875" s="99" t="s">
        <v>1355</v>
      </c>
    </row>
    <row r="3876" spans="1:3" ht="90">
      <c r="A3876" s="311"/>
      <c r="B3876" s="311"/>
      <c r="C3876" s="100" t="s">
        <v>2294</v>
      </c>
    </row>
    <row r="3877" spans="1:3">
      <c r="A3877" s="311"/>
      <c r="B3877" s="311"/>
      <c r="C3877" s="99" t="s">
        <v>1357</v>
      </c>
    </row>
    <row r="3878" spans="1:3" ht="45.75" thickBot="1">
      <c r="A3878" s="312"/>
      <c r="B3878" s="312"/>
      <c r="C3878" s="95" t="s">
        <v>1358</v>
      </c>
    </row>
    <row r="3879" spans="1:3">
      <c r="A3879" s="310" t="s">
        <v>573</v>
      </c>
      <c r="B3879" s="310" t="s">
        <v>2</v>
      </c>
      <c r="C3879" s="99" t="s">
        <v>574</v>
      </c>
    </row>
    <row r="3880" spans="1:3" ht="45">
      <c r="A3880" s="311"/>
      <c r="B3880" s="311"/>
      <c r="C3880" s="100" t="s">
        <v>2303</v>
      </c>
    </row>
    <row r="3881" spans="1:3">
      <c r="A3881" s="311"/>
      <c r="B3881" s="311"/>
      <c r="C3881" s="99" t="s">
        <v>1346</v>
      </c>
    </row>
    <row r="3882" spans="1:3" ht="60">
      <c r="A3882" s="311"/>
      <c r="B3882" s="311"/>
      <c r="C3882" s="100" t="s">
        <v>2271</v>
      </c>
    </row>
    <row r="3883" spans="1:3" ht="30">
      <c r="A3883" s="311"/>
      <c r="B3883" s="311"/>
      <c r="C3883" s="100" t="s">
        <v>2288</v>
      </c>
    </row>
    <row r="3884" spans="1:3" ht="30">
      <c r="A3884" s="311"/>
      <c r="B3884" s="311"/>
      <c r="C3884" s="100" t="s">
        <v>1350</v>
      </c>
    </row>
    <row r="3885" spans="1:3">
      <c r="A3885" s="311"/>
      <c r="B3885" s="311"/>
      <c r="C3885" s="99" t="s">
        <v>1306</v>
      </c>
    </row>
    <row r="3886" spans="1:3">
      <c r="A3886" s="311"/>
      <c r="B3886" s="311"/>
      <c r="C3886" s="101" t="s">
        <v>2273</v>
      </c>
    </row>
    <row r="3887" spans="1:3" ht="30">
      <c r="A3887" s="311"/>
      <c r="B3887" s="311"/>
      <c r="C3887" s="100" t="s">
        <v>1985</v>
      </c>
    </row>
    <row r="3888" spans="1:3">
      <c r="A3888" s="311"/>
      <c r="B3888" s="311"/>
      <c r="C3888" s="100" t="s">
        <v>1986</v>
      </c>
    </row>
    <row r="3889" spans="1:3">
      <c r="A3889" s="311"/>
      <c r="B3889" s="311"/>
      <c r="C3889" s="100" t="s">
        <v>1469</v>
      </c>
    </row>
    <row r="3890" spans="1:3">
      <c r="A3890" s="311"/>
      <c r="B3890" s="311"/>
      <c r="C3890" s="100" t="s">
        <v>1354</v>
      </c>
    </row>
    <row r="3891" spans="1:3">
      <c r="A3891" s="311"/>
      <c r="B3891" s="311"/>
      <c r="C3891" s="99" t="s">
        <v>1355</v>
      </c>
    </row>
    <row r="3892" spans="1:3" ht="90">
      <c r="A3892" s="311"/>
      <c r="B3892" s="311"/>
      <c r="C3892" s="100" t="s">
        <v>2299</v>
      </c>
    </row>
    <row r="3893" spans="1:3">
      <c r="A3893" s="311"/>
      <c r="B3893" s="311"/>
      <c r="C3893" s="99" t="s">
        <v>1357</v>
      </c>
    </row>
    <row r="3894" spans="1:3" ht="45.75" thickBot="1">
      <c r="A3894" s="312"/>
      <c r="B3894" s="312"/>
      <c r="C3894" s="95" t="s">
        <v>1358</v>
      </c>
    </row>
    <row r="3895" spans="1:3">
      <c r="A3895" s="310" t="s">
        <v>576</v>
      </c>
      <c r="B3895" s="310" t="s">
        <v>28</v>
      </c>
      <c r="C3895" s="99" t="s">
        <v>577</v>
      </c>
    </row>
    <row r="3896" spans="1:3">
      <c r="A3896" s="311"/>
      <c r="B3896" s="311"/>
      <c r="C3896" s="100" t="s">
        <v>2304</v>
      </c>
    </row>
    <row r="3897" spans="1:3" ht="30">
      <c r="A3897" s="311"/>
      <c r="B3897" s="311"/>
      <c r="C3897" s="100" t="s">
        <v>2305</v>
      </c>
    </row>
    <row r="3898" spans="1:3">
      <c r="A3898" s="311"/>
      <c r="B3898" s="311"/>
      <c r="C3898" s="100" t="s">
        <v>2306</v>
      </c>
    </row>
    <row r="3899" spans="1:3" ht="45">
      <c r="A3899" s="311"/>
      <c r="B3899" s="311"/>
      <c r="C3899" s="100" t="s">
        <v>2307</v>
      </c>
    </row>
    <row r="3900" spans="1:3" ht="75">
      <c r="A3900" s="311"/>
      <c r="B3900" s="311"/>
      <c r="C3900" s="100" t="s">
        <v>2308</v>
      </c>
    </row>
    <row r="3901" spans="1:3" ht="30">
      <c r="A3901" s="311"/>
      <c r="B3901" s="311"/>
      <c r="C3901" s="100" t="s">
        <v>2309</v>
      </c>
    </row>
    <row r="3902" spans="1:3" ht="45">
      <c r="A3902" s="311"/>
      <c r="B3902" s="311"/>
      <c r="C3902" s="100" t="s">
        <v>2310</v>
      </c>
    </row>
    <row r="3903" spans="1:3" ht="75">
      <c r="A3903" s="311"/>
      <c r="B3903" s="311"/>
      <c r="C3903" s="100" t="s">
        <v>2311</v>
      </c>
    </row>
    <row r="3904" spans="1:3" ht="30">
      <c r="A3904" s="311"/>
      <c r="B3904" s="311"/>
      <c r="C3904" s="100" t="s">
        <v>2312</v>
      </c>
    </row>
    <row r="3905" spans="1:3" ht="45">
      <c r="A3905" s="311"/>
      <c r="B3905" s="311"/>
      <c r="C3905" s="100" t="s">
        <v>2313</v>
      </c>
    </row>
    <row r="3906" spans="1:3">
      <c r="A3906" s="311"/>
      <c r="B3906" s="311"/>
      <c r="C3906" s="100" t="s">
        <v>1355</v>
      </c>
    </row>
    <row r="3907" spans="1:3" ht="60">
      <c r="A3907" s="311"/>
      <c r="B3907" s="311"/>
      <c r="C3907" s="100" t="s">
        <v>2314</v>
      </c>
    </row>
    <row r="3908" spans="1:3">
      <c r="A3908" s="311"/>
      <c r="B3908" s="311"/>
      <c r="C3908" s="100" t="s">
        <v>1955</v>
      </c>
    </row>
    <row r="3909" spans="1:3">
      <c r="A3909" s="311"/>
      <c r="B3909" s="311"/>
      <c r="C3909" s="100" t="s">
        <v>2010</v>
      </c>
    </row>
    <row r="3910" spans="1:3">
      <c r="A3910" s="311"/>
      <c r="B3910" s="311"/>
      <c r="C3910" s="100" t="s">
        <v>2011</v>
      </c>
    </row>
    <row r="3911" spans="1:3">
      <c r="A3911" s="311"/>
      <c r="B3911" s="311"/>
      <c r="C3911" s="100" t="s">
        <v>2012</v>
      </c>
    </row>
    <row r="3912" spans="1:3">
      <c r="A3912" s="311"/>
      <c r="B3912" s="311"/>
      <c r="C3912" s="100" t="s">
        <v>1475</v>
      </c>
    </row>
    <row r="3913" spans="1:3" ht="45.75" thickBot="1">
      <c r="A3913" s="312"/>
      <c r="B3913" s="312"/>
      <c r="C3913" s="95" t="s">
        <v>1358</v>
      </c>
    </row>
    <row r="3914" spans="1:3">
      <c r="A3914" s="310" t="s">
        <v>578</v>
      </c>
      <c r="B3914" s="310" t="s">
        <v>28</v>
      </c>
      <c r="C3914" s="99" t="s">
        <v>579</v>
      </c>
    </row>
    <row r="3915" spans="1:3">
      <c r="A3915" s="311"/>
      <c r="B3915" s="311"/>
      <c r="C3915" s="100" t="s">
        <v>2315</v>
      </c>
    </row>
    <row r="3916" spans="1:3" ht="30">
      <c r="A3916" s="311"/>
      <c r="B3916" s="311"/>
      <c r="C3916" s="100" t="s">
        <v>2316</v>
      </c>
    </row>
    <row r="3917" spans="1:3" ht="60">
      <c r="A3917" s="311"/>
      <c r="B3917" s="311"/>
      <c r="C3917" s="100" t="s">
        <v>2317</v>
      </c>
    </row>
    <row r="3918" spans="1:3" ht="30">
      <c r="A3918" s="311"/>
      <c r="B3918" s="311"/>
      <c r="C3918" s="100" t="s">
        <v>2318</v>
      </c>
    </row>
    <row r="3919" spans="1:3" ht="45">
      <c r="A3919" s="311"/>
      <c r="B3919" s="311"/>
      <c r="C3919" s="100" t="s">
        <v>2319</v>
      </c>
    </row>
    <row r="3920" spans="1:3">
      <c r="A3920" s="311"/>
      <c r="B3920" s="311"/>
      <c r="C3920" s="100" t="s">
        <v>1355</v>
      </c>
    </row>
    <row r="3921" spans="1:3" ht="60">
      <c r="A3921" s="311"/>
      <c r="B3921" s="311"/>
      <c r="C3921" s="100" t="s">
        <v>2314</v>
      </c>
    </row>
    <row r="3922" spans="1:3">
      <c r="A3922" s="311"/>
      <c r="B3922" s="311"/>
      <c r="C3922" s="100" t="s">
        <v>1955</v>
      </c>
    </row>
    <row r="3923" spans="1:3">
      <c r="A3923" s="311"/>
      <c r="B3923" s="311"/>
      <c r="C3923" s="100" t="s">
        <v>2010</v>
      </c>
    </row>
    <row r="3924" spans="1:3">
      <c r="A3924" s="311"/>
      <c r="B3924" s="311"/>
      <c r="C3924" s="100" t="s">
        <v>2011</v>
      </c>
    </row>
    <row r="3925" spans="1:3">
      <c r="A3925" s="311"/>
      <c r="B3925" s="311"/>
      <c r="C3925" s="100" t="s">
        <v>2012</v>
      </c>
    </row>
    <row r="3926" spans="1:3" ht="60.75" thickBot="1">
      <c r="A3926" s="312"/>
      <c r="B3926" s="312"/>
      <c r="C3926" s="95" t="s">
        <v>1507</v>
      </c>
    </row>
    <row r="3927" spans="1:3">
      <c r="A3927" s="310" t="s">
        <v>580</v>
      </c>
      <c r="B3927" s="310" t="s">
        <v>28</v>
      </c>
      <c r="C3927" s="99" t="s">
        <v>581</v>
      </c>
    </row>
    <row r="3928" spans="1:3" ht="75">
      <c r="A3928" s="311"/>
      <c r="B3928" s="311"/>
      <c r="C3928" s="100" t="s">
        <v>2320</v>
      </c>
    </row>
    <row r="3929" spans="1:3">
      <c r="A3929" s="311"/>
      <c r="B3929" s="311"/>
      <c r="C3929" s="100" t="s">
        <v>2321</v>
      </c>
    </row>
    <row r="3930" spans="1:3">
      <c r="A3930" s="311"/>
      <c r="B3930" s="311"/>
      <c r="C3930" s="100" t="s">
        <v>2322</v>
      </c>
    </row>
    <row r="3931" spans="1:3">
      <c r="A3931" s="311"/>
      <c r="B3931" s="311"/>
      <c r="C3931" s="100" t="s">
        <v>2323</v>
      </c>
    </row>
    <row r="3932" spans="1:3">
      <c r="A3932" s="311"/>
      <c r="B3932" s="311"/>
      <c r="C3932" s="100" t="s">
        <v>2324</v>
      </c>
    </row>
    <row r="3933" spans="1:3">
      <c r="A3933" s="311"/>
      <c r="B3933" s="311"/>
      <c r="C3933" s="100" t="s">
        <v>2325</v>
      </c>
    </row>
    <row r="3934" spans="1:3">
      <c r="A3934" s="311"/>
      <c r="B3934" s="311"/>
      <c r="C3934" s="100" t="s">
        <v>2326</v>
      </c>
    </row>
    <row r="3935" spans="1:3">
      <c r="A3935" s="311"/>
      <c r="B3935" s="311"/>
      <c r="C3935" s="100" t="s">
        <v>2327</v>
      </c>
    </row>
    <row r="3936" spans="1:3">
      <c r="A3936" s="311"/>
      <c r="B3936" s="311"/>
      <c r="C3936" s="100" t="s">
        <v>2328</v>
      </c>
    </row>
    <row r="3937" spans="1:3">
      <c r="A3937" s="311"/>
      <c r="B3937" s="311"/>
      <c r="C3937" s="100" t="s">
        <v>2329</v>
      </c>
    </row>
    <row r="3938" spans="1:3">
      <c r="A3938" s="311"/>
      <c r="B3938" s="311"/>
      <c r="C3938" s="100" t="s">
        <v>2330</v>
      </c>
    </row>
    <row r="3939" spans="1:3">
      <c r="A3939" s="311"/>
      <c r="B3939" s="311"/>
      <c r="C3939" s="100" t="s">
        <v>2331</v>
      </c>
    </row>
    <row r="3940" spans="1:3">
      <c r="A3940" s="311"/>
      <c r="B3940" s="311"/>
      <c r="C3940" s="100" t="s">
        <v>2332</v>
      </c>
    </row>
    <row r="3941" spans="1:3">
      <c r="A3941" s="311"/>
      <c r="B3941" s="311"/>
      <c r="C3941" s="100" t="s">
        <v>2333</v>
      </c>
    </row>
    <row r="3942" spans="1:3">
      <c r="A3942" s="311"/>
      <c r="B3942" s="311"/>
      <c r="C3942" s="100" t="s">
        <v>2334</v>
      </c>
    </row>
    <row r="3943" spans="1:3">
      <c r="A3943" s="311"/>
      <c r="B3943" s="311"/>
      <c r="C3943" s="100" t="s">
        <v>2335</v>
      </c>
    </row>
    <row r="3944" spans="1:3">
      <c r="A3944" s="311"/>
      <c r="B3944" s="311"/>
      <c r="C3944" s="100" t="s">
        <v>2336</v>
      </c>
    </row>
    <row r="3945" spans="1:3">
      <c r="A3945" s="311"/>
      <c r="B3945" s="311"/>
      <c r="C3945" s="100" t="s">
        <v>2337</v>
      </c>
    </row>
    <row r="3946" spans="1:3">
      <c r="A3946" s="311"/>
      <c r="B3946" s="311"/>
      <c r="C3946" s="100" t="s">
        <v>2338</v>
      </c>
    </row>
    <row r="3947" spans="1:3">
      <c r="A3947" s="311"/>
      <c r="B3947" s="311"/>
      <c r="C3947" s="100" t="s">
        <v>2339</v>
      </c>
    </row>
    <row r="3948" spans="1:3" ht="75">
      <c r="A3948" s="311"/>
      <c r="B3948" s="311"/>
      <c r="C3948" s="100" t="s">
        <v>2340</v>
      </c>
    </row>
    <row r="3949" spans="1:3" ht="30">
      <c r="A3949" s="311"/>
      <c r="B3949" s="311"/>
      <c r="C3949" s="100" t="s">
        <v>2341</v>
      </c>
    </row>
    <row r="3950" spans="1:3" ht="30">
      <c r="A3950" s="311"/>
      <c r="B3950" s="311"/>
      <c r="C3950" s="100" t="s">
        <v>2342</v>
      </c>
    </row>
    <row r="3951" spans="1:3">
      <c r="A3951" s="311"/>
      <c r="B3951" s="311"/>
      <c r="C3951" s="100" t="s">
        <v>2343</v>
      </c>
    </row>
    <row r="3952" spans="1:3">
      <c r="A3952" s="311"/>
      <c r="B3952" s="311"/>
      <c r="C3952" s="100" t="s">
        <v>2344</v>
      </c>
    </row>
    <row r="3953" spans="1:3" ht="30">
      <c r="A3953" s="311"/>
      <c r="B3953" s="311"/>
      <c r="C3953" s="100" t="s">
        <v>2345</v>
      </c>
    </row>
    <row r="3954" spans="1:3">
      <c r="A3954" s="311"/>
      <c r="B3954" s="311"/>
      <c r="C3954" s="100" t="s">
        <v>1355</v>
      </c>
    </row>
    <row r="3955" spans="1:3" ht="60">
      <c r="A3955" s="311"/>
      <c r="B3955" s="311"/>
      <c r="C3955" s="100" t="s">
        <v>2314</v>
      </c>
    </row>
    <row r="3956" spans="1:3">
      <c r="A3956" s="311"/>
      <c r="B3956" s="311"/>
      <c r="C3956" s="100" t="s">
        <v>1955</v>
      </c>
    </row>
    <row r="3957" spans="1:3">
      <c r="A3957" s="311"/>
      <c r="B3957" s="311"/>
      <c r="C3957" s="100" t="s">
        <v>2010</v>
      </c>
    </row>
    <row r="3958" spans="1:3">
      <c r="A3958" s="311"/>
      <c r="B3958" s="311"/>
      <c r="C3958" s="100" t="s">
        <v>2011</v>
      </c>
    </row>
    <row r="3959" spans="1:3">
      <c r="A3959" s="311"/>
      <c r="B3959" s="311"/>
      <c r="C3959" s="100" t="s">
        <v>2012</v>
      </c>
    </row>
    <row r="3960" spans="1:3">
      <c r="A3960" s="311"/>
      <c r="B3960" s="311"/>
      <c r="C3960" s="100" t="s">
        <v>1475</v>
      </c>
    </row>
    <row r="3961" spans="1:3" ht="45.75" thickBot="1">
      <c r="A3961" s="312"/>
      <c r="B3961" s="312"/>
      <c r="C3961" s="95" t="s">
        <v>1358</v>
      </c>
    </row>
    <row r="3962" spans="1:3">
      <c r="A3962" s="310" t="s">
        <v>582</v>
      </c>
      <c r="B3962" s="310" t="s">
        <v>28</v>
      </c>
      <c r="C3962" s="99" t="s">
        <v>583</v>
      </c>
    </row>
    <row r="3963" spans="1:3" ht="75">
      <c r="A3963" s="311"/>
      <c r="B3963" s="311"/>
      <c r="C3963" s="100" t="s">
        <v>2346</v>
      </c>
    </row>
    <row r="3964" spans="1:3">
      <c r="A3964" s="311"/>
      <c r="B3964" s="311"/>
      <c r="C3964" s="100" t="s">
        <v>2347</v>
      </c>
    </row>
    <row r="3965" spans="1:3">
      <c r="A3965" s="311"/>
      <c r="B3965" s="311"/>
      <c r="C3965" s="100" t="s">
        <v>2348</v>
      </c>
    </row>
    <row r="3966" spans="1:3">
      <c r="A3966" s="311"/>
      <c r="B3966" s="311"/>
      <c r="C3966" s="100" t="s">
        <v>2349</v>
      </c>
    </row>
    <row r="3967" spans="1:3">
      <c r="A3967" s="311"/>
      <c r="B3967" s="311"/>
      <c r="C3967" s="100" t="s">
        <v>2350</v>
      </c>
    </row>
    <row r="3968" spans="1:3">
      <c r="A3968" s="311"/>
      <c r="B3968" s="311"/>
      <c r="C3968" s="100" t="s">
        <v>2351</v>
      </c>
    </row>
    <row r="3969" spans="1:3">
      <c r="A3969" s="311"/>
      <c r="B3969" s="311"/>
      <c r="C3969" s="100" t="s">
        <v>2352</v>
      </c>
    </row>
    <row r="3970" spans="1:3">
      <c r="A3970" s="311"/>
      <c r="B3970" s="311"/>
      <c r="C3970" s="100" t="s">
        <v>2353</v>
      </c>
    </row>
    <row r="3971" spans="1:3">
      <c r="A3971" s="311"/>
      <c r="B3971" s="311"/>
      <c r="C3971" s="100" t="s">
        <v>2330</v>
      </c>
    </row>
    <row r="3972" spans="1:3">
      <c r="A3972" s="311"/>
      <c r="B3972" s="311"/>
      <c r="C3972" s="100" t="s">
        <v>2354</v>
      </c>
    </row>
    <row r="3973" spans="1:3">
      <c r="A3973" s="311"/>
      <c r="B3973" s="311"/>
      <c r="C3973" s="100" t="s">
        <v>2355</v>
      </c>
    </row>
    <row r="3974" spans="1:3">
      <c r="A3974" s="311"/>
      <c r="B3974" s="311"/>
      <c r="C3974" s="100" t="s">
        <v>2356</v>
      </c>
    </row>
    <row r="3975" spans="1:3">
      <c r="A3975" s="311"/>
      <c r="B3975" s="311"/>
      <c r="C3975" s="100" t="s">
        <v>2357</v>
      </c>
    </row>
    <row r="3976" spans="1:3">
      <c r="A3976" s="311"/>
      <c r="B3976" s="311"/>
      <c r="C3976" s="100" t="s">
        <v>2358</v>
      </c>
    </row>
    <row r="3977" spans="1:3">
      <c r="A3977" s="311"/>
      <c r="B3977" s="311"/>
      <c r="C3977" s="100" t="s">
        <v>2359</v>
      </c>
    </row>
    <row r="3978" spans="1:3">
      <c r="A3978" s="311"/>
      <c r="B3978" s="311"/>
      <c r="C3978" s="100" t="s">
        <v>1300</v>
      </c>
    </row>
    <row r="3979" spans="1:3" ht="45">
      <c r="A3979" s="311"/>
      <c r="B3979" s="311"/>
      <c r="C3979" s="100" t="s">
        <v>2360</v>
      </c>
    </row>
    <row r="3980" spans="1:3" ht="45">
      <c r="A3980" s="311"/>
      <c r="B3980" s="311"/>
      <c r="C3980" s="100" t="s">
        <v>2361</v>
      </c>
    </row>
    <row r="3981" spans="1:3">
      <c r="A3981" s="311"/>
      <c r="B3981" s="311"/>
      <c r="C3981" s="100" t="s">
        <v>1355</v>
      </c>
    </row>
    <row r="3982" spans="1:3" ht="60">
      <c r="A3982" s="311"/>
      <c r="B3982" s="311"/>
      <c r="C3982" s="100" t="s">
        <v>2314</v>
      </c>
    </row>
    <row r="3983" spans="1:3">
      <c r="A3983" s="311"/>
      <c r="B3983" s="311"/>
      <c r="C3983" s="100" t="s">
        <v>1955</v>
      </c>
    </row>
    <row r="3984" spans="1:3">
      <c r="A3984" s="311"/>
      <c r="B3984" s="311"/>
      <c r="C3984" s="100" t="s">
        <v>2010</v>
      </c>
    </row>
    <row r="3985" spans="1:3">
      <c r="A3985" s="311"/>
      <c r="B3985" s="311"/>
      <c r="C3985" s="100" t="s">
        <v>2011</v>
      </c>
    </row>
    <row r="3986" spans="1:3">
      <c r="A3986" s="311"/>
      <c r="B3986" s="311"/>
      <c r="C3986" s="100" t="s">
        <v>2012</v>
      </c>
    </row>
    <row r="3987" spans="1:3">
      <c r="A3987" s="311"/>
      <c r="B3987" s="311"/>
      <c r="C3987" s="100" t="s">
        <v>1475</v>
      </c>
    </row>
    <row r="3988" spans="1:3" ht="45.75" thickBot="1">
      <c r="A3988" s="312"/>
      <c r="B3988" s="312"/>
      <c r="C3988" s="95" t="s">
        <v>1358</v>
      </c>
    </row>
    <row r="3989" spans="1:3">
      <c r="A3989" s="310" t="s">
        <v>584</v>
      </c>
      <c r="B3989" s="310" t="s">
        <v>25</v>
      </c>
      <c r="C3989" s="99" t="s">
        <v>585</v>
      </c>
    </row>
    <row r="3990" spans="1:3" ht="60">
      <c r="A3990" s="311"/>
      <c r="B3990" s="311"/>
      <c r="C3990" s="100" t="s">
        <v>2362</v>
      </c>
    </row>
    <row r="3991" spans="1:3">
      <c r="A3991" s="311"/>
      <c r="B3991" s="311"/>
      <c r="C3991" s="100" t="s">
        <v>1355</v>
      </c>
    </row>
    <row r="3992" spans="1:3" ht="60">
      <c r="A3992" s="311"/>
      <c r="B3992" s="311"/>
      <c r="C3992" s="100" t="s">
        <v>2363</v>
      </c>
    </row>
    <row r="3993" spans="1:3">
      <c r="A3993" s="311"/>
      <c r="B3993" s="311"/>
      <c r="C3993" s="100" t="s">
        <v>1955</v>
      </c>
    </row>
    <row r="3994" spans="1:3">
      <c r="A3994" s="311"/>
      <c r="B3994" s="311"/>
      <c r="C3994" s="100" t="s">
        <v>2010</v>
      </c>
    </row>
    <row r="3995" spans="1:3">
      <c r="A3995" s="311"/>
      <c r="B3995" s="311"/>
      <c r="C3995" s="100" t="s">
        <v>2011</v>
      </c>
    </row>
    <row r="3996" spans="1:3">
      <c r="A3996" s="311"/>
      <c r="B3996" s="311"/>
      <c r="C3996" s="100" t="s">
        <v>2012</v>
      </c>
    </row>
    <row r="3997" spans="1:3">
      <c r="A3997" s="311"/>
      <c r="B3997" s="311"/>
      <c r="C3997" s="100" t="s">
        <v>1475</v>
      </c>
    </row>
    <row r="3998" spans="1:3" ht="45.75" thickBot="1">
      <c r="A3998" s="312"/>
      <c r="B3998" s="312"/>
      <c r="C3998" s="95" t="s">
        <v>1358</v>
      </c>
    </row>
    <row r="3999" spans="1:3">
      <c r="A3999" s="310" t="s">
        <v>586</v>
      </c>
      <c r="B3999" s="310" t="s">
        <v>25</v>
      </c>
      <c r="C3999" s="99" t="s">
        <v>587</v>
      </c>
    </row>
    <row r="4000" spans="1:3" ht="60">
      <c r="A4000" s="311"/>
      <c r="B4000" s="311"/>
      <c r="C4000" s="100" t="s">
        <v>2364</v>
      </c>
    </row>
    <row r="4001" spans="1:3">
      <c r="A4001" s="311"/>
      <c r="B4001" s="311"/>
      <c r="C4001" s="100" t="s">
        <v>1355</v>
      </c>
    </row>
    <row r="4002" spans="1:3" ht="60">
      <c r="A4002" s="311"/>
      <c r="B4002" s="311"/>
      <c r="C4002" s="100" t="s">
        <v>2363</v>
      </c>
    </row>
    <row r="4003" spans="1:3">
      <c r="A4003" s="311"/>
      <c r="B4003" s="311"/>
      <c r="C4003" s="100" t="s">
        <v>1955</v>
      </c>
    </row>
    <row r="4004" spans="1:3">
      <c r="A4004" s="311"/>
      <c r="B4004" s="311"/>
      <c r="C4004" s="100" t="s">
        <v>2010</v>
      </c>
    </row>
    <row r="4005" spans="1:3">
      <c r="A4005" s="311"/>
      <c r="B4005" s="311"/>
      <c r="C4005" s="100" t="s">
        <v>2011</v>
      </c>
    </row>
    <row r="4006" spans="1:3">
      <c r="A4006" s="311"/>
      <c r="B4006" s="311"/>
      <c r="C4006" s="100" t="s">
        <v>2012</v>
      </c>
    </row>
    <row r="4007" spans="1:3">
      <c r="A4007" s="311"/>
      <c r="B4007" s="311"/>
      <c r="C4007" s="100" t="s">
        <v>1475</v>
      </c>
    </row>
    <row r="4008" spans="1:3" ht="45.75" thickBot="1">
      <c r="A4008" s="312"/>
      <c r="B4008" s="312"/>
      <c r="C4008" s="95" t="s">
        <v>1358</v>
      </c>
    </row>
    <row r="4009" spans="1:3">
      <c r="A4009" s="310" t="s">
        <v>588</v>
      </c>
      <c r="B4009" s="310" t="s">
        <v>25</v>
      </c>
      <c r="C4009" s="99" t="s">
        <v>589</v>
      </c>
    </row>
    <row r="4010" spans="1:3" ht="60">
      <c r="A4010" s="311"/>
      <c r="B4010" s="311"/>
      <c r="C4010" s="100" t="s">
        <v>2365</v>
      </c>
    </row>
    <row r="4011" spans="1:3">
      <c r="A4011" s="311"/>
      <c r="B4011" s="311"/>
      <c r="C4011" s="100" t="s">
        <v>1355</v>
      </c>
    </row>
    <row r="4012" spans="1:3" ht="60">
      <c r="A4012" s="311"/>
      <c r="B4012" s="311"/>
      <c r="C4012" s="100" t="s">
        <v>2363</v>
      </c>
    </row>
    <row r="4013" spans="1:3">
      <c r="A4013" s="311"/>
      <c r="B4013" s="311"/>
      <c r="C4013" s="100" t="s">
        <v>1955</v>
      </c>
    </row>
    <row r="4014" spans="1:3">
      <c r="A4014" s="311"/>
      <c r="B4014" s="311"/>
      <c r="C4014" s="100" t="s">
        <v>2010</v>
      </c>
    </row>
    <row r="4015" spans="1:3">
      <c r="A4015" s="311"/>
      <c r="B4015" s="311"/>
      <c r="C4015" s="100" t="s">
        <v>2011</v>
      </c>
    </row>
    <row r="4016" spans="1:3">
      <c r="A4016" s="311"/>
      <c r="B4016" s="311"/>
      <c r="C4016" s="100" t="s">
        <v>2012</v>
      </c>
    </row>
    <row r="4017" spans="1:3">
      <c r="A4017" s="311"/>
      <c r="B4017" s="311"/>
      <c r="C4017" s="100" t="s">
        <v>1475</v>
      </c>
    </row>
    <row r="4018" spans="1:3" ht="45.75" thickBot="1">
      <c r="A4018" s="312"/>
      <c r="B4018" s="312"/>
      <c r="C4018" s="95" t="s">
        <v>1358</v>
      </c>
    </row>
    <row r="4019" spans="1:3">
      <c r="A4019" s="310" t="s">
        <v>590</v>
      </c>
      <c r="B4019" s="310" t="s">
        <v>25</v>
      </c>
      <c r="C4019" s="99" t="s">
        <v>591</v>
      </c>
    </row>
    <row r="4020" spans="1:3" ht="60">
      <c r="A4020" s="311"/>
      <c r="B4020" s="311"/>
      <c r="C4020" s="100" t="s">
        <v>2366</v>
      </c>
    </row>
    <row r="4021" spans="1:3">
      <c r="A4021" s="311"/>
      <c r="B4021" s="311"/>
      <c r="C4021" s="100" t="s">
        <v>1355</v>
      </c>
    </row>
    <row r="4022" spans="1:3" ht="60">
      <c r="A4022" s="311"/>
      <c r="B4022" s="311"/>
      <c r="C4022" s="100" t="s">
        <v>2363</v>
      </c>
    </row>
    <row r="4023" spans="1:3">
      <c r="A4023" s="311"/>
      <c r="B4023" s="311"/>
      <c r="C4023" s="100" t="s">
        <v>1955</v>
      </c>
    </row>
    <row r="4024" spans="1:3">
      <c r="A4024" s="311"/>
      <c r="B4024" s="311"/>
      <c r="C4024" s="100" t="s">
        <v>2010</v>
      </c>
    </row>
    <row r="4025" spans="1:3">
      <c r="A4025" s="311"/>
      <c r="B4025" s="311"/>
      <c r="C4025" s="100" t="s">
        <v>2011</v>
      </c>
    </row>
    <row r="4026" spans="1:3">
      <c r="A4026" s="311"/>
      <c r="B4026" s="311"/>
      <c r="C4026" s="100" t="s">
        <v>2012</v>
      </c>
    </row>
    <row r="4027" spans="1:3" ht="60.75" thickBot="1">
      <c r="A4027" s="312"/>
      <c r="B4027" s="312"/>
      <c r="C4027" s="95" t="s">
        <v>1507</v>
      </c>
    </row>
    <row r="4028" spans="1:3">
      <c r="A4028" s="310" t="s">
        <v>592</v>
      </c>
      <c r="B4028" s="310" t="s">
        <v>25</v>
      </c>
      <c r="C4028" s="99" t="s">
        <v>593</v>
      </c>
    </row>
    <row r="4029" spans="1:3" ht="75">
      <c r="A4029" s="311"/>
      <c r="B4029" s="311"/>
      <c r="C4029" s="100" t="s">
        <v>2367</v>
      </c>
    </row>
    <row r="4030" spans="1:3">
      <c r="A4030" s="311"/>
      <c r="B4030" s="311"/>
      <c r="C4030" s="100" t="s">
        <v>2368</v>
      </c>
    </row>
    <row r="4031" spans="1:3">
      <c r="A4031" s="311"/>
      <c r="B4031" s="311"/>
      <c r="C4031" s="100" t="s">
        <v>2369</v>
      </c>
    </row>
    <row r="4032" spans="1:3">
      <c r="A4032" s="311"/>
      <c r="B4032" s="311"/>
      <c r="C4032" s="100" t="s">
        <v>2370</v>
      </c>
    </row>
    <row r="4033" spans="1:3">
      <c r="A4033" s="311"/>
      <c r="B4033" s="311"/>
      <c r="C4033" s="100" t="s">
        <v>2371</v>
      </c>
    </row>
    <row r="4034" spans="1:3">
      <c r="A4034" s="311"/>
      <c r="B4034" s="311"/>
      <c r="C4034" s="100" t="s">
        <v>2372</v>
      </c>
    </row>
    <row r="4035" spans="1:3">
      <c r="A4035" s="311"/>
      <c r="B4035" s="311"/>
      <c r="C4035" s="100" t="s">
        <v>2373</v>
      </c>
    </row>
    <row r="4036" spans="1:3">
      <c r="A4036" s="311"/>
      <c r="B4036" s="311"/>
      <c r="C4036" s="100" t="s">
        <v>2374</v>
      </c>
    </row>
    <row r="4037" spans="1:3">
      <c r="A4037" s="311"/>
      <c r="B4037" s="311"/>
      <c r="C4037" s="100" t="s">
        <v>2375</v>
      </c>
    </row>
    <row r="4038" spans="1:3">
      <c r="A4038" s="311"/>
      <c r="B4038" s="311"/>
      <c r="C4038" s="100" t="s">
        <v>2376</v>
      </c>
    </row>
    <row r="4039" spans="1:3">
      <c r="A4039" s="311"/>
      <c r="B4039" s="311"/>
      <c r="C4039" s="100" t="s">
        <v>2377</v>
      </c>
    </row>
    <row r="4040" spans="1:3">
      <c r="A4040" s="311"/>
      <c r="B4040" s="311"/>
      <c r="C4040" s="100" t="s">
        <v>2378</v>
      </c>
    </row>
    <row r="4041" spans="1:3">
      <c r="A4041" s="311"/>
      <c r="B4041" s="311"/>
      <c r="C4041" s="100" t="s">
        <v>2379</v>
      </c>
    </row>
    <row r="4042" spans="1:3">
      <c r="A4042" s="311"/>
      <c r="B4042" s="311"/>
      <c r="C4042" s="100" t="s">
        <v>2380</v>
      </c>
    </row>
    <row r="4043" spans="1:3">
      <c r="A4043" s="311"/>
      <c r="B4043" s="311"/>
      <c r="C4043" s="100" t="s">
        <v>2381</v>
      </c>
    </row>
    <row r="4044" spans="1:3">
      <c r="A4044" s="311"/>
      <c r="B4044" s="311"/>
      <c r="C4044" s="100" t="s">
        <v>2382</v>
      </c>
    </row>
    <row r="4045" spans="1:3">
      <c r="A4045" s="311"/>
      <c r="B4045" s="311"/>
      <c r="C4045" s="100" t="s">
        <v>2383</v>
      </c>
    </row>
    <row r="4046" spans="1:3">
      <c r="A4046" s="311"/>
      <c r="B4046" s="311"/>
      <c r="C4046" s="100" t="s">
        <v>2384</v>
      </c>
    </row>
    <row r="4047" spans="1:3">
      <c r="A4047" s="311"/>
      <c r="B4047" s="311"/>
      <c r="C4047" s="100" t="s">
        <v>2385</v>
      </c>
    </row>
    <row r="4048" spans="1:3">
      <c r="A4048" s="311"/>
      <c r="B4048" s="311"/>
      <c r="C4048" s="100" t="s">
        <v>2386</v>
      </c>
    </row>
    <row r="4049" spans="1:3">
      <c r="A4049" s="311"/>
      <c r="B4049" s="311"/>
      <c r="C4049" s="100" t="s">
        <v>2387</v>
      </c>
    </row>
    <row r="4050" spans="1:3">
      <c r="A4050" s="311"/>
      <c r="B4050" s="311"/>
      <c r="C4050" s="100" t="s">
        <v>2388</v>
      </c>
    </row>
    <row r="4051" spans="1:3">
      <c r="A4051" s="311"/>
      <c r="B4051" s="311"/>
      <c r="C4051" s="100" t="s">
        <v>1355</v>
      </c>
    </row>
    <row r="4052" spans="1:3" ht="60">
      <c r="A4052" s="311"/>
      <c r="B4052" s="311"/>
      <c r="C4052" s="100" t="s">
        <v>2363</v>
      </c>
    </row>
    <row r="4053" spans="1:3">
      <c r="A4053" s="311"/>
      <c r="B4053" s="311"/>
      <c r="C4053" s="100" t="s">
        <v>1955</v>
      </c>
    </row>
    <row r="4054" spans="1:3">
      <c r="A4054" s="311"/>
      <c r="B4054" s="311"/>
      <c r="C4054" s="100" t="s">
        <v>2010</v>
      </c>
    </row>
    <row r="4055" spans="1:3">
      <c r="A4055" s="311"/>
      <c r="B4055" s="311"/>
      <c r="C4055" s="100" t="s">
        <v>2011</v>
      </c>
    </row>
    <row r="4056" spans="1:3">
      <c r="A4056" s="311"/>
      <c r="B4056" s="311"/>
      <c r="C4056" s="100" t="s">
        <v>2012</v>
      </c>
    </row>
    <row r="4057" spans="1:3" ht="60.75" thickBot="1">
      <c r="A4057" s="312"/>
      <c r="B4057" s="312"/>
      <c r="C4057" s="95" t="s">
        <v>1507</v>
      </c>
    </row>
    <row r="4058" spans="1:3" ht="30">
      <c r="A4058" s="310" t="s">
        <v>594</v>
      </c>
      <c r="B4058" s="310" t="s">
        <v>28</v>
      </c>
      <c r="C4058" s="99" t="s">
        <v>595</v>
      </c>
    </row>
    <row r="4059" spans="1:3" ht="45">
      <c r="A4059" s="311"/>
      <c r="B4059" s="311"/>
      <c r="C4059" s="100" t="s">
        <v>2389</v>
      </c>
    </row>
    <row r="4060" spans="1:3">
      <c r="A4060" s="311"/>
      <c r="B4060" s="311"/>
      <c r="C4060" s="100" t="s">
        <v>2390</v>
      </c>
    </row>
    <row r="4061" spans="1:3">
      <c r="A4061" s="311"/>
      <c r="B4061" s="311"/>
      <c r="C4061" s="100" t="s">
        <v>2391</v>
      </c>
    </row>
    <row r="4062" spans="1:3">
      <c r="A4062" s="311"/>
      <c r="B4062" s="311"/>
      <c r="C4062" s="100" t="s">
        <v>2368</v>
      </c>
    </row>
    <row r="4063" spans="1:3">
      <c r="A4063" s="311"/>
      <c r="B4063" s="311"/>
      <c r="C4063" s="100" t="s">
        <v>2369</v>
      </c>
    </row>
    <row r="4064" spans="1:3">
      <c r="A4064" s="311"/>
      <c r="B4064" s="311"/>
      <c r="C4064" s="100" t="s">
        <v>2370</v>
      </c>
    </row>
    <row r="4065" spans="1:3">
      <c r="A4065" s="311"/>
      <c r="B4065" s="311"/>
      <c r="C4065" s="100" t="s">
        <v>2371</v>
      </c>
    </row>
    <row r="4066" spans="1:3">
      <c r="A4066" s="311"/>
      <c r="B4066" s="311"/>
      <c r="C4066" s="100" t="s">
        <v>2372</v>
      </c>
    </row>
    <row r="4067" spans="1:3">
      <c r="A4067" s="311"/>
      <c r="B4067" s="311"/>
      <c r="C4067" s="100" t="s">
        <v>2373</v>
      </c>
    </row>
    <row r="4068" spans="1:3">
      <c r="A4068" s="311"/>
      <c r="B4068" s="311"/>
      <c r="C4068" s="100" t="s">
        <v>2374</v>
      </c>
    </row>
    <row r="4069" spans="1:3">
      <c r="A4069" s="311"/>
      <c r="B4069" s="311"/>
      <c r="C4069" s="100" t="s">
        <v>2392</v>
      </c>
    </row>
    <row r="4070" spans="1:3" ht="75">
      <c r="A4070" s="311"/>
      <c r="B4070" s="311"/>
      <c r="C4070" s="100" t="s">
        <v>2393</v>
      </c>
    </row>
    <row r="4071" spans="1:3">
      <c r="A4071" s="311"/>
      <c r="B4071" s="311"/>
      <c r="C4071" s="100" t="s">
        <v>2394</v>
      </c>
    </row>
    <row r="4072" spans="1:3">
      <c r="A4072" s="311"/>
      <c r="B4072" s="311"/>
      <c r="C4072" s="100" t="s">
        <v>2395</v>
      </c>
    </row>
    <row r="4073" spans="1:3">
      <c r="A4073" s="311"/>
      <c r="B4073" s="311"/>
      <c r="C4073" s="100" t="s">
        <v>2396</v>
      </c>
    </row>
    <row r="4074" spans="1:3">
      <c r="A4074" s="311"/>
      <c r="B4074" s="311"/>
      <c r="C4074" s="100" t="s">
        <v>2397</v>
      </c>
    </row>
    <row r="4075" spans="1:3">
      <c r="A4075" s="311"/>
      <c r="B4075" s="311"/>
      <c r="C4075" s="100" t="s">
        <v>2398</v>
      </c>
    </row>
    <row r="4076" spans="1:3">
      <c r="A4076" s="311"/>
      <c r="B4076" s="311"/>
      <c r="C4076" s="100" t="s">
        <v>2399</v>
      </c>
    </row>
    <row r="4077" spans="1:3">
      <c r="A4077" s="311"/>
      <c r="B4077" s="311"/>
      <c r="C4077" s="100" t="s">
        <v>2400</v>
      </c>
    </row>
    <row r="4078" spans="1:3">
      <c r="A4078" s="311"/>
      <c r="B4078" s="311"/>
      <c r="C4078" s="100" t="s">
        <v>2401</v>
      </c>
    </row>
    <row r="4079" spans="1:3">
      <c r="A4079" s="311"/>
      <c r="B4079" s="311"/>
      <c r="C4079" s="100" t="s">
        <v>2402</v>
      </c>
    </row>
    <row r="4080" spans="1:3">
      <c r="A4080" s="311"/>
      <c r="B4080" s="311"/>
      <c r="C4080" s="100" t="s">
        <v>2403</v>
      </c>
    </row>
    <row r="4081" spans="1:3">
      <c r="A4081" s="311"/>
      <c r="B4081" s="311"/>
      <c r="C4081" s="100" t="s">
        <v>2404</v>
      </c>
    </row>
    <row r="4082" spans="1:3">
      <c r="A4082" s="311"/>
      <c r="B4082" s="311"/>
      <c r="C4082" s="100" t="s">
        <v>2405</v>
      </c>
    </row>
    <row r="4083" spans="1:3">
      <c r="A4083" s="311"/>
      <c r="B4083" s="311"/>
      <c r="C4083" s="100" t="s">
        <v>2406</v>
      </c>
    </row>
    <row r="4084" spans="1:3">
      <c r="A4084" s="311"/>
      <c r="B4084" s="311"/>
      <c r="C4084" s="100" t="s">
        <v>2407</v>
      </c>
    </row>
    <row r="4085" spans="1:3">
      <c r="A4085" s="311"/>
      <c r="B4085" s="311"/>
      <c r="C4085" s="100" t="s">
        <v>1355</v>
      </c>
    </row>
    <row r="4086" spans="1:3" ht="60">
      <c r="A4086" s="311"/>
      <c r="B4086" s="311"/>
      <c r="C4086" s="100" t="s">
        <v>2408</v>
      </c>
    </row>
    <row r="4087" spans="1:3">
      <c r="A4087" s="311"/>
      <c r="B4087" s="311"/>
      <c r="C4087" s="100" t="s">
        <v>2038</v>
      </c>
    </row>
    <row r="4088" spans="1:3">
      <c r="A4088" s="311"/>
      <c r="B4088" s="311"/>
      <c r="C4088" s="100" t="s">
        <v>1955</v>
      </c>
    </row>
    <row r="4089" spans="1:3">
      <c r="A4089" s="311"/>
      <c r="B4089" s="311"/>
      <c r="C4089" s="100" t="s">
        <v>2010</v>
      </c>
    </row>
    <row r="4090" spans="1:3">
      <c r="A4090" s="311"/>
      <c r="B4090" s="311"/>
      <c r="C4090" s="100" t="s">
        <v>2011</v>
      </c>
    </row>
    <row r="4091" spans="1:3">
      <c r="A4091" s="311"/>
      <c r="B4091" s="311"/>
      <c r="C4091" s="100" t="s">
        <v>2012</v>
      </c>
    </row>
    <row r="4092" spans="1:3">
      <c r="A4092" s="311"/>
      <c r="B4092" s="311"/>
      <c r="C4092" s="100" t="s">
        <v>1475</v>
      </c>
    </row>
    <row r="4093" spans="1:3" ht="45.75" thickBot="1">
      <c r="A4093" s="312"/>
      <c r="B4093" s="312"/>
      <c r="C4093" s="95" t="s">
        <v>1358</v>
      </c>
    </row>
    <row r="4094" spans="1:3" ht="30">
      <c r="A4094" s="310" t="s">
        <v>596</v>
      </c>
      <c r="B4094" s="310" t="s">
        <v>28</v>
      </c>
      <c r="C4094" s="99" t="s">
        <v>597</v>
      </c>
    </row>
    <row r="4095" spans="1:3" ht="45">
      <c r="A4095" s="311"/>
      <c r="B4095" s="311"/>
      <c r="C4095" s="100" t="s">
        <v>2389</v>
      </c>
    </row>
    <row r="4096" spans="1:3">
      <c r="A4096" s="311"/>
      <c r="B4096" s="311"/>
      <c r="C4096" s="100" t="s">
        <v>2390</v>
      </c>
    </row>
    <row r="4097" spans="1:3">
      <c r="A4097" s="311"/>
      <c r="B4097" s="311"/>
      <c r="C4097" s="100" t="s">
        <v>2391</v>
      </c>
    </row>
    <row r="4098" spans="1:3">
      <c r="A4098" s="311"/>
      <c r="B4098" s="311"/>
      <c r="C4098" s="100" t="s">
        <v>2368</v>
      </c>
    </row>
    <row r="4099" spans="1:3">
      <c r="A4099" s="311"/>
      <c r="B4099" s="311"/>
      <c r="C4099" s="100" t="s">
        <v>2369</v>
      </c>
    </row>
    <row r="4100" spans="1:3">
      <c r="A4100" s="311"/>
      <c r="B4100" s="311"/>
      <c r="C4100" s="100" t="s">
        <v>2370</v>
      </c>
    </row>
    <row r="4101" spans="1:3">
      <c r="A4101" s="311"/>
      <c r="B4101" s="311"/>
      <c r="C4101" s="100" t="s">
        <v>2371</v>
      </c>
    </row>
    <row r="4102" spans="1:3">
      <c r="A4102" s="311"/>
      <c r="B4102" s="311"/>
      <c r="C4102" s="100" t="s">
        <v>2372</v>
      </c>
    </row>
    <row r="4103" spans="1:3">
      <c r="A4103" s="311"/>
      <c r="B4103" s="311"/>
      <c r="C4103" s="100" t="s">
        <v>2373</v>
      </c>
    </row>
    <row r="4104" spans="1:3">
      <c r="A4104" s="311"/>
      <c r="B4104" s="311"/>
      <c r="C4104" s="100" t="s">
        <v>2374</v>
      </c>
    </row>
    <row r="4105" spans="1:3">
      <c r="A4105" s="311"/>
      <c r="B4105" s="311"/>
      <c r="C4105" s="100" t="s">
        <v>2392</v>
      </c>
    </row>
    <row r="4106" spans="1:3" ht="75">
      <c r="A4106" s="311"/>
      <c r="B4106" s="311"/>
      <c r="C4106" s="100" t="s">
        <v>2393</v>
      </c>
    </row>
    <row r="4107" spans="1:3">
      <c r="A4107" s="311"/>
      <c r="B4107" s="311"/>
      <c r="C4107" s="100" t="s">
        <v>2394</v>
      </c>
    </row>
    <row r="4108" spans="1:3">
      <c r="A4108" s="311"/>
      <c r="B4108" s="311"/>
      <c r="C4108" s="100" t="s">
        <v>2395</v>
      </c>
    </row>
    <row r="4109" spans="1:3">
      <c r="A4109" s="311"/>
      <c r="B4109" s="311"/>
      <c r="C4109" s="100" t="s">
        <v>2396</v>
      </c>
    </row>
    <row r="4110" spans="1:3">
      <c r="A4110" s="311"/>
      <c r="B4110" s="311"/>
      <c r="C4110" s="100" t="s">
        <v>2397</v>
      </c>
    </row>
    <row r="4111" spans="1:3">
      <c r="A4111" s="311"/>
      <c r="B4111" s="311"/>
      <c r="C4111" s="100" t="s">
        <v>2398</v>
      </c>
    </row>
    <row r="4112" spans="1:3">
      <c r="A4112" s="311"/>
      <c r="B4112" s="311"/>
      <c r="C4112" s="100" t="s">
        <v>2399</v>
      </c>
    </row>
    <row r="4113" spans="1:3">
      <c r="A4113" s="311"/>
      <c r="B4113" s="311"/>
      <c r="C4113" s="100" t="s">
        <v>2400</v>
      </c>
    </row>
    <row r="4114" spans="1:3">
      <c r="A4114" s="311"/>
      <c r="B4114" s="311"/>
      <c r="C4114" s="100" t="s">
        <v>2401</v>
      </c>
    </row>
    <row r="4115" spans="1:3">
      <c r="A4115" s="311"/>
      <c r="B4115" s="311"/>
      <c r="C4115" s="100" t="s">
        <v>2402</v>
      </c>
    </row>
    <row r="4116" spans="1:3">
      <c r="A4116" s="311"/>
      <c r="B4116" s="311"/>
      <c r="C4116" s="100" t="s">
        <v>2403</v>
      </c>
    </row>
    <row r="4117" spans="1:3">
      <c r="A4117" s="311"/>
      <c r="B4117" s="311"/>
      <c r="C4117" s="100" t="s">
        <v>2404</v>
      </c>
    </row>
    <row r="4118" spans="1:3">
      <c r="A4118" s="311"/>
      <c r="B4118" s="311"/>
      <c r="C4118" s="100" t="s">
        <v>2405</v>
      </c>
    </row>
    <row r="4119" spans="1:3">
      <c r="A4119" s="311"/>
      <c r="B4119" s="311"/>
      <c r="C4119" s="100" t="s">
        <v>2406</v>
      </c>
    </row>
    <row r="4120" spans="1:3">
      <c r="A4120" s="311"/>
      <c r="B4120" s="311"/>
      <c r="C4120" s="100" t="s">
        <v>2409</v>
      </c>
    </row>
    <row r="4121" spans="1:3">
      <c r="A4121" s="311"/>
      <c r="B4121" s="311"/>
      <c r="C4121" s="100" t="s">
        <v>1355</v>
      </c>
    </row>
    <row r="4122" spans="1:3" ht="60">
      <c r="A4122" s="311"/>
      <c r="B4122" s="311"/>
      <c r="C4122" s="100" t="s">
        <v>2314</v>
      </c>
    </row>
    <row r="4123" spans="1:3">
      <c r="A4123" s="311"/>
      <c r="B4123" s="311"/>
      <c r="C4123" s="100" t="s">
        <v>1955</v>
      </c>
    </row>
    <row r="4124" spans="1:3">
      <c r="A4124" s="311"/>
      <c r="B4124" s="311"/>
      <c r="C4124" s="100" t="s">
        <v>2010</v>
      </c>
    </row>
    <row r="4125" spans="1:3">
      <c r="A4125" s="311"/>
      <c r="B4125" s="311"/>
      <c r="C4125" s="100" t="s">
        <v>2011</v>
      </c>
    </row>
    <row r="4126" spans="1:3">
      <c r="A4126" s="311"/>
      <c r="B4126" s="311"/>
      <c r="C4126" s="100" t="s">
        <v>2012</v>
      </c>
    </row>
    <row r="4127" spans="1:3">
      <c r="A4127" s="311"/>
      <c r="B4127" s="311"/>
      <c r="C4127" s="100" t="s">
        <v>1475</v>
      </c>
    </row>
    <row r="4128" spans="1:3" ht="45.75" thickBot="1">
      <c r="A4128" s="312"/>
      <c r="B4128" s="312"/>
      <c r="C4128" s="95" t="s">
        <v>1358</v>
      </c>
    </row>
    <row r="4129" spans="1:3" ht="30">
      <c r="A4129" s="310" t="s">
        <v>598</v>
      </c>
      <c r="B4129" s="310" t="s">
        <v>28</v>
      </c>
      <c r="C4129" s="99" t="s">
        <v>599</v>
      </c>
    </row>
    <row r="4130" spans="1:3" ht="45">
      <c r="A4130" s="311"/>
      <c r="B4130" s="311"/>
      <c r="C4130" s="100" t="s">
        <v>2389</v>
      </c>
    </row>
    <row r="4131" spans="1:3">
      <c r="A4131" s="311"/>
      <c r="B4131" s="311"/>
      <c r="C4131" s="100" t="s">
        <v>2390</v>
      </c>
    </row>
    <row r="4132" spans="1:3">
      <c r="A4132" s="311"/>
      <c r="B4132" s="311"/>
      <c r="C4132" s="100" t="s">
        <v>2391</v>
      </c>
    </row>
    <row r="4133" spans="1:3">
      <c r="A4133" s="311"/>
      <c r="B4133" s="311"/>
      <c r="C4133" s="100" t="s">
        <v>2368</v>
      </c>
    </row>
    <row r="4134" spans="1:3">
      <c r="A4134" s="311"/>
      <c r="B4134" s="311"/>
      <c r="C4134" s="100" t="s">
        <v>2369</v>
      </c>
    </row>
    <row r="4135" spans="1:3">
      <c r="A4135" s="311"/>
      <c r="B4135" s="311"/>
      <c r="C4135" s="100" t="s">
        <v>2370</v>
      </c>
    </row>
    <row r="4136" spans="1:3">
      <c r="A4136" s="311"/>
      <c r="B4136" s="311"/>
      <c r="C4136" s="100" t="s">
        <v>2371</v>
      </c>
    </row>
    <row r="4137" spans="1:3">
      <c r="A4137" s="311"/>
      <c r="B4137" s="311"/>
      <c r="C4137" s="100" t="s">
        <v>2372</v>
      </c>
    </row>
    <row r="4138" spans="1:3">
      <c r="A4138" s="311"/>
      <c r="B4138" s="311"/>
      <c r="C4138" s="100" t="s">
        <v>2373</v>
      </c>
    </row>
    <row r="4139" spans="1:3">
      <c r="A4139" s="311"/>
      <c r="B4139" s="311"/>
      <c r="C4139" s="100" t="s">
        <v>2374</v>
      </c>
    </row>
    <row r="4140" spans="1:3">
      <c r="A4140" s="311"/>
      <c r="B4140" s="311"/>
      <c r="C4140" s="100" t="s">
        <v>2392</v>
      </c>
    </row>
    <row r="4141" spans="1:3" ht="75">
      <c r="A4141" s="311"/>
      <c r="B4141" s="311"/>
      <c r="C4141" s="100" t="s">
        <v>2393</v>
      </c>
    </row>
    <row r="4142" spans="1:3">
      <c r="A4142" s="311"/>
      <c r="B4142" s="311"/>
      <c r="C4142" s="100" t="s">
        <v>2394</v>
      </c>
    </row>
    <row r="4143" spans="1:3">
      <c r="A4143" s="311"/>
      <c r="B4143" s="311"/>
      <c r="C4143" s="100" t="s">
        <v>2395</v>
      </c>
    </row>
    <row r="4144" spans="1:3">
      <c r="A4144" s="311"/>
      <c r="B4144" s="311"/>
      <c r="C4144" s="100" t="s">
        <v>2396</v>
      </c>
    </row>
    <row r="4145" spans="1:3">
      <c r="A4145" s="311"/>
      <c r="B4145" s="311"/>
      <c r="C4145" s="100" t="s">
        <v>2397</v>
      </c>
    </row>
    <row r="4146" spans="1:3">
      <c r="A4146" s="311"/>
      <c r="B4146" s="311"/>
      <c r="C4146" s="100" t="s">
        <v>2398</v>
      </c>
    </row>
    <row r="4147" spans="1:3">
      <c r="A4147" s="311"/>
      <c r="B4147" s="311"/>
      <c r="C4147" s="100" t="s">
        <v>2399</v>
      </c>
    </row>
    <row r="4148" spans="1:3">
      <c r="A4148" s="311"/>
      <c r="B4148" s="311"/>
      <c r="C4148" s="100" t="s">
        <v>2400</v>
      </c>
    </row>
    <row r="4149" spans="1:3">
      <c r="A4149" s="311"/>
      <c r="B4149" s="311"/>
      <c r="C4149" s="100" t="s">
        <v>2401</v>
      </c>
    </row>
    <row r="4150" spans="1:3">
      <c r="A4150" s="311"/>
      <c r="B4150" s="311"/>
      <c r="C4150" s="100" t="s">
        <v>2402</v>
      </c>
    </row>
    <row r="4151" spans="1:3">
      <c r="A4151" s="311"/>
      <c r="B4151" s="311"/>
      <c r="C4151" s="100" t="s">
        <v>2403</v>
      </c>
    </row>
    <row r="4152" spans="1:3">
      <c r="A4152" s="311"/>
      <c r="B4152" s="311"/>
      <c r="C4152" s="100" t="s">
        <v>2404</v>
      </c>
    </row>
    <row r="4153" spans="1:3">
      <c r="A4153" s="311"/>
      <c r="B4153" s="311"/>
      <c r="C4153" s="100" t="s">
        <v>2405</v>
      </c>
    </row>
    <row r="4154" spans="1:3">
      <c r="A4154" s="311"/>
      <c r="B4154" s="311"/>
      <c r="C4154" s="100" t="s">
        <v>2406</v>
      </c>
    </row>
    <row r="4155" spans="1:3">
      <c r="A4155" s="311"/>
      <c r="B4155" s="311"/>
      <c r="C4155" s="100" t="s">
        <v>2410</v>
      </c>
    </row>
    <row r="4156" spans="1:3">
      <c r="A4156" s="311"/>
      <c r="B4156" s="311"/>
      <c r="C4156" s="100" t="s">
        <v>1355</v>
      </c>
    </row>
    <row r="4157" spans="1:3" ht="60">
      <c r="A4157" s="311"/>
      <c r="B4157" s="311"/>
      <c r="C4157" s="100" t="s">
        <v>2314</v>
      </c>
    </row>
    <row r="4158" spans="1:3">
      <c r="A4158" s="311"/>
      <c r="B4158" s="311"/>
      <c r="C4158" s="100" t="s">
        <v>1955</v>
      </c>
    </row>
    <row r="4159" spans="1:3">
      <c r="A4159" s="311"/>
      <c r="B4159" s="311"/>
      <c r="C4159" s="100" t="s">
        <v>2010</v>
      </c>
    </row>
    <row r="4160" spans="1:3">
      <c r="A4160" s="311"/>
      <c r="B4160" s="311"/>
      <c r="C4160" s="100" t="s">
        <v>2011</v>
      </c>
    </row>
    <row r="4161" spans="1:3">
      <c r="A4161" s="311"/>
      <c r="B4161" s="311"/>
      <c r="C4161" s="100" t="s">
        <v>2012</v>
      </c>
    </row>
    <row r="4162" spans="1:3">
      <c r="A4162" s="311"/>
      <c r="B4162" s="311"/>
      <c r="C4162" s="100" t="s">
        <v>1475</v>
      </c>
    </row>
    <row r="4163" spans="1:3" ht="45.75" thickBot="1">
      <c r="A4163" s="312"/>
      <c r="B4163" s="312"/>
      <c r="C4163" s="95" t="s">
        <v>1358</v>
      </c>
    </row>
    <row r="4164" spans="1:3" ht="30">
      <c r="A4164" s="310" t="s">
        <v>600</v>
      </c>
      <c r="B4164" s="310" t="s">
        <v>28</v>
      </c>
      <c r="C4164" s="99" t="s">
        <v>601</v>
      </c>
    </row>
    <row r="4165" spans="1:3" ht="90">
      <c r="A4165" s="311"/>
      <c r="B4165" s="311"/>
      <c r="C4165" s="100" t="s">
        <v>2411</v>
      </c>
    </row>
    <row r="4166" spans="1:3">
      <c r="A4166" s="311"/>
      <c r="B4166" s="311"/>
      <c r="C4166" s="100" t="s">
        <v>1346</v>
      </c>
    </row>
    <row r="4167" spans="1:3">
      <c r="A4167" s="311"/>
      <c r="B4167" s="311"/>
      <c r="C4167" s="100" t="s">
        <v>2412</v>
      </c>
    </row>
    <row r="4168" spans="1:3">
      <c r="A4168" s="311"/>
      <c r="B4168" s="311"/>
      <c r="C4168" s="100" t="s">
        <v>2413</v>
      </c>
    </row>
    <row r="4169" spans="1:3">
      <c r="A4169" s="311"/>
      <c r="B4169" s="311"/>
      <c r="C4169" s="100" t="s">
        <v>2414</v>
      </c>
    </row>
    <row r="4170" spans="1:3">
      <c r="A4170" s="311"/>
      <c r="B4170" s="311"/>
      <c r="C4170" s="100" t="s">
        <v>2415</v>
      </c>
    </row>
    <row r="4171" spans="1:3">
      <c r="A4171" s="311"/>
      <c r="B4171" s="311"/>
      <c r="C4171" s="100" t="s">
        <v>1392</v>
      </c>
    </row>
    <row r="4172" spans="1:3" ht="45">
      <c r="A4172" s="311"/>
      <c r="B4172" s="311"/>
      <c r="C4172" s="100" t="s">
        <v>2416</v>
      </c>
    </row>
    <row r="4173" spans="1:3" ht="75">
      <c r="A4173" s="311"/>
      <c r="B4173" s="311"/>
      <c r="C4173" s="100" t="s">
        <v>2417</v>
      </c>
    </row>
    <row r="4174" spans="1:3" ht="45">
      <c r="A4174" s="311"/>
      <c r="B4174" s="311"/>
      <c r="C4174" s="100" t="s">
        <v>2418</v>
      </c>
    </row>
    <row r="4175" spans="1:3" ht="30">
      <c r="A4175" s="311"/>
      <c r="B4175" s="311"/>
      <c r="C4175" s="100" t="s">
        <v>2419</v>
      </c>
    </row>
    <row r="4176" spans="1:3" ht="45">
      <c r="A4176" s="311"/>
      <c r="B4176" s="311"/>
      <c r="C4176" s="100" t="s">
        <v>2420</v>
      </c>
    </row>
    <row r="4177" spans="1:3" ht="60">
      <c r="A4177" s="311"/>
      <c r="B4177" s="311"/>
      <c r="C4177" s="100" t="s">
        <v>1658</v>
      </c>
    </row>
    <row r="4178" spans="1:3">
      <c r="A4178" s="311"/>
      <c r="B4178" s="311"/>
      <c r="C4178" s="100" t="s">
        <v>1355</v>
      </c>
    </row>
    <row r="4179" spans="1:3" ht="60">
      <c r="A4179" s="311"/>
      <c r="B4179" s="311"/>
      <c r="C4179" s="100" t="s">
        <v>2363</v>
      </c>
    </row>
    <row r="4180" spans="1:3">
      <c r="A4180" s="311"/>
      <c r="B4180" s="311"/>
      <c r="C4180" s="100" t="s">
        <v>1955</v>
      </c>
    </row>
    <row r="4181" spans="1:3">
      <c r="A4181" s="311"/>
      <c r="B4181" s="311"/>
      <c r="C4181" s="100" t="s">
        <v>2010</v>
      </c>
    </row>
    <row r="4182" spans="1:3">
      <c r="A4182" s="311"/>
      <c r="B4182" s="311"/>
      <c r="C4182" s="100" t="s">
        <v>2011</v>
      </c>
    </row>
    <row r="4183" spans="1:3">
      <c r="A4183" s="311"/>
      <c r="B4183" s="311"/>
      <c r="C4183" s="100" t="s">
        <v>2012</v>
      </c>
    </row>
    <row r="4184" spans="1:3">
      <c r="A4184" s="311"/>
      <c r="B4184" s="311"/>
      <c r="C4184" s="100" t="s">
        <v>1475</v>
      </c>
    </row>
    <row r="4185" spans="1:3" ht="45.75" thickBot="1">
      <c r="A4185" s="312"/>
      <c r="B4185" s="312"/>
      <c r="C4185" s="95" t="s">
        <v>1358</v>
      </c>
    </row>
    <row r="4186" spans="1:3" ht="30">
      <c r="A4186" s="310" t="s">
        <v>602</v>
      </c>
      <c r="B4186" s="310" t="s">
        <v>28</v>
      </c>
      <c r="C4186" s="99" t="s">
        <v>603</v>
      </c>
    </row>
    <row r="4187" spans="1:3" ht="90">
      <c r="A4187" s="311"/>
      <c r="B4187" s="311"/>
      <c r="C4187" s="100" t="s">
        <v>2411</v>
      </c>
    </row>
    <row r="4188" spans="1:3">
      <c r="A4188" s="311"/>
      <c r="B4188" s="311"/>
      <c r="C4188" s="100" t="s">
        <v>1346</v>
      </c>
    </row>
    <row r="4189" spans="1:3">
      <c r="A4189" s="311"/>
      <c r="B4189" s="311"/>
      <c r="C4189" s="100" t="s">
        <v>2412</v>
      </c>
    </row>
    <row r="4190" spans="1:3">
      <c r="A4190" s="311"/>
      <c r="B4190" s="311"/>
      <c r="C4190" s="100" t="s">
        <v>2413</v>
      </c>
    </row>
    <row r="4191" spans="1:3">
      <c r="A4191" s="311"/>
      <c r="B4191" s="311"/>
      <c r="C4191" s="100" t="s">
        <v>2414</v>
      </c>
    </row>
    <row r="4192" spans="1:3">
      <c r="A4192" s="311"/>
      <c r="B4192" s="311"/>
      <c r="C4192" s="100" t="s">
        <v>2415</v>
      </c>
    </row>
    <row r="4193" spans="1:3">
      <c r="A4193" s="311"/>
      <c r="B4193" s="311"/>
      <c r="C4193" s="100" t="s">
        <v>1392</v>
      </c>
    </row>
    <row r="4194" spans="1:3" ht="45">
      <c r="A4194" s="311"/>
      <c r="B4194" s="311"/>
      <c r="C4194" s="100" t="s">
        <v>2416</v>
      </c>
    </row>
    <row r="4195" spans="1:3" ht="75">
      <c r="A4195" s="311"/>
      <c r="B4195" s="311"/>
      <c r="C4195" s="100" t="s">
        <v>2417</v>
      </c>
    </row>
    <row r="4196" spans="1:3" ht="45">
      <c r="A4196" s="311"/>
      <c r="B4196" s="311"/>
      <c r="C4196" s="100" t="s">
        <v>2418</v>
      </c>
    </row>
    <row r="4197" spans="1:3" ht="30">
      <c r="A4197" s="311"/>
      <c r="B4197" s="311"/>
      <c r="C4197" s="100" t="s">
        <v>2419</v>
      </c>
    </row>
    <row r="4198" spans="1:3" ht="45">
      <c r="A4198" s="311"/>
      <c r="B4198" s="311"/>
      <c r="C4198" s="100" t="s">
        <v>2420</v>
      </c>
    </row>
    <row r="4199" spans="1:3" ht="60">
      <c r="A4199" s="311"/>
      <c r="B4199" s="311"/>
      <c r="C4199" s="100" t="s">
        <v>1658</v>
      </c>
    </row>
    <row r="4200" spans="1:3">
      <c r="A4200" s="311"/>
      <c r="B4200" s="311"/>
      <c r="C4200" s="100" t="s">
        <v>1355</v>
      </c>
    </row>
    <row r="4201" spans="1:3" ht="60">
      <c r="A4201" s="311"/>
      <c r="B4201" s="311"/>
      <c r="C4201" s="100" t="s">
        <v>2314</v>
      </c>
    </row>
    <row r="4202" spans="1:3">
      <c r="A4202" s="311"/>
      <c r="B4202" s="311"/>
      <c r="C4202" s="100" t="s">
        <v>1955</v>
      </c>
    </row>
    <row r="4203" spans="1:3">
      <c r="A4203" s="311"/>
      <c r="B4203" s="311"/>
      <c r="C4203" s="100" t="s">
        <v>2010</v>
      </c>
    </row>
    <row r="4204" spans="1:3">
      <c r="A4204" s="311"/>
      <c r="B4204" s="311"/>
      <c r="C4204" s="100" t="s">
        <v>2011</v>
      </c>
    </row>
    <row r="4205" spans="1:3">
      <c r="A4205" s="311"/>
      <c r="B4205" s="311"/>
      <c r="C4205" s="100" t="s">
        <v>2012</v>
      </c>
    </row>
    <row r="4206" spans="1:3" ht="60.75" thickBot="1">
      <c r="A4206" s="312"/>
      <c r="B4206" s="312"/>
      <c r="C4206" s="95" t="s">
        <v>1507</v>
      </c>
    </row>
    <row r="4207" spans="1:3" ht="30">
      <c r="A4207" s="310" t="s">
        <v>604</v>
      </c>
      <c r="B4207" s="310" t="s">
        <v>28</v>
      </c>
      <c r="C4207" s="99" t="s">
        <v>605</v>
      </c>
    </row>
    <row r="4208" spans="1:3" ht="30">
      <c r="A4208" s="311"/>
      <c r="B4208" s="311"/>
      <c r="C4208" s="100" t="s">
        <v>2421</v>
      </c>
    </row>
    <row r="4209" spans="1:3" ht="75">
      <c r="A4209" s="311"/>
      <c r="B4209" s="311"/>
      <c r="C4209" s="100" t="s">
        <v>2422</v>
      </c>
    </row>
    <row r="4210" spans="1:3" ht="30">
      <c r="A4210" s="311"/>
      <c r="B4210" s="311"/>
      <c r="C4210" s="100" t="s">
        <v>2423</v>
      </c>
    </row>
    <row r="4211" spans="1:3" ht="30">
      <c r="A4211" s="311"/>
      <c r="B4211" s="311"/>
      <c r="C4211" s="100" t="s">
        <v>2318</v>
      </c>
    </row>
    <row r="4212" spans="1:3" ht="30">
      <c r="A4212" s="311"/>
      <c r="B4212" s="311"/>
      <c r="C4212" s="100" t="s">
        <v>2424</v>
      </c>
    </row>
    <row r="4213" spans="1:3" ht="75">
      <c r="A4213" s="311"/>
      <c r="B4213" s="311"/>
      <c r="C4213" s="100" t="s">
        <v>2425</v>
      </c>
    </row>
    <row r="4214" spans="1:3">
      <c r="A4214" s="311"/>
      <c r="B4214" s="311"/>
      <c r="C4214" s="100" t="s">
        <v>1355</v>
      </c>
    </row>
    <row r="4215" spans="1:3" ht="90">
      <c r="A4215" s="311"/>
      <c r="B4215" s="311"/>
      <c r="C4215" s="100" t="s">
        <v>2426</v>
      </c>
    </row>
    <row r="4216" spans="1:3" ht="75">
      <c r="A4216" s="311"/>
      <c r="B4216" s="311"/>
      <c r="C4216" s="100" t="s">
        <v>2427</v>
      </c>
    </row>
    <row r="4217" spans="1:3">
      <c r="A4217" s="311"/>
      <c r="B4217" s="311"/>
      <c r="C4217" s="100" t="s">
        <v>1955</v>
      </c>
    </row>
    <row r="4218" spans="1:3">
      <c r="A4218" s="311"/>
      <c r="B4218" s="311"/>
      <c r="C4218" s="100" t="s">
        <v>2010</v>
      </c>
    </row>
    <row r="4219" spans="1:3">
      <c r="A4219" s="311"/>
      <c r="B4219" s="311"/>
      <c r="C4219" s="100" t="s">
        <v>2011</v>
      </c>
    </row>
    <row r="4220" spans="1:3">
      <c r="A4220" s="311"/>
      <c r="B4220" s="311"/>
      <c r="C4220" s="100" t="s">
        <v>2012</v>
      </c>
    </row>
    <row r="4221" spans="1:3" ht="60.75" thickBot="1">
      <c r="A4221" s="312"/>
      <c r="B4221" s="312"/>
      <c r="C4221" s="95" t="s">
        <v>1507</v>
      </c>
    </row>
    <row r="4222" spans="1:3">
      <c r="A4222" s="310" t="s">
        <v>606</v>
      </c>
      <c r="B4222" s="310" t="s">
        <v>25</v>
      </c>
      <c r="C4222" s="99" t="s">
        <v>607</v>
      </c>
    </row>
    <row r="4223" spans="1:3" ht="30">
      <c r="A4223" s="311"/>
      <c r="B4223" s="311"/>
      <c r="C4223" s="100" t="s">
        <v>2428</v>
      </c>
    </row>
    <row r="4224" spans="1:3" ht="45">
      <c r="A4224" s="311"/>
      <c r="B4224" s="311"/>
      <c r="C4224" s="100" t="s">
        <v>2429</v>
      </c>
    </row>
    <row r="4225" spans="1:3">
      <c r="A4225" s="311"/>
      <c r="B4225" s="311"/>
      <c r="C4225" s="100" t="s">
        <v>1355</v>
      </c>
    </row>
    <row r="4226" spans="1:3" ht="60">
      <c r="A4226" s="311"/>
      <c r="B4226" s="311"/>
      <c r="C4226" s="100" t="s">
        <v>2363</v>
      </c>
    </row>
    <row r="4227" spans="1:3">
      <c r="A4227" s="311"/>
      <c r="B4227" s="311"/>
      <c r="C4227" s="100" t="s">
        <v>1955</v>
      </c>
    </row>
    <row r="4228" spans="1:3">
      <c r="A4228" s="311"/>
      <c r="B4228" s="311"/>
      <c r="C4228" s="100" t="s">
        <v>2010</v>
      </c>
    </row>
    <row r="4229" spans="1:3">
      <c r="A4229" s="311"/>
      <c r="B4229" s="311"/>
      <c r="C4229" s="100" t="s">
        <v>2011</v>
      </c>
    </row>
    <row r="4230" spans="1:3">
      <c r="A4230" s="311"/>
      <c r="B4230" s="311"/>
      <c r="C4230" s="100" t="s">
        <v>2012</v>
      </c>
    </row>
    <row r="4231" spans="1:3" ht="60.75" thickBot="1">
      <c r="A4231" s="312"/>
      <c r="B4231" s="312"/>
      <c r="C4231" s="95" t="s">
        <v>1507</v>
      </c>
    </row>
    <row r="4232" spans="1:3">
      <c r="A4232" s="310" t="s">
        <v>608</v>
      </c>
      <c r="B4232" s="310" t="s">
        <v>28</v>
      </c>
      <c r="C4232" s="99" t="s">
        <v>609</v>
      </c>
    </row>
    <row r="4233" spans="1:3" ht="60">
      <c r="A4233" s="311"/>
      <c r="B4233" s="311"/>
      <c r="C4233" s="100" t="s">
        <v>2430</v>
      </c>
    </row>
    <row r="4234" spans="1:3" ht="60">
      <c r="A4234" s="311"/>
      <c r="B4234" s="311"/>
      <c r="C4234" s="100" t="s">
        <v>2431</v>
      </c>
    </row>
    <row r="4235" spans="1:3" ht="30">
      <c r="A4235" s="311"/>
      <c r="B4235" s="311"/>
      <c r="C4235" s="100" t="s">
        <v>2432</v>
      </c>
    </row>
    <row r="4236" spans="1:3" ht="45">
      <c r="A4236" s="311"/>
      <c r="B4236" s="311"/>
      <c r="C4236" s="100" t="s">
        <v>2433</v>
      </c>
    </row>
    <row r="4237" spans="1:3" ht="45">
      <c r="A4237" s="311"/>
      <c r="B4237" s="311"/>
      <c r="C4237" s="100" t="s">
        <v>2434</v>
      </c>
    </row>
    <row r="4238" spans="1:3" ht="30">
      <c r="A4238" s="311"/>
      <c r="B4238" s="311"/>
      <c r="C4238" s="100" t="s">
        <v>2435</v>
      </c>
    </row>
    <row r="4239" spans="1:3" ht="30">
      <c r="A4239" s="311"/>
      <c r="B4239" s="311"/>
      <c r="C4239" s="100" t="s">
        <v>2436</v>
      </c>
    </row>
    <row r="4240" spans="1:3">
      <c r="A4240" s="311"/>
      <c r="B4240" s="311"/>
      <c r="C4240" s="100" t="s">
        <v>2437</v>
      </c>
    </row>
    <row r="4241" spans="1:3">
      <c r="A4241" s="311"/>
      <c r="B4241" s="311"/>
      <c r="C4241" s="100" t="s">
        <v>1355</v>
      </c>
    </row>
    <row r="4242" spans="1:3" ht="60">
      <c r="A4242" s="311"/>
      <c r="B4242" s="311"/>
      <c r="C4242" s="100" t="s">
        <v>2314</v>
      </c>
    </row>
    <row r="4243" spans="1:3">
      <c r="A4243" s="311"/>
      <c r="B4243" s="311"/>
      <c r="C4243" s="100" t="s">
        <v>1955</v>
      </c>
    </row>
    <row r="4244" spans="1:3">
      <c r="A4244" s="311"/>
      <c r="B4244" s="311"/>
      <c r="C4244" s="100" t="s">
        <v>2010</v>
      </c>
    </row>
    <row r="4245" spans="1:3">
      <c r="A4245" s="311"/>
      <c r="B4245" s="311"/>
      <c r="C4245" s="100" t="s">
        <v>2011</v>
      </c>
    </row>
    <row r="4246" spans="1:3">
      <c r="A4246" s="311"/>
      <c r="B4246" s="311"/>
      <c r="C4246" s="100" t="s">
        <v>2012</v>
      </c>
    </row>
    <row r="4247" spans="1:3">
      <c r="A4247" s="311"/>
      <c r="B4247" s="311"/>
      <c r="C4247" s="100" t="s">
        <v>1475</v>
      </c>
    </row>
    <row r="4248" spans="1:3" ht="45.75" thickBot="1">
      <c r="A4248" s="312"/>
      <c r="B4248" s="312"/>
      <c r="C4248" s="95" t="s">
        <v>1358</v>
      </c>
    </row>
    <row r="4249" spans="1:3">
      <c r="A4249" s="310" t="s">
        <v>610</v>
      </c>
      <c r="B4249" s="310" t="s">
        <v>28</v>
      </c>
      <c r="C4249" s="99" t="s">
        <v>611</v>
      </c>
    </row>
    <row r="4250" spans="1:3" ht="60">
      <c r="A4250" s="311"/>
      <c r="B4250" s="311"/>
      <c r="C4250" s="100" t="s">
        <v>2438</v>
      </c>
    </row>
    <row r="4251" spans="1:3" ht="45">
      <c r="A4251" s="311"/>
      <c r="B4251" s="311"/>
      <c r="C4251" s="100" t="s">
        <v>2439</v>
      </c>
    </row>
    <row r="4252" spans="1:3" ht="45">
      <c r="A4252" s="311"/>
      <c r="B4252" s="311"/>
      <c r="C4252" s="100" t="s">
        <v>2440</v>
      </c>
    </row>
    <row r="4253" spans="1:3">
      <c r="A4253" s="311"/>
      <c r="B4253" s="311"/>
      <c r="C4253" s="100" t="s">
        <v>2441</v>
      </c>
    </row>
    <row r="4254" spans="1:3">
      <c r="A4254" s="311"/>
      <c r="B4254" s="311"/>
      <c r="C4254" s="100" t="s">
        <v>2375</v>
      </c>
    </row>
    <row r="4255" spans="1:3">
      <c r="A4255" s="311"/>
      <c r="B4255" s="311"/>
      <c r="C4255" s="100" t="s">
        <v>2376</v>
      </c>
    </row>
    <row r="4256" spans="1:3">
      <c r="A4256" s="311"/>
      <c r="B4256" s="311"/>
      <c r="C4256" s="100" t="s">
        <v>2442</v>
      </c>
    </row>
    <row r="4257" spans="1:3">
      <c r="A4257" s="311"/>
      <c r="B4257" s="311"/>
      <c r="C4257" s="100" t="s">
        <v>2443</v>
      </c>
    </row>
    <row r="4258" spans="1:3">
      <c r="A4258" s="311"/>
      <c r="B4258" s="311"/>
      <c r="C4258" s="100" t="s">
        <v>2444</v>
      </c>
    </row>
    <row r="4259" spans="1:3">
      <c r="A4259" s="311"/>
      <c r="B4259" s="311"/>
      <c r="C4259" s="100" t="s">
        <v>2445</v>
      </c>
    </row>
    <row r="4260" spans="1:3">
      <c r="A4260" s="311"/>
      <c r="B4260" s="311"/>
      <c r="C4260" s="100" t="s">
        <v>2446</v>
      </c>
    </row>
    <row r="4261" spans="1:3">
      <c r="A4261" s="311"/>
      <c r="B4261" s="311"/>
      <c r="C4261" s="100" t="s">
        <v>2447</v>
      </c>
    </row>
    <row r="4262" spans="1:3">
      <c r="A4262" s="311"/>
      <c r="B4262" s="311"/>
      <c r="C4262" s="100" t="s">
        <v>2448</v>
      </c>
    </row>
    <row r="4263" spans="1:3">
      <c r="A4263" s="311"/>
      <c r="B4263" s="311"/>
      <c r="C4263" s="100" t="s">
        <v>2449</v>
      </c>
    </row>
    <row r="4264" spans="1:3" ht="30">
      <c r="A4264" s="311"/>
      <c r="B4264" s="311"/>
      <c r="C4264" s="100" t="s">
        <v>2450</v>
      </c>
    </row>
    <row r="4265" spans="1:3">
      <c r="A4265" s="311"/>
      <c r="B4265" s="311"/>
      <c r="C4265" s="100" t="s">
        <v>2451</v>
      </c>
    </row>
    <row r="4266" spans="1:3">
      <c r="A4266" s="311"/>
      <c r="B4266" s="311"/>
      <c r="C4266" s="100" t="s">
        <v>2452</v>
      </c>
    </row>
    <row r="4267" spans="1:3">
      <c r="A4267" s="311"/>
      <c r="B4267" s="311"/>
      <c r="C4267" s="100" t="s">
        <v>2380</v>
      </c>
    </row>
    <row r="4268" spans="1:3">
      <c r="A4268" s="311"/>
      <c r="B4268" s="311"/>
      <c r="C4268" s="100" t="s">
        <v>2453</v>
      </c>
    </row>
    <row r="4269" spans="1:3">
      <c r="A4269" s="311"/>
      <c r="B4269" s="311"/>
      <c r="C4269" s="100" t="s">
        <v>2454</v>
      </c>
    </row>
    <row r="4270" spans="1:3">
      <c r="A4270" s="311"/>
      <c r="B4270" s="311"/>
      <c r="C4270" s="100" t="s">
        <v>2455</v>
      </c>
    </row>
    <row r="4271" spans="1:3">
      <c r="A4271" s="311"/>
      <c r="B4271" s="311"/>
      <c r="C4271" s="100" t="s">
        <v>2456</v>
      </c>
    </row>
    <row r="4272" spans="1:3">
      <c r="A4272" s="311"/>
      <c r="B4272" s="311"/>
      <c r="C4272" s="100" t="s">
        <v>2457</v>
      </c>
    </row>
    <row r="4273" spans="1:3">
      <c r="A4273" s="311"/>
      <c r="B4273" s="311"/>
      <c r="C4273" s="100" t="s">
        <v>2458</v>
      </c>
    </row>
    <row r="4274" spans="1:3" ht="30">
      <c r="A4274" s="311"/>
      <c r="B4274" s="311"/>
      <c r="C4274" s="100" t="s">
        <v>2459</v>
      </c>
    </row>
    <row r="4275" spans="1:3">
      <c r="A4275" s="311"/>
      <c r="B4275" s="311"/>
      <c r="C4275" s="100" t="s">
        <v>2460</v>
      </c>
    </row>
    <row r="4276" spans="1:3">
      <c r="A4276" s="311"/>
      <c r="B4276" s="311"/>
      <c r="C4276" s="100" t="s">
        <v>2461</v>
      </c>
    </row>
    <row r="4277" spans="1:3">
      <c r="A4277" s="311"/>
      <c r="B4277" s="311"/>
      <c r="C4277" s="100" t="s">
        <v>2462</v>
      </c>
    </row>
    <row r="4278" spans="1:3" ht="30">
      <c r="A4278" s="311"/>
      <c r="B4278" s="311"/>
      <c r="C4278" s="100" t="s">
        <v>2463</v>
      </c>
    </row>
    <row r="4279" spans="1:3" ht="30">
      <c r="A4279" s="311"/>
      <c r="B4279" s="311"/>
      <c r="C4279" s="100" t="s">
        <v>2464</v>
      </c>
    </row>
    <row r="4280" spans="1:3">
      <c r="A4280" s="311"/>
      <c r="B4280" s="311"/>
      <c r="C4280" s="100" t="s">
        <v>2465</v>
      </c>
    </row>
    <row r="4281" spans="1:3">
      <c r="A4281" s="311"/>
      <c r="B4281" s="311"/>
      <c r="C4281" s="100" t="s">
        <v>2466</v>
      </c>
    </row>
    <row r="4282" spans="1:3">
      <c r="A4282" s="311"/>
      <c r="B4282" s="311"/>
      <c r="C4282" s="100" t="s">
        <v>1355</v>
      </c>
    </row>
    <row r="4283" spans="1:3" ht="60">
      <c r="A4283" s="311"/>
      <c r="B4283" s="311"/>
      <c r="C4283" s="100" t="s">
        <v>2314</v>
      </c>
    </row>
    <row r="4284" spans="1:3">
      <c r="A4284" s="311"/>
      <c r="B4284" s="311"/>
      <c r="C4284" s="100" t="s">
        <v>1955</v>
      </c>
    </row>
    <row r="4285" spans="1:3">
      <c r="A4285" s="311"/>
      <c r="B4285" s="311"/>
      <c r="C4285" s="100" t="s">
        <v>2010</v>
      </c>
    </row>
    <row r="4286" spans="1:3">
      <c r="A4286" s="311"/>
      <c r="B4286" s="311"/>
      <c r="C4286" s="100" t="s">
        <v>2011</v>
      </c>
    </row>
    <row r="4287" spans="1:3">
      <c r="A4287" s="311"/>
      <c r="B4287" s="311"/>
      <c r="C4287" s="100" t="s">
        <v>2012</v>
      </c>
    </row>
    <row r="4288" spans="1:3">
      <c r="A4288" s="311"/>
      <c r="B4288" s="311"/>
      <c r="C4288" s="100" t="s">
        <v>1475</v>
      </c>
    </row>
    <row r="4289" spans="1:3" ht="45.75" thickBot="1">
      <c r="A4289" s="312"/>
      <c r="B4289" s="312"/>
      <c r="C4289" s="95" t="s">
        <v>1358</v>
      </c>
    </row>
    <row r="4290" spans="1:3">
      <c r="A4290" s="310" t="s">
        <v>612</v>
      </c>
      <c r="B4290" s="310" t="s">
        <v>25</v>
      </c>
      <c r="C4290" s="99" t="s">
        <v>613</v>
      </c>
    </row>
    <row r="4291" spans="1:3" ht="135">
      <c r="A4291" s="311"/>
      <c r="B4291" s="311"/>
      <c r="C4291" s="100" t="s">
        <v>2467</v>
      </c>
    </row>
    <row r="4292" spans="1:3">
      <c r="A4292" s="311"/>
      <c r="B4292" s="311"/>
      <c r="C4292" s="100" t="s">
        <v>1355</v>
      </c>
    </row>
    <row r="4293" spans="1:3" ht="60">
      <c r="A4293" s="311"/>
      <c r="B4293" s="311"/>
      <c r="C4293" s="100" t="s">
        <v>2363</v>
      </c>
    </row>
    <row r="4294" spans="1:3">
      <c r="A4294" s="311"/>
      <c r="B4294" s="311"/>
      <c r="C4294" s="100" t="s">
        <v>1955</v>
      </c>
    </row>
    <row r="4295" spans="1:3">
      <c r="A4295" s="311"/>
      <c r="B4295" s="311"/>
      <c r="C4295" s="100" t="s">
        <v>2010</v>
      </c>
    </row>
    <row r="4296" spans="1:3">
      <c r="A4296" s="311"/>
      <c r="B4296" s="311"/>
      <c r="C4296" s="100" t="s">
        <v>2011</v>
      </c>
    </row>
    <row r="4297" spans="1:3">
      <c r="A4297" s="311"/>
      <c r="B4297" s="311"/>
      <c r="C4297" s="100" t="s">
        <v>2012</v>
      </c>
    </row>
    <row r="4298" spans="1:3">
      <c r="A4298" s="311"/>
      <c r="B4298" s="311"/>
      <c r="C4298" s="100" t="s">
        <v>1475</v>
      </c>
    </row>
    <row r="4299" spans="1:3" ht="45.75" thickBot="1">
      <c r="A4299" s="312"/>
      <c r="B4299" s="312"/>
      <c r="C4299" s="95" t="s">
        <v>1358</v>
      </c>
    </row>
    <row r="4300" spans="1:3">
      <c r="A4300" s="310" t="s">
        <v>614</v>
      </c>
      <c r="B4300" s="310" t="s">
        <v>25</v>
      </c>
      <c r="C4300" s="99" t="s">
        <v>615</v>
      </c>
    </row>
    <row r="4301" spans="1:3" ht="75">
      <c r="A4301" s="311"/>
      <c r="B4301" s="311"/>
      <c r="C4301" s="100" t="s">
        <v>2468</v>
      </c>
    </row>
    <row r="4302" spans="1:3" ht="30">
      <c r="A4302" s="311"/>
      <c r="B4302" s="311"/>
      <c r="C4302" s="100" t="s">
        <v>2469</v>
      </c>
    </row>
    <row r="4303" spans="1:3">
      <c r="A4303" s="311"/>
      <c r="B4303" s="311"/>
      <c r="C4303" s="100" t="s">
        <v>2437</v>
      </c>
    </row>
    <row r="4304" spans="1:3">
      <c r="A4304" s="311"/>
      <c r="B4304" s="311"/>
      <c r="C4304" s="100" t="s">
        <v>1355</v>
      </c>
    </row>
    <row r="4305" spans="1:3" ht="60">
      <c r="A4305" s="311"/>
      <c r="B4305" s="311"/>
      <c r="C4305" s="100" t="s">
        <v>2363</v>
      </c>
    </row>
    <row r="4306" spans="1:3">
      <c r="A4306" s="311"/>
      <c r="B4306" s="311"/>
      <c r="C4306" s="100" t="s">
        <v>1955</v>
      </c>
    </row>
    <row r="4307" spans="1:3">
      <c r="A4307" s="311"/>
      <c r="B4307" s="311"/>
      <c r="C4307" s="100" t="s">
        <v>2010</v>
      </c>
    </row>
    <row r="4308" spans="1:3">
      <c r="A4308" s="311"/>
      <c r="B4308" s="311"/>
      <c r="C4308" s="100" t="s">
        <v>2011</v>
      </c>
    </row>
    <row r="4309" spans="1:3">
      <c r="A4309" s="311"/>
      <c r="B4309" s="311"/>
      <c r="C4309" s="100" t="s">
        <v>2012</v>
      </c>
    </row>
    <row r="4310" spans="1:3" ht="60.75" thickBot="1">
      <c r="A4310" s="312"/>
      <c r="B4310" s="312"/>
      <c r="C4310" s="95" t="s">
        <v>1507</v>
      </c>
    </row>
    <row r="4311" spans="1:3" ht="30">
      <c r="A4311" s="310" t="s">
        <v>616</v>
      </c>
      <c r="B4311" s="310" t="s">
        <v>2</v>
      </c>
      <c r="C4311" s="99" t="s">
        <v>617</v>
      </c>
    </row>
    <row r="4312" spans="1:3" ht="60">
      <c r="A4312" s="311"/>
      <c r="B4312" s="311"/>
      <c r="C4312" s="100" t="s">
        <v>2470</v>
      </c>
    </row>
    <row r="4313" spans="1:3" ht="30">
      <c r="A4313" s="311"/>
      <c r="B4313" s="311"/>
      <c r="C4313" s="100" t="s">
        <v>2471</v>
      </c>
    </row>
    <row r="4314" spans="1:3" ht="30">
      <c r="A4314" s="311"/>
      <c r="B4314" s="311"/>
      <c r="C4314" s="100" t="s">
        <v>2472</v>
      </c>
    </row>
    <row r="4315" spans="1:3">
      <c r="A4315" s="311"/>
      <c r="B4315" s="311"/>
      <c r="C4315" s="100" t="s">
        <v>2473</v>
      </c>
    </row>
    <row r="4316" spans="1:3">
      <c r="A4316" s="311"/>
      <c r="B4316" s="311"/>
      <c r="C4316" s="100" t="s">
        <v>1355</v>
      </c>
    </row>
    <row r="4317" spans="1:3" ht="75">
      <c r="A4317" s="311"/>
      <c r="B4317" s="311"/>
      <c r="C4317" s="100" t="s">
        <v>2474</v>
      </c>
    </row>
    <row r="4318" spans="1:3">
      <c r="A4318" s="311"/>
      <c r="B4318" s="311"/>
      <c r="C4318" s="100" t="s">
        <v>1955</v>
      </c>
    </row>
    <row r="4319" spans="1:3">
      <c r="A4319" s="311"/>
      <c r="B4319" s="311"/>
      <c r="C4319" s="100" t="s">
        <v>2010</v>
      </c>
    </row>
    <row r="4320" spans="1:3">
      <c r="A4320" s="311"/>
      <c r="B4320" s="311"/>
      <c r="C4320" s="100" t="s">
        <v>2011</v>
      </c>
    </row>
    <row r="4321" spans="1:3">
      <c r="A4321" s="311"/>
      <c r="B4321" s="311"/>
      <c r="C4321" s="100" t="s">
        <v>2012</v>
      </c>
    </row>
    <row r="4322" spans="1:3">
      <c r="A4322" s="311"/>
      <c r="B4322" s="311"/>
      <c r="C4322" s="100" t="s">
        <v>1475</v>
      </c>
    </row>
    <row r="4323" spans="1:3" ht="45.75" thickBot="1">
      <c r="A4323" s="312"/>
      <c r="B4323" s="312"/>
      <c r="C4323" s="95" t="s">
        <v>1358</v>
      </c>
    </row>
    <row r="4324" spans="1:3">
      <c r="A4324" s="310" t="s">
        <v>618</v>
      </c>
      <c r="B4324" s="310" t="s">
        <v>25</v>
      </c>
      <c r="C4324" s="99" t="s">
        <v>619</v>
      </c>
    </row>
    <row r="4325" spans="1:3" ht="204" customHeight="1">
      <c r="A4325" s="311"/>
      <c r="B4325" s="311"/>
      <c r="C4325" s="100" t="s">
        <v>2475</v>
      </c>
    </row>
    <row r="4326" spans="1:3" ht="75">
      <c r="A4326" s="311"/>
      <c r="B4326" s="311"/>
      <c r="C4326" s="100" t="s">
        <v>2476</v>
      </c>
    </row>
    <row r="4327" spans="1:3" ht="90">
      <c r="A4327" s="311"/>
      <c r="B4327" s="311"/>
      <c r="C4327" s="100" t="s">
        <v>2477</v>
      </c>
    </row>
    <row r="4328" spans="1:3" ht="75">
      <c r="A4328" s="311"/>
      <c r="B4328" s="311"/>
      <c r="C4328" s="100" t="s">
        <v>2478</v>
      </c>
    </row>
    <row r="4329" spans="1:3" ht="75">
      <c r="A4329" s="311"/>
      <c r="B4329" s="311"/>
      <c r="C4329" s="100" t="s">
        <v>2479</v>
      </c>
    </row>
    <row r="4330" spans="1:3">
      <c r="A4330" s="311"/>
      <c r="B4330" s="311"/>
      <c r="C4330" s="100" t="s">
        <v>1355</v>
      </c>
    </row>
    <row r="4331" spans="1:3" ht="75">
      <c r="A4331" s="311"/>
      <c r="B4331" s="311"/>
      <c r="C4331" s="100" t="s">
        <v>2480</v>
      </c>
    </row>
    <row r="4332" spans="1:3">
      <c r="A4332" s="311"/>
      <c r="B4332" s="311"/>
      <c r="C4332" s="100" t="s">
        <v>1955</v>
      </c>
    </row>
    <row r="4333" spans="1:3">
      <c r="A4333" s="311"/>
      <c r="B4333" s="311"/>
      <c r="C4333" s="100" t="s">
        <v>2010</v>
      </c>
    </row>
    <row r="4334" spans="1:3">
      <c r="A4334" s="311"/>
      <c r="B4334" s="311"/>
      <c r="C4334" s="100" t="s">
        <v>2011</v>
      </c>
    </row>
    <row r="4335" spans="1:3">
      <c r="A4335" s="311"/>
      <c r="B4335" s="311"/>
      <c r="C4335" s="100" t="s">
        <v>2012</v>
      </c>
    </row>
    <row r="4336" spans="1:3">
      <c r="A4336" s="311"/>
      <c r="B4336" s="311"/>
      <c r="C4336" s="100" t="s">
        <v>1475</v>
      </c>
    </row>
    <row r="4337" spans="1:3" ht="45.75" thickBot="1">
      <c r="A4337" s="312"/>
      <c r="B4337" s="312"/>
      <c r="C4337" s="95" t="s">
        <v>1358</v>
      </c>
    </row>
    <row r="4338" spans="1:3">
      <c r="A4338" s="310" t="s">
        <v>620</v>
      </c>
      <c r="B4338" s="310" t="s">
        <v>33</v>
      </c>
      <c r="C4338" s="99" t="s">
        <v>621</v>
      </c>
    </row>
    <row r="4339" spans="1:3" ht="225">
      <c r="A4339" s="311"/>
      <c r="B4339" s="311"/>
      <c r="C4339" s="100" t="s">
        <v>2481</v>
      </c>
    </row>
    <row r="4340" spans="1:3" ht="75">
      <c r="A4340" s="311"/>
      <c r="B4340" s="311"/>
      <c r="C4340" s="100" t="s">
        <v>2476</v>
      </c>
    </row>
    <row r="4341" spans="1:3" ht="90">
      <c r="A4341" s="311"/>
      <c r="B4341" s="311"/>
      <c r="C4341" s="100" t="s">
        <v>2482</v>
      </c>
    </row>
    <row r="4342" spans="1:3" ht="75">
      <c r="A4342" s="311"/>
      <c r="B4342" s="311"/>
      <c r="C4342" s="100" t="s">
        <v>2483</v>
      </c>
    </row>
    <row r="4343" spans="1:3" ht="75">
      <c r="A4343" s="311"/>
      <c r="B4343" s="311"/>
      <c r="C4343" s="100" t="s">
        <v>2479</v>
      </c>
    </row>
    <row r="4344" spans="1:3">
      <c r="A4344" s="311"/>
      <c r="B4344" s="311"/>
      <c r="C4344" s="100" t="s">
        <v>1355</v>
      </c>
    </row>
    <row r="4345" spans="1:3" ht="75">
      <c r="A4345" s="311"/>
      <c r="B4345" s="311"/>
      <c r="C4345" s="100" t="s">
        <v>2484</v>
      </c>
    </row>
    <row r="4346" spans="1:3">
      <c r="A4346" s="311"/>
      <c r="B4346" s="311"/>
      <c r="C4346" s="100" t="s">
        <v>1955</v>
      </c>
    </row>
    <row r="4347" spans="1:3">
      <c r="A4347" s="311"/>
      <c r="B4347" s="311"/>
      <c r="C4347" s="100" t="s">
        <v>2010</v>
      </c>
    </row>
    <row r="4348" spans="1:3">
      <c r="A4348" s="311"/>
      <c r="B4348" s="311"/>
      <c r="C4348" s="100" t="s">
        <v>2011</v>
      </c>
    </row>
    <row r="4349" spans="1:3">
      <c r="A4349" s="311"/>
      <c r="B4349" s="311"/>
      <c r="C4349" s="100" t="s">
        <v>2012</v>
      </c>
    </row>
    <row r="4350" spans="1:3">
      <c r="A4350" s="311"/>
      <c r="B4350" s="311"/>
      <c r="C4350" s="100" t="s">
        <v>1475</v>
      </c>
    </row>
    <row r="4351" spans="1:3" ht="45.75" thickBot="1">
      <c r="A4351" s="312"/>
      <c r="B4351" s="312"/>
      <c r="C4351" s="95" t="s">
        <v>1358</v>
      </c>
    </row>
    <row r="4352" spans="1:3" ht="30">
      <c r="A4352" s="310" t="s">
        <v>622</v>
      </c>
      <c r="B4352" s="310" t="s">
        <v>28</v>
      </c>
      <c r="C4352" s="99" t="s">
        <v>623</v>
      </c>
    </row>
    <row r="4353" spans="1:3" ht="150">
      <c r="A4353" s="311"/>
      <c r="B4353" s="311"/>
      <c r="C4353" s="100" t="s">
        <v>2485</v>
      </c>
    </row>
    <row r="4354" spans="1:3" ht="75">
      <c r="A4354" s="311"/>
      <c r="B4354" s="311"/>
      <c r="C4354" s="100" t="s">
        <v>2486</v>
      </c>
    </row>
    <row r="4355" spans="1:3" ht="90">
      <c r="A4355" s="311"/>
      <c r="B4355" s="311"/>
      <c r="C4355" s="100" t="s">
        <v>2487</v>
      </c>
    </row>
    <row r="4356" spans="1:3" ht="120">
      <c r="A4356" s="311"/>
      <c r="B4356" s="311"/>
      <c r="C4356" s="100" t="s">
        <v>2488</v>
      </c>
    </row>
    <row r="4357" spans="1:3" ht="90">
      <c r="A4357" s="311"/>
      <c r="B4357" s="311"/>
      <c r="C4357" s="100" t="s">
        <v>2489</v>
      </c>
    </row>
    <row r="4358" spans="1:3" ht="120">
      <c r="A4358" s="311"/>
      <c r="B4358" s="311"/>
      <c r="C4358" s="100" t="s">
        <v>2490</v>
      </c>
    </row>
    <row r="4359" spans="1:3" ht="105">
      <c r="A4359" s="311"/>
      <c r="B4359" s="311"/>
      <c r="C4359" s="100" t="s">
        <v>2491</v>
      </c>
    </row>
    <row r="4360" spans="1:3">
      <c r="A4360" s="311"/>
      <c r="B4360" s="311"/>
      <c r="C4360" s="100" t="s">
        <v>1355</v>
      </c>
    </row>
    <row r="4361" spans="1:3" ht="75">
      <c r="A4361" s="311"/>
      <c r="B4361" s="311"/>
      <c r="C4361" s="100" t="s">
        <v>2492</v>
      </c>
    </row>
    <row r="4362" spans="1:3">
      <c r="A4362" s="311"/>
      <c r="B4362" s="311"/>
      <c r="C4362" s="100" t="s">
        <v>1955</v>
      </c>
    </row>
    <row r="4363" spans="1:3">
      <c r="A4363" s="311"/>
      <c r="B4363" s="311"/>
      <c r="C4363" s="100" t="s">
        <v>2010</v>
      </c>
    </row>
    <row r="4364" spans="1:3">
      <c r="A4364" s="311"/>
      <c r="B4364" s="311"/>
      <c r="C4364" s="100" t="s">
        <v>2011</v>
      </c>
    </row>
    <row r="4365" spans="1:3">
      <c r="A4365" s="311"/>
      <c r="B4365" s="311"/>
      <c r="C4365" s="100" t="s">
        <v>2012</v>
      </c>
    </row>
    <row r="4366" spans="1:3">
      <c r="A4366" s="311"/>
      <c r="B4366" s="311"/>
      <c r="C4366" s="100" t="s">
        <v>1475</v>
      </c>
    </row>
    <row r="4367" spans="1:3" ht="45.75" thickBot="1">
      <c r="A4367" s="312"/>
      <c r="B4367" s="312"/>
      <c r="C4367" s="95" t="s">
        <v>1358</v>
      </c>
    </row>
    <row r="4368" spans="1:3">
      <c r="A4368" s="310" t="s">
        <v>625</v>
      </c>
      <c r="B4368" s="310" t="s">
        <v>28</v>
      </c>
      <c r="C4368" s="99" t="s">
        <v>626</v>
      </c>
    </row>
    <row r="4369" spans="1:3" ht="60">
      <c r="A4369" s="311"/>
      <c r="B4369" s="311"/>
      <c r="C4369" s="100" t="s">
        <v>2493</v>
      </c>
    </row>
    <row r="4370" spans="1:3" ht="90">
      <c r="A4370" s="311"/>
      <c r="B4370" s="311"/>
      <c r="C4370" s="100" t="s">
        <v>2494</v>
      </c>
    </row>
    <row r="4371" spans="1:3">
      <c r="A4371" s="311"/>
      <c r="B4371" s="311"/>
      <c r="C4371" s="100" t="s">
        <v>1355</v>
      </c>
    </row>
    <row r="4372" spans="1:3" ht="60">
      <c r="A4372" s="311"/>
      <c r="B4372" s="311"/>
      <c r="C4372" s="100" t="s">
        <v>2314</v>
      </c>
    </row>
    <row r="4373" spans="1:3">
      <c r="A4373" s="311"/>
      <c r="B4373" s="311"/>
      <c r="C4373" s="100" t="s">
        <v>1955</v>
      </c>
    </row>
    <row r="4374" spans="1:3">
      <c r="A4374" s="311"/>
      <c r="B4374" s="311"/>
      <c r="C4374" s="100" t="s">
        <v>2010</v>
      </c>
    </row>
    <row r="4375" spans="1:3">
      <c r="A4375" s="311"/>
      <c r="B4375" s="311"/>
      <c r="C4375" s="100" t="s">
        <v>2011</v>
      </c>
    </row>
    <row r="4376" spans="1:3">
      <c r="A4376" s="311"/>
      <c r="B4376" s="311"/>
      <c r="C4376" s="100" t="s">
        <v>2012</v>
      </c>
    </row>
    <row r="4377" spans="1:3" ht="60.75" thickBot="1">
      <c r="A4377" s="312"/>
      <c r="B4377" s="312"/>
      <c r="C4377" s="95" t="s">
        <v>1507</v>
      </c>
    </row>
    <row r="4378" spans="1:3">
      <c r="A4378" s="310" t="s">
        <v>627</v>
      </c>
      <c r="B4378" s="310" t="s">
        <v>25</v>
      </c>
      <c r="C4378" s="99" t="s">
        <v>628</v>
      </c>
    </row>
    <row r="4379" spans="1:3" ht="30">
      <c r="A4379" s="311"/>
      <c r="B4379" s="311"/>
      <c r="C4379" s="100" t="s">
        <v>2495</v>
      </c>
    </row>
    <row r="4380" spans="1:3">
      <c r="A4380" s="311"/>
      <c r="B4380" s="311"/>
      <c r="C4380" s="100" t="s">
        <v>2496</v>
      </c>
    </row>
    <row r="4381" spans="1:3">
      <c r="A4381" s="311"/>
      <c r="B4381" s="311"/>
      <c r="C4381" s="100" t="s">
        <v>2497</v>
      </c>
    </row>
    <row r="4382" spans="1:3">
      <c r="A4382" s="311"/>
      <c r="B4382" s="311"/>
      <c r="C4382" s="100" t="s">
        <v>2498</v>
      </c>
    </row>
    <row r="4383" spans="1:3">
      <c r="A4383" s="311"/>
      <c r="B4383" s="311"/>
      <c r="C4383" s="100" t="s">
        <v>2499</v>
      </c>
    </row>
    <row r="4384" spans="1:3">
      <c r="A4384" s="311"/>
      <c r="B4384" s="311"/>
      <c r="C4384" s="100" t="s">
        <v>2500</v>
      </c>
    </row>
    <row r="4385" spans="1:3">
      <c r="A4385" s="311"/>
      <c r="B4385" s="311"/>
      <c r="C4385" s="100" t="s">
        <v>2501</v>
      </c>
    </row>
    <row r="4386" spans="1:3">
      <c r="A4386" s="311"/>
      <c r="B4386" s="311"/>
      <c r="C4386" s="100" t="s">
        <v>2502</v>
      </c>
    </row>
    <row r="4387" spans="1:3">
      <c r="A4387" s="311"/>
      <c r="B4387" s="311"/>
      <c r="C4387" s="100" t="s">
        <v>2503</v>
      </c>
    </row>
    <row r="4388" spans="1:3">
      <c r="A4388" s="311"/>
      <c r="B4388" s="311"/>
      <c r="C4388" s="100" t="s">
        <v>2371</v>
      </c>
    </row>
    <row r="4389" spans="1:3">
      <c r="A4389" s="311"/>
      <c r="B4389" s="311"/>
      <c r="C4389" s="100" t="s">
        <v>2504</v>
      </c>
    </row>
    <row r="4390" spans="1:3">
      <c r="A4390" s="311"/>
      <c r="B4390" s="311"/>
      <c r="C4390" s="100" t="s">
        <v>2505</v>
      </c>
    </row>
    <row r="4391" spans="1:3">
      <c r="A4391" s="311"/>
      <c r="B4391" s="311"/>
      <c r="C4391" s="100" t="s">
        <v>2506</v>
      </c>
    </row>
    <row r="4392" spans="1:3">
      <c r="A4392" s="311"/>
      <c r="B4392" s="311"/>
      <c r="C4392" s="100" t="s">
        <v>2507</v>
      </c>
    </row>
    <row r="4393" spans="1:3">
      <c r="A4393" s="311"/>
      <c r="B4393" s="311"/>
      <c r="C4393" s="100" t="s">
        <v>2508</v>
      </c>
    </row>
    <row r="4394" spans="1:3">
      <c r="A4394" s="311"/>
      <c r="B4394" s="311"/>
      <c r="C4394" s="100" t="s">
        <v>2509</v>
      </c>
    </row>
    <row r="4395" spans="1:3">
      <c r="A4395" s="311"/>
      <c r="B4395" s="311"/>
      <c r="C4395" s="100" t="s">
        <v>2510</v>
      </c>
    </row>
    <row r="4396" spans="1:3">
      <c r="A4396" s="311"/>
      <c r="B4396" s="311"/>
      <c r="C4396" s="100" t="s">
        <v>2511</v>
      </c>
    </row>
    <row r="4397" spans="1:3">
      <c r="A4397" s="311"/>
      <c r="B4397" s="311"/>
      <c r="C4397" s="100" t="s">
        <v>2512</v>
      </c>
    </row>
    <row r="4398" spans="1:3">
      <c r="A4398" s="311"/>
      <c r="B4398" s="311"/>
      <c r="C4398" s="100" t="s">
        <v>2513</v>
      </c>
    </row>
    <row r="4399" spans="1:3">
      <c r="A4399" s="311"/>
      <c r="B4399" s="311"/>
      <c r="C4399" s="100" t="s">
        <v>2514</v>
      </c>
    </row>
    <row r="4400" spans="1:3" ht="45">
      <c r="A4400" s="311"/>
      <c r="B4400" s="311"/>
      <c r="C4400" s="100" t="s">
        <v>2515</v>
      </c>
    </row>
    <row r="4401" spans="1:3">
      <c r="A4401" s="311"/>
      <c r="B4401" s="311"/>
      <c r="C4401" s="100" t="s">
        <v>2516</v>
      </c>
    </row>
    <row r="4402" spans="1:3">
      <c r="A4402" s="311"/>
      <c r="B4402" s="311"/>
      <c r="C4402" s="100" t="s">
        <v>2517</v>
      </c>
    </row>
    <row r="4403" spans="1:3">
      <c r="A4403" s="311"/>
      <c r="B4403" s="311"/>
      <c r="C4403" s="100" t="s">
        <v>2518</v>
      </c>
    </row>
    <row r="4404" spans="1:3">
      <c r="A4404" s="311"/>
      <c r="B4404" s="311"/>
      <c r="C4404" s="100" t="s">
        <v>2519</v>
      </c>
    </row>
    <row r="4405" spans="1:3">
      <c r="A4405" s="311"/>
      <c r="B4405" s="311"/>
      <c r="C4405" s="100" t="s">
        <v>2520</v>
      </c>
    </row>
    <row r="4406" spans="1:3">
      <c r="A4406" s="311"/>
      <c r="B4406" s="311"/>
      <c r="C4406" s="100" t="s">
        <v>2521</v>
      </c>
    </row>
    <row r="4407" spans="1:3">
      <c r="A4407" s="311"/>
      <c r="B4407" s="311"/>
      <c r="C4407" s="100" t="s">
        <v>2522</v>
      </c>
    </row>
    <row r="4408" spans="1:3">
      <c r="A4408" s="311"/>
      <c r="B4408" s="311"/>
      <c r="C4408" s="100" t="s">
        <v>2523</v>
      </c>
    </row>
    <row r="4409" spans="1:3">
      <c r="A4409" s="311"/>
      <c r="B4409" s="311"/>
      <c r="C4409" s="100" t="s">
        <v>2524</v>
      </c>
    </row>
    <row r="4410" spans="1:3" ht="30">
      <c r="A4410" s="311"/>
      <c r="B4410" s="311"/>
      <c r="C4410" s="100" t="s">
        <v>2525</v>
      </c>
    </row>
    <row r="4411" spans="1:3" ht="45">
      <c r="A4411" s="311"/>
      <c r="B4411" s="311"/>
      <c r="C4411" s="100" t="s">
        <v>2526</v>
      </c>
    </row>
    <row r="4412" spans="1:3">
      <c r="A4412" s="311"/>
      <c r="B4412" s="311"/>
      <c r="C4412" s="100" t="s">
        <v>1355</v>
      </c>
    </row>
    <row r="4413" spans="1:3" ht="60">
      <c r="A4413" s="311"/>
      <c r="B4413" s="311"/>
      <c r="C4413" s="100" t="s">
        <v>2363</v>
      </c>
    </row>
    <row r="4414" spans="1:3">
      <c r="A4414" s="311"/>
      <c r="B4414" s="311"/>
      <c r="C4414" s="100" t="s">
        <v>1955</v>
      </c>
    </row>
    <row r="4415" spans="1:3">
      <c r="A4415" s="311"/>
      <c r="B4415" s="311"/>
      <c r="C4415" s="100" t="s">
        <v>2010</v>
      </c>
    </row>
    <row r="4416" spans="1:3">
      <c r="A4416" s="311"/>
      <c r="B4416" s="311"/>
      <c r="C4416" s="100" t="s">
        <v>2011</v>
      </c>
    </row>
    <row r="4417" spans="1:3">
      <c r="A4417" s="311"/>
      <c r="B4417" s="311"/>
      <c r="C4417" s="100" t="s">
        <v>2012</v>
      </c>
    </row>
    <row r="4418" spans="1:3">
      <c r="A4418" s="311"/>
      <c r="B4418" s="311"/>
      <c r="C4418" s="100" t="s">
        <v>1475</v>
      </c>
    </row>
    <row r="4419" spans="1:3" ht="45.75" thickBot="1">
      <c r="A4419" s="312"/>
      <c r="B4419" s="312"/>
      <c r="C4419" s="95" t="s">
        <v>1358</v>
      </c>
    </row>
    <row r="4420" spans="1:3">
      <c r="A4420" s="310" t="s">
        <v>629</v>
      </c>
      <c r="B4420" s="310" t="s">
        <v>28</v>
      </c>
      <c r="C4420" s="99" t="s">
        <v>630</v>
      </c>
    </row>
    <row r="4421" spans="1:3" ht="30">
      <c r="A4421" s="311"/>
      <c r="B4421" s="311"/>
      <c r="C4421" s="100" t="s">
        <v>2527</v>
      </c>
    </row>
    <row r="4422" spans="1:3">
      <c r="A4422" s="311"/>
      <c r="B4422" s="311"/>
      <c r="C4422" s="100" t="s">
        <v>2497</v>
      </c>
    </row>
    <row r="4423" spans="1:3">
      <c r="A4423" s="311"/>
      <c r="B4423" s="311"/>
      <c r="C4423" s="100" t="s">
        <v>2498</v>
      </c>
    </row>
    <row r="4424" spans="1:3">
      <c r="A4424" s="311"/>
      <c r="B4424" s="311"/>
      <c r="C4424" s="100" t="s">
        <v>2499</v>
      </c>
    </row>
    <row r="4425" spans="1:3">
      <c r="A4425" s="311"/>
      <c r="B4425" s="311"/>
      <c r="C4425" s="100" t="s">
        <v>2500</v>
      </c>
    </row>
    <row r="4426" spans="1:3">
      <c r="A4426" s="311"/>
      <c r="B4426" s="311"/>
      <c r="C4426" s="100" t="s">
        <v>2501</v>
      </c>
    </row>
    <row r="4427" spans="1:3">
      <c r="A4427" s="311"/>
      <c r="B4427" s="311"/>
      <c r="C4427" s="100" t="s">
        <v>2502</v>
      </c>
    </row>
    <row r="4428" spans="1:3">
      <c r="A4428" s="311"/>
      <c r="B4428" s="311"/>
      <c r="C4428" s="100" t="s">
        <v>2503</v>
      </c>
    </row>
    <row r="4429" spans="1:3">
      <c r="A4429" s="311"/>
      <c r="B4429" s="311"/>
      <c r="C4429" s="100" t="s">
        <v>2371</v>
      </c>
    </row>
    <row r="4430" spans="1:3">
      <c r="A4430" s="311"/>
      <c r="B4430" s="311"/>
      <c r="C4430" s="100" t="s">
        <v>2372</v>
      </c>
    </row>
    <row r="4431" spans="1:3">
      <c r="A4431" s="311"/>
      <c r="B4431" s="311"/>
      <c r="C4431" s="100" t="s">
        <v>2528</v>
      </c>
    </row>
    <row r="4432" spans="1:3">
      <c r="A4432" s="311"/>
      <c r="B4432" s="311"/>
      <c r="C4432" s="100" t="s">
        <v>2506</v>
      </c>
    </row>
    <row r="4433" spans="1:3">
      <c r="A4433" s="311"/>
      <c r="B4433" s="311"/>
      <c r="C4433" s="100" t="s">
        <v>2507</v>
      </c>
    </row>
    <row r="4434" spans="1:3">
      <c r="A4434" s="311"/>
      <c r="B4434" s="311"/>
      <c r="C4434" s="100" t="s">
        <v>2508</v>
      </c>
    </row>
    <row r="4435" spans="1:3">
      <c r="A4435" s="311"/>
      <c r="B4435" s="311"/>
      <c r="C4435" s="100" t="s">
        <v>2509</v>
      </c>
    </row>
    <row r="4436" spans="1:3">
      <c r="A4436" s="311"/>
      <c r="B4436" s="311"/>
      <c r="C4436" s="100" t="s">
        <v>2510</v>
      </c>
    </row>
    <row r="4437" spans="1:3">
      <c r="A4437" s="311"/>
      <c r="B4437" s="311"/>
      <c r="C4437" s="100" t="s">
        <v>2511</v>
      </c>
    </row>
    <row r="4438" spans="1:3">
      <c r="A4438" s="311"/>
      <c r="B4438" s="311"/>
      <c r="C4438" s="100" t="s">
        <v>2512</v>
      </c>
    </row>
    <row r="4439" spans="1:3">
      <c r="A4439" s="311"/>
      <c r="B4439" s="311"/>
      <c r="C4439" s="100" t="s">
        <v>2513</v>
      </c>
    </row>
    <row r="4440" spans="1:3">
      <c r="A4440" s="311"/>
      <c r="B4440" s="311"/>
      <c r="C4440" s="100" t="s">
        <v>2514</v>
      </c>
    </row>
    <row r="4441" spans="1:3" ht="45">
      <c r="A4441" s="311"/>
      <c r="B4441" s="311"/>
      <c r="C4441" s="100" t="s">
        <v>2515</v>
      </c>
    </row>
    <row r="4442" spans="1:3">
      <c r="A4442" s="311"/>
      <c r="B4442" s="311"/>
      <c r="C4442" s="100" t="s">
        <v>2516</v>
      </c>
    </row>
    <row r="4443" spans="1:3">
      <c r="A4443" s="311"/>
      <c r="B4443" s="311"/>
      <c r="C4443" s="100" t="s">
        <v>2517</v>
      </c>
    </row>
    <row r="4444" spans="1:3">
      <c r="A4444" s="311"/>
      <c r="B4444" s="311"/>
      <c r="C4444" s="100" t="s">
        <v>2529</v>
      </c>
    </row>
    <row r="4445" spans="1:3">
      <c r="A4445" s="311"/>
      <c r="B4445" s="311"/>
      <c r="C4445" s="100" t="s">
        <v>2530</v>
      </c>
    </row>
    <row r="4446" spans="1:3">
      <c r="A4446" s="311"/>
      <c r="B4446" s="311"/>
      <c r="C4446" s="100" t="s">
        <v>2520</v>
      </c>
    </row>
    <row r="4447" spans="1:3">
      <c r="A4447" s="311"/>
      <c r="B4447" s="311"/>
      <c r="C4447" s="100" t="s">
        <v>2521</v>
      </c>
    </row>
    <row r="4448" spans="1:3">
      <c r="A4448" s="311"/>
      <c r="B4448" s="311"/>
      <c r="C4448" s="100" t="s">
        <v>2522</v>
      </c>
    </row>
    <row r="4449" spans="1:3">
      <c r="A4449" s="311"/>
      <c r="B4449" s="311"/>
      <c r="C4449" s="100" t="s">
        <v>2523</v>
      </c>
    </row>
    <row r="4450" spans="1:3">
      <c r="A4450" s="311"/>
      <c r="B4450" s="311"/>
      <c r="C4450" s="100" t="s">
        <v>2524</v>
      </c>
    </row>
    <row r="4451" spans="1:3" ht="30">
      <c r="A4451" s="311"/>
      <c r="B4451" s="311"/>
      <c r="C4451" s="100" t="s">
        <v>2531</v>
      </c>
    </row>
    <row r="4452" spans="1:3" ht="45">
      <c r="A4452" s="311"/>
      <c r="B4452" s="311"/>
      <c r="C4452" s="100" t="s">
        <v>2526</v>
      </c>
    </row>
    <row r="4453" spans="1:3">
      <c r="A4453" s="311"/>
      <c r="B4453" s="311"/>
      <c r="C4453" s="100" t="s">
        <v>1355</v>
      </c>
    </row>
    <row r="4454" spans="1:3" ht="60">
      <c r="A4454" s="311"/>
      <c r="B4454" s="311"/>
      <c r="C4454" s="100" t="s">
        <v>2314</v>
      </c>
    </row>
    <row r="4455" spans="1:3">
      <c r="A4455" s="311"/>
      <c r="B4455" s="311"/>
      <c r="C4455" s="100" t="s">
        <v>1955</v>
      </c>
    </row>
    <row r="4456" spans="1:3">
      <c r="A4456" s="311"/>
      <c r="B4456" s="311"/>
      <c r="C4456" s="100" t="s">
        <v>2010</v>
      </c>
    </row>
    <row r="4457" spans="1:3">
      <c r="A4457" s="311"/>
      <c r="B4457" s="311"/>
      <c r="C4457" s="100" t="s">
        <v>2011</v>
      </c>
    </row>
    <row r="4458" spans="1:3">
      <c r="A4458" s="311"/>
      <c r="B4458" s="311"/>
      <c r="C4458" s="100" t="s">
        <v>2012</v>
      </c>
    </row>
    <row r="4459" spans="1:3">
      <c r="A4459" s="311"/>
      <c r="B4459" s="311"/>
      <c r="C4459" s="100" t="s">
        <v>1475</v>
      </c>
    </row>
    <row r="4460" spans="1:3" ht="45.75" thickBot="1">
      <c r="A4460" s="312"/>
      <c r="B4460" s="312"/>
      <c r="C4460" s="95" t="s">
        <v>1358</v>
      </c>
    </row>
    <row r="4461" spans="1:3">
      <c r="A4461" s="310" t="s">
        <v>631</v>
      </c>
      <c r="B4461" s="310" t="s">
        <v>28</v>
      </c>
      <c r="C4461" s="99" t="s">
        <v>632</v>
      </c>
    </row>
    <row r="4462" spans="1:3" ht="30">
      <c r="A4462" s="311"/>
      <c r="B4462" s="311"/>
      <c r="C4462" s="100" t="s">
        <v>2532</v>
      </c>
    </row>
    <row r="4463" spans="1:3">
      <c r="A4463" s="311"/>
      <c r="B4463" s="311"/>
      <c r="C4463" s="100" t="s">
        <v>2497</v>
      </c>
    </row>
    <row r="4464" spans="1:3">
      <c r="A4464" s="311"/>
      <c r="B4464" s="311"/>
      <c r="C4464" s="100" t="s">
        <v>2370</v>
      </c>
    </row>
    <row r="4465" spans="1:3">
      <c r="A4465" s="311"/>
      <c r="B4465" s="311"/>
      <c r="C4465" s="100" t="s">
        <v>2499</v>
      </c>
    </row>
    <row r="4466" spans="1:3">
      <c r="A4466" s="311"/>
      <c r="B4466" s="311"/>
      <c r="C4466" s="100" t="s">
        <v>2500</v>
      </c>
    </row>
    <row r="4467" spans="1:3">
      <c r="A4467" s="311"/>
      <c r="B4467" s="311"/>
      <c r="C4467" s="100" t="s">
        <v>2501</v>
      </c>
    </row>
    <row r="4468" spans="1:3">
      <c r="A4468" s="311"/>
      <c r="B4468" s="311"/>
      <c r="C4468" s="100" t="s">
        <v>2502</v>
      </c>
    </row>
    <row r="4469" spans="1:3">
      <c r="A4469" s="311"/>
      <c r="B4469" s="311"/>
      <c r="C4469" s="100" t="s">
        <v>2503</v>
      </c>
    </row>
    <row r="4470" spans="1:3">
      <c r="A4470" s="311"/>
      <c r="B4470" s="311"/>
      <c r="C4470" s="100" t="s">
        <v>2371</v>
      </c>
    </row>
    <row r="4471" spans="1:3">
      <c r="A4471" s="311"/>
      <c r="B4471" s="311"/>
      <c r="C4471" s="100" t="s">
        <v>2372</v>
      </c>
    </row>
    <row r="4472" spans="1:3" ht="45">
      <c r="A4472" s="311"/>
      <c r="B4472" s="311"/>
      <c r="C4472" s="100" t="s">
        <v>2533</v>
      </c>
    </row>
    <row r="4473" spans="1:3">
      <c r="A4473" s="311"/>
      <c r="B4473" s="311"/>
      <c r="C4473" s="100" t="s">
        <v>2506</v>
      </c>
    </row>
    <row r="4474" spans="1:3">
      <c r="A4474" s="311"/>
      <c r="B4474" s="311"/>
      <c r="C4474" s="100" t="s">
        <v>2507</v>
      </c>
    </row>
    <row r="4475" spans="1:3">
      <c r="A4475" s="311"/>
      <c r="B4475" s="311"/>
      <c r="C4475" s="100" t="s">
        <v>2534</v>
      </c>
    </row>
    <row r="4476" spans="1:3">
      <c r="A4476" s="311"/>
      <c r="B4476" s="311"/>
      <c r="C4476" s="100" t="s">
        <v>2535</v>
      </c>
    </row>
    <row r="4477" spans="1:3">
      <c r="A4477" s="311"/>
      <c r="B4477" s="311"/>
      <c r="C4477" s="100" t="s">
        <v>2536</v>
      </c>
    </row>
    <row r="4478" spans="1:3">
      <c r="A4478" s="311"/>
      <c r="B4478" s="311"/>
      <c r="C4478" s="100" t="s">
        <v>2537</v>
      </c>
    </row>
    <row r="4479" spans="1:3">
      <c r="A4479" s="311"/>
      <c r="B4479" s="311"/>
      <c r="C4479" s="100" t="s">
        <v>2538</v>
      </c>
    </row>
    <row r="4480" spans="1:3" ht="30">
      <c r="A4480" s="311"/>
      <c r="B4480" s="311"/>
      <c r="C4480" s="100" t="s">
        <v>2539</v>
      </c>
    </row>
    <row r="4481" spans="1:3" ht="60">
      <c r="A4481" s="311"/>
      <c r="B4481" s="311"/>
      <c r="C4481" s="100" t="s">
        <v>2540</v>
      </c>
    </row>
    <row r="4482" spans="1:3" ht="45">
      <c r="A4482" s="311"/>
      <c r="B4482" s="311"/>
      <c r="C4482" s="100" t="s">
        <v>2541</v>
      </c>
    </row>
    <row r="4483" spans="1:3" ht="60">
      <c r="A4483" s="311"/>
      <c r="B4483" s="311"/>
      <c r="C4483" s="100" t="s">
        <v>2542</v>
      </c>
    </row>
    <row r="4484" spans="1:3">
      <c r="A4484" s="311"/>
      <c r="B4484" s="311"/>
      <c r="C4484" s="100" t="s">
        <v>1355</v>
      </c>
    </row>
    <row r="4485" spans="1:3" ht="60">
      <c r="A4485" s="311"/>
      <c r="B4485" s="311"/>
      <c r="C4485" s="100" t="s">
        <v>2314</v>
      </c>
    </row>
    <row r="4486" spans="1:3">
      <c r="A4486" s="311"/>
      <c r="B4486" s="311"/>
      <c r="C4486" s="100" t="s">
        <v>1955</v>
      </c>
    </row>
    <row r="4487" spans="1:3">
      <c r="A4487" s="311"/>
      <c r="B4487" s="311"/>
      <c r="C4487" s="100" t="s">
        <v>2010</v>
      </c>
    </row>
    <row r="4488" spans="1:3">
      <c r="A4488" s="311"/>
      <c r="B4488" s="311"/>
      <c r="C4488" s="100" t="s">
        <v>2011</v>
      </c>
    </row>
    <row r="4489" spans="1:3">
      <c r="A4489" s="311"/>
      <c r="B4489" s="311"/>
      <c r="C4489" s="100" t="s">
        <v>2012</v>
      </c>
    </row>
    <row r="4490" spans="1:3">
      <c r="A4490" s="311"/>
      <c r="B4490" s="311"/>
      <c r="C4490" s="100" t="s">
        <v>1475</v>
      </c>
    </row>
    <row r="4491" spans="1:3" ht="45.75" thickBot="1">
      <c r="A4491" s="312"/>
      <c r="B4491" s="312"/>
      <c r="C4491" s="95" t="s">
        <v>1358</v>
      </c>
    </row>
    <row r="4492" spans="1:3">
      <c r="A4492" s="310" t="s">
        <v>633</v>
      </c>
      <c r="B4492" s="310" t="s">
        <v>25</v>
      </c>
      <c r="C4492" s="99" t="s">
        <v>634</v>
      </c>
    </row>
    <row r="4493" spans="1:3">
      <c r="A4493" s="311"/>
      <c r="B4493" s="311"/>
      <c r="C4493" s="100" t="s">
        <v>2543</v>
      </c>
    </row>
    <row r="4494" spans="1:3" ht="120">
      <c r="A4494" s="311"/>
      <c r="B4494" s="311"/>
      <c r="C4494" s="100" t="s">
        <v>2544</v>
      </c>
    </row>
    <row r="4495" spans="1:3" ht="75">
      <c r="A4495" s="311"/>
      <c r="B4495" s="311"/>
      <c r="C4495" s="100" t="s">
        <v>2545</v>
      </c>
    </row>
    <row r="4496" spans="1:3">
      <c r="A4496" s="311"/>
      <c r="B4496" s="311"/>
      <c r="C4496" s="100" t="s">
        <v>2546</v>
      </c>
    </row>
    <row r="4497" spans="1:3" ht="105">
      <c r="A4497" s="311"/>
      <c r="B4497" s="311"/>
      <c r="C4497" s="100" t="s">
        <v>2547</v>
      </c>
    </row>
    <row r="4498" spans="1:3" ht="60">
      <c r="A4498" s="311"/>
      <c r="B4498" s="311"/>
      <c r="C4498" s="100" t="s">
        <v>2363</v>
      </c>
    </row>
    <row r="4499" spans="1:3">
      <c r="A4499" s="311"/>
      <c r="B4499" s="311"/>
      <c r="C4499" s="100" t="s">
        <v>1955</v>
      </c>
    </row>
    <row r="4500" spans="1:3">
      <c r="A4500" s="311"/>
      <c r="B4500" s="311"/>
      <c r="C4500" s="100" t="s">
        <v>2010</v>
      </c>
    </row>
    <row r="4501" spans="1:3">
      <c r="A4501" s="311"/>
      <c r="B4501" s="311"/>
      <c r="C4501" s="100" t="s">
        <v>2011</v>
      </c>
    </row>
    <row r="4502" spans="1:3">
      <c r="A4502" s="311"/>
      <c r="B4502" s="311"/>
      <c r="C4502" s="100" t="s">
        <v>2012</v>
      </c>
    </row>
    <row r="4503" spans="1:3">
      <c r="A4503" s="311"/>
      <c r="B4503" s="311"/>
      <c r="C4503" s="100" t="s">
        <v>1475</v>
      </c>
    </row>
    <row r="4504" spans="1:3" ht="45.75" thickBot="1">
      <c r="A4504" s="312"/>
      <c r="B4504" s="312"/>
      <c r="C4504" s="95" t="s">
        <v>1358</v>
      </c>
    </row>
    <row r="4505" spans="1:3">
      <c r="A4505" s="310" t="s">
        <v>635</v>
      </c>
      <c r="B4505" s="310" t="s">
        <v>25</v>
      </c>
      <c r="C4505" s="114" t="s">
        <v>636</v>
      </c>
    </row>
    <row r="4506" spans="1:3" ht="30">
      <c r="A4506" s="311"/>
      <c r="B4506" s="311"/>
      <c r="C4506" s="104" t="s">
        <v>2548</v>
      </c>
    </row>
    <row r="4507" spans="1:3" ht="45">
      <c r="A4507" s="311"/>
      <c r="B4507" s="311"/>
      <c r="C4507" s="104" t="s">
        <v>2549</v>
      </c>
    </row>
    <row r="4508" spans="1:3" ht="30">
      <c r="A4508" s="311"/>
      <c r="B4508" s="311"/>
      <c r="C4508" s="104" t="s">
        <v>2550</v>
      </c>
    </row>
    <row r="4509" spans="1:3">
      <c r="A4509" s="311"/>
      <c r="B4509" s="311"/>
      <c r="C4509" s="104" t="s">
        <v>1355</v>
      </c>
    </row>
    <row r="4510" spans="1:3" ht="225">
      <c r="A4510" s="311"/>
      <c r="B4510" s="311"/>
      <c r="C4510" s="104" t="s">
        <v>2551</v>
      </c>
    </row>
    <row r="4511" spans="1:3">
      <c r="A4511" s="311"/>
      <c r="B4511" s="311"/>
      <c r="C4511" s="104" t="s">
        <v>1955</v>
      </c>
    </row>
    <row r="4512" spans="1:3">
      <c r="A4512" s="311"/>
      <c r="B4512" s="311"/>
      <c r="C4512" s="104" t="s">
        <v>2010</v>
      </c>
    </row>
    <row r="4513" spans="1:3">
      <c r="A4513" s="311"/>
      <c r="B4513" s="311"/>
      <c r="C4513" s="104" t="s">
        <v>2011</v>
      </c>
    </row>
    <row r="4514" spans="1:3">
      <c r="A4514" s="311"/>
      <c r="B4514" s="311"/>
      <c r="C4514" s="104" t="s">
        <v>2012</v>
      </c>
    </row>
    <row r="4515" spans="1:3" ht="60.75" thickBot="1">
      <c r="A4515" s="312"/>
      <c r="B4515" s="312"/>
      <c r="C4515" s="102" t="s">
        <v>1507</v>
      </c>
    </row>
    <row r="4516" spans="1:3">
      <c r="A4516" s="310" t="s">
        <v>637</v>
      </c>
      <c r="B4516" s="310" t="s">
        <v>28</v>
      </c>
      <c r="C4516" s="99" t="s">
        <v>638</v>
      </c>
    </row>
    <row r="4517" spans="1:3" ht="45">
      <c r="A4517" s="311"/>
      <c r="B4517" s="311"/>
      <c r="C4517" s="100" t="s">
        <v>2552</v>
      </c>
    </row>
    <row r="4518" spans="1:3" ht="45">
      <c r="A4518" s="311"/>
      <c r="B4518" s="311"/>
      <c r="C4518" s="100" t="s">
        <v>2549</v>
      </c>
    </row>
    <row r="4519" spans="1:3" ht="30">
      <c r="A4519" s="311"/>
      <c r="B4519" s="311"/>
      <c r="C4519" s="100" t="s">
        <v>2553</v>
      </c>
    </row>
    <row r="4520" spans="1:3">
      <c r="A4520" s="311"/>
      <c r="B4520" s="311"/>
      <c r="C4520" s="100" t="s">
        <v>1355</v>
      </c>
    </row>
    <row r="4521" spans="1:3" ht="60">
      <c r="A4521" s="311"/>
      <c r="B4521" s="311"/>
      <c r="C4521" s="100" t="s">
        <v>2314</v>
      </c>
    </row>
    <row r="4522" spans="1:3">
      <c r="A4522" s="311"/>
      <c r="B4522" s="311"/>
      <c r="C4522" s="100" t="s">
        <v>1955</v>
      </c>
    </row>
    <row r="4523" spans="1:3">
      <c r="A4523" s="311"/>
      <c r="B4523" s="311"/>
      <c r="C4523" s="100" t="s">
        <v>2010</v>
      </c>
    </row>
    <row r="4524" spans="1:3">
      <c r="A4524" s="311"/>
      <c r="B4524" s="311"/>
      <c r="C4524" s="100" t="s">
        <v>2011</v>
      </c>
    </row>
    <row r="4525" spans="1:3">
      <c r="A4525" s="311"/>
      <c r="B4525" s="311"/>
      <c r="C4525" s="100" t="s">
        <v>2012</v>
      </c>
    </row>
    <row r="4526" spans="1:3">
      <c r="A4526" s="311"/>
      <c r="B4526" s="311"/>
      <c r="C4526" s="100" t="s">
        <v>1475</v>
      </c>
    </row>
    <row r="4527" spans="1:3" ht="45.75" thickBot="1">
      <c r="A4527" s="312"/>
      <c r="B4527" s="312"/>
      <c r="C4527" s="95" t="s">
        <v>1358</v>
      </c>
    </row>
    <row r="4528" spans="1:3">
      <c r="A4528" s="310" t="s">
        <v>639</v>
      </c>
      <c r="B4528" s="310" t="s">
        <v>25</v>
      </c>
      <c r="C4528" s="99" t="s">
        <v>640</v>
      </c>
    </row>
    <row r="4529" spans="1:3" ht="45">
      <c r="A4529" s="311"/>
      <c r="B4529" s="311"/>
      <c r="C4529" s="100" t="s">
        <v>2554</v>
      </c>
    </row>
    <row r="4530" spans="1:3" ht="45">
      <c r="A4530" s="311"/>
      <c r="B4530" s="311"/>
      <c r="C4530" s="100" t="s">
        <v>2549</v>
      </c>
    </row>
    <row r="4531" spans="1:3" ht="30">
      <c r="A4531" s="311"/>
      <c r="B4531" s="311"/>
      <c r="C4531" s="100" t="s">
        <v>2550</v>
      </c>
    </row>
    <row r="4532" spans="1:3">
      <c r="A4532" s="311"/>
      <c r="B4532" s="311"/>
      <c r="C4532" s="100" t="s">
        <v>1355</v>
      </c>
    </row>
    <row r="4533" spans="1:3" ht="60">
      <c r="A4533" s="311"/>
      <c r="B4533" s="311"/>
      <c r="C4533" s="100" t="s">
        <v>2363</v>
      </c>
    </row>
    <row r="4534" spans="1:3">
      <c r="A4534" s="311"/>
      <c r="B4534" s="311"/>
      <c r="C4534" s="100" t="s">
        <v>1955</v>
      </c>
    </row>
    <row r="4535" spans="1:3">
      <c r="A4535" s="311"/>
      <c r="B4535" s="311"/>
      <c r="C4535" s="100" t="s">
        <v>2010</v>
      </c>
    </row>
    <row r="4536" spans="1:3">
      <c r="A4536" s="311"/>
      <c r="B4536" s="311"/>
      <c r="C4536" s="100" t="s">
        <v>2011</v>
      </c>
    </row>
    <row r="4537" spans="1:3">
      <c r="A4537" s="311"/>
      <c r="B4537" s="311"/>
      <c r="C4537" s="100" t="s">
        <v>2012</v>
      </c>
    </row>
    <row r="4538" spans="1:3">
      <c r="A4538" s="311"/>
      <c r="B4538" s="311"/>
      <c r="C4538" s="100" t="s">
        <v>1475</v>
      </c>
    </row>
    <row r="4539" spans="1:3" ht="45.75" thickBot="1">
      <c r="A4539" s="312"/>
      <c r="B4539" s="312"/>
      <c r="C4539" s="95" t="s">
        <v>1358</v>
      </c>
    </row>
    <row r="4540" spans="1:3">
      <c r="A4540" s="310" t="s">
        <v>641</v>
      </c>
      <c r="B4540" s="310" t="s">
        <v>25</v>
      </c>
      <c r="C4540" s="99" t="s">
        <v>642</v>
      </c>
    </row>
    <row r="4541" spans="1:3" ht="30">
      <c r="A4541" s="311"/>
      <c r="B4541" s="311"/>
      <c r="C4541" s="100" t="s">
        <v>2555</v>
      </c>
    </row>
    <row r="4542" spans="1:3" ht="45">
      <c r="A4542" s="311"/>
      <c r="B4542" s="311"/>
      <c r="C4542" s="100" t="s">
        <v>2549</v>
      </c>
    </row>
    <row r="4543" spans="1:3" ht="30">
      <c r="A4543" s="311"/>
      <c r="B4543" s="311"/>
      <c r="C4543" s="100" t="s">
        <v>2550</v>
      </c>
    </row>
    <row r="4544" spans="1:3">
      <c r="A4544" s="311"/>
      <c r="B4544" s="311"/>
      <c r="C4544" s="100" t="s">
        <v>1355</v>
      </c>
    </row>
    <row r="4545" spans="1:3" ht="60">
      <c r="A4545" s="311"/>
      <c r="B4545" s="311"/>
      <c r="C4545" s="100" t="s">
        <v>2363</v>
      </c>
    </row>
    <row r="4546" spans="1:3">
      <c r="A4546" s="311"/>
      <c r="B4546" s="311"/>
      <c r="C4546" s="100" t="s">
        <v>1955</v>
      </c>
    </row>
    <row r="4547" spans="1:3">
      <c r="A4547" s="311"/>
      <c r="B4547" s="311"/>
      <c r="C4547" s="100" t="s">
        <v>2010</v>
      </c>
    </row>
    <row r="4548" spans="1:3">
      <c r="A4548" s="311"/>
      <c r="B4548" s="311"/>
      <c r="C4548" s="100" t="s">
        <v>2011</v>
      </c>
    </row>
    <row r="4549" spans="1:3">
      <c r="A4549" s="311"/>
      <c r="B4549" s="311"/>
      <c r="C4549" s="100" t="s">
        <v>2012</v>
      </c>
    </row>
    <row r="4550" spans="1:3" ht="60.75" thickBot="1">
      <c r="A4550" s="312"/>
      <c r="B4550" s="312"/>
      <c r="C4550" s="95" t="s">
        <v>1507</v>
      </c>
    </row>
    <row r="4551" spans="1:3">
      <c r="A4551" s="310" t="s">
        <v>643</v>
      </c>
      <c r="B4551" s="310" t="s">
        <v>28</v>
      </c>
      <c r="C4551" s="99" t="s">
        <v>644</v>
      </c>
    </row>
    <row r="4552" spans="1:3" ht="60">
      <c r="A4552" s="311"/>
      <c r="B4552" s="311"/>
      <c r="C4552" s="100" t="s">
        <v>2556</v>
      </c>
    </row>
    <row r="4553" spans="1:3" ht="30">
      <c r="A4553" s="311"/>
      <c r="B4553" s="311"/>
      <c r="C4553" s="100" t="s">
        <v>2553</v>
      </c>
    </row>
    <row r="4554" spans="1:3">
      <c r="A4554" s="311"/>
      <c r="B4554" s="311"/>
      <c r="C4554" s="100" t="s">
        <v>1355</v>
      </c>
    </row>
    <row r="4555" spans="1:3" ht="60">
      <c r="A4555" s="311"/>
      <c r="B4555" s="311"/>
      <c r="C4555" s="100" t="s">
        <v>2314</v>
      </c>
    </row>
    <row r="4556" spans="1:3">
      <c r="A4556" s="311"/>
      <c r="B4556" s="311"/>
      <c r="C4556" s="100" t="s">
        <v>1955</v>
      </c>
    </row>
    <row r="4557" spans="1:3">
      <c r="A4557" s="311"/>
      <c r="B4557" s="311"/>
      <c r="C4557" s="100" t="s">
        <v>2010</v>
      </c>
    </row>
    <row r="4558" spans="1:3">
      <c r="A4558" s="311"/>
      <c r="B4558" s="311"/>
      <c r="C4558" s="100" t="s">
        <v>2011</v>
      </c>
    </row>
    <row r="4559" spans="1:3">
      <c r="A4559" s="311"/>
      <c r="B4559" s="311"/>
      <c r="C4559" s="100" t="s">
        <v>2012</v>
      </c>
    </row>
    <row r="4560" spans="1:3" ht="60.75" thickBot="1">
      <c r="A4560" s="312"/>
      <c r="B4560" s="312"/>
      <c r="C4560" s="95" t="s">
        <v>1507</v>
      </c>
    </row>
    <row r="4561" spans="1:3">
      <c r="A4561" s="310" t="s">
        <v>645</v>
      </c>
      <c r="B4561" s="310" t="s">
        <v>28</v>
      </c>
      <c r="C4561" s="99" t="s">
        <v>646</v>
      </c>
    </row>
    <row r="4562" spans="1:3" ht="30">
      <c r="A4562" s="311"/>
      <c r="B4562" s="311"/>
      <c r="C4562" s="100" t="s">
        <v>2557</v>
      </c>
    </row>
    <row r="4563" spans="1:3" ht="30">
      <c r="A4563" s="311"/>
      <c r="B4563" s="311"/>
      <c r="C4563" s="100" t="s">
        <v>2558</v>
      </c>
    </row>
    <row r="4564" spans="1:3" ht="90">
      <c r="A4564" s="311"/>
      <c r="B4564" s="311"/>
      <c r="C4564" s="100" t="s">
        <v>2559</v>
      </c>
    </row>
    <row r="4565" spans="1:3">
      <c r="A4565" s="311"/>
      <c r="B4565" s="311"/>
      <c r="C4565" s="100" t="s">
        <v>2560</v>
      </c>
    </row>
    <row r="4566" spans="1:3">
      <c r="A4566" s="311"/>
      <c r="B4566" s="311"/>
      <c r="C4566" s="100" t="s">
        <v>2561</v>
      </c>
    </row>
    <row r="4567" spans="1:3">
      <c r="A4567" s="311"/>
      <c r="B4567" s="311"/>
      <c r="C4567" s="100" t="s">
        <v>2562</v>
      </c>
    </row>
    <row r="4568" spans="1:3">
      <c r="A4568" s="311"/>
      <c r="B4568" s="311"/>
      <c r="C4568" s="100" t="s">
        <v>2563</v>
      </c>
    </row>
    <row r="4569" spans="1:3">
      <c r="A4569" s="311"/>
      <c r="B4569" s="311"/>
      <c r="C4569" s="100" t="s">
        <v>1355</v>
      </c>
    </row>
    <row r="4570" spans="1:3" ht="60">
      <c r="A4570" s="311"/>
      <c r="B4570" s="311"/>
      <c r="C4570" s="100" t="s">
        <v>2314</v>
      </c>
    </row>
    <row r="4571" spans="1:3">
      <c r="A4571" s="311"/>
      <c r="B4571" s="311"/>
      <c r="C4571" s="100" t="s">
        <v>1955</v>
      </c>
    </row>
    <row r="4572" spans="1:3">
      <c r="A4572" s="311"/>
      <c r="B4572" s="311"/>
      <c r="C4572" s="100" t="s">
        <v>2010</v>
      </c>
    </row>
    <row r="4573" spans="1:3">
      <c r="A4573" s="311"/>
      <c r="B4573" s="311"/>
      <c r="C4573" s="100" t="s">
        <v>2011</v>
      </c>
    </row>
    <row r="4574" spans="1:3">
      <c r="A4574" s="311"/>
      <c r="B4574" s="311"/>
      <c r="C4574" s="100" t="s">
        <v>2012</v>
      </c>
    </row>
    <row r="4575" spans="1:3">
      <c r="A4575" s="311"/>
      <c r="B4575" s="311"/>
      <c r="C4575" s="100" t="s">
        <v>1475</v>
      </c>
    </row>
    <row r="4576" spans="1:3" ht="45.75" thickBot="1">
      <c r="A4576" s="312"/>
      <c r="B4576" s="312"/>
      <c r="C4576" s="95" t="s">
        <v>2238</v>
      </c>
    </row>
    <row r="4577" spans="1:3">
      <c r="A4577" s="310" t="s">
        <v>647</v>
      </c>
      <c r="B4577" s="310" t="s">
        <v>28</v>
      </c>
      <c r="C4577" s="99" t="s">
        <v>648</v>
      </c>
    </row>
    <row r="4578" spans="1:3" ht="30">
      <c r="A4578" s="311"/>
      <c r="B4578" s="311"/>
      <c r="C4578" s="100" t="s">
        <v>2564</v>
      </c>
    </row>
    <row r="4579" spans="1:3" ht="60">
      <c r="A4579" s="311"/>
      <c r="B4579" s="311"/>
      <c r="C4579" s="100" t="s">
        <v>2565</v>
      </c>
    </row>
    <row r="4580" spans="1:3" ht="105">
      <c r="A4580" s="311"/>
      <c r="B4580" s="311"/>
      <c r="C4580" s="100" t="s">
        <v>2566</v>
      </c>
    </row>
    <row r="4581" spans="1:3" ht="30">
      <c r="A4581" s="311"/>
      <c r="B4581" s="311"/>
      <c r="C4581" s="100" t="s">
        <v>2567</v>
      </c>
    </row>
    <row r="4582" spans="1:3">
      <c r="A4582" s="311"/>
      <c r="B4582" s="311"/>
      <c r="C4582" s="100" t="s">
        <v>2568</v>
      </c>
    </row>
    <row r="4583" spans="1:3">
      <c r="A4583" s="311"/>
      <c r="B4583" s="311"/>
      <c r="C4583" s="100" t="s">
        <v>1355</v>
      </c>
    </row>
    <row r="4584" spans="1:3" ht="60">
      <c r="A4584" s="311"/>
      <c r="B4584" s="311"/>
      <c r="C4584" s="100" t="s">
        <v>2314</v>
      </c>
    </row>
    <row r="4585" spans="1:3">
      <c r="A4585" s="311"/>
      <c r="B4585" s="311"/>
      <c r="C4585" s="100" t="s">
        <v>1955</v>
      </c>
    </row>
    <row r="4586" spans="1:3">
      <c r="A4586" s="311"/>
      <c r="B4586" s="311"/>
      <c r="C4586" s="100" t="s">
        <v>2010</v>
      </c>
    </row>
    <row r="4587" spans="1:3">
      <c r="A4587" s="311"/>
      <c r="B4587" s="311"/>
      <c r="C4587" s="100" t="s">
        <v>2011</v>
      </c>
    </row>
    <row r="4588" spans="1:3">
      <c r="A4588" s="311"/>
      <c r="B4588" s="311"/>
      <c r="C4588" s="100" t="s">
        <v>2012</v>
      </c>
    </row>
    <row r="4589" spans="1:3" ht="60.75" thickBot="1">
      <c r="A4589" s="312"/>
      <c r="B4589" s="312"/>
      <c r="C4589" s="95" t="s">
        <v>2569</v>
      </c>
    </row>
    <row r="4590" spans="1:3">
      <c r="A4590" s="310" t="s">
        <v>649</v>
      </c>
      <c r="B4590" s="310" t="s">
        <v>28</v>
      </c>
      <c r="C4590" s="99" t="s">
        <v>650</v>
      </c>
    </row>
    <row r="4591" spans="1:3" ht="30">
      <c r="A4591" s="311"/>
      <c r="B4591" s="311"/>
      <c r="C4591" s="100" t="s">
        <v>2570</v>
      </c>
    </row>
    <row r="4592" spans="1:3" ht="30">
      <c r="A4592" s="311"/>
      <c r="B4592" s="311"/>
      <c r="C4592" s="100" t="s">
        <v>2571</v>
      </c>
    </row>
    <row r="4593" spans="1:3" ht="60">
      <c r="A4593" s="311"/>
      <c r="B4593" s="311"/>
      <c r="C4593" s="100" t="s">
        <v>2572</v>
      </c>
    </row>
    <row r="4594" spans="1:3" ht="30">
      <c r="A4594" s="311"/>
      <c r="B4594" s="311"/>
      <c r="C4594" s="100" t="s">
        <v>2573</v>
      </c>
    </row>
    <row r="4595" spans="1:3" ht="30">
      <c r="A4595" s="311"/>
      <c r="B4595" s="311"/>
      <c r="C4595" s="100" t="s">
        <v>2574</v>
      </c>
    </row>
    <row r="4596" spans="1:3" ht="75">
      <c r="A4596" s="311"/>
      <c r="B4596" s="311"/>
      <c r="C4596" s="100" t="s">
        <v>2575</v>
      </c>
    </row>
    <row r="4597" spans="1:3" ht="30">
      <c r="A4597" s="311"/>
      <c r="B4597" s="311"/>
      <c r="C4597" s="100" t="s">
        <v>2576</v>
      </c>
    </row>
    <row r="4598" spans="1:3" ht="30">
      <c r="A4598" s="311"/>
      <c r="B4598" s="311"/>
      <c r="C4598" s="100" t="s">
        <v>2577</v>
      </c>
    </row>
    <row r="4599" spans="1:3" ht="30">
      <c r="A4599" s="311"/>
      <c r="B4599" s="311"/>
      <c r="C4599" s="100" t="s">
        <v>2578</v>
      </c>
    </row>
    <row r="4600" spans="1:3">
      <c r="A4600" s="311"/>
      <c r="B4600" s="311"/>
      <c r="C4600" s="100" t="s">
        <v>1355</v>
      </c>
    </row>
    <row r="4601" spans="1:3" ht="60">
      <c r="A4601" s="311"/>
      <c r="B4601" s="311"/>
      <c r="C4601" s="100" t="s">
        <v>2314</v>
      </c>
    </row>
    <row r="4602" spans="1:3">
      <c r="A4602" s="311"/>
      <c r="B4602" s="311"/>
      <c r="C4602" s="100" t="s">
        <v>1955</v>
      </c>
    </row>
    <row r="4603" spans="1:3">
      <c r="A4603" s="311"/>
      <c r="B4603" s="311"/>
      <c r="C4603" s="100" t="s">
        <v>2010</v>
      </c>
    </row>
    <row r="4604" spans="1:3">
      <c r="A4604" s="311"/>
      <c r="B4604" s="311"/>
      <c r="C4604" s="100" t="s">
        <v>2011</v>
      </c>
    </row>
    <row r="4605" spans="1:3">
      <c r="A4605" s="311"/>
      <c r="B4605" s="311"/>
      <c r="C4605" s="100" t="s">
        <v>2012</v>
      </c>
    </row>
    <row r="4606" spans="1:3">
      <c r="A4606" s="311"/>
      <c r="B4606" s="311"/>
      <c r="C4606" s="100" t="s">
        <v>1475</v>
      </c>
    </row>
    <row r="4607" spans="1:3" ht="45.75" thickBot="1">
      <c r="A4607" s="312"/>
      <c r="B4607" s="312"/>
      <c r="C4607" s="95" t="s">
        <v>2579</v>
      </c>
    </row>
    <row r="4608" spans="1:3" ht="30">
      <c r="A4608" s="310" t="s">
        <v>651</v>
      </c>
      <c r="B4608" s="310" t="s">
        <v>28</v>
      </c>
      <c r="C4608" s="99" t="s">
        <v>652</v>
      </c>
    </row>
    <row r="4609" spans="1:3" ht="75">
      <c r="A4609" s="311"/>
      <c r="B4609" s="311"/>
      <c r="C4609" s="100" t="s">
        <v>2580</v>
      </c>
    </row>
    <row r="4610" spans="1:3">
      <c r="A4610" s="311"/>
      <c r="B4610" s="311"/>
      <c r="C4610" s="100" t="s">
        <v>2581</v>
      </c>
    </row>
    <row r="4611" spans="1:3" ht="45">
      <c r="A4611" s="311"/>
      <c r="B4611" s="311"/>
      <c r="C4611" s="100" t="s">
        <v>2582</v>
      </c>
    </row>
    <row r="4612" spans="1:3" ht="120">
      <c r="A4612" s="311"/>
      <c r="B4612" s="311"/>
      <c r="C4612" s="100" t="s">
        <v>2583</v>
      </c>
    </row>
    <row r="4613" spans="1:3" ht="45">
      <c r="A4613" s="311"/>
      <c r="B4613" s="311"/>
      <c r="C4613" s="100" t="s">
        <v>2584</v>
      </c>
    </row>
    <row r="4614" spans="1:3">
      <c r="A4614" s="311"/>
      <c r="B4614" s="311"/>
      <c r="C4614" s="100" t="s">
        <v>2585</v>
      </c>
    </row>
    <row r="4615" spans="1:3">
      <c r="A4615" s="311"/>
      <c r="B4615" s="311"/>
      <c r="C4615" s="100" t="s">
        <v>2586</v>
      </c>
    </row>
    <row r="4616" spans="1:3" ht="45">
      <c r="A4616" s="311"/>
      <c r="B4616" s="311"/>
      <c r="C4616" s="100" t="s">
        <v>2587</v>
      </c>
    </row>
    <row r="4617" spans="1:3">
      <c r="A4617" s="311"/>
      <c r="B4617" s="311"/>
      <c r="C4617" s="100" t="s">
        <v>2588</v>
      </c>
    </row>
    <row r="4618" spans="1:3" ht="30">
      <c r="A4618" s="311"/>
      <c r="B4618" s="311"/>
      <c r="C4618" s="100" t="s">
        <v>2589</v>
      </c>
    </row>
    <row r="4619" spans="1:3" ht="45">
      <c r="A4619" s="311"/>
      <c r="B4619" s="311"/>
      <c r="C4619" s="100" t="s">
        <v>2590</v>
      </c>
    </row>
    <row r="4620" spans="1:3" ht="45">
      <c r="A4620" s="311"/>
      <c r="B4620" s="311"/>
      <c r="C4620" s="100" t="s">
        <v>2591</v>
      </c>
    </row>
    <row r="4621" spans="1:3" ht="30">
      <c r="A4621" s="311"/>
      <c r="B4621" s="311"/>
      <c r="C4621" s="100" t="s">
        <v>2592</v>
      </c>
    </row>
    <row r="4622" spans="1:3">
      <c r="A4622" s="311"/>
      <c r="B4622" s="311"/>
      <c r="C4622" s="100" t="s">
        <v>2593</v>
      </c>
    </row>
    <row r="4623" spans="1:3">
      <c r="A4623" s="311"/>
      <c r="B4623" s="311"/>
      <c r="C4623" s="100" t="s">
        <v>1355</v>
      </c>
    </row>
    <row r="4624" spans="1:3" ht="60">
      <c r="A4624" s="311"/>
      <c r="B4624" s="311"/>
      <c r="C4624" s="100" t="s">
        <v>2314</v>
      </c>
    </row>
    <row r="4625" spans="1:3">
      <c r="A4625" s="311"/>
      <c r="B4625" s="311"/>
      <c r="C4625" s="100" t="s">
        <v>1955</v>
      </c>
    </row>
    <row r="4626" spans="1:3">
      <c r="A4626" s="311"/>
      <c r="B4626" s="311"/>
      <c r="C4626" s="100" t="s">
        <v>2010</v>
      </c>
    </row>
    <row r="4627" spans="1:3">
      <c r="A4627" s="311"/>
      <c r="B4627" s="311"/>
      <c r="C4627" s="100" t="s">
        <v>2011</v>
      </c>
    </row>
    <row r="4628" spans="1:3">
      <c r="A4628" s="311"/>
      <c r="B4628" s="311"/>
      <c r="C4628" s="100" t="s">
        <v>2012</v>
      </c>
    </row>
    <row r="4629" spans="1:3" ht="60.75" thickBot="1">
      <c r="A4629" s="312"/>
      <c r="B4629" s="312"/>
      <c r="C4629" s="95" t="s">
        <v>1507</v>
      </c>
    </row>
    <row r="4630" spans="1:3">
      <c r="A4630" s="310" t="s">
        <v>653</v>
      </c>
      <c r="B4630" s="310" t="s">
        <v>28</v>
      </c>
      <c r="C4630" s="99" t="s">
        <v>654</v>
      </c>
    </row>
    <row r="4631" spans="1:3" ht="135">
      <c r="A4631" s="311"/>
      <c r="B4631" s="311"/>
      <c r="C4631" s="100" t="s">
        <v>2594</v>
      </c>
    </row>
    <row r="4632" spans="1:3" ht="45">
      <c r="A4632" s="311"/>
      <c r="B4632" s="311"/>
      <c r="C4632" s="100" t="s">
        <v>2595</v>
      </c>
    </row>
    <row r="4633" spans="1:3">
      <c r="A4633" s="311"/>
      <c r="B4633" s="311"/>
      <c r="C4633" s="100" t="s">
        <v>2596</v>
      </c>
    </row>
    <row r="4634" spans="1:3" ht="60">
      <c r="A4634" s="311"/>
      <c r="B4634" s="311"/>
      <c r="C4634" s="100" t="s">
        <v>2597</v>
      </c>
    </row>
    <row r="4635" spans="1:3">
      <c r="A4635" s="311"/>
      <c r="B4635" s="311"/>
      <c r="C4635" s="100" t="s">
        <v>2546</v>
      </c>
    </row>
    <row r="4636" spans="1:3" ht="90">
      <c r="A4636" s="311"/>
      <c r="B4636" s="311"/>
      <c r="C4636" s="100" t="s">
        <v>2598</v>
      </c>
    </row>
    <row r="4637" spans="1:3">
      <c r="A4637" s="311"/>
      <c r="B4637" s="311"/>
      <c r="C4637" s="100" t="s">
        <v>1355</v>
      </c>
    </row>
    <row r="4638" spans="1:3" ht="60">
      <c r="A4638" s="311"/>
      <c r="B4638" s="311"/>
      <c r="C4638" s="100" t="s">
        <v>2314</v>
      </c>
    </row>
    <row r="4639" spans="1:3">
      <c r="A4639" s="311"/>
      <c r="B4639" s="311"/>
      <c r="C4639" s="100" t="s">
        <v>1955</v>
      </c>
    </row>
    <row r="4640" spans="1:3">
      <c r="A4640" s="311"/>
      <c r="B4640" s="311"/>
      <c r="C4640" s="100" t="s">
        <v>2010</v>
      </c>
    </row>
    <row r="4641" spans="1:3">
      <c r="A4641" s="311"/>
      <c r="B4641" s="311"/>
      <c r="C4641" s="100" t="s">
        <v>2011</v>
      </c>
    </row>
    <row r="4642" spans="1:3">
      <c r="A4642" s="311"/>
      <c r="B4642" s="311"/>
      <c r="C4642" s="100" t="s">
        <v>2012</v>
      </c>
    </row>
    <row r="4643" spans="1:3">
      <c r="A4643" s="311"/>
      <c r="B4643" s="311"/>
      <c r="C4643" s="100" t="s">
        <v>1475</v>
      </c>
    </row>
    <row r="4644" spans="1:3" ht="45.75" thickBot="1">
      <c r="A4644" s="312"/>
      <c r="B4644" s="312"/>
      <c r="C4644" s="95" t="s">
        <v>2599</v>
      </c>
    </row>
    <row r="4645" spans="1:3">
      <c r="A4645" s="310" t="s">
        <v>655</v>
      </c>
      <c r="B4645" s="310" t="s">
        <v>28</v>
      </c>
      <c r="C4645" s="99" t="s">
        <v>656</v>
      </c>
    </row>
    <row r="4646" spans="1:3" ht="30">
      <c r="A4646" s="311"/>
      <c r="B4646" s="311"/>
      <c r="C4646" s="100" t="s">
        <v>2600</v>
      </c>
    </row>
    <row r="4647" spans="1:3">
      <c r="A4647" s="311"/>
      <c r="B4647" s="311"/>
      <c r="C4647" s="100" t="s">
        <v>2601</v>
      </c>
    </row>
    <row r="4648" spans="1:3">
      <c r="A4648" s="311"/>
      <c r="B4648" s="311"/>
      <c r="C4648" s="100" t="s">
        <v>2602</v>
      </c>
    </row>
    <row r="4649" spans="1:3" ht="30">
      <c r="A4649" s="311"/>
      <c r="B4649" s="311"/>
      <c r="C4649" s="100" t="s">
        <v>2603</v>
      </c>
    </row>
    <row r="4650" spans="1:3" ht="45">
      <c r="A4650" s="311"/>
      <c r="B4650" s="311"/>
      <c r="C4650" s="100" t="s">
        <v>2604</v>
      </c>
    </row>
    <row r="4651" spans="1:3" ht="30">
      <c r="A4651" s="311"/>
      <c r="B4651" s="311"/>
      <c r="C4651" s="100" t="s">
        <v>2605</v>
      </c>
    </row>
    <row r="4652" spans="1:3">
      <c r="A4652" s="311"/>
      <c r="B4652" s="311"/>
      <c r="C4652" s="100" t="s">
        <v>2606</v>
      </c>
    </row>
    <row r="4653" spans="1:3">
      <c r="A4653" s="311"/>
      <c r="B4653" s="311"/>
      <c r="C4653" s="100" t="s">
        <v>1355</v>
      </c>
    </row>
    <row r="4654" spans="1:3" ht="60">
      <c r="A4654" s="311"/>
      <c r="B4654" s="311"/>
      <c r="C4654" s="100" t="s">
        <v>2314</v>
      </c>
    </row>
    <row r="4655" spans="1:3">
      <c r="A4655" s="311"/>
      <c r="B4655" s="311"/>
      <c r="C4655" s="100" t="s">
        <v>1955</v>
      </c>
    </row>
    <row r="4656" spans="1:3">
      <c r="A4656" s="311"/>
      <c r="B4656" s="311"/>
      <c r="C4656" s="100" t="s">
        <v>2010</v>
      </c>
    </row>
    <row r="4657" spans="1:3">
      <c r="A4657" s="311"/>
      <c r="B4657" s="311"/>
      <c r="C4657" s="100" t="s">
        <v>2011</v>
      </c>
    </row>
    <row r="4658" spans="1:3">
      <c r="A4658" s="311"/>
      <c r="B4658" s="311"/>
      <c r="C4658" s="100" t="s">
        <v>2012</v>
      </c>
    </row>
    <row r="4659" spans="1:3" ht="60.75" thickBot="1">
      <c r="A4659" s="312"/>
      <c r="B4659" s="312"/>
      <c r="C4659" s="95" t="s">
        <v>1507</v>
      </c>
    </row>
    <row r="4660" spans="1:3">
      <c r="A4660" s="310" t="s">
        <v>657</v>
      </c>
      <c r="B4660" s="310" t="s">
        <v>25</v>
      </c>
      <c r="C4660" s="99" t="s">
        <v>658</v>
      </c>
    </row>
    <row r="4661" spans="1:3" ht="45">
      <c r="A4661" s="311"/>
      <c r="B4661" s="311"/>
      <c r="C4661" s="100" t="s">
        <v>2607</v>
      </c>
    </row>
    <row r="4662" spans="1:3">
      <c r="A4662" s="311"/>
      <c r="B4662" s="311"/>
      <c r="C4662" s="100" t="s">
        <v>2608</v>
      </c>
    </row>
    <row r="4663" spans="1:3">
      <c r="A4663" s="311"/>
      <c r="B4663" s="311"/>
      <c r="C4663" s="100" t="s">
        <v>2375</v>
      </c>
    </row>
    <row r="4664" spans="1:3">
      <c r="A4664" s="311"/>
      <c r="B4664" s="311"/>
      <c r="C4664" s="100" t="s">
        <v>2507</v>
      </c>
    </row>
    <row r="4665" spans="1:3">
      <c r="A4665" s="311"/>
      <c r="B4665" s="311"/>
      <c r="C4665" s="100" t="s">
        <v>2609</v>
      </c>
    </row>
    <row r="4666" spans="1:3">
      <c r="A4666" s="311"/>
      <c r="B4666" s="311"/>
      <c r="C4666" s="100" t="s">
        <v>2610</v>
      </c>
    </row>
    <row r="4667" spans="1:3">
      <c r="A4667" s="311"/>
      <c r="B4667" s="311"/>
      <c r="C4667" s="100" t="s">
        <v>2611</v>
      </c>
    </row>
    <row r="4668" spans="1:3">
      <c r="A4668" s="311"/>
      <c r="B4668" s="311"/>
      <c r="C4668" s="100" t="s">
        <v>2612</v>
      </c>
    </row>
    <row r="4669" spans="1:3">
      <c r="A4669" s="311"/>
      <c r="B4669" s="311"/>
      <c r="C4669" s="100" t="s">
        <v>2613</v>
      </c>
    </row>
    <row r="4670" spans="1:3">
      <c r="A4670" s="311"/>
      <c r="B4670" s="311"/>
      <c r="C4670" s="100" t="s">
        <v>2614</v>
      </c>
    </row>
    <row r="4671" spans="1:3">
      <c r="A4671" s="311"/>
      <c r="B4671" s="311"/>
      <c r="C4671" s="100" t="s">
        <v>2615</v>
      </c>
    </row>
    <row r="4672" spans="1:3">
      <c r="A4672" s="311"/>
      <c r="B4672" s="311"/>
      <c r="C4672" s="100" t="s">
        <v>2616</v>
      </c>
    </row>
    <row r="4673" spans="1:3">
      <c r="A4673" s="311"/>
      <c r="B4673" s="311"/>
      <c r="C4673" s="100" t="s">
        <v>2617</v>
      </c>
    </row>
    <row r="4674" spans="1:3">
      <c r="A4674" s="311"/>
      <c r="B4674" s="311"/>
      <c r="C4674" s="100" t="s">
        <v>2618</v>
      </c>
    </row>
    <row r="4675" spans="1:3">
      <c r="A4675" s="311"/>
      <c r="B4675" s="311"/>
      <c r="C4675" s="100" t="s">
        <v>2619</v>
      </c>
    </row>
    <row r="4676" spans="1:3">
      <c r="A4676" s="311"/>
      <c r="B4676" s="311"/>
      <c r="C4676" s="100" t="s">
        <v>2620</v>
      </c>
    </row>
    <row r="4677" spans="1:3">
      <c r="A4677" s="311"/>
      <c r="B4677" s="311"/>
      <c r="C4677" s="100" t="s">
        <v>2621</v>
      </c>
    </row>
    <row r="4678" spans="1:3">
      <c r="A4678" s="311"/>
      <c r="B4678" s="311"/>
      <c r="C4678" s="100" t="s">
        <v>1355</v>
      </c>
    </row>
    <row r="4679" spans="1:3" ht="60">
      <c r="A4679" s="311"/>
      <c r="B4679" s="311"/>
      <c r="C4679" s="100" t="s">
        <v>2314</v>
      </c>
    </row>
    <row r="4680" spans="1:3">
      <c r="A4680" s="311"/>
      <c r="B4680" s="311"/>
      <c r="C4680" s="100" t="s">
        <v>1955</v>
      </c>
    </row>
    <row r="4681" spans="1:3">
      <c r="A4681" s="311"/>
      <c r="B4681" s="311"/>
      <c r="C4681" s="100" t="s">
        <v>2010</v>
      </c>
    </row>
    <row r="4682" spans="1:3">
      <c r="A4682" s="311"/>
      <c r="B4682" s="311"/>
      <c r="C4682" s="100" t="s">
        <v>2011</v>
      </c>
    </row>
    <row r="4683" spans="1:3">
      <c r="A4683" s="311"/>
      <c r="B4683" s="311"/>
      <c r="C4683" s="100" t="s">
        <v>2012</v>
      </c>
    </row>
    <row r="4684" spans="1:3">
      <c r="A4684" s="311"/>
      <c r="B4684" s="311"/>
      <c r="C4684" s="100" t="s">
        <v>1475</v>
      </c>
    </row>
    <row r="4685" spans="1:3" ht="45.75" thickBot="1">
      <c r="A4685" s="312"/>
      <c r="B4685" s="312"/>
      <c r="C4685" s="95" t="s">
        <v>1358</v>
      </c>
    </row>
    <row r="4686" spans="1:3">
      <c r="A4686" s="310" t="s">
        <v>659</v>
      </c>
      <c r="B4686" s="310" t="s">
        <v>28</v>
      </c>
      <c r="C4686" s="99" t="s">
        <v>660</v>
      </c>
    </row>
    <row r="4687" spans="1:3" ht="45">
      <c r="A4687" s="311"/>
      <c r="B4687" s="311"/>
      <c r="C4687" s="100" t="s">
        <v>2607</v>
      </c>
    </row>
    <row r="4688" spans="1:3">
      <c r="A4688" s="311"/>
      <c r="B4688" s="311"/>
      <c r="C4688" s="100" t="s">
        <v>2622</v>
      </c>
    </row>
    <row r="4689" spans="1:3">
      <c r="A4689" s="311"/>
      <c r="B4689" s="311"/>
      <c r="C4689" s="100" t="s">
        <v>2375</v>
      </c>
    </row>
    <row r="4690" spans="1:3">
      <c r="A4690" s="311"/>
      <c r="B4690" s="311"/>
      <c r="C4690" s="100" t="s">
        <v>2507</v>
      </c>
    </row>
    <row r="4691" spans="1:3">
      <c r="A4691" s="311"/>
      <c r="B4691" s="311"/>
      <c r="C4691" s="100" t="s">
        <v>2609</v>
      </c>
    </row>
    <row r="4692" spans="1:3">
      <c r="A4692" s="311"/>
      <c r="B4692" s="311"/>
      <c r="C4692" s="100" t="s">
        <v>2610</v>
      </c>
    </row>
    <row r="4693" spans="1:3">
      <c r="A4693" s="311"/>
      <c r="B4693" s="311"/>
      <c r="C4693" s="100" t="s">
        <v>2611</v>
      </c>
    </row>
    <row r="4694" spans="1:3">
      <c r="A4694" s="311"/>
      <c r="B4694" s="311"/>
      <c r="C4694" s="100" t="s">
        <v>2612</v>
      </c>
    </row>
    <row r="4695" spans="1:3">
      <c r="A4695" s="311"/>
      <c r="B4695" s="311"/>
      <c r="C4695" s="100" t="s">
        <v>2613</v>
      </c>
    </row>
    <row r="4696" spans="1:3">
      <c r="A4696" s="311"/>
      <c r="B4696" s="311"/>
      <c r="C4696" s="100" t="s">
        <v>2614</v>
      </c>
    </row>
    <row r="4697" spans="1:3">
      <c r="A4697" s="311"/>
      <c r="B4697" s="311"/>
      <c r="C4697" s="100" t="s">
        <v>2615</v>
      </c>
    </row>
    <row r="4698" spans="1:3">
      <c r="A4698" s="311"/>
      <c r="B4698" s="311"/>
      <c r="C4698" s="100" t="s">
        <v>2616</v>
      </c>
    </row>
    <row r="4699" spans="1:3">
      <c r="A4699" s="311"/>
      <c r="B4699" s="311"/>
      <c r="C4699" s="100" t="s">
        <v>2617</v>
      </c>
    </row>
    <row r="4700" spans="1:3">
      <c r="A4700" s="311"/>
      <c r="B4700" s="311"/>
      <c r="C4700" s="100" t="s">
        <v>2618</v>
      </c>
    </row>
    <row r="4701" spans="1:3">
      <c r="A4701" s="311"/>
      <c r="B4701" s="311"/>
      <c r="C4701" s="100" t="s">
        <v>2619</v>
      </c>
    </row>
    <row r="4702" spans="1:3">
      <c r="A4702" s="311"/>
      <c r="B4702" s="311"/>
      <c r="C4702" s="100" t="s">
        <v>2620</v>
      </c>
    </row>
    <row r="4703" spans="1:3">
      <c r="A4703" s="311"/>
      <c r="B4703" s="311"/>
      <c r="C4703" s="100" t="s">
        <v>2621</v>
      </c>
    </row>
    <row r="4704" spans="1:3">
      <c r="A4704" s="311"/>
      <c r="B4704" s="311"/>
      <c r="C4704" s="100" t="s">
        <v>1355</v>
      </c>
    </row>
    <row r="4705" spans="1:3" ht="60">
      <c r="A4705" s="311"/>
      <c r="B4705" s="311"/>
      <c r="C4705" s="100" t="s">
        <v>2314</v>
      </c>
    </row>
    <row r="4706" spans="1:3">
      <c r="A4706" s="311"/>
      <c r="B4706" s="311"/>
      <c r="C4706" s="100" t="s">
        <v>1955</v>
      </c>
    </row>
    <row r="4707" spans="1:3">
      <c r="A4707" s="311"/>
      <c r="B4707" s="311"/>
      <c r="C4707" s="100" t="s">
        <v>2010</v>
      </c>
    </row>
    <row r="4708" spans="1:3">
      <c r="A4708" s="311"/>
      <c r="B4708" s="311"/>
      <c r="C4708" s="100" t="s">
        <v>2011</v>
      </c>
    </row>
    <row r="4709" spans="1:3">
      <c r="A4709" s="311"/>
      <c r="B4709" s="311"/>
      <c r="C4709" s="100" t="s">
        <v>2012</v>
      </c>
    </row>
    <row r="4710" spans="1:3">
      <c r="A4710" s="311"/>
      <c r="B4710" s="311"/>
      <c r="C4710" s="100" t="s">
        <v>1475</v>
      </c>
    </row>
    <row r="4711" spans="1:3" ht="45.75" thickBot="1">
      <c r="A4711" s="312"/>
      <c r="B4711" s="312"/>
      <c r="C4711" s="95" t="s">
        <v>1358</v>
      </c>
    </row>
    <row r="4712" spans="1:3">
      <c r="A4712" s="310" t="s">
        <v>661</v>
      </c>
      <c r="B4712" s="310" t="s">
        <v>28</v>
      </c>
      <c r="C4712" s="99" t="s">
        <v>662</v>
      </c>
    </row>
    <row r="4713" spans="1:3" ht="60">
      <c r="A4713" s="311"/>
      <c r="B4713" s="311"/>
      <c r="C4713" s="100" t="s">
        <v>2623</v>
      </c>
    </row>
    <row r="4714" spans="1:3">
      <c r="A4714" s="311"/>
      <c r="B4714" s="311"/>
      <c r="C4714" s="100" t="s">
        <v>2506</v>
      </c>
    </row>
    <row r="4715" spans="1:3">
      <c r="A4715" s="311"/>
      <c r="B4715" s="311"/>
      <c r="C4715" s="100" t="s">
        <v>2507</v>
      </c>
    </row>
    <row r="4716" spans="1:3">
      <c r="A4716" s="311"/>
      <c r="B4716" s="311"/>
      <c r="C4716" s="100" t="s">
        <v>2624</v>
      </c>
    </row>
    <row r="4717" spans="1:3">
      <c r="A4717" s="311"/>
      <c r="B4717" s="311"/>
      <c r="C4717" s="100" t="s">
        <v>2625</v>
      </c>
    </row>
    <row r="4718" spans="1:3">
      <c r="A4718" s="311"/>
      <c r="B4718" s="311"/>
      <c r="C4718" s="100" t="s">
        <v>2626</v>
      </c>
    </row>
    <row r="4719" spans="1:3">
      <c r="A4719" s="311"/>
      <c r="B4719" s="311"/>
      <c r="C4719" s="100" t="s">
        <v>2627</v>
      </c>
    </row>
    <row r="4720" spans="1:3">
      <c r="A4720" s="311"/>
      <c r="B4720" s="311"/>
      <c r="C4720" s="100" t="s">
        <v>2628</v>
      </c>
    </row>
    <row r="4721" spans="1:3">
      <c r="A4721" s="311"/>
      <c r="B4721" s="311"/>
      <c r="C4721" s="100" t="s">
        <v>2629</v>
      </c>
    </row>
    <row r="4722" spans="1:3">
      <c r="A4722" s="311"/>
      <c r="B4722" s="311"/>
      <c r="C4722" s="100" t="s">
        <v>2630</v>
      </c>
    </row>
    <row r="4723" spans="1:3">
      <c r="A4723" s="311"/>
      <c r="B4723" s="311"/>
      <c r="C4723" s="100" t="s">
        <v>2631</v>
      </c>
    </row>
    <row r="4724" spans="1:3">
      <c r="A4724" s="311"/>
      <c r="B4724" s="311"/>
      <c r="C4724" s="100" t="s">
        <v>2632</v>
      </c>
    </row>
    <row r="4725" spans="1:3" ht="45">
      <c r="A4725" s="311"/>
      <c r="B4725" s="311"/>
      <c r="C4725" s="100" t="s">
        <v>2633</v>
      </c>
    </row>
    <row r="4726" spans="1:3">
      <c r="A4726" s="311"/>
      <c r="B4726" s="311"/>
      <c r="C4726" s="100" t="s">
        <v>2634</v>
      </c>
    </row>
    <row r="4727" spans="1:3">
      <c r="A4727" s="311"/>
      <c r="B4727" s="311"/>
      <c r="C4727" s="100" t="s">
        <v>2635</v>
      </c>
    </row>
    <row r="4728" spans="1:3">
      <c r="A4728" s="311"/>
      <c r="B4728" s="311"/>
      <c r="C4728" s="100" t="s">
        <v>2625</v>
      </c>
    </row>
    <row r="4729" spans="1:3">
      <c r="A4729" s="311"/>
      <c r="B4729" s="311"/>
      <c r="C4729" s="100" t="s">
        <v>2626</v>
      </c>
    </row>
    <row r="4730" spans="1:3">
      <c r="A4730" s="311"/>
      <c r="B4730" s="311"/>
      <c r="C4730" s="100" t="s">
        <v>2636</v>
      </c>
    </row>
    <row r="4731" spans="1:3">
      <c r="A4731" s="311"/>
      <c r="B4731" s="311"/>
      <c r="C4731" s="100" t="s">
        <v>2628</v>
      </c>
    </row>
    <row r="4732" spans="1:3">
      <c r="A4732" s="311"/>
      <c r="B4732" s="311"/>
      <c r="C4732" s="100" t="s">
        <v>2629</v>
      </c>
    </row>
    <row r="4733" spans="1:3">
      <c r="A4733" s="311"/>
      <c r="B4733" s="311"/>
      <c r="C4733" s="100" t="s">
        <v>2630</v>
      </c>
    </row>
    <row r="4734" spans="1:3">
      <c r="A4734" s="311"/>
      <c r="B4734" s="311"/>
      <c r="C4734" s="100" t="s">
        <v>2631</v>
      </c>
    </row>
    <row r="4735" spans="1:3">
      <c r="A4735" s="311"/>
      <c r="B4735" s="311"/>
      <c r="C4735" s="100" t="s">
        <v>2637</v>
      </c>
    </row>
    <row r="4736" spans="1:3">
      <c r="A4736" s="311"/>
      <c r="B4736" s="311"/>
      <c r="C4736" s="100" t="s">
        <v>1355</v>
      </c>
    </row>
    <row r="4737" spans="1:3" ht="60">
      <c r="A4737" s="311"/>
      <c r="B4737" s="311"/>
      <c r="C4737" s="100" t="s">
        <v>2314</v>
      </c>
    </row>
    <row r="4738" spans="1:3">
      <c r="A4738" s="311"/>
      <c r="B4738" s="311"/>
      <c r="C4738" s="100" t="s">
        <v>1955</v>
      </c>
    </row>
    <row r="4739" spans="1:3">
      <c r="A4739" s="311"/>
      <c r="B4739" s="311"/>
      <c r="C4739" s="100" t="s">
        <v>2010</v>
      </c>
    </row>
    <row r="4740" spans="1:3">
      <c r="A4740" s="311"/>
      <c r="B4740" s="311"/>
      <c r="C4740" s="100" t="s">
        <v>2011</v>
      </c>
    </row>
    <row r="4741" spans="1:3">
      <c r="A4741" s="311"/>
      <c r="B4741" s="311"/>
      <c r="C4741" s="100" t="s">
        <v>2012</v>
      </c>
    </row>
    <row r="4742" spans="1:3">
      <c r="A4742" s="311"/>
      <c r="B4742" s="311"/>
      <c r="C4742" s="100" t="s">
        <v>1475</v>
      </c>
    </row>
    <row r="4743" spans="1:3" ht="45.75" thickBot="1">
      <c r="A4743" s="312"/>
      <c r="B4743" s="312"/>
      <c r="C4743" s="95" t="s">
        <v>1358</v>
      </c>
    </row>
    <row r="4744" spans="1:3" ht="30">
      <c r="A4744" s="310" t="s">
        <v>663</v>
      </c>
      <c r="B4744" s="310" t="s">
        <v>28</v>
      </c>
      <c r="C4744" s="99" t="s">
        <v>664</v>
      </c>
    </row>
    <row r="4745" spans="1:3" ht="30">
      <c r="A4745" s="311"/>
      <c r="B4745" s="311"/>
      <c r="C4745" s="100" t="s">
        <v>2638</v>
      </c>
    </row>
    <row r="4746" spans="1:3">
      <c r="A4746" s="311"/>
      <c r="B4746" s="311"/>
      <c r="C4746" s="100" t="s">
        <v>2506</v>
      </c>
    </row>
    <row r="4747" spans="1:3">
      <c r="A4747" s="311"/>
      <c r="B4747" s="311"/>
      <c r="C4747" s="100" t="s">
        <v>2507</v>
      </c>
    </row>
    <row r="4748" spans="1:3">
      <c r="A4748" s="311"/>
      <c r="B4748" s="311"/>
      <c r="C4748" s="100" t="s">
        <v>2639</v>
      </c>
    </row>
    <row r="4749" spans="1:3">
      <c r="A4749" s="311"/>
      <c r="B4749" s="311"/>
      <c r="C4749" s="100" t="s">
        <v>2625</v>
      </c>
    </row>
    <row r="4750" spans="1:3">
      <c r="A4750" s="311"/>
      <c r="B4750" s="311"/>
      <c r="C4750" s="100" t="s">
        <v>2626</v>
      </c>
    </row>
    <row r="4751" spans="1:3">
      <c r="A4751" s="311"/>
      <c r="B4751" s="311"/>
      <c r="C4751" s="100" t="s">
        <v>2627</v>
      </c>
    </row>
    <row r="4752" spans="1:3">
      <c r="A4752" s="311"/>
      <c r="B4752" s="311"/>
      <c r="C4752" s="100" t="s">
        <v>2628</v>
      </c>
    </row>
    <row r="4753" spans="1:3">
      <c r="A4753" s="311"/>
      <c r="B4753" s="311"/>
      <c r="C4753" s="100" t="s">
        <v>2640</v>
      </c>
    </row>
    <row r="4754" spans="1:3">
      <c r="A4754" s="311"/>
      <c r="B4754" s="311"/>
      <c r="C4754" s="100" t="s">
        <v>2630</v>
      </c>
    </row>
    <row r="4755" spans="1:3">
      <c r="A4755" s="311"/>
      <c r="B4755" s="311"/>
      <c r="C4755" s="100" t="s">
        <v>2641</v>
      </c>
    </row>
    <row r="4756" spans="1:3">
      <c r="A4756" s="311"/>
      <c r="B4756" s="311"/>
      <c r="C4756" s="100" t="s">
        <v>2637</v>
      </c>
    </row>
    <row r="4757" spans="1:3" ht="45">
      <c r="A4757" s="311"/>
      <c r="B4757" s="311"/>
      <c r="C4757" s="100" t="s">
        <v>2642</v>
      </c>
    </row>
    <row r="4758" spans="1:3">
      <c r="A4758" s="311"/>
      <c r="B4758" s="311"/>
      <c r="C4758" s="100" t="s">
        <v>2634</v>
      </c>
    </row>
    <row r="4759" spans="1:3">
      <c r="A4759" s="311"/>
      <c r="B4759" s="311"/>
      <c r="C4759" s="100" t="s">
        <v>2643</v>
      </c>
    </row>
    <row r="4760" spans="1:3">
      <c r="A4760" s="311"/>
      <c r="B4760" s="311"/>
      <c r="C4760" s="100" t="s">
        <v>2625</v>
      </c>
    </row>
    <row r="4761" spans="1:3">
      <c r="A4761" s="311"/>
      <c r="B4761" s="311"/>
      <c r="C4761" s="100" t="s">
        <v>2626</v>
      </c>
    </row>
    <row r="4762" spans="1:3">
      <c r="A4762" s="311"/>
      <c r="B4762" s="311"/>
      <c r="C4762" s="100" t="s">
        <v>2636</v>
      </c>
    </row>
    <row r="4763" spans="1:3">
      <c r="A4763" s="311"/>
      <c r="B4763" s="311"/>
      <c r="C4763" s="100" t="s">
        <v>2628</v>
      </c>
    </row>
    <row r="4764" spans="1:3">
      <c r="A4764" s="311"/>
      <c r="B4764" s="311"/>
      <c r="C4764" s="100" t="s">
        <v>2629</v>
      </c>
    </row>
    <row r="4765" spans="1:3">
      <c r="A4765" s="311"/>
      <c r="B4765" s="311"/>
      <c r="C4765" s="100" t="s">
        <v>2630</v>
      </c>
    </row>
    <row r="4766" spans="1:3">
      <c r="A4766" s="311"/>
      <c r="B4766" s="311"/>
      <c r="C4766" s="100" t="s">
        <v>2631</v>
      </c>
    </row>
    <row r="4767" spans="1:3">
      <c r="A4767" s="311"/>
      <c r="B4767" s="311"/>
      <c r="C4767" s="100" t="s">
        <v>2632</v>
      </c>
    </row>
    <row r="4768" spans="1:3">
      <c r="A4768" s="311"/>
      <c r="B4768" s="311"/>
      <c r="C4768" s="100" t="s">
        <v>2644</v>
      </c>
    </row>
    <row r="4769" spans="1:3" ht="30">
      <c r="A4769" s="311"/>
      <c r="B4769" s="311"/>
      <c r="C4769" s="100" t="s">
        <v>2645</v>
      </c>
    </row>
    <row r="4770" spans="1:3" ht="30">
      <c r="A4770" s="311"/>
      <c r="B4770" s="311"/>
      <c r="C4770" s="100" t="s">
        <v>2646</v>
      </c>
    </row>
    <row r="4771" spans="1:3">
      <c r="A4771" s="311"/>
      <c r="B4771" s="311"/>
      <c r="C4771" s="100" t="s">
        <v>2647</v>
      </c>
    </row>
    <row r="4772" spans="1:3" ht="30">
      <c r="A4772" s="311"/>
      <c r="B4772" s="311"/>
      <c r="C4772" s="100" t="s">
        <v>2648</v>
      </c>
    </row>
    <row r="4773" spans="1:3" ht="60">
      <c r="A4773" s="311"/>
      <c r="B4773" s="311"/>
      <c r="C4773" s="100" t="s">
        <v>2314</v>
      </c>
    </row>
    <row r="4774" spans="1:3">
      <c r="A4774" s="311"/>
      <c r="B4774" s="311"/>
      <c r="C4774" s="100" t="s">
        <v>1955</v>
      </c>
    </row>
    <row r="4775" spans="1:3">
      <c r="A4775" s="311"/>
      <c r="B4775" s="311"/>
      <c r="C4775" s="100" t="s">
        <v>2010</v>
      </c>
    </row>
    <row r="4776" spans="1:3">
      <c r="A4776" s="311"/>
      <c r="B4776" s="311"/>
      <c r="C4776" s="100" t="s">
        <v>2011</v>
      </c>
    </row>
    <row r="4777" spans="1:3">
      <c r="A4777" s="311"/>
      <c r="B4777" s="311"/>
      <c r="C4777" s="100" t="s">
        <v>2012</v>
      </c>
    </row>
    <row r="4778" spans="1:3">
      <c r="A4778" s="311"/>
      <c r="B4778" s="311"/>
      <c r="C4778" s="100" t="s">
        <v>1475</v>
      </c>
    </row>
    <row r="4779" spans="1:3" ht="45.75" thickBot="1">
      <c r="A4779" s="312"/>
      <c r="B4779" s="312"/>
      <c r="C4779" s="95" t="s">
        <v>1358</v>
      </c>
    </row>
    <row r="4780" spans="1:3" ht="45">
      <c r="A4780" s="310" t="s">
        <v>665</v>
      </c>
      <c r="B4780" s="310" t="s">
        <v>25</v>
      </c>
      <c r="C4780" s="99" t="s">
        <v>666</v>
      </c>
    </row>
    <row r="4781" spans="1:3" ht="30">
      <c r="A4781" s="311"/>
      <c r="B4781" s="311"/>
      <c r="C4781" s="100" t="s">
        <v>2638</v>
      </c>
    </row>
    <row r="4782" spans="1:3">
      <c r="A4782" s="311"/>
      <c r="B4782" s="311"/>
      <c r="C4782" s="100" t="s">
        <v>2506</v>
      </c>
    </row>
    <row r="4783" spans="1:3">
      <c r="A4783" s="311"/>
      <c r="B4783" s="311"/>
      <c r="C4783" s="100" t="s">
        <v>2507</v>
      </c>
    </row>
    <row r="4784" spans="1:3">
      <c r="A4784" s="311"/>
      <c r="B4784" s="311"/>
      <c r="C4784" s="100" t="s">
        <v>2639</v>
      </c>
    </row>
    <row r="4785" spans="1:3">
      <c r="A4785" s="311"/>
      <c r="B4785" s="311"/>
      <c r="C4785" s="100" t="s">
        <v>2625</v>
      </c>
    </row>
    <row r="4786" spans="1:3">
      <c r="A4786" s="311"/>
      <c r="B4786" s="311"/>
      <c r="C4786" s="100" t="s">
        <v>2626</v>
      </c>
    </row>
    <row r="4787" spans="1:3">
      <c r="A4787" s="311"/>
      <c r="B4787" s="311"/>
      <c r="C4787" s="100" t="s">
        <v>2627</v>
      </c>
    </row>
    <row r="4788" spans="1:3">
      <c r="A4788" s="311"/>
      <c r="B4788" s="311"/>
      <c r="C4788" s="100" t="s">
        <v>2628</v>
      </c>
    </row>
    <row r="4789" spans="1:3">
      <c r="A4789" s="311"/>
      <c r="B4789" s="311"/>
      <c r="C4789" s="100" t="s">
        <v>2640</v>
      </c>
    </row>
    <row r="4790" spans="1:3">
      <c r="A4790" s="311"/>
      <c r="B4790" s="311"/>
      <c r="C4790" s="100" t="s">
        <v>2630</v>
      </c>
    </row>
    <row r="4791" spans="1:3">
      <c r="A4791" s="311"/>
      <c r="B4791" s="311"/>
      <c r="C4791" s="100" t="s">
        <v>2641</v>
      </c>
    </row>
    <row r="4792" spans="1:3">
      <c r="A4792" s="311"/>
      <c r="B4792" s="311"/>
      <c r="C4792" s="100" t="s">
        <v>2637</v>
      </c>
    </row>
    <row r="4793" spans="1:3" ht="75">
      <c r="A4793" s="311"/>
      <c r="B4793" s="311"/>
      <c r="C4793" s="100" t="s">
        <v>2649</v>
      </c>
    </row>
    <row r="4794" spans="1:3">
      <c r="A4794" s="311"/>
      <c r="B4794" s="311"/>
      <c r="C4794" s="100" t="s">
        <v>2634</v>
      </c>
    </row>
    <row r="4795" spans="1:3">
      <c r="A4795" s="311"/>
      <c r="B4795" s="311"/>
      <c r="C4795" s="100" t="s">
        <v>2643</v>
      </c>
    </row>
    <row r="4796" spans="1:3">
      <c r="A4796" s="311"/>
      <c r="B4796" s="311"/>
      <c r="C4796" s="100" t="s">
        <v>2625</v>
      </c>
    </row>
    <row r="4797" spans="1:3">
      <c r="A4797" s="311"/>
      <c r="B4797" s="311"/>
      <c r="C4797" s="100" t="s">
        <v>2626</v>
      </c>
    </row>
    <row r="4798" spans="1:3">
      <c r="A4798" s="311"/>
      <c r="B4798" s="311"/>
      <c r="C4798" s="100" t="s">
        <v>2636</v>
      </c>
    </row>
    <row r="4799" spans="1:3">
      <c r="A4799" s="311"/>
      <c r="B4799" s="311"/>
      <c r="C4799" s="100" t="s">
        <v>2628</v>
      </c>
    </row>
    <row r="4800" spans="1:3">
      <c r="A4800" s="311"/>
      <c r="B4800" s="311"/>
      <c r="C4800" s="100" t="s">
        <v>2629</v>
      </c>
    </row>
    <row r="4801" spans="1:3">
      <c r="A4801" s="311"/>
      <c r="B4801" s="311"/>
      <c r="C4801" s="100" t="s">
        <v>2630</v>
      </c>
    </row>
    <row r="4802" spans="1:3">
      <c r="A4802" s="311"/>
      <c r="B4802" s="311"/>
      <c r="C4802" s="100" t="s">
        <v>2631</v>
      </c>
    </row>
    <row r="4803" spans="1:3">
      <c r="A4803" s="311"/>
      <c r="B4803" s="311"/>
      <c r="C4803" s="100" t="s">
        <v>2632</v>
      </c>
    </row>
    <row r="4804" spans="1:3">
      <c r="A4804" s="311"/>
      <c r="B4804" s="311"/>
      <c r="C4804" s="100" t="s">
        <v>2644</v>
      </c>
    </row>
    <row r="4805" spans="1:3" ht="30">
      <c r="A4805" s="311"/>
      <c r="B4805" s="311"/>
      <c r="C4805" s="100" t="s">
        <v>2645</v>
      </c>
    </row>
    <row r="4806" spans="1:3" ht="30">
      <c r="A4806" s="311"/>
      <c r="B4806" s="311"/>
      <c r="C4806" s="100" t="s">
        <v>2646</v>
      </c>
    </row>
    <row r="4807" spans="1:3">
      <c r="A4807" s="311"/>
      <c r="B4807" s="311"/>
      <c r="C4807" s="100" t="s">
        <v>2647</v>
      </c>
    </row>
    <row r="4808" spans="1:3" ht="30">
      <c r="A4808" s="311"/>
      <c r="B4808" s="311"/>
      <c r="C4808" s="100" t="s">
        <v>2648</v>
      </c>
    </row>
    <row r="4809" spans="1:3" ht="60">
      <c r="A4809" s="311"/>
      <c r="B4809" s="311"/>
      <c r="C4809" s="100" t="s">
        <v>2314</v>
      </c>
    </row>
    <row r="4810" spans="1:3">
      <c r="A4810" s="311"/>
      <c r="B4810" s="311"/>
      <c r="C4810" s="100" t="s">
        <v>1955</v>
      </c>
    </row>
    <row r="4811" spans="1:3">
      <c r="A4811" s="311"/>
      <c r="B4811" s="311"/>
      <c r="C4811" s="100" t="s">
        <v>2010</v>
      </c>
    </row>
    <row r="4812" spans="1:3">
      <c r="A4812" s="311"/>
      <c r="B4812" s="311"/>
      <c r="C4812" s="100" t="s">
        <v>2011</v>
      </c>
    </row>
    <row r="4813" spans="1:3">
      <c r="A4813" s="311"/>
      <c r="B4813" s="311"/>
      <c r="C4813" s="100" t="s">
        <v>2012</v>
      </c>
    </row>
    <row r="4814" spans="1:3">
      <c r="A4814" s="311"/>
      <c r="B4814" s="311"/>
      <c r="C4814" s="100" t="s">
        <v>1475</v>
      </c>
    </row>
    <row r="4815" spans="1:3" ht="45.75" thickBot="1">
      <c r="A4815" s="312"/>
      <c r="B4815" s="312"/>
      <c r="C4815" s="95" t="s">
        <v>1358</v>
      </c>
    </row>
    <row r="4816" spans="1:3">
      <c r="A4816" s="310" t="s">
        <v>667</v>
      </c>
      <c r="B4816" s="310" t="s">
        <v>28</v>
      </c>
      <c r="C4816" s="99" t="s">
        <v>668</v>
      </c>
    </row>
    <row r="4817" spans="1:3" ht="45">
      <c r="A4817" s="311"/>
      <c r="B4817" s="311"/>
      <c r="C4817" s="100" t="s">
        <v>2650</v>
      </c>
    </row>
    <row r="4818" spans="1:3">
      <c r="A4818" s="311"/>
      <c r="B4818" s="311"/>
      <c r="C4818" s="100" t="s">
        <v>2651</v>
      </c>
    </row>
    <row r="4819" spans="1:3" ht="30">
      <c r="A4819" s="311"/>
      <c r="B4819" s="311"/>
      <c r="C4819" s="100" t="s">
        <v>2652</v>
      </c>
    </row>
    <row r="4820" spans="1:3" ht="45">
      <c r="A4820" s="311"/>
      <c r="B4820" s="311"/>
      <c r="C4820" s="100" t="s">
        <v>2653</v>
      </c>
    </row>
    <row r="4821" spans="1:3">
      <c r="A4821" s="311"/>
      <c r="B4821" s="311"/>
      <c r="C4821" s="100" t="s">
        <v>2654</v>
      </c>
    </row>
    <row r="4822" spans="1:3">
      <c r="A4822" s="311"/>
      <c r="B4822" s="311"/>
      <c r="C4822" s="100" t="s">
        <v>2655</v>
      </c>
    </row>
    <row r="4823" spans="1:3" ht="30">
      <c r="A4823" s="311"/>
      <c r="B4823" s="311"/>
      <c r="C4823" s="100" t="s">
        <v>2652</v>
      </c>
    </row>
    <row r="4824" spans="1:3" ht="45">
      <c r="A4824" s="311"/>
      <c r="B4824" s="311"/>
      <c r="C4824" s="100" t="s">
        <v>2653</v>
      </c>
    </row>
    <row r="4825" spans="1:3">
      <c r="A4825" s="311"/>
      <c r="B4825" s="311"/>
      <c r="C4825" s="100" t="s">
        <v>2656</v>
      </c>
    </row>
    <row r="4826" spans="1:3">
      <c r="A4826" s="311"/>
      <c r="B4826" s="311"/>
      <c r="C4826" s="100" t="s">
        <v>2657</v>
      </c>
    </row>
    <row r="4827" spans="1:3">
      <c r="A4827" s="311"/>
      <c r="B4827" s="311"/>
      <c r="C4827" s="100" t="s">
        <v>2658</v>
      </c>
    </row>
    <row r="4828" spans="1:3">
      <c r="A4828" s="311"/>
      <c r="B4828" s="311"/>
      <c r="C4828" s="100" t="s">
        <v>2659</v>
      </c>
    </row>
    <row r="4829" spans="1:3">
      <c r="A4829" s="311"/>
      <c r="B4829" s="311"/>
      <c r="C4829" s="100" t="s">
        <v>2660</v>
      </c>
    </row>
    <row r="4830" spans="1:3" ht="30">
      <c r="A4830" s="311"/>
      <c r="B4830" s="311"/>
      <c r="C4830" s="100" t="s">
        <v>2661</v>
      </c>
    </row>
    <row r="4831" spans="1:3">
      <c r="A4831" s="311"/>
      <c r="B4831" s="311"/>
      <c r="C4831" s="100" t="s">
        <v>2662</v>
      </c>
    </row>
    <row r="4832" spans="1:3">
      <c r="A4832" s="311"/>
      <c r="B4832" s="311"/>
      <c r="C4832" s="100" t="s">
        <v>2663</v>
      </c>
    </row>
    <row r="4833" spans="1:3">
      <c r="A4833" s="311"/>
      <c r="B4833" s="311"/>
      <c r="C4833" s="100" t="s">
        <v>2664</v>
      </c>
    </row>
    <row r="4834" spans="1:3">
      <c r="A4834" s="311"/>
      <c r="B4834" s="311"/>
      <c r="C4834" s="100" t="s">
        <v>2665</v>
      </c>
    </row>
    <row r="4835" spans="1:3">
      <c r="A4835" s="311"/>
      <c r="B4835" s="311"/>
      <c r="C4835" s="100" t="s">
        <v>2666</v>
      </c>
    </row>
    <row r="4836" spans="1:3">
      <c r="A4836" s="311"/>
      <c r="B4836" s="311"/>
      <c r="C4836" s="100" t="s">
        <v>2667</v>
      </c>
    </row>
    <row r="4837" spans="1:3">
      <c r="A4837" s="311"/>
      <c r="B4837" s="311"/>
      <c r="C4837" s="100" t="s">
        <v>2668</v>
      </c>
    </row>
    <row r="4838" spans="1:3" ht="30">
      <c r="A4838" s="311"/>
      <c r="B4838" s="311"/>
      <c r="C4838" s="100" t="s">
        <v>2669</v>
      </c>
    </row>
    <row r="4839" spans="1:3" ht="30">
      <c r="A4839" s="311"/>
      <c r="B4839" s="311"/>
      <c r="C4839" s="100" t="s">
        <v>2670</v>
      </c>
    </row>
    <row r="4840" spans="1:3">
      <c r="A4840" s="311"/>
      <c r="B4840" s="311"/>
      <c r="C4840" s="100" t="s">
        <v>2671</v>
      </c>
    </row>
    <row r="4841" spans="1:3">
      <c r="A4841" s="311"/>
      <c r="B4841" s="311"/>
      <c r="C4841" s="100" t="s">
        <v>2672</v>
      </c>
    </row>
    <row r="4842" spans="1:3">
      <c r="A4842" s="311"/>
      <c r="B4842" s="311"/>
      <c r="C4842" s="100" t="s">
        <v>2673</v>
      </c>
    </row>
    <row r="4843" spans="1:3">
      <c r="A4843" s="311"/>
      <c r="B4843" s="311"/>
      <c r="C4843" s="100" t="s">
        <v>2674</v>
      </c>
    </row>
    <row r="4844" spans="1:3">
      <c r="A4844" s="311"/>
      <c r="B4844" s="311"/>
      <c r="C4844" s="100" t="s">
        <v>2675</v>
      </c>
    </row>
    <row r="4845" spans="1:3">
      <c r="A4845" s="311"/>
      <c r="B4845" s="311"/>
      <c r="C4845" s="100" t="s">
        <v>2676</v>
      </c>
    </row>
    <row r="4846" spans="1:3">
      <c r="A4846" s="311"/>
      <c r="B4846" s="311"/>
      <c r="C4846" s="100" t="s">
        <v>2677</v>
      </c>
    </row>
    <row r="4847" spans="1:3">
      <c r="A4847" s="311"/>
      <c r="B4847" s="311"/>
      <c r="C4847" s="100" t="s">
        <v>2678</v>
      </c>
    </row>
    <row r="4848" spans="1:3">
      <c r="A4848" s="311"/>
      <c r="B4848" s="311"/>
      <c r="C4848" s="100" t="s">
        <v>2679</v>
      </c>
    </row>
    <row r="4849" spans="1:3">
      <c r="A4849" s="311"/>
      <c r="B4849" s="311"/>
      <c r="C4849" s="100" t="s">
        <v>2680</v>
      </c>
    </row>
    <row r="4850" spans="1:3">
      <c r="A4850" s="311"/>
      <c r="B4850" s="311"/>
      <c r="C4850" s="100" t="s">
        <v>1355</v>
      </c>
    </row>
    <row r="4851" spans="1:3" ht="60">
      <c r="A4851" s="311"/>
      <c r="B4851" s="311"/>
      <c r="C4851" s="100" t="s">
        <v>2314</v>
      </c>
    </row>
    <row r="4852" spans="1:3">
      <c r="A4852" s="311"/>
      <c r="B4852" s="311"/>
      <c r="C4852" s="100" t="s">
        <v>1955</v>
      </c>
    </row>
    <row r="4853" spans="1:3">
      <c r="A4853" s="311"/>
      <c r="B4853" s="311"/>
      <c r="C4853" s="100" t="s">
        <v>2010</v>
      </c>
    </row>
    <row r="4854" spans="1:3">
      <c r="A4854" s="311"/>
      <c r="B4854" s="311"/>
      <c r="C4854" s="100" t="s">
        <v>2011</v>
      </c>
    </row>
    <row r="4855" spans="1:3">
      <c r="A4855" s="311"/>
      <c r="B4855" s="311"/>
      <c r="C4855" s="100" t="s">
        <v>2012</v>
      </c>
    </row>
    <row r="4856" spans="1:3">
      <c r="A4856" s="311"/>
      <c r="B4856" s="311"/>
      <c r="C4856" s="100" t="s">
        <v>1475</v>
      </c>
    </row>
    <row r="4857" spans="1:3" ht="45.75" thickBot="1">
      <c r="A4857" s="312"/>
      <c r="B4857" s="312"/>
      <c r="C4857" s="95" t="s">
        <v>1358</v>
      </c>
    </row>
    <row r="4858" spans="1:3">
      <c r="A4858" s="310" t="s">
        <v>669</v>
      </c>
      <c r="B4858" s="310" t="s">
        <v>28</v>
      </c>
      <c r="C4858" s="99" t="s">
        <v>670</v>
      </c>
    </row>
    <row r="4859" spans="1:3" ht="45">
      <c r="A4859" s="311"/>
      <c r="B4859" s="311"/>
      <c r="C4859" s="100" t="s">
        <v>2681</v>
      </c>
    </row>
    <row r="4860" spans="1:3">
      <c r="A4860" s="311"/>
      <c r="B4860" s="311"/>
      <c r="C4860" s="100" t="s">
        <v>2682</v>
      </c>
    </row>
    <row r="4861" spans="1:3" ht="30">
      <c r="A4861" s="311"/>
      <c r="B4861" s="311"/>
      <c r="C4861" s="100" t="s">
        <v>2683</v>
      </c>
    </row>
    <row r="4862" spans="1:3" ht="30">
      <c r="A4862" s="311"/>
      <c r="B4862" s="311"/>
      <c r="C4862" s="100" t="s">
        <v>2684</v>
      </c>
    </row>
    <row r="4863" spans="1:3">
      <c r="A4863" s="311"/>
      <c r="B4863" s="311"/>
      <c r="C4863" s="100" t="s">
        <v>2685</v>
      </c>
    </row>
    <row r="4864" spans="1:3" ht="120">
      <c r="A4864" s="311"/>
      <c r="B4864" s="311"/>
      <c r="C4864" s="100" t="s">
        <v>2686</v>
      </c>
    </row>
    <row r="4865" spans="1:3" ht="180">
      <c r="A4865" s="311"/>
      <c r="B4865" s="311"/>
      <c r="C4865" s="100" t="s">
        <v>2687</v>
      </c>
    </row>
    <row r="4866" spans="1:3">
      <c r="A4866" s="311"/>
      <c r="B4866" s="311"/>
      <c r="C4866" s="100" t="s">
        <v>2688</v>
      </c>
    </row>
    <row r="4867" spans="1:3">
      <c r="A4867" s="311"/>
      <c r="B4867" s="311"/>
      <c r="C4867" s="100" t="s">
        <v>2689</v>
      </c>
    </row>
    <row r="4868" spans="1:3" ht="60">
      <c r="A4868" s="311"/>
      <c r="B4868" s="311"/>
      <c r="C4868" s="100" t="s">
        <v>2690</v>
      </c>
    </row>
    <row r="4869" spans="1:3" ht="30">
      <c r="A4869" s="311"/>
      <c r="B4869" s="311"/>
      <c r="C4869" s="100" t="s">
        <v>2691</v>
      </c>
    </row>
    <row r="4870" spans="1:3" ht="60">
      <c r="A4870" s="311"/>
      <c r="B4870" s="311"/>
      <c r="C4870" s="100" t="s">
        <v>2692</v>
      </c>
    </row>
    <row r="4871" spans="1:3">
      <c r="A4871" s="311"/>
      <c r="B4871" s="311"/>
      <c r="C4871" s="100" t="s">
        <v>2693</v>
      </c>
    </row>
    <row r="4872" spans="1:3" ht="45">
      <c r="A4872" s="311"/>
      <c r="B4872" s="311"/>
      <c r="C4872" s="100" t="s">
        <v>2694</v>
      </c>
    </row>
    <row r="4873" spans="1:3" ht="105">
      <c r="A4873" s="311"/>
      <c r="B4873" s="311"/>
      <c r="C4873" s="100" t="s">
        <v>2695</v>
      </c>
    </row>
    <row r="4874" spans="1:3">
      <c r="A4874" s="311"/>
      <c r="B4874" s="311"/>
      <c r="C4874" s="100" t="s">
        <v>2696</v>
      </c>
    </row>
    <row r="4875" spans="1:3" ht="30">
      <c r="A4875" s="311"/>
      <c r="B4875" s="311"/>
      <c r="C4875" s="100" t="s">
        <v>2697</v>
      </c>
    </row>
    <row r="4876" spans="1:3">
      <c r="A4876" s="311"/>
      <c r="B4876" s="311"/>
      <c r="C4876" s="100" t="s">
        <v>2698</v>
      </c>
    </row>
    <row r="4877" spans="1:3">
      <c r="A4877" s="311"/>
      <c r="B4877" s="311"/>
      <c r="C4877" s="100" t="s">
        <v>2699</v>
      </c>
    </row>
    <row r="4878" spans="1:3" ht="30">
      <c r="A4878" s="311"/>
      <c r="B4878" s="311"/>
      <c r="C4878" s="100" t="s">
        <v>2700</v>
      </c>
    </row>
    <row r="4879" spans="1:3">
      <c r="A4879" s="311"/>
      <c r="B4879" s="311"/>
      <c r="C4879" s="100" t="s">
        <v>2701</v>
      </c>
    </row>
    <row r="4880" spans="1:3" ht="60">
      <c r="A4880" s="311"/>
      <c r="B4880" s="311"/>
      <c r="C4880" s="100" t="s">
        <v>2702</v>
      </c>
    </row>
    <row r="4881" spans="1:3" ht="60">
      <c r="A4881" s="311"/>
      <c r="B4881" s="311"/>
      <c r="C4881" s="100" t="s">
        <v>2314</v>
      </c>
    </row>
    <row r="4882" spans="1:3">
      <c r="A4882" s="311"/>
      <c r="B4882" s="311"/>
      <c r="C4882" s="100" t="s">
        <v>1955</v>
      </c>
    </row>
    <row r="4883" spans="1:3">
      <c r="A4883" s="311"/>
      <c r="B4883" s="311"/>
      <c r="C4883" s="100" t="s">
        <v>2010</v>
      </c>
    </row>
    <row r="4884" spans="1:3">
      <c r="A4884" s="311"/>
      <c r="B4884" s="311"/>
      <c r="C4884" s="100" t="s">
        <v>2011</v>
      </c>
    </row>
    <row r="4885" spans="1:3">
      <c r="A4885" s="311"/>
      <c r="B4885" s="311"/>
      <c r="C4885" s="100" t="s">
        <v>2012</v>
      </c>
    </row>
    <row r="4886" spans="1:3">
      <c r="A4886" s="311"/>
      <c r="B4886" s="311"/>
      <c r="C4886" s="100" t="s">
        <v>1475</v>
      </c>
    </row>
    <row r="4887" spans="1:3" ht="45.75" thickBot="1">
      <c r="A4887" s="312"/>
      <c r="B4887" s="312"/>
      <c r="C4887" s="95" t="s">
        <v>1358</v>
      </c>
    </row>
    <row r="4888" spans="1:3">
      <c r="A4888" s="310" t="s">
        <v>671</v>
      </c>
      <c r="B4888" s="310" t="s">
        <v>28</v>
      </c>
      <c r="C4888" s="99" t="s">
        <v>672</v>
      </c>
    </row>
    <row r="4889" spans="1:3">
      <c r="A4889" s="311"/>
      <c r="B4889" s="311"/>
      <c r="C4889" s="100" t="s">
        <v>2703</v>
      </c>
    </row>
    <row r="4890" spans="1:3" ht="135">
      <c r="A4890" s="311"/>
      <c r="B4890" s="311"/>
      <c r="C4890" s="100" t="s">
        <v>2704</v>
      </c>
    </row>
    <row r="4891" spans="1:3">
      <c r="A4891" s="311"/>
      <c r="B4891" s="311"/>
      <c r="C4891" s="100" t="s">
        <v>2705</v>
      </c>
    </row>
    <row r="4892" spans="1:3" ht="60">
      <c r="A4892" s="311"/>
      <c r="B4892" s="311"/>
      <c r="C4892" s="100" t="s">
        <v>2706</v>
      </c>
    </row>
    <row r="4893" spans="1:3">
      <c r="A4893" s="311"/>
      <c r="B4893" s="311"/>
      <c r="C4893" s="100" t="s">
        <v>2707</v>
      </c>
    </row>
    <row r="4894" spans="1:3" ht="30">
      <c r="A4894" s="311"/>
      <c r="B4894" s="311"/>
      <c r="C4894" s="100" t="s">
        <v>2708</v>
      </c>
    </row>
    <row r="4895" spans="1:3">
      <c r="A4895" s="311"/>
      <c r="B4895" s="311"/>
      <c r="C4895" s="100" t="s">
        <v>2709</v>
      </c>
    </row>
    <row r="4896" spans="1:3">
      <c r="A4896" s="311"/>
      <c r="B4896" s="311"/>
      <c r="C4896" s="100" t="s">
        <v>2710</v>
      </c>
    </row>
    <row r="4897" spans="1:3">
      <c r="A4897" s="311"/>
      <c r="B4897" s="311"/>
      <c r="C4897" s="100" t="s">
        <v>2711</v>
      </c>
    </row>
    <row r="4898" spans="1:3">
      <c r="A4898" s="311"/>
      <c r="B4898" s="311"/>
      <c r="C4898" s="100" t="s">
        <v>2712</v>
      </c>
    </row>
    <row r="4899" spans="1:3">
      <c r="A4899" s="311"/>
      <c r="B4899" s="311"/>
      <c r="C4899" s="100" t="s">
        <v>1355</v>
      </c>
    </row>
    <row r="4900" spans="1:3" ht="60">
      <c r="A4900" s="311"/>
      <c r="B4900" s="311"/>
      <c r="C4900" s="100" t="s">
        <v>2314</v>
      </c>
    </row>
    <row r="4901" spans="1:3">
      <c r="A4901" s="311"/>
      <c r="B4901" s="311"/>
      <c r="C4901" s="100" t="s">
        <v>1955</v>
      </c>
    </row>
    <row r="4902" spans="1:3">
      <c r="A4902" s="311"/>
      <c r="B4902" s="311"/>
      <c r="C4902" s="100" t="s">
        <v>2010</v>
      </c>
    </row>
    <row r="4903" spans="1:3">
      <c r="A4903" s="311"/>
      <c r="B4903" s="311"/>
      <c r="C4903" s="100" t="s">
        <v>2011</v>
      </c>
    </row>
    <row r="4904" spans="1:3">
      <c r="A4904" s="311"/>
      <c r="B4904" s="311"/>
      <c r="C4904" s="100" t="s">
        <v>2012</v>
      </c>
    </row>
    <row r="4905" spans="1:3">
      <c r="A4905" s="311"/>
      <c r="B4905" s="311"/>
      <c r="C4905" s="100" t="s">
        <v>1475</v>
      </c>
    </row>
    <row r="4906" spans="1:3" ht="45.75" thickBot="1">
      <c r="A4906" s="312"/>
      <c r="B4906" s="312"/>
      <c r="C4906" s="95" t="s">
        <v>1358</v>
      </c>
    </row>
    <row r="4907" spans="1:3" ht="30">
      <c r="A4907" s="310" t="s">
        <v>673</v>
      </c>
      <c r="B4907" s="310" t="s">
        <v>28</v>
      </c>
      <c r="C4907" s="99" t="s">
        <v>674</v>
      </c>
    </row>
    <row r="4908" spans="1:3" ht="30">
      <c r="A4908" s="311"/>
      <c r="B4908" s="311"/>
      <c r="C4908" s="100" t="s">
        <v>2713</v>
      </c>
    </row>
    <row r="4909" spans="1:3">
      <c r="A4909" s="311"/>
      <c r="B4909" s="311"/>
      <c r="C4909" s="100" t="s">
        <v>2714</v>
      </c>
    </row>
    <row r="4910" spans="1:3">
      <c r="A4910" s="311"/>
      <c r="B4910" s="311"/>
      <c r="C4910" s="100" t="s">
        <v>2655</v>
      </c>
    </row>
    <row r="4911" spans="1:3" ht="30">
      <c r="A4911" s="311"/>
      <c r="B4911" s="311"/>
      <c r="C4911" s="100" t="s">
        <v>2715</v>
      </c>
    </row>
    <row r="4912" spans="1:3">
      <c r="A4912" s="311"/>
      <c r="B4912" s="311"/>
      <c r="C4912" s="100" t="s">
        <v>2716</v>
      </c>
    </row>
    <row r="4913" spans="1:3">
      <c r="A4913" s="311"/>
      <c r="B4913" s="311"/>
      <c r="C4913" s="100" t="s">
        <v>2717</v>
      </c>
    </row>
    <row r="4914" spans="1:3" ht="75">
      <c r="A4914" s="311"/>
      <c r="B4914" s="311"/>
      <c r="C4914" s="100" t="s">
        <v>2718</v>
      </c>
    </row>
    <row r="4915" spans="1:3" ht="30">
      <c r="A4915" s="311"/>
      <c r="B4915" s="311"/>
      <c r="C4915" s="100" t="s">
        <v>2719</v>
      </c>
    </row>
    <row r="4916" spans="1:3" ht="90">
      <c r="A4916" s="311"/>
      <c r="B4916" s="311"/>
      <c r="C4916" s="100" t="s">
        <v>2720</v>
      </c>
    </row>
    <row r="4917" spans="1:3">
      <c r="A4917" s="311"/>
      <c r="B4917" s="311"/>
      <c r="C4917" s="100" t="s">
        <v>2721</v>
      </c>
    </row>
    <row r="4918" spans="1:3">
      <c r="A4918" s="311"/>
      <c r="B4918" s="311"/>
      <c r="C4918" s="100" t="s">
        <v>2722</v>
      </c>
    </row>
    <row r="4919" spans="1:3">
      <c r="A4919" s="311"/>
      <c r="B4919" s="311"/>
      <c r="C4919" s="100" t="s">
        <v>2723</v>
      </c>
    </row>
    <row r="4920" spans="1:3">
      <c r="A4920" s="311"/>
      <c r="B4920" s="311"/>
      <c r="C4920" s="100" t="s">
        <v>2724</v>
      </c>
    </row>
    <row r="4921" spans="1:3">
      <c r="A4921" s="311"/>
      <c r="B4921" s="311"/>
      <c r="C4921" s="100" t="s">
        <v>2725</v>
      </c>
    </row>
    <row r="4922" spans="1:3" ht="30">
      <c r="A4922" s="311"/>
      <c r="B4922" s="311"/>
      <c r="C4922" s="100" t="s">
        <v>2726</v>
      </c>
    </row>
    <row r="4923" spans="1:3">
      <c r="A4923" s="311"/>
      <c r="B4923" s="311"/>
      <c r="C4923" s="100" t="s">
        <v>2727</v>
      </c>
    </row>
    <row r="4924" spans="1:3">
      <c r="A4924" s="311"/>
      <c r="B4924" s="311"/>
      <c r="C4924" s="100" t="s">
        <v>2728</v>
      </c>
    </row>
    <row r="4925" spans="1:3">
      <c r="A4925" s="311"/>
      <c r="B4925" s="311"/>
      <c r="C4925" s="100" t="s">
        <v>2729</v>
      </c>
    </row>
    <row r="4926" spans="1:3">
      <c r="A4926" s="311"/>
      <c r="B4926" s="311"/>
      <c r="C4926" s="100" t="s">
        <v>2730</v>
      </c>
    </row>
    <row r="4927" spans="1:3" ht="30">
      <c r="A4927" s="311"/>
      <c r="B4927" s="311"/>
      <c r="C4927" s="100" t="s">
        <v>2731</v>
      </c>
    </row>
    <row r="4928" spans="1:3" ht="30">
      <c r="A4928" s="311"/>
      <c r="B4928" s="311"/>
      <c r="C4928" s="100" t="s">
        <v>2732</v>
      </c>
    </row>
    <row r="4929" spans="1:3" ht="30">
      <c r="A4929" s="311"/>
      <c r="B4929" s="311"/>
      <c r="C4929" s="100" t="s">
        <v>2733</v>
      </c>
    </row>
    <row r="4930" spans="1:3" ht="60">
      <c r="A4930" s="311"/>
      <c r="B4930" s="311"/>
      <c r="C4930" s="100" t="s">
        <v>2314</v>
      </c>
    </row>
    <row r="4931" spans="1:3">
      <c r="A4931" s="311"/>
      <c r="B4931" s="311"/>
      <c r="C4931" s="100" t="s">
        <v>1955</v>
      </c>
    </row>
    <row r="4932" spans="1:3">
      <c r="A4932" s="311"/>
      <c r="B4932" s="311"/>
      <c r="C4932" s="100" t="s">
        <v>2010</v>
      </c>
    </row>
    <row r="4933" spans="1:3">
      <c r="A4933" s="311"/>
      <c r="B4933" s="311"/>
      <c r="C4933" s="100" t="s">
        <v>2011</v>
      </c>
    </row>
    <row r="4934" spans="1:3">
      <c r="A4934" s="311"/>
      <c r="B4934" s="311"/>
      <c r="C4934" s="100" t="s">
        <v>2012</v>
      </c>
    </row>
    <row r="4935" spans="1:3">
      <c r="A4935" s="311"/>
      <c r="B4935" s="311"/>
      <c r="C4935" s="100" t="s">
        <v>1475</v>
      </c>
    </row>
    <row r="4936" spans="1:3" ht="45.75" thickBot="1">
      <c r="A4936" s="312"/>
      <c r="B4936" s="312"/>
      <c r="C4936" s="95" t="s">
        <v>1358</v>
      </c>
    </row>
    <row r="4937" spans="1:3">
      <c r="A4937" s="310" t="s">
        <v>675</v>
      </c>
      <c r="B4937" s="310" t="s">
        <v>28</v>
      </c>
      <c r="C4937" s="99" t="s">
        <v>676</v>
      </c>
    </row>
    <row r="4938" spans="1:3" ht="75">
      <c r="A4938" s="311"/>
      <c r="B4938" s="311"/>
      <c r="C4938" s="115" t="s">
        <v>2734</v>
      </c>
    </row>
    <row r="4939" spans="1:3" ht="120">
      <c r="A4939" s="311"/>
      <c r="B4939" s="311"/>
      <c r="C4939" s="100" t="s">
        <v>2735</v>
      </c>
    </row>
    <row r="4940" spans="1:3" ht="30">
      <c r="A4940" s="311"/>
      <c r="B4940" s="311"/>
      <c r="C4940" s="100" t="s">
        <v>2736</v>
      </c>
    </row>
    <row r="4941" spans="1:3" ht="30">
      <c r="A4941" s="311"/>
      <c r="B4941" s="311"/>
      <c r="C4941" s="100" t="s">
        <v>2737</v>
      </c>
    </row>
    <row r="4942" spans="1:3" ht="135">
      <c r="A4942" s="311"/>
      <c r="B4942" s="311"/>
      <c r="C4942" s="100" t="s">
        <v>2738</v>
      </c>
    </row>
    <row r="4943" spans="1:3">
      <c r="A4943" s="311"/>
      <c r="B4943" s="311"/>
      <c r="C4943" s="100" t="s">
        <v>1355</v>
      </c>
    </row>
    <row r="4944" spans="1:3" ht="60">
      <c r="A4944" s="311"/>
      <c r="B4944" s="311"/>
      <c r="C4944" s="100" t="s">
        <v>2314</v>
      </c>
    </row>
    <row r="4945" spans="1:3">
      <c r="A4945" s="311"/>
      <c r="B4945" s="311"/>
      <c r="C4945" s="100" t="s">
        <v>1955</v>
      </c>
    </row>
    <row r="4946" spans="1:3">
      <c r="A4946" s="311"/>
      <c r="B4946" s="311"/>
      <c r="C4946" s="100" t="s">
        <v>2010</v>
      </c>
    </row>
    <row r="4947" spans="1:3">
      <c r="A4947" s="311"/>
      <c r="B4947" s="311"/>
      <c r="C4947" s="100" t="s">
        <v>2011</v>
      </c>
    </row>
    <row r="4948" spans="1:3">
      <c r="A4948" s="311"/>
      <c r="B4948" s="311"/>
      <c r="C4948" s="100" t="s">
        <v>2012</v>
      </c>
    </row>
    <row r="4949" spans="1:3" ht="60.75" thickBot="1">
      <c r="A4949" s="312"/>
      <c r="B4949" s="312"/>
      <c r="C4949" s="95" t="s">
        <v>1507</v>
      </c>
    </row>
    <row r="4950" spans="1:3">
      <c r="A4950" s="310" t="s">
        <v>677</v>
      </c>
      <c r="B4950" s="310" t="s">
        <v>28</v>
      </c>
      <c r="C4950" s="99" t="s">
        <v>678</v>
      </c>
    </row>
    <row r="4951" spans="1:3">
      <c r="A4951" s="311"/>
      <c r="B4951" s="311"/>
      <c r="C4951" s="100" t="s">
        <v>2739</v>
      </c>
    </row>
    <row r="4952" spans="1:3" ht="30">
      <c r="A4952" s="311"/>
      <c r="B4952" s="311"/>
      <c r="C4952" s="100" t="s">
        <v>2740</v>
      </c>
    </row>
    <row r="4953" spans="1:3">
      <c r="A4953" s="311"/>
      <c r="B4953" s="311"/>
      <c r="C4953" s="100" t="s">
        <v>2655</v>
      </c>
    </row>
    <row r="4954" spans="1:3" ht="30">
      <c r="A4954" s="311"/>
      <c r="B4954" s="311"/>
      <c r="C4954" s="100" t="s">
        <v>2741</v>
      </c>
    </row>
    <row r="4955" spans="1:3">
      <c r="A4955" s="311"/>
      <c r="B4955" s="311"/>
      <c r="C4955" s="100" t="s">
        <v>2742</v>
      </c>
    </row>
    <row r="4956" spans="1:3">
      <c r="A4956" s="311"/>
      <c r="B4956" s="311"/>
      <c r="C4956" s="100" t="s">
        <v>2743</v>
      </c>
    </row>
    <row r="4957" spans="1:3">
      <c r="A4957" s="311"/>
      <c r="B4957" s="311"/>
      <c r="C4957" s="100" t="s">
        <v>2744</v>
      </c>
    </row>
    <row r="4958" spans="1:3">
      <c r="A4958" s="311"/>
      <c r="B4958" s="311"/>
      <c r="C4958" s="100" t="s">
        <v>2745</v>
      </c>
    </row>
    <row r="4959" spans="1:3">
      <c r="A4959" s="311"/>
      <c r="B4959" s="311"/>
      <c r="C4959" s="100" t="s">
        <v>2746</v>
      </c>
    </row>
    <row r="4960" spans="1:3">
      <c r="A4960" s="311"/>
      <c r="B4960" s="311"/>
      <c r="C4960" s="100" t="s">
        <v>2747</v>
      </c>
    </row>
    <row r="4961" spans="1:3">
      <c r="A4961" s="311"/>
      <c r="B4961" s="311"/>
      <c r="C4961" s="100" t="s">
        <v>2748</v>
      </c>
    </row>
    <row r="4962" spans="1:3" ht="30">
      <c r="A4962" s="311"/>
      <c r="B4962" s="311"/>
      <c r="C4962" s="100" t="s">
        <v>2749</v>
      </c>
    </row>
    <row r="4963" spans="1:3" ht="180">
      <c r="A4963" s="311"/>
      <c r="B4963" s="311"/>
      <c r="C4963" s="100" t="s">
        <v>2750</v>
      </c>
    </row>
    <row r="4964" spans="1:3">
      <c r="A4964" s="311"/>
      <c r="B4964" s="311"/>
      <c r="C4964" s="100" t="s">
        <v>2751</v>
      </c>
    </row>
    <row r="4965" spans="1:3" ht="105">
      <c r="A4965" s="311"/>
      <c r="B4965" s="311"/>
      <c r="C4965" s="100" t="s">
        <v>2752</v>
      </c>
    </row>
    <row r="4966" spans="1:3" ht="60">
      <c r="A4966" s="311"/>
      <c r="B4966" s="311"/>
      <c r="C4966" s="100" t="s">
        <v>2753</v>
      </c>
    </row>
    <row r="4967" spans="1:3" ht="75">
      <c r="A4967" s="311"/>
      <c r="B4967" s="311"/>
      <c r="C4967" s="100" t="s">
        <v>2754</v>
      </c>
    </row>
    <row r="4968" spans="1:3" ht="75">
      <c r="A4968" s="311"/>
      <c r="B4968" s="311"/>
      <c r="C4968" s="100" t="s">
        <v>2755</v>
      </c>
    </row>
    <row r="4969" spans="1:3">
      <c r="A4969" s="311"/>
      <c r="B4969" s="311"/>
      <c r="C4969" s="100" t="s">
        <v>2689</v>
      </c>
    </row>
    <row r="4970" spans="1:3" ht="75">
      <c r="A4970" s="311"/>
      <c r="B4970" s="311"/>
      <c r="C4970" s="100" t="s">
        <v>2756</v>
      </c>
    </row>
    <row r="4971" spans="1:3" ht="60">
      <c r="A4971" s="311"/>
      <c r="B4971" s="311"/>
      <c r="C4971" s="100" t="s">
        <v>2757</v>
      </c>
    </row>
    <row r="4972" spans="1:3" ht="30">
      <c r="A4972" s="311"/>
      <c r="B4972" s="311"/>
      <c r="C4972" s="100" t="s">
        <v>2758</v>
      </c>
    </row>
    <row r="4973" spans="1:3" ht="30">
      <c r="A4973" s="311"/>
      <c r="B4973" s="311"/>
      <c r="C4973" s="100" t="s">
        <v>2759</v>
      </c>
    </row>
    <row r="4974" spans="1:3" ht="30">
      <c r="A4974" s="311"/>
      <c r="B4974" s="311"/>
      <c r="C4974" s="100" t="s">
        <v>2760</v>
      </c>
    </row>
    <row r="4975" spans="1:3" ht="30">
      <c r="A4975" s="311"/>
      <c r="B4975" s="311"/>
      <c r="C4975" s="100" t="s">
        <v>2761</v>
      </c>
    </row>
    <row r="4976" spans="1:3">
      <c r="A4976" s="311"/>
      <c r="B4976" s="311"/>
      <c r="C4976" s="100" t="s">
        <v>2762</v>
      </c>
    </row>
    <row r="4977" spans="1:3" ht="30">
      <c r="A4977" s="311"/>
      <c r="B4977" s="311"/>
      <c r="C4977" s="100" t="s">
        <v>2763</v>
      </c>
    </row>
    <row r="4978" spans="1:3">
      <c r="A4978" s="311"/>
      <c r="B4978" s="311"/>
      <c r="C4978" s="100" t="s">
        <v>2764</v>
      </c>
    </row>
    <row r="4979" spans="1:3">
      <c r="A4979" s="311"/>
      <c r="B4979" s="311"/>
      <c r="C4979" s="100" t="s">
        <v>2586</v>
      </c>
    </row>
    <row r="4980" spans="1:3" ht="90">
      <c r="A4980" s="311"/>
      <c r="B4980" s="311"/>
      <c r="C4980" s="100" t="s">
        <v>2765</v>
      </c>
    </row>
    <row r="4981" spans="1:3">
      <c r="A4981" s="311"/>
      <c r="B4981" s="311"/>
      <c r="C4981" s="100" t="s">
        <v>1355</v>
      </c>
    </row>
    <row r="4982" spans="1:3" ht="60">
      <c r="A4982" s="311"/>
      <c r="B4982" s="311"/>
      <c r="C4982" s="100" t="s">
        <v>2314</v>
      </c>
    </row>
    <row r="4983" spans="1:3">
      <c r="A4983" s="311"/>
      <c r="B4983" s="311"/>
      <c r="C4983" s="100" t="s">
        <v>1955</v>
      </c>
    </row>
    <row r="4984" spans="1:3">
      <c r="A4984" s="311"/>
      <c r="B4984" s="311"/>
      <c r="C4984" s="100" t="s">
        <v>2010</v>
      </c>
    </row>
    <row r="4985" spans="1:3">
      <c r="A4985" s="311"/>
      <c r="B4985" s="311"/>
      <c r="C4985" s="100" t="s">
        <v>2011</v>
      </c>
    </row>
    <row r="4986" spans="1:3">
      <c r="A4986" s="311"/>
      <c r="B4986" s="311"/>
      <c r="C4986" s="100" t="s">
        <v>2012</v>
      </c>
    </row>
    <row r="4987" spans="1:3">
      <c r="A4987" s="311"/>
      <c r="B4987" s="311"/>
      <c r="C4987" s="100" t="s">
        <v>1475</v>
      </c>
    </row>
    <row r="4988" spans="1:3" ht="45.75" thickBot="1">
      <c r="A4988" s="312"/>
      <c r="B4988" s="312"/>
      <c r="C4988" s="95" t="s">
        <v>1358</v>
      </c>
    </row>
    <row r="4989" spans="1:3" ht="45">
      <c r="A4989" s="310" t="s">
        <v>679</v>
      </c>
      <c r="B4989" s="310" t="s">
        <v>28</v>
      </c>
      <c r="C4989" s="99" t="s">
        <v>680</v>
      </c>
    </row>
    <row r="4990" spans="1:3" ht="30">
      <c r="A4990" s="311"/>
      <c r="B4990" s="311"/>
      <c r="C4990" s="100" t="s">
        <v>2766</v>
      </c>
    </row>
    <row r="4991" spans="1:3">
      <c r="A4991" s="311"/>
      <c r="B4991" s="311"/>
      <c r="C4991" s="100" t="s">
        <v>2496</v>
      </c>
    </row>
    <row r="4992" spans="1:3">
      <c r="A4992" s="311"/>
      <c r="B4992" s="311"/>
      <c r="C4992" s="100" t="s">
        <v>2497</v>
      </c>
    </row>
    <row r="4993" spans="1:3">
      <c r="A4993" s="311"/>
      <c r="B4993" s="311"/>
      <c r="C4993" s="100" t="s">
        <v>2498</v>
      </c>
    </row>
    <row r="4994" spans="1:3">
      <c r="A4994" s="311"/>
      <c r="B4994" s="311"/>
      <c r="C4994" s="100" t="s">
        <v>2499</v>
      </c>
    </row>
    <row r="4995" spans="1:3">
      <c r="A4995" s="311"/>
      <c r="B4995" s="311"/>
      <c r="C4995" s="100" t="s">
        <v>2500</v>
      </c>
    </row>
    <row r="4996" spans="1:3">
      <c r="A4996" s="311"/>
      <c r="B4996" s="311"/>
      <c r="C4996" s="100" t="s">
        <v>2501</v>
      </c>
    </row>
    <row r="4997" spans="1:3" ht="30">
      <c r="A4997" s="311"/>
      <c r="B4997" s="311"/>
      <c r="C4997" s="100" t="s">
        <v>2767</v>
      </c>
    </row>
    <row r="4998" spans="1:3">
      <c r="A4998" s="311"/>
      <c r="B4998" s="311"/>
      <c r="C4998" s="100" t="s">
        <v>2371</v>
      </c>
    </row>
    <row r="4999" spans="1:3">
      <c r="A4999" s="311"/>
      <c r="B4999" s="311"/>
      <c r="C4999" s="100" t="s">
        <v>2504</v>
      </c>
    </row>
    <row r="5000" spans="1:3">
      <c r="A5000" s="311"/>
      <c r="B5000" s="311"/>
      <c r="C5000" s="100" t="s">
        <v>2505</v>
      </c>
    </row>
    <row r="5001" spans="1:3">
      <c r="A5001" s="311"/>
      <c r="B5001" s="311"/>
      <c r="C5001" s="100" t="s">
        <v>2506</v>
      </c>
    </row>
    <row r="5002" spans="1:3">
      <c r="A5002" s="311"/>
      <c r="B5002" s="311"/>
      <c r="C5002" s="100" t="s">
        <v>2507</v>
      </c>
    </row>
    <row r="5003" spans="1:3">
      <c r="A5003" s="311"/>
      <c r="B5003" s="311"/>
      <c r="C5003" s="100" t="s">
        <v>2508</v>
      </c>
    </row>
    <row r="5004" spans="1:3">
      <c r="A5004" s="311"/>
      <c r="B5004" s="311"/>
      <c r="C5004" s="100" t="s">
        <v>2509</v>
      </c>
    </row>
    <row r="5005" spans="1:3">
      <c r="A5005" s="311"/>
      <c r="B5005" s="311"/>
      <c r="C5005" s="100" t="s">
        <v>2510</v>
      </c>
    </row>
    <row r="5006" spans="1:3">
      <c r="A5006" s="311"/>
      <c r="B5006" s="311"/>
      <c r="C5006" s="100" t="s">
        <v>2511</v>
      </c>
    </row>
    <row r="5007" spans="1:3">
      <c r="A5007" s="311"/>
      <c r="B5007" s="311"/>
      <c r="C5007" s="100" t="s">
        <v>2512</v>
      </c>
    </row>
    <row r="5008" spans="1:3">
      <c r="A5008" s="311"/>
      <c r="B5008" s="311"/>
      <c r="C5008" s="100" t="s">
        <v>2513</v>
      </c>
    </row>
    <row r="5009" spans="1:3" ht="30">
      <c r="A5009" s="311"/>
      <c r="B5009" s="311"/>
      <c r="C5009" s="100" t="s">
        <v>2768</v>
      </c>
    </row>
    <row r="5010" spans="1:3" ht="45">
      <c r="A5010" s="311"/>
      <c r="B5010" s="311"/>
      <c r="C5010" s="100" t="s">
        <v>2515</v>
      </c>
    </row>
    <row r="5011" spans="1:3">
      <c r="A5011" s="311"/>
      <c r="B5011" s="311"/>
      <c r="C5011" s="100" t="s">
        <v>2516</v>
      </c>
    </row>
    <row r="5012" spans="1:3">
      <c r="A5012" s="311"/>
      <c r="B5012" s="311"/>
      <c r="C5012" s="100" t="s">
        <v>2517</v>
      </c>
    </row>
    <row r="5013" spans="1:3">
      <c r="A5013" s="311"/>
      <c r="B5013" s="311"/>
      <c r="C5013" s="100" t="s">
        <v>2769</v>
      </c>
    </row>
    <row r="5014" spans="1:3">
      <c r="A5014" s="311"/>
      <c r="B5014" s="311"/>
      <c r="C5014" s="100" t="s">
        <v>2519</v>
      </c>
    </row>
    <row r="5015" spans="1:3">
      <c r="A5015" s="311"/>
      <c r="B5015" s="311"/>
      <c r="C5015" s="100" t="s">
        <v>2520</v>
      </c>
    </row>
    <row r="5016" spans="1:3">
      <c r="A5016" s="311"/>
      <c r="B5016" s="311"/>
      <c r="C5016" s="100" t="s">
        <v>2521</v>
      </c>
    </row>
    <row r="5017" spans="1:3">
      <c r="A5017" s="311"/>
      <c r="B5017" s="311"/>
      <c r="C5017" s="100" t="s">
        <v>2522</v>
      </c>
    </row>
    <row r="5018" spans="1:3">
      <c r="A5018" s="311"/>
      <c r="B5018" s="311"/>
      <c r="C5018" s="100" t="s">
        <v>2523</v>
      </c>
    </row>
    <row r="5019" spans="1:3">
      <c r="A5019" s="311"/>
      <c r="B5019" s="311"/>
      <c r="C5019" s="100" t="s">
        <v>2524</v>
      </c>
    </row>
    <row r="5020" spans="1:3" ht="30">
      <c r="A5020" s="311"/>
      <c r="B5020" s="311"/>
      <c r="C5020" s="100" t="s">
        <v>2531</v>
      </c>
    </row>
    <row r="5021" spans="1:3" ht="45">
      <c r="A5021" s="311"/>
      <c r="B5021" s="311"/>
      <c r="C5021" s="100" t="s">
        <v>2770</v>
      </c>
    </row>
    <row r="5022" spans="1:3">
      <c r="A5022" s="311"/>
      <c r="B5022" s="311"/>
      <c r="C5022" s="100" t="s">
        <v>2771</v>
      </c>
    </row>
    <row r="5023" spans="1:3" ht="60">
      <c r="A5023" s="311"/>
      <c r="B5023" s="311"/>
      <c r="C5023" s="100" t="s">
        <v>2314</v>
      </c>
    </row>
    <row r="5024" spans="1:3">
      <c r="A5024" s="311"/>
      <c r="B5024" s="311"/>
      <c r="C5024" s="100" t="s">
        <v>1955</v>
      </c>
    </row>
    <row r="5025" spans="1:3">
      <c r="A5025" s="311"/>
      <c r="B5025" s="311"/>
      <c r="C5025" s="100" t="s">
        <v>2010</v>
      </c>
    </row>
    <row r="5026" spans="1:3">
      <c r="A5026" s="311"/>
      <c r="B5026" s="311"/>
      <c r="C5026" s="100" t="s">
        <v>2011</v>
      </c>
    </row>
    <row r="5027" spans="1:3">
      <c r="A5027" s="311"/>
      <c r="B5027" s="311"/>
      <c r="C5027" s="100" t="s">
        <v>2012</v>
      </c>
    </row>
    <row r="5028" spans="1:3">
      <c r="A5028" s="311"/>
      <c r="B5028" s="311"/>
      <c r="C5028" s="100" t="s">
        <v>1475</v>
      </c>
    </row>
    <row r="5029" spans="1:3" ht="45.75" thickBot="1">
      <c r="A5029" s="312"/>
      <c r="B5029" s="312"/>
      <c r="C5029" s="95" t="s">
        <v>1358</v>
      </c>
    </row>
    <row r="5030" spans="1:3">
      <c r="A5030" s="310" t="s">
        <v>682</v>
      </c>
      <c r="B5030" s="310" t="s">
        <v>28</v>
      </c>
      <c r="C5030" s="99" t="s">
        <v>683</v>
      </c>
    </row>
    <row r="5031" spans="1:3" ht="45">
      <c r="A5031" s="311"/>
      <c r="B5031" s="311"/>
      <c r="C5031" s="100" t="s">
        <v>2772</v>
      </c>
    </row>
    <row r="5032" spans="1:3">
      <c r="A5032" s="311"/>
      <c r="B5032" s="311"/>
      <c r="C5032" s="100" t="s">
        <v>2390</v>
      </c>
    </row>
    <row r="5033" spans="1:3">
      <c r="A5033" s="311"/>
      <c r="B5033" s="311"/>
      <c r="C5033" s="100" t="s">
        <v>2496</v>
      </c>
    </row>
    <row r="5034" spans="1:3">
      <c r="A5034" s="311"/>
      <c r="B5034" s="311"/>
      <c r="C5034" s="100" t="s">
        <v>2773</v>
      </c>
    </row>
    <row r="5035" spans="1:3">
      <c r="A5035" s="311"/>
      <c r="B5035" s="311"/>
      <c r="C5035" s="100" t="s">
        <v>2774</v>
      </c>
    </row>
    <row r="5036" spans="1:3">
      <c r="A5036" s="311"/>
      <c r="B5036" s="311"/>
      <c r="C5036" s="100" t="s">
        <v>2775</v>
      </c>
    </row>
    <row r="5037" spans="1:3">
      <c r="A5037" s="311"/>
      <c r="B5037" s="311"/>
      <c r="C5037" s="100" t="s">
        <v>2776</v>
      </c>
    </row>
    <row r="5038" spans="1:3" ht="30">
      <c r="A5038" s="311"/>
      <c r="B5038" s="311"/>
      <c r="C5038" s="100" t="s">
        <v>2777</v>
      </c>
    </row>
    <row r="5039" spans="1:3">
      <c r="A5039" s="311"/>
      <c r="B5039" s="311"/>
      <c r="C5039" s="100" t="s">
        <v>2778</v>
      </c>
    </row>
    <row r="5040" spans="1:3">
      <c r="A5040" s="311"/>
      <c r="B5040" s="311"/>
      <c r="C5040" s="100" t="s">
        <v>2011</v>
      </c>
    </row>
    <row r="5041" spans="1:3">
      <c r="A5041" s="311"/>
      <c r="B5041" s="311"/>
      <c r="C5041" s="100" t="s">
        <v>2779</v>
      </c>
    </row>
    <row r="5042" spans="1:3" ht="75">
      <c r="A5042" s="311"/>
      <c r="B5042" s="311"/>
      <c r="C5042" s="100" t="s">
        <v>2780</v>
      </c>
    </row>
    <row r="5043" spans="1:3" ht="75">
      <c r="A5043" s="311"/>
      <c r="B5043" s="311"/>
      <c r="C5043" s="100" t="s">
        <v>2781</v>
      </c>
    </row>
    <row r="5044" spans="1:3" ht="75">
      <c r="A5044" s="311"/>
      <c r="B5044" s="311"/>
      <c r="C5044" s="100" t="s">
        <v>2782</v>
      </c>
    </row>
    <row r="5045" spans="1:3">
      <c r="A5045" s="311"/>
      <c r="B5045" s="311"/>
      <c r="C5045" s="100" t="s">
        <v>2441</v>
      </c>
    </row>
    <row r="5046" spans="1:3">
      <c r="A5046" s="311"/>
      <c r="B5046" s="311"/>
      <c r="C5046" s="100" t="s">
        <v>2375</v>
      </c>
    </row>
    <row r="5047" spans="1:3">
      <c r="A5047" s="311"/>
      <c r="B5047" s="311"/>
      <c r="C5047" s="100" t="s">
        <v>2783</v>
      </c>
    </row>
    <row r="5048" spans="1:3" ht="30">
      <c r="A5048" s="311"/>
      <c r="B5048" s="311"/>
      <c r="C5048" s="100" t="s">
        <v>2784</v>
      </c>
    </row>
    <row r="5049" spans="1:3">
      <c r="A5049" s="311"/>
      <c r="B5049" s="311"/>
      <c r="C5049" s="100" t="s">
        <v>2783</v>
      </c>
    </row>
    <row r="5050" spans="1:3" ht="30">
      <c r="A5050" s="311"/>
      <c r="B5050" s="311"/>
      <c r="C5050" s="100" t="s">
        <v>2784</v>
      </c>
    </row>
    <row r="5051" spans="1:3">
      <c r="A5051" s="311"/>
      <c r="B5051" s="311"/>
      <c r="C5051" s="100" t="s">
        <v>2785</v>
      </c>
    </row>
    <row r="5052" spans="1:3">
      <c r="A5052" s="311"/>
      <c r="B5052" s="311"/>
      <c r="C5052" s="100" t="s">
        <v>2786</v>
      </c>
    </row>
    <row r="5053" spans="1:3">
      <c r="A5053" s="311"/>
      <c r="B5053" s="311"/>
      <c r="C5053" s="100" t="s">
        <v>2787</v>
      </c>
    </row>
    <row r="5054" spans="1:3" ht="30">
      <c r="A5054" s="311"/>
      <c r="B5054" s="311"/>
      <c r="C5054" s="100" t="s">
        <v>2788</v>
      </c>
    </row>
    <row r="5055" spans="1:3" ht="30">
      <c r="A5055" s="311"/>
      <c r="B5055" s="311"/>
      <c r="C5055" s="100" t="s">
        <v>2789</v>
      </c>
    </row>
    <row r="5056" spans="1:3" ht="30">
      <c r="A5056" s="311"/>
      <c r="B5056" s="311"/>
      <c r="C5056" s="100" t="s">
        <v>2790</v>
      </c>
    </row>
    <row r="5057" spans="1:3">
      <c r="A5057" s="311"/>
      <c r="B5057" s="311"/>
      <c r="C5057" s="100" t="s">
        <v>2791</v>
      </c>
    </row>
    <row r="5058" spans="1:3">
      <c r="A5058" s="311"/>
      <c r="B5058" s="311"/>
      <c r="C5058" s="100" t="s">
        <v>2792</v>
      </c>
    </row>
    <row r="5059" spans="1:3">
      <c r="A5059" s="311"/>
      <c r="B5059" s="311"/>
      <c r="C5059" s="100" t="s">
        <v>2793</v>
      </c>
    </row>
    <row r="5060" spans="1:3">
      <c r="A5060" s="311"/>
      <c r="B5060" s="311"/>
      <c r="C5060" s="100" t="s">
        <v>2794</v>
      </c>
    </row>
    <row r="5061" spans="1:3">
      <c r="A5061" s="311"/>
      <c r="B5061" s="311"/>
      <c r="C5061" s="100" t="s">
        <v>2795</v>
      </c>
    </row>
    <row r="5062" spans="1:3">
      <c r="A5062" s="311"/>
      <c r="B5062" s="311"/>
      <c r="C5062" s="100" t="s">
        <v>2796</v>
      </c>
    </row>
    <row r="5063" spans="1:3">
      <c r="A5063" s="311"/>
      <c r="B5063" s="311"/>
      <c r="C5063" s="100" t="s">
        <v>2797</v>
      </c>
    </row>
    <row r="5064" spans="1:3">
      <c r="A5064" s="311"/>
      <c r="B5064" s="311"/>
      <c r="C5064" s="100" t="s">
        <v>2798</v>
      </c>
    </row>
    <row r="5065" spans="1:3" ht="30">
      <c r="A5065" s="311"/>
      <c r="B5065" s="311"/>
      <c r="C5065" s="100" t="s">
        <v>2799</v>
      </c>
    </row>
    <row r="5066" spans="1:3" ht="30">
      <c r="A5066" s="311"/>
      <c r="B5066" s="311"/>
      <c r="C5066" s="100" t="s">
        <v>2800</v>
      </c>
    </row>
    <row r="5067" spans="1:3" ht="45">
      <c r="A5067" s="311"/>
      <c r="B5067" s="311"/>
      <c r="C5067" s="100" t="s">
        <v>2801</v>
      </c>
    </row>
    <row r="5068" spans="1:3">
      <c r="A5068" s="311"/>
      <c r="B5068" s="311"/>
      <c r="C5068" s="100" t="s">
        <v>1355</v>
      </c>
    </row>
    <row r="5069" spans="1:3" ht="60">
      <c r="A5069" s="311"/>
      <c r="B5069" s="311"/>
      <c r="C5069" s="100" t="s">
        <v>2314</v>
      </c>
    </row>
    <row r="5070" spans="1:3">
      <c r="A5070" s="311"/>
      <c r="B5070" s="311"/>
      <c r="C5070" s="100" t="s">
        <v>1955</v>
      </c>
    </row>
    <row r="5071" spans="1:3">
      <c r="A5071" s="311"/>
      <c r="B5071" s="311"/>
      <c r="C5071" s="100" t="s">
        <v>2010</v>
      </c>
    </row>
    <row r="5072" spans="1:3">
      <c r="A5072" s="311"/>
      <c r="B5072" s="311"/>
      <c r="C5072" s="100" t="s">
        <v>2011</v>
      </c>
    </row>
    <row r="5073" spans="1:3">
      <c r="A5073" s="311"/>
      <c r="B5073" s="311"/>
      <c r="C5073" s="100" t="s">
        <v>2012</v>
      </c>
    </row>
    <row r="5074" spans="1:3">
      <c r="A5074" s="311"/>
      <c r="B5074" s="311"/>
      <c r="C5074" s="100" t="s">
        <v>1475</v>
      </c>
    </row>
    <row r="5075" spans="1:3" ht="45.75" thickBot="1">
      <c r="A5075" s="312"/>
      <c r="B5075" s="312"/>
      <c r="C5075" s="95" t="s">
        <v>1358</v>
      </c>
    </row>
    <row r="5076" spans="1:3">
      <c r="A5076" s="310" t="s">
        <v>684</v>
      </c>
      <c r="B5076" s="310" t="s">
        <v>28</v>
      </c>
      <c r="C5076" s="99" t="s">
        <v>685</v>
      </c>
    </row>
    <row r="5077" spans="1:3">
      <c r="A5077" s="311"/>
      <c r="B5077" s="311"/>
      <c r="C5077" s="100" t="s">
        <v>2390</v>
      </c>
    </row>
    <row r="5078" spans="1:3">
      <c r="A5078" s="311"/>
      <c r="B5078" s="311"/>
      <c r="C5078" s="100" t="s">
        <v>2496</v>
      </c>
    </row>
    <row r="5079" spans="1:3">
      <c r="A5079" s="311"/>
      <c r="B5079" s="311"/>
      <c r="C5079" s="100" t="s">
        <v>2773</v>
      </c>
    </row>
    <row r="5080" spans="1:3">
      <c r="A5080" s="311"/>
      <c r="B5080" s="311"/>
      <c r="C5080" s="100" t="s">
        <v>2774</v>
      </c>
    </row>
    <row r="5081" spans="1:3">
      <c r="A5081" s="311"/>
      <c r="B5081" s="311"/>
      <c r="C5081" s="100" t="s">
        <v>2775</v>
      </c>
    </row>
    <row r="5082" spans="1:3">
      <c r="A5082" s="311"/>
      <c r="B5082" s="311"/>
      <c r="C5082" s="100" t="s">
        <v>2776</v>
      </c>
    </row>
    <row r="5083" spans="1:3" ht="30">
      <c r="A5083" s="311"/>
      <c r="B5083" s="311"/>
      <c r="C5083" s="100" t="s">
        <v>2777</v>
      </c>
    </row>
    <row r="5084" spans="1:3">
      <c r="A5084" s="311"/>
      <c r="B5084" s="311"/>
      <c r="C5084" s="100" t="s">
        <v>2778</v>
      </c>
    </row>
    <row r="5085" spans="1:3">
      <c r="A5085" s="311"/>
      <c r="B5085" s="311"/>
      <c r="C5085" s="100" t="s">
        <v>2011</v>
      </c>
    </row>
    <row r="5086" spans="1:3">
      <c r="A5086" s="311"/>
      <c r="B5086" s="311"/>
      <c r="C5086" s="100" t="s">
        <v>2802</v>
      </c>
    </row>
    <row r="5087" spans="1:3" ht="75">
      <c r="A5087" s="311"/>
      <c r="B5087" s="311"/>
      <c r="C5087" s="100" t="s">
        <v>2780</v>
      </c>
    </row>
    <row r="5088" spans="1:3" ht="75">
      <c r="A5088" s="311"/>
      <c r="B5088" s="311"/>
      <c r="C5088" s="100" t="s">
        <v>2781</v>
      </c>
    </row>
    <row r="5089" spans="1:3" ht="90">
      <c r="A5089" s="311"/>
      <c r="B5089" s="311"/>
      <c r="C5089" s="100" t="s">
        <v>2803</v>
      </c>
    </row>
    <row r="5090" spans="1:3">
      <c r="A5090" s="311"/>
      <c r="B5090" s="311"/>
      <c r="C5090" s="100" t="s">
        <v>2375</v>
      </c>
    </row>
    <row r="5091" spans="1:3">
      <c r="A5091" s="311"/>
      <c r="B5091" s="311"/>
      <c r="C5091" s="100" t="s">
        <v>2783</v>
      </c>
    </row>
    <row r="5092" spans="1:3" ht="30">
      <c r="A5092" s="311"/>
      <c r="B5092" s="311"/>
      <c r="C5092" s="100" t="s">
        <v>2784</v>
      </c>
    </row>
    <row r="5093" spans="1:3">
      <c r="A5093" s="311"/>
      <c r="B5093" s="311"/>
      <c r="C5093" s="100" t="s">
        <v>2783</v>
      </c>
    </row>
    <row r="5094" spans="1:3" ht="30">
      <c r="A5094" s="311"/>
      <c r="B5094" s="311"/>
      <c r="C5094" s="100" t="s">
        <v>2784</v>
      </c>
    </row>
    <row r="5095" spans="1:3">
      <c r="A5095" s="311"/>
      <c r="B5095" s="311"/>
      <c r="C5095" s="100" t="s">
        <v>2785</v>
      </c>
    </row>
    <row r="5096" spans="1:3">
      <c r="A5096" s="311"/>
      <c r="B5096" s="311"/>
      <c r="C5096" s="100" t="s">
        <v>2786</v>
      </c>
    </row>
    <row r="5097" spans="1:3">
      <c r="A5097" s="311"/>
      <c r="B5097" s="311"/>
      <c r="C5097" s="100" t="s">
        <v>2787</v>
      </c>
    </row>
    <row r="5098" spans="1:3" ht="30">
      <c r="A5098" s="311"/>
      <c r="B5098" s="311"/>
      <c r="C5098" s="100" t="s">
        <v>2788</v>
      </c>
    </row>
    <row r="5099" spans="1:3" ht="30">
      <c r="A5099" s="311"/>
      <c r="B5099" s="311"/>
      <c r="C5099" s="100" t="s">
        <v>2789</v>
      </c>
    </row>
    <row r="5100" spans="1:3" ht="30">
      <c r="A5100" s="311"/>
      <c r="B5100" s="311"/>
      <c r="C5100" s="100" t="s">
        <v>2790</v>
      </c>
    </row>
    <row r="5101" spans="1:3">
      <c r="A5101" s="311"/>
      <c r="B5101" s="311"/>
      <c r="C5101" s="100" t="s">
        <v>2791</v>
      </c>
    </row>
    <row r="5102" spans="1:3">
      <c r="A5102" s="311"/>
      <c r="B5102" s="311"/>
      <c r="C5102" s="100" t="s">
        <v>2792</v>
      </c>
    </row>
    <row r="5103" spans="1:3">
      <c r="A5103" s="311"/>
      <c r="B5103" s="311"/>
      <c r="C5103" s="100" t="s">
        <v>2793</v>
      </c>
    </row>
    <row r="5104" spans="1:3">
      <c r="A5104" s="311"/>
      <c r="B5104" s="311"/>
      <c r="C5104" s="100" t="s">
        <v>2794</v>
      </c>
    </row>
    <row r="5105" spans="1:3">
      <c r="A5105" s="311"/>
      <c r="B5105" s="311"/>
      <c r="C5105" s="100" t="s">
        <v>2795</v>
      </c>
    </row>
    <row r="5106" spans="1:3">
      <c r="A5106" s="311"/>
      <c r="B5106" s="311"/>
      <c r="C5106" s="100" t="s">
        <v>2796</v>
      </c>
    </row>
    <row r="5107" spans="1:3">
      <c r="A5107" s="311"/>
      <c r="B5107" s="311"/>
      <c r="C5107" s="100" t="s">
        <v>2804</v>
      </c>
    </row>
    <row r="5108" spans="1:3">
      <c r="A5108" s="311"/>
      <c r="B5108" s="311"/>
      <c r="C5108" s="100" t="s">
        <v>2798</v>
      </c>
    </row>
    <row r="5109" spans="1:3" ht="30">
      <c r="A5109" s="311"/>
      <c r="B5109" s="311"/>
      <c r="C5109" s="100" t="s">
        <v>2799</v>
      </c>
    </row>
    <row r="5110" spans="1:3" ht="30">
      <c r="A5110" s="311"/>
      <c r="B5110" s="311"/>
      <c r="C5110" s="100" t="s">
        <v>2800</v>
      </c>
    </row>
    <row r="5111" spans="1:3" ht="45">
      <c r="A5111" s="311"/>
      <c r="B5111" s="311"/>
      <c r="C5111" s="100" t="s">
        <v>2801</v>
      </c>
    </row>
    <row r="5112" spans="1:3">
      <c r="A5112" s="311"/>
      <c r="B5112" s="311"/>
      <c r="C5112" s="100" t="s">
        <v>1355</v>
      </c>
    </row>
    <row r="5113" spans="1:3" ht="60">
      <c r="A5113" s="311"/>
      <c r="B5113" s="311"/>
      <c r="C5113" s="100" t="s">
        <v>2314</v>
      </c>
    </row>
    <row r="5114" spans="1:3">
      <c r="A5114" s="311"/>
      <c r="B5114" s="311"/>
      <c r="C5114" s="100" t="s">
        <v>1955</v>
      </c>
    </row>
    <row r="5115" spans="1:3">
      <c r="A5115" s="311"/>
      <c r="B5115" s="311"/>
      <c r="C5115" s="100" t="s">
        <v>2010</v>
      </c>
    </row>
    <row r="5116" spans="1:3">
      <c r="A5116" s="311"/>
      <c r="B5116" s="311"/>
      <c r="C5116" s="100" t="s">
        <v>2011</v>
      </c>
    </row>
    <row r="5117" spans="1:3">
      <c r="A5117" s="311"/>
      <c r="B5117" s="311"/>
      <c r="C5117" s="100" t="s">
        <v>2012</v>
      </c>
    </row>
    <row r="5118" spans="1:3">
      <c r="A5118" s="311"/>
      <c r="B5118" s="311"/>
      <c r="C5118" s="100" t="s">
        <v>1475</v>
      </c>
    </row>
    <row r="5119" spans="1:3" ht="45.75" thickBot="1">
      <c r="A5119" s="312"/>
      <c r="B5119" s="312"/>
      <c r="C5119" s="95" t="s">
        <v>1358</v>
      </c>
    </row>
    <row r="5120" spans="1:3">
      <c r="A5120" s="310" t="s">
        <v>686</v>
      </c>
      <c r="B5120" s="310" t="s">
        <v>28</v>
      </c>
      <c r="C5120" s="99" t="s">
        <v>687</v>
      </c>
    </row>
    <row r="5121" spans="1:3">
      <c r="A5121" s="311"/>
      <c r="B5121" s="311"/>
      <c r="C5121" s="100" t="s">
        <v>2390</v>
      </c>
    </row>
    <row r="5122" spans="1:3">
      <c r="A5122" s="311"/>
      <c r="B5122" s="311"/>
      <c r="C5122" s="100" t="s">
        <v>2496</v>
      </c>
    </row>
    <row r="5123" spans="1:3">
      <c r="A5123" s="311"/>
      <c r="B5123" s="311"/>
      <c r="C5123" s="100" t="s">
        <v>2773</v>
      </c>
    </row>
    <row r="5124" spans="1:3">
      <c r="A5124" s="311"/>
      <c r="B5124" s="311"/>
      <c r="C5124" s="100" t="s">
        <v>2774</v>
      </c>
    </row>
    <row r="5125" spans="1:3">
      <c r="A5125" s="311"/>
      <c r="B5125" s="311"/>
      <c r="C5125" s="100" t="s">
        <v>2775</v>
      </c>
    </row>
    <row r="5126" spans="1:3">
      <c r="A5126" s="311"/>
      <c r="B5126" s="311"/>
      <c r="C5126" s="100" t="s">
        <v>2776</v>
      </c>
    </row>
    <row r="5127" spans="1:3" ht="30">
      <c r="A5127" s="311"/>
      <c r="B5127" s="311"/>
      <c r="C5127" s="100" t="s">
        <v>2777</v>
      </c>
    </row>
    <row r="5128" spans="1:3">
      <c r="A5128" s="311"/>
      <c r="B5128" s="311"/>
      <c r="C5128" s="100" t="s">
        <v>2778</v>
      </c>
    </row>
    <row r="5129" spans="1:3">
      <c r="A5129" s="311"/>
      <c r="B5129" s="311"/>
      <c r="C5129" s="100" t="s">
        <v>2011</v>
      </c>
    </row>
    <row r="5130" spans="1:3">
      <c r="A5130" s="311"/>
      <c r="B5130" s="311"/>
      <c r="C5130" s="100" t="s">
        <v>2779</v>
      </c>
    </row>
    <row r="5131" spans="1:3" ht="75">
      <c r="A5131" s="311"/>
      <c r="B5131" s="311"/>
      <c r="C5131" s="100" t="s">
        <v>2780</v>
      </c>
    </row>
    <row r="5132" spans="1:3" ht="75">
      <c r="A5132" s="311"/>
      <c r="B5132" s="311"/>
      <c r="C5132" s="100" t="s">
        <v>2781</v>
      </c>
    </row>
    <row r="5133" spans="1:3" ht="75">
      <c r="A5133" s="311"/>
      <c r="B5133" s="311"/>
      <c r="C5133" s="100" t="s">
        <v>2782</v>
      </c>
    </row>
    <row r="5134" spans="1:3">
      <c r="A5134" s="311"/>
      <c r="B5134" s="311"/>
      <c r="C5134" s="100" t="s">
        <v>2441</v>
      </c>
    </row>
    <row r="5135" spans="1:3">
      <c r="A5135" s="311"/>
      <c r="B5135" s="311"/>
      <c r="C5135" s="100" t="s">
        <v>2375</v>
      </c>
    </row>
    <row r="5136" spans="1:3">
      <c r="A5136" s="311"/>
      <c r="B5136" s="311"/>
      <c r="C5136" s="100" t="s">
        <v>2783</v>
      </c>
    </row>
    <row r="5137" spans="1:3" ht="30">
      <c r="A5137" s="311"/>
      <c r="B5137" s="311"/>
      <c r="C5137" s="100" t="s">
        <v>2784</v>
      </c>
    </row>
    <row r="5138" spans="1:3">
      <c r="A5138" s="311"/>
      <c r="B5138" s="311"/>
      <c r="C5138" s="100" t="s">
        <v>2783</v>
      </c>
    </row>
    <row r="5139" spans="1:3" ht="30">
      <c r="A5139" s="311"/>
      <c r="B5139" s="311"/>
      <c r="C5139" s="100" t="s">
        <v>2784</v>
      </c>
    </row>
    <row r="5140" spans="1:3">
      <c r="A5140" s="311"/>
      <c r="B5140" s="311"/>
      <c r="C5140" s="100" t="s">
        <v>2785</v>
      </c>
    </row>
    <row r="5141" spans="1:3">
      <c r="A5141" s="311"/>
      <c r="B5141" s="311"/>
      <c r="C5141" s="100" t="s">
        <v>2786</v>
      </c>
    </row>
    <row r="5142" spans="1:3">
      <c r="A5142" s="311"/>
      <c r="B5142" s="311"/>
      <c r="C5142" s="100" t="s">
        <v>2787</v>
      </c>
    </row>
    <row r="5143" spans="1:3" ht="30">
      <c r="A5143" s="311"/>
      <c r="B5143" s="311"/>
      <c r="C5143" s="100" t="s">
        <v>2788</v>
      </c>
    </row>
    <row r="5144" spans="1:3" ht="30">
      <c r="A5144" s="311"/>
      <c r="B5144" s="311"/>
      <c r="C5144" s="100" t="s">
        <v>2789</v>
      </c>
    </row>
    <row r="5145" spans="1:3" ht="30">
      <c r="A5145" s="311"/>
      <c r="B5145" s="311"/>
      <c r="C5145" s="100" t="s">
        <v>2790</v>
      </c>
    </row>
    <row r="5146" spans="1:3">
      <c r="A5146" s="311"/>
      <c r="B5146" s="311"/>
      <c r="C5146" s="100" t="s">
        <v>2791</v>
      </c>
    </row>
    <row r="5147" spans="1:3">
      <c r="A5147" s="311"/>
      <c r="B5147" s="311"/>
      <c r="C5147" s="100" t="s">
        <v>2792</v>
      </c>
    </row>
    <row r="5148" spans="1:3">
      <c r="A5148" s="311"/>
      <c r="B5148" s="311"/>
      <c r="C5148" s="100" t="s">
        <v>2793</v>
      </c>
    </row>
    <row r="5149" spans="1:3">
      <c r="A5149" s="311"/>
      <c r="B5149" s="311"/>
      <c r="C5149" s="100" t="s">
        <v>2794</v>
      </c>
    </row>
    <row r="5150" spans="1:3">
      <c r="A5150" s="311"/>
      <c r="B5150" s="311"/>
      <c r="C5150" s="100" t="s">
        <v>2795</v>
      </c>
    </row>
    <row r="5151" spans="1:3">
      <c r="A5151" s="311"/>
      <c r="B5151" s="311"/>
      <c r="C5151" s="100" t="s">
        <v>2796</v>
      </c>
    </row>
    <row r="5152" spans="1:3">
      <c r="A5152" s="311"/>
      <c r="B5152" s="311"/>
      <c r="C5152" s="100" t="s">
        <v>2797</v>
      </c>
    </row>
    <row r="5153" spans="1:3">
      <c r="A5153" s="311"/>
      <c r="B5153" s="311"/>
      <c r="C5153" s="100" t="s">
        <v>2798</v>
      </c>
    </row>
    <row r="5154" spans="1:3" ht="30">
      <c r="A5154" s="311"/>
      <c r="B5154" s="311"/>
      <c r="C5154" s="100" t="s">
        <v>2799</v>
      </c>
    </row>
    <row r="5155" spans="1:3" ht="30">
      <c r="A5155" s="311"/>
      <c r="B5155" s="311"/>
      <c r="C5155" s="100" t="s">
        <v>2800</v>
      </c>
    </row>
    <row r="5156" spans="1:3" ht="45">
      <c r="A5156" s="311"/>
      <c r="B5156" s="311"/>
      <c r="C5156" s="100" t="s">
        <v>2801</v>
      </c>
    </row>
    <row r="5157" spans="1:3">
      <c r="A5157" s="311"/>
      <c r="B5157" s="311"/>
      <c r="C5157" s="100" t="s">
        <v>1355</v>
      </c>
    </row>
    <row r="5158" spans="1:3" ht="60">
      <c r="A5158" s="311"/>
      <c r="B5158" s="311"/>
      <c r="C5158" s="100" t="s">
        <v>2314</v>
      </c>
    </row>
    <row r="5159" spans="1:3">
      <c r="A5159" s="311"/>
      <c r="B5159" s="311"/>
      <c r="C5159" s="100" t="s">
        <v>1955</v>
      </c>
    </row>
    <row r="5160" spans="1:3">
      <c r="A5160" s="311"/>
      <c r="B5160" s="311"/>
      <c r="C5160" s="100" t="s">
        <v>2010</v>
      </c>
    </row>
    <row r="5161" spans="1:3">
      <c r="A5161" s="311"/>
      <c r="B5161" s="311"/>
      <c r="C5161" s="100" t="s">
        <v>2011</v>
      </c>
    </row>
    <row r="5162" spans="1:3">
      <c r="A5162" s="311"/>
      <c r="B5162" s="311"/>
      <c r="C5162" s="100" t="s">
        <v>2012</v>
      </c>
    </row>
    <row r="5163" spans="1:3">
      <c r="A5163" s="311"/>
      <c r="B5163" s="311"/>
      <c r="C5163" s="100" t="s">
        <v>1475</v>
      </c>
    </row>
    <row r="5164" spans="1:3" ht="45.75" thickBot="1">
      <c r="A5164" s="312"/>
      <c r="B5164" s="312"/>
      <c r="C5164" s="95" t="s">
        <v>1358</v>
      </c>
    </row>
    <row r="5165" spans="1:3">
      <c r="A5165" s="310" t="s">
        <v>688</v>
      </c>
      <c r="B5165" s="310" t="s">
        <v>28</v>
      </c>
      <c r="C5165" s="99" t="s">
        <v>689</v>
      </c>
    </row>
    <row r="5166" spans="1:3">
      <c r="A5166" s="311"/>
      <c r="B5166" s="311"/>
      <c r="C5166" s="100" t="s">
        <v>2390</v>
      </c>
    </row>
    <row r="5167" spans="1:3">
      <c r="A5167" s="311"/>
      <c r="B5167" s="311"/>
      <c r="C5167" s="100" t="s">
        <v>2496</v>
      </c>
    </row>
    <row r="5168" spans="1:3">
      <c r="A5168" s="311"/>
      <c r="B5168" s="311"/>
      <c r="C5168" s="100" t="s">
        <v>2773</v>
      </c>
    </row>
    <row r="5169" spans="1:3">
      <c r="A5169" s="311"/>
      <c r="B5169" s="311"/>
      <c r="C5169" s="100" t="s">
        <v>2774</v>
      </c>
    </row>
    <row r="5170" spans="1:3">
      <c r="A5170" s="311"/>
      <c r="B5170" s="311"/>
      <c r="C5170" s="100" t="s">
        <v>2775</v>
      </c>
    </row>
    <row r="5171" spans="1:3">
      <c r="A5171" s="311"/>
      <c r="B5171" s="311"/>
      <c r="C5171" s="100" t="s">
        <v>2776</v>
      </c>
    </row>
    <row r="5172" spans="1:3" ht="30">
      <c r="A5172" s="311"/>
      <c r="B5172" s="311"/>
      <c r="C5172" s="100" t="s">
        <v>2777</v>
      </c>
    </row>
    <row r="5173" spans="1:3">
      <c r="A5173" s="311"/>
      <c r="B5173" s="311"/>
      <c r="C5173" s="100" t="s">
        <v>2778</v>
      </c>
    </row>
    <row r="5174" spans="1:3">
      <c r="A5174" s="311"/>
      <c r="B5174" s="311"/>
      <c r="C5174" s="100" t="s">
        <v>2011</v>
      </c>
    </row>
    <row r="5175" spans="1:3">
      <c r="A5175" s="311"/>
      <c r="B5175" s="311"/>
      <c r="C5175" s="100" t="s">
        <v>2802</v>
      </c>
    </row>
    <row r="5176" spans="1:3" ht="75">
      <c r="A5176" s="311"/>
      <c r="B5176" s="311"/>
      <c r="C5176" s="100" t="s">
        <v>2780</v>
      </c>
    </row>
    <row r="5177" spans="1:3" ht="75">
      <c r="A5177" s="311"/>
      <c r="B5177" s="311"/>
      <c r="C5177" s="100" t="s">
        <v>2781</v>
      </c>
    </row>
    <row r="5178" spans="1:3" ht="75">
      <c r="A5178" s="311"/>
      <c r="B5178" s="311"/>
      <c r="C5178" s="100" t="s">
        <v>2805</v>
      </c>
    </row>
    <row r="5179" spans="1:3">
      <c r="A5179" s="311"/>
      <c r="B5179" s="311"/>
      <c r="C5179" s="100" t="s">
        <v>2441</v>
      </c>
    </row>
    <row r="5180" spans="1:3">
      <c r="A5180" s="311"/>
      <c r="B5180" s="311"/>
      <c r="C5180" s="100" t="s">
        <v>2375</v>
      </c>
    </row>
    <row r="5181" spans="1:3">
      <c r="A5181" s="311"/>
      <c r="B5181" s="311"/>
      <c r="C5181" s="100" t="s">
        <v>2783</v>
      </c>
    </row>
    <row r="5182" spans="1:3" ht="30">
      <c r="A5182" s="311"/>
      <c r="B5182" s="311"/>
      <c r="C5182" s="100" t="s">
        <v>2784</v>
      </c>
    </row>
    <row r="5183" spans="1:3">
      <c r="A5183" s="311"/>
      <c r="B5183" s="311"/>
      <c r="C5183" s="100" t="s">
        <v>2783</v>
      </c>
    </row>
    <row r="5184" spans="1:3" ht="30">
      <c r="A5184" s="311"/>
      <c r="B5184" s="311"/>
      <c r="C5184" s="100" t="s">
        <v>2784</v>
      </c>
    </row>
    <row r="5185" spans="1:3">
      <c r="A5185" s="311"/>
      <c r="B5185" s="311"/>
      <c r="C5185" s="100" t="s">
        <v>2785</v>
      </c>
    </row>
    <row r="5186" spans="1:3">
      <c r="A5186" s="311"/>
      <c r="B5186" s="311"/>
      <c r="C5186" s="100" t="s">
        <v>2786</v>
      </c>
    </row>
    <row r="5187" spans="1:3">
      <c r="A5187" s="311"/>
      <c r="B5187" s="311"/>
      <c r="C5187" s="100" t="s">
        <v>2787</v>
      </c>
    </row>
    <row r="5188" spans="1:3" ht="30">
      <c r="A5188" s="311"/>
      <c r="B5188" s="311"/>
      <c r="C5188" s="100" t="s">
        <v>2788</v>
      </c>
    </row>
    <row r="5189" spans="1:3" ht="30">
      <c r="A5189" s="311"/>
      <c r="B5189" s="311"/>
      <c r="C5189" s="100" t="s">
        <v>2789</v>
      </c>
    </row>
    <row r="5190" spans="1:3" ht="30">
      <c r="A5190" s="311"/>
      <c r="B5190" s="311"/>
      <c r="C5190" s="100" t="s">
        <v>2790</v>
      </c>
    </row>
    <row r="5191" spans="1:3">
      <c r="A5191" s="311"/>
      <c r="B5191" s="311"/>
      <c r="C5191" s="100" t="s">
        <v>2791</v>
      </c>
    </row>
    <row r="5192" spans="1:3">
      <c r="A5192" s="311"/>
      <c r="B5192" s="311"/>
      <c r="C5192" s="100" t="s">
        <v>2792</v>
      </c>
    </row>
    <row r="5193" spans="1:3">
      <c r="A5193" s="311"/>
      <c r="B5193" s="311"/>
      <c r="C5193" s="100" t="s">
        <v>2793</v>
      </c>
    </row>
    <row r="5194" spans="1:3">
      <c r="A5194" s="311"/>
      <c r="B5194" s="311"/>
      <c r="C5194" s="100" t="s">
        <v>2794</v>
      </c>
    </row>
    <row r="5195" spans="1:3">
      <c r="A5195" s="311"/>
      <c r="B5195" s="311"/>
      <c r="C5195" s="100" t="s">
        <v>2795</v>
      </c>
    </row>
    <row r="5196" spans="1:3">
      <c r="A5196" s="311"/>
      <c r="B5196" s="311"/>
      <c r="C5196" s="100" t="s">
        <v>2796</v>
      </c>
    </row>
    <row r="5197" spans="1:3">
      <c r="A5197" s="311"/>
      <c r="B5197" s="311"/>
      <c r="C5197" s="100" t="s">
        <v>2806</v>
      </c>
    </row>
    <row r="5198" spans="1:3" ht="30">
      <c r="A5198" s="311"/>
      <c r="B5198" s="311"/>
      <c r="C5198" s="100" t="s">
        <v>2799</v>
      </c>
    </row>
    <row r="5199" spans="1:3" ht="30">
      <c r="A5199" s="311"/>
      <c r="B5199" s="311"/>
      <c r="C5199" s="100" t="s">
        <v>2800</v>
      </c>
    </row>
    <row r="5200" spans="1:3" ht="45">
      <c r="A5200" s="311"/>
      <c r="B5200" s="311"/>
      <c r="C5200" s="100" t="s">
        <v>2807</v>
      </c>
    </row>
    <row r="5201" spans="1:3">
      <c r="A5201" s="311"/>
      <c r="B5201" s="311"/>
      <c r="C5201" s="100" t="s">
        <v>1355</v>
      </c>
    </row>
    <row r="5202" spans="1:3" ht="60">
      <c r="A5202" s="311"/>
      <c r="B5202" s="311"/>
      <c r="C5202" s="100" t="s">
        <v>2314</v>
      </c>
    </row>
    <row r="5203" spans="1:3">
      <c r="A5203" s="311"/>
      <c r="B5203" s="311"/>
      <c r="C5203" s="100" t="s">
        <v>1955</v>
      </c>
    </row>
    <row r="5204" spans="1:3">
      <c r="A5204" s="311"/>
      <c r="B5204" s="311"/>
      <c r="C5204" s="100" t="s">
        <v>2010</v>
      </c>
    </row>
    <row r="5205" spans="1:3">
      <c r="A5205" s="311"/>
      <c r="B5205" s="311"/>
      <c r="C5205" s="100" t="s">
        <v>2011</v>
      </c>
    </row>
    <row r="5206" spans="1:3">
      <c r="A5206" s="311"/>
      <c r="B5206" s="311"/>
      <c r="C5206" s="100" t="s">
        <v>2012</v>
      </c>
    </row>
    <row r="5207" spans="1:3">
      <c r="A5207" s="311"/>
      <c r="B5207" s="311"/>
      <c r="C5207" s="100" t="s">
        <v>1475</v>
      </c>
    </row>
    <row r="5208" spans="1:3" ht="45.75" thickBot="1">
      <c r="A5208" s="312"/>
      <c r="B5208" s="312"/>
      <c r="C5208" s="95" t="s">
        <v>1358</v>
      </c>
    </row>
    <row r="5209" spans="1:3">
      <c r="A5209" s="310" t="s">
        <v>690</v>
      </c>
      <c r="B5209" s="310" t="s">
        <v>28</v>
      </c>
      <c r="C5209" s="99" t="s">
        <v>691</v>
      </c>
    </row>
    <row r="5210" spans="1:3">
      <c r="A5210" s="311"/>
      <c r="B5210" s="311"/>
      <c r="C5210" s="100" t="s">
        <v>2390</v>
      </c>
    </row>
    <row r="5211" spans="1:3">
      <c r="A5211" s="311"/>
      <c r="B5211" s="311"/>
      <c r="C5211" s="100" t="s">
        <v>2496</v>
      </c>
    </row>
    <row r="5212" spans="1:3">
      <c r="A5212" s="311"/>
      <c r="B5212" s="311"/>
      <c r="C5212" s="100" t="s">
        <v>2773</v>
      </c>
    </row>
    <row r="5213" spans="1:3">
      <c r="A5213" s="311"/>
      <c r="B5213" s="311"/>
      <c r="C5213" s="100" t="s">
        <v>2774</v>
      </c>
    </row>
    <row r="5214" spans="1:3">
      <c r="A5214" s="311"/>
      <c r="B5214" s="311"/>
      <c r="C5214" s="100" t="s">
        <v>2775</v>
      </c>
    </row>
    <row r="5215" spans="1:3">
      <c r="A5215" s="311"/>
      <c r="B5215" s="311"/>
      <c r="C5215" s="100" t="s">
        <v>2776</v>
      </c>
    </row>
    <row r="5216" spans="1:3" ht="30">
      <c r="A5216" s="311"/>
      <c r="B5216" s="311"/>
      <c r="C5216" s="100" t="s">
        <v>2777</v>
      </c>
    </row>
    <row r="5217" spans="1:3">
      <c r="A5217" s="311"/>
      <c r="B5217" s="311"/>
      <c r="C5217" s="100" t="s">
        <v>2778</v>
      </c>
    </row>
    <row r="5218" spans="1:3">
      <c r="A5218" s="311"/>
      <c r="B5218" s="311"/>
      <c r="C5218" s="100" t="s">
        <v>2011</v>
      </c>
    </row>
    <row r="5219" spans="1:3">
      <c r="A5219" s="311"/>
      <c r="B5219" s="311"/>
      <c r="C5219" s="100" t="s">
        <v>2779</v>
      </c>
    </row>
    <row r="5220" spans="1:3" ht="75">
      <c r="A5220" s="311"/>
      <c r="B5220" s="311"/>
      <c r="C5220" s="100" t="s">
        <v>2780</v>
      </c>
    </row>
    <row r="5221" spans="1:3" ht="75">
      <c r="A5221" s="311"/>
      <c r="B5221" s="311"/>
      <c r="C5221" s="100" t="s">
        <v>2781</v>
      </c>
    </row>
    <row r="5222" spans="1:3" ht="90">
      <c r="A5222" s="311"/>
      <c r="B5222" s="311"/>
      <c r="C5222" s="100" t="s">
        <v>2803</v>
      </c>
    </row>
    <row r="5223" spans="1:3">
      <c r="A5223" s="311"/>
      <c r="B5223" s="311"/>
      <c r="C5223" s="100" t="s">
        <v>2375</v>
      </c>
    </row>
    <row r="5224" spans="1:3">
      <c r="A5224" s="311"/>
      <c r="B5224" s="311"/>
      <c r="C5224" s="100" t="s">
        <v>2783</v>
      </c>
    </row>
    <row r="5225" spans="1:3" ht="30">
      <c r="A5225" s="311"/>
      <c r="B5225" s="311"/>
      <c r="C5225" s="100" t="s">
        <v>2784</v>
      </c>
    </row>
    <row r="5226" spans="1:3">
      <c r="A5226" s="311"/>
      <c r="B5226" s="311"/>
      <c r="C5226" s="100" t="s">
        <v>2783</v>
      </c>
    </row>
    <row r="5227" spans="1:3" ht="30">
      <c r="A5227" s="311"/>
      <c r="B5227" s="311"/>
      <c r="C5227" s="100" t="s">
        <v>2784</v>
      </c>
    </row>
    <row r="5228" spans="1:3">
      <c r="A5228" s="311"/>
      <c r="B5228" s="311"/>
      <c r="C5228" s="100" t="s">
        <v>2785</v>
      </c>
    </row>
    <row r="5229" spans="1:3">
      <c r="A5229" s="311"/>
      <c r="B5229" s="311"/>
      <c r="C5229" s="100" t="s">
        <v>2786</v>
      </c>
    </row>
    <row r="5230" spans="1:3">
      <c r="A5230" s="311"/>
      <c r="B5230" s="311"/>
      <c r="C5230" s="100" t="s">
        <v>2787</v>
      </c>
    </row>
    <row r="5231" spans="1:3" ht="30">
      <c r="A5231" s="311"/>
      <c r="B5231" s="311"/>
      <c r="C5231" s="100" t="s">
        <v>2788</v>
      </c>
    </row>
    <row r="5232" spans="1:3" ht="30">
      <c r="A5232" s="311"/>
      <c r="B5232" s="311"/>
      <c r="C5232" s="100" t="s">
        <v>2789</v>
      </c>
    </row>
    <row r="5233" spans="1:3" ht="30">
      <c r="A5233" s="311"/>
      <c r="B5233" s="311"/>
      <c r="C5233" s="100" t="s">
        <v>2790</v>
      </c>
    </row>
    <row r="5234" spans="1:3">
      <c r="A5234" s="311"/>
      <c r="B5234" s="311"/>
      <c r="C5234" s="100" t="s">
        <v>2791</v>
      </c>
    </row>
    <row r="5235" spans="1:3">
      <c r="A5235" s="311"/>
      <c r="B5235" s="311"/>
      <c r="C5235" s="100" t="s">
        <v>2792</v>
      </c>
    </row>
    <row r="5236" spans="1:3">
      <c r="A5236" s="311"/>
      <c r="B5236" s="311"/>
      <c r="C5236" s="100" t="s">
        <v>2793</v>
      </c>
    </row>
    <row r="5237" spans="1:3">
      <c r="A5237" s="311"/>
      <c r="B5237" s="311"/>
      <c r="C5237" s="100" t="s">
        <v>2794</v>
      </c>
    </row>
    <row r="5238" spans="1:3">
      <c r="A5238" s="311"/>
      <c r="B5238" s="311"/>
      <c r="C5238" s="100" t="s">
        <v>2795</v>
      </c>
    </row>
    <row r="5239" spans="1:3">
      <c r="A5239" s="311"/>
      <c r="B5239" s="311"/>
      <c r="C5239" s="100" t="s">
        <v>2796</v>
      </c>
    </row>
    <row r="5240" spans="1:3">
      <c r="A5240" s="311"/>
      <c r="B5240" s="311"/>
      <c r="C5240" s="100" t="s">
        <v>2808</v>
      </c>
    </row>
    <row r="5241" spans="1:3">
      <c r="A5241" s="311"/>
      <c r="B5241" s="311"/>
      <c r="C5241" s="100" t="s">
        <v>2798</v>
      </c>
    </row>
    <row r="5242" spans="1:3" ht="30">
      <c r="A5242" s="311"/>
      <c r="B5242" s="311"/>
      <c r="C5242" s="100" t="s">
        <v>2799</v>
      </c>
    </row>
    <row r="5243" spans="1:3" ht="30">
      <c r="A5243" s="311"/>
      <c r="B5243" s="311"/>
      <c r="C5243" s="100" t="s">
        <v>2800</v>
      </c>
    </row>
    <row r="5244" spans="1:3" ht="45">
      <c r="A5244" s="311"/>
      <c r="B5244" s="311"/>
      <c r="C5244" s="100" t="s">
        <v>2809</v>
      </c>
    </row>
    <row r="5245" spans="1:3">
      <c r="A5245" s="311"/>
      <c r="B5245" s="311"/>
      <c r="C5245" s="100" t="s">
        <v>1355</v>
      </c>
    </row>
    <row r="5246" spans="1:3" ht="60">
      <c r="A5246" s="311"/>
      <c r="B5246" s="311"/>
      <c r="C5246" s="100" t="s">
        <v>2314</v>
      </c>
    </row>
    <row r="5247" spans="1:3">
      <c r="A5247" s="311"/>
      <c r="B5247" s="311"/>
      <c r="C5247" s="100" t="s">
        <v>1955</v>
      </c>
    </row>
    <row r="5248" spans="1:3">
      <c r="A5248" s="311"/>
      <c r="B5248" s="311"/>
      <c r="C5248" s="100" t="s">
        <v>2010</v>
      </c>
    </row>
    <row r="5249" spans="1:3">
      <c r="A5249" s="311"/>
      <c r="B5249" s="311"/>
      <c r="C5249" s="100" t="s">
        <v>2011</v>
      </c>
    </row>
    <row r="5250" spans="1:3">
      <c r="A5250" s="311"/>
      <c r="B5250" s="311"/>
      <c r="C5250" s="100" t="s">
        <v>2012</v>
      </c>
    </row>
    <row r="5251" spans="1:3">
      <c r="A5251" s="311"/>
      <c r="B5251" s="311"/>
      <c r="C5251" s="100" t="s">
        <v>1475</v>
      </c>
    </row>
    <row r="5252" spans="1:3" ht="45.75" thickBot="1">
      <c r="A5252" s="312"/>
      <c r="B5252" s="312"/>
      <c r="C5252" s="95" t="s">
        <v>1358</v>
      </c>
    </row>
    <row r="5253" spans="1:3">
      <c r="A5253" s="310" t="s">
        <v>692</v>
      </c>
      <c r="B5253" s="310" t="s">
        <v>28</v>
      </c>
      <c r="C5253" s="99" t="s">
        <v>693</v>
      </c>
    </row>
    <row r="5254" spans="1:3">
      <c r="A5254" s="311"/>
      <c r="B5254" s="311"/>
      <c r="C5254" s="100" t="s">
        <v>2390</v>
      </c>
    </row>
    <row r="5255" spans="1:3">
      <c r="A5255" s="311"/>
      <c r="B5255" s="311"/>
      <c r="C5255" s="100" t="s">
        <v>2496</v>
      </c>
    </row>
    <row r="5256" spans="1:3">
      <c r="A5256" s="311"/>
      <c r="B5256" s="311"/>
      <c r="C5256" s="100" t="s">
        <v>2773</v>
      </c>
    </row>
    <row r="5257" spans="1:3">
      <c r="A5257" s="311"/>
      <c r="B5257" s="311"/>
      <c r="C5257" s="100" t="s">
        <v>2774</v>
      </c>
    </row>
    <row r="5258" spans="1:3">
      <c r="A5258" s="311"/>
      <c r="B5258" s="311"/>
      <c r="C5258" s="100" t="s">
        <v>2775</v>
      </c>
    </row>
    <row r="5259" spans="1:3">
      <c r="A5259" s="311"/>
      <c r="B5259" s="311"/>
      <c r="C5259" s="100" t="s">
        <v>2776</v>
      </c>
    </row>
    <row r="5260" spans="1:3" ht="30">
      <c r="A5260" s="311"/>
      <c r="B5260" s="311"/>
      <c r="C5260" s="100" t="s">
        <v>2777</v>
      </c>
    </row>
    <row r="5261" spans="1:3">
      <c r="A5261" s="311"/>
      <c r="B5261" s="311"/>
      <c r="C5261" s="100" t="s">
        <v>2778</v>
      </c>
    </row>
    <row r="5262" spans="1:3">
      <c r="A5262" s="311"/>
      <c r="B5262" s="311"/>
      <c r="C5262" s="100" t="s">
        <v>2011</v>
      </c>
    </row>
    <row r="5263" spans="1:3">
      <c r="A5263" s="311"/>
      <c r="B5263" s="311"/>
      <c r="C5263" s="100" t="s">
        <v>2802</v>
      </c>
    </row>
    <row r="5264" spans="1:3" ht="75">
      <c r="A5264" s="311"/>
      <c r="B5264" s="311"/>
      <c r="C5264" s="100" t="s">
        <v>2780</v>
      </c>
    </row>
    <row r="5265" spans="1:3" ht="75">
      <c r="A5265" s="311"/>
      <c r="B5265" s="311"/>
      <c r="C5265" s="100" t="s">
        <v>2781</v>
      </c>
    </row>
    <row r="5266" spans="1:3" ht="90">
      <c r="A5266" s="311"/>
      <c r="B5266" s="311"/>
      <c r="C5266" s="100" t="s">
        <v>2803</v>
      </c>
    </row>
    <row r="5267" spans="1:3">
      <c r="A5267" s="311"/>
      <c r="B5267" s="311"/>
      <c r="C5267" s="100" t="s">
        <v>2375</v>
      </c>
    </row>
    <row r="5268" spans="1:3">
      <c r="A5268" s="311"/>
      <c r="B5268" s="311"/>
      <c r="C5268" s="100" t="s">
        <v>2783</v>
      </c>
    </row>
    <row r="5269" spans="1:3" ht="30">
      <c r="A5269" s="311"/>
      <c r="B5269" s="311"/>
      <c r="C5269" s="100" t="s">
        <v>2784</v>
      </c>
    </row>
    <row r="5270" spans="1:3">
      <c r="A5270" s="311"/>
      <c r="B5270" s="311"/>
      <c r="C5270" s="100" t="s">
        <v>2783</v>
      </c>
    </row>
    <row r="5271" spans="1:3" ht="30">
      <c r="A5271" s="311"/>
      <c r="B5271" s="311"/>
      <c r="C5271" s="100" t="s">
        <v>2784</v>
      </c>
    </row>
    <row r="5272" spans="1:3">
      <c r="A5272" s="311"/>
      <c r="B5272" s="311"/>
      <c r="C5272" s="100" t="s">
        <v>2785</v>
      </c>
    </row>
    <row r="5273" spans="1:3">
      <c r="A5273" s="311"/>
      <c r="B5273" s="311"/>
      <c r="C5273" s="100" t="s">
        <v>2786</v>
      </c>
    </row>
    <row r="5274" spans="1:3">
      <c r="A5274" s="311"/>
      <c r="B5274" s="311"/>
      <c r="C5274" s="100" t="s">
        <v>2787</v>
      </c>
    </row>
    <row r="5275" spans="1:3" ht="30">
      <c r="A5275" s="311"/>
      <c r="B5275" s="311"/>
      <c r="C5275" s="100" t="s">
        <v>2788</v>
      </c>
    </row>
    <row r="5276" spans="1:3" ht="30">
      <c r="A5276" s="311"/>
      <c r="B5276" s="311"/>
      <c r="C5276" s="100" t="s">
        <v>2789</v>
      </c>
    </row>
    <row r="5277" spans="1:3" ht="30">
      <c r="A5277" s="311"/>
      <c r="B5277" s="311"/>
      <c r="C5277" s="100" t="s">
        <v>2790</v>
      </c>
    </row>
    <row r="5278" spans="1:3">
      <c r="A5278" s="311"/>
      <c r="B5278" s="311"/>
      <c r="C5278" s="100" t="s">
        <v>2791</v>
      </c>
    </row>
    <row r="5279" spans="1:3">
      <c r="A5279" s="311"/>
      <c r="B5279" s="311"/>
      <c r="C5279" s="100" t="s">
        <v>2792</v>
      </c>
    </row>
    <row r="5280" spans="1:3">
      <c r="A5280" s="311"/>
      <c r="B5280" s="311"/>
      <c r="C5280" s="100" t="s">
        <v>2793</v>
      </c>
    </row>
    <row r="5281" spans="1:3">
      <c r="A5281" s="311"/>
      <c r="B5281" s="311"/>
      <c r="C5281" s="100" t="s">
        <v>2794</v>
      </c>
    </row>
    <row r="5282" spans="1:3">
      <c r="A5282" s="311"/>
      <c r="B5282" s="311"/>
      <c r="C5282" s="100" t="s">
        <v>2795</v>
      </c>
    </row>
    <row r="5283" spans="1:3">
      <c r="A5283" s="311"/>
      <c r="B5283" s="311"/>
      <c r="C5283" s="100" t="s">
        <v>2796</v>
      </c>
    </row>
    <row r="5284" spans="1:3">
      <c r="A5284" s="311"/>
      <c r="B5284" s="311"/>
      <c r="C5284" s="100" t="s">
        <v>2810</v>
      </c>
    </row>
    <row r="5285" spans="1:3">
      <c r="A5285" s="311"/>
      <c r="B5285" s="311"/>
      <c r="C5285" s="100" t="s">
        <v>2798</v>
      </c>
    </row>
    <row r="5286" spans="1:3" ht="30">
      <c r="A5286" s="311"/>
      <c r="B5286" s="311"/>
      <c r="C5286" s="100" t="s">
        <v>2799</v>
      </c>
    </row>
    <row r="5287" spans="1:3" ht="30">
      <c r="A5287" s="311"/>
      <c r="B5287" s="311"/>
      <c r="C5287" s="100" t="s">
        <v>2800</v>
      </c>
    </row>
    <row r="5288" spans="1:3" ht="45">
      <c r="A5288" s="311"/>
      <c r="B5288" s="311"/>
      <c r="C5288" s="100" t="s">
        <v>2811</v>
      </c>
    </row>
    <row r="5289" spans="1:3">
      <c r="A5289" s="311"/>
      <c r="B5289" s="311"/>
      <c r="C5289" s="100" t="s">
        <v>1355</v>
      </c>
    </row>
    <row r="5290" spans="1:3" ht="60">
      <c r="A5290" s="311"/>
      <c r="B5290" s="311"/>
      <c r="C5290" s="100" t="s">
        <v>2314</v>
      </c>
    </row>
    <row r="5291" spans="1:3">
      <c r="A5291" s="311"/>
      <c r="B5291" s="311"/>
      <c r="C5291" s="100" t="s">
        <v>1955</v>
      </c>
    </row>
    <row r="5292" spans="1:3">
      <c r="A5292" s="311"/>
      <c r="B5292" s="311"/>
      <c r="C5292" s="100" t="s">
        <v>2010</v>
      </c>
    </row>
    <row r="5293" spans="1:3">
      <c r="A5293" s="311"/>
      <c r="B5293" s="311"/>
      <c r="C5293" s="100" t="s">
        <v>2011</v>
      </c>
    </row>
    <row r="5294" spans="1:3">
      <c r="A5294" s="311"/>
      <c r="B5294" s="311"/>
      <c r="C5294" s="100" t="s">
        <v>2012</v>
      </c>
    </row>
    <row r="5295" spans="1:3">
      <c r="A5295" s="311"/>
      <c r="B5295" s="311"/>
      <c r="C5295" s="100" t="s">
        <v>1475</v>
      </c>
    </row>
    <row r="5296" spans="1:3" ht="45.75" thickBot="1">
      <c r="A5296" s="312"/>
      <c r="B5296" s="312"/>
      <c r="C5296" s="95" t="s">
        <v>1358</v>
      </c>
    </row>
    <row r="5297" spans="1:3">
      <c r="A5297" s="310" t="s">
        <v>694</v>
      </c>
      <c r="B5297" s="310" t="s">
        <v>28</v>
      </c>
      <c r="C5297" s="99" t="s">
        <v>695</v>
      </c>
    </row>
    <row r="5298" spans="1:3" ht="45">
      <c r="A5298" s="311"/>
      <c r="B5298" s="311"/>
      <c r="C5298" s="100" t="s">
        <v>2812</v>
      </c>
    </row>
    <row r="5299" spans="1:3" ht="75">
      <c r="A5299" s="311"/>
      <c r="B5299" s="311"/>
      <c r="C5299" s="100" t="s">
        <v>2813</v>
      </c>
    </row>
    <row r="5300" spans="1:3" ht="60">
      <c r="A5300" s="311"/>
      <c r="B5300" s="311"/>
      <c r="C5300" s="100" t="s">
        <v>2814</v>
      </c>
    </row>
    <row r="5301" spans="1:3" ht="45">
      <c r="A5301" s="311"/>
      <c r="B5301" s="311"/>
      <c r="C5301" s="100" t="s">
        <v>2815</v>
      </c>
    </row>
    <row r="5302" spans="1:3" ht="45">
      <c r="A5302" s="311"/>
      <c r="B5302" s="311"/>
      <c r="C5302" s="100" t="s">
        <v>2816</v>
      </c>
    </row>
    <row r="5303" spans="1:3" ht="60">
      <c r="A5303" s="311"/>
      <c r="B5303" s="311"/>
      <c r="C5303" s="100" t="s">
        <v>2817</v>
      </c>
    </row>
    <row r="5304" spans="1:3" ht="60">
      <c r="A5304" s="311"/>
      <c r="B5304" s="311"/>
      <c r="C5304" s="100" t="s">
        <v>2314</v>
      </c>
    </row>
    <row r="5305" spans="1:3">
      <c r="A5305" s="311"/>
      <c r="B5305" s="311"/>
      <c r="C5305" s="100" t="s">
        <v>1955</v>
      </c>
    </row>
    <row r="5306" spans="1:3">
      <c r="A5306" s="311"/>
      <c r="B5306" s="311"/>
      <c r="C5306" s="100" t="s">
        <v>2010</v>
      </c>
    </row>
    <row r="5307" spans="1:3">
      <c r="A5307" s="311"/>
      <c r="B5307" s="311"/>
      <c r="C5307" s="100" t="s">
        <v>2011</v>
      </c>
    </row>
    <row r="5308" spans="1:3">
      <c r="A5308" s="311"/>
      <c r="B5308" s="311"/>
      <c r="C5308" s="100" t="s">
        <v>2012</v>
      </c>
    </row>
    <row r="5309" spans="1:3">
      <c r="A5309" s="311"/>
      <c r="B5309" s="311"/>
      <c r="C5309" s="100" t="s">
        <v>1475</v>
      </c>
    </row>
    <row r="5310" spans="1:3" ht="45.75" thickBot="1">
      <c r="A5310" s="312"/>
      <c r="B5310" s="312"/>
      <c r="C5310" s="95" t="s">
        <v>1358</v>
      </c>
    </row>
    <row r="5311" spans="1:3">
      <c r="A5311" s="310" t="s">
        <v>696</v>
      </c>
      <c r="B5311" s="310" t="s">
        <v>28</v>
      </c>
      <c r="C5311" s="99" t="s">
        <v>697</v>
      </c>
    </row>
    <row r="5312" spans="1:3" ht="45">
      <c r="A5312" s="311"/>
      <c r="B5312" s="311"/>
      <c r="C5312" s="100" t="s">
        <v>2812</v>
      </c>
    </row>
    <row r="5313" spans="1:3" ht="75">
      <c r="A5313" s="311"/>
      <c r="B5313" s="311"/>
      <c r="C5313" s="100" t="s">
        <v>2813</v>
      </c>
    </row>
    <row r="5314" spans="1:3" ht="60">
      <c r="A5314" s="311"/>
      <c r="B5314" s="311"/>
      <c r="C5314" s="100" t="s">
        <v>2814</v>
      </c>
    </row>
    <row r="5315" spans="1:3" ht="45">
      <c r="A5315" s="311"/>
      <c r="B5315" s="311"/>
      <c r="C5315" s="100" t="s">
        <v>2815</v>
      </c>
    </row>
    <row r="5316" spans="1:3" ht="45">
      <c r="A5316" s="311"/>
      <c r="B5316" s="311"/>
      <c r="C5316" s="100" t="s">
        <v>2816</v>
      </c>
    </row>
    <row r="5317" spans="1:3" ht="45">
      <c r="A5317" s="311"/>
      <c r="B5317" s="311"/>
      <c r="C5317" s="100" t="s">
        <v>2818</v>
      </c>
    </row>
    <row r="5318" spans="1:3">
      <c r="A5318" s="311"/>
      <c r="B5318" s="311"/>
      <c r="C5318" s="100" t="s">
        <v>1355</v>
      </c>
    </row>
    <row r="5319" spans="1:3" ht="60">
      <c r="A5319" s="311"/>
      <c r="B5319" s="311"/>
      <c r="C5319" s="100" t="s">
        <v>2314</v>
      </c>
    </row>
    <row r="5320" spans="1:3">
      <c r="A5320" s="311"/>
      <c r="B5320" s="311"/>
      <c r="C5320" s="100" t="s">
        <v>1955</v>
      </c>
    </row>
    <row r="5321" spans="1:3">
      <c r="A5321" s="311"/>
      <c r="B5321" s="311"/>
      <c r="C5321" s="100" t="s">
        <v>2010</v>
      </c>
    </row>
    <row r="5322" spans="1:3">
      <c r="A5322" s="311"/>
      <c r="B5322" s="311"/>
      <c r="C5322" s="100" t="s">
        <v>2011</v>
      </c>
    </row>
    <row r="5323" spans="1:3">
      <c r="A5323" s="311"/>
      <c r="B5323" s="311"/>
      <c r="C5323" s="100" t="s">
        <v>2012</v>
      </c>
    </row>
    <row r="5324" spans="1:3">
      <c r="A5324" s="311"/>
      <c r="B5324" s="311"/>
      <c r="C5324" s="100" t="s">
        <v>1475</v>
      </c>
    </row>
    <row r="5325" spans="1:3" ht="45.75" thickBot="1">
      <c r="A5325" s="312"/>
      <c r="B5325" s="312"/>
      <c r="C5325" s="95" t="s">
        <v>1358</v>
      </c>
    </row>
    <row r="5326" spans="1:3">
      <c r="A5326" s="310" t="s">
        <v>698</v>
      </c>
      <c r="B5326" s="310" t="s">
        <v>28</v>
      </c>
      <c r="C5326" s="99" t="s">
        <v>699</v>
      </c>
    </row>
    <row r="5327" spans="1:3" ht="45">
      <c r="A5327" s="311"/>
      <c r="B5327" s="311"/>
      <c r="C5327" s="100" t="s">
        <v>2819</v>
      </c>
    </row>
    <row r="5328" spans="1:3" ht="75">
      <c r="A5328" s="311"/>
      <c r="B5328" s="311"/>
      <c r="C5328" s="100" t="s">
        <v>2813</v>
      </c>
    </row>
    <row r="5329" spans="1:3" ht="60">
      <c r="A5329" s="311"/>
      <c r="B5329" s="311"/>
      <c r="C5329" s="100" t="s">
        <v>2814</v>
      </c>
    </row>
    <row r="5330" spans="1:3" ht="45">
      <c r="A5330" s="311"/>
      <c r="B5330" s="311"/>
      <c r="C5330" s="100" t="s">
        <v>2815</v>
      </c>
    </row>
    <row r="5331" spans="1:3" ht="45">
      <c r="A5331" s="311"/>
      <c r="B5331" s="311"/>
      <c r="C5331" s="100" t="s">
        <v>2816</v>
      </c>
    </row>
    <row r="5332" spans="1:3" ht="60">
      <c r="A5332" s="311"/>
      <c r="B5332" s="311"/>
      <c r="C5332" s="100" t="s">
        <v>2817</v>
      </c>
    </row>
    <row r="5333" spans="1:3" ht="60">
      <c r="A5333" s="311"/>
      <c r="B5333" s="311"/>
      <c r="C5333" s="100" t="s">
        <v>2314</v>
      </c>
    </row>
    <row r="5334" spans="1:3">
      <c r="A5334" s="311"/>
      <c r="B5334" s="311"/>
      <c r="C5334" s="100" t="s">
        <v>1955</v>
      </c>
    </row>
    <row r="5335" spans="1:3">
      <c r="A5335" s="311"/>
      <c r="B5335" s="311"/>
      <c r="C5335" s="100" t="s">
        <v>2010</v>
      </c>
    </row>
    <row r="5336" spans="1:3">
      <c r="A5336" s="311"/>
      <c r="B5336" s="311"/>
      <c r="C5336" s="100" t="s">
        <v>2011</v>
      </c>
    </row>
    <row r="5337" spans="1:3">
      <c r="A5337" s="311"/>
      <c r="B5337" s="311"/>
      <c r="C5337" s="100" t="s">
        <v>2012</v>
      </c>
    </row>
    <row r="5338" spans="1:3">
      <c r="A5338" s="311"/>
      <c r="B5338" s="311"/>
      <c r="C5338" s="100" t="s">
        <v>1475</v>
      </c>
    </row>
    <row r="5339" spans="1:3" ht="45.75" thickBot="1">
      <c r="A5339" s="312"/>
      <c r="B5339" s="312"/>
      <c r="C5339" s="95" t="s">
        <v>1358</v>
      </c>
    </row>
    <row r="5340" spans="1:3">
      <c r="A5340" s="310" t="s">
        <v>700</v>
      </c>
      <c r="B5340" s="310" t="s">
        <v>28</v>
      </c>
      <c r="C5340" s="99" t="s">
        <v>701</v>
      </c>
    </row>
    <row r="5341" spans="1:3" ht="45">
      <c r="A5341" s="311"/>
      <c r="B5341" s="311"/>
      <c r="C5341" s="100" t="s">
        <v>2820</v>
      </c>
    </row>
    <row r="5342" spans="1:3" ht="75">
      <c r="A5342" s="311"/>
      <c r="B5342" s="311"/>
      <c r="C5342" s="100" t="s">
        <v>2813</v>
      </c>
    </row>
    <row r="5343" spans="1:3" ht="60">
      <c r="A5343" s="311"/>
      <c r="B5343" s="311"/>
      <c r="C5343" s="100" t="s">
        <v>2814</v>
      </c>
    </row>
    <row r="5344" spans="1:3" ht="45">
      <c r="A5344" s="311"/>
      <c r="B5344" s="311"/>
      <c r="C5344" s="100" t="s">
        <v>2815</v>
      </c>
    </row>
    <row r="5345" spans="1:3" ht="45">
      <c r="A5345" s="311"/>
      <c r="B5345" s="311"/>
      <c r="C5345" s="100" t="s">
        <v>2816</v>
      </c>
    </row>
    <row r="5346" spans="1:3" ht="45">
      <c r="A5346" s="311"/>
      <c r="B5346" s="311"/>
      <c r="C5346" s="100" t="s">
        <v>2821</v>
      </c>
    </row>
    <row r="5347" spans="1:3">
      <c r="A5347" s="311"/>
      <c r="B5347" s="311"/>
      <c r="C5347" s="100" t="s">
        <v>1355</v>
      </c>
    </row>
    <row r="5348" spans="1:3" ht="60">
      <c r="A5348" s="311"/>
      <c r="B5348" s="311"/>
      <c r="C5348" s="100" t="s">
        <v>2314</v>
      </c>
    </row>
    <row r="5349" spans="1:3">
      <c r="A5349" s="311"/>
      <c r="B5349" s="311"/>
      <c r="C5349" s="100" t="s">
        <v>1955</v>
      </c>
    </row>
    <row r="5350" spans="1:3">
      <c r="A5350" s="311"/>
      <c r="B5350" s="311"/>
      <c r="C5350" s="100" t="s">
        <v>2010</v>
      </c>
    </row>
    <row r="5351" spans="1:3">
      <c r="A5351" s="311"/>
      <c r="B5351" s="311"/>
      <c r="C5351" s="100" t="s">
        <v>2011</v>
      </c>
    </row>
    <row r="5352" spans="1:3">
      <c r="A5352" s="311"/>
      <c r="B5352" s="311"/>
      <c r="C5352" s="100" t="s">
        <v>2012</v>
      </c>
    </row>
    <row r="5353" spans="1:3">
      <c r="A5353" s="311"/>
      <c r="B5353" s="311"/>
      <c r="C5353" s="100" t="s">
        <v>1475</v>
      </c>
    </row>
    <row r="5354" spans="1:3" ht="45.75" thickBot="1">
      <c r="A5354" s="312"/>
      <c r="B5354" s="312"/>
      <c r="C5354" s="95" t="s">
        <v>1358</v>
      </c>
    </row>
    <row r="5355" spans="1:3">
      <c r="A5355" s="310" t="s">
        <v>702</v>
      </c>
      <c r="B5355" s="310" t="s">
        <v>28</v>
      </c>
      <c r="C5355" s="99" t="s">
        <v>703</v>
      </c>
    </row>
    <row r="5356" spans="1:3" ht="120">
      <c r="A5356" s="311"/>
      <c r="B5356" s="311"/>
      <c r="C5356" s="100" t="s">
        <v>2822</v>
      </c>
    </row>
    <row r="5357" spans="1:3" ht="30">
      <c r="A5357" s="311"/>
      <c r="B5357" s="311"/>
      <c r="C5357" s="100" t="s">
        <v>2823</v>
      </c>
    </row>
    <row r="5358" spans="1:3" ht="60">
      <c r="A5358" s="311"/>
      <c r="B5358" s="311"/>
      <c r="C5358" s="100" t="s">
        <v>2824</v>
      </c>
    </row>
    <row r="5359" spans="1:3">
      <c r="A5359" s="311"/>
      <c r="B5359" s="311"/>
      <c r="C5359" s="100" t="s">
        <v>2561</v>
      </c>
    </row>
    <row r="5360" spans="1:3">
      <c r="A5360" s="311"/>
      <c r="B5360" s="311"/>
      <c r="C5360" s="100" t="s">
        <v>2825</v>
      </c>
    </row>
    <row r="5361" spans="1:3">
      <c r="A5361" s="311"/>
      <c r="B5361" s="311"/>
      <c r="C5361" s="100" t="s">
        <v>2826</v>
      </c>
    </row>
    <row r="5362" spans="1:3">
      <c r="A5362" s="311"/>
      <c r="B5362" s="311"/>
      <c r="C5362" s="100" t="s">
        <v>2827</v>
      </c>
    </row>
    <row r="5363" spans="1:3">
      <c r="A5363" s="311"/>
      <c r="B5363" s="311"/>
      <c r="C5363" s="100" t="s">
        <v>2828</v>
      </c>
    </row>
    <row r="5364" spans="1:3">
      <c r="A5364" s="311"/>
      <c r="B5364" s="311"/>
      <c r="C5364" s="100" t="s">
        <v>2829</v>
      </c>
    </row>
    <row r="5365" spans="1:3">
      <c r="A5365" s="311"/>
      <c r="B5365" s="311"/>
      <c r="C5365" s="100" t="s">
        <v>1355</v>
      </c>
    </row>
    <row r="5366" spans="1:3" ht="60">
      <c r="A5366" s="311"/>
      <c r="B5366" s="311"/>
      <c r="C5366" s="100" t="s">
        <v>2314</v>
      </c>
    </row>
    <row r="5367" spans="1:3">
      <c r="A5367" s="311"/>
      <c r="B5367" s="311"/>
      <c r="C5367" s="100" t="s">
        <v>1955</v>
      </c>
    </row>
    <row r="5368" spans="1:3">
      <c r="A5368" s="311"/>
      <c r="B5368" s="311"/>
      <c r="C5368" s="100" t="s">
        <v>2010</v>
      </c>
    </row>
    <row r="5369" spans="1:3">
      <c r="A5369" s="311"/>
      <c r="B5369" s="311"/>
      <c r="C5369" s="100" t="s">
        <v>2011</v>
      </c>
    </row>
    <row r="5370" spans="1:3">
      <c r="A5370" s="311"/>
      <c r="B5370" s="311"/>
      <c r="C5370" s="100" t="s">
        <v>2012</v>
      </c>
    </row>
    <row r="5371" spans="1:3">
      <c r="A5371" s="311"/>
      <c r="B5371" s="311"/>
      <c r="C5371" s="100" t="s">
        <v>1475</v>
      </c>
    </row>
    <row r="5372" spans="1:3" ht="45.75" thickBot="1">
      <c r="A5372" s="312"/>
      <c r="B5372" s="312"/>
      <c r="C5372" s="95" t="s">
        <v>1358</v>
      </c>
    </row>
    <row r="5373" spans="1:3">
      <c r="A5373" s="310" t="s">
        <v>704</v>
      </c>
      <c r="B5373" s="310" t="s">
        <v>28</v>
      </c>
      <c r="C5373" s="99" t="s">
        <v>705</v>
      </c>
    </row>
    <row r="5374" spans="1:3" ht="120">
      <c r="A5374" s="311"/>
      <c r="B5374" s="311"/>
      <c r="C5374" s="100" t="s">
        <v>2830</v>
      </c>
    </row>
    <row r="5375" spans="1:3" ht="30">
      <c r="A5375" s="311"/>
      <c r="B5375" s="311"/>
      <c r="C5375" s="100" t="s">
        <v>2823</v>
      </c>
    </row>
    <row r="5376" spans="1:3" ht="60">
      <c r="A5376" s="311"/>
      <c r="B5376" s="311"/>
      <c r="C5376" s="100" t="s">
        <v>2824</v>
      </c>
    </row>
    <row r="5377" spans="1:3">
      <c r="A5377" s="311"/>
      <c r="B5377" s="311"/>
      <c r="C5377" s="100" t="s">
        <v>2561</v>
      </c>
    </row>
    <row r="5378" spans="1:3">
      <c r="A5378" s="311"/>
      <c r="B5378" s="311"/>
      <c r="C5378" s="100" t="s">
        <v>2825</v>
      </c>
    </row>
    <row r="5379" spans="1:3">
      <c r="A5379" s="311"/>
      <c r="B5379" s="311"/>
      <c r="C5379" s="100" t="s">
        <v>2826</v>
      </c>
    </row>
    <row r="5380" spans="1:3">
      <c r="A5380" s="311"/>
      <c r="B5380" s="311"/>
      <c r="C5380" s="100" t="s">
        <v>2827</v>
      </c>
    </row>
    <row r="5381" spans="1:3">
      <c r="A5381" s="311"/>
      <c r="B5381" s="311"/>
      <c r="C5381" s="100" t="s">
        <v>2828</v>
      </c>
    </row>
    <row r="5382" spans="1:3">
      <c r="A5382" s="311"/>
      <c r="B5382" s="311"/>
      <c r="C5382" s="100" t="s">
        <v>2831</v>
      </c>
    </row>
    <row r="5383" spans="1:3">
      <c r="A5383" s="311"/>
      <c r="B5383" s="311"/>
      <c r="C5383" s="100" t="s">
        <v>1355</v>
      </c>
    </row>
    <row r="5384" spans="1:3" ht="60">
      <c r="A5384" s="311"/>
      <c r="B5384" s="311"/>
      <c r="C5384" s="100" t="s">
        <v>2314</v>
      </c>
    </row>
    <row r="5385" spans="1:3">
      <c r="A5385" s="311"/>
      <c r="B5385" s="311"/>
      <c r="C5385" s="100" t="s">
        <v>1955</v>
      </c>
    </row>
    <row r="5386" spans="1:3">
      <c r="A5386" s="311"/>
      <c r="B5386" s="311"/>
      <c r="C5386" s="100" t="s">
        <v>2010</v>
      </c>
    </row>
    <row r="5387" spans="1:3">
      <c r="A5387" s="311"/>
      <c r="B5387" s="311"/>
      <c r="C5387" s="100" t="s">
        <v>2011</v>
      </c>
    </row>
    <row r="5388" spans="1:3">
      <c r="A5388" s="311"/>
      <c r="B5388" s="311"/>
      <c r="C5388" s="100" t="s">
        <v>2012</v>
      </c>
    </row>
    <row r="5389" spans="1:3" ht="60.75" thickBot="1">
      <c r="A5389" s="312"/>
      <c r="B5389" s="312"/>
      <c r="C5389" s="95" t="s">
        <v>1507</v>
      </c>
    </row>
    <row r="5390" spans="1:3">
      <c r="A5390" s="310" t="s">
        <v>706</v>
      </c>
      <c r="B5390" s="310" t="s">
        <v>28</v>
      </c>
      <c r="C5390" s="99" t="s">
        <v>707</v>
      </c>
    </row>
    <row r="5391" spans="1:3" ht="60">
      <c r="A5391" s="311"/>
      <c r="B5391" s="311"/>
      <c r="C5391" s="100" t="s">
        <v>2832</v>
      </c>
    </row>
    <row r="5392" spans="1:3" ht="45">
      <c r="A5392" s="311"/>
      <c r="B5392" s="311"/>
      <c r="C5392" s="100" t="s">
        <v>2833</v>
      </c>
    </row>
    <row r="5393" spans="1:3">
      <c r="A5393" s="311"/>
      <c r="B5393" s="311"/>
      <c r="C5393" s="100" t="s">
        <v>2834</v>
      </c>
    </row>
    <row r="5394" spans="1:3" ht="30">
      <c r="A5394" s="311"/>
      <c r="B5394" s="311"/>
      <c r="C5394" s="100" t="s">
        <v>2835</v>
      </c>
    </row>
    <row r="5395" spans="1:3" ht="45">
      <c r="A5395" s="311"/>
      <c r="B5395" s="311"/>
      <c r="C5395" s="100" t="s">
        <v>2836</v>
      </c>
    </row>
    <row r="5396" spans="1:3">
      <c r="A5396" s="311"/>
      <c r="B5396" s="311"/>
      <c r="C5396" s="100" t="s">
        <v>1355</v>
      </c>
    </row>
    <row r="5397" spans="1:3" ht="60">
      <c r="A5397" s="311"/>
      <c r="B5397" s="311"/>
      <c r="C5397" s="100" t="s">
        <v>2314</v>
      </c>
    </row>
    <row r="5398" spans="1:3">
      <c r="A5398" s="311"/>
      <c r="B5398" s="311"/>
      <c r="C5398" s="100" t="s">
        <v>1955</v>
      </c>
    </row>
    <row r="5399" spans="1:3">
      <c r="A5399" s="311"/>
      <c r="B5399" s="311"/>
      <c r="C5399" s="100" t="s">
        <v>2010</v>
      </c>
    </row>
    <row r="5400" spans="1:3">
      <c r="A5400" s="311"/>
      <c r="B5400" s="311"/>
      <c r="C5400" s="100" t="s">
        <v>2011</v>
      </c>
    </row>
    <row r="5401" spans="1:3">
      <c r="A5401" s="311"/>
      <c r="B5401" s="311"/>
      <c r="C5401" s="100" t="s">
        <v>2012</v>
      </c>
    </row>
    <row r="5402" spans="1:3" ht="60.75" thickBot="1">
      <c r="A5402" s="312"/>
      <c r="B5402" s="312"/>
      <c r="C5402" s="95" t="s">
        <v>2837</v>
      </c>
    </row>
    <row r="5403" spans="1:3">
      <c r="A5403" s="310" t="s">
        <v>708</v>
      </c>
      <c r="B5403" s="310" t="s">
        <v>28</v>
      </c>
      <c r="C5403" s="99" t="s">
        <v>709</v>
      </c>
    </row>
    <row r="5404" spans="1:3">
      <c r="A5404" s="311"/>
      <c r="B5404" s="311"/>
      <c r="C5404" s="100" t="s">
        <v>2838</v>
      </c>
    </row>
    <row r="5405" spans="1:3" ht="90">
      <c r="A5405" s="311"/>
      <c r="B5405" s="311"/>
      <c r="C5405" s="100" t="s">
        <v>2839</v>
      </c>
    </row>
    <row r="5406" spans="1:3">
      <c r="A5406" s="311"/>
      <c r="B5406" s="311"/>
      <c r="C5406" s="100" t="s">
        <v>2834</v>
      </c>
    </row>
    <row r="5407" spans="1:3" ht="30">
      <c r="A5407" s="311"/>
      <c r="B5407" s="311"/>
      <c r="C5407" s="100" t="s">
        <v>2835</v>
      </c>
    </row>
    <row r="5408" spans="1:3">
      <c r="A5408" s="311"/>
      <c r="B5408" s="311"/>
      <c r="C5408" s="100" t="s">
        <v>2840</v>
      </c>
    </row>
    <row r="5409" spans="1:3">
      <c r="A5409" s="311"/>
      <c r="B5409" s="311"/>
      <c r="C5409" s="100" t="s">
        <v>2841</v>
      </c>
    </row>
    <row r="5410" spans="1:3">
      <c r="A5410" s="311"/>
      <c r="B5410" s="311"/>
      <c r="C5410" s="100" t="s">
        <v>2842</v>
      </c>
    </row>
    <row r="5411" spans="1:3">
      <c r="A5411" s="311"/>
      <c r="B5411" s="311"/>
      <c r="C5411" s="100" t="s">
        <v>1355</v>
      </c>
    </row>
    <row r="5412" spans="1:3" ht="60">
      <c r="A5412" s="311"/>
      <c r="B5412" s="311"/>
      <c r="C5412" s="100" t="s">
        <v>2314</v>
      </c>
    </row>
    <row r="5413" spans="1:3">
      <c r="A5413" s="311"/>
      <c r="B5413" s="311"/>
      <c r="C5413" s="100" t="s">
        <v>1955</v>
      </c>
    </row>
    <row r="5414" spans="1:3">
      <c r="A5414" s="311"/>
      <c r="B5414" s="311"/>
      <c r="C5414" s="100" t="s">
        <v>2010</v>
      </c>
    </row>
    <row r="5415" spans="1:3">
      <c r="A5415" s="311"/>
      <c r="B5415" s="311"/>
      <c r="C5415" s="100" t="s">
        <v>2011</v>
      </c>
    </row>
    <row r="5416" spans="1:3">
      <c r="A5416" s="311"/>
      <c r="B5416" s="311"/>
      <c r="C5416" s="100" t="s">
        <v>2012</v>
      </c>
    </row>
    <row r="5417" spans="1:3">
      <c r="A5417" s="311"/>
      <c r="B5417" s="311"/>
      <c r="C5417" s="100" t="s">
        <v>1475</v>
      </c>
    </row>
    <row r="5418" spans="1:3" ht="45.75" thickBot="1">
      <c r="A5418" s="312"/>
      <c r="B5418" s="312"/>
      <c r="C5418" s="95" t="s">
        <v>2843</v>
      </c>
    </row>
    <row r="5419" spans="1:3">
      <c r="A5419" s="310" t="s">
        <v>710</v>
      </c>
      <c r="B5419" s="310" t="s">
        <v>28</v>
      </c>
      <c r="C5419" s="99" t="s">
        <v>711</v>
      </c>
    </row>
    <row r="5420" spans="1:3" ht="75">
      <c r="A5420" s="311"/>
      <c r="B5420" s="311"/>
      <c r="C5420" s="100" t="s">
        <v>2844</v>
      </c>
    </row>
    <row r="5421" spans="1:3">
      <c r="A5421" s="311"/>
      <c r="B5421" s="311"/>
      <c r="C5421" s="100" t="s">
        <v>2834</v>
      </c>
    </row>
    <row r="5422" spans="1:3">
      <c r="A5422" s="311"/>
      <c r="B5422" s="311"/>
      <c r="C5422" s="100" t="s">
        <v>2845</v>
      </c>
    </row>
    <row r="5423" spans="1:3">
      <c r="A5423" s="311"/>
      <c r="B5423" s="311"/>
      <c r="C5423" s="100" t="s">
        <v>2846</v>
      </c>
    </row>
    <row r="5424" spans="1:3">
      <c r="A5424" s="311"/>
      <c r="B5424" s="311"/>
      <c r="C5424" s="100" t="s">
        <v>2847</v>
      </c>
    </row>
    <row r="5425" spans="1:3">
      <c r="A5425" s="311"/>
      <c r="B5425" s="311"/>
      <c r="C5425" s="100" t="s">
        <v>2840</v>
      </c>
    </row>
    <row r="5426" spans="1:3">
      <c r="A5426" s="311"/>
      <c r="B5426" s="311"/>
      <c r="C5426" s="100" t="s">
        <v>2841</v>
      </c>
    </row>
    <row r="5427" spans="1:3" ht="30">
      <c r="A5427" s="311"/>
      <c r="B5427" s="311"/>
      <c r="C5427" s="100" t="s">
        <v>2848</v>
      </c>
    </row>
    <row r="5428" spans="1:3" ht="60">
      <c r="A5428" s="311"/>
      <c r="B5428" s="311"/>
      <c r="C5428" s="100" t="s">
        <v>2314</v>
      </c>
    </row>
    <row r="5429" spans="1:3">
      <c r="A5429" s="311"/>
      <c r="B5429" s="311"/>
      <c r="C5429" s="100" t="s">
        <v>1955</v>
      </c>
    </row>
    <row r="5430" spans="1:3">
      <c r="A5430" s="311"/>
      <c r="B5430" s="311"/>
      <c r="C5430" s="100" t="s">
        <v>2010</v>
      </c>
    </row>
    <row r="5431" spans="1:3">
      <c r="A5431" s="311"/>
      <c r="B5431" s="311"/>
      <c r="C5431" s="100" t="s">
        <v>2011</v>
      </c>
    </row>
    <row r="5432" spans="1:3">
      <c r="A5432" s="311"/>
      <c r="B5432" s="311"/>
      <c r="C5432" s="100" t="s">
        <v>2012</v>
      </c>
    </row>
    <row r="5433" spans="1:3">
      <c r="A5433" s="311"/>
      <c r="B5433" s="311"/>
      <c r="C5433" s="100" t="s">
        <v>1475</v>
      </c>
    </row>
    <row r="5434" spans="1:3" ht="45.75" thickBot="1">
      <c r="A5434" s="312"/>
      <c r="B5434" s="312"/>
      <c r="C5434" s="95" t="s">
        <v>2843</v>
      </c>
    </row>
    <row r="5435" spans="1:3">
      <c r="A5435" s="310" t="s">
        <v>712</v>
      </c>
      <c r="B5435" s="310" t="s">
        <v>28</v>
      </c>
      <c r="C5435" s="99" t="s">
        <v>713</v>
      </c>
    </row>
    <row r="5436" spans="1:3" ht="45">
      <c r="A5436" s="311"/>
      <c r="B5436" s="311"/>
      <c r="C5436" s="100" t="s">
        <v>2849</v>
      </c>
    </row>
    <row r="5437" spans="1:3" ht="45">
      <c r="A5437" s="311"/>
      <c r="B5437" s="311"/>
      <c r="C5437" s="100" t="s">
        <v>2850</v>
      </c>
    </row>
    <row r="5438" spans="1:3" ht="30">
      <c r="A5438" s="311"/>
      <c r="B5438" s="311"/>
      <c r="C5438" s="100" t="s">
        <v>2851</v>
      </c>
    </row>
    <row r="5439" spans="1:3" ht="30">
      <c r="A5439" s="311"/>
      <c r="B5439" s="311"/>
      <c r="C5439" s="100" t="s">
        <v>2852</v>
      </c>
    </row>
    <row r="5440" spans="1:3" ht="45">
      <c r="A5440" s="311"/>
      <c r="B5440" s="311"/>
      <c r="C5440" s="100" t="s">
        <v>2853</v>
      </c>
    </row>
    <row r="5441" spans="1:3" ht="30">
      <c r="A5441" s="311"/>
      <c r="B5441" s="311"/>
      <c r="C5441" s="100" t="s">
        <v>2854</v>
      </c>
    </row>
    <row r="5442" spans="1:3" ht="30">
      <c r="A5442" s="311"/>
      <c r="B5442" s="311"/>
      <c r="C5442" s="100" t="s">
        <v>2855</v>
      </c>
    </row>
    <row r="5443" spans="1:3" ht="30">
      <c r="A5443" s="311"/>
      <c r="B5443" s="311"/>
      <c r="C5443" s="100" t="s">
        <v>2856</v>
      </c>
    </row>
    <row r="5444" spans="1:3" ht="45">
      <c r="A5444" s="311"/>
      <c r="B5444" s="311"/>
      <c r="C5444" s="100" t="s">
        <v>2857</v>
      </c>
    </row>
    <row r="5445" spans="1:3" ht="45">
      <c r="A5445" s="311"/>
      <c r="B5445" s="311"/>
      <c r="C5445" s="100" t="s">
        <v>2858</v>
      </c>
    </row>
    <row r="5446" spans="1:3">
      <c r="A5446" s="311"/>
      <c r="B5446" s="311"/>
      <c r="C5446" s="100" t="s">
        <v>2441</v>
      </c>
    </row>
    <row r="5447" spans="1:3">
      <c r="A5447" s="311"/>
      <c r="B5447" s="311"/>
      <c r="C5447" s="100" t="s">
        <v>2506</v>
      </c>
    </row>
    <row r="5448" spans="1:3">
      <c r="A5448" s="311"/>
      <c r="B5448" s="311"/>
      <c r="C5448" s="100" t="s">
        <v>2859</v>
      </c>
    </row>
    <row r="5449" spans="1:3" ht="30">
      <c r="A5449" s="311"/>
      <c r="B5449" s="311"/>
      <c r="C5449" s="100" t="s">
        <v>2860</v>
      </c>
    </row>
    <row r="5450" spans="1:3">
      <c r="A5450" s="311"/>
      <c r="B5450" s="311"/>
      <c r="C5450" s="100" t="s">
        <v>2442</v>
      </c>
    </row>
    <row r="5451" spans="1:3">
      <c r="A5451" s="311"/>
      <c r="B5451" s="311"/>
      <c r="C5451" s="100" t="s">
        <v>2861</v>
      </c>
    </row>
    <row r="5452" spans="1:3" ht="30">
      <c r="A5452" s="311"/>
      <c r="B5452" s="311"/>
      <c r="C5452" s="100" t="s">
        <v>2862</v>
      </c>
    </row>
    <row r="5453" spans="1:3">
      <c r="A5453" s="311"/>
      <c r="B5453" s="311"/>
      <c r="C5453" s="100" t="s">
        <v>2863</v>
      </c>
    </row>
    <row r="5454" spans="1:3">
      <c r="A5454" s="311"/>
      <c r="B5454" s="311"/>
      <c r="C5454" s="100" t="s">
        <v>2864</v>
      </c>
    </row>
    <row r="5455" spans="1:3">
      <c r="A5455" s="311"/>
      <c r="B5455" s="311"/>
      <c r="C5455" s="100" t="s">
        <v>2865</v>
      </c>
    </row>
    <row r="5456" spans="1:3" ht="30">
      <c r="A5456" s="311"/>
      <c r="B5456" s="311"/>
      <c r="C5456" s="100" t="s">
        <v>2866</v>
      </c>
    </row>
    <row r="5457" spans="1:3">
      <c r="A5457" s="311"/>
      <c r="B5457" s="311"/>
      <c r="C5457" s="100" t="s">
        <v>2867</v>
      </c>
    </row>
    <row r="5458" spans="1:3">
      <c r="A5458" s="311"/>
      <c r="B5458" s="311"/>
      <c r="C5458" s="100" t="s">
        <v>2868</v>
      </c>
    </row>
    <row r="5459" spans="1:3" ht="30">
      <c r="A5459" s="311"/>
      <c r="B5459" s="311"/>
      <c r="C5459" s="100" t="s">
        <v>2869</v>
      </c>
    </row>
    <row r="5460" spans="1:3" ht="30">
      <c r="A5460" s="311"/>
      <c r="B5460" s="311"/>
      <c r="C5460" s="100" t="s">
        <v>2870</v>
      </c>
    </row>
    <row r="5461" spans="1:3" ht="30">
      <c r="A5461" s="311"/>
      <c r="B5461" s="311"/>
      <c r="C5461" s="100" t="s">
        <v>2871</v>
      </c>
    </row>
    <row r="5462" spans="1:3">
      <c r="A5462" s="311"/>
      <c r="B5462" s="311"/>
      <c r="C5462" s="100" t="s">
        <v>2872</v>
      </c>
    </row>
    <row r="5463" spans="1:3" ht="30">
      <c r="A5463" s="311"/>
      <c r="B5463" s="311"/>
      <c r="C5463" s="100" t="s">
        <v>2873</v>
      </c>
    </row>
    <row r="5464" spans="1:3">
      <c r="A5464" s="311"/>
      <c r="B5464" s="311"/>
      <c r="C5464" s="100" t="s">
        <v>2874</v>
      </c>
    </row>
    <row r="5465" spans="1:3">
      <c r="A5465" s="311"/>
      <c r="B5465" s="311"/>
      <c r="C5465" s="100" t="s">
        <v>2875</v>
      </c>
    </row>
    <row r="5466" spans="1:3">
      <c r="A5466" s="311"/>
      <c r="B5466" s="311"/>
      <c r="C5466" s="100" t="s">
        <v>2876</v>
      </c>
    </row>
    <row r="5467" spans="1:3">
      <c r="A5467" s="311"/>
      <c r="B5467" s="311"/>
      <c r="C5467" s="100" t="s">
        <v>2877</v>
      </c>
    </row>
    <row r="5468" spans="1:3">
      <c r="A5468" s="311"/>
      <c r="B5468" s="311"/>
      <c r="C5468" s="100" t="s">
        <v>2878</v>
      </c>
    </row>
    <row r="5469" spans="1:3">
      <c r="A5469" s="311"/>
      <c r="B5469" s="311"/>
      <c r="C5469" s="100" t="s">
        <v>2879</v>
      </c>
    </row>
    <row r="5470" spans="1:3">
      <c r="A5470" s="311"/>
      <c r="B5470" s="311"/>
      <c r="C5470" s="100" t="s">
        <v>2880</v>
      </c>
    </row>
    <row r="5471" spans="1:3">
      <c r="A5471" s="311"/>
      <c r="B5471" s="311"/>
      <c r="C5471" s="100" t="s">
        <v>1355</v>
      </c>
    </row>
    <row r="5472" spans="1:3" ht="60">
      <c r="A5472" s="311"/>
      <c r="B5472" s="311"/>
      <c r="C5472" s="100" t="s">
        <v>2314</v>
      </c>
    </row>
    <row r="5473" spans="1:3">
      <c r="A5473" s="311"/>
      <c r="B5473" s="311"/>
      <c r="C5473" s="100" t="s">
        <v>1955</v>
      </c>
    </row>
    <row r="5474" spans="1:3">
      <c r="A5474" s="311"/>
      <c r="B5474" s="311"/>
      <c r="C5474" s="100" t="s">
        <v>2010</v>
      </c>
    </row>
    <row r="5475" spans="1:3">
      <c r="A5475" s="311"/>
      <c r="B5475" s="311"/>
      <c r="C5475" s="100" t="s">
        <v>2011</v>
      </c>
    </row>
    <row r="5476" spans="1:3">
      <c r="A5476" s="311"/>
      <c r="B5476" s="311"/>
      <c r="C5476" s="100" t="s">
        <v>2012</v>
      </c>
    </row>
    <row r="5477" spans="1:3">
      <c r="A5477" s="311"/>
      <c r="B5477" s="311"/>
      <c r="C5477" s="100" t="s">
        <v>1475</v>
      </c>
    </row>
    <row r="5478" spans="1:3" ht="45.75" thickBot="1">
      <c r="A5478" s="312"/>
      <c r="B5478" s="312"/>
      <c r="C5478" s="95" t="s">
        <v>2881</v>
      </c>
    </row>
    <row r="5479" spans="1:3">
      <c r="A5479" s="310" t="s">
        <v>714</v>
      </c>
      <c r="B5479" s="310" t="s">
        <v>28</v>
      </c>
      <c r="C5479" s="99" t="s">
        <v>715</v>
      </c>
    </row>
    <row r="5480" spans="1:3" ht="45">
      <c r="A5480" s="311"/>
      <c r="B5480" s="311"/>
      <c r="C5480" s="100" t="s">
        <v>2882</v>
      </c>
    </row>
    <row r="5481" spans="1:3" ht="45">
      <c r="A5481" s="311"/>
      <c r="B5481" s="311"/>
      <c r="C5481" s="100" t="s">
        <v>2850</v>
      </c>
    </row>
    <row r="5482" spans="1:3" ht="30">
      <c r="A5482" s="311"/>
      <c r="B5482" s="311"/>
      <c r="C5482" s="100" t="s">
        <v>2851</v>
      </c>
    </row>
    <row r="5483" spans="1:3" ht="30">
      <c r="A5483" s="311"/>
      <c r="B5483" s="311"/>
      <c r="C5483" s="100" t="s">
        <v>2852</v>
      </c>
    </row>
    <row r="5484" spans="1:3" ht="45">
      <c r="A5484" s="311"/>
      <c r="B5484" s="311"/>
      <c r="C5484" s="100" t="s">
        <v>2853</v>
      </c>
    </row>
    <row r="5485" spans="1:3" ht="30">
      <c r="A5485" s="311"/>
      <c r="B5485" s="311"/>
      <c r="C5485" s="100" t="s">
        <v>2854</v>
      </c>
    </row>
    <row r="5486" spans="1:3" ht="30">
      <c r="A5486" s="311"/>
      <c r="B5486" s="311"/>
      <c r="C5486" s="100" t="s">
        <v>2855</v>
      </c>
    </row>
    <row r="5487" spans="1:3" ht="30">
      <c r="A5487" s="311"/>
      <c r="B5487" s="311"/>
      <c r="C5487" s="100" t="s">
        <v>2856</v>
      </c>
    </row>
    <row r="5488" spans="1:3" ht="45">
      <c r="A5488" s="311"/>
      <c r="B5488" s="311"/>
      <c r="C5488" s="100" t="s">
        <v>2857</v>
      </c>
    </row>
    <row r="5489" spans="1:3" ht="45">
      <c r="A5489" s="311"/>
      <c r="B5489" s="311"/>
      <c r="C5489" s="100" t="s">
        <v>2883</v>
      </c>
    </row>
    <row r="5490" spans="1:3">
      <c r="A5490" s="311"/>
      <c r="B5490" s="311"/>
      <c r="C5490" s="100" t="s">
        <v>2884</v>
      </c>
    </row>
    <row r="5491" spans="1:3">
      <c r="A5491" s="311"/>
      <c r="B5491" s="311"/>
      <c r="C5491" s="100" t="s">
        <v>2506</v>
      </c>
    </row>
    <row r="5492" spans="1:3">
      <c r="A5492" s="311"/>
      <c r="B5492" s="311"/>
      <c r="C5492" s="100" t="s">
        <v>2859</v>
      </c>
    </row>
    <row r="5493" spans="1:3" ht="30">
      <c r="A5493" s="311"/>
      <c r="B5493" s="311"/>
      <c r="C5493" s="100" t="s">
        <v>2860</v>
      </c>
    </row>
    <row r="5494" spans="1:3">
      <c r="A5494" s="311"/>
      <c r="B5494" s="311"/>
      <c r="C5494" s="100" t="s">
        <v>2442</v>
      </c>
    </row>
    <row r="5495" spans="1:3">
      <c r="A5495" s="311"/>
      <c r="B5495" s="311"/>
      <c r="C5495" s="100" t="s">
        <v>2861</v>
      </c>
    </row>
    <row r="5496" spans="1:3" ht="30">
      <c r="A5496" s="311"/>
      <c r="B5496" s="311"/>
      <c r="C5496" s="100" t="s">
        <v>2862</v>
      </c>
    </row>
    <row r="5497" spans="1:3">
      <c r="A5497" s="311"/>
      <c r="B5497" s="311"/>
      <c r="C5497" s="100" t="s">
        <v>2863</v>
      </c>
    </row>
    <row r="5498" spans="1:3">
      <c r="A5498" s="311"/>
      <c r="B5498" s="311"/>
      <c r="C5498" s="100" t="s">
        <v>2864</v>
      </c>
    </row>
    <row r="5499" spans="1:3">
      <c r="A5499" s="311"/>
      <c r="B5499" s="311"/>
      <c r="C5499" s="100" t="s">
        <v>2865</v>
      </c>
    </row>
    <row r="5500" spans="1:3" ht="30">
      <c r="A5500" s="311"/>
      <c r="B5500" s="311"/>
      <c r="C5500" s="100" t="s">
        <v>2866</v>
      </c>
    </row>
    <row r="5501" spans="1:3">
      <c r="A5501" s="311"/>
      <c r="B5501" s="311"/>
      <c r="C5501" s="100" t="s">
        <v>2867</v>
      </c>
    </row>
    <row r="5502" spans="1:3">
      <c r="A5502" s="311"/>
      <c r="B5502" s="311"/>
      <c r="C5502" s="100" t="s">
        <v>2868</v>
      </c>
    </row>
    <row r="5503" spans="1:3" ht="30">
      <c r="A5503" s="311"/>
      <c r="B5503" s="311"/>
      <c r="C5503" s="100" t="s">
        <v>2869</v>
      </c>
    </row>
    <row r="5504" spans="1:3" ht="30">
      <c r="A5504" s="311"/>
      <c r="B5504" s="311"/>
      <c r="C5504" s="100" t="s">
        <v>2870</v>
      </c>
    </row>
    <row r="5505" spans="1:3" ht="30">
      <c r="A5505" s="311"/>
      <c r="B5505" s="311"/>
      <c r="C5505" s="100" t="s">
        <v>2871</v>
      </c>
    </row>
    <row r="5506" spans="1:3">
      <c r="A5506" s="311"/>
      <c r="B5506" s="311"/>
      <c r="C5506" s="100" t="s">
        <v>2872</v>
      </c>
    </row>
    <row r="5507" spans="1:3" ht="45">
      <c r="A5507" s="311"/>
      <c r="B5507" s="311"/>
      <c r="C5507" s="100" t="s">
        <v>2885</v>
      </c>
    </row>
    <row r="5508" spans="1:3">
      <c r="A5508" s="311"/>
      <c r="B5508" s="311"/>
      <c r="C5508" s="100" t="s">
        <v>2875</v>
      </c>
    </row>
    <row r="5509" spans="1:3">
      <c r="A5509" s="311"/>
      <c r="B5509" s="311"/>
      <c r="C5509" s="100" t="s">
        <v>2876</v>
      </c>
    </row>
    <row r="5510" spans="1:3">
      <c r="A5510" s="311"/>
      <c r="B5510" s="311"/>
      <c r="C5510" s="100" t="s">
        <v>2877</v>
      </c>
    </row>
    <row r="5511" spans="1:3">
      <c r="A5511" s="311"/>
      <c r="B5511" s="311"/>
      <c r="C5511" s="100" t="s">
        <v>2878</v>
      </c>
    </row>
    <row r="5512" spans="1:3">
      <c r="A5512" s="311"/>
      <c r="B5512" s="311"/>
      <c r="C5512" s="100" t="s">
        <v>2879</v>
      </c>
    </row>
    <row r="5513" spans="1:3">
      <c r="A5513" s="311"/>
      <c r="B5513" s="311"/>
      <c r="C5513" s="100" t="s">
        <v>2886</v>
      </c>
    </row>
    <row r="5514" spans="1:3">
      <c r="A5514" s="311"/>
      <c r="B5514" s="311"/>
      <c r="C5514" s="100" t="s">
        <v>1355</v>
      </c>
    </row>
    <row r="5515" spans="1:3" ht="60">
      <c r="A5515" s="311"/>
      <c r="B5515" s="311"/>
      <c r="C5515" s="100" t="s">
        <v>2314</v>
      </c>
    </row>
    <row r="5516" spans="1:3">
      <c r="A5516" s="311"/>
      <c r="B5516" s="311"/>
      <c r="C5516" s="100" t="s">
        <v>1955</v>
      </c>
    </row>
    <row r="5517" spans="1:3">
      <c r="A5517" s="311"/>
      <c r="B5517" s="311"/>
      <c r="C5517" s="100" t="s">
        <v>2010</v>
      </c>
    </row>
    <row r="5518" spans="1:3">
      <c r="A5518" s="311"/>
      <c r="B5518" s="311"/>
      <c r="C5518" s="100" t="s">
        <v>2011</v>
      </c>
    </row>
    <row r="5519" spans="1:3">
      <c r="A5519" s="311"/>
      <c r="B5519" s="311"/>
      <c r="C5519" s="100" t="s">
        <v>2012</v>
      </c>
    </row>
    <row r="5520" spans="1:3">
      <c r="A5520" s="311"/>
      <c r="B5520" s="311"/>
      <c r="C5520" s="100" t="s">
        <v>1475</v>
      </c>
    </row>
    <row r="5521" spans="1:3" ht="45.75" thickBot="1">
      <c r="A5521" s="312"/>
      <c r="B5521" s="312"/>
      <c r="C5521" s="95" t="s">
        <v>2887</v>
      </c>
    </row>
    <row r="5522" spans="1:3">
      <c r="A5522" s="310" t="s">
        <v>716</v>
      </c>
      <c r="B5522" s="310" t="s">
        <v>28</v>
      </c>
      <c r="C5522" s="99" t="s">
        <v>717</v>
      </c>
    </row>
    <row r="5523" spans="1:3" ht="30">
      <c r="A5523" s="311"/>
      <c r="B5523" s="311"/>
      <c r="C5523" s="100" t="s">
        <v>2888</v>
      </c>
    </row>
    <row r="5524" spans="1:3" ht="45">
      <c r="A5524" s="311"/>
      <c r="B5524" s="311"/>
      <c r="C5524" s="100" t="s">
        <v>2850</v>
      </c>
    </row>
    <row r="5525" spans="1:3" ht="30">
      <c r="A5525" s="311"/>
      <c r="B5525" s="311"/>
      <c r="C5525" s="100" t="s">
        <v>2851</v>
      </c>
    </row>
    <row r="5526" spans="1:3" ht="30">
      <c r="A5526" s="311"/>
      <c r="B5526" s="311"/>
      <c r="C5526" s="100" t="s">
        <v>2852</v>
      </c>
    </row>
    <row r="5527" spans="1:3" ht="45">
      <c r="A5527" s="311"/>
      <c r="B5527" s="311"/>
      <c r="C5527" s="100" t="s">
        <v>2853</v>
      </c>
    </row>
    <row r="5528" spans="1:3" ht="30">
      <c r="A5528" s="311"/>
      <c r="B5528" s="311"/>
      <c r="C5528" s="100" t="s">
        <v>2854</v>
      </c>
    </row>
    <row r="5529" spans="1:3" ht="30">
      <c r="A5529" s="311"/>
      <c r="B5529" s="311"/>
      <c r="C5529" s="100" t="s">
        <v>2855</v>
      </c>
    </row>
    <row r="5530" spans="1:3" ht="30">
      <c r="A5530" s="311"/>
      <c r="B5530" s="311"/>
      <c r="C5530" s="100" t="s">
        <v>2856</v>
      </c>
    </row>
    <row r="5531" spans="1:3" ht="45">
      <c r="A5531" s="311"/>
      <c r="B5531" s="311"/>
      <c r="C5531" s="100" t="s">
        <v>2857</v>
      </c>
    </row>
    <row r="5532" spans="1:3" ht="45">
      <c r="A5532" s="311"/>
      <c r="B5532" s="311"/>
      <c r="C5532" s="100" t="s">
        <v>2889</v>
      </c>
    </row>
    <row r="5533" spans="1:3">
      <c r="A5533" s="311"/>
      <c r="B5533" s="311"/>
      <c r="C5533" s="100" t="s">
        <v>2506</v>
      </c>
    </row>
    <row r="5534" spans="1:3">
      <c r="A5534" s="311"/>
      <c r="B5534" s="311"/>
      <c r="C5534" s="100" t="s">
        <v>2859</v>
      </c>
    </row>
    <row r="5535" spans="1:3" ht="30">
      <c r="A5535" s="311"/>
      <c r="B5535" s="311"/>
      <c r="C5535" s="100" t="s">
        <v>2860</v>
      </c>
    </row>
    <row r="5536" spans="1:3">
      <c r="A5536" s="311"/>
      <c r="B5536" s="311"/>
      <c r="C5536" s="100" t="s">
        <v>2442</v>
      </c>
    </row>
    <row r="5537" spans="1:3">
      <c r="A5537" s="311"/>
      <c r="B5537" s="311"/>
      <c r="C5537" s="100" t="s">
        <v>2861</v>
      </c>
    </row>
    <row r="5538" spans="1:3" ht="30">
      <c r="A5538" s="311"/>
      <c r="B5538" s="311"/>
      <c r="C5538" s="100" t="s">
        <v>2862</v>
      </c>
    </row>
    <row r="5539" spans="1:3">
      <c r="A5539" s="311"/>
      <c r="B5539" s="311"/>
      <c r="C5539" s="100" t="s">
        <v>2863</v>
      </c>
    </row>
    <row r="5540" spans="1:3">
      <c r="A5540" s="311"/>
      <c r="B5540" s="311"/>
      <c r="C5540" s="100" t="s">
        <v>2864</v>
      </c>
    </row>
    <row r="5541" spans="1:3">
      <c r="A5541" s="311"/>
      <c r="B5541" s="311"/>
      <c r="C5541" s="100" t="s">
        <v>2865</v>
      </c>
    </row>
    <row r="5542" spans="1:3" ht="30">
      <c r="A5542" s="311"/>
      <c r="B5542" s="311"/>
      <c r="C5542" s="100" t="s">
        <v>2866</v>
      </c>
    </row>
    <row r="5543" spans="1:3">
      <c r="A5543" s="311"/>
      <c r="B5543" s="311"/>
      <c r="C5543" s="100" t="s">
        <v>2867</v>
      </c>
    </row>
    <row r="5544" spans="1:3">
      <c r="A5544" s="311"/>
      <c r="B5544" s="311"/>
      <c r="C5544" s="100" t="s">
        <v>2868</v>
      </c>
    </row>
    <row r="5545" spans="1:3" ht="30">
      <c r="A5545" s="311"/>
      <c r="B5545" s="311"/>
      <c r="C5545" s="100" t="s">
        <v>2890</v>
      </c>
    </row>
    <row r="5546" spans="1:3" ht="30">
      <c r="A5546" s="311"/>
      <c r="B5546" s="311"/>
      <c r="C5546" s="100" t="s">
        <v>2870</v>
      </c>
    </row>
    <row r="5547" spans="1:3" ht="30">
      <c r="A5547" s="311"/>
      <c r="B5547" s="311"/>
      <c r="C5547" s="100" t="s">
        <v>2871</v>
      </c>
    </row>
    <row r="5548" spans="1:3">
      <c r="A5548" s="311"/>
      <c r="B5548" s="311"/>
      <c r="C5548" s="100" t="s">
        <v>2872</v>
      </c>
    </row>
    <row r="5549" spans="1:3" ht="30">
      <c r="A5549" s="311"/>
      <c r="B5549" s="311"/>
      <c r="C5549" s="100" t="s">
        <v>2873</v>
      </c>
    </row>
    <row r="5550" spans="1:3">
      <c r="A5550" s="311"/>
      <c r="B5550" s="311"/>
      <c r="C5550" s="100" t="s">
        <v>2874</v>
      </c>
    </row>
    <row r="5551" spans="1:3">
      <c r="A5551" s="311"/>
      <c r="B5551" s="311"/>
      <c r="C5551" s="100" t="s">
        <v>2875</v>
      </c>
    </row>
    <row r="5552" spans="1:3">
      <c r="A5552" s="311"/>
      <c r="B5552" s="311"/>
      <c r="C5552" s="100" t="s">
        <v>2876</v>
      </c>
    </row>
    <row r="5553" spans="1:3">
      <c r="A5553" s="311"/>
      <c r="B5553" s="311"/>
      <c r="C5553" s="100" t="s">
        <v>2877</v>
      </c>
    </row>
    <row r="5554" spans="1:3">
      <c r="A5554" s="311"/>
      <c r="B5554" s="311"/>
      <c r="C5554" s="100" t="s">
        <v>2878</v>
      </c>
    </row>
    <row r="5555" spans="1:3">
      <c r="A5555" s="311"/>
      <c r="B5555" s="311"/>
      <c r="C5555" s="100" t="s">
        <v>2879</v>
      </c>
    </row>
    <row r="5556" spans="1:3">
      <c r="A5556" s="311"/>
      <c r="B5556" s="311"/>
      <c r="C5556" s="100" t="s">
        <v>2880</v>
      </c>
    </row>
    <row r="5557" spans="1:3">
      <c r="A5557" s="311"/>
      <c r="B5557" s="311"/>
      <c r="C5557" s="100" t="s">
        <v>1355</v>
      </c>
    </row>
    <row r="5558" spans="1:3" ht="60">
      <c r="A5558" s="311"/>
      <c r="B5558" s="311"/>
      <c r="C5558" s="100" t="s">
        <v>2314</v>
      </c>
    </row>
    <row r="5559" spans="1:3">
      <c r="A5559" s="311"/>
      <c r="B5559" s="311"/>
      <c r="C5559" s="100" t="s">
        <v>1955</v>
      </c>
    </row>
    <row r="5560" spans="1:3">
      <c r="A5560" s="311"/>
      <c r="B5560" s="311"/>
      <c r="C5560" s="100" t="s">
        <v>2010</v>
      </c>
    </row>
    <row r="5561" spans="1:3">
      <c r="A5561" s="311"/>
      <c r="B5561" s="311"/>
      <c r="C5561" s="100" t="s">
        <v>2011</v>
      </c>
    </row>
    <row r="5562" spans="1:3">
      <c r="A5562" s="311"/>
      <c r="B5562" s="311"/>
      <c r="C5562" s="100" t="s">
        <v>2012</v>
      </c>
    </row>
    <row r="5563" spans="1:3">
      <c r="A5563" s="311"/>
      <c r="B5563" s="311"/>
      <c r="C5563" s="100" t="s">
        <v>1475</v>
      </c>
    </row>
    <row r="5564" spans="1:3" ht="45.75" thickBot="1">
      <c r="A5564" s="312"/>
      <c r="B5564" s="312"/>
      <c r="C5564" s="95" t="s">
        <v>2206</v>
      </c>
    </row>
    <row r="5565" spans="1:3">
      <c r="A5565" s="310" t="s">
        <v>718</v>
      </c>
      <c r="B5565" s="310" t="s">
        <v>28</v>
      </c>
      <c r="C5565" s="99" t="s">
        <v>719</v>
      </c>
    </row>
    <row r="5566" spans="1:3" ht="30">
      <c r="A5566" s="311"/>
      <c r="B5566" s="311"/>
      <c r="C5566" s="100" t="s">
        <v>2891</v>
      </c>
    </row>
    <row r="5567" spans="1:3" ht="45">
      <c r="A5567" s="311"/>
      <c r="B5567" s="311"/>
      <c r="C5567" s="100" t="s">
        <v>2892</v>
      </c>
    </row>
    <row r="5568" spans="1:3" ht="30">
      <c r="A5568" s="311"/>
      <c r="B5568" s="311"/>
      <c r="C5568" s="100" t="s">
        <v>2851</v>
      </c>
    </row>
    <row r="5569" spans="1:3" ht="30">
      <c r="A5569" s="311"/>
      <c r="B5569" s="311"/>
      <c r="C5569" s="100" t="s">
        <v>2852</v>
      </c>
    </row>
    <row r="5570" spans="1:3" ht="45">
      <c r="A5570" s="311"/>
      <c r="B5570" s="311"/>
      <c r="C5570" s="100" t="s">
        <v>2893</v>
      </c>
    </row>
    <row r="5571" spans="1:3" ht="30">
      <c r="A5571" s="311"/>
      <c r="B5571" s="311"/>
      <c r="C5571" s="100" t="s">
        <v>2894</v>
      </c>
    </row>
    <row r="5572" spans="1:3" ht="30">
      <c r="A5572" s="311"/>
      <c r="B5572" s="311"/>
      <c r="C5572" s="100" t="s">
        <v>2855</v>
      </c>
    </row>
    <row r="5573" spans="1:3" ht="30">
      <c r="A5573" s="311"/>
      <c r="B5573" s="311"/>
      <c r="C5573" s="100" t="s">
        <v>2856</v>
      </c>
    </row>
    <row r="5574" spans="1:3" ht="45">
      <c r="A5574" s="311"/>
      <c r="B5574" s="311"/>
      <c r="C5574" s="100" t="s">
        <v>2895</v>
      </c>
    </row>
    <row r="5575" spans="1:3" ht="45">
      <c r="A5575" s="311"/>
      <c r="B5575" s="311"/>
      <c r="C5575" s="100" t="s">
        <v>2858</v>
      </c>
    </row>
    <row r="5576" spans="1:3">
      <c r="A5576" s="311"/>
      <c r="B5576" s="311"/>
      <c r="C5576" s="100" t="s">
        <v>2441</v>
      </c>
    </row>
    <row r="5577" spans="1:3">
      <c r="A5577" s="311"/>
      <c r="B5577" s="311"/>
      <c r="C5577" s="100" t="s">
        <v>2506</v>
      </c>
    </row>
    <row r="5578" spans="1:3">
      <c r="A5578" s="311"/>
      <c r="B5578" s="311"/>
      <c r="C5578" s="100" t="s">
        <v>2859</v>
      </c>
    </row>
    <row r="5579" spans="1:3" ht="30">
      <c r="A5579" s="311"/>
      <c r="B5579" s="311"/>
      <c r="C5579" s="100" t="s">
        <v>2860</v>
      </c>
    </row>
    <row r="5580" spans="1:3">
      <c r="A5580" s="311"/>
      <c r="B5580" s="311"/>
      <c r="C5580" s="100" t="s">
        <v>2442</v>
      </c>
    </row>
    <row r="5581" spans="1:3">
      <c r="A5581" s="311"/>
      <c r="B5581" s="311"/>
      <c r="C5581" s="100" t="s">
        <v>2861</v>
      </c>
    </row>
    <row r="5582" spans="1:3" ht="30">
      <c r="A5582" s="311"/>
      <c r="B5582" s="311"/>
      <c r="C5582" s="100" t="s">
        <v>2862</v>
      </c>
    </row>
    <row r="5583" spans="1:3">
      <c r="A5583" s="311"/>
      <c r="B5583" s="311"/>
      <c r="C5583" s="100" t="s">
        <v>2863</v>
      </c>
    </row>
    <row r="5584" spans="1:3">
      <c r="A5584" s="311"/>
      <c r="B5584" s="311"/>
      <c r="C5584" s="100" t="s">
        <v>2864</v>
      </c>
    </row>
    <row r="5585" spans="1:3">
      <c r="A5585" s="311"/>
      <c r="B5585" s="311"/>
      <c r="C5585" s="100" t="s">
        <v>2865</v>
      </c>
    </row>
    <row r="5586" spans="1:3" ht="30">
      <c r="A5586" s="311"/>
      <c r="B5586" s="311"/>
      <c r="C5586" s="100" t="s">
        <v>2866</v>
      </c>
    </row>
    <row r="5587" spans="1:3">
      <c r="A5587" s="311"/>
      <c r="B5587" s="311"/>
      <c r="C5587" s="100" t="s">
        <v>2867</v>
      </c>
    </row>
    <row r="5588" spans="1:3">
      <c r="A5588" s="311"/>
      <c r="B5588" s="311"/>
      <c r="C5588" s="100" t="s">
        <v>2868</v>
      </c>
    </row>
    <row r="5589" spans="1:3" ht="30">
      <c r="A5589" s="311"/>
      <c r="B5589" s="311"/>
      <c r="C5589" s="100" t="s">
        <v>2890</v>
      </c>
    </row>
    <row r="5590" spans="1:3" ht="30">
      <c r="A5590" s="311"/>
      <c r="B5590" s="311"/>
      <c r="C5590" s="100" t="s">
        <v>2870</v>
      </c>
    </row>
    <row r="5591" spans="1:3" ht="30">
      <c r="A5591" s="311"/>
      <c r="B5591" s="311"/>
      <c r="C5591" s="100" t="s">
        <v>2871</v>
      </c>
    </row>
    <row r="5592" spans="1:3">
      <c r="A5592" s="311"/>
      <c r="B5592" s="311"/>
      <c r="C5592" s="100" t="s">
        <v>2872</v>
      </c>
    </row>
    <row r="5593" spans="1:3" ht="30">
      <c r="A5593" s="311"/>
      <c r="B5593" s="311"/>
      <c r="C5593" s="100" t="s">
        <v>2873</v>
      </c>
    </row>
    <row r="5594" spans="1:3">
      <c r="A5594" s="311"/>
      <c r="B5594" s="311"/>
      <c r="C5594" s="100" t="s">
        <v>2874</v>
      </c>
    </row>
    <row r="5595" spans="1:3">
      <c r="A5595" s="311"/>
      <c r="B5595" s="311"/>
      <c r="C5595" s="100" t="s">
        <v>2875</v>
      </c>
    </row>
    <row r="5596" spans="1:3">
      <c r="A5596" s="311"/>
      <c r="B5596" s="311"/>
      <c r="C5596" s="100" t="s">
        <v>2876</v>
      </c>
    </row>
    <row r="5597" spans="1:3">
      <c r="A5597" s="311"/>
      <c r="B5597" s="311"/>
      <c r="C5597" s="100" t="s">
        <v>2877</v>
      </c>
    </row>
    <row r="5598" spans="1:3">
      <c r="A5598" s="311"/>
      <c r="B5598" s="311"/>
      <c r="C5598" s="100" t="s">
        <v>2878</v>
      </c>
    </row>
    <row r="5599" spans="1:3">
      <c r="A5599" s="311"/>
      <c r="B5599" s="311"/>
      <c r="C5599" s="100" t="s">
        <v>2879</v>
      </c>
    </row>
    <row r="5600" spans="1:3">
      <c r="A5600" s="311"/>
      <c r="B5600" s="311"/>
      <c r="C5600" s="100" t="s">
        <v>2886</v>
      </c>
    </row>
    <row r="5601" spans="1:3">
      <c r="A5601" s="311"/>
      <c r="B5601" s="311"/>
      <c r="C5601" s="100" t="s">
        <v>1355</v>
      </c>
    </row>
    <row r="5602" spans="1:3" ht="60">
      <c r="A5602" s="311"/>
      <c r="B5602" s="311"/>
      <c r="C5602" s="100" t="s">
        <v>2408</v>
      </c>
    </row>
    <row r="5603" spans="1:3">
      <c r="A5603" s="311"/>
      <c r="B5603" s="311"/>
      <c r="C5603" s="100" t="s">
        <v>2038</v>
      </c>
    </row>
    <row r="5604" spans="1:3">
      <c r="A5604" s="311"/>
      <c r="B5604" s="311"/>
      <c r="C5604" s="100" t="s">
        <v>1955</v>
      </c>
    </row>
    <row r="5605" spans="1:3">
      <c r="A5605" s="311"/>
      <c r="B5605" s="311"/>
      <c r="C5605" s="100" t="s">
        <v>2010</v>
      </c>
    </row>
    <row r="5606" spans="1:3">
      <c r="A5606" s="311"/>
      <c r="B5606" s="311"/>
      <c r="C5606" s="100" t="s">
        <v>2011</v>
      </c>
    </row>
    <row r="5607" spans="1:3">
      <c r="A5607" s="311"/>
      <c r="B5607" s="311"/>
      <c r="C5607" s="100" t="s">
        <v>2012</v>
      </c>
    </row>
    <row r="5608" spans="1:3">
      <c r="A5608" s="311"/>
      <c r="B5608" s="311"/>
      <c r="C5608" s="100" t="s">
        <v>1475</v>
      </c>
    </row>
    <row r="5609" spans="1:3" ht="45.75" thickBot="1">
      <c r="A5609" s="312"/>
      <c r="B5609" s="312"/>
      <c r="C5609" s="95" t="s">
        <v>2887</v>
      </c>
    </row>
    <row r="5610" spans="1:3">
      <c r="A5610" s="310" t="s">
        <v>720</v>
      </c>
      <c r="B5610" s="310" t="s">
        <v>28</v>
      </c>
      <c r="C5610" s="99" t="s">
        <v>721</v>
      </c>
    </row>
    <row r="5611" spans="1:3" ht="75">
      <c r="A5611" s="311"/>
      <c r="B5611" s="311"/>
      <c r="C5611" s="100" t="s">
        <v>2896</v>
      </c>
    </row>
    <row r="5612" spans="1:3" ht="30">
      <c r="A5612" s="311"/>
      <c r="B5612" s="311"/>
      <c r="C5612" s="100" t="s">
        <v>2851</v>
      </c>
    </row>
    <row r="5613" spans="1:3" ht="30">
      <c r="A5613" s="311"/>
      <c r="B5613" s="311"/>
      <c r="C5613" s="100" t="s">
        <v>2852</v>
      </c>
    </row>
    <row r="5614" spans="1:3" ht="45">
      <c r="A5614" s="311"/>
      <c r="B5614" s="311"/>
      <c r="C5614" s="100" t="s">
        <v>2853</v>
      </c>
    </row>
    <row r="5615" spans="1:3" ht="30">
      <c r="A5615" s="311"/>
      <c r="B5615" s="311"/>
      <c r="C5615" s="100" t="s">
        <v>2854</v>
      </c>
    </row>
    <row r="5616" spans="1:3" ht="30">
      <c r="A5616" s="311"/>
      <c r="B5616" s="311"/>
      <c r="C5616" s="100" t="s">
        <v>2855</v>
      </c>
    </row>
    <row r="5617" spans="1:3" ht="30">
      <c r="A5617" s="311"/>
      <c r="B5617" s="311"/>
      <c r="C5617" s="100" t="s">
        <v>2856</v>
      </c>
    </row>
    <row r="5618" spans="1:3" ht="45">
      <c r="A5618" s="311"/>
      <c r="B5618" s="311"/>
      <c r="C5618" s="100" t="s">
        <v>2857</v>
      </c>
    </row>
    <row r="5619" spans="1:3" ht="45">
      <c r="A5619" s="311"/>
      <c r="B5619" s="311"/>
      <c r="C5619" s="100" t="s">
        <v>2889</v>
      </c>
    </row>
    <row r="5620" spans="1:3">
      <c r="A5620" s="311"/>
      <c r="B5620" s="311"/>
      <c r="C5620" s="100" t="s">
        <v>2506</v>
      </c>
    </row>
    <row r="5621" spans="1:3">
      <c r="A5621" s="311"/>
      <c r="B5621" s="311"/>
      <c r="C5621" s="100" t="s">
        <v>2859</v>
      </c>
    </row>
    <row r="5622" spans="1:3" ht="30">
      <c r="A5622" s="311"/>
      <c r="B5622" s="311"/>
      <c r="C5622" s="100" t="s">
        <v>2860</v>
      </c>
    </row>
    <row r="5623" spans="1:3">
      <c r="A5623" s="311"/>
      <c r="B5623" s="311"/>
      <c r="C5623" s="100" t="s">
        <v>2442</v>
      </c>
    </row>
    <row r="5624" spans="1:3">
      <c r="A5624" s="311"/>
      <c r="B5624" s="311"/>
      <c r="C5624" s="100" t="s">
        <v>2861</v>
      </c>
    </row>
    <row r="5625" spans="1:3" ht="30">
      <c r="A5625" s="311"/>
      <c r="B5625" s="311"/>
      <c r="C5625" s="100" t="s">
        <v>2862</v>
      </c>
    </row>
    <row r="5626" spans="1:3">
      <c r="A5626" s="311"/>
      <c r="B5626" s="311"/>
      <c r="C5626" s="100" t="s">
        <v>2863</v>
      </c>
    </row>
    <row r="5627" spans="1:3">
      <c r="A5627" s="311"/>
      <c r="B5627" s="311"/>
      <c r="C5627" s="100" t="s">
        <v>2864</v>
      </c>
    </row>
    <row r="5628" spans="1:3">
      <c r="A5628" s="311"/>
      <c r="B5628" s="311"/>
      <c r="C5628" s="100" t="s">
        <v>2865</v>
      </c>
    </row>
    <row r="5629" spans="1:3" ht="30">
      <c r="A5629" s="311"/>
      <c r="B5629" s="311"/>
      <c r="C5629" s="100" t="s">
        <v>2866</v>
      </c>
    </row>
    <row r="5630" spans="1:3">
      <c r="A5630" s="311"/>
      <c r="B5630" s="311"/>
      <c r="C5630" s="100" t="s">
        <v>2867</v>
      </c>
    </row>
    <row r="5631" spans="1:3">
      <c r="A5631" s="311"/>
      <c r="B5631" s="311"/>
      <c r="C5631" s="100" t="s">
        <v>2868</v>
      </c>
    </row>
    <row r="5632" spans="1:3" ht="30">
      <c r="A5632" s="311"/>
      <c r="B5632" s="311"/>
      <c r="C5632" s="100" t="s">
        <v>2869</v>
      </c>
    </row>
    <row r="5633" spans="1:3" ht="30">
      <c r="A5633" s="311"/>
      <c r="B5633" s="311"/>
      <c r="C5633" s="100" t="s">
        <v>2897</v>
      </c>
    </row>
    <row r="5634" spans="1:3" ht="30">
      <c r="A5634" s="311"/>
      <c r="B5634" s="311"/>
      <c r="C5634" s="100" t="s">
        <v>2871</v>
      </c>
    </row>
    <row r="5635" spans="1:3">
      <c r="A5635" s="311"/>
      <c r="B5635" s="311"/>
      <c r="C5635" s="100" t="s">
        <v>2872</v>
      </c>
    </row>
    <row r="5636" spans="1:3" ht="30">
      <c r="A5636" s="311"/>
      <c r="B5636" s="311"/>
      <c r="C5636" s="100" t="s">
        <v>2873</v>
      </c>
    </row>
    <row r="5637" spans="1:3">
      <c r="A5637" s="311"/>
      <c r="B5637" s="311"/>
      <c r="C5637" s="100" t="s">
        <v>2874</v>
      </c>
    </row>
    <row r="5638" spans="1:3">
      <c r="A5638" s="311"/>
      <c r="B5638" s="311"/>
      <c r="C5638" s="100" t="s">
        <v>2875</v>
      </c>
    </row>
    <row r="5639" spans="1:3">
      <c r="A5639" s="311"/>
      <c r="B5639" s="311"/>
      <c r="C5639" s="100" t="s">
        <v>2876</v>
      </c>
    </row>
    <row r="5640" spans="1:3">
      <c r="A5640" s="311"/>
      <c r="B5640" s="311"/>
      <c r="C5640" s="100" t="s">
        <v>2877</v>
      </c>
    </row>
    <row r="5641" spans="1:3">
      <c r="A5641" s="311"/>
      <c r="B5641" s="311"/>
      <c r="C5641" s="100" t="s">
        <v>2878</v>
      </c>
    </row>
    <row r="5642" spans="1:3">
      <c r="A5642" s="311"/>
      <c r="B5642" s="311"/>
      <c r="C5642" s="100" t="s">
        <v>2879</v>
      </c>
    </row>
    <row r="5643" spans="1:3">
      <c r="A5643" s="311"/>
      <c r="B5643" s="311"/>
      <c r="C5643" s="100" t="s">
        <v>2898</v>
      </c>
    </row>
    <row r="5644" spans="1:3">
      <c r="A5644" s="311"/>
      <c r="B5644" s="311"/>
      <c r="C5644" s="100" t="s">
        <v>1355</v>
      </c>
    </row>
    <row r="5645" spans="1:3" ht="60">
      <c r="A5645" s="311"/>
      <c r="B5645" s="311"/>
      <c r="C5645" s="100" t="s">
        <v>2408</v>
      </c>
    </row>
    <row r="5646" spans="1:3">
      <c r="A5646" s="311"/>
      <c r="B5646" s="311"/>
      <c r="C5646" s="100" t="s">
        <v>2038</v>
      </c>
    </row>
    <row r="5647" spans="1:3">
      <c r="A5647" s="311"/>
      <c r="B5647" s="311"/>
      <c r="C5647" s="100" t="s">
        <v>1955</v>
      </c>
    </row>
    <row r="5648" spans="1:3">
      <c r="A5648" s="311"/>
      <c r="B5648" s="311"/>
      <c r="C5648" s="100" t="s">
        <v>2010</v>
      </c>
    </row>
    <row r="5649" spans="1:3">
      <c r="A5649" s="311"/>
      <c r="B5649" s="311"/>
      <c r="C5649" s="100" t="s">
        <v>2011</v>
      </c>
    </row>
    <row r="5650" spans="1:3">
      <c r="A5650" s="311"/>
      <c r="B5650" s="311"/>
      <c r="C5650" s="100" t="s">
        <v>2012</v>
      </c>
    </row>
    <row r="5651" spans="1:3">
      <c r="A5651" s="311"/>
      <c r="B5651" s="311"/>
      <c r="C5651" s="100" t="s">
        <v>1475</v>
      </c>
    </row>
    <row r="5652" spans="1:3" ht="45.75" thickBot="1">
      <c r="A5652" s="312"/>
      <c r="B5652" s="312"/>
      <c r="C5652" s="95" t="s">
        <v>1358</v>
      </c>
    </row>
    <row r="5653" spans="1:3">
      <c r="A5653" s="310" t="s">
        <v>722</v>
      </c>
      <c r="B5653" s="310" t="s">
        <v>28</v>
      </c>
      <c r="C5653" s="99" t="s">
        <v>723</v>
      </c>
    </row>
    <row r="5654" spans="1:3" ht="30">
      <c r="A5654" s="311"/>
      <c r="B5654" s="311"/>
      <c r="C5654" s="100" t="s">
        <v>2899</v>
      </c>
    </row>
    <row r="5655" spans="1:3" ht="45">
      <c r="A5655" s="311"/>
      <c r="B5655" s="311"/>
      <c r="C5655" s="100" t="s">
        <v>2850</v>
      </c>
    </row>
    <row r="5656" spans="1:3" ht="30">
      <c r="A5656" s="311"/>
      <c r="B5656" s="311"/>
      <c r="C5656" s="100" t="s">
        <v>2851</v>
      </c>
    </row>
    <row r="5657" spans="1:3" ht="30">
      <c r="A5657" s="311"/>
      <c r="B5657" s="311"/>
      <c r="C5657" s="100" t="s">
        <v>2852</v>
      </c>
    </row>
    <row r="5658" spans="1:3" ht="45">
      <c r="A5658" s="311"/>
      <c r="B5658" s="311"/>
      <c r="C5658" s="100" t="s">
        <v>2853</v>
      </c>
    </row>
    <row r="5659" spans="1:3" ht="30">
      <c r="A5659" s="311"/>
      <c r="B5659" s="311"/>
      <c r="C5659" s="100" t="s">
        <v>2854</v>
      </c>
    </row>
    <row r="5660" spans="1:3" ht="30">
      <c r="A5660" s="311"/>
      <c r="B5660" s="311"/>
      <c r="C5660" s="100" t="s">
        <v>2855</v>
      </c>
    </row>
    <row r="5661" spans="1:3" ht="30">
      <c r="A5661" s="311"/>
      <c r="B5661" s="311"/>
      <c r="C5661" s="100" t="s">
        <v>2856</v>
      </c>
    </row>
    <row r="5662" spans="1:3" ht="45">
      <c r="A5662" s="311"/>
      <c r="B5662" s="311"/>
      <c r="C5662" s="100" t="s">
        <v>2857</v>
      </c>
    </row>
    <row r="5663" spans="1:3" ht="45">
      <c r="A5663" s="311"/>
      <c r="B5663" s="311"/>
      <c r="C5663" s="100" t="s">
        <v>2900</v>
      </c>
    </row>
    <row r="5664" spans="1:3">
      <c r="A5664" s="311"/>
      <c r="B5664" s="311"/>
      <c r="C5664" s="100" t="s">
        <v>2441</v>
      </c>
    </row>
    <row r="5665" spans="1:3">
      <c r="A5665" s="311"/>
      <c r="B5665" s="311"/>
      <c r="C5665" s="100" t="s">
        <v>2506</v>
      </c>
    </row>
    <row r="5666" spans="1:3">
      <c r="A5666" s="311"/>
      <c r="B5666" s="311"/>
      <c r="C5666" s="100" t="s">
        <v>2859</v>
      </c>
    </row>
    <row r="5667" spans="1:3" ht="30">
      <c r="A5667" s="311"/>
      <c r="B5667" s="311"/>
      <c r="C5667" s="100" t="s">
        <v>2860</v>
      </c>
    </row>
    <row r="5668" spans="1:3">
      <c r="A5668" s="311"/>
      <c r="B5668" s="311"/>
      <c r="C5668" s="100" t="s">
        <v>2442</v>
      </c>
    </row>
    <row r="5669" spans="1:3">
      <c r="A5669" s="311"/>
      <c r="B5669" s="311"/>
      <c r="C5669" s="100" t="s">
        <v>2861</v>
      </c>
    </row>
    <row r="5670" spans="1:3" ht="30">
      <c r="A5670" s="311"/>
      <c r="B5670" s="311"/>
      <c r="C5670" s="100" t="s">
        <v>2862</v>
      </c>
    </row>
    <row r="5671" spans="1:3">
      <c r="A5671" s="311"/>
      <c r="B5671" s="311"/>
      <c r="C5671" s="100" t="s">
        <v>2863</v>
      </c>
    </row>
    <row r="5672" spans="1:3">
      <c r="A5672" s="311"/>
      <c r="B5672" s="311"/>
      <c r="C5672" s="100" t="s">
        <v>2864</v>
      </c>
    </row>
    <row r="5673" spans="1:3">
      <c r="A5673" s="311"/>
      <c r="B5673" s="311"/>
      <c r="C5673" s="100" t="s">
        <v>2865</v>
      </c>
    </row>
    <row r="5674" spans="1:3" ht="30">
      <c r="A5674" s="311"/>
      <c r="B5674" s="311"/>
      <c r="C5674" s="100" t="s">
        <v>2866</v>
      </c>
    </row>
    <row r="5675" spans="1:3">
      <c r="A5675" s="311"/>
      <c r="B5675" s="311"/>
      <c r="C5675" s="100" t="s">
        <v>2867</v>
      </c>
    </row>
    <row r="5676" spans="1:3">
      <c r="A5676" s="311"/>
      <c r="B5676" s="311"/>
      <c r="C5676" s="100" t="s">
        <v>2868</v>
      </c>
    </row>
    <row r="5677" spans="1:3" ht="30">
      <c r="A5677" s="311"/>
      <c r="B5677" s="311"/>
      <c r="C5677" s="100" t="s">
        <v>2869</v>
      </c>
    </row>
    <row r="5678" spans="1:3" ht="30">
      <c r="A5678" s="311"/>
      <c r="B5678" s="311"/>
      <c r="C5678" s="100" t="s">
        <v>2870</v>
      </c>
    </row>
    <row r="5679" spans="1:3" ht="30">
      <c r="A5679" s="311"/>
      <c r="B5679" s="311"/>
      <c r="C5679" s="100" t="s">
        <v>2871</v>
      </c>
    </row>
    <row r="5680" spans="1:3">
      <c r="A5680" s="311"/>
      <c r="B5680" s="311"/>
      <c r="C5680" s="100" t="s">
        <v>2872</v>
      </c>
    </row>
    <row r="5681" spans="1:3" ht="30">
      <c r="A5681" s="311"/>
      <c r="B5681" s="311"/>
      <c r="C5681" s="100" t="s">
        <v>2873</v>
      </c>
    </row>
    <row r="5682" spans="1:3">
      <c r="A5682" s="311"/>
      <c r="B5682" s="311"/>
      <c r="C5682" s="100" t="s">
        <v>2874</v>
      </c>
    </row>
    <row r="5683" spans="1:3">
      <c r="A5683" s="311"/>
      <c r="B5683" s="311"/>
      <c r="C5683" s="100" t="s">
        <v>2875</v>
      </c>
    </row>
    <row r="5684" spans="1:3">
      <c r="A5684" s="311"/>
      <c r="B5684" s="311"/>
      <c r="C5684" s="100" t="s">
        <v>2876</v>
      </c>
    </row>
    <row r="5685" spans="1:3">
      <c r="A5685" s="311"/>
      <c r="B5685" s="311"/>
      <c r="C5685" s="100" t="s">
        <v>2877</v>
      </c>
    </row>
    <row r="5686" spans="1:3">
      <c r="A5686" s="311"/>
      <c r="B5686" s="311"/>
      <c r="C5686" s="100" t="s">
        <v>2878</v>
      </c>
    </row>
    <row r="5687" spans="1:3">
      <c r="A5687" s="311"/>
      <c r="B5687" s="311"/>
      <c r="C5687" s="100" t="s">
        <v>2879</v>
      </c>
    </row>
    <row r="5688" spans="1:3">
      <c r="A5688" s="311"/>
      <c r="B5688" s="311"/>
      <c r="C5688" s="100" t="s">
        <v>2880</v>
      </c>
    </row>
    <row r="5689" spans="1:3">
      <c r="A5689" s="311"/>
      <c r="B5689" s="311"/>
      <c r="C5689" s="100" t="s">
        <v>1355</v>
      </c>
    </row>
    <row r="5690" spans="1:3" ht="60">
      <c r="A5690" s="311"/>
      <c r="B5690" s="311"/>
      <c r="C5690" s="100" t="s">
        <v>2314</v>
      </c>
    </row>
    <row r="5691" spans="1:3">
      <c r="A5691" s="311"/>
      <c r="B5691" s="311"/>
      <c r="C5691" s="100" t="s">
        <v>1955</v>
      </c>
    </row>
    <row r="5692" spans="1:3">
      <c r="A5692" s="311"/>
      <c r="B5692" s="311"/>
      <c r="C5692" s="100" t="s">
        <v>2010</v>
      </c>
    </row>
    <row r="5693" spans="1:3">
      <c r="A5693" s="311"/>
      <c r="B5693" s="311"/>
      <c r="C5693" s="100" t="s">
        <v>2011</v>
      </c>
    </row>
    <row r="5694" spans="1:3">
      <c r="A5694" s="311"/>
      <c r="B5694" s="311"/>
      <c r="C5694" s="100" t="s">
        <v>2012</v>
      </c>
    </row>
    <row r="5695" spans="1:3">
      <c r="A5695" s="311"/>
      <c r="B5695" s="311"/>
      <c r="C5695" s="100" t="s">
        <v>1475</v>
      </c>
    </row>
    <row r="5696" spans="1:3" ht="45.75" thickBot="1">
      <c r="A5696" s="312"/>
      <c r="B5696" s="312"/>
      <c r="C5696" s="95" t="s">
        <v>2206</v>
      </c>
    </row>
    <row r="5697" spans="1:3">
      <c r="A5697" s="310" t="s">
        <v>724</v>
      </c>
      <c r="B5697" s="310" t="s">
        <v>28</v>
      </c>
      <c r="C5697" s="99" t="s">
        <v>725</v>
      </c>
    </row>
    <row r="5698" spans="1:3" ht="30">
      <c r="A5698" s="311"/>
      <c r="B5698" s="311"/>
      <c r="C5698" s="100" t="s">
        <v>2901</v>
      </c>
    </row>
    <row r="5699" spans="1:3" ht="45">
      <c r="A5699" s="311"/>
      <c r="B5699" s="311"/>
      <c r="C5699" s="100" t="s">
        <v>2850</v>
      </c>
    </row>
    <row r="5700" spans="1:3" ht="30">
      <c r="A5700" s="311"/>
      <c r="B5700" s="311"/>
      <c r="C5700" s="100" t="s">
        <v>2851</v>
      </c>
    </row>
    <row r="5701" spans="1:3" ht="30">
      <c r="A5701" s="311"/>
      <c r="B5701" s="311"/>
      <c r="C5701" s="100" t="s">
        <v>2852</v>
      </c>
    </row>
    <row r="5702" spans="1:3" ht="45">
      <c r="A5702" s="311"/>
      <c r="B5702" s="311"/>
      <c r="C5702" s="100" t="s">
        <v>2853</v>
      </c>
    </row>
    <row r="5703" spans="1:3" ht="30">
      <c r="A5703" s="311"/>
      <c r="B5703" s="311"/>
      <c r="C5703" s="100" t="s">
        <v>2854</v>
      </c>
    </row>
    <row r="5704" spans="1:3" ht="30">
      <c r="A5704" s="311"/>
      <c r="B5704" s="311"/>
      <c r="C5704" s="100" t="s">
        <v>2855</v>
      </c>
    </row>
    <row r="5705" spans="1:3" ht="30">
      <c r="A5705" s="311"/>
      <c r="B5705" s="311"/>
      <c r="C5705" s="100" t="s">
        <v>2856</v>
      </c>
    </row>
    <row r="5706" spans="1:3" ht="45">
      <c r="A5706" s="311"/>
      <c r="B5706" s="311"/>
      <c r="C5706" s="100" t="s">
        <v>2857</v>
      </c>
    </row>
    <row r="5707" spans="1:3" ht="45">
      <c r="A5707" s="311"/>
      <c r="B5707" s="311"/>
      <c r="C5707" s="100" t="s">
        <v>2902</v>
      </c>
    </row>
    <row r="5708" spans="1:3">
      <c r="A5708" s="311"/>
      <c r="B5708" s="311"/>
      <c r="C5708" s="100" t="s">
        <v>2884</v>
      </c>
    </row>
    <row r="5709" spans="1:3">
      <c r="A5709" s="311"/>
      <c r="B5709" s="311"/>
      <c r="C5709" s="100" t="s">
        <v>2506</v>
      </c>
    </row>
    <row r="5710" spans="1:3">
      <c r="A5710" s="311"/>
      <c r="B5710" s="311"/>
      <c r="C5710" s="100" t="s">
        <v>2859</v>
      </c>
    </row>
    <row r="5711" spans="1:3" ht="30">
      <c r="A5711" s="311"/>
      <c r="B5711" s="311"/>
      <c r="C5711" s="100" t="s">
        <v>2860</v>
      </c>
    </row>
    <row r="5712" spans="1:3">
      <c r="A5712" s="311"/>
      <c r="B5712" s="311"/>
      <c r="C5712" s="100" t="s">
        <v>2442</v>
      </c>
    </row>
    <row r="5713" spans="1:3">
      <c r="A5713" s="311"/>
      <c r="B5713" s="311"/>
      <c r="C5713" s="100" t="s">
        <v>2861</v>
      </c>
    </row>
    <row r="5714" spans="1:3" ht="30">
      <c r="A5714" s="311"/>
      <c r="B5714" s="311"/>
      <c r="C5714" s="100" t="s">
        <v>2862</v>
      </c>
    </row>
    <row r="5715" spans="1:3">
      <c r="A5715" s="311"/>
      <c r="B5715" s="311"/>
      <c r="C5715" s="100" t="s">
        <v>2863</v>
      </c>
    </row>
    <row r="5716" spans="1:3">
      <c r="A5716" s="311"/>
      <c r="B5716" s="311"/>
      <c r="C5716" s="100" t="s">
        <v>2864</v>
      </c>
    </row>
    <row r="5717" spans="1:3">
      <c r="A5717" s="311"/>
      <c r="B5717" s="311"/>
      <c r="C5717" s="100" t="s">
        <v>2865</v>
      </c>
    </row>
    <row r="5718" spans="1:3" ht="30">
      <c r="A5718" s="311"/>
      <c r="B5718" s="311"/>
      <c r="C5718" s="100" t="s">
        <v>2866</v>
      </c>
    </row>
    <row r="5719" spans="1:3">
      <c r="A5719" s="311"/>
      <c r="B5719" s="311"/>
      <c r="C5719" s="100" t="s">
        <v>2867</v>
      </c>
    </row>
    <row r="5720" spans="1:3">
      <c r="A5720" s="311"/>
      <c r="B5720" s="311"/>
      <c r="C5720" s="100" t="s">
        <v>2868</v>
      </c>
    </row>
    <row r="5721" spans="1:3" ht="30">
      <c r="A5721" s="311"/>
      <c r="B5721" s="311"/>
      <c r="C5721" s="100" t="s">
        <v>2890</v>
      </c>
    </row>
    <row r="5722" spans="1:3" ht="30">
      <c r="A5722" s="311"/>
      <c r="B5722" s="311"/>
      <c r="C5722" s="100" t="s">
        <v>2870</v>
      </c>
    </row>
    <row r="5723" spans="1:3" ht="30">
      <c r="A5723" s="311"/>
      <c r="B5723" s="311"/>
      <c r="C5723" s="100" t="s">
        <v>2871</v>
      </c>
    </row>
    <row r="5724" spans="1:3">
      <c r="A5724" s="311"/>
      <c r="B5724" s="311"/>
      <c r="C5724" s="100" t="s">
        <v>2872</v>
      </c>
    </row>
    <row r="5725" spans="1:3" ht="30">
      <c r="A5725" s="311"/>
      <c r="B5725" s="311"/>
      <c r="C5725" s="100" t="s">
        <v>2873</v>
      </c>
    </row>
    <row r="5726" spans="1:3">
      <c r="A5726" s="311"/>
      <c r="B5726" s="311"/>
      <c r="C5726" s="100" t="s">
        <v>2874</v>
      </c>
    </row>
    <row r="5727" spans="1:3">
      <c r="A5727" s="311"/>
      <c r="B5727" s="311"/>
      <c r="C5727" s="100" t="s">
        <v>2875</v>
      </c>
    </row>
    <row r="5728" spans="1:3">
      <c r="A5728" s="311"/>
      <c r="B5728" s="311"/>
      <c r="C5728" s="100" t="s">
        <v>2876</v>
      </c>
    </row>
    <row r="5729" spans="1:3">
      <c r="A5729" s="311"/>
      <c r="B5729" s="311"/>
      <c r="C5729" s="100" t="s">
        <v>2877</v>
      </c>
    </row>
    <row r="5730" spans="1:3">
      <c r="A5730" s="311"/>
      <c r="B5730" s="311"/>
      <c r="C5730" s="100" t="s">
        <v>2878</v>
      </c>
    </row>
    <row r="5731" spans="1:3">
      <c r="A5731" s="311"/>
      <c r="B5731" s="311"/>
      <c r="C5731" s="100" t="s">
        <v>2879</v>
      </c>
    </row>
    <row r="5732" spans="1:3">
      <c r="A5732" s="311"/>
      <c r="B5732" s="311"/>
      <c r="C5732" s="100" t="s">
        <v>2880</v>
      </c>
    </row>
    <row r="5733" spans="1:3">
      <c r="A5733" s="311"/>
      <c r="B5733" s="311"/>
      <c r="C5733" s="100" t="s">
        <v>1355</v>
      </c>
    </row>
    <row r="5734" spans="1:3" ht="60">
      <c r="A5734" s="311"/>
      <c r="B5734" s="311"/>
      <c r="C5734" s="100" t="s">
        <v>2314</v>
      </c>
    </row>
    <row r="5735" spans="1:3">
      <c r="A5735" s="311"/>
      <c r="B5735" s="311"/>
      <c r="C5735" s="100" t="s">
        <v>1955</v>
      </c>
    </row>
    <row r="5736" spans="1:3">
      <c r="A5736" s="311"/>
      <c r="B5736" s="311"/>
      <c r="C5736" s="100" t="s">
        <v>2010</v>
      </c>
    </row>
    <row r="5737" spans="1:3">
      <c r="A5737" s="311"/>
      <c r="B5737" s="311"/>
      <c r="C5737" s="100" t="s">
        <v>2011</v>
      </c>
    </row>
    <row r="5738" spans="1:3">
      <c r="A5738" s="311"/>
      <c r="B5738" s="311"/>
      <c r="C5738" s="100" t="s">
        <v>2012</v>
      </c>
    </row>
    <row r="5739" spans="1:3">
      <c r="A5739" s="311"/>
      <c r="B5739" s="311"/>
      <c r="C5739" s="100" t="s">
        <v>1475</v>
      </c>
    </row>
    <row r="5740" spans="1:3" ht="45.75" thickBot="1">
      <c r="A5740" s="312"/>
      <c r="B5740" s="312"/>
      <c r="C5740" s="95" t="s">
        <v>2206</v>
      </c>
    </row>
    <row r="5741" spans="1:3">
      <c r="A5741" s="310" t="s">
        <v>726</v>
      </c>
      <c r="B5741" s="310" t="s">
        <v>28</v>
      </c>
      <c r="C5741" s="99" t="s">
        <v>727</v>
      </c>
    </row>
    <row r="5742" spans="1:3" ht="30">
      <c r="A5742" s="311"/>
      <c r="B5742" s="311"/>
      <c r="C5742" s="100" t="s">
        <v>2903</v>
      </c>
    </row>
    <row r="5743" spans="1:3" ht="45">
      <c r="A5743" s="311"/>
      <c r="B5743" s="311"/>
      <c r="C5743" s="100" t="s">
        <v>2892</v>
      </c>
    </row>
    <row r="5744" spans="1:3" ht="30">
      <c r="A5744" s="311"/>
      <c r="B5744" s="311"/>
      <c r="C5744" s="100" t="s">
        <v>2851</v>
      </c>
    </row>
    <row r="5745" spans="1:3" ht="30">
      <c r="A5745" s="311"/>
      <c r="B5745" s="311"/>
      <c r="C5745" s="100" t="s">
        <v>2852</v>
      </c>
    </row>
    <row r="5746" spans="1:3" ht="45">
      <c r="A5746" s="311"/>
      <c r="B5746" s="311"/>
      <c r="C5746" s="100" t="s">
        <v>2893</v>
      </c>
    </row>
    <row r="5747" spans="1:3" ht="30">
      <c r="A5747" s="311"/>
      <c r="B5747" s="311"/>
      <c r="C5747" s="100" t="s">
        <v>2854</v>
      </c>
    </row>
    <row r="5748" spans="1:3" ht="30">
      <c r="A5748" s="311"/>
      <c r="B5748" s="311"/>
      <c r="C5748" s="100" t="s">
        <v>2904</v>
      </c>
    </row>
    <row r="5749" spans="1:3" ht="30">
      <c r="A5749" s="311"/>
      <c r="B5749" s="311"/>
      <c r="C5749" s="100" t="s">
        <v>2856</v>
      </c>
    </row>
    <row r="5750" spans="1:3" ht="45">
      <c r="A5750" s="311"/>
      <c r="B5750" s="311"/>
      <c r="C5750" s="100" t="s">
        <v>2895</v>
      </c>
    </row>
    <row r="5751" spans="1:3" ht="45">
      <c r="A5751" s="311"/>
      <c r="B5751" s="311"/>
      <c r="C5751" s="100" t="s">
        <v>2902</v>
      </c>
    </row>
    <row r="5752" spans="1:3">
      <c r="A5752" s="311"/>
      <c r="B5752" s="311"/>
      <c r="C5752" s="100" t="s">
        <v>2441</v>
      </c>
    </row>
    <row r="5753" spans="1:3">
      <c r="A5753" s="311"/>
      <c r="B5753" s="311"/>
      <c r="C5753" s="100" t="s">
        <v>2506</v>
      </c>
    </row>
    <row r="5754" spans="1:3">
      <c r="A5754" s="311"/>
      <c r="B5754" s="311"/>
      <c r="C5754" s="100" t="s">
        <v>2859</v>
      </c>
    </row>
    <row r="5755" spans="1:3" ht="30">
      <c r="A5755" s="311"/>
      <c r="B5755" s="311"/>
      <c r="C5755" s="100" t="s">
        <v>2860</v>
      </c>
    </row>
    <row r="5756" spans="1:3">
      <c r="A5756" s="311"/>
      <c r="B5756" s="311"/>
      <c r="C5756" s="100" t="s">
        <v>2442</v>
      </c>
    </row>
    <row r="5757" spans="1:3">
      <c r="A5757" s="311"/>
      <c r="B5757" s="311"/>
      <c r="C5757" s="100" t="s">
        <v>2861</v>
      </c>
    </row>
    <row r="5758" spans="1:3" ht="30">
      <c r="A5758" s="311"/>
      <c r="B5758" s="311"/>
      <c r="C5758" s="100" t="s">
        <v>2862</v>
      </c>
    </row>
    <row r="5759" spans="1:3">
      <c r="A5759" s="311"/>
      <c r="B5759" s="311"/>
      <c r="C5759" s="100" t="s">
        <v>2863</v>
      </c>
    </row>
    <row r="5760" spans="1:3">
      <c r="A5760" s="311"/>
      <c r="B5760" s="311"/>
      <c r="C5760" s="100" t="s">
        <v>2864</v>
      </c>
    </row>
    <row r="5761" spans="1:3">
      <c r="A5761" s="311"/>
      <c r="B5761" s="311"/>
      <c r="C5761" s="100" t="s">
        <v>2865</v>
      </c>
    </row>
    <row r="5762" spans="1:3" ht="30">
      <c r="A5762" s="311"/>
      <c r="B5762" s="311"/>
      <c r="C5762" s="100" t="s">
        <v>2866</v>
      </c>
    </row>
    <row r="5763" spans="1:3">
      <c r="A5763" s="311"/>
      <c r="B5763" s="311"/>
      <c r="C5763" s="100" t="s">
        <v>2867</v>
      </c>
    </row>
    <row r="5764" spans="1:3">
      <c r="A5764" s="311"/>
      <c r="B5764" s="311"/>
      <c r="C5764" s="100" t="s">
        <v>2868</v>
      </c>
    </row>
    <row r="5765" spans="1:3" ht="30">
      <c r="A5765" s="311"/>
      <c r="B5765" s="311"/>
      <c r="C5765" s="100" t="s">
        <v>2890</v>
      </c>
    </row>
    <row r="5766" spans="1:3" ht="30">
      <c r="A5766" s="311"/>
      <c r="B5766" s="311"/>
      <c r="C5766" s="100" t="s">
        <v>2870</v>
      </c>
    </row>
    <row r="5767" spans="1:3" ht="30">
      <c r="A5767" s="311"/>
      <c r="B5767" s="311"/>
      <c r="C5767" s="100" t="s">
        <v>2871</v>
      </c>
    </row>
    <row r="5768" spans="1:3">
      <c r="A5768" s="311"/>
      <c r="B5768" s="311"/>
      <c r="C5768" s="100" t="s">
        <v>2872</v>
      </c>
    </row>
    <row r="5769" spans="1:3" ht="30">
      <c r="A5769" s="311"/>
      <c r="B5769" s="311"/>
      <c r="C5769" s="100" t="s">
        <v>2873</v>
      </c>
    </row>
    <row r="5770" spans="1:3">
      <c r="A5770" s="311"/>
      <c r="B5770" s="311"/>
      <c r="C5770" s="100" t="s">
        <v>2874</v>
      </c>
    </row>
    <row r="5771" spans="1:3">
      <c r="A5771" s="311"/>
      <c r="B5771" s="311"/>
      <c r="C5771" s="100" t="s">
        <v>2875</v>
      </c>
    </row>
    <row r="5772" spans="1:3">
      <c r="A5772" s="311"/>
      <c r="B5772" s="311"/>
      <c r="C5772" s="100" t="s">
        <v>2876</v>
      </c>
    </row>
    <row r="5773" spans="1:3">
      <c r="A5773" s="311"/>
      <c r="B5773" s="311"/>
      <c r="C5773" s="100" t="s">
        <v>2877</v>
      </c>
    </row>
    <row r="5774" spans="1:3">
      <c r="A5774" s="311"/>
      <c r="B5774" s="311"/>
      <c r="C5774" s="100" t="s">
        <v>2878</v>
      </c>
    </row>
    <row r="5775" spans="1:3">
      <c r="A5775" s="311"/>
      <c r="B5775" s="311"/>
      <c r="C5775" s="100" t="s">
        <v>2879</v>
      </c>
    </row>
    <row r="5776" spans="1:3">
      <c r="A5776" s="311"/>
      <c r="B5776" s="311"/>
      <c r="C5776" s="100" t="s">
        <v>2886</v>
      </c>
    </row>
    <row r="5777" spans="1:3">
      <c r="A5777" s="311"/>
      <c r="B5777" s="311"/>
      <c r="C5777" s="100" t="s">
        <v>1355</v>
      </c>
    </row>
    <row r="5778" spans="1:3" ht="60">
      <c r="A5778" s="311"/>
      <c r="B5778" s="311"/>
      <c r="C5778" s="100" t="s">
        <v>2408</v>
      </c>
    </row>
    <row r="5779" spans="1:3">
      <c r="A5779" s="311"/>
      <c r="B5779" s="311"/>
      <c r="C5779" s="100" t="s">
        <v>2038</v>
      </c>
    </row>
    <row r="5780" spans="1:3">
      <c r="A5780" s="311"/>
      <c r="B5780" s="311"/>
      <c r="C5780" s="100" t="s">
        <v>1955</v>
      </c>
    </row>
    <row r="5781" spans="1:3">
      <c r="A5781" s="311"/>
      <c r="B5781" s="311"/>
      <c r="C5781" s="100" t="s">
        <v>2010</v>
      </c>
    </row>
    <row r="5782" spans="1:3">
      <c r="A5782" s="311"/>
      <c r="B5782" s="311"/>
      <c r="C5782" s="100" t="s">
        <v>2011</v>
      </c>
    </row>
    <row r="5783" spans="1:3">
      <c r="A5783" s="311"/>
      <c r="B5783" s="311"/>
      <c r="C5783" s="100" t="s">
        <v>2012</v>
      </c>
    </row>
    <row r="5784" spans="1:3">
      <c r="A5784" s="311"/>
      <c r="B5784" s="311"/>
      <c r="C5784" s="100" t="s">
        <v>1475</v>
      </c>
    </row>
    <row r="5785" spans="1:3" ht="45.75" thickBot="1">
      <c r="A5785" s="312"/>
      <c r="B5785" s="312"/>
      <c r="C5785" s="95" t="s">
        <v>2238</v>
      </c>
    </row>
    <row r="5786" spans="1:3">
      <c r="A5786" s="310" t="s">
        <v>728</v>
      </c>
      <c r="B5786" s="310" t="s">
        <v>28</v>
      </c>
      <c r="C5786" s="99" t="s">
        <v>729</v>
      </c>
    </row>
    <row r="5787" spans="1:3" ht="30">
      <c r="A5787" s="311"/>
      <c r="B5787" s="311"/>
      <c r="C5787" s="100" t="s">
        <v>2905</v>
      </c>
    </row>
    <row r="5788" spans="1:3" ht="45">
      <c r="A5788" s="311"/>
      <c r="B5788" s="311"/>
      <c r="C5788" s="100" t="s">
        <v>2850</v>
      </c>
    </row>
    <row r="5789" spans="1:3" ht="30">
      <c r="A5789" s="311"/>
      <c r="B5789" s="311"/>
      <c r="C5789" s="100" t="s">
        <v>2851</v>
      </c>
    </row>
    <row r="5790" spans="1:3" ht="30">
      <c r="A5790" s="311"/>
      <c r="B5790" s="311"/>
      <c r="C5790" s="100" t="s">
        <v>2852</v>
      </c>
    </row>
    <row r="5791" spans="1:3" ht="45">
      <c r="A5791" s="311"/>
      <c r="B5791" s="311"/>
      <c r="C5791" s="100" t="s">
        <v>2853</v>
      </c>
    </row>
    <row r="5792" spans="1:3" ht="30">
      <c r="A5792" s="311"/>
      <c r="B5792" s="311"/>
      <c r="C5792" s="100" t="s">
        <v>2854</v>
      </c>
    </row>
    <row r="5793" spans="1:3" ht="30">
      <c r="A5793" s="311"/>
      <c r="B5793" s="311"/>
      <c r="C5793" s="100" t="s">
        <v>2855</v>
      </c>
    </row>
    <row r="5794" spans="1:3" ht="30">
      <c r="A5794" s="311"/>
      <c r="B5794" s="311"/>
      <c r="C5794" s="100" t="s">
        <v>2856</v>
      </c>
    </row>
    <row r="5795" spans="1:3" ht="45">
      <c r="A5795" s="311"/>
      <c r="B5795" s="311"/>
      <c r="C5795" s="100" t="s">
        <v>2857</v>
      </c>
    </row>
    <row r="5796" spans="1:3" ht="45">
      <c r="A5796" s="311"/>
      <c r="B5796" s="311"/>
      <c r="C5796" s="100" t="s">
        <v>2858</v>
      </c>
    </row>
    <row r="5797" spans="1:3">
      <c r="A5797" s="311"/>
      <c r="B5797" s="311"/>
      <c r="C5797" s="100" t="s">
        <v>2441</v>
      </c>
    </row>
    <row r="5798" spans="1:3">
      <c r="A5798" s="311"/>
      <c r="B5798" s="311"/>
      <c r="C5798" s="100" t="s">
        <v>2506</v>
      </c>
    </row>
    <row r="5799" spans="1:3">
      <c r="A5799" s="311"/>
      <c r="B5799" s="311"/>
      <c r="C5799" s="100" t="s">
        <v>2859</v>
      </c>
    </row>
    <row r="5800" spans="1:3" ht="30">
      <c r="A5800" s="311"/>
      <c r="B5800" s="311"/>
      <c r="C5800" s="100" t="s">
        <v>2860</v>
      </c>
    </row>
    <row r="5801" spans="1:3">
      <c r="A5801" s="311"/>
      <c r="B5801" s="311"/>
      <c r="C5801" s="100" t="s">
        <v>2442</v>
      </c>
    </row>
    <row r="5802" spans="1:3">
      <c r="A5802" s="311"/>
      <c r="B5802" s="311"/>
      <c r="C5802" s="100" t="s">
        <v>2861</v>
      </c>
    </row>
    <row r="5803" spans="1:3" ht="30">
      <c r="A5803" s="311"/>
      <c r="B5803" s="311"/>
      <c r="C5803" s="100" t="s">
        <v>2862</v>
      </c>
    </row>
    <row r="5804" spans="1:3">
      <c r="A5804" s="311"/>
      <c r="B5804" s="311"/>
      <c r="C5804" s="100" t="s">
        <v>2863</v>
      </c>
    </row>
    <row r="5805" spans="1:3">
      <c r="A5805" s="311"/>
      <c r="B5805" s="311"/>
      <c r="C5805" s="100" t="s">
        <v>2864</v>
      </c>
    </row>
    <row r="5806" spans="1:3">
      <c r="A5806" s="311"/>
      <c r="B5806" s="311"/>
      <c r="C5806" s="100" t="s">
        <v>2865</v>
      </c>
    </row>
    <row r="5807" spans="1:3" ht="30">
      <c r="A5807" s="311"/>
      <c r="B5807" s="311"/>
      <c r="C5807" s="100" t="s">
        <v>2866</v>
      </c>
    </row>
    <row r="5808" spans="1:3">
      <c r="A5808" s="311"/>
      <c r="B5808" s="311"/>
      <c r="C5808" s="100" t="s">
        <v>2867</v>
      </c>
    </row>
    <row r="5809" spans="1:3">
      <c r="A5809" s="311"/>
      <c r="B5809" s="311"/>
      <c r="C5809" s="100" t="s">
        <v>2868</v>
      </c>
    </row>
    <row r="5810" spans="1:3" ht="30">
      <c r="A5810" s="311"/>
      <c r="B5810" s="311"/>
      <c r="C5810" s="100" t="s">
        <v>2869</v>
      </c>
    </row>
    <row r="5811" spans="1:3" ht="30">
      <c r="A5811" s="311"/>
      <c r="B5811" s="311"/>
      <c r="C5811" s="100" t="s">
        <v>2870</v>
      </c>
    </row>
    <row r="5812" spans="1:3" ht="30">
      <c r="A5812" s="311"/>
      <c r="B5812" s="311"/>
      <c r="C5812" s="100" t="s">
        <v>2871</v>
      </c>
    </row>
    <row r="5813" spans="1:3">
      <c r="A5813" s="311"/>
      <c r="B5813" s="311"/>
      <c r="C5813" s="100" t="s">
        <v>2872</v>
      </c>
    </row>
    <row r="5814" spans="1:3" ht="30">
      <c r="A5814" s="311"/>
      <c r="B5814" s="311"/>
      <c r="C5814" s="100" t="s">
        <v>2873</v>
      </c>
    </row>
    <row r="5815" spans="1:3">
      <c r="A5815" s="311"/>
      <c r="B5815" s="311"/>
      <c r="C5815" s="100" t="s">
        <v>2874</v>
      </c>
    </row>
    <row r="5816" spans="1:3">
      <c r="A5816" s="311"/>
      <c r="B5816" s="311"/>
      <c r="C5816" s="100" t="s">
        <v>2875</v>
      </c>
    </row>
    <row r="5817" spans="1:3">
      <c r="A5817" s="311"/>
      <c r="B5817" s="311"/>
      <c r="C5817" s="100" t="s">
        <v>2876</v>
      </c>
    </row>
    <row r="5818" spans="1:3">
      <c r="A5818" s="311"/>
      <c r="B5818" s="311"/>
      <c r="C5818" s="100" t="s">
        <v>2877</v>
      </c>
    </row>
    <row r="5819" spans="1:3">
      <c r="A5819" s="311"/>
      <c r="B5819" s="311"/>
      <c r="C5819" s="100" t="s">
        <v>2878</v>
      </c>
    </row>
    <row r="5820" spans="1:3">
      <c r="A5820" s="311"/>
      <c r="B5820" s="311"/>
      <c r="C5820" s="100" t="s">
        <v>2879</v>
      </c>
    </row>
    <row r="5821" spans="1:3">
      <c r="A5821" s="311"/>
      <c r="B5821" s="311"/>
      <c r="C5821" s="100" t="s">
        <v>2880</v>
      </c>
    </row>
    <row r="5822" spans="1:3">
      <c r="A5822" s="311"/>
      <c r="B5822" s="311"/>
      <c r="C5822" s="100" t="s">
        <v>1355</v>
      </c>
    </row>
    <row r="5823" spans="1:3" ht="60">
      <c r="A5823" s="311"/>
      <c r="B5823" s="311"/>
      <c r="C5823" s="100" t="s">
        <v>2314</v>
      </c>
    </row>
    <row r="5824" spans="1:3">
      <c r="A5824" s="311"/>
      <c r="B5824" s="311"/>
      <c r="C5824" s="100" t="s">
        <v>1955</v>
      </c>
    </row>
    <row r="5825" spans="1:3">
      <c r="A5825" s="311"/>
      <c r="B5825" s="311"/>
      <c r="C5825" s="100" t="s">
        <v>2010</v>
      </c>
    </row>
    <row r="5826" spans="1:3">
      <c r="A5826" s="311"/>
      <c r="B5826" s="311"/>
      <c r="C5826" s="100" t="s">
        <v>2011</v>
      </c>
    </row>
    <row r="5827" spans="1:3">
      <c r="A5827" s="311"/>
      <c r="B5827" s="311"/>
      <c r="C5827" s="100" t="s">
        <v>2012</v>
      </c>
    </row>
    <row r="5828" spans="1:3">
      <c r="A5828" s="311"/>
      <c r="B5828" s="311"/>
      <c r="C5828" s="100" t="s">
        <v>1475</v>
      </c>
    </row>
    <row r="5829" spans="1:3" ht="45.75" thickBot="1">
      <c r="A5829" s="312"/>
      <c r="B5829" s="312"/>
      <c r="C5829" s="95" t="s">
        <v>2206</v>
      </c>
    </row>
    <row r="5830" spans="1:3">
      <c r="A5830" s="310" t="s">
        <v>730</v>
      </c>
      <c r="B5830" s="310" t="s">
        <v>28</v>
      </c>
      <c r="C5830" s="99" t="s">
        <v>731</v>
      </c>
    </row>
    <row r="5831" spans="1:3" ht="45">
      <c r="A5831" s="311"/>
      <c r="B5831" s="311"/>
      <c r="C5831" s="100" t="s">
        <v>2906</v>
      </c>
    </row>
    <row r="5832" spans="1:3" ht="45">
      <c r="A5832" s="311"/>
      <c r="B5832" s="311"/>
      <c r="C5832" s="100" t="s">
        <v>2907</v>
      </c>
    </row>
    <row r="5833" spans="1:3" ht="30">
      <c r="A5833" s="311"/>
      <c r="B5833" s="311"/>
      <c r="C5833" s="100" t="s">
        <v>2908</v>
      </c>
    </row>
    <row r="5834" spans="1:3" ht="45">
      <c r="A5834" s="311"/>
      <c r="B5834" s="311"/>
      <c r="C5834" s="100" t="s">
        <v>2909</v>
      </c>
    </row>
    <row r="5835" spans="1:3" ht="45">
      <c r="A5835" s="311"/>
      <c r="B5835" s="311"/>
      <c r="C5835" s="100" t="s">
        <v>2853</v>
      </c>
    </row>
    <row r="5836" spans="1:3" ht="30">
      <c r="A5836" s="311"/>
      <c r="B5836" s="311"/>
      <c r="C5836" s="100" t="s">
        <v>2854</v>
      </c>
    </row>
    <row r="5837" spans="1:3" ht="30">
      <c r="A5837" s="311"/>
      <c r="B5837" s="311"/>
      <c r="C5837" s="100" t="s">
        <v>2855</v>
      </c>
    </row>
    <row r="5838" spans="1:3" ht="30">
      <c r="A5838" s="311"/>
      <c r="B5838" s="311"/>
      <c r="C5838" s="100" t="s">
        <v>2856</v>
      </c>
    </row>
    <row r="5839" spans="1:3" ht="45">
      <c r="A5839" s="311"/>
      <c r="B5839" s="311"/>
      <c r="C5839" s="100" t="s">
        <v>2857</v>
      </c>
    </row>
    <row r="5840" spans="1:3" ht="45">
      <c r="A5840" s="311"/>
      <c r="B5840" s="311"/>
      <c r="C5840" s="100" t="s">
        <v>2883</v>
      </c>
    </row>
    <row r="5841" spans="1:3">
      <c r="A5841" s="311"/>
      <c r="B5841" s="311"/>
      <c r="C5841" s="100" t="s">
        <v>2441</v>
      </c>
    </row>
    <row r="5842" spans="1:3">
      <c r="A5842" s="311"/>
      <c r="B5842" s="311"/>
      <c r="C5842" s="100" t="s">
        <v>2506</v>
      </c>
    </row>
    <row r="5843" spans="1:3">
      <c r="A5843" s="311"/>
      <c r="B5843" s="311"/>
      <c r="C5843" s="100" t="s">
        <v>2859</v>
      </c>
    </row>
    <row r="5844" spans="1:3" ht="30">
      <c r="A5844" s="311"/>
      <c r="B5844" s="311"/>
      <c r="C5844" s="100" t="s">
        <v>2860</v>
      </c>
    </row>
    <row r="5845" spans="1:3">
      <c r="A5845" s="311"/>
      <c r="B5845" s="311"/>
      <c r="C5845" s="100" t="s">
        <v>2442</v>
      </c>
    </row>
    <row r="5846" spans="1:3">
      <c r="A5846" s="311"/>
      <c r="B5846" s="311"/>
      <c r="C5846" s="100" t="s">
        <v>2861</v>
      </c>
    </row>
    <row r="5847" spans="1:3" ht="30">
      <c r="A5847" s="311"/>
      <c r="B5847" s="311"/>
      <c r="C5847" s="100" t="s">
        <v>2862</v>
      </c>
    </row>
    <row r="5848" spans="1:3">
      <c r="A5848" s="311"/>
      <c r="B5848" s="311"/>
      <c r="C5848" s="100" t="s">
        <v>2863</v>
      </c>
    </row>
    <row r="5849" spans="1:3">
      <c r="A5849" s="311"/>
      <c r="B5849" s="311"/>
      <c r="C5849" s="100" t="s">
        <v>2864</v>
      </c>
    </row>
    <row r="5850" spans="1:3">
      <c r="A5850" s="311"/>
      <c r="B5850" s="311"/>
      <c r="C5850" s="100" t="s">
        <v>2865</v>
      </c>
    </row>
    <row r="5851" spans="1:3" ht="30">
      <c r="A5851" s="311"/>
      <c r="B5851" s="311"/>
      <c r="C5851" s="100" t="s">
        <v>2866</v>
      </c>
    </row>
    <row r="5852" spans="1:3">
      <c r="A5852" s="311"/>
      <c r="B5852" s="311"/>
      <c r="C5852" s="100" t="s">
        <v>2867</v>
      </c>
    </row>
    <row r="5853" spans="1:3">
      <c r="A5853" s="311"/>
      <c r="B5853" s="311"/>
      <c r="C5853" s="100" t="s">
        <v>2868</v>
      </c>
    </row>
    <row r="5854" spans="1:3" ht="30">
      <c r="A5854" s="311"/>
      <c r="B5854" s="311"/>
      <c r="C5854" s="100" t="s">
        <v>2890</v>
      </c>
    </row>
    <row r="5855" spans="1:3" ht="30">
      <c r="A5855" s="311"/>
      <c r="B5855" s="311"/>
      <c r="C5855" s="100" t="s">
        <v>2870</v>
      </c>
    </row>
    <row r="5856" spans="1:3" ht="30">
      <c r="A5856" s="311"/>
      <c r="B5856" s="311"/>
      <c r="C5856" s="100" t="s">
        <v>2871</v>
      </c>
    </row>
    <row r="5857" spans="1:3">
      <c r="A5857" s="311"/>
      <c r="B5857" s="311"/>
      <c r="C5857" s="100" t="s">
        <v>2872</v>
      </c>
    </row>
    <row r="5858" spans="1:3" ht="30">
      <c r="A5858" s="311"/>
      <c r="B5858" s="311"/>
      <c r="C5858" s="100" t="s">
        <v>2873</v>
      </c>
    </row>
    <row r="5859" spans="1:3">
      <c r="A5859" s="311"/>
      <c r="B5859" s="311"/>
      <c r="C5859" s="100" t="s">
        <v>2874</v>
      </c>
    </row>
    <row r="5860" spans="1:3">
      <c r="A5860" s="311"/>
      <c r="B5860" s="311"/>
      <c r="C5860" s="100" t="s">
        <v>2875</v>
      </c>
    </row>
    <row r="5861" spans="1:3">
      <c r="A5861" s="311"/>
      <c r="B5861" s="311"/>
      <c r="C5861" s="100" t="s">
        <v>2876</v>
      </c>
    </row>
    <row r="5862" spans="1:3">
      <c r="A5862" s="311"/>
      <c r="B5862" s="311"/>
      <c r="C5862" s="100" t="s">
        <v>2877</v>
      </c>
    </row>
    <row r="5863" spans="1:3">
      <c r="A5863" s="311"/>
      <c r="B5863" s="311"/>
      <c r="C5863" s="100" t="s">
        <v>2878</v>
      </c>
    </row>
    <row r="5864" spans="1:3">
      <c r="A5864" s="311"/>
      <c r="B5864" s="311"/>
      <c r="C5864" s="100" t="s">
        <v>2879</v>
      </c>
    </row>
    <row r="5865" spans="1:3">
      <c r="A5865" s="311"/>
      <c r="B5865" s="311"/>
      <c r="C5865" s="100" t="s">
        <v>2880</v>
      </c>
    </row>
    <row r="5866" spans="1:3">
      <c r="A5866" s="311"/>
      <c r="B5866" s="311"/>
      <c r="C5866" s="100" t="s">
        <v>1355</v>
      </c>
    </row>
    <row r="5867" spans="1:3" ht="60">
      <c r="A5867" s="311"/>
      <c r="B5867" s="311"/>
      <c r="C5867" s="100" t="s">
        <v>2314</v>
      </c>
    </row>
    <row r="5868" spans="1:3">
      <c r="A5868" s="311"/>
      <c r="B5868" s="311"/>
      <c r="C5868" s="100" t="s">
        <v>1955</v>
      </c>
    </row>
    <row r="5869" spans="1:3">
      <c r="A5869" s="311"/>
      <c r="B5869" s="311"/>
      <c r="C5869" s="100" t="s">
        <v>2010</v>
      </c>
    </row>
    <row r="5870" spans="1:3">
      <c r="A5870" s="311"/>
      <c r="B5870" s="311"/>
      <c r="C5870" s="100" t="s">
        <v>2011</v>
      </c>
    </row>
    <row r="5871" spans="1:3">
      <c r="A5871" s="311"/>
      <c r="B5871" s="311"/>
      <c r="C5871" s="100" t="s">
        <v>2012</v>
      </c>
    </row>
    <row r="5872" spans="1:3">
      <c r="A5872" s="311"/>
      <c r="B5872" s="311"/>
      <c r="C5872" s="100" t="s">
        <v>1475</v>
      </c>
    </row>
    <row r="5873" spans="1:3" ht="45.75" thickBot="1">
      <c r="A5873" s="312"/>
      <c r="B5873" s="312"/>
      <c r="C5873" s="95" t="s">
        <v>2206</v>
      </c>
    </row>
    <row r="5874" spans="1:3">
      <c r="A5874" s="310" t="s">
        <v>732</v>
      </c>
      <c r="B5874" s="310" t="s">
        <v>28</v>
      </c>
      <c r="C5874" s="99" t="s">
        <v>733</v>
      </c>
    </row>
    <row r="5875" spans="1:3" ht="75">
      <c r="A5875" s="311"/>
      <c r="B5875" s="311"/>
      <c r="C5875" s="100" t="s">
        <v>2910</v>
      </c>
    </row>
    <row r="5876" spans="1:3" ht="30">
      <c r="A5876" s="311"/>
      <c r="B5876" s="311"/>
      <c r="C5876" s="100" t="s">
        <v>2911</v>
      </c>
    </row>
    <row r="5877" spans="1:3">
      <c r="A5877" s="311"/>
      <c r="B5877" s="311"/>
      <c r="C5877" s="100" t="s">
        <v>2912</v>
      </c>
    </row>
    <row r="5878" spans="1:3" ht="45">
      <c r="A5878" s="311"/>
      <c r="B5878" s="311"/>
      <c r="C5878" s="100" t="s">
        <v>2913</v>
      </c>
    </row>
    <row r="5879" spans="1:3" ht="45">
      <c r="A5879" s="311"/>
      <c r="B5879" s="311"/>
      <c r="C5879" s="100" t="s">
        <v>2914</v>
      </c>
    </row>
    <row r="5880" spans="1:3">
      <c r="A5880" s="311"/>
      <c r="B5880" s="311"/>
      <c r="C5880" s="100" t="s">
        <v>2915</v>
      </c>
    </row>
    <row r="5881" spans="1:3">
      <c r="A5881" s="311"/>
      <c r="B5881" s="311"/>
      <c r="C5881" s="100" t="s">
        <v>2916</v>
      </c>
    </row>
    <row r="5882" spans="1:3">
      <c r="A5882" s="311"/>
      <c r="B5882" s="311"/>
      <c r="C5882" s="100" t="s">
        <v>2917</v>
      </c>
    </row>
    <row r="5883" spans="1:3">
      <c r="A5883" s="311"/>
      <c r="B5883" s="311"/>
      <c r="C5883" s="100" t="s">
        <v>2918</v>
      </c>
    </row>
    <row r="5884" spans="1:3" ht="30">
      <c r="A5884" s="311"/>
      <c r="B5884" s="311"/>
      <c r="C5884" s="100" t="s">
        <v>2919</v>
      </c>
    </row>
    <row r="5885" spans="1:3" ht="30">
      <c r="A5885" s="311"/>
      <c r="B5885" s="311"/>
      <c r="C5885" s="100" t="s">
        <v>2920</v>
      </c>
    </row>
    <row r="5886" spans="1:3" ht="30">
      <c r="A5886" s="311"/>
      <c r="B5886" s="311"/>
      <c r="C5886" s="100" t="s">
        <v>2921</v>
      </c>
    </row>
    <row r="5887" spans="1:3">
      <c r="A5887" s="311"/>
      <c r="B5887" s="311"/>
      <c r="C5887" s="100" t="s">
        <v>2922</v>
      </c>
    </row>
    <row r="5888" spans="1:3" ht="30">
      <c r="A5888" s="311"/>
      <c r="B5888" s="311"/>
      <c r="C5888" s="100" t="s">
        <v>2923</v>
      </c>
    </row>
    <row r="5889" spans="1:3" ht="60">
      <c r="A5889" s="311"/>
      <c r="B5889" s="311"/>
      <c r="C5889" s="100" t="s">
        <v>2314</v>
      </c>
    </row>
    <row r="5890" spans="1:3">
      <c r="A5890" s="311"/>
      <c r="B5890" s="311"/>
      <c r="C5890" s="100" t="s">
        <v>1955</v>
      </c>
    </row>
    <row r="5891" spans="1:3">
      <c r="A5891" s="311"/>
      <c r="B5891" s="311"/>
      <c r="C5891" s="100" t="s">
        <v>2010</v>
      </c>
    </row>
    <row r="5892" spans="1:3">
      <c r="A5892" s="311"/>
      <c r="B5892" s="311"/>
      <c r="C5892" s="100" t="s">
        <v>2011</v>
      </c>
    </row>
    <row r="5893" spans="1:3">
      <c r="A5893" s="311"/>
      <c r="B5893" s="311"/>
      <c r="C5893" s="100" t="s">
        <v>2012</v>
      </c>
    </row>
    <row r="5894" spans="1:3">
      <c r="A5894" s="311"/>
      <c r="B5894" s="311"/>
      <c r="C5894" s="100" t="s">
        <v>1475</v>
      </c>
    </row>
    <row r="5895" spans="1:3" ht="45.75" thickBot="1">
      <c r="A5895" s="312"/>
      <c r="B5895" s="312"/>
      <c r="C5895" s="95" t="s">
        <v>2887</v>
      </c>
    </row>
    <row r="5896" spans="1:3">
      <c r="A5896" s="310" t="s">
        <v>734</v>
      </c>
      <c r="B5896" s="310" t="s">
        <v>28</v>
      </c>
      <c r="C5896" s="99" t="s">
        <v>735</v>
      </c>
    </row>
    <row r="5897" spans="1:3" ht="45">
      <c r="A5897" s="311"/>
      <c r="B5897" s="311"/>
      <c r="C5897" s="100" t="s">
        <v>2924</v>
      </c>
    </row>
    <row r="5898" spans="1:3" ht="45">
      <c r="A5898" s="311"/>
      <c r="B5898" s="311"/>
      <c r="C5898" s="100" t="s">
        <v>2925</v>
      </c>
    </row>
    <row r="5899" spans="1:3" ht="30">
      <c r="A5899" s="311"/>
      <c r="B5899" s="311"/>
      <c r="C5899" s="100" t="s">
        <v>2911</v>
      </c>
    </row>
    <row r="5900" spans="1:3">
      <c r="A5900" s="311"/>
      <c r="B5900" s="311"/>
      <c r="C5900" s="100" t="s">
        <v>2912</v>
      </c>
    </row>
    <row r="5901" spans="1:3" ht="45">
      <c r="A5901" s="311"/>
      <c r="B5901" s="311"/>
      <c r="C5901" s="100" t="s">
        <v>2913</v>
      </c>
    </row>
    <row r="5902" spans="1:3" ht="45">
      <c r="A5902" s="311"/>
      <c r="B5902" s="311"/>
      <c r="C5902" s="100" t="s">
        <v>2914</v>
      </c>
    </row>
    <row r="5903" spans="1:3">
      <c r="A5903" s="311"/>
      <c r="B5903" s="311"/>
      <c r="C5903" s="100" t="s">
        <v>2915</v>
      </c>
    </row>
    <row r="5904" spans="1:3">
      <c r="A5904" s="311"/>
      <c r="B5904" s="311"/>
      <c r="C5904" s="100" t="s">
        <v>2916</v>
      </c>
    </row>
    <row r="5905" spans="1:3">
      <c r="A5905" s="311"/>
      <c r="B5905" s="311"/>
      <c r="C5905" s="100" t="s">
        <v>2917</v>
      </c>
    </row>
    <row r="5906" spans="1:3">
      <c r="A5906" s="311"/>
      <c r="B5906" s="311"/>
      <c r="C5906" s="100" t="s">
        <v>2918</v>
      </c>
    </row>
    <row r="5907" spans="1:3" ht="30">
      <c r="A5907" s="311"/>
      <c r="B5907" s="311"/>
      <c r="C5907" s="100" t="s">
        <v>2919</v>
      </c>
    </row>
    <row r="5908" spans="1:3" ht="30">
      <c r="A5908" s="311"/>
      <c r="B5908" s="311"/>
      <c r="C5908" s="100" t="s">
        <v>2920</v>
      </c>
    </row>
    <row r="5909" spans="1:3" ht="30">
      <c r="A5909" s="311"/>
      <c r="B5909" s="311"/>
      <c r="C5909" s="100" t="s">
        <v>2921</v>
      </c>
    </row>
    <row r="5910" spans="1:3">
      <c r="A5910" s="311"/>
      <c r="B5910" s="311"/>
      <c r="C5910" s="100" t="s">
        <v>2922</v>
      </c>
    </row>
    <row r="5911" spans="1:3">
      <c r="A5911" s="311"/>
      <c r="B5911" s="311"/>
      <c r="C5911" s="100" t="s">
        <v>2926</v>
      </c>
    </row>
    <row r="5912" spans="1:3">
      <c r="A5912" s="311"/>
      <c r="B5912" s="311"/>
      <c r="C5912" s="100" t="s">
        <v>1355</v>
      </c>
    </row>
    <row r="5913" spans="1:3" ht="60">
      <c r="A5913" s="311"/>
      <c r="B5913" s="311"/>
      <c r="C5913" s="100" t="s">
        <v>2314</v>
      </c>
    </row>
    <row r="5914" spans="1:3">
      <c r="A5914" s="311"/>
      <c r="B5914" s="311"/>
      <c r="C5914" s="100" t="s">
        <v>1955</v>
      </c>
    </row>
    <row r="5915" spans="1:3">
      <c r="A5915" s="311"/>
      <c r="B5915" s="311"/>
      <c r="C5915" s="100" t="s">
        <v>2010</v>
      </c>
    </row>
    <row r="5916" spans="1:3">
      <c r="A5916" s="311"/>
      <c r="B5916" s="311"/>
      <c r="C5916" s="100" t="s">
        <v>2011</v>
      </c>
    </row>
    <row r="5917" spans="1:3">
      <c r="A5917" s="311"/>
      <c r="B5917" s="311"/>
      <c r="C5917" s="100" t="s">
        <v>2012</v>
      </c>
    </row>
    <row r="5918" spans="1:3">
      <c r="A5918" s="311"/>
      <c r="B5918" s="311"/>
      <c r="C5918" s="100" t="s">
        <v>1475</v>
      </c>
    </row>
    <row r="5919" spans="1:3" ht="45.75" thickBot="1">
      <c r="A5919" s="312"/>
      <c r="B5919" s="312"/>
      <c r="C5919" s="95" t="s">
        <v>2887</v>
      </c>
    </row>
    <row r="5920" spans="1:3">
      <c r="A5920" s="310" t="s">
        <v>736</v>
      </c>
      <c r="B5920" s="310" t="s">
        <v>28</v>
      </c>
      <c r="C5920" s="99" t="s">
        <v>737</v>
      </c>
    </row>
    <row r="5921" spans="1:3" ht="60">
      <c r="A5921" s="311"/>
      <c r="B5921" s="311"/>
      <c r="C5921" s="100" t="s">
        <v>2927</v>
      </c>
    </row>
    <row r="5922" spans="1:3" ht="30">
      <c r="A5922" s="311"/>
      <c r="B5922" s="311"/>
      <c r="C5922" s="100" t="s">
        <v>2928</v>
      </c>
    </row>
    <row r="5923" spans="1:3">
      <c r="A5923" s="311"/>
      <c r="B5923" s="311"/>
      <c r="C5923" s="100" t="s">
        <v>2929</v>
      </c>
    </row>
    <row r="5924" spans="1:3" ht="30">
      <c r="A5924" s="311"/>
      <c r="B5924" s="311"/>
      <c r="C5924" s="100" t="s">
        <v>2930</v>
      </c>
    </row>
    <row r="5925" spans="1:3">
      <c r="A5925" s="311"/>
      <c r="B5925" s="311"/>
      <c r="C5925" s="100" t="s">
        <v>2915</v>
      </c>
    </row>
    <row r="5926" spans="1:3">
      <c r="A5926" s="311"/>
      <c r="B5926" s="311"/>
      <c r="C5926" s="100" t="s">
        <v>2916</v>
      </c>
    </row>
    <row r="5927" spans="1:3">
      <c r="A5927" s="311"/>
      <c r="B5927" s="311"/>
      <c r="C5927" s="100" t="s">
        <v>2917</v>
      </c>
    </row>
    <row r="5928" spans="1:3">
      <c r="A5928" s="311"/>
      <c r="B5928" s="311"/>
      <c r="C5928" s="100" t="s">
        <v>2918</v>
      </c>
    </row>
    <row r="5929" spans="1:3" ht="30">
      <c r="A5929" s="311"/>
      <c r="B5929" s="311"/>
      <c r="C5929" s="100" t="s">
        <v>2931</v>
      </c>
    </row>
    <row r="5930" spans="1:3" ht="30">
      <c r="A5930" s="311"/>
      <c r="B5930" s="311"/>
      <c r="C5930" s="100" t="s">
        <v>2932</v>
      </c>
    </row>
    <row r="5931" spans="1:3" ht="30">
      <c r="A5931" s="311"/>
      <c r="B5931" s="311"/>
      <c r="C5931" s="100" t="s">
        <v>2921</v>
      </c>
    </row>
    <row r="5932" spans="1:3">
      <c r="A5932" s="311"/>
      <c r="B5932" s="311"/>
      <c r="C5932" s="100" t="s">
        <v>2922</v>
      </c>
    </row>
    <row r="5933" spans="1:3" ht="30">
      <c r="A5933" s="311"/>
      <c r="B5933" s="311"/>
      <c r="C5933" s="100" t="s">
        <v>2923</v>
      </c>
    </row>
    <row r="5934" spans="1:3" ht="60">
      <c r="A5934" s="311"/>
      <c r="B5934" s="311"/>
      <c r="C5934" s="100" t="s">
        <v>2314</v>
      </c>
    </row>
    <row r="5935" spans="1:3">
      <c r="A5935" s="311"/>
      <c r="B5935" s="311"/>
      <c r="C5935" s="100" t="s">
        <v>1955</v>
      </c>
    </row>
    <row r="5936" spans="1:3">
      <c r="A5936" s="311"/>
      <c r="B5936" s="311"/>
      <c r="C5936" s="100" t="s">
        <v>2010</v>
      </c>
    </row>
    <row r="5937" spans="1:3">
      <c r="A5937" s="311"/>
      <c r="B5937" s="311"/>
      <c r="C5937" s="100" t="s">
        <v>2011</v>
      </c>
    </row>
    <row r="5938" spans="1:3">
      <c r="A5938" s="311"/>
      <c r="B5938" s="311"/>
      <c r="C5938" s="100" t="s">
        <v>2012</v>
      </c>
    </row>
    <row r="5939" spans="1:3">
      <c r="A5939" s="311"/>
      <c r="B5939" s="311"/>
      <c r="C5939" s="100" t="s">
        <v>1475</v>
      </c>
    </row>
    <row r="5940" spans="1:3" ht="45.75" thickBot="1">
      <c r="A5940" s="312"/>
      <c r="B5940" s="312"/>
      <c r="C5940" s="95" t="s">
        <v>2887</v>
      </c>
    </row>
    <row r="5941" spans="1:3" ht="30">
      <c r="A5941" s="310" t="s">
        <v>738</v>
      </c>
      <c r="B5941" s="310" t="s">
        <v>28</v>
      </c>
      <c r="C5941" s="99" t="s">
        <v>739</v>
      </c>
    </row>
    <row r="5942" spans="1:3" ht="45">
      <c r="A5942" s="311"/>
      <c r="B5942" s="311"/>
      <c r="C5942" s="100" t="s">
        <v>2933</v>
      </c>
    </row>
    <row r="5943" spans="1:3" ht="45">
      <c r="A5943" s="311"/>
      <c r="B5943" s="311"/>
      <c r="C5943" s="100" t="s">
        <v>2934</v>
      </c>
    </row>
    <row r="5944" spans="1:3" ht="30">
      <c r="A5944" s="311"/>
      <c r="B5944" s="311"/>
      <c r="C5944" s="100" t="s">
        <v>2935</v>
      </c>
    </row>
    <row r="5945" spans="1:3">
      <c r="A5945" s="311"/>
      <c r="B5945" s="311"/>
      <c r="C5945" s="100" t="s">
        <v>2936</v>
      </c>
    </row>
    <row r="5946" spans="1:3">
      <c r="A5946" s="311"/>
      <c r="B5946" s="311"/>
      <c r="C5946" s="100" t="s">
        <v>2937</v>
      </c>
    </row>
    <row r="5947" spans="1:3" ht="30">
      <c r="A5947" s="311"/>
      <c r="B5947" s="311"/>
      <c r="C5947" s="100" t="s">
        <v>2938</v>
      </c>
    </row>
    <row r="5948" spans="1:3">
      <c r="A5948" s="311"/>
      <c r="B5948" s="311"/>
      <c r="C5948" s="100" t="s">
        <v>2939</v>
      </c>
    </row>
    <row r="5949" spans="1:3">
      <c r="A5949" s="311"/>
      <c r="B5949" s="311"/>
      <c r="C5949" s="100" t="s">
        <v>2940</v>
      </c>
    </row>
    <row r="5950" spans="1:3">
      <c r="A5950" s="311"/>
      <c r="B5950" s="311"/>
      <c r="C5950" s="100" t="s">
        <v>2941</v>
      </c>
    </row>
    <row r="5951" spans="1:3">
      <c r="A5951" s="311"/>
      <c r="B5951" s="311"/>
      <c r="C5951" s="100" t="s">
        <v>2942</v>
      </c>
    </row>
    <row r="5952" spans="1:3">
      <c r="A5952" s="311"/>
      <c r="B5952" s="311"/>
      <c r="C5952" s="100" t="s">
        <v>2943</v>
      </c>
    </row>
    <row r="5953" spans="1:3">
      <c r="A5953" s="311"/>
      <c r="B5953" s="311"/>
      <c r="C5953" s="100" t="s">
        <v>2944</v>
      </c>
    </row>
    <row r="5954" spans="1:3">
      <c r="A5954" s="311"/>
      <c r="B5954" s="311"/>
      <c r="C5954" s="100" t="s">
        <v>2945</v>
      </c>
    </row>
    <row r="5955" spans="1:3">
      <c r="A5955" s="311"/>
      <c r="B5955" s="311"/>
      <c r="C5955" s="100" t="s">
        <v>2946</v>
      </c>
    </row>
    <row r="5956" spans="1:3">
      <c r="A5956" s="311"/>
      <c r="B5956" s="311"/>
      <c r="C5956" s="100" t="s">
        <v>2561</v>
      </c>
    </row>
    <row r="5957" spans="1:3">
      <c r="A5957" s="311"/>
      <c r="B5957" s="311"/>
      <c r="C5957" s="100" t="s">
        <v>2947</v>
      </c>
    </row>
    <row r="5958" spans="1:3">
      <c r="A5958" s="311"/>
      <c r="B5958" s="311"/>
      <c r="C5958" s="100" t="s">
        <v>2827</v>
      </c>
    </row>
    <row r="5959" spans="1:3">
      <c r="A5959" s="311"/>
      <c r="B5959" s="311"/>
      <c r="C5959" s="100" t="s">
        <v>2948</v>
      </c>
    </row>
    <row r="5960" spans="1:3">
      <c r="A5960" s="311"/>
      <c r="B5960" s="311"/>
      <c r="C5960" s="100" t="s">
        <v>2949</v>
      </c>
    </row>
    <row r="5961" spans="1:3">
      <c r="A5961" s="311"/>
      <c r="B5961" s="311"/>
      <c r="C5961" s="100" t="s">
        <v>2950</v>
      </c>
    </row>
    <row r="5962" spans="1:3">
      <c r="A5962" s="311"/>
      <c r="B5962" s="311"/>
      <c r="C5962" s="100" t="s">
        <v>2951</v>
      </c>
    </row>
    <row r="5963" spans="1:3">
      <c r="A5963" s="311"/>
      <c r="B5963" s="311"/>
      <c r="C5963" s="100" t="s">
        <v>2952</v>
      </c>
    </row>
    <row r="5964" spans="1:3">
      <c r="A5964" s="311"/>
      <c r="B5964" s="311"/>
      <c r="C5964" s="100" t="s">
        <v>1392</v>
      </c>
    </row>
    <row r="5965" spans="1:3">
      <c r="A5965" s="311"/>
      <c r="B5965" s="311"/>
      <c r="C5965" s="100" t="s">
        <v>2953</v>
      </c>
    </row>
    <row r="5966" spans="1:3">
      <c r="A5966" s="311"/>
      <c r="B5966" s="311"/>
      <c r="C5966" s="100" t="s">
        <v>2954</v>
      </c>
    </row>
    <row r="5967" spans="1:3">
      <c r="A5967" s="311"/>
      <c r="B5967" s="311"/>
      <c r="C5967" s="100" t="s">
        <v>2955</v>
      </c>
    </row>
    <row r="5968" spans="1:3">
      <c r="A5968" s="311"/>
      <c r="B5968" s="311"/>
      <c r="C5968" s="100" t="s">
        <v>2956</v>
      </c>
    </row>
    <row r="5969" spans="1:3">
      <c r="A5969" s="311"/>
      <c r="B5969" s="311"/>
      <c r="C5969" s="100" t="s">
        <v>2957</v>
      </c>
    </row>
    <row r="5970" spans="1:3">
      <c r="A5970" s="311"/>
      <c r="B5970" s="311"/>
      <c r="C5970" s="100" t="s">
        <v>2958</v>
      </c>
    </row>
    <row r="5971" spans="1:3">
      <c r="A5971" s="311"/>
      <c r="B5971" s="311"/>
      <c r="C5971" s="100" t="s">
        <v>2959</v>
      </c>
    </row>
    <row r="5972" spans="1:3">
      <c r="A5972" s="311"/>
      <c r="B5972" s="311"/>
      <c r="C5972" s="100" t="s">
        <v>2960</v>
      </c>
    </row>
    <row r="5973" spans="1:3">
      <c r="A5973" s="311"/>
      <c r="B5973" s="311"/>
      <c r="C5973" s="100" t="s">
        <v>2961</v>
      </c>
    </row>
    <row r="5974" spans="1:3">
      <c r="A5974" s="311"/>
      <c r="B5974" s="311"/>
      <c r="C5974" s="100" t="s">
        <v>2962</v>
      </c>
    </row>
    <row r="5975" spans="1:3">
      <c r="A5975" s="311"/>
      <c r="B5975" s="311"/>
      <c r="C5975" s="100" t="s">
        <v>2963</v>
      </c>
    </row>
    <row r="5976" spans="1:3">
      <c r="A5976" s="311"/>
      <c r="B5976" s="311"/>
      <c r="C5976" s="100" t="s">
        <v>2964</v>
      </c>
    </row>
    <row r="5977" spans="1:3">
      <c r="A5977" s="311"/>
      <c r="B5977" s="311"/>
      <c r="C5977" s="100" t="s">
        <v>2965</v>
      </c>
    </row>
    <row r="5978" spans="1:3">
      <c r="A5978" s="311"/>
      <c r="B5978" s="311"/>
      <c r="C5978" s="100" t="s">
        <v>1355</v>
      </c>
    </row>
    <row r="5979" spans="1:3" ht="60">
      <c r="A5979" s="311"/>
      <c r="B5979" s="311"/>
      <c r="C5979" s="100" t="s">
        <v>2408</v>
      </c>
    </row>
    <row r="5980" spans="1:3">
      <c r="A5980" s="311"/>
      <c r="B5980" s="311"/>
      <c r="C5980" s="100" t="s">
        <v>2038</v>
      </c>
    </row>
    <row r="5981" spans="1:3">
      <c r="A5981" s="311"/>
      <c r="B5981" s="311"/>
      <c r="C5981" s="100" t="s">
        <v>1955</v>
      </c>
    </row>
    <row r="5982" spans="1:3">
      <c r="A5982" s="311"/>
      <c r="B5982" s="311"/>
      <c r="C5982" s="100" t="s">
        <v>2010</v>
      </c>
    </row>
    <row r="5983" spans="1:3">
      <c r="A5983" s="311"/>
      <c r="B5983" s="311"/>
      <c r="C5983" s="100" t="s">
        <v>2011</v>
      </c>
    </row>
    <row r="5984" spans="1:3">
      <c r="A5984" s="311"/>
      <c r="B5984" s="311"/>
      <c r="C5984" s="100" t="s">
        <v>2012</v>
      </c>
    </row>
    <row r="5985" spans="1:3">
      <c r="A5985" s="311"/>
      <c r="B5985" s="311"/>
      <c r="C5985" s="100" t="s">
        <v>1475</v>
      </c>
    </row>
    <row r="5986" spans="1:3" ht="45.75" thickBot="1">
      <c r="A5986" s="312"/>
      <c r="B5986" s="312"/>
      <c r="C5986" s="95" t="s">
        <v>2887</v>
      </c>
    </row>
    <row r="5987" spans="1:3">
      <c r="A5987" s="310" t="s">
        <v>740</v>
      </c>
      <c r="B5987" s="310" t="s">
        <v>28</v>
      </c>
      <c r="C5987" s="99" t="s">
        <v>741</v>
      </c>
    </row>
    <row r="5988" spans="1:3" ht="30">
      <c r="A5988" s="311"/>
      <c r="B5988" s="311"/>
      <c r="C5988" s="100" t="s">
        <v>2966</v>
      </c>
    </row>
    <row r="5989" spans="1:3" ht="30">
      <c r="A5989" s="311"/>
      <c r="B5989" s="311"/>
      <c r="C5989" s="100" t="s">
        <v>2967</v>
      </c>
    </row>
    <row r="5990" spans="1:3" ht="75">
      <c r="A5990" s="311"/>
      <c r="B5990" s="311"/>
      <c r="C5990" s="100" t="s">
        <v>2968</v>
      </c>
    </row>
    <row r="5991" spans="1:3" ht="45">
      <c r="A5991" s="311"/>
      <c r="B5991" s="311"/>
      <c r="C5991" s="100" t="s">
        <v>2969</v>
      </c>
    </row>
    <row r="5992" spans="1:3" ht="45">
      <c r="A5992" s="311"/>
      <c r="B5992" s="311"/>
      <c r="C5992" s="100" t="s">
        <v>2934</v>
      </c>
    </row>
    <row r="5993" spans="1:3" ht="30">
      <c r="A5993" s="311"/>
      <c r="B5993" s="311"/>
      <c r="C5993" s="100" t="s">
        <v>2970</v>
      </c>
    </row>
    <row r="5994" spans="1:3">
      <c r="A5994" s="311"/>
      <c r="B5994" s="311"/>
      <c r="C5994" s="100" t="s">
        <v>2936</v>
      </c>
    </row>
    <row r="5995" spans="1:3">
      <c r="A5995" s="311"/>
      <c r="B5995" s="311"/>
      <c r="C5995" s="100" t="s">
        <v>2937</v>
      </c>
    </row>
    <row r="5996" spans="1:3" ht="30">
      <c r="A5996" s="311"/>
      <c r="B5996" s="311"/>
      <c r="C5996" s="100" t="s">
        <v>2938</v>
      </c>
    </row>
    <row r="5997" spans="1:3">
      <c r="A5997" s="311"/>
      <c r="B5997" s="311"/>
      <c r="C5997" s="100" t="s">
        <v>2939</v>
      </c>
    </row>
    <row r="5998" spans="1:3">
      <c r="A5998" s="311"/>
      <c r="B5998" s="311"/>
      <c r="C5998" s="100" t="s">
        <v>2940</v>
      </c>
    </row>
    <row r="5999" spans="1:3">
      <c r="A5999" s="311"/>
      <c r="B5999" s="311"/>
      <c r="C5999" s="100" t="s">
        <v>2941</v>
      </c>
    </row>
    <row r="6000" spans="1:3">
      <c r="A6000" s="311"/>
      <c r="B6000" s="311"/>
      <c r="C6000" s="100" t="s">
        <v>2942</v>
      </c>
    </row>
    <row r="6001" spans="1:3">
      <c r="A6001" s="311"/>
      <c r="B6001" s="311"/>
      <c r="C6001" s="100" t="s">
        <v>2943</v>
      </c>
    </row>
    <row r="6002" spans="1:3">
      <c r="A6002" s="311"/>
      <c r="B6002" s="311"/>
      <c r="C6002" s="100" t="s">
        <v>2944</v>
      </c>
    </row>
    <row r="6003" spans="1:3">
      <c r="A6003" s="311"/>
      <c r="B6003" s="311"/>
      <c r="C6003" s="100" t="s">
        <v>2945</v>
      </c>
    </row>
    <row r="6004" spans="1:3">
      <c r="A6004" s="311"/>
      <c r="B6004" s="311"/>
      <c r="C6004" s="100" t="s">
        <v>2946</v>
      </c>
    </row>
    <row r="6005" spans="1:3">
      <c r="A6005" s="311"/>
      <c r="B6005" s="311"/>
      <c r="C6005" s="100" t="s">
        <v>2561</v>
      </c>
    </row>
    <row r="6006" spans="1:3">
      <c r="A6006" s="311"/>
      <c r="B6006" s="311"/>
      <c r="C6006" s="100" t="s">
        <v>2947</v>
      </c>
    </row>
    <row r="6007" spans="1:3">
      <c r="A6007" s="311"/>
      <c r="B6007" s="311"/>
      <c r="C6007" s="100" t="s">
        <v>2827</v>
      </c>
    </row>
    <row r="6008" spans="1:3">
      <c r="A6008" s="311"/>
      <c r="B6008" s="311"/>
      <c r="C6008" s="100" t="s">
        <v>2948</v>
      </c>
    </row>
    <row r="6009" spans="1:3">
      <c r="A6009" s="311"/>
      <c r="B6009" s="311"/>
      <c r="C6009" s="100" t="s">
        <v>2971</v>
      </c>
    </row>
    <row r="6010" spans="1:3">
      <c r="A6010" s="311"/>
      <c r="B6010" s="311"/>
      <c r="C6010" s="100" t="s">
        <v>2972</v>
      </c>
    </row>
    <row r="6011" spans="1:3">
      <c r="A6011" s="311"/>
      <c r="B6011" s="311"/>
      <c r="C6011" s="100" t="s">
        <v>2951</v>
      </c>
    </row>
    <row r="6012" spans="1:3">
      <c r="A6012" s="311"/>
      <c r="B6012" s="311"/>
      <c r="C6012" s="100" t="s">
        <v>2952</v>
      </c>
    </row>
    <row r="6013" spans="1:3">
      <c r="A6013" s="311"/>
      <c r="B6013" s="311"/>
      <c r="C6013" s="100" t="s">
        <v>1392</v>
      </c>
    </row>
    <row r="6014" spans="1:3">
      <c r="A6014" s="311"/>
      <c r="B6014" s="311"/>
      <c r="C6014" s="100" t="s">
        <v>2953</v>
      </c>
    </row>
    <row r="6015" spans="1:3">
      <c r="A6015" s="311"/>
      <c r="B6015" s="311"/>
      <c r="C6015" s="100" t="s">
        <v>2954</v>
      </c>
    </row>
    <row r="6016" spans="1:3">
      <c r="A6016" s="311"/>
      <c r="B6016" s="311"/>
      <c r="C6016" s="100" t="s">
        <v>2955</v>
      </c>
    </row>
    <row r="6017" spans="1:3">
      <c r="A6017" s="311"/>
      <c r="B6017" s="311"/>
      <c r="C6017" s="100" t="s">
        <v>2956</v>
      </c>
    </row>
    <row r="6018" spans="1:3">
      <c r="A6018" s="311"/>
      <c r="B6018" s="311"/>
      <c r="C6018" s="100" t="s">
        <v>2957</v>
      </c>
    </row>
    <row r="6019" spans="1:3">
      <c r="A6019" s="311"/>
      <c r="B6019" s="311"/>
      <c r="C6019" s="100" t="s">
        <v>2958</v>
      </c>
    </row>
    <row r="6020" spans="1:3">
      <c r="A6020" s="311"/>
      <c r="B6020" s="311"/>
      <c r="C6020" s="100" t="s">
        <v>2959</v>
      </c>
    </row>
    <row r="6021" spans="1:3">
      <c r="A6021" s="311"/>
      <c r="B6021" s="311"/>
      <c r="C6021" s="100" t="s">
        <v>2960</v>
      </c>
    </row>
    <row r="6022" spans="1:3">
      <c r="A6022" s="311"/>
      <c r="B6022" s="311"/>
      <c r="C6022" s="100" t="s">
        <v>2961</v>
      </c>
    </row>
    <row r="6023" spans="1:3">
      <c r="A6023" s="311"/>
      <c r="B6023" s="311"/>
      <c r="C6023" s="100" t="s">
        <v>2962</v>
      </c>
    </row>
    <row r="6024" spans="1:3">
      <c r="A6024" s="311"/>
      <c r="B6024" s="311"/>
      <c r="C6024" s="100" t="s">
        <v>2963</v>
      </c>
    </row>
    <row r="6025" spans="1:3">
      <c r="A6025" s="311"/>
      <c r="B6025" s="311"/>
      <c r="C6025" s="100" t="s">
        <v>2964</v>
      </c>
    </row>
    <row r="6026" spans="1:3">
      <c r="A6026" s="311"/>
      <c r="B6026" s="311"/>
      <c r="C6026" s="100" t="s">
        <v>2973</v>
      </c>
    </row>
    <row r="6027" spans="1:3">
      <c r="A6027" s="311"/>
      <c r="B6027" s="311"/>
      <c r="C6027" s="100" t="s">
        <v>1355</v>
      </c>
    </row>
    <row r="6028" spans="1:3" ht="60">
      <c r="A6028" s="311"/>
      <c r="B6028" s="311"/>
      <c r="C6028" s="100" t="s">
        <v>2974</v>
      </c>
    </row>
    <row r="6029" spans="1:3">
      <c r="A6029" s="311"/>
      <c r="B6029" s="311"/>
      <c r="C6029" s="100" t="s">
        <v>2015</v>
      </c>
    </row>
    <row r="6030" spans="1:3">
      <c r="A6030" s="311"/>
      <c r="B6030" s="311"/>
      <c r="C6030" s="100" t="s">
        <v>1955</v>
      </c>
    </row>
    <row r="6031" spans="1:3">
      <c r="A6031" s="311"/>
      <c r="B6031" s="311"/>
      <c r="C6031" s="100" t="s">
        <v>2010</v>
      </c>
    </row>
    <row r="6032" spans="1:3">
      <c r="A6032" s="311"/>
      <c r="B6032" s="311"/>
      <c r="C6032" s="100" t="s">
        <v>2011</v>
      </c>
    </row>
    <row r="6033" spans="1:3">
      <c r="A6033" s="311"/>
      <c r="B6033" s="311"/>
      <c r="C6033" s="100" t="s">
        <v>2012</v>
      </c>
    </row>
    <row r="6034" spans="1:3">
      <c r="A6034" s="311"/>
      <c r="B6034" s="311"/>
      <c r="C6034" s="100" t="s">
        <v>1475</v>
      </c>
    </row>
    <row r="6035" spans="1:3" ht="45.75" thickBot="1">
      <c r="A6035" s="312"/>
      <c r="B6035" s="312"/>
      <c r="C6035" s="95" t="s">
        <v>2887</v>
      </c>
    </row>
    <row r="6036" spans="1:3">
      <c r="A6036" s="310" t="s">
        <v>742</v>
      </c>
      <c r="B6036" s="310" t="s">
        <v>25</v>
      </c>
      <c r="C6036" s="99" t="s">
        <v>743</v>
      </c>
    </row>
    <row r="6037" spans="1:3" ht="30">
      <c r="A6037" s="311"/>
      <c r="B6037" s="311"/>
      <c r="C6037" s="100" t="s">
        <v>2975</v>
      </c>
    </row>
    <row r="6038" spans="1:3">
      <c r="A6038" s="311"/>
      <c r="B6038" s="311"/>
      <c r="C6038" s="100" t="s">
        <v>2390</v>
      </c>
    </row>
    <row r="6039" spans="1:3">
      <c r="A6039" s="311"/>
      <c r="B6039" s="311"/>
      <c r="C6039" s="100" t="s">
        <v>2496</v>
      </c>
    </row>
    <row r="6040" spans="1:3">
      <c r="A6040" s="311"/>
      <c r="B6040" s="311"/>
      <c r="C6040" s="100" t="s">
        <v>2773</v>
      </c>
    </row>
    <row r="6041" spans="1:3">
      <c r="A6041" s="311"/>
      <c r="B6041" s="311"/>
      <c r="C6041" s="100" t="s">
        <v>2775</v>
      </c>
    </row>
    <row r="6042" spans="1:3">
      <c r="A6042" s="311"/>
      <c r="B6042" s="311"/>
      <c r="C6042" s="100" t="s">
        <v>2976</v>
      </c>
    </row>
    <row r="6043" spans="1:3">
      <c r="A6043" s="311"/>
      <c r="B6043" s="311"/>
      <c r="C6043" s="100" t="s">
        <v>2011</v>
      </c>
    </row>
    <row r="6044" spans="1:3">
      <c r="A6044" s="311"/>
      <c r="B6044" s="311"/>
      <c r="C6044" s="100" t="s">
        <v>2779</v>
      </c>
    </row>
    <row r="6045" spans="1:3">
      <c r="A6045" s="311"/>
      <c r="B6045" s="311"/>
      <c r="C6045" s="100" t="s">
        <v>2392</v>
      </c>
    </row>
    <row r="6046" spans="1:3">
      <c r="A6046" s="311"/>
      <c r="B6046" s="311"/>
      <c r="C6046" s="100" t="s">
        <v>2977</v>
      </c>
    </row>
    <row r="6047" spans="1:3" ht="45">
      <c r="A6047" s="311"/>
      <c r="B6047" s="311"/>
      <c r="C6047" s="100" t="s">
        <v>2978</v>
      </c>
    </row>
    <row r="6048" spans="1:3" ht="45">
      <c r="A6048" s="311"/>
      <c r="B6048" s="311"/>
      <c r="C6048" s="100" t="s">
        <v>2979</v>
      </c>
    </row>
    <row r="6049" spans="1:3">
      <c r="A6049" s="311"/>
      <c r="B6049" s="311"/>
      <c r="C6049" s="100" t="s">
        <v>2506</v>
      </c>
    </row>
    <row r="6050" spans="1:3">
      <c r="A6050" s="311"/>
      <c r="B6050" s="311"/>
      <c r="C6050" s="100" t="s">
        <v>2980</v>
      </c>
    </row>
    <row r="6051" spans="1:3">
      <c r="A6051" s="311"/>
      <c r="B6051" s="311"/>
      <c r="C6051" s="100" t="s">
        <v>2981</v>
      </c>
    </row>
    <row r="6052" spans="1:3" ht="45">
      <c r="A6052" s="311"/>
      <c r="B6052" s="311"/>
      <c r="C6052" s="100" t="s">
        <v>2982</v>
      </c>
    </row>
    <row r="6053" spans="1:3" ht="75">
      <c r="A6053" s="311"/>
      <c r="B6053" s="311"/>
      <c r="C6053" s="100" t="s">
        <v>2983</v>
      </c>
    </row>
    <row r="6054" spans="1:3">
      <c r="A6054" s="311"/>
      <c r="B6054" s="311"/>
      <c r="C6054" s="100" t="s">
        <v>2984</v>
      </c>
    </row>
    <row r="6055" spans="1:3">
      <c r="A6055" s="311"/>
      <c r="B6055" s="311"/>
      <c r="C6055" s="100" t="s">
        <v>2985</v>
      </c>
    </row>
    <row r="6056" spans="1:3" ht="45">
      <c r="A6056" s="311"/>
      <c r="B6056" s="311"/>
      <c r="C6056" s="100" t="s">
        <v>2986</v>
      </c>
    </row>
    <row r="6057" spans="1:3">
      <c r="A6057" s="311"/>
      <c r="B6057" s="311"/>
      <c r="C6057" s="100" t="s">
        <v>2987</v>
      </c>
    </row>
    <row r="6058" spans="1:3">
      <c r="A6058" s="311"/>
      <c r="B6058" s="311"/>
      <c r="C6058" s="100" t="s">
        <v>2988</v>
      </c>
    </row>
    <row r="6059" spans="1:3">
      <c r="A6059" s="311"/>
      <c r="B6059" s="311"/>
      <c r="C6059" s="100" t="s">
        <v>2989</v>
      </c>
    </row>
    <row r="6060" spans="1:3">
      <c r="A6060" s="311"/>
      <c r="B6060" s="311"/>
      <c r="C6060" s="100" t="s">
        <v>2990</v>
      </c>
    </row>
    <row r="6061" spans="1:3">
      <c r="A6061" s="311"/>
      <c r="B6061" s="311"/>
      <c r="C6061" s="100" t="s">
        <v>2798</v>
      </c>
    </row>
    <row r="6062" spans="1:3">
      <c r="A6062" s="311"/>
      <c r="B6062" s="311"/>
      <c r="C6062" s="100" t="s">
        <v>2991</v>
      </c>
    </row>
    <row r="6063" spans="1:3">
      <c r="A6063" s="311"/>
      <c r="B6063" s="311"/>
      <c r="C6063" s="100" t="s">
        <v>2992</v>
      </c>
    </row>
    <row r="6064" spans="1:3">
      <c r="A6064" s="311"/>
      <c r="B6064" s="311"/>
      <c r="C6064" s="100" t="s">
        <v>2993</v>
      </c>
    </row>
    <row r="6065" spans="1:3" ht="45">
      <c r="A6065" s="311"/>
      <c r="B6065" s="311"/>
      <c r="C6065" s="100" t="s">
        <v>2994</v>
      </c>
    </row>
    <row r="6066" spans="1:3" ht="60">
      <c r="A6066" s="311"/>
      <c r="B6066" s="311"/>
      <c r="C6066" s="100" t="s">
        <v>2363</v>
      </c>
    </row>
    <row r="6067" spans="1:3">
      <c r="A6067" s="311"/>
      <c r="B6067" s="311"/>
      <c r="C6067" s="100" t="s">
        <v>2995</v>
      </c>
    </row>
    <row r="6068" spans="1:3">
      <c r="A6068" s="311"/>
      <c r="B6068" s="311"/>
      <c r="C6068" s="100" t="s">
        <v>2010</v>
      </c>
    </row>
    <row r="6069" spans="1:3">
      <c r="A6069" s="311"/>
      <c r="B6069" s="311"/>
      <c r="C6069" s="100" t="s">
        <v>2011</v>
      </c>
    </row>
    <row r="6070" spans="1:3">
      <c r="A6070" s="311"/>
      <c r="B6070" s="311"/>
      <c r="C6070" s="100" t="s">
        <v>2012</v>
      </c>
    </row>
    <row r="6071" spans="1:3">
      <c r="A6071" s="311"/>
      <c r="B6071" s="311"/>
      <c r="C6071" s="100" t="s">
        <v>1475</v>
      </c>
    </row>
    <row r="6072" spans="1:3" ht="45.75" thickBot="1">
      <c r="A6072" s="312"/>
      <c r="B6072" s="312"/>
      <c r="C6072" s="95" t="s">
        <v>2887</v>
      </c>
    </row>
    <row r="6073" spans="1:3">
      <c r="A6073" s="310" t="s">
        <v>744</v>
      </c>
      <c r="B6073" s="310" t="s">
        <v>25</v>
      </c>
      <c r="C6073" s="99" t="s">
        <v>745</v>
      </c>
    </row>
    <row r="6074" spans="1:3" ht="30">
      <c r="A6074" s="311"/>
      <c r="B6074" s="311"/>
      <c r="C6074" s="100" t="s">
        <v>2996</v>
      </c>
    </row>
    <row r="6075" spans="1:3">
      <c r="A6075" s="311"/>
      <c r="B6075" s="311"/>
      <c r="C6075" s="100" t="s">
        <v>2390</v>
      </c>
    </row>
    <row r="6076" spans="1:3">
      <c r="A6076" s="311"/>
      <c r="B6076" s="311"/>
      <c r="C6076" s="100" t="s">
        <v>2496</v>
      </c>
    </row>
    <row r="6077" spans="1:3">
      <c r="A6077" s="311"/>
      <c r="B6077" s="311"/>
      <c r="C6077" s="100" t="s">
        <v>2773</v>
      </c>
    </row>
    <row r="6078" spans="1:3">
      <c r="A6078" s="311"/>
      <c r="B6078" s="311"/>
      <c r="C6078" s="100" t="s">
        <v>2775</v>
      </c>
    </row>
    <row r="6079" spans="1:3">
      <c r="A6079" s="311"/>
      <c r="B6079" s="311"/>
      <c r="C6079" s="100" t="s">
        <v>2976</v>
      </c>
    </row>
    <row r="6080" spans="1:3">
      <c r="A6080" s="311"/>
      <c r="B6080" s="311"/>
      <c r="C6080" s="100" t="s">
        <v>2011</v>
      </c>
    </row>
    <row r="6081" spans="1:3">
      <c r="A6081" s="311"/>
      <c r="B6081" s="311"/>
      <c r="C6081" s="100" t="s">
        <v>2779</v>
      </c>
    </row>
    <row r="6082" spans="1:3">
      <c r="A6082" s="311"/>
      <c r="B6082" s="311"/>
      <c r="C6082" s="100" t="s">
        <v>2392</v>
      </c>
    </row>
    <row r="6083" spans="1:3">
      <c r="A6083" s="311"/>
      <c r="B6083" s="311"/>
      <c r="C6083" s="100" t="s">
        <v>2977</v>
      </c>
    </row>
    <row r="6084" spans="1:3" ht="45">
      <c r="A6084" s="311"/>
      <c r="B6084" s="311"/>
      <c r="C6084" s="100" t="s">
        <v>2978</v>
      </c>
    </row>
    <row r="6085" spans="1:3" ht="45">
      <c r="A6085" s="311"/>
      <c r="B6085" s="311"/>
      <c r="C6085" s="100" t="s">
        <v>2979</v>
      </c>
    </row>
    <row r="6086" spans="1:3">
      <c r="A6086" s="311"/>
      <c r="B6086" s="311"/>
      <c r="C6086" s="100" t="s">
        <v>2506</v>
      </c>
    </row>
    <row r="6087" spans="1:3">
      <c r="A6087" s="311"/>
      <c r="B6087" s="311"/>
      <c r="C6087" s="100" t="s">
        <v>2980</v>
      </c>
    </row>
    <row r="6088" spans="1:3">
      <c r="A6088" s="311"/>
      <c r="B6088" s="311"/>
      <c r="C6088" s="100" t="s">
        <v>2981</v>
      </c>
    </row>
    <row r="6089" spans="1:3" ht="45">
      <c r="A6089" s="311"/>
      <c r="B6089" s="311"/>
      <c r="C6089" s="100" t="s">
        <v>2982</v>
      </c>
    </row>
    <row r="6090" spans="1:3" ht="75">
      <c r="A6090" s="311"/>
      <c r="B6090" s="311"/>
      <c r="C6090" s="100" t="s">
        <v>2983</v>
      </c>
    </row>
    <row r="6091" spans="1:3">
      <c r="A6091" s="311"/>
      <c r="B6091" s="311"/>
      <c r="C6091" s="100" t="s">
        <v>2984</v>
      </c>
    </row>
    <row r="6092" spans="1:3">
      <c r="A6092" s="311"/>
      <c r="B6092" s="311"/>
      <c r="C6092" s="100" t="s">
        <v>2985</v>
      </c>
    </row>
    <row r="6093" spans="1:3" ht="45">
      <c r="A6093" s="311"/>
      <c r="B6093" s="311"/>
      <c r="C6093" s="100" t="s">
        <v>2986</v>
      </c>
    </row>
    <row r="6094" spans="1:3">
      <c r="A6094" s="311"/>
      <c r="B6094" s="311"/>
      <c r="C6094" s="100" t="s">
        <v>2987</v>
      </c>
    </row>
    <row r="6095" spans="1:3">
      <c r="A6095" s="311"/>
      <c r="B6095" s="311"/>
      <c r="C6095" s="100" t="s">
        <v>2988</v>
      </c>
    </row>
    <row r="6096" spans="1:3">
      <c r="A6096" s="311"/>
      <c r="B6096" s="311"/>
      <c r="C6096" s="100" t="s">
        <v>2989</v>
      </c>
    </row>
    <row r="6097" spans="1:3">
      <c r="A6097" s="311"/>
      <c r="B6097" s="311"/>
      <c r="C6097" s="100" t="s">
        <v>2990</v>
      </c>
    </row>
    <row r="6098" spans="1:3">
      <c r="A6098" s="311"/>
      <c r="B6098" s="311"/>
      <c r="C6098" s="100" t="s">
        <v>2798</v>
      </c>
    </row>
    <row r="6099" spans="1:3">
      <c r="A6099" s="311"/>
      <c r="B6099" s="311"/>
      <c r="C6099" s="100" t="s">
        <v>2991</v>
      </c>
    </row>
    <row r="6100" spans="1:3">
      <c r="A6100" s="311"/>
      <c r="B6100" s="311"/>
      <c r="C6100" s="100" t="s">
        <v>2992</v>
      </c>
    </row>
    <row r="6101" spans="1:3">
      <c r="A6101" s="311"/>
      <c r="B6101" s="311"/>
      <c r="C6101" s="100" t="s">
        <v>2993</v>
      </c>
    </row>
    <row r="6102" spans="1:3" ht="45">
      <c r="A6102" s="311"/>
      <c r="B6102" s="311"/>
      <c r="C6102" s="100" t="s">
        <v>2994</v>
      </c>
    </row>
    <row r="6103" spans="1:3" ht="60">
      <c r="A6103" s="311"/>
      <c r="B6103" s="311"/>
      <c r="C6103" s="100" t="s">
        <v>2363</v>
      </c>
    </row>
    <row r="6104" spans="1:3">
      <c r="A6104" s="311"/>
      <c r="B6104" s="311"/>
      <c r="C6104" s="100" t="s">
        <v>2995</v>
      </c>
    </row>
    <row r="6105" spans="1:3">
      <c r="A6105" s="311"/>
      <c r="B6105" s="311"/>
      <c r="C6105" s="100" t="s">
        <v>2010</v>
      </c>
    </row>
    <row r="6106" spans="1:3">
      <c r="A6106" s="311"/>
      <c r="B6106" s="311"/>
      <c r="C6106" s="100" t="s">
        <v>2011</v>
      </c>
    </row>
    <row r="6107" spans="1:3">
      <c r="A6107" s="311"/>
      <c r="B6107" s="311"/>
      <c r="C6107" s="100" t="s">
        <v>2012</v>
      </c>
    </row>
    <row r="6108" spans="1:3">
      <c r="A6108" s="311"/>
      <c r="B6108" s="311"/>
      <c r="C6108" s="100" t="s">
        <v>1475</v>
      </c>
    </row>
    <row r="6109" spans="1:3" ht="45.75" thickBot="1">
      <c r="A6109" s="312"/>
      <c r="B6109" s="312"/>
      <c r="C6109" s="95" t="s">
        <v>2887</v>
      </c>
    </row>
    <row r="6110" spans="1:3">
      <c r="A6110" s="310" t="s">
        <v>746</v>
      </c>
      <c r="B6110" s="310" t="s">
        <v>25</v>
      </c>
      <c r="C6110" s="99" t="s">
        <v>747</v>
      </c>
    </row>
    <row r="6111" spans="1:3" ht="30">
      <c r="A6111" s="311"/>
      <c r="B6111" s="311"/>
      <c r="C6111" s="100" t="s">
        <v>2997</v>
      </c>
    </row>
    <row r="6112" spans="1:3" ht="45">
      <c r="A6112" s="311"/>
      <c r="B6112" s="311"/>
      <c r="C6112" s="100" t="s">
        <v>2998</v>
      </c>
    </row>
    <row r="6113" spans="1:3">
      <c r="A6113" s="311"/>
      <c r="B6113" s="311"/>
      <c r="C6113" s="100" t="s">
        <v>2915</v>
      </c>
    </row>
    <row r="6114" spans="1:3">
      <c r="A6114" s="311"/>
      <c r="B6114" s="311"/>
      <c r="C6114" s="100" t="s">
        <v>2999</v>
      </c>
    </row>
    <row r="6115" spans="1:3">
      <c r="A6115" s="311"/>
      <c r="B6115" s="311"/>
      <c r="C6115" s="100" t="s">
        <v>2859</v>
      </c>
    </row>
    <row r="6116" spans="1:3">
      <c r="A6116" s="311"/>
      <c r="B6116" s="311"/>
      <c r="C6116" s="100" t="s">
        <v>3000</v>
      </c>
    </row>
    <row r="6117" spans="1:3" ht="30">
      <c r="A6117" s="311"/>
      <c r="B6117" s="311"/>
      <c r="C6117" s="100" t="s">
        <v>3001</v>
      </c>
    </row>
    <row r="6118" spans="1:3">
      <c r="A6118" s="311"/>
      <c r="B6118" s="311"/>
      <c r="C6118" s="100" t="s">
        <v>2864</v>
      </c>
    </row>
    <row r="6119" spans="1:3">
      <c r="A6119" s="311"/>
      <c r="B6119" s="311"/>
      <c r="C6119" s="100" t="s">
        <v>2867</v>
      </c>
    </row>
    <row r="6120" spans="1:3">
      <c r="A6120" s="311"/>
      <c r="B6120" s="311"/>
      <c r="C6120" s="100" t="s">
        <v>3002</v>
      </c>
    </row>
    <row r="6121" spans="1:3" ht="30">
      <c r="A6121" s="311"/>
      <c r="B6121" s="311"/>
      <c r="C6121" s="100" t="s">
        <v>3003</v>
      </c>
    </row>
    <row r="6122" spans="1:3">
      <c r="A6122" s="311"/>
      <c r="B6122" s="311"/>
      <c r="C6122" s="100" t="s">
        <v>3004</v>
      </c>
    </row>
    <row r="6123" spans="1:3">
      <c r="A6123" s="311"/>
      <c r="B6123" s="311"/>
      <c r="C6123" s="100" t="s">
        <v>2872</v>
      </c>
    </row>
    <row r="6124" spans="1:3" ht="30">
      <c r="A6124" s="311"/>
      <c r="B6124" s="311"/>
      <c r="C6124" s="100" t="s">
        <v>3005</v>
      </c>
    </row>
    <row r="6125" spans="1:3">
      <c r="A6125" s="311"/>
      <c r="B6125" s="311"/>
      <c r="C6125" s="100" t="s">
        <v>3006</v>
      </c>
    </row>
    <row r="6126" spans="1:3">
      <c r="A6126" s="311"/>
      <c r="B6126" s="311"/>
      <c r="C6126" s="100" t="s">
        <v>3007</v>
      </c>
    </row>
    <row r="6127" spans="1:3">
      <c r="A6127" s="311"/>
      <c r="B6127" s="311"/>
      <c r="C6127" s="100" t="s">
        <v>3008</v>
      </c>
    </row>
    <row r="6128" spans="1:3">
      <c r="A6128" s="311"/>
      <c r="B6128" s="311"/>
      <c r="C6128" s="100" t="s">
        <v>3009</v>
      </c>
    </row>
    <row r="6129" spans="1:3">
      <c r="A6129" s="311"/>
      <c r="B6129" s="311"/>
      <c r="C6129" s="100" t="s">
        <v>3010</v>
      </c>
    </row>
    <row r="6130" spans="1:3">
      <c r="A6130" s="311"/>
      <c r="B6130" s="311"/>
      <c r="C6130" s="100" t="s">
        <v>1355</v>
      </c>
    </row>
    <row r="6131" spans="1:3" ht="60">
      <c r="A6131" s="311"/>
      <c r="B6131" s="311"/>
      <c r="C6131" s="100" t="s">
        <v>2363</v>
      </c>
    </row>
    <row r="6132" spans="1:3">
      <c r="A6132" s="311"/>
      <c r="B6132" s="311"/>
      <c r="C6132" s="100" t="s">
        <v>1955</v>
      </c>
    </row>
    <row r="6133" spans="1:3">
      <c r="A6133" s="311"/>
      <c r="B6133" s="311"/>
      <c r="C6133" s="100" t="s">
        <v>2010</v>
      </c>
    </row>
    <row r="6134" spans="1:3">
      <c r="A6134" s="311"/>
      <c r="B6134" s="311"/>
      <c r="C6134" s="100" t="s">
        <v>2011</v>
      </c>
    </row>
    <row r="6135" spans="1:3">
      <c r="A6135" s="311"/>
      <c r="B6135" s="311"/>
      <c r="C6135" s="100" t="s">
        <v>2012</v>
      </c>
    </row>
    <row r="6136" spans="1:3">
      <c r="A6136" s="311"/>
      <c r="B6136" s="311"/>
      <c r="C6136" s="100" t="s">
        <v>1475</v>
      </c>
    </row>
    <row r="6137" spans="1:3" ht="45.75" thickBot="1">
      <c r="A6137" s="312"/>
      <c r="B6137" s="312"/>
      <c r="C6137" s="95" t="s">
        <v>2887</v>
      </c>
    </row>
    <row r="6138" spans="1:3">
      <c r="A6138" s="310" t="s">
        <v>748</v>
      </c>
      <c r="B6138" s="310" t="s">
        <v>25</v>
      </c>
      <c r="C6138" s="99" t="s">
        <v>749</v>
      </c>
    </row>
    <row r="6139" spans="1:3" ht="30">
      <c r="A6139" s="311"/>
      <c r="B6139" s="311"/>
      <c r="C6139" s="100" t="s">
        <v>3011</v>
      </c>
    </row>
    <row r="6140" spans="1:3" ht="75">
      <c r="A6140" s="311"/>
      <c r="B6140" s="311"/>
      <c r="C6140" s="100" t="s">
        <v>3012</v>
      </c>
    </row>
    <row r="6141" spans="1:3" ht="75">
      <c r="A6141" s="311"/>
      <c r="B6141" s="311"/>
      <c r="C6141" s="100" t="s">
        <v>3013</v>
      </c>
    </row>
    <row r="6142" spans="1:3" ht="45">
      <c r="A6142" s="311"/>
      <c r="B6142" s="311"/>
      <c r="C6142" s="100" t="s">
        <v>3014</v>
      </c>
    </row>
    <row r="6143" spans="1:3">
      <c r="A6143" s="311"/>
      <c r="B6143" s="311"/>
      <c r="C6143" s="100" t="s">
        <v>1355</v>
      </c>
    </row>
    <row r="6144" spans="1:3" ht="60">
      <c r="A6144" s="311"/>
      <c r="B6144" s="311"/>
      <c r="C6144" s="100" t="s">
        <v>2363</v>
      </c>
    </row>
    <row r="6145" spans="1:3">
      <c r="A6145" s="311"/>
      <c r="B6145" s="311"/>
      <c r="C6145" s="100" t="s">
        <v>1955</v>
      </c>
    </row>
    <row r="6146" spans="1:3">
      <c r="A6146" s="311"/>
      <c r="B6146" s="311"/>
      <c r="C6146" s="100" t="s">
        <v>2010</v>
      </c>
    </row>
    <row r="6147" spans="1:3">
      <c r="A6147" s="311"/>
      <c r="B6147" s="311"/>
      <c r="C6147" s="100" t="s">
        <v>2011</v>
      </c>
    </row>
    <row r="6148" spans="1:3">
      <c r="A6148" s="311"/>
      <c r="B6148" s="311"/>
      <c r="C6148" s="100" t="s">
        <v>2012</v>
      </c>
    </row>
    <row r="6149" spans="1:3">
      <c r="A6149" s="311"/>
      <c r="B6149" s="311"/>
      <c r="C6149" s="100" t="s">
        <v>1475</v>
      </c>
    </row>
    <row r="6150" spans="1:3" ht="45.75" thickBot="1">
      <c r="A6150" s="312"/>
      <c r="B6150" s="312"/>
      <c r="C6150" s="95" t="s">
        <v>2199</v>
      </c>
    </row>
    <row r="6151" spans="1:3">
      <c r="A6151" s="310" t="s">
        <v>750</v>
      </c>
      <c r="B6151" s="310" t="s">
        <v>25</v>
      </c>
      <c r="C6151" s="99" t="s">
        <v>751</v>
      </c>
    </row>
    <row r="6152" spans="1:3" ht="30">
      <c r="A6152" s="311"/>
      <c r="B6152" s="311"/>
      <c r="C6152" s="100" t="s">
        <v>3015</v>
      </c>
    </row>
    <row r="6153" spans="1:3" ht="45">
      <c r="A6153" s="311"/>
      <c r="B6153" s="311"/>
      <c r="C6153" s="100" t="s">
        <v>3016</v>
      </c>
    </row>
    <row r="6154" spans="1:3" ht="45">
      <c r="A6154" s="311"/>
      <c r="B6154" s="311"/>
      <c r="C6154" s="100" t="s">
        <v>3017</v>
      </c>
    </row>
    <row r="6155" spans="1:3">
      <c r="A6155" s="311"/>
      <c r="B6155" s="311"/>
      <c r="C6155" s="100" t="s">
        <v>3018</v>
      </c>
    </row>
    <row r="6156" spans="1:3">
      <c r="A6156" s="311"/>
      <c r="B6156" s="311"/>
      <c r="C6156" s="100" t="s">
        <v>3019</v>
      </c>
    </row>
    <row r="6157" spans="1:3">
      <c r="A6157" s="311"/>
      <c r="B6157" s="311"/>
      <c r="C6157" s="100" t="s">
        <v>3020</v>
      </c>
    </row>
    <row r="6158" spans="1:3">
      <c r="A6158" s="311"/>
      <c r="B6158" s="311"/>
      <c r="C6158" s="100" t="s">
        <v>3021</v>
      </c>
    </row>
    <row r="6159" spans="1:3">
      <c r="A6159" s="311"/>
      <c r="B6159" s="311"/>
      <c r="C6159" s="100" t="s">
        <v>3022</v>
      </c>
    </row>
    <row r="6160" spans="1:3">
      <c r="A6160" s="311"/>
      <c r="B6160" s="311"/>
      <c r="C6160" s="100" t="s">
        <v>3023</v>
      </c>
    </row>
    <row r="6161" spans="1:3">
      <c r="A6161" s="311"/>
      <c r="B6161" s="311"/>
      <c r="C6161" s="100" t="s">
        <v>3024</v>
      </c>
    </row>
    <row r="6162" spans="1:3" ht="30">
      <c r="A6162" s="311"/>
      <c r="B6162" s="311"/>
      <c r="C6162" s="100" t="s">
        <v>3025</v>
      </c>
    </row>
    <row r="6163" spans="1:3" ht="30">
      <c r="A6163" s="311"/>
      <c r="B6163" s="311"/>
      <c r="C6163" s="100" t="s">
        <v>3026</v>
      </c>
    </row>
    <row r="6164" spans="1:3">
      <c r="A6164" s="311"/>
      <c r="B6164" s="311"/>
      <c r="C6164" s="100" t="s">
        <v>1355</v>
      </c>
    </row>
    <row r="6165" spans="1:3" ht="60">
      <c r="A6165" s="311"/>
      <c r="B6165" s="311"/>
      <c r="C6165" s="100" t="s">
        <v>2363</v>
      </c>
    </row>
    <row r="6166" spans="1:3">
      <c r="A6166" s="311"/>
      <c r="B6166" s="311"/>
      <c r="C6166" s="100" t="s">
        <v>1955</v>
      </c>
    </row>
    <row r="6167" spans="1:3">
      <c r="A6167" s="311"/>
      <c r="B6167" s="311"/>
      <c r="C6167" s="100" t="s">
        <v>2010</v>
      </c>
    </row>
    <row r="6168" spans="1:3">
      <c r="A6168" s="311"/>
      <c r="B6168" s="311"/>
      <c r="C6168" s="100" t="s">
        <v>2011</v>
      </c>
    </row>
    <row r="6169" spans="1:3">
      <c r="A6169" s="311"/>
      <c r="B6169" s="311"/>
      <c r="C6169" s="100" t="s">
        <v>2012</v>
      </c>
    </row>
    <row r="6170" spans="1:3">
      <c r="A6170" s="311"/>
      <c r="B6170" s="311"/>
      <c r="C6170" s="100" t="s">
        <v>1475</v>
      </c>
    </row>
    <row r="6171" spans="1:3" ht="45.75" thickBot="1">
      <c r="A6171" s="312"/>
      <c r="B6171" s="312"/>
      <c r="C6171" s="95" t="s">
        <v>2199</v>
      </c>
    </row>
    <row r="6172" spans="1:3">
      <c r="A6172" s="310" t="s">
        <v>752</v>
      </c>
      <c r="B6172" s="310" t="s">
        <v>25</v>
      </c>
      <c r="C6172" s="99" t="s">
        <v>753</v>
      </c>
    </row>
    <row r="6173" spans="1:3" ht="30">
      <c r="A6173" s="311"/>
      <c r="B6173" s="311"/>
      <c r="C6173" s="100" t="s">
        <v>3027</v>
      </c>
    </row>
    <row r="6174" spans="1:3" ht="45">
      <c r="A6174" s="311"/>
      <c r="B6174" s="311"/>
      <c r="C6174" s="100" t="s">
        <v>3028</v>
      </c>
    </row>
    <row r="6175" spans="1:3" ht="30">
      <c r="A6175" s="311"/>
      <c r="B6175" s="311"/>
      <c r="C6175" s="100" t="s">
        <v>3029</v>
      </c>
    </row>
    <row r="6176" spans="1:3">
      <c r="A6176" s="311"/>
      <c r="B6176" s="311"/>
      <c r="C6176" s="100" t="s">
        <v>3030</v>
      </c>
    </row>
    <row r="6177" spans="1:3">
      <c r="A6177" s="311"/>
      <c r="B6177" s="311"/>
      <c r="C6177" s="100" t="s">
        <v>3031</v>
      </c>
    </row>
    <row r="6178" spans="1:3">
      <c r="A6178" s="311"/>
      <c r="B6178" s="311"/>
      <c r="C6178" s="100" t="s">
        <v>3032</v>
      </c>
    </row>
    <row r="6179" spans="1:3">
      <c r="A6179" s="311"/>
      <c r="B6179" s="311"/>
      <c r="C6179" s="100" t="s">
        <v>3033</v>
      </c>
    </row>
    <row r="6180" spans="1:3">
      <c r="A6180" s="311"/>
      <c r="B6180" s="311"/>
      <c r="C6180" s="100" t="s">
        <v>3034</v>
      </c>
    </row>
    <row r="6181" spans="1:3">
      <c r="A6181" s="311"/>
      <c r="B6181" s="311"/>
      <c r="C6181" s="100" t="s">
        <v>3035</v>
      </c>
    </row>
    <row r="6182" spans="1:3">
      <c r="A6182" s="311"/>
      <c r="B6182" s="311"/>
      <c r="C6182" s="100" t="s">
        <v>3036</v>
      </c>
    </row>
    <row r="6183" spans="1:3">
      <c r="A6183" s="311"/>
      <c r="B6183" s="311"/>
      <c r="C6183" s="100" t="s">
        <v>3037</v>
      </c>
    </row>
    <row r="6184" spans="1:3">
      <c r="A6184" s="311"/>
      <c r="B6184" s="311"/>
      <c r="C6184" s="100" t="s">
        <v>3038</v>
      </c>
    </row>
    <row r="6185" spans="1:3">
      <c r="A6185" s="311"/>
      <c r="B6185" s="311"/>
      <c r="C6185" s="100" t="s">
        <v>3039</v>
      </c>
    </row>
    <row r="6186" spans="1:3" ht="30">
      <c r="A6186" s="311"/>
      <c r="B6186" s="311"/>
      <c r="C6186" s="100" t="s">
        <v>3040</v>
      </c>
    </row>
    <row r="6187" spans="1:3">
      <c r="A6187" s="311"/>
      <c r="B6187" s="311"/>
      <c r="C6187" s="100" t="s">
        <v>3041</v>
      </c>
    </row>
    <row r="6188" spans="1:3">
      <c r="A6188" s="311"/>
      <c r="B6188" s="311"/>
      <c r="C6188" s="100" t="s">
        <v>1355</v>
      </c>
    </row>
    <row r="6189" spans="1:3" ht="60">
      <c r="A6189" s="311"/>
      <c r="B6189" s="311"/>
      <c r="C6189" s="100" t="s">
        <v>2363</v>
      </c>
    </row>
    <row r="6190" spans="1:3">
      <c r="A6190" s="311"/>
      <c r="B6190" s="311"/>
      <c r="C6190" s="100" t="s">
        <v>1955</v>
      </c>
    </row>
    <row r="6191" spans="1:3">
      <c r="A6191" s="311"/>
      <c r="B6191" s="311"/>
      <c r="C6191" s="100" t="s">
        <v>2010</v>
      </c>
    </row>
    <row r="6192" spans="1:3">
      <c r="A6192" s="311"/>
      <c r="B6192" s="311"/>
      <c r="C6192" s="100" t="s">
        <v>2011</v>
      </c>
    </row>
    <row r="6193" spans="1:3">
      <c r="A6193" s="311"/>
      <c r="B6193" s="311"/>
      <c r="C6193" s="100" t="s">
        <v>2012</v>
      </c>
    </row>
    <row r="6194" spans="1:3">
      <c r="A6194" s="311"/>
      <c r="B6194" s="311"/>
      <c r="C6194" s="100" t="s">
        <v>1475</v>
      </c>
    </row>
    <row r="6195" spans="1:3" ht="45.75" thickBot="1">
      <c r="A6195" s="312"/>
      <c r="B6195" s="312"/>
      <c r="C6195" s="95" t="s">
        <v>2199</v>
      </c>
    </row>
    <row r="6196" spans="1:3">
      <c r="A6196" s="310" t="s">
        <v>754</v>
      </c>
      <c r="B6196" s="310" t="s">
        <v>25</v>
      </c>
      <c r="C6196" s="99" t="s">
        <v>755</v>
      </c>
    </row>
    <row r="6197" spans="1:3" ht="30">
      <c r="A6197" s="311"/>
      <c r="B6197" s="311"/>
      <c r="C6197" s="100" t="s">
        <v>3042</v>
      </c>
    </row>
    <row r="6198" spans="1:3" ht="45">
      <c r="A6198" s="311"/>
      <c r="B6198" s="311"/>
      <c r="C6198" s="100" t="s">
        <v>3016</v>
      </c>
    </row>
    <row r="6199" spans="1:3" ht="45">
      <c r="A6199" s="311"/>
      <c r="B6199" s="311"/>
      <c r="C6199" s="100" t="s">
        <v>3043</v>
      </c>
    </row>
    <row r="6200" spans="1:3">
      <c r="A6200" s="311"/>
      <c r="B6200" s="311"/>
      <c r="C6200" s="100" t="s">
        <v>3018</v>
      </c>
    </row>
    <row r="6201" spans="1:3">
      <c r="A6201" s="311"/>
      <c r="B6201" s="311"/>
      <c r="C6201" s="100" t="s">
        <v>3019</v>
      </c>
    </row>
    <row r="6202" spans="1:3">
      <c r="A6202" s="311"/>
      <c r="B6202" s="311"/>
      <c r="C6202" s="100" t="s">
        <v>3020</v>
      </c>
    </row>
    <row r="6203" spans="1:3">
      <c r="A6203" s="311"/>
      <c r="B6203" s="311"/>
      <c r="C6203" s="100" t="s">
        <v>3044</v>
      </c>
    </row>
    <row r="6204" spans="1:3">
      <c r="A6204" s="311"/>
      <c r="B6204" s="311"/>
      <c r="C6204" s="100" t="s">
        <v>3022</v>
      </c>
    </row>
    <row r="6205" spans="1:3">
      <c r="A6205" s="311"/>
      <c r="B6205" s="311"/>
      <c r="C6205" s="100" t="s">
        <v>3023</v>
      </c>
    </row>
    <row r="6206" spans="1:3">
      <c r="A6206" s="311"/>
      <c r="B6206" s="311"/>
      <c r="C6206" s="100" t="s">
        <v>3024</v>
      </c>
    </row>
    <row r="6207" spans="1:3" ht="30">
      <c r="A6207" s="311"/>
      <c r="B6207" s="311"/>
      <c r="C6207" s="100" t="s">
        <v>3025</v>
      </c>
    </row>
    <row r="6208" spans="1:3" ht="30">
      <c r="A6208" s="311"/>
      <c r="B6208" s="311"/>
      <c r="C6208" s="100" t="s">
        <v>3045</v>
      </c>
    </row>
    <row r="6209" spans="1:3">
      <c r="A6209" s="311"/>
      <c r="B6209" s="311"/>
      <c r="C6209" s="100" t="s">
        <v>1355</v>
      </c>
    </row>
    <row r="6210" spans="1:3" ht="60">
      <c r="A6210" s="311"/>
      <c r="B6210" s="311"/>
      <c r="C6210" s="100" t="s">
        <v>2363</v>
      </c>
    </row>
    <row r="6211" spans="1:3">
      <c r="A6211" s="311"/>
      <c r="B6211" s="311"/>
      <c r="C6211" s="100" t="s">
        <v>1955</v>
      </c>
    </row>
    <row r="6212" spans="1:3">
      <c r="A6212" s="311"/>
      <c r="B6212" s="311"/>
      <c r="C6212" s="100" t="s">
        <v>2010</v>
      </c>
    </row>
    <row r="6213" spans="1:3">
      <c r="A6213" s="311"/>
      <c r="B6213" s="311"/>
      <c r="C6213" s="100" t="s">
        <v>2011</v>
      </c>
    </row>
    <row r="6214" spans="1:3">
      <c r="A6214" s="311"/>
      <c r="B6214" s="311"/>
      <c r="C6214" s="100" t="s">
        <v>2012</v>
      </c>
    </row>
    <row r="6215" spans="1:3">
      <c r="A6215" s="311"/>
      <c r="B6215" s="311"/>
      <c r="C6215" s="100" t="s">
        <v>1475</v>
      </c>
    </row>
    <row r="6216" spans="1:3" ht="45.75" thickBot="1">
      <c r="A6216" s="312"/>
      <c r="B6216" s="312"/>
      <c r="C6216" s="95" t="s">
        <v>2199</v>
      </c>
    </row>
    <row r="6217" spans="1:3">
      <c r="A6217" s="310" t="s">
        <v>756</v>
      </c>
      <c r="B6217" s="310" t="s">
        <v>25</v>
      </c>
      <c r="C6217" s="99" t="s">
        <v>757</v>
      </c>
    </row>
    <row r="6218" spans="1:3" ht="45">
      <c r="A6218" s="311"/>
      <c r="B6218" s="311"/>
      <c r="C6218" s="100" t="s">
        <v>3046</v>
      </c>
    </row>
    <row r="6219" spans="1:3">
      <c r="A6219" s="311"/>
      <c r="B6219" s="311"/>
      <c r="C6219" s="100" t="s">
        <v>3047</v>
      </c>
    </row>
    <row r="6220" spans="1:3" ht="60">
      <c r="A6220" s="311"/>
      <c r="B6220" s="311"/>
      <c r="C6220" s="100" t="s">
        <v>3048</v>
      </c>
    </row>
    <row r="6221" spans="1:3">
      <c r="A6221" s="311"/>
      <c r="B6221" s="311"/>
      <c r="C6221" s="100" t="s">
        <v>1355</v>
      </c>
    </row>
    <row r="6222" spans="1:3" ht="60">
      <c r="A6222" s="311"/>
      <c r="B6222" s="311"/>
      <c r="C6222" s="100" t="s">
        <v>2363</v>
      </c>
    </row>
    <row r="6223" spans="1:3">
      <c r="A6223" s="311"/>
      <c r="B6223" s="311"/>
      <c r="C6223" s="100" t="s">
        <v>1955</v>
      </c>
    </row>
    <row r="6224" spans="1:3">
      <c r="A6224" s="311"/>
      <c r="B6224" s="311"/>
      <c r="C6224" s="100" t="s">
        <v>2010</v>
      </c>
    </row>
    <row r="6225" spans="1:3">
      <c r="A6225" s="311"/>
      <c r="B6225" s="311"/>
      <c r="C6225" s="100" t="s">
        <v>2011</v>
      </c>
    </row>
    <row r="6226" spans="1:3">
      <c r="A6226" s="311"/>
      <c r="B6226" s="311"/>
      <c r="C6226" s="100" t="s">
        <v>2012</v>
      </c>
    </row>
    <row r="6227" spans="1:3" ht="60.75" thickBot="1">
      <c r="A6227" s="312"/>
      <c r="B6227" s="312"/>
      <c r="C6227" s="95" t="s">
        <v>2203</v>
      </c>
    </row>
    <row r="6228" spans="1:3">
      <c r="A6228" s="310" t="s">
        <v>758</v>
      </c>
      <c r="B6228" s="310" t="s">
        <v>25</v>
      </c>
      <c r="C6228" s="99" t="s">
        <v>759</v>
      </c>
    </row>
    <row r="6229" spans="1:3" ht="45">
      <c r="A6229" s="311"/>
      <c r="B6229" s="311"/>
      <c r="C6229" s="100" t="s">
        <v>3049</v>
      </c>
    </row>
    <row r="6230" spans="1:3" ht="30">
      <c r="A6230" s="311"/>
      <c r="B6230" s="311"/>
      <c r="C6230" s="100" t="s">
        <v>3050</v>
      </c>
    </row>
    <row r="6231" spans="1:3" ht="45">
      <c r="A6231" s="311"/>
      <c r="B6231" s="311"/>
      <c r="C6231" s="100" t="s">
        <v>3051</v>
      </c>
    </row>
    <row r="6232" spans="1:3">
      <c r="A6232" s="311"/>
      <c r="B6232" s="311"/>
      <c r="C6232" s="100" t="s">
        <v>1355</v>
      </c>
    </row>
    <row r="6233" spans="1:3" ht="60">
      <c r="A6233" s="311"/>
      <c r="B6233" s="311"/>
      <c r="C6233" s="100" t="s">
        <v>2363</v>
      </c>
    </row>
    <row r="6234" spans="1:3">
      <c r="A6234" s="311"/>
      <c r="B6234" s="311"/>
      <c r="C6234" s="100" t="s">
        <v>1955</v>
      </c>
    </row>
    <row r="6235" spans="1:3">
      <c r="A6235" s="311"/>
      <c r="B6235" s="311"/>
      <c r="C6235" s="100" t="s">
        <v>2010</v>
      </c>
    </row>
    <row r="6236" spans="1:3">
      <c r="A6236" s="311"/>
      <c r="B6236" s="311"/>
      <c r="C6236" s="100" t="s">
        <v>2011</v>
      </c>
    </row>
    <row r="6237" spans="1:3">
      <c r="A6237" s="311"/>
      <c r="B6237" s="311"/>
      <c r="C6237" s="100" t="s">
        <v>2012</v>
      </c>
    </row>
    <row r="6238" spans="1:3" ht="60.75" thickBot="1">
      <c r="A6238" s="312"/>
      <c r="B6238" s="312"/>
      <c r="C6238" s="95" t="s">
        <v>2203</v>
      </c>
    </row>
    <row r="6239" spans="1:3">
      <c r="A6239" s="310" t="s">
        <v>760</v>
      </c>
      <c r="B6239" s="310" t="s">
        <v>25</v>
      </c>
      <c r="C6239" s="99" t="s">
        <v>761</v>
      </c>
    </row>
    <row r="6240" spans="1:3" ht="45">
      <c r="A6240" s="311"/>
      <c r="B6240" s="311"/>
      <c r="C6240" s="100" t="s">
        <v>3052</v>
      </c>
    </row>
    <row r="6241" spans="1:3" ht="30">
      <c r="A6241" s="311"/>
      <c r="B6241" s="311"/>
      <c r="C6241" s="100" t="s">
        <v>3053</v>
      </c>
    </row>
    <row r="6242" spans="1:3" ht="45">
      <c r="A6242" s="311"/>
      <c r="B6242" s="311"/>
      <c r="C6242" s="100" t="s">
        <v>3054</v>
      </c>
    </row>
    <row r="6243" spans="1:3">
      <c r="A6243" s="311"/>
      <c r="B6243" s="311"/>
      <c r="C6243" s="100" t="s">
        <v>1355</v>
      </c>
    </row>
    <row r="6244" spans="1:3" ht="60">
      <c r="A6244" s="311"/>
      <c r="B6244" s="311"/>
      <c r="C6244" s="100" t="s">
        <v>2363</v>
      </c>
    </row>
    <row r="6245" spans="1:3">
      <c r="A6245" s="311"/>
      <c r="B6245" s="311"/>
      <c r="C6245" s="100" t="s">
        <v>1955</v>
      </c>
    </row>
    <row r="6246" spans="1:3">
      <c r="A6246" s="311"/>
      <c r="B6246" s="311"/>
      <c r="C6246" s="100" t="s">
        <v>2010</v>
      </c>
    </row>
    <row r="6247" spans="1:3">
      <c r="A6247" s="311"/>
      <c r="B6247" s="311"/>
      <c r="C6247" s="100" t="s">
        <v>2011</v>
      </c>
    </row>
    <row r="6248" spans="1:3">
      <c r="A6248" s="311"/>
      <c r="B6248" s="311"/>
      <c r="C6248" s="100" t="s">
        <v>2012</v>
      </c>
    </row>
    <row r="6249" spans="1:3">
      <c r="A6249" s="311"/>
      <c r="B6249" s="311"/>
      <c r="C6249" s="100" t="s">
        <v>1475</v>
      </c>
    </row>
    <row r="6250" spans="1:3" ht="45.75" thickBot="1">
      <c r="A6250" s="312"/>
      <c r="B6250" s="312"/>
      <c r="C6250" s="95" t="s">
        <v>2199</v>
      </c>
    </row>
    <row r="6251" spans="1:3">
      <c r="A6251" s="310" t="s">
        <v>762</v>
      </c>
      <c r="B6251" s="310" t="s">
        <v>28</v>
      </c>
      <c r="C6251" s="99" t="s">
        <v>763</v>
      </c>
    </row>
    <row r="6252" spans="1:3" ht="75">
      <c r="A6252" s="311"/>
      <c r="B6252" s="311"/>
      <c r="C6252" s="100" t="s">
        <v>3055</v>
      </c>
    </row>
    <row r="6253" spans="1:3" ht="120">
      <c r="A6253" s="311"/>
      <c r="B6253" s="311"/>
      <c r="C6253" s="100" t="s">
        <v>3056</v>
      </c>
    </row>
    <row r="6254" spans="1:3">
      <c r="A6254" s="311"/>
      <c r="B6254" s="311"/>
      <c r="C6254" s="100" t="s">
        <v>1355</v>
      </c>
    </row>
    <row r="6255" spans="1:3" ht="60">
      <c r="A6255" s="311"/>
      <c r="B6255" s="311"/>
      <c r="C6255" s="100" t="s">
        <v>2314</v>
      </c>
    </row>
    <row r="6256" spans="1:3">
      <c r="A6256" s="311"/>
      <c r="B6256" s="311"/>
      <c r="C6256" s="100" t="s">
        <v>1955</v>
      </c>
    </row>
    <row r="6257" spans="1:3">
      <c r="A6257" s="311"/>
      <c r="B6257" s="311"/>
      <c r="C6257" s="100" t="s">
        <v>2010</v>
      </c>
    </row>
    <row r="6258" spans="1:3">
      <c r="A6258" s="311"/>
      <c r="B6258" s="311"/>
      <c r="C6258" s="100" t="s">
        <v>2011</v>
      </c>
    </row>
    <row r="6259" spans="1:3">
      <c r="A6259" s="311"/>
      <c r="B6259" s="311"/>
      <c r="C6259" s="100" t="s">
        <v>2012</v>
      </c>
    </row>
    <row r="6260" spans="1:3">
      <c r="A6260" s="311"/>
      <c r="B6260" s="311"/>
      <c r="C6260" s="100" t="s">
        <v>1475</v>
      </c>
    </row>
    <row r="6261" spans="1:3" ht="45.75" thickBot="1">
      <c r="A6261" s="312"/>
      <c r="B6261" s="312"/>
      <c r="C6261" s="95" t="s">
        <v>2199</v>
      </c>
    </row>
    <row r="6262" spans="1:3">
      <c r="A6262" s="310" t="s">
        <v>764</v>
      </c>
      <c r="B6262" s="310" t="s">
        <v>25</v>
      </c>
      <c r="C6262" s="99" t="s">
        <v>765</v>
      </c>
    </row>
    <row r="6263" spans="1:3" ht="30">
      <c r="A6263" s="311"/>
      <c r="B6263" s="311"/>
      <c r="C6263" s="100" t="s">
        <v>3057</v>
      </c>
    </row>
    <row r="6264" spans="1:3" ht="45">
      <c r="A6264" s="311"/>
      <c r="B6264" s="311"/>
      <c r="C6264" s="100" t="s">
        <v>3058</v>
      </c>
    </row>
    <row r="6265" spans="1:3" ht="60">
      <c r="A6265" s="311"/>
      <c r="B6265" s="311"/>
      <c r="C6265" s="100" t="s">
        <v>3059</v>
      </c>
    </row>
    <row r="6266" spans="1:3" ht="60">
      <c r="A6266" s="311"/>
      <c r="B6266" s="311"/>
      <c r="C6266" s="100" t="s">
        <v>3060</v>
      </c>
    </row>
    <row r="6267" spans="1:3">
      <c r="A6267" s="311"/>
      <c r="B6267" s="311"/>
      <c r="C6267" s="100" t="s">
        <v>1955</v>
      </c>
    </row>
    <row r="6268" spans="1:3">
      <c r="A6268" s="311"/>
      <c r="B6268" s="311"/>
      <c r="C6268" s="100" t="s">
        <v>2010</v>
      </c>
    </row>
    <row r="6269" spans="1:3">
      <c r="A6269" s="311"/>
      <c r="B6269" s="311"/>
      <c r="C6269" s="100" t="s">
        <v>2011</v>
      </c>
    </row>
    <row r="6270" spans="1:3">
      <c r="A6270" s="311"/>
      <c r="B6270" s="311"/>
      <c r="C6270" s="100" t="s">
        <v>2012</v>
      </c>
    </row>
    <row r="6271" spans="1:3">
      <c r="A6271" s="311"/>
      <c r="B6271" s="311"/>
      <c r="C6271" s="100" t="s">
        <v>1475</v>
      </c>
    </row>
    <row r="6272" spans="1:3" ht="45.75" thickBot="1">
      <c r="A6272" s="312"/>
      <c r="B6272" s="312"/>
      <c r="C6272" s="95" t="s">
        <v>2199</v>
      </c>
    </row>
    <row r="6273" spans="1:3">
      <c r="A6273" s="310" t="s">
        <v>766</v>
      </c>
      <c r="B6273" s="310" t="s">
        <v>28</v>
      </c>
      <c r="C6273" s="99" t="s">
        <v>767</v>
      </c>
    </row>
    <row r="6274" spans="1:3" ht="105">
      <c r="A6274" s="311"/>
      <c r="B6274" s="311"/>
      <c r="C6274" s="100" t="s">
        <v>3061</v>
      </c>
    </row>
    <row r="6275" spans="1:3" ht="60">
      <c r="A6275" s="311"/>
      <c r="B6275" s="311"/>
      <c r="C6275" s="100" t="s">
        <v>3062</v>
      </c>
    </row>
    <row r="6276" spans="1:3" ht="105">
      <c r="A6276" s="311"/>
      <c r="B6276" s="311"/>
      <c r="C6276" s="100" t="s">
        <v>3063</v>
      </c>
    </row>
    <row r="6277" spans="1:3" ht="45">
      <c r="A6277" s="311"/>
      <c r="B6277" s="311"/>
      <c r="C6277" s="100" t="s">
        <v>3064</v>
      </c>
    </row>
    <row r="6278" spans="1:3" ht="30">
      <c r="A6278" s="311"/>
      <c r="B6278" s="311"/>
      <c r="C6278" s="100" t="s">
        <v>3065</v>
      </c>
    </row>
    <row r="6279" spans="1:3" ht="45">
      <c r="A6279" s="311"/>
      <c r="B6279" s="311"/>
      <c r="C6279" s="100" t="s">
        <v>3066</v>
      </c>
    </row>
    <row r="6280" spans="1:3" ht="45">
      <c r="A6280" s="311"/>
      <c r="B6280" s="311"/>
      <c r="C6280" s="100" t="s">
        <v>1787</v>
      </c>
    </row>
    <row r="6281" spans="1:3" ht="45">
      <c r="A6281" s="311"/>
      <c r="B6281" s="311"/>
      <c r="C6281" s="100" t="s">
        <v>3067</v>
      </c>
    </row>
    <row r="6282" spans="1:3">
      <c r="A6282" s="311"/>
      <c r="B6282" s="311"/>
      <c r="C6282" s="100" t="s">
        <v>1475</v>
      </c>
    </row>
    <row r="6283" spans="1:3" ht="45.75" thickBot="1">
      <c r="A6283" s="312"/>
      <c r="B6283" s="312"/>
      <c r="C6283" s="95" t="s">
        <v>2199</v>
      </c>
    </row>
    <row r="6284" spans="1:3" ht="30">
      <c r="A6284" s="310" t="s">
        <v>768</v>
      </c>
      <c r="B6284" s="310" t="s">
        <v>25</v>
      </c>
      <c r="C6284" s="99" t="s">
        <v>769</v>
      </c>
    </row>
    <row r="6285" spans="1:3" ht="150">
      <c r="A6285" s="311"/>
      <c r="B6285" s="311"/>
      <c r="C6285" s="100" t="s">
        <v>3068</v>
      </c>
    </row>
    <row r="6286" spans="1:3" ht="105">
      <c r="A6286" s="311"/>
      <c r="B6286" s="311"/>
      <c r="C6286" s="100" t="s">
        <v>3063</v>
      </c>
    </row>
    <row r="6287" spans="1:3" ht="30">
      <c r="A6287" s="311"/>
      <c r="B6287" s="311"/>
      <c r="C6287" s="100" t="s">
        <v>3065</v>
      </c>
    </row>
    <row r="6288" spans="1:3" ht="45">
      <c r="A6288" s="311"/>
      <c r="B6288" s="311"/>
      <c r="C6288" s="100" t="s">
        <v>1787</v>
      </c>
    </row>
    <row r="6289" spans="1:3">
      <c r="A6289" s="311"/>
      <c r="B6289" s="311"/>
      <c r="C6289" s="99" t="s">
        <v>3069</v>
      </c>
    </row>
    <row r="6290" spans="1:3" ht="45">
      <c r="A6290" s="311"/>
      <c r="B6290" s="311"/>
      <c r="C6290" s="100" t="s">
        <v>3070</v>
      </c>
    </row>
    <row r="6291" spans="1:3">
      <c r="A6291" s="311"/>
      <c r="B6291" s="311"/>
      <c r="C6291" s="100" t="s">
        <v>1475</v>
      </c>
    </row>
    <row r="6292" spans="1:3" ht="45.75" thickBot="1">
      <c r="A6292" s="312"/>
      <c r="B6292" s="312"/>
      <c r="C6292" s="95" t="s">
        <v>2199</v>
      </c>
    </row>
    <row r="6293" spans="1:3" ht="30">
      <c r="A6293" s="310" t="s">
        <v>770</v>
      </c>
      <c r="B6293" s="310" t="s">
        <v>25</v>
      </c>
      <c r="C6293" s="99" t="s">
        <v>771</v>
      </c>
    </row>
    <row r="6294" spans="1:3" ht="105">
      <c r="A6294" s="311"/>
      <c r="B6294" s="311"/>
      <c r="C6294" s="100" t="s">
        <v>3071</v>
      </c>
    </row>
    <row r="6295" spans="1:3" ht="60">
      <c r="A6295" s="311"/>
      <c r="B6295" s="311"/>
      <c r="C6295" s="100" t="s">
        <v>3062</v>
      </c>
    </row>
    <row r="6296" spans="1:3" ht="105">
      <c r="A6296" s="311"/>
      <c r="B6296" s="311"/>
      <c r="C6296" s="100" t="s">
        <v>3063</v>
      </c>
    </row>
    <row r="6297" spans="1:3" ht="75">
      <c r="A6297" s="311"/>
      <c r="B6297" s="311"/>
      <c r="C6297" s="100" t="s">
        <v>3072</v>
      </c>
    </row>
    <row r="6298" spans="1:3" ht="45">
      <c r="A6298" s="311"/>
      <c r="B6298" s="311"/>
      <c r="C6298" s="100" t="s">
        <v>3066</v>
      </c>
    </row>
    <row r="6299" spans="1:3" ht="45">
      <c r="A6299" s="311"/>
      <c r="B6299" s="311"/>
      <c r="C6299" s="100" t="s">
        <v>1787</v>
      </c>
    </row>
    <row r="6300" spans="1:3">
      <c r="A6300" s="311"/>
      <c r="B6300" s="311"/>
      <c r="C6300" s="99" t="s">
        <v>3069</v>
      </c>
    </row>
    <row r="6301" spans="1:3" ht="45">
      <c r="A6301" s="311"/>
      <c r="B6301" s="311"/>
      <c r="C6301" s="100" t="s">
        <v>3073</v>
      </c>
    </row>
    <row r="6302" spans="1:3">
      <c r="A6302" s="311"/>
      <c r="B6302" s="311"/>
      <c r="C6302" s="100" t="s">
        <v>1475</v>
      </c>
    </row>
    <row r="6303" spans="1:3" ht="45.75" thickBot="1">
      <c r="A6303" s="312"/>
      <c r="B6303" s="312"/>
      <c r="C6303" s="95" t="s">
        <v>2199</v>
      </c>
    </row>
    <row r="6304" spans="1:3" ht="30">
      <c r="A6304" s="310" t="s">
        <v>772</v>
      </c>
      <c r="B6304" s="310" t="s">
        <v>28</v>
      </c>
      <c r="C6304" s="99" t="s">
        <v>773</v>
      </c>
    </row>
    <row r="6305" spans="1:3" ht="105">
      <c r="A6305" s="311"/>
      <c r="B6305" s="311"/>
      <c r="C6305" s="100" t="s">
        <v>3074</v>
      </c>
    </row>
    <row r="6306" spans="1:3">
      <c r="A6306" s="311"/>
      <c r="B6306" s="311"/>
      <c r="C6306" s="100" t="s">
        <v>3075</v>
      </c>
    </row>
    <row r="6307" spans="1:3">
      <c r="A6307" s="311"/>
      <c r="B6307" s="311"/>
      <c r="C6307" s="100" t="s">
        <v>1355</v>
      </c>
    </row>
    <row r="6308" spans="1:3" ht="60">
      <c r="A6308" s="311"/>
      <c r="B6308" s="311"/>
      <c r="C6308" s="100" t="s">
        <v>2314</v>
      </c>
    </row>
    <row r="6309" spans="1:3">
      <c r="A6309" s="311"/>
      <c r="B6309" s="311"/>
      <c r="C6309" s="100" t="s">
        <v>1955</v>
      </c>
    </row>
    <row r="6310" spans="1:3">
      <c r="A6310" s="311"/>
      <c r="B6310" s="311"/>
      <c r="C6310" s="100" t="s">
        <v>2010</v>
      </c>
    </row>
    <row r="6311" spans="1:3">
      <c r="A6311" s="311"/>
      <c r="B6311" s="311"/>
      <c r="C6311" s="100" t="s">
        <v>2011</v>
      </c>
    </row>
    <row r="6312" spans="1:3">
      <c r="A6312" s="311"/>
      <c r="B6312" s="311"/>
      <c r="C6312" s="100" t="s">
        <v>2012</v>
      </c>
    </row>
    <row r="6313" spans="1:3">
      <c r="A6313" s="311"/>
      <c r="B6313" s="311"/>
      <c r="C6313" s="100" t="s">
        <v>1475</v>
      </c>
    </row>
    <row r="6314" spans="1:3" ht="45.75" thickBot="1">
      <c r="A6314" s="312"/>
      <c r="B6314" s="312"/>
      <c r="C6314" s="95" t="s">
        <v>2199</v>
      </c>
    </row>
    <row r="6315" spans="1:3" ht="30">
      <c r="A6315" s="310" t="s">
        <v>774</v>
      </c>
      <c r="B6315" s="310" t="s">
        <v>28</v>
      </c>
      <c r="C6315" s="99" t="s">
        <v>775</v>
      </c>
    </row>
    <row r="6316" spans="1:3" ht="30">
      <c r="A6316" s="311"/>
      <c r="B6316" s="311"/>
      <c r="C6316" s="100" t="s">
        <v>3076</v>
      </c>
    </row>
    <row r="6317" spans="1:3">
      <c r="A6317" s="311"/>
      <c r="B6317" s="311"/>
      <c r="C6317" s="99" t="s">
        <v>1346</v>
      </c>
    </row>
    <row r="6318" spans="1:3" ht="45">
      <c r="A6318" s="311"/>
      <c r="B6318" s="311"/>
      <c r="C6318" s="100" t="s">
        <v>1938</v>
      </c>
    </row>
    <row r="6319" spans="1:3" ht="30">
      <c r="A6319" s="311"/>
      <c r="B6319" s="311"/>
      <c r="C6319" s="100" t="s">
        <v>3077</v>
      </c>
    </row>
    <row r="6320" spans="1:3" ht="30">
      <c r="A6320" s="311"/>
      <c r="B6320" s="311"/>
      <c r="C6320" s="100" t="s">
        <v>1350</v>
      </c>
    </row>
    <row r="6321" spans="1:3">
      <c r="A6321" s="311"/>
      <c r="B6321" s="311"/>
      <c r="C6321" s="99" t="s">
        <v>1392</v>
      </c>
    </row>
    <row r="6322" spans="1:3">
      <c r="A6322" s="311"/>
      <c r="B6322" s="311"/>
      <c r="C6322" s="100" t="s">
        <v>3078</v>
      </c>
    </row>
    <row r="6323" spans="1:3">
      <c r="A6323" s="311"/>
      <c r="B6323" s="311"/>
      <c r="C6323" s="100" t="s">
        <v>3079</v>
      </c>
    </row>
    <row r="6324" spans="1:3">
      <c r="A6324" s="311"/>
      <c r="B6324" s="311"/>
      <c r="C6324" s="100" t="s">
        <v>3080</v>
      </c>
    </row>
    <row r="6325" spans="1:3">
      <c r="A6325" s="311"/>
      <c r="B6325" s="311"/>
      <c r="C6325" s="100" t="s">
        <v>1469</v>
      </c>
    </row>
    <row r="6326" spans="1:3">
      <c r="A6326" s="311"/>
      <c r="B6326" s="311"/>
      <c r="C6326" s="99" t="s">
        <v>1355</v>
      </c>
    </row>
    <row r="6327" spans="1:3" ht="90">
      <c r="A6327" s="311"/>
      <c r="B6327" s="311"/>
      <c r="C6327" s="100" t="s">
        <v>3081</v>
      </c>
    </row>
    <row r="6328" spans="1:3">
      <c r="A6328" s="311"/>
      <c r="B6328" s="311"/>
      <c r="C6328" s="99" t="s">
        <v>1357</v>
      </c>
    </row>
    <row r="6329" spans="1:3" ht="45.75" thickBot="1">
      <c r="A6329" s="312"/>
      <c r="B6329" s="312"/>
      <c r="C6329" s="95" t="s">
        <v>1810</v>
      </c>
    </row>
    <row r="6330" spans="1:3">
      <c r="A6330" s="310" t="s">
        <v>776</v>
      </c>
      <c r="B6330" s="310" t="s">
        <v>28</v>
      </c>
      <c r="C6330" s="99" t="s">
        <v>777</v>
      </c>
    </row>
    <row r="6331" spans="1:3" ht="30">
      <c r="A6331" s="311"/>
      <c r="B6331" s="311"/>
      <c r="C6331" s="100" t="s">
        <v>3082</v>
      </c>
    </row>
    <row r="6332" spans="1:3">
      <c r="A6332" s="311"/>
      <c r="B6332" s="311"/>
      <c r="C6332" s="99" t="s">
        <v>1346</v>
      </c>
    </row>
    <row r="6333" spans="1:3" ht="45">
      <c r="A6333" s="311"/>
      <c r="B6333" s="311"/>
      <c r="C6333" s="100" t="s">
        <v>1938</v>
      </c>
    </row>
    <row r="6334" spans="1:3" ht="30">
      <c r="A6334" s="311"/>
      <c r="B6334" s="311"/>
      <c r="C6334" s="100" t="s">
        <v>3077</v>
      </c>
    </row>
    <row r="6335" spans="1:3" ht="30">
      <c r="A6335" s="311"/>
      <c r="B6335" s="311"/>
      <c r="C6335" s="100" t="s">
        <v>1350</v>
      </c>
    </row>
    <row r="6336" spans="1:3">
      <c r="A6336" s="311"/>
      <c r="B6336" s="311"/>
      <c r="C6336" s="99" t="s">
        <v>1392</v>
      </c>
    </row>
    <row r="6337" spans="1:3">
      <c r="A6337" s="311"/>
      <c r="B6337" s="311"/>
      <c r="C6337" s="100" t="s">
        <v>3078</v>
      </c>
    </row>
    <row r="6338" spans="1:3">
      <c r="A6338" s="311"/>
      <c r="B6338" s="311"/>
      <c r="C6338" s="100" t="s">
        <v>3079</v>
      </c>
    </row>
    <row r="6339" spans="1:3">
      <c r="A6339" s="311"/>
      <c r="B6339" s="311"/>
      <c r="C6339" s="100" t="s">
        <v>3080</v>
      </c>
    </row>
    <row r="6340" spans="1:3">
      <c r="A6340" s="311"/>
      <c r="B6340" s="311"/>
      <c r="C6340" s="100" t="s">
        <v>1469</v>
      </c>
    </row>
    <row r="6341" spans="1:3">
      <c r="A6341" s="311"/>
      <c r="B6341" s="311"/>
      <c r="C6341" s="99" t="s">
        <v>1355</v>
      </c>
    </row>
    <row r="6342" spans="1:3" ht="90">
      <c r="A6342" s="311"/>
      <c r="B6342" s="311"/>
      <c r="C6342" s="100" t="s">
        <v>3081</v>
      </c>
    </row>
    <row r="6343" spans="1:3">
      <c r="A6343" s="311"/>
      <c r="B6343" s="311"/>
      <c r="C6343" s="99" t="s">
        <v>1357</v>
      </c>
    </row>
    <row r="6344" spans="1:3" ht="45.75" thickBot="1">
      <c r="A6344" s="312"/>
      <c r="B6344" s="312"/>
      <c r="C6344" s="95" t="s">
        <v>1810</v>
      </c>
    </row>
    <row r="6345" spans="1:3">
      <c r="A6345" s="310" t="s">
        <v>779</v>
      </c>
      <c r="B6345" s="310" t="s">
        <v>28</v>
      </c>
      <c r="C6345" s="99" t="s">
        <v>780</v>
      </c>
    </row>
    <row r="6346" spans="1:3" ht="30">
      <c r="A6346" s="311"/>
      <c r="B6346" s="311"/>
      <c r="C6346" s="100" t="s">
        <v>3083</v>
      </c>
    </row>
    <row r="6347" spans="1:3" ht="105">
      <c r="A6347" s="311"/>
      <c r="B6347" s="311"/>
      <c r="C6347" s="100" t="s">
        <v>3084</v>
      </c>
    </row>
    <row r="6348" spans="1:3" ht="60">
      <c r="A6348" s="311"/>
      <c r="B6348" s="311"/>
      <c r="C6348" s="100" t="s">
        <v>2314</v>
      </c>
    </row>
    <row r="6349" spans="1:3">
      <c r="A6349" s="311"/>
      <c r="B6349" s="311"/>
      <c r="C6349" s="100" t="s">
        <v>1955</v>
      </c>
    </row>
    <row r="6350" spans="1:3">
      <c r="A6350" s="311"/>
      <c r="B6350" s="311"/>
      <c r="C6350" s="100" t="s">
        <v>2010</v>
      </c>
    </row>
    <row r="6351" spans="1:3">
      <c r="A6351" s="311"/>
      <c r="B6351" s="311"/>
      <c r="C6351" s="100" t="s">
        <v>2011</v>
      </c>
    </row>
    <row r="6352" spans="1:3">
      <c r="A6352" s="311"/>
      <c r="B6352" s="311"/>
      <c r="C6352" s="100" t="s">
        <v>2012</v>
      </c>
    </row>
    <row r="6353" spans="1:3">
      <c r="A6353" s="311"/>
      <c r="B6353" s="311"/>
      <c r="C6353" s="100" t="s">
        <v>1475</v>
      </c>
    </row>
    <row r="6354" spans="1:3" ht="45.75" thickBot="1">
      <c r="A6354" s="312"/>
      <c r="B6354" s="312"/>
      <c r="C6354" s="95" t="s">
        <v>2199</v>
      </c>
    </row>
    <row r="6355" spans="1:3">
      <c r="A6355" s="310" t="s">
        <v>781</v>
      </c>
      <c r="B6355" s="310" t="s">
        <v>28</v>
      </c>
      <c r="C6355" s="99" t="s">
        <v>782</v>
      </c>
    </row>
    <row r="6356" spans="1:3" ht="30">
      <c r="A6356" s="311"/>
      <c r="B6356" s="311"/>
      <c r="C6356" s="100" t="s">
        <v>3085</v>
      </c>
    </row>
    <row r="6357" spans="1:3" ht="45">
      <c r="A6357" s="311"/>
      <c r="B6357" s="311"/>
      <c r="C6357" s="100" t="s">
        <v>3086</v>
      </c>
    </row>
    <row r="6358" spans="1:3" ht="90">
      <c r="A6358" s="311"/>
      <c r="B6358" s="311"/>
      <c r="C6358" s="100" t="s">
        <v>3087</v>
      </c>
    </row>
    <row r="6359" spans="1:3" ht="60">
      <c r="A6359" s="311"/>
      <c r="B6359" s="311"/>
      <c r="C6359" s="100" t="s">
        <v>2314</v>
      </c>
    </row>
    <row r="6360" spans="1:3">
      <c r="A6360" s="311"/>
      <c r="B6360" s="311"/>
      <c r="C6360" s="100" t="s">
        <v>1955</v>
      </c>
    </row>
    <row r="6361" spans="1:3">
      <c r="A6361" s="311"/>
      <c r="B6361" s="311"/>
      <c r="C6361" s="100" t="s">
        <v>2010</v>
      </c>
    </row>
    <row r="6362" spans="1:3">
      <c r="A6362" s="311"/>
      <c r="B6362" s="311"/>
      <c r="C6362" s="100" t="s">
        <v>2011</v>
      </c>
    </row>
    <row r="6363" spans="1:3">
      <c r="A6363" s="311"/>
      <c r="B6363" s="311"/>
      <c r="C6363" s="100" t="s">
        <v>2012</v>
      </c>
    </row>
    <row r="6364" spans="1:3">
      <c r="A6364" s="311"/>
      <c r="B6364" s="311"/>
      <c r="C6364" s="100" t="s">
        <v>1475</v>
      </c>
    </row>
    <row r="6365" spans="1:3" ht="45.75" thickBot="1">
      <c r="A6365" s="312"/>
      <c r="B6365" s="312"/>
      <c r="C6365" s="95" t="s">
        <v>2199</v>
      </c>
    </row>
    <row r="6366" spans="1:3">
      <c r="A6366" s="310" t="s">
        <v>783</v>
      </c>
      <c r="B6366" s="310" t="s">
        <v>28</v>
      </c>
      <c r="C6366" s="99" t="s">
        <v>784</v>
      </c>
    </row>
    <row r="6367" spans="1:3" ht="45">
      <c r="A6367" s="311"/>
      <c r="B6367" s="311"/>
      <c r="C6367" s="100" t="s">
        <v>3088</v>
      </c>
    </row>
    <row r="6368" spans="1:3" ht="45">
      <c r="A6368" s="311"/>
      <c r="B6368" s="311"/>
      <c r="C6368" s="100" t="s">
        <v>3086</v>
      </c>
    </row>
    <row r="6369" spans="1:3" ht="75">
      <c r="A6369" s="311"/>
      <c r="B6369" s="311"/>
      <c r="C6369" s="100" t="s">
        <v>3089</v>
      </c>
    </row>
    <row r="6370" spans="1:3">
      <c r="A6370" s="311"/>
      <c r="B6370" s="311"/>
      <c r="C6370" s="100" t="s">
        <v>1355</v>
      </c>
    </row>
    <row r="6371" spans="1:3" ht="60">
      <c r="A6371" s="311"/>
      <c r="B6371" s="311"/>
      <c r="C6371" s="100" t="s">
        <v>2314</v>
      </c>
    </row>
    <row r="6372" spans="1:3">
      <c r="A6372" s="311"/>
      <c r="B6372" s="311"/>
      <c r="C6372" s="100" t="s">
        <v>1955</v>
      </c>
    </row>
    <row r="6373" spans="1:3">
      <c r="A6373" s="311"/>
      <c r="B6373" s="311"/>
      <c r="C6373" s="100" t="s">
        <v>2010</v>
      </c>
    </row>
    <row r="6374" spans="1:3">
      <c r="A6374" s="311"/>
      <c r="B6374" s="311"/>
      <c r="C6374" s="100" t="s">
        <v>2011</v>
      </c>
    </row>
    <row r="6375" spans="1:3">
      <c r="A6375" s="311"/>
      <c r="B6375" s="311"/>
      <c r="C6375" s="100" t="s">
        <v>2012</v>
      </c>
    </row>
    <row r="6376" spans="1:3">
      <c r="A6376" s="311"/>
      <c r="B6376" s="311"/>
      <c r="C6376" s="100" t="s">
        <v>1475</v>
      </c>
    </row>
    <row r="6377" spans="1:3" ht="45.75" thickBot="1">
      <c r="A6377" s="312"/>
      <c r="B6377" s="312"/>
      <c r="C6377" s="95" t="s">
        <v>2199</v>
      </c>
    </row>
    <row r="6378" spans="1:3">
      <c r="A6378" s="310" t="s">
        <v>785</v>
      </c>
      <c r="B6378" s="310" t="s">
        <v>28</v>
      </c>
      <c r="C6378" s="99" t="s">
        <v>786</v>
      </c>
    </row>
    <row r="6379" spans="1:3" ht="45">
      <c r="A6379" s="311"/>
      <c r="B6379" s="311"/>
      <c r="C6379" s="100" t="s">
        <v>3090</v>
      </c>
    </row>
    <row r="6380" spans="1:3" ht="60">
      <c r="A6380" s="311"/>
      <c r="B6380" s="311"/>
      <c r="C6380" s="100" t="s">
        <v>3091</v>
      </c>
    </row>
    <row r="6381" spans="1:3" ht="75">
      <c r="A6381" s="311"/>
      <c r="B6381" s="311"/>
      <c r="C6381" s="100" t="s">
        <v>3092</v>
      </c>
    </row>
    <row r="6382" spans="1:3">
      <c r="A6382" s="311"/>
      <c r="B6382" s="311"/>
      <c r="C6382" s="100" t="s">
        <v>1355</v>
      </c>
    </row>
    <row r="6383" spans="1:3" ht="60">
      <c r="A6383" s="311"/>
      <c r="B6383" s="311"/>
      <c r="C6383" s="100" t="s">
        <v>2314</v>
      </c>
    </row>
    <row r="6384" spans="1:3">
      <c r="A6384" s="311"/>
      <c r="B6384" s="311"/>
      <c r="C6384" s="100" t="s">
        <v>1955</v>
      </c>
    </row>
    <row r="6385" spans="1:3">
      <c r="A6385" s="311"/>
      <c r="B6385" s="311"/>
      <c r="C6385" s="100" t="s">
        <v>2010</v>
      </c>
    </row>
    <row r="6386" spans="1:3">
      <c r="A6386" s="311"/>
      <c r="B6386" s="311"/>
      <c r="C6386" s="100" t="s">
        <v>2011</v>
      </c>
    </row>
    <row r="6387" spans="1:3">
      <c r="A6387" s="311"/>
      <c r="B6387" s="311"/>
      <c r="C6387" s="100" t="s">
        <v>2012</v>
      </c>
    </row>
    <row r="6388" spans="1:3">
      <c r="A6388" s="311"/>
      <c r="B6388" s="311"/>
      <c r="C6388" s="100" t="s">
        <v>1475</v>
      </c>
    </row>
    <row r="6389" spans="1:3" ht="45.75" thickBot="1">
      <c r="A6389" s="312"/>
      <c r="B6389" s="312"/>
      <c r="C6389" s="95" t="s">
        <v>2199</v>
      </c>
    </row>
    <row r="6390" spans="1:3">
      <c r="A6390" s="310" t="s">
        <v>787</v>
      </c>
      <c r="B6390" s="310" t="s">
        <v>28</v>
      </c>
      <c r="C6390" s="99" t="s">
        <v>788</v>
      </c>
    </row>
    <row r="6391" spans="1:3" ht="45">
      <c r="A6391" s="311"/>
      <c r="B6391" s="311"/>
      <c r="C6391" s="100" t="s">
        <v>3093</v>
      </c>
    </row>
    <row r="6392" spans="1:3" ht="60">
      <c r="A6392" s="311"/>
      <c r="B6392" s="311"/>
      <c r="C6392" s="100" t="s">
        <v>3091</v>
      </c>
    </row>
    <row r="6393" spans="1:3" ht="75">
      <c r="A6393" s="311"/>
      <c r="B6393" s="311"/>
      <c r="C6393" s="100" t="s">
        <v>3092</v>
      </c>
    </row>
    <row r="6394" spans="1:3">
      <c r="A6394" s="311"/>
      <c r="B6394" s="311"/>
      <c r="C6394" s="100" t="s">
        <v>1355</v>
      </c>
    </row>
    <row r="6395" spans="1:3" ht="60">
      <c r="A6395" s="311"/>
      <c r="B6395" s="311"/>
      <c r="C6395" s="100" t="s">
        <v>2314</v>
      </c>
    </row>
    <row r="6396" spans="1:3">
      <c r="A6396" s="311"/>
      <c r="B6396" s="311"/>
      <c r="C6396" s="100" t="s">
        <v>1955</v>
      </c>
    </row>
    <row r="6397" spans="1:3">
      <c r="A6397" s="311"/>
      <c r="B6397" s="311"/>
      <c r="C6397" s="100" t="s">
        <v>2010</v>
      </c>
    </row>
    <row r="6398" spans="1:3">
      <c r="A6398" s="311"/>
      <c r="B6398" s="311"/>
      <c r="C6398" s="100" t="s">
        <v>2011</v>
      </c>
    </row>
    <row r="6399" spans="1:3">
      <c r="A6399" s="311"/>
      <c r="B6399" s="311"/>
      <c r="C6399" s="100" t="s">
        <v>2012</v>
      </c>
    </row>
    <row r="6400" spans="1:3">
      <c r="A6400" s="311"/>
      <c r="B6400" s="311"/>
      <c r="C6400" s="100" t="s">
        <v>1475</v>
      </c>
    </row>
    <row r="6401" spans="1:3" ht="45.75" thickBot="1">
      <c r="A6401" s="312"/>
      <c r="B6401" s="312"/>
      <c r="C6401" s="95" t="s">
        <v>2199</v>
      </c>
    </row>
    <row r="6402" spans="1:3">
      <c r="A6402" s="310" t="s">
        <v>789</v>
      </c>
      <c r="B6402" s="310" t="s">
        <v>28</v>
      </c>
      <c r="C6402" s="99" t="s">
        <v>790</v>
      </c>
    </row>
    <row r="6403" spans="1:3" ht="75">
      <c r="A6403" s="311"/>
      <c r="B6403" s="311"/>
      <c r="C6403" s="100" t="s">
        <v>3094</v>
      </c>
    </row>
    <row r="6404" spans="1:3">
      <c r="A6404" s="311"/>
      <c r="B6404" s="311"/>
      <c r="C6404" s="100" t="s">
        <v>1355</v>
      </c>
    </row>
    <row r="6405" spans="1:3" ht="60">
      <c r="A6405" s="311"/>
      <c r="B6405" s="311"/>
      <c r="C6405" s="100" t="s">
        <v>2314</v>
      </c>
    </row>
    <row r="6406" spans="1:3">
      <c r="A6406" s="311"/>
      <c r="B6406" s="311"/>
      <c r="C6406" s="100" t="s">
        <v>1955</v>
      </c>
    </row>
    <row r="6407" spans="1:3">
      <c r="A6407" s="311"/>
      <c r="B6407" s="311"/>
      <c r="C6407" s="100" t="s">
        <v>2010</v>
      </c>
    </row>
    <row r="6408" spans="1:3">
      <c r="A6408" s="311"/>
      <c r="B6408" s="311"/>
      <c r="C6408" s="100" t="s">
        <v>2011</v>
      </c>
    </row>
    <row r="6409" spans="1:3">
      <c r="A6409" s="311"/>
      <c r="B6409" s="311"/>
      <c r="C6409" s="100" t="s">
        <v>2012</v>
      </c>
    </row>
    <row r="6410" spans="1:3">
      <c r="A6410" s="311"/>
      <c r="B6410" s="311"/>
      <c r="C6410" s="100" t="s">
        <v>1475</v>
      </c>
    </row>
    <row r="6411" spans="1:3" ht="45.75" thickBot="1">
      <c r="A6411" s="312"/>
      <c r="B6411" s="312"/>
      <c r="C6411" s="95" t="s">
        <v>2199</v>
      </c>
    </row>
    <row r="6412" spans="1:3">
      <c r="A6412" s="310" t="s">
        <v>791</v>
      </c>
      <c r="B6412" s="310" t="s">
        <v>28</v>
      </c>
      <c r="C6412" s="99" t="s">
        <v>792</v>
      </c>
    </row>
    <row r="6413" spans="1:3" ht="75">
      <c r="A6413" s="311"/>
      <c r="B6413" s="311"/>
      <c r="C6413" s="100" t="s">
        <v>3095</v>
      </c>
    </row>
    <row r="6414" spans="1:3" ht="30">
      <c r="A6414" s="311"/>
      <c r="B6414" s="311"/>
      <c r="C6414" s="100" t="s">
        <v>3096</v>
      </c>
    </row>
    <row r="6415" spans="1:3">
      <c r="A6415" s="311"/>
      <c r="B6415" s="311"/>
      <c r="C6415" s="100" t="s">
        <v>1355</v>
      </c>
    </row>
    <row r="6416" spans="1:3" ht="60">
      <c r="A6416" s="311"/>
      <c r="B6416" s="311"/>
      <c r="C6416" s="100" t="s">
        <v>2314</v>
      </c>
    </row>
    <row r="6417" spans="1:3">
      <c r="A6417" s="311"/>
      <c r="B6417" s="311"/>
      <c r="C6417" s="100" t="s">
        <v>1955</v>
      </c>
    </row>
    <row r="6418" spans="1:3">
      <c r="A6418" s="311"/>
      <c r="B6418" s="311"/>
      <c r="C6418" s="100" t="s">
        <v>2010</v>
      </c>
    </row>
    <row r="6419" spans="1:3">
      <c r="A6419" s="311"/>
      <c r="B6419" s="311"/>
      <c r="C6419" s="100" t="s">
        <v>2011</v>
      </c>
    </row>
    <row r="6420" spans="1:3">
      <c r="A6420" s="311"/>
      <c r="B6420" s="311"/>
      <c r="C6420" s="100" t="s">
        <v>2012</v>
      </c>
    </row>
    <row r="6421" spans="1:3">
      <c r="A6421" s="311"/>
      <c r="B6421" s="311"/>
      <c r="C6421" s="100" t="s">
        <v>1475</v>
      </c>
    </row>
    <row r="6422" spans="1:3" ht="45.75" thickBot="1">
      <c r="A6422" s="312"/>
      <c r="B6422" s="312"/>
      <c r="C6422" s="95" t="s">
        <v>2199</v>
      </c>
    </row>
    <row r="6423" spans="1:3">
      <c r="A6423" s="310" t="s">
        <v>793</v>
      </c>
      <c r="B6423" s="310" t="s">
        <v>28</v>
      </c>
      <c r="C6423" s="99" t="s">
        <v>794</v>
      </c>
    </row>
    <row r="6424" spans="1:3" ht="60">
      <c r="A6424" s="311"/>
      <c r="B6424" s="311"/>
      <c r="C6424" s="100" t="s">
        <v>3097</v>
      </c>
    </row>
    <row r="6425" spans="1:3" ht="30">
      <c r="A6425" s="311"/>
      <c r="B6425" s="311"/>
      <c r="C6425" s="100" t="s">
        <v>3096</v>
      </c>
    </row>
    <row r="6426" spans="1:3">
      <c r="A6426" s="311"/>
      <c r="B6426" s="311"/>
      <c r="C6426" s="100" t="s">
        <v>1355</v>
      </c>
    </row>
    <row r="6427" spans="1:3" ht="60">
      <c r="A6427" s="311"/>
      <c r="B6427" s="311"/>
      <c r="C6427" s="100" t="s">
        <v>2314</v>
      </c>
    </row>
    <row r="6428" spans="1:3">
      <c r="A6428" s="311"/>
      <c r="B6428" s="311"/>
      <c r="C6428" s="100" t="s">
        <v>1955</v>
      </c>
    </row>
    <row r="6429" spans="1:3">
      <c r="A6429" s="311"/>
      <c r="B6429" s="311"/>
      <c r="C6429" s="100" t="s">
        <v>2010</v>
      </c>
    </row>
    <row r="6430" spans="1:3">
      <c r="A6430" s="311"/>
      <c r="B6430" s="311"/>
      <c r="C6430" s="100" t="s">
        <v>2011</v>
      </c>
    </row>
    <row r="6431" spans="1:3">
      <c r="A6431" s="311"/>
      <c r="B6431" s="311"/>
      <c r="C6431" s="100" t="s">
        <v>2012</v>
      </c>
    </row>
    <row r="6432" spans="1:3">
      <c r="A6432" s="311"/>
      <c r="B6432" s="311"/>
      <c r="C6432" s="100" t="s">
        <v>1475</v>
      </c>
    </row>
    <row r="6433" spans="1:3" ht="45.75" thickBot="1">
      <c r="A6433" s="312"/>
      <c r="B6433" s="312"/>
      <c r="C6433" s="95" t="s">
        <v>2199</v>
      </c>
    </row>
    <row r="6434" spans="1:3">
      <c r="A6434" s="310" t="s">
        <v>795</v>
      </c>
      <c r="B6434" s="310" t="s">
        <v>28</v>
      </c>
      <c r="C6434" s="99" t="s">
        <v>796</v>
      </c>
    </row>
    <row r="6435" spans="1:3" ht="90">
      <c r="A6435" s="311"/>
      <c r="B6435" s="311"/>
      <c r="C6435" s="100" t="s">
        <v>3098</v>
      </c>
    </row>
    <row r="6436" spans="1:3">
      <c r="A6436" s="311"/>
      <c r="B6436" s="311"/>
      <c r="C6436" s="99" t="s">
        <v>1346</v>
      </c>
    </row>
    <row r="6437" spans="1:3" ht="45">
      <c r="A6437" s="311"/>
      <c r="B6437" s="311"/>
      <c r="C6437" s="100" t="s">
        <v>1938</v>
      </c>
    </row>
    <row r="6438" spans="1:3" ht="30">
      <c r="A6438" s="311"/>
      <c r="B6438" s="311"/>
      <c r="C6438" s="100" t="s">
        <v>3077</v>
      </c>
    </row>
    <row r="6439" spans="1:3" ht="30">
      <c r="A6439" s="311"/>
      <c r="B6439" s="311"/>
      <c r="C6439" s="100" t="s">
        <v>1350</v>
      </c>
    </row>
    <row r="6440" spans="1:3">
      <c r="A6440" s="311"/>
      <c r="B6440" s="311"/>
      <c r="C6440" s="99" t="s">
        <v>1392</v>
      </c>
    </row>
    <row r="6441" spans="1:3">
      <c r="A6441" s="311"/>
      <c r="B6441" s="311"/>
      <c r="C6441" s="100" t="s">
        <v>3078</v>
      </c>
    </row>
    <row r="6442" spans="1:3">
      <c r="A6442" s="311"/>
      <c r="B6442" s="311"/>
      <c r="C6442" s="100" t="s">
        <v>3079</v>
      </c>
    </row>
    <row r="6443" spans="1:3">
      <c r="A6443" s="311"/>
      <c r="B6443" s="311"/>
      <c r="C6443" s="100" t="s">
        <v>3099</v>
      </c>
    </row>
    <row r="6444" spans="1:3">
      <c r="A6444" s="311"/>
      <c r="B6444" s="311"/>
      <c r="C6444" s="100" t="s">
        <v>1469</v>
      </c>
    </row>
    <row r="6445" spans="1:3">
      <c r="A6445" s="311"/>
      <c r="B6445" s="311"/>
      <c r="C6445" s="99" t="s">
        <v>1355</v>
      </c>
    </row>
    <row r="6446" spans="1:3" ht="90">
      <c r="A6446" s="311"/>
      <c r="B6446" s="311"/>
      <c r="C6446" s="100" t="s">
        <v>3081</v>
      </c>
    </row>
    <row r="6447" spans="1:3">
      <c r="A6447" s="311"/>
      <c r="B6447" s="311"/>
      <c r="C6447" s="99" t="s">
        <v>1357</v>
      </c>
    </row>
    <row r="6448" spans="1:3" ht="45.75" thickBot="1">
      <c r="A6448" s="312"/>
      <c r="B6448" s="312"/>
      <c r="C6448" s="95" t="s">
        <v>1810</v>
      </c>
    </row>
    <row r="6449" spans="1:3">
      <c r="A6449" s="310" t="s">
        <v>797</v>
      </c>
      <c r="B6449" s="310" t="s">
        <v>25</v>
      </c>
      <c r="C6449" s="99" t="s">
        <v>798</v>
      </c>
    </row>
    <row r="6450" spans="1:3" ht="45">
      <c r="A6450" s="311"/>
      <c r="B6450" s="311"/>
      <c r="C6450" s="100" t="s">
        <v>3100</v>
      </c>
    </row>
    <row r="6451" spans="1:3">
      <c r="A6451" s="311"/>
      <c r="B6451" s="311"/>
      <c r="C6451" s="99" t="s">
        <v>1346</v>
      </c>
    </row>
    <row r="6452" spans="1:3" ht="45">
      <c r="A6452" s="311"/>
      <c r="B6452" s="311"/>
      <c r="C6452" s="100" t="s">
        <v>1938</v>
      </c>
    </row>
    <row r="6453" spans="1:3" ht="30">
      <c r="A6453" s="311"/>
      <c r="B6453" s="311"/>
      <c r="C6453" s="100" t="s">
        <v>3077</v>
      </c>
    </row>
    <row r="6454" spans="1:3" ht="30">
      <c r="A6454" s="311"/>
      <c r="B6454" s="311"/>
      <c r="C6454" s="100" t="s">
        <v>1350</v>
      </c>
    </row>
    <row r="6455" spans="1:3">
      <c r="A6455" s="311"/>
      <c r="B6455" s="311"/>
      <c r="C6455" s="99" t="s">
        <v>1392</v>
      </c>
    </row>
    <row r="6456" spans="1:3">
      <c r="A6456" s="311"/>
      <c r="B6456" s="311"/>
      <c r="C6456" s="100" t="s">
        <v>3078</v>
      </c>
    </row>
    <row r="6457" spans="1:3">
      <c r="A6457" s="311"/>
      <c r="B6457" s="311"/>
      <c r="C6457" s="100" t="s">
        <v>3079</v>
      </c>
    </row>
    <row r="6458" spans="1:3">
      <c r="A6458" s="311"/>
      <c r="B6458" s="311"/>
      <c r="C6458" s="100" t="s">
        <v>3099</v>
      </c>
    </row>
    <row r="6459" spans="1:3">
      <c r="A6459" s="311"/>
      <c r="B6459" s="311"/>
      <c r="C6459" s="100" t="s">
        <v>1469</v>
      </c>
    </row>
    <row r="6460" spans="1:3">
      <c r="A6460" s="311"/>
      <c r="B6460" s="311"/>
      <c r="C6460" s="99" t="s">
        <v>1355</v>
      </c>
    </row>
    <row r="6461" spans="1:3" ht="90">
      <c r="A6461" s="311"/>
      <c r="B6461" s="311"/>
      <c r="C6461" s="100" t="s">
        <v>3101</v>
      </c>
    </row>
    <row r="6462" spans="1:3">
      <c r="A6462" s="311"/>
      <c r="B6462" s="311"/>
      <c r="C6462" s="99" t="s">
        <v>1357</v>
      </c>
    </row>
    <row r="6463" spans="1:3" ht="45.75" thickBot="1">
      <c r="A6463" s="312"/>
      <c r="B6463" s="312"/>
      <c r="C6463" s="95" t="s">
        <v>1810</v>
      </c>
    </row>
    <row r="6464" spans="1:3">
      <c r="A6464" s="310" t="s">
        <v>799</v>
      </c>
      <c r="B6464" s="310" t="s">
        <v>25</v>
      </c>
      <c r="C6464" s="99" t="s">
        <v>800</v>
      </c>
    </row>
    <row r="6465" spans="1:3" ht="60">
      <c r="A6465" s="311"/>
      <c r="B6465" s="311"/>
      <c r="C6465" s="100" t="s">
        <v>3102</v>
      </c>
    </row>
    <row r="6466" spans="1:3">
      <c r="A6466" s="311"/>
      <c r="B6466" s="311"/>
      <c r="C6466" s="99" t="s">
        <v>1346</v>
      </c>
    </row>
    <row r="6467" spans="1:3" ht="45">
      <c r="A6467" s="311"/>
      <c r="B6467" s="311"/>
      <c r="C6467" s="100" t="s">
        <v>1938</v>
      </c>
    </row>
    <row r="6468" spans="1:3" ht="30">
      <c r="A6468" s="311"/>
      <c r="B6468" s="311"/>
      <c r="C6468" s="100" t="s">
        <v>3077</v>
      </c>
    </row>
    <row r="6469" spans="1:3" ht="30">
      <c r="A6469" s="311"/>
      <c r="B6469" s="311"/>
      <c r="C6469" s="100" t="s">
        <v>1350</v>
      </c>
    </row>
    <row r="6470" spans="1:3">
      <c r="A6470" s="311"/>
      <c r="B6470" s="311"/>
      <c r="C6470" s="99" t="s">
        <v>1392</v>
      </c>
    </row>
    <row r="6471" spans="1:3">
      <c r="A6471" s="311"/>
      <c r="B6471" s="311"/>
      <c r="C6471" s="100" t="s">
        <v>3078</v>
      </c>
    </row>
    <row r="6472" spans="1:3">
      <c r="A6472" s="311"/>
      <c r="B6472" s="311"/>
      <c r="C6472" s="100" t="s">
        <v>3079</v>
      </c>
    </row>
    <row r="6473" spans="1:3">
      <c r="A6473" s="311"/>
      <c r="B6473" s="311"/>
      <c r="C6473" s="100" t="s">
        <v>3099</v>
      </c>
    </row>
    <row r="6474" spans="1:3">
      <c r="A6474" s="311"/>
      <c r="B6474" s="311"/>
      <c r="C6474" s="100" t="s">
        <v>1469</v>
      </c>
    </row>
    <row r="6475" spans="1:3">
      <c r="A6475" s="311"/>
      <c r="B6475" s="311"/>
      <c r="C6475" s="99" t="s">
        <v>1355</v>
      </c>
    </row>
    <row r="6476" spans="1:3" ht="90">
      <c r="A6476" s="311"/>
      <c r="B6476" s="311"/>
      <c r="C6476" s="100" t="s">
        <v>3101</v>
      </c>
    </row>
    <row r="6477" spans="1:3">
      <c r="A6477" s="311"/>
      <c r="B6477" s="311"/>
      <c r="C6477" s="99" t="s">
        <v>1357</v>
      </c>
    </row>
    <row r="6478" spans="1:3" ht="45.75" thickBot="1">
      <c r="A6478" s="312"/>
      <c r="B6478" s="312"/>
      <c r="C6478" s="95" t="s">
        <v>1810</v>
      </c>
    </row>
    <row r="6479" spans="1:3" ht="30">
      <c r="A6479" s="310" t="s">
        <v>801</v>
      </c>
      <c r="B6479" s="310" t="s">
        <v>28</v>
      </c>
      <c r="C6479" s="99" t="s">
        <v>802</v>
      </c>
    </row>
    <row r="6480" spans="1:3" ht="75">
      <c r="A6480" s="311"/>
      <c r="B6480" s="311"/>
      <c r="C6480" s="100" t="s">
        <v>3103</v>
      </c>
    </row>
    <row r="6481" spans="1:3">
      <c r="A6481" s="311"/>
      <c r="B6481" s="311"/>
      <c r="C6481" s="99" t="s">
        <v>1346</v>
      </c>
    </row>
    <row r="6482" spans="1:3" ht="45">
      <c r="A6482" s="311"/>
      <c r="B6482" s="311"/>
      <c r="C6482" s="100" t="s">
        <v>1938</v>
      </c>
    </row>
    <row r="6483" spans="1:3" ht="30">
      <c r="A6483" s="311"/>
      <c r="B6483" s="311"/>
      <c r="C6483" s="100" t="s">
        <v>3077</v>
      </c>
    </row>
    <row r="6484" spans="1:3" ht="30">
      <c r="A6484" s="311"/>
      <c r="B6484" s="311"/>
      <c r="C6484" s="100" t="s">
        <v>1350</v>
      </c>
    </row>
    <row r="6485" spans="1:3">
      <c r="A6485" s="311"/>
      <c r="B6485" s="311"/>
      <c r="C6485" s="99" t="s">
        <v>1392</v>
      </c>
    </row>
    <row r="6486" spans="1:3">
      <c r="A6486" s="311"/>
      <c r="B6486" s="311"/>
      <c r="C6486" s="100" t="s">
        <v>3078</v>
      </c>
    </row>
    <row r="6487" spans="1:3">
      <c r="A6487" s="311"/>
      <c r="B6487" s="311"/>
      <c r="C6487" s="100" t="s">
        <v>3079</v>
      </c>
    </row>
    <row r="6488" spans="1:3">
      <c r="A6488" s="311"/>
      <c r="B6488" s="311"/>
      <c r="C6488" s="100" t="s">
        <v>3099</v>
      </c>
    </row>
    <row r="6489" spans="1:3">
      <c r="A6489" s="311"/>
      <c r="B6489" s="311"/>
      <c r="C6489" s="100" t="s">
        <v>1469</v>
      </c>
    </row>
    <row r="6490" spans="1:3">
      <c r="A6490" s="311"/>
      <c r="B6490" s="311"/>
      <c r="C6490" s="99" t="s">
        <v>1355</v>
      </c>
    </row>
    <row r="6491" spans="1:3" ht="90">
      <c r="A6491" s="311"/>
      <c r="B6491" s="311"/>
      <c r="C6491" s="100" t="s">
        <v>3081</v>
      </c>
    </row>
    <row r="6492" spans="1:3">
      <c r="A6492" s="311"/>
      <c r="B6492" s="311"/>
      <c r="C6492" s="99" t="s">
        <v>1357</v>
      </c>
    </row>
    <row r="6493" spans="1:3" ht="45.75" thickBot="1">
      <c r="A6493" s="312"/>
      <c r="B6493" s="312"/>
      <c r="C6493" s="95" t="s">
        <v>1810</v>
      </c>
    </row>
    <row r="6494" spans="1:3">
      <c r="A6494" s="310" t="s">
        <v>803</v>
      </c>
      <c r="B6494" s="310" t="s">
        <v>28</v>
      </c>
      <c r="C6494" s="99" t="s">
        <v>804</v>
      </c>
    </row>
    <row r="6495" spans="1:3" ht="30">
      <c r="A6495" s="311"/>
      <c r="B6495" s="311"/>
      <c r="C6495" s="100" t="s">
        <v>3104</v>
      </c>
    </row>
    <row r="6496" spans="1:3">
      <c r="A6496" s="311"/>
      <c r="B6496" s="311"/>
      <c r="C6496" s="100" t="s">
        <v>3105</v>
      </c>
    </row>
    <row r="6497" spans="1:3">
      <c r="A6497" s="311"/>
      <c r="B6497" s="311"/>
      <c r="C6497" s="100" t="s">
        <v>3106</v>
      </c>
    </row>
    <row r="6498" spans="1:3" ht="30">
      <c r="A6498" s="311"/>
      <c r="B6498" s="311"/>
      <c r="C6498" s="100" t="s">
        <v>3107</v>
      </c>
    </row>
    <row r="6499" spans="1:3" ht="30">
      <c r="A6499" s="311"/>
      <c r="B6499" s="311"/>
      <c r="C6499" s="100" t="s">
        <v>3108</v>
      </c>
    </row>
    <row r="6500" spans="1:3">
      <c r="A6500" s="311"/>
      <c r="B6500" s="311"/>
      <c r="C6500" s="100" t="s">
        <v>2347</v>
      </c>
    </row>
    <row r="6501" spans="1:3" ht="30">
      <c r="A6501" s="311"/>
      <c r="B6501" s="311"/>
      <c r="C6501" s="100" t="s">
        <v>3109</v>
      </c>
    </row>
    <row r="6502" spans="1:3" ht="60">
      <c r="A6502" s="311"/>
      <c r="B6502" s="311"/>
      <c r="C6502" s="100" t="s">
        <v>3110</v>
      </c>
    </row>
    <row r="6503" spans="1:3">
      <c r="A6503" s="311"/>
      <c r="B6503" s="311"/>
      <c r="C6503" s="100" t="s">
        <v>1955</v>
      </c>
    </row>
    <row r="6504" spans="1:3">
      <c r="A6504" s="311"/>
      <c r="B6504" s="311"/>
      <c r="C6504" s="100" t="s">
        <v>2010</v>
      </c>
    </row>
    <row r="6505" spans="1:3">
      <c r="A6505" s="311"/>
      <c r="B6505" s="311"/>
      <c r="C6505" s="100" t="s">
        <v>2011</v>
      </c>
    </row>
    <row r="6506" spans="1:3">
      <c r="A6506" s="311"/>
      <c r="B6506" s="311"/>
      <c r="C6506" s="100" t="s">
        <v>2012</v>
      </c>
    </row>
    <row r="6507" spans="1:3">
      <c r="A6507" s="311"/>
      <c r="B6507" s="311"/>
      <c r="C6507" s="100" t="s">
        <v>1475</v>
      </c>
    </row>
    <row r="6508" spans="1:3" ht="45.75" thickBot="1">
      <c r="A6508" s="312"/>
      <c r="B6508" s="312"/>
      <c r="C6508" s="95" t="s">
        <v>2199</v>
      </c>
    </row>
    <row r="6509" spans="1:3">
      <c r="A6509" s="310" t="s">
        <v>805</v>
      </c>
      <c r="B6509" s="310" t="s">
        <v>28</v>
      </c>
      <c r="C6509" s="99" t="s">
        <v>806</v>
      </c>
    </row>
    <row r="6510" spans="1:3" ht="45">
      <c r="A6510" s="311"/>
      <c r="B6510" s="311"/>
      <c r="C6510" s="100" t="s">
        <v>3111</v>
      </c>
    </row>
    <row r="6511" spans="1:3">
      <c r="A6511" s="311"/>
      <c r="B6511" s="311"/>
      <c r="C6511" s="100" t="s">
        <v>1355</v>
      </c>
    </row>
    <row r="6512" spans="1:3" ht="60">
      <c r="A6512" s="311"/>
      <c r="B6512" s="311"/>
      <c r="C6512" s="100" t="s">
        <v>3110</v>
      </c>
    </row>
    <row r="6513" spans="1:3">
      <c r="A6513" s="311"/>
      <c r="B6513" s="311"/>
      <c r="C6513" s="100" t="s">
        <v>1955</v>
      </c>
    </row>
    <row r="6514" spans="1:3">
      <c r="A6514" s="311"/>
      <c r="B6514" s="311"/>
      <c r="C6514" s="100" t="s">
        <v>2010</v>
      </c>
    </row>
    <row r="6515" spans="1:3">
      <c r="A6515" s="311"/>
      <c r="B6515" s="311"/>
      <c r="C6515" s="100" t="s">
        <v>2011</v>
      </c>
    </row>
    <row r="6516" spans="1:3">
      <c r="A6516" s="311"/>
      <c r="B6516" s="311"/>
      <c r="C6516" s="100" t="s">
        <v>2012</v>
      </c>
    </row>
    <row r="6517" spans="1:3" ht="60.75" thickBot="1">
      <c r="A6517" s="312"/>
      <c r="B6517" s="312"/>
      <c r="C6517" s="95" t="s">
        <v>2203</v>
      </c>
    </row>
    <row r="6518" spans="1:3">
      <c r="A6518" s="310" t="s">
        <v>807</v>
      </c>
      <c r="B6518" s="310" t="s">
        <v>28</v>
      </c>
      <c r="C6518" s="99" t="s">
        <v>808</v>
      </c>
    </row>
    <row r="6519" spans="1:3" ht="30">
      <c r="A6519" s="311"/>
      <c r="B6519" s="311"/>
      <c r="C6519" s="100" t="s">
        <v>3112</v>
      </c>
    </row>
    <row r="6520" spans="1:3" ht="90">
      <c r="A6520" s="311"/>
      <c r="B6520" s="311"/>
      <c r="C6520" s="100" t="s">
        <v>3113</v>
      </c>
    </row>
    <row r="6521" spans="1:3">
      <c r="A6521" s="311"/>
      <c r="B6521" s="311"/>
      <c r="C6521" s="100" t="s">
        <v>1355</v>
      </c>
    </row>
    <row r="6522" spans="1:3" ht="60">
      <c r="A6522" s="311"/>
      <c r="B6522" s="311"/>
      <c r="C6522" s="100" t="s">
        <v>2314</v>
      </c>
    </row>
    <row r="6523" spans="1:3">
      <c r="A6523" s="311"/>
      <c r="B6523" s="311"/>
      <c r="C6523" s="100" t="s">
        <v>1955</v>
      </c>
    </row>
    <row r="6524" spans="1:3">
      <c r="A6524" s="311"/>
      <c r="B6524" s="311"/>
      <c r="C6524" s="100" t="s">
        <v>2010</v>
      </c>
    </row>
    <row r="6525" spans="1:3">
      <c r="A6525" s="311"/>
      <c r="B6525" s="311"/>
      <c r="C6525" s="100" t="s">
        <v>2011</v>
      </c>
    </row>
    <row r="6526" spans="1:3">
      <c r="A6526" s="311"/>
      <c r="B6526" s="311"/>
      <c r="C6526" s="100" t="s">
        <v>2012</v>
      </c>
    </row>
    <row r="6527" spans="1:3">
      <c r="A6527" s="311"/>
      <c r="B6527" s="311"/>
      <c r="C6527" s="100" t="s">
        <v>1475</v>
      </c>
    </row>
    <row r="6528" spans="1:3" ht="45.75" thickBot="1">
      <c r="A6528" s="312"/>
      <c r="B6528" s="312"/>
      <c r="C6528" s="95" t="s">
        <v>2199</v>
      </c>
    </row>
    <row r="6529" spans="1:3">
      <c r="A6529" s="310" t="s">
        <v>809</v>
      </c>
      <c r="B6529" s="310" t="s">
        <v>28</v>
      </c>
      <c r="C6529" s="99" t="s">
        <v>810</v>
      </c>
    </row>
    <row r="6530" spans="1:3" ht="60">
      <c r="A6530" s="311"/>
      <c r="B6530" s="311"/>
      <c r="C6530" s="100" t="s">
        <v>3114</v>
      </c>
    </row>
    <row r="6531" spans="1:3" ht="60">
      <c r="A6531" s="311"/>
      <c r="B6531" s="311"/>
      <c r="C6531" s="100" t="s">
        <v>2314</v>
      </c>
    </row>
    <row r="6532" spans="1:3">
      <c r="A6532" s="311"/>
      <c r="B6532" s="311"/>
      <c r="C6532" s="100" t="s">
        <v>1955</v>
      </c>
    </row>
    <row r="6533" spans="1:3">
      <c r="A6533" s="311"/>
      <c r="B6533" s="311"/>
      <c r="C6533" s="100" t="s">
        <v>2010</v>
      </c>
    </row>
    <row r="6534" spans="1:3">
      <c r="A6534" s="311"/>
      <c r="B6534" s="311"/>
      <c r="C6534" s="100" t="s">
        <v>2011</v>
      </c>
    </row>
    <row r="6535" spans="1:3">
      <c r="A6535" s="311"/>
      <c r="B6535" s="311"/>
      <c r="C6535" s="100" t="s">
        <v>2012</v>
      </c>
    </row>
    <row r="6536" spans="1:3">
      <c r="A6536" s="311"/>
      <c r="B6536" s="311"/>
      <c r="C6536" s="100" t="s">
        <v>1475</v>
      </c>
    </row>
    <row r="6537" spans="1:3" ht="45.75" thickBot="1">
      <c r="A6537" s="312"/>
      <c r="B6537" s="312"/>
      <c r="C6537" s="95" t="s">
        <v>2199</v>
      </c>
    </row>
    <row r="6538" spans="1:3">
      <c r="A6538" s="310" t="s">
        <v>811</v>
      </c>
      <c r="B6538" s="310" t="s">
        <v>28</v>
      </c>
      <c r="C6538" s="99" t="s">
        <v>812</v>
      </c>
    </row>
    <row r="6539" spans="1:3" ht="45">
      <c r="A6539" s="311"/>
      <c r="B6539" s="311"/>
      <c r="C6539" s="100" t="s">
        <v>3115</v>
      </c>
    </row>
    <row r="6540" spans="1:3">
      <c r="A6540" s="311"/>
      <c r="B6540" s="311"/>
      <c r="C6540" s="100" t="s">
        <v>3116</v>
      </c>
    </row>
    <row r="6541" spans="1:3">
      <c r="A6541" s="311"/>
      <c r="B6541" s="311"/>
      <c r="C6541" s="100" t="s">
        <v>3117</v>
      </c>
    </row>
    <row r="6542" spans="1:3">
      <c r="A6542" s="311"/>
      <c r="B6542" s="311"/>
      <c r="C6542" s="100" t="s">
        <v>3118</v>
      </c>
    </row>
    <row r="6543" spans="1:3">
      <c r="A6543" s="311"/>
      <c r="B6543" s="311"/>
      <c r="C6543" s="100" t="s">
        <v>3075</v>
      </c>
    </row>
    <row r="6544" spans="1:3">
      <c r="A6544" s="311"/>
      <c r="B6544" s="311"/>
      <c r="C6544" s="100" t="s">
        <v>1355</v>
      </c>
    </row>
    <row r="6545" spans="1:3" ht="60">
      <c r="A6545" s="311"/>
      <c r="B6545" s="311"/>
      <c r="C6545" s="100" t="s">
        <v>2314</v>
      </c>
    </row>
    <row r="6546" spans="1:3">
      <c r="A6546" s="311"/>
      <c r="B6546" s="311"/>
      <c r="C6546" s="100" t="s">
        <v>1955</v>
      </c>
    </row>
    <row r="6547" spans="1:3">
      <c r="A6547" s="311"/>
      <c r="B6547" s="311"/>
      <c r="C6547" s="100" t="s">
        <v>2010</v>
      </c>
    </row>
    <row r="6548" spans="1:3">
      <c r="A6548" s="311"/>
      <c r="B6548" s="311"/>
      <c r="C6548" s="100" t="s">
        <v>2011</v>
      </c>
    </row>
    <row r="6549" spans="1:3">
      <c r="A6549" s="311"/>
      <c r="B6549" s="311"/>
      <c r="C6549" s="100" t="s">
        <v>2012</v>
      </c>
    </row>
    <row r="6550" spans="1:3">
      <c r="A6550" s="311"/>
      <c r="B6550" s="311"/>
      <c r="C6550" s="100" t="s">
        <v>1475</v>
      </c>
    </row>
    <row r="6551" spans="1:3" ht="45.75" thickBot="1">
      <c r="A6551" s="312"/>
      <c r="B6551" s="312"/>
      <c r="C6551" s="95" t="s">
        <v>2199</v>
      </c>
    </row>
    <row r="6552" spans="1:3">
      <c r="A6552" s="310" t="s">
        <v>813</v>
      </c>
      <c r="B6552" s="310" t="s">
        <v>28</v>
      </c>
      <c r="C6552" s="99" t="s">
        <v>814</v>
      </c>
    </row>
    <row r="6553" spans="1:3" ht="45">
      <c r="A6553" s="311"/>
      <c r="B6553" s="311"/>
      <c r="C6553" s="100" t="s">
        <v>3119</v>
      </c>
    </row>
    <row r="6554" spans="1:3" ht="225">
      <c r="A6554" s="311"/>
      <c r="B6554" s="311"/>
      <c r="C6554" s="100" t="s">
        <v>3120</v>
      </c>
    </row>
    <row r="6555" spans="1:3" ht="150">
      <c r="A6555" s="311"/>
      <c r="B6555" s="311"/>
      <c r="C6555" s="100" t="s">
        <v>3121</v>
      </c>
    </row>
    <row r="6556" spans="1:3">
      <c r="A6556" s="311"/>
      <c r="B6556" s="311"/>
      <c r="C6556" s="100" t="s">
        <v>1355</v>
      </c>
    </row>
    <row r="6557" spans="1:3" ht="60">
      <c r="A6557" s="311"/>
      <c r="B6557" s="311"/>
      <c r="C6557" s="100" t="s">
        <v>2314</v>
      </c>
    </row>
    <row r="6558" spans="1:3">
      <c r="A6558" s="311"/>
      <c r="B6558" s="311"/>
      <c r="C6558" s="100" t="s">
        <v>1955</v>
      </c>
    </row>
    <row r="6559" spans="1:3">
      <c r="A6559" s="311"/>
      <c r="B6559" s="311"/>
      <c r="C6559" s="100" t="s">
        <v>2010</v>
      </c>
    </row>
    <row r="6560" spans="1:3">
      <c r="A6560" s="311"/>
      <c r="B6560" s="311"/>
      <c r="C6560" s="100" t="s">
        <v>2011</v>
      </c>
    </row>
    <row r="6561" spans="1:3">
      <c r="A6561" s="311"/>
      <c r="B6561" s="311"/>
      <c r="C6561" s="100" t="s">
        <v>2012</v>
      </c>
    </row>
    <row r="6562" spans="1:3" ht="60.75" thickBot="1">
      <c r="A6562" s="312"/>
      <c r="B6562" s="312"/>
      <c r="C6562" s="95" t="s">
        <v>2203</v>
      </c>
    </row>
    <row r="6563" spans="1:3">
      <c r="A6563" s="310" t="s">
        <v>815</v>
      </c>
      <c r="B6563" s="310" t="s">
        <v>28</v>
      </c>
      <c r="C6563" s="99" t="s">
        <v>816</v>
      </c>
    </row>
    <row r="6564" spans="1:3" ht="60">
      <c r="A6564" s="311"/>
      <c r="B6564" s="311"/>
      <c r="C6564" s="100" t="s">
        <v>3122</v>
      </c>
    </row>
    <row r="6565" spans="1:3" ht="105">
      <c r="A6565" s="311"/>
      <c r="B6565" s="311"/>
      <c r="C6565" s="100" t="s">
        <v>3123</v>
      </c>
    </row>
    <row r="6566" spans="1:3">
      <c r="A6566" s="311"/>
      <c r="B6566" s="311"/>
      <c r="C6566" s="100" t="s">
        <v>3124</v>
      </c>
    </row>
    <row r="6567" spans="1:3" ht="30">
      <c r="A6567" s="311"/>
      <c r="B6567" s="311"/>
      <c r="C6567" s="100" t="s">
        <v>3125</v>
      </c>
    </row>
    <row r="6568" spans="1:3" ht="30">
      <c r="A6568" s="311"/>
      <c r="B6568" s="311"/>
      <c r="C6568" s="100" t="s">
        <v>3126</v>
      </c>
    </row>
    <row r="6569" spans="1:3" ht="30">
      <c r="A6569" s="311"/>
      <c r="B6569" s="311"/>
      <c r="C6569" s="100" t="s">
        <v>3127</v>
      </c>
    </row>
    <row r="6570" spans="1:3">
      <c r="A6570" s="311"/>
      <c r="B6570" s="311"/>
      <c r="C6570" s="100" t="s">
        <v>3128</v>
      </c>
    </row>
    <row r="6571" spans="1:3">
      <c r="A6571" s="311"/>
      <c r="B6571" s="311"/>
      <c r="C6571" s="100" t="s">
        <v>3129</v>
      </c>
    </row>
    <row r="6572" spans="1:3" ht="60">
      <c r="A6572" s="311"/>
      <c r="B6572" s="311"/>
      <c r="C6572" s="100" t="s">
        <v>3130</v>
      </c>
    </row>
    <row r="6573" spans="1:3">
      <c r="A6573" s="311"/>
      <c r="B6573" s="311"/>
      <c r="C6573" s="100" t="s">
        <v>3131</v>
      </c>
    </row>
    <row r="6574" spans="1:3" ht="60">
      <c r="A6574" s="311"/>
      <c r="B6574" s="311"/>
      <c r="C6574" s="100" t="s">
        <v>3132</v>
      </c>
    </row>
    <row r="6575" spans="1:3">
      <c r="A6575" s="311"/>
      <c r="B6575" s="311"/>
      <c r="C6575" s="100" t="s">
        <v>3133</v>
      </c>
    </row>
    <row r="6576" spans="1:3">
      <c r="A6576" s="311"/>
      <c r="B6576" s="311"/>
      <c r="C6576" s="100" t="s">
        <v>3134</v>
      </c>
    </row>
    <row r="6577" spans="1:3">
      <c r="A6577" s="311"/>
      <c r="B6577" s="311"/>
      <c r="C6577" s="100" t="s">
        <v>3135</v>
      </c>
    </row>
    <row r="6578" spans="1:3">
      <c r="A6578" s="311"/>
      <c r="B6578" s="311"/>
      <c r="C6578" s="100" t="s">
        <v>3136</v>
      </c>
    </row>
    <row r="6579" spans="1:3">
      <c r="A6579" s="311"/>
      <c r="B6579" s="311"/>
      <c r="C6579" s="100" t="s">
        <v>3137</v>
      </c>
    </row>
    <row r="6580" spans="1:3">
      <c r="A6580" s="311"/>
      <c r="B6580" s="311"/>
      <c r="C6580" s="100" t="s">
        <v>3138</v>
      </c>
    </row>
    <row r="6581" spans="1:3" ht="30">
      <c r="A6581" s="311"/>
      <c r="B6581" s="311"/>
      <c r="C6581" s="100" t="s">
        <v>3139</v>
      </c>
    </row>
    <row r="6582" spans="1:3" ht="30">
      <c r="A6582" s="311"/>
      <c r="B6582" s="311"/>
      <c r="C6582" s="100" t="s">
        <v>3140</v>
      </c>
    </row>
    <row r="6583" spans="1:3">
      <c r="A6583" s="311"/>
      <c r="B6583" s="311"/>
      <c r="C6583" s="100" t="s">
        <v>3141</v>
      </c>
    </row>
    <row r="6584" spans="1:3">
      <c r="A6584" s="311"/>
      <c r="B6584" s="311"/>
      <c r="C6584" s="100" t="s">
        <v>3142</v>
      </c>
    </row>
    <row r="6585" spans="1:3">
      <c r="A6585" s="311"/>
      <c r="B6585" s="311"/>
      <c r="C6585" s="100" t="s">
        <v>3143</v>
      </c>
    </row>
    <row r="6586" spans="1:3" ht="30">
      <c r="A6586" s="311"/>
      <c r="B6586" s="311"/>
      <c r="C6586" s="100" t="s">
        <v>3144</v>
      </c>
    </row>
    <row r="6587" spans="1:3" ht="90">
      <c r="A6587" s="311"/>
      <c r="B6587" s="311"/>
      <c r="C6587" s="100" t="s">
        <v>3145</v>
      </c>
    </row>
    <row r="6588" spans="1:3">
      <c r="A6588" s="311"/>
      <c r="B6588" s="311"/>
      <c r="C6588" s="100" t="s">
        <v>3146</v>
      </c>
    </row>
    <row r="6589" spans="1:3">
      <c r="A6589" s="311"/>
      <c r="B6589" s="311"/>
      <c r="C6589" s="100" t="s">
        <v>3147</v>
      </c>
    </row>
    <row r="6590" spans="1:3" ht="45">
      <c r="A6590" s="311"/>
      <c r="B6590" s="311"/>
      <c r="C6590" s="100" t="s">
        <v>3148</v>
      </c>
    </row>
    <row r="6591" spans="1:3">
      <c r="A6591" s="311"/>
      <c r="B6591" s="311"/>
      <c r="C6591" s="100" t="s">
        <v>3149</v>
      </c>
    </row>
    <row r="6592" spans="1:3">
      <c r="A6592" s="311"/>
      <c r="B6592" s="311"/>
      <c r="C6592" s="100" t="s">
        <v>3150</v>
      </c>
    </row>
    <row r="6593" spans="1:3">
      <c r="A6593" s="311"/>
      <c r="B6593" s="311"/>
      <c r="C6593" s="100" t="s">
        <v>3151</v>
      </c>
    </row>
    <row r="6594" spans="1:3">
      <c r="A6594" s="311"/>
      <c r="B6594" s="311"/>
      <c r="C6594" s="100" t="s">
        <v>3152</v>
      </c>
    </row>
    <row r="6595" spans="1:3">
      <c r="A6595" s="311"/>
      <c r="B6595" s="311"/>
      <c r="C6595" s="100" t="s">
        <v>3153</v>
      </c>
    </row>
    <row r="6596" spans="1:3">
      <c r="A6596" s="311"/>
      <c r="B6596" s="311"/>
      <c r="C6596" s="100" t="s">
        <v>3154</v>
      </c>
    </row>
    <row r="6597" spans="1:3">
      <c r="A6597" s="311"/>
      <c r="B6597" s="311"/>
      <c r="C6597" s="100" t="s">
        <v>3155</v>
      </c>
    </row>
    <row r="6598" spans="1:3">
      <c r="A6598" s="311"/>
      <c r="B6598" s="311"/>
      <c r="C6598" s="100" t="s">
        <v>1355</v>
      </c>
    </row>
    <row r="6599" spans="1:3" ht="60">
      <c r="A6599" s="311"/>
      <c r="B6599" s="311"/>
      <c r="C6599" s="100" t="s">
        <v>2314</v>
      </c>
    </row>
    <row r="6600" spans="1:3">
      <c r="A6600" s="311"/>
      <c r="B6600" s="311"/>
      <c r="C6600" s="100" t="s">
        <v>1955</v>
      </c>
    </row>
    <row r="6601" spans="1:3">
      <c r="A6601" s="311"/>
      <c r="B6601" s="311"/>
      <c r="C6601" s="100" t="s">
        <v>2010</v>
      </c>
    </row>
    <row r="6602" spans="1:3">
      <c r="A6602" s="311"/>
      <c r="B6602" s="311"/>
      <c r="C6602" s="100" t="s">
        <v>2011</v>
      </c>
    </row>
    <row r="6603" spans="1:3">
      <c r="A6603" s="311"/>
      <c r="B6603" s="311"/>
      <c r="C6603" s="100" t="s">
        <v>2012</v>
      </c>
    </row>
    <row r="6604" spans="1:3">
      <c r="A6604" s="311"/>
      <c r="B6604" s="311"/>
      <c r="C6604" s="100" t="s">
        <v>1475</v>
      </c>
    </row>
    <row r="6605" spans="1:3" ht="45.75" thickBot="1">
      <c r="A6605" s="312"/>
      <c r="B6605" s="312"/>
      <c r="C6605" s="95" t="s">
        <v>2199</v>
      </c>
    </row>
    <row r="6606" spans="1:3">
      <c r="A6606" s="310" t="s">
        <v>817</v>
      </c>
      <c r="B6606" s="310" t="s">
        <v>28</v>
      </c>
      <c r="C6606" s="99" t="s">
        <v>818</v>
      </c>
    </row>
    <row r="6607" spans="1:3" ht="165">
      <c r="A6607" s="311"/>
      <c r="B6607" s="311"/>
      <c r="C6607" s="100" t="s">
        <v>3156</v>
      </c>
    </row>
    <row r="6608" spans="1:3" ht="45">
      <c r="A6608" s="311"/>
      <c r="B6608" s="311"/>
      <c r="C6608" s="100" t="s">
        <v>3157</v>
      </c>
    </row>
    <row r="6609" spans="1:3" ht="30">
      <c r="A6609" s="311"/>
      <c r="B6609" s="311"/>
      <c r="C6609" s="100" t="s">
        <v>3126</v>
      </c>
    </row>
    <row r="6610" spans="1:3" ht="30">
      <c r="A6610" s="311"/>
      <c r="B6610" s="311"/>
      <c r="C6610" s="100" t="s">
        <v>3127</v>
      </c>
    </row>
    <row r="6611" spans="1:3">
      <c r="A6611" s="311"/>
      <c r="B6611" s="311"/>
      <c r="C6611" s="100" t="s">
        <v>3128</v>
      </c>
    </row>
    <row r="6612" spans="1:3">
      <c r="A6612" s="311"/>
      <c r="B6612" s="311"/>
      <c r="C6612" s="100" t="s">
        <v>3129</v>
      </c>
    </row>
    <row r="6613" spans="1:3" ht="60">
      <c r="A6613" s="311"/>
      <c r="B6613" s="311"/>
      <c r="C6613" s="100" t="s">
        <v>3130</v>
      </c>
    </row>
    <row r="6614" spans="1:3">
      <c r="A6614" s="311"/>
      <c r="B6614" s="311"/>
      <c r="C6614" s="100" t="s">
        <v>3131</v>
      </c>
    </row>
    <row r="6615" spans="1:3" ht="60">
      <c r="A6615" s="311"/>
      <c r="B6615" s="311"/>
      <c r="C6615" s="100" t="s">
        <v>3132</v>
      </c>
    </row>
    <row r="6616" spans="1:3">
      <c r="A6616" s="311"/>
      <c r="B6616" s="311"/>
      <c r="C6616" s="100" t="s">
        <v>3133</v>
      </c>
    </row>
    <row r="6617" spans="1:3">
      <c r="A6617" s="311"/>
      <c r="B6617" s="311"/>
      <c r="C6617" s="100" t="s">
        <v>3134</v>
      </c>
    </row>
    <row r="6618" spans="1:3">
      <c r="A6618" s="311"/>
      <c r="B6618" s="311"/>
      <c r="C6618" s="100" t="s">
        <v>3135</v>
      </c>
    </row>
    <row r="6619" spans="1:3">
      <c r="A6619" s="311"/>
      <c r="B6619" s="311"/>
      <c r="C6619" s="100" t="s">
        <v>3136</v>
      </c>
    </row>
    <row r="6620" spans="1:3">
      <c r="A6620" s="311"/>
      <c r="B6620" s="311"/>
      <c r="C6620" s="100" t="s">
        <v>3137</v>
      </c>
    </row>
    <row r="6621" spans="1:3">
      <c r="A6621" s="311"/>
      <c r="B6621" s="311"/>
      <c r="C6621" s="100" t="s">
        <v>3138</v>
      </c>
    </row>
    <row r="6622" spans="1:3" ht="30">
      <c r="A6622" s="311"/>
      <c r="B6622" s="311"/>
      <c r="C6622" s="100" t="s">
        <v>3139</v>
      </c>
    </row>
    <row r="6623" spans="1:3" ht="30">
      <c r="A6623" s="311"/>
      <c r="B6623" s="311"/>
      <c r="C6623" s="100" t="s">
        <v>3140</v>
      </c>
    </row>
    <row r="6624" spans="1:3">
      <c r="A6624" s="311"/>
      <c r="B6624" s="311"/>
      <c r="C6624" s="100" t="s">
        <v>3141</v>
      </c>
    </row>
    <row r="6625" spans="1:3">
      <c r="A6625" s="311"/>
      <c r="B6625" s="311"/>
      <c r="C6625" s="100" t="s">
        <v>3142</v>
      </c>
    </row>
    <row r="6626" spans="1:3">
      <c r="A6626" s="311"/>
      <c r="B6626" s="311"/>
      <c r="C6626" s="100" t="s">
        <v>3143</v>
      </c>
    </row>
    <row r="6627" spans="1:3" ht="30">
      <c r="A6627" s="311"/>
      <c r="B6627" s="311"/>
      <c r="C6627" s="100" t="s">
        <v>3144</v>
      </c>
    </row>
    <row r="6628" spans="1:3" ht="90">
      <c r="A6628" s="311"/>
      <c r="B6628" s="311"/>
      <c r="C6628" s="100" t="s">
        <v>3145</v>
      </c>
    </row>
    <row r="6629" spans="1:3">
      <c r="A6629" s="311"/>
      <c r="B6629" s="311"/>
      <c r="C6629" s="100" t="s">
        <v>3146</v>
      </c>
    </row>
    <row r="6630" spans="1:3">
      <c r="A6630" s="311"/>
      <c r="B6630" s="311"/>
      <c r="C6630" s="100" t="s">
        <v>3147</v>
      </c>
    </row>
    <row r="6631" spans="1:3" ht="45">
      <c r="A6631" s="311"/>
      <c r="B6631" s="311"/>
      <c r="C6631" s="100" t="s">
        <v>3148</v>
      </c>
    </row>
    <row r="6632" spans="1:3">
      <c r="A6632" s="311"/>
      <c r="B6632" s="311"/>
      <c r="C6632" s="100" t="s">
        <v>3149</v>
      </c>
    </row>
    <row r="6633" spans="1:3">
      <c r="A6633" s="311"/>
      <c r="B6633" s="311"/>
      <c r="C6633" s="100" t="s">
        <v>3150</v>
      </c>
    </row>
    <row r="6634" spans="1:3">
      <c r="A6634" s="311"/>
      <c r="B6634" s="311"/>
      <c r="C6634" s="100" t="s">
        <v>3151</v>
      </c>
    </row>
    <row r="6635" spans="1:3">
      <c r="A6635" s="311"/>
      <c r="B6635" s="311"/>
      <c r="C6635" s="100" t="s">
        <v>3152</v>
      </c>
    </row>
    <row r="6636" spans="1:3">
      <c r="A6636" s="311"/>
      <c r="B6636" s="311"/>
      <c r="C6636" s="100" t="s">
        <v>3153</v>
      </c>
    </row>
    <row r="6637" spans="1:3">
      <c r="A6637" s="311"/>
      <c r="B6637" s="311"/>
      <c r="C6637" s="100" t="s">
        <v>3154</v>
      </c>
    </row>
    <row r="6638" spans="1:3">
      <c r="A6638" s="311"/>
      <c r="B6638" s="311"/>
      <c r="C6638" s="100" t="s">
        <v>3155</v>
      </c>
    </row>
    <row r="6639" spans="1:3">
      <c r="A6639" s="311"/>
      <c r="B6639" s="311"/>
      <c r="C6639" s="100" t="s">
        <v>1355</v>
      </c>
    </row>
    <row r="6640" spans="1:3" ht="60">
      <c r="A6640" s="311"/>
      <c r="B6640" s="311"/>
      <c r="C6640" s="100" t="s">
        <v>2314</v>
      </c>
    </row>
    <row r="6641" spans="1:3">
      <c r="A6641" s="311"/>
      <c r="B6641" s="311"/>
      <c r="C6641" s="100" t="s">
        <v>1955</v>
      </c>
    </row>
    <row r="6642" spans="1:3">
      <c r="A6642" s="311"/>
      <c r="B6642" s="311"/>
      <c r="C6642" s="100" t="s">
        <v>2010</v>
      </c>
    </row>
    <row r="6643" spans="1:3">
      <c r="A6643" s="311"/>
      <c r="B6643" s="311"/>
      <c r="C6643" s="100" t="s">
        <v>2011</v>
      </c>
    </row>
    <row r="6644" spans="1:3">
      <c r="A6644" s="311"/>
      <c r="B6644" s="311"/>
      <c r="C6644" s="100" t="s">
        <v>2012</v>
      </c>
    </row>
    <row r="6645" spans="1:3">
      <c r="A6645" s="311"/>
      <c r="B6645" s="311"/>
      <c r="C6645" s="100" t="s">
        <v>1475</v>
      </c>
    </row>
    <row r="6646" spans="1:3" ht="45.75" thickBot="1">
      <c r="A6646" s="312"/>
      <c r="B6646" s="312"/>
      <c r="C6646" s="95" t="s">
        <v>2199</v>
      </c>
    </row>
    <row r="6647" spans="1:3">
      <c r="A6647" s="310" t="s">
        <v>819</v>
      </c>
      <c r="B6647" s="310" t="s">
        <v>2</v>
      </c>
      <c r="C6647" s="99" t="s">
        <v>820</v>
      </c>
    </row>
    <row r="6648" spans="1:3" ht="60">
      <c r="A6648" s="311"/>
      <c r="B6648" s="311"/>
      <c r="C6648" s="100" t="s">
        <v>3158</v>
      </c>
    </row>
    <row r="6649" spans="1:3" ht="30">
      <c r="A6649" s="311"/>
      <c r="B6649" s="311"/>
      <c r="C6649" s="100" t="s">
        <v>3159</v>
      </c>
    </row>
    <row r="6650" spans="1:3">
      <c r="A6650" s="311"/>
      <c r="B6650" s="311"/>
      <c r="C6650" s="100" t="s">
        <v>3160</v>
      </c>
    </row>
    <row r="6651" spans="1:3">
      <c r="A6651" s="311"/>
      <c r="B6651" s="311"/>
      <c r="C6651" s="100" t="s">
        <v>3161</v>
      </c>
    </row>
    <row r="6652" spans="1:3">
      <c r="A6652" s="311"/>
      <c r="B6652" s="311"/>
      <c r="C6652" s="100" t="s">
        <v>3162</v>
      </c>
    </row>
    <row r="6653" spans="1:3">
      <c r="A6653" s="311"/>
      <c r="B6653" s="311"/>
      <c r="C6653" s="100" t="s">
        <v>3163</v>
      </c>
    </row>
    <row r="6654" spans="1:3">
      <c r="A6654" s="311"/>
      <c r="B6654" s="311"/>
      <c r="C6654" s="100" t="s">
        <v>3164</v>
      </c>
    </row>
    <row r="6655" spans="1:3">
      <c r="A6655" s="311"/>
      <c r="B6655" s="311"/>
      <c r="C6655" s="100" t="s">
        <v>3165</v>
      </c>
    </row>
    <row r="6656" spans="1:3">
      <c r="A6656" s="311"/>
      <c r="B6656" s="311"/>
      <c r="C6656" s="100" t="s">
        <v>3166</v>
      </c>
    </row>
    <row r="6657" spans="1:3">
      <c r="A6657" s="311"/>
      <c r="B6657" s="311"/>
      <c r="C6657" s="100" t="s">
        <v>3167</v>
      </c>
    </row>
    <row r="6658" spans="1:3">
      <c r="A6658" s="311"/>
      <c r="B6658" s="311"/>
      <c r="C6658" s="100" t="s">
        <v>3168</v>
      </c>
    </row>
    <row r="6659" spans="1:3">
      <c r="A6659" s="311"/>
      <c r="B6659" s="311"/>
      <c r="C6659" s="100" t="s">
        <v>3169</v>
      </c>
    </row>
    <row r="6660" spans="1:3">
      <c r="A6660" s="311"/>
      <c r="B6660" s="311"/>
      <c r="C6660" s="100" t="s">
        <v>3170</v>
      </c>
    </row>
    <row r="6661" spans="1:3">
      <c r="A6661" s="311"/>
      <c r="B6661" s="311"/>
      <c r="C6661" s="100" t="s">
        <v>3171</v>
      </c>
    </row>
    <row r="6662" spans="1:3">
      <c r="A6662" s="311"/>
      <c r="B6662" s="311"/>
      <c r="C6662" s="100" t="s">
        <v>3172</v>
      </c>
    </row>
    <row r="6663" spans="1:3">
      <c r="A6663" s="311"/>
      <c r="B6663" s="311"/>
      <c r="C6663" s="100" t="s">
        <v>3173</v>
      </c>
    </row>
    <row r="6664" spans="1:3">
      <c r="A6664" s="311"/>
      <c r="B6664" s="311"/>
      <c r="C6664" s="100" t="s">
        <v>1355</v>
      </c>
    </row>
    <row r="6665" spans="1:3" ht="75">
      <c r="A6665" s="311"/>
      <c r="B6665" s="311"/>
      <c r="C6665" s="100" t="s">
        <v>3174</v>
      </c>
    </row>
    <row r="6666" spans="1:3">
      <c r="A6666" s="311"/>
      <c r="B6666" s="311"/>
      <c r="C6666" s="100" t="s">
        <v>1955</v>
      </c>
    </row>
    <row r="6667" spans="1:3">
      <c r="A6667" s="311"/>
      <c r="B6667" s="311"/>
      <c r="C6667" s="100" t="s">
        <v>1956</v>
      </c>
    </row>
    <row r="6668" spans="1:3">
      <c r="A6668" s="311"/>
      <c r="B6668" s="311"/>
      <c r="C6668" s="100" t="s">
        <v>1957</v>
      </c>
    </row>
    <row r="6669" spans="1:3">
      <c r="A6669" s="311"/>
      <c r="B6669" s="311"/>
      <c r="C6669" s="100" t="s">
        <v>1958</v>
      </c>
    </row>
    <row r="6670" spans="1:3">
      <c r="A6670" s="311"/>
      <c r="B6670" s="311"/>
      <c r="C6670" s="100" t="s">
        <v>1475</v>
      </c>
    </row>
    <row r="6671" spans="1:3" ht="45.75" thickBot="1">
      <c r="A6671" s="312"/>
      <c r="B6671" s="312"/>
      <c r="C6671" s="95" t="s">
        <v>3175</v>
      </c>
    </row>
    <row r="6672" spans="1:3">
      <c r="A6672" s="310" t="s">
        <v>821</v>
      </c>
      <c r="B6672" s="310" t="s">
        <v>25</v>
      </c>
      <c r="C6672" s="99" t="s">
        <v>822</v>
      </c>
    </row>
    <row r="6673" spans="1:3" ht="60">
      <c r="A6673" s="311"/>
      <c r="B6673" s="311"/>
      <c r="C6673" s="100" t="s">
        <v>3176</v>
      </c>
    </row>
    <row r="6674" spans="1:3" ht="45">
      <c r="A6674" s="311"/>
      <c r="B6674" s="311"/>
      <c r="C6674" s="100" t="s">
        <v>3177</v>
      </c>
    </row>
    <row r="6675" spans="1:3" ht="45">
      <c r="A6675" s="311"/>
      <c r="B6675" s="311"/>
      <c r="C6675" s="100" t="s">
        <v>3178</v>
      </c>
    </row>
    <row r="6676" spans="1:3">
      <c r="A6676" s="311"/>
      <c r="B6676" s="311"/>
      <c r="C6676" s="100" t="s">
        <v>3179</v>
      </c>
    </row>
    <row r="6677" spans="1:3">
      <c r="A6677" s="311"/>
      <c r="B6677" s="311"/>
      <c r="C6677" s="100" t="s">
        <v>2915</v>
      </c>
    </row>
    <row r="6678" spans="1:3">
      <c r="A6678" s="311"/>
      <c r="B6678" s="311"/>
      <c r="C6678" s="100" t="s">
        <v>3180</v>
      </c>
    </row>
    <row r="6679" spans="1:3">
      <c r="A6679" s="311"/>
      <c r="B6679" s="311"/>
      <c r="C6679" s="100" t="s">
        <v>3181</v>
      </c>
    </row>
    <row r="6680" spans="1:3" ht="30">
      <c r="A6680" s="311"/>
      <c r="B6680" s="311"/>
      <c r="C6680" s="100" t="s">
        <v>3182</v>
      </c>
    </row>
    <row r="6681" spans="1:3">
      <c r="A6681" s="311"/>
      <c r="B6681" s="311"/>
      <c r="C6681" s="100" t="s">
        <v>3183</v>
      </c>
    </row>
    <row r="6682" spans="1:3">
      <c r="A6682" s="311"/>
      <c r="B6682" s="311"/>
      <c r="C6682" s="100" t="s">
        <v>3184</v>
      </c>
    </row>
    <row r="6683" spans="1:3">
      <c r="A6683" s="311"/>
      <c r="B6683" s="311"/>
      <c r="C6683" s="100" t="s">
        <v>3185</v>
      </c>
    </row>
    <row r="6684" spans="1:3">
      <c r="A6684" s="311"/>
      <c r="B6684" s="311"/>
      <c r="C6684" s="100" t="s">
        <v>3186</v>
      </c>
    </row>
    <row r="6685" spans="1:3">
      <c r="A6685" s="311"/>
      <c r="B6685" s="311"/>
      <c r="C6685" s="100" t="s">
        <v>3187</v>
      </c>
    </row>
    <row r="6686" spans="1:3" ht="30">
      <c r="A6686" s="311"/>
      <c r="B6686" s="311"/>
      <c r="C6686" s="100" t="s">
        <v>3188</v>
      </c>
    </row>
    <row r="6687" spans="1:3">
      <c r="A6687" s="311"/>
      <c r="B6687" s="311"/>
      <c r="C6687" s="100" t="s">
        <v>3189</v>
      </c>
    </row>
    <row r="6688" spans="1:3">
      <c r="A6688" s="311"/>
      <c r="B6688" s="311"/>
      <c r="C6688" s="100" t="s">
        <v>3190</v>
      </c>
    </row>
    <row r="6689" spans="1:3">
      <c r="A6689" s="311"/>
      <c r="B6689" s="311"/>
      <c r="C6689" s="100" t="s">
        <v>3191</v>
      </c>
    </row>
    <row r="6690" spans="1:3" ht="30">
      <c r="A6690" s="311"/>
      <c r="B6690" s="311"/>
      <c r="C6690" s="100" t="s">
        <v>3192</v>
      </c>
    </row>
    <row r="6691" spans="1:3">
      <c r="A6691" s="311"/>
      <c r="B6691" s="311"/>
      <c r="C6691" s="100" t="s">
        <v>3193</v>
      </c>
    </row>
    <row r="6692" spans="1:3" ht="75">
      <c r="A6692" s="311"/>
      <c r="B6692" s="311"/>
      <c r="C6692" s="100" t="s">
        <v>3194</v>
      </c>
    </row>
    <row r="6693" spans="1:3">
      <c r="A6693" s="311"/>
      <c r="B6693" s="311"/>
      <c r="C6693" s="100" t="s">
        <v>1355</v>
      </c>
    </row>
    <row r="6694" spans="1:3" ht="75">
      <c r="A6694" s="311"/>
      <c r="B6694" s="311"/>
      <c r="C6694" s="100" t="s">
        <v>3195</v>
      </c>
    </row>
    <row r="6695" spans="1:3">
      <c r="A6695" s="311"/>
      <c r="B6695" s="311"/>
      <c r="C6695" s="100" t="s">
        <v>1955</v>
      </c>
    </row>
    <row r="6696" spans="1:3">
      <c r="A6696" s="311"/>
      <c r="B6696" s="311"/>
      <c r="C6696" s="100" t="s">
        <v>1956</v>
      </c>
    </row>
    <row r="6697" spans="1:3">
      <c r="A6697" s="311"/>
      <c r="B6697" s="311"/>
      <c r="C6697" s="100" t="s">
        <v>1957</v>
      </c>
    </row>
    <row r="6698" spans="1:3">
      <c r="A6698" s="311"/>
      <c r="B6698" s="311"/>
      <c r="C6698" s="100" t="s">
        <v>1958</v>
      </c>
    </row>
    <row r="6699" spans="1:3">
      <c r="A6699" s="311"/>
      <c r="B6699" s="311"/>
      <c r="C6699" s="100" t="s">
        <v>1475</v>
      </c>
    </row>
    <row r="6700" spans="1:3" ht="45.75" thickBot="1">
      <c r="A6700" s="312"/>
      <c r="B6700" s="312"/>
      <c r="C6700" s="95" t="s">
        <v>3175</v>
      </c>
    </row>
    <row r="6701" spans="1:3">
      <c r="A6701" s="310" t="s">
        <v>823</v>
      </c>
      <c r="B6701" s="310" t="s">
        <v>25</v>
      </c>
      <c r="C6701" s="99" t="s">
        <v>824</v>
      </c>
    </row>
    <row r="6702" spans="1:3" ht="105">
      <c r="A6702" s="311"/>
      <c r="B6702" s="311"/>
      <c r="C6702" s="100" t="s">
        <v>3196</v>
      </c>
    </row>
    <row r="6703" spans="1:3" ht="45">
      <c r="A6703" s="311"/>
      <c r="B6703" s="311"/>
      <c r="C6703" s="100" t="s">
        <v>3178</v>
      </c>
    </row>
    <row r="6704" spans="1:3">
      <c r="A6704" s="311"/>
      <c r="B6704" s="311"/>
      <c r="C6704" s="100" t="s">
        <v>3197</v>
      </c>
    </row>
    <row r="6705" spans="1:3">
      <c r="A6705" s="311"/>
      <c r="B6705" s="311"/>
      <c r="C6705" s="100" t="s">
        <v>2915</v>
      </c>
    </row>
    <row r="6706" spans="1:3">
      <c r="A6706" s="311"/>
      <c r="B6706" s="311"/>
      <c r="C6706" s="100" t="s">
        <v>3180</v>
      </c>
    </row>
    <row r="6707" spans="1:3">
      <c r="A6707" s="311"/>
      <c r="B6707" s="311"/>
      <c r="C6707" s="100" t="s">
        <v>3181</v>
      </c>
    </row>
    <row r="6708" spans="1:3" ht="30">
      <c r="A6708" s="311"/>
      <c r="B6708" s="311"/>
      <c r="C6708" s="100" t="s">
        <v>3182</v>
      </c>
    </row>
    <row r="6709" spans="1:3">
      <c r="A6709" s="311"/>
      <c r="B6709" s="311"/>
      <c r="C6709" s="100" t="s">
        <v>3183</v>
      </c>
    </row>
    <row r="6710" spans="1:3">
      <c r="A6710" s="311"/>
      <c r="B6710" s="311"/>
      <c r="C6710" s="100" t="s">
        <v>3184</v>
      </c>
    </row>
    <row r="6711" spans="1:3">
      <c r="A6711" s="311"/>
      <c r="B6711" s="311"/>
      <c r="C6711" s="100" t="s">
        <v>3185</v>
      </c>
    </row>
    <row r="6712" spans="1:3">
      <c r="A6712" s="311"/>
      <c r="B6712" s="311"/>
      <c r="C6712" s="100" t="s">
        <v>3186</v>
      </c>
    </row>
    <row r="6713" spans="1:3">
      <c r="A6713" s="311"/>
      <c r="B6713" s="311"/>
      <c r="C6713" s="100" t="s">
        <v>3187</v>
      </c>
    </row>
    <row r="6714" spans="1:3" ht="30">
      <c r="A6714" s="311"/>
      <c r="B6714" s="311"/>
      <c r="C6714" s="100" t="s">
        <v>3188</v>
      </c>
    </row>
    <row r="6715" spans="1:3">
      <c r="A6715" s="311"/>
      <c r="B6715" s="311"/>
      <c r="C6715" s="100" t="s">
        <v>3189</v>
      </c>
    </row>
    <row r="6716" spans="1:3">
      <c r="A6716" s="311"/>
      <c r="B6716" s="311"/>
      <c r="C6716" s="100" t="s">
        <v>3190</v>
      </c>
    </row>
    <row r="6717" spans="1:3">
      <c r="A6717" s="311"/>
      <c r="B6717" s="311"/>
      <c r="C6717" s="100" t="s">
        <v>3191</v>
      </c>
    </row>
    <row r="6718" spans="1:3" ht="45">
      <c r="A6718" s="311"/>
      <c r="B6718" s="311"/>
      <c r="C6718" s="100" t="s">
        <v>3198</v>
      </c>
    </row>
    <row r="6719" spans="1:3" ht="75">
      <c r="A6719" s="311"/>
      <c r="B6719" s="311"/>
      <c r="C6719" s="100" t="s">
        <v>3199</v>
      </c>
    </row>
    <row r="6720" spans="1:3">
      <c r="A6720" s="311"/>
      <c r="B6720" s="311"/>
      <c r="C6720" s="100" t="s">
        <v>1355</v>
      </c>
    </row>
    <row r="6721" spans="1:3" ht="60">
      <c r="A6721" s="311"/>
      <c r="B6721" s="311"/>
      <c r="C6721" s="100" t="s">
        <v>3200</v>
      </c>
    </row>
    <row r="6722" spans="1:3">
      <c r="A6722" s="311"/>
      <c r="B6722" s="311"/>
      <c r="C6722" s="100" t="s">
        <v>2038</v>
      </c>
    </row>
    <row r="6723" spans="1:3">
      <c r="A6723" s="311"/>
      <c r="B6723" s="311"/>
      <c r="C6723" s="100" t="s">
        <v>1955</v>
      </c>
    </row>
    <row r="6724" spans="1:3">
      <c r="A6724" s="311"/>
      <c r="B6724" s="311"/>
      <c r="C6724" s="100" t="s">
        <v>1956</v>
      </c>
    </row>
    <row r="6725" spans="1:3">
      <c r="A6725" s="311"/>
      <c r="B6725" s="311"/>
      <c r="C6725" s="100" t="s">
        <v>1957</v>
      </c>
    </row>
    <row r="6726" spans="1:3">
      <c r="A6726" s="311"/>
      <c r="B6726" s="311"/>
      <c r="C6726" s="100" t="s">
        <v>1958</v>
      </c>
    </row>
    <row r="6727" spans="1:3">
      <c r="A6727" s="311"/>
      <c r="B6727" s="311"/>
      <c r="C6727" s="100" t="s">
        <v>1475</v>
      </c>
    </row>
    <row r="6728" spans="1:3" ht="45.75" thickBot="1">
      <c r="A6728" s="312"/>
      <c r="B6728" s="312"/>
      <c r="C6728" s="95" t="s">
        <v>3175</v>
      </c>
    </row>
    <row r="6729" spans="1:3">
      <c r="A6729" s="310" t="s">
        <v>825</v>
      </c>
      <c r="B6729" s="310" t="s">
        <v>25</v>
      </c>
      <c r="C6729" s="99" t="s">
        <v>826</v>
      </c>
    </row>
    <row r="6730" spans="1:3" ht="60">
      <c r="A6730" s="311"/>
      <c r="B6730" s="311"/>
      <c r="C6730" s="100" t="s">
        <v>3201</v>
      </c>
    </row>
    <row r="6731" spans="1:3" ht="45">
      <c r="A6731" s="311"/>
      <c r="B6731" s="311"/>
      <c r="C6731" s="100" t="s">
        <v>3177</v>
      </c>
    </row>
    <row r="6732" spans="1:3" ht="45">
      <c r="A6732" s="311"/>
      <c r="B6732" s="311"/>
      <c r="C6732" s="100" t="s">
        <v>3178</v>
      </c>
    </row>
    <row r="6733" spans="1:3">
      <c r="A6733" s="311"/>
      <c r="B6733" s="311"/>
      <c r="C6733" s="100" t="s">
        <v>3202</v>
      </c>
    </row>
    <row r="6734" spans="1:3">
      <c r="A6734" s="311"/>
      <c r="B6734" s="311"/>
      <c r="C6734" s="100" t="s">
        <v>2915</v>
      </c>
    </row>
    <row r="6735" spans="1:3">
      <c r="A6735" s="311"/>
      <c r="B6735" s="311"/>
      <c r="C6735" s="100" t="s">
        <v>3180</v>
      </c>
    </row>
    <row r="6736" spans="1:3">
      <c r="A6736" s="311"/>
      <c r="B6736" s="311"/>
      <c r="C6736" s="100" t="s">
        <v>3181</v>
      </c>
    </row>
    <row r="6737" spans="1:3" ht="30">
      <c r="A6737" s="311"/>
      <c r="B6737" s="311"/>
      <c r="C6737" s="100" t="s">
        <v>3182</v>
      </c>
    </row>
    <row r="6738" spans="1:3">
      <c r="A6738" s="311"/>
      <c r="B6738" s="311"/>
      <c r="C6738" s="100" t="s">
        <v>3183</v>
      </c>
    </row>
    <row r="6739" spans="1:3">
      <c r="A6739" s="311"/>
      <c r="B6739" s="311"/>
      <c r="C6739" s="100" t="s">
        <v>3184</v>
      </c>
    </row>
    <row r="6740" spans="1:3">
      <c r="A6740" s="311"/>
      <c r="B6740" s="311"/>
      <c r="C6740" s="100" t="s">
        <v>3185</v>
      </c>
    </row>
    <row r="6741" spans="1:3">
      <c r="A6741" s="311"/>
      <c r="B6741" s="311"/>
      <c r="C6741" s="100" t="s">
        <v>3203</v>
      </c>
    </row>
    <row r="6742" spans="1:3">
      <c r="A6742" s="311"/>
      <c r="B6742" s="311"/>
      <c r="C6742" s="100" t="s">
        <v>3187</v>
      </c>
    </row>
    <row r="6743" spans="1:3" ht="30">
      <c r="A6743" s="311"/>
      <c r="B6743" s="311"/>
      <c r="C6743" s="100" t="s">
        <v>3188</v>
      </c>
    </row>
    <row r="6744" spans="1:3">
      <c r="A6744" s="311"/>
      <c r="B6744" s="311"/>
      <c r="C6744" s="100" t="s">
        <v>3189</v>
      </c>
    </row>
    <row r="6745" spans="1:3">
      <c r="A6745" s="311"/>
      <c r="B6745" s="311"/>
      <c r="C6745" s="100" t="s">
        <v>3190</v>
      </c>
    </row>
    <row r="6746" spans="1:3">
      <c r="A6746" s="311"/>
      <c r="B6746" s="311"/>
      <c r="C6746" s="100" t="s">
        <v>3191</v>
      </c>
    </row>
    <row r="6747" spans="1:3" ht="30">
      <c r="A6747" s="311"/>
      <c r="B6747" s="311"/>
      <c r="C6747" s="100" t="s">
        <v>3192</v>
      </c>
    </row>
    <row r="6748" spans="1:3">
      <c r="A6748" s="311"/>
      <c r="B6748" s="311"/>
      <c r="C6748" s="100" t="s">
        <v>3193</v>
      </c>
    </row>
    <row r="6749" spans="1:3" ht="75">
      <c r="A6749" s="311"/>
      <c r="B6749" s="311"/>
      <c r="C6749" s="100" t="s">
        <v>3204</v>
      </c>
    </row>
    <row r="6750" spans="1:3">
      <c r="A6750" s="311"/>
      <c r="B6750" s="311"/>
      <c r="C6750" s="100" t="s">
        <v>1355</v>
      </c>
    </row>
    <row r="6751" spans="1:3" ht="75">
      <c r="A6751" s="311"/>
      <c r="B6751" s="311"/>
      <c r="C6751" s="100" t="s">
        <v>3195</v>
      </c>
    </row>
    <row r="6752" spans="1:3">
      <c r="A6752" s="311"/>
      <c r="B6752" s="311"/>
      <c r="C6752" s="100" t="s">
        <v>1955</v>
      </c>
    </row>
    <row r="6753" spans="1:3">
      <c r="A6753" s="311"/>
      <c r="B6753" s="311"/>
      <c r="C6753" s="100" t="s">
        <v>1956</v>
      </c>
    </row>
    <row r="6754" spans="1:3">
      <c r="A6754" s="311"/>
      <c r="B6754" s="311"/>
      <c r="C6754" s="100" t="s">
        <v>1957</v>
      </c>
    </row>
    <row r="6755" spans="1:3">
      <c r="A6755" s="311"/>
      <c r="B6755" s="311"/>
      <c r="C6755" s="100" t="s">
        <v>1958</v>
      </c>
    </row>
    <row r="6756" spans="1:3">
      <c r="A6756" s="311"/>
      <c r="B6756" s="311"/>
      <c r="C6756" s="100" t="s">
        <v>1475</v>
      </c>
    </row>
    <row r="6757" spans="1:3" ht="45.75" thickBot="1">
      <c r="A6757" s="312"/>
      <c r="B6757" s="312"/>
      <c r="C6757" s="95" t="s">
        <v>3175</v>
      </c>
    </row>
    <row r="6758" spans="1:3">
      <c r="A6758" s="310" t="s">
        <v>827</v>
      </c>
      <c r="B6758" s="310" t="s">
        <v>25</v>
      </c>
      <c r="C6758" s="99" t="s">
        <v>828</v>
      </c>
    </row>
    <row r="6759" spans="1:3" ht="90">
      <c r="A6759" s="311"/>
      <c r="B6759" s="311"/>
      <c r="C6759" s="100" t="s">
        <v>3205</v>
      </c>
    </row>
    <row r="6760" spans="1:3">
      <c r="A6760" s="311"/>
      <c r="B6760" s="311"/>
      <c r="C6760" s="100" t="s">
        <v>3206</v>
      </c>
    </row>
    <row r="6761" spans="1:3">
      <c r="A6761" s="311"/>
      <c r="B6761" s="311"/>
      <c r="C6761" s="100" t="s">
        <v>3207</v>
      </c>
    </row>
    <row r="6762" spans="1:3">
      <c r="A6762" s="311"/>
      <c r="B6762" s="311"/>
      <c r="C6762" s="100" t="s">
        <v>3208</v>
      </c>
    </row>
    <row r="6763" spans="1:3">
      <c r="A6763" s="311"/>
      <c r="B6763" s="311"/>
      <c r="C6763" s="100" t="s">
        <v>3209</v>
      </c>
    </row>
    <row r="6764" spans="1:3">
      <c r="A6764" s="311"/>
      <c r="B6764" s="311"/>
      <c r="C6764" s="100" t="s">
        <v>3210</v>
      </c>
    </row>
    <row r="6765" spans="1:3">
      <c r="A6765" s="311"/>
      <c r="B6765" s="311"/>
      <c r="C6765" s="100" t="s">
        <v>3211</v>
      </c>
    </row>
    <row r="6766" spans="1:3">
      <c r="A6766" s="311"/>
      <c r="B6766" s="311"/>
      <c r="C6766" s="100" t="s">
        <v>3212</v>
      </c>
    </row>
    <row r="6767" spans="1:3">
      <c r="A6767" s="311"/>
      <c r="B6767" s="311"/>
      <c r="C6767" s="100" t="s">
        <v>3213</v>
      </c>
    </row>
    <row r="6768" spans="1:3">
      <c r="A6768" s="311"/>
      <c r="B6768" s="311"/>
      <c r="C6768" s="100" t="s">
        <v>3214</v>
      </c>
    </row>
    <row r="6769" spans="1:3">
      <c r="A6769" s="311"/>
      <c r="B6769" s="311"/>
      <c r="C6769" s="100" t="s">
        <v>1355</v>
      </c>
    </row>
    <row r="6770" spans="1:3" ht="75">
      <c r="A6770" s="311"/>
      <c r="B6770" s="311"/>
      <c r="C6770" s="100" t="s">
        <v>3195</v>
      </c>
    </row>
    <row r="6771" spans="1:3">
      <c r="A6771" s="311"/>
      <c r="B6771" s="311"/>
      <c r="C6771" s="100" t="s">
        <v>1955</v>
      </c>
    </row>
    <row r="6772" spans="1:3">
      <c r="A6772" s="311"/>
      <c r="B6772" s="311"/>
      <c r="C6772" s="100" t="s">
        <v>1956</v>
      </c>
    </row>
    <row r="6773" spans="1:3">
      <c r="A6773" s="311"/>
      <c r="B6773" s="311"/>
      <c r="C6773" s="100" t="s">
        <v>1957</v>
      </c>
    </row>
    <row r="6774" spans="1:3">
      <c r="A6774" s="311"/>
      <c r="B6774" s="311"/>
      <c r="C6774" s="100" t="s">
        <v>1958</v>
      </c>
    </row>
    <row r="6775" spans="1:3">
      <c r="A6775" s="311"/>
      <c r="B6775" s="311"/>
      <c r="C6775" s="100" t="s">
        <v>1475</v>
      </c>
    </row>
    <row r="6776" spans="1:3" ht="45.75" thickBot="1">
      <c r="A6776" s="312"/>
      <c r="B6776" s="312"/>
      <c r="C6776" s="95" t="s">
        <v>3175</v>
      </c>
    </row>
    <row r="6777" spans="1:3">
      <c r="A6777" s="310" t="s">
        <v>829</v>
      </c>
      <c r="B6777" s="310" t="s">
        <v>2</v>
      </c>
      <c r="C6777" s="99" t="s">
        <v>830</v>
      </c>
    </row>
    <row r="6778" spans="1:3" ht="90">
      <c r="A6778" s="311"/>
      <c r="B6778" s="311"/>
      <c r="C6778" s="100" t="s">
        <v>3215</v>
      </c>
    </row>
    <row r="6779" spans="1:3" ht="30">
      <c r="A6779" s="311"/>
      <c r="B6779" s="311"/>
      <c r="C6779" s="100" t="s">
        <v>3216</v>
      </c>
    </row>
    <row r="6780" spans="1:3">
      <c r="A6780" s="311"/>
      <c r="B6780" s="311"/>
      <c r="C6780" s="100" t="s">
        <v>1355</v>
      </c>
    </row>
    <row r="6781" spans="1:3" ht="75">
      <c r="A6781" s="311"/>
      <c r="B6781" s="311"/>
      <c r="C6781" s="100" t="s">
        <v>3174</v>
      </c>
    </row>
    <row r="6782" spans="1:3">
      <c r="A6782" s="311"/>
      <c r="B6782" s="311"/>
      <c r="C6782" s="100" t="s">
        <v>1955</v>
      </c>
    </row>
    <row r="6783" spans="1:3">
      <c r="A6783" s="311"/>
      <c r="B6783" s="311"/>
      <c r="C6783" s="100" t="s">
        <v>1956</v>
      </c>
    </row>
    <row r="6784" spans="1:3">
      <c r="A6784" s="311"/>
      <c r="B6784" s="311"/>
      <c r="C6784" s="100" t="s">
        <v>1957</v>
      </c>
    </row>
    <row r="6785" spans="1:3">
      <c r="A6785" s="311"/>
      <c r="B6785" s="311"/>
      <c r="C6785" s="100" t="s">
        <v>1958</v>
      </c>
    </row>
    <row r="6786" spans="1:3">
      <c r="A6786" s="311"/>
      <c r="B6786" s="311"/>
      <c r="C6786" s="100" t="s">
        <v>1475</v>
      </c>
    </row>
    <row r="6787" spans="1:3" ht="45.75" thickBot="1">
      <c r="A6787" s="312"/>
      <c r="B6787" s="312"/>
      <c r="C6787" s="95" t="s">
        <v>3175</v>
      </c>
    </row>
    <row r="6788" spans="1:3">
      <c r="A6788" s="310" t="s">
        <v>831</v>
      </c>
      <c r="B6788" s="310" t="s">
        <v>28</v>
      </c>
      <c r="C6788" s="99" t="s">
        <v>832</v>
      </c>
    </row>
    <row r="6789" spans="1:3" ht="60">
      <c r="A6789" s="311"/>
      <c r="B6789" s="311"/>
      <c r="C6789" s="100" t="s">
        <v>3217</v>
      </c>
    </row>
    <row r="6790" spans="1:3">
      <c r="A6790" s="311"/>
      <c r="B6790" s="311"/>
      <c r="C6790" s="100" t="s">
        <v>3218</v>
      </c>
    </row>
    <row r="6791" spans="1:3">
      <c r="A6791" s="311"/>
      <c r="B6791" s="311"/>
      <c r="C6791" s="100" t="s">
        <v>3219</v>
      </c>
    </row>
    <row r="6792" spans="1:3">
      <c r="A6792" s="311"/>
      <c r="B6792" s="311"/>
      <c r="C6792" s="100" t="s">
        <v>3220</v>
      </c>
    </row>
    <row r="6793" spans="1:3">
      <c r="A6793" s="311"/>
      <c r="B6793" s="311"/>
      <c r="C6793" s="100" t="s">
        <v>3221</v>
      </c>
    </row>
    <row r="6794" spans="1:3">
      <c r="A6794" s="311"/>
      <c r="B6794" s="311"/>
      <c r="C6794" s="100" t="s">
        <v>3222</v>
      </c>
    </row>
    <row r="6795" spans="1:3">
      <c r="A6795" s="311"/>
      <c r="B6795" s="311"/>
      <c r="C6795" s="100" t="s">
        <v>3223</v>
      </c>
    </row>
    <row r="6796" spans="1:3">
      <c r="A6796" s="311"/>
      <c r="B6796" s="311"/>
      <c r="C6796" s="100" t="s">
        <v>3224</v>
      </c>
    </row>
    <row r="6797" spans="1:3">
      <c r="A6797" s="311"/>
      <c r="B6797" s="311"/>
      <c r="C6797" s="100" t="s">
        <v>3225</v>
      </c>
    </row>
    <row r="6798" spans="1:3">
      <c r="A6798" s="311"/>
      <c r="B6798" s="311"/>
      <c r="C6798" s="100" t="s">
        <v>3226</v>
      </c>
    </row>
    <row r="6799" spans="1:3">
      <c r="A6799" s="311"/>
      <c r="B6799" s="311"/>
      <c r="C6799" s="100" t="s">
        <v>3227</v>
      </c>
    </row>
    <row r="6800" spans="1:3" ht="30">
      <c r="A6800" s="311"/>
      <c r="B6800" s="311"/>
      <c r="C6800" s="100" t="s">
        <v>3228</v>
      </c>
    </row>
    <row r="6801" spans="1:3">
      <c r="A6801" s="311"/>
      <c r="B6801" s="311"/>
      <c r="C6801" s="100" t="s">
        <v>3229</v>
      </c>
    </row>
    <row r="6802" spans="1:3">
      <c r="A6802" s="311"/>
      <c r="B6802" s="311"/>
      <c r="C6802" s="100" t="s">
        <v>3230</v>
      </c>
    </row>
    <row r="6803" spans="1:3">
      <c r="A6803" s="311"/>
      <c r="B6803" s="311"/>
      <c r="C6803" s="100" t="s">
        <v>2721</v>
      </c>
    </row>
    <row r="6804" spans="1:3">
      <c r="A6804" s="311"/>
      <c r="B6804" s="311"/>
      <c r="C6804" s="100" t="s">
        <v>3231</v>
      </c>
    </row>
    <row r="6805" spans="1:3">
      <c r="A6805" s="311"/>
      <c r="B6805" s="311"/>
      <c r="C6805" s="100" t="s">
        <v>3232</v>
      </c>
    </row>
    <row r="6806" spans="1:3" ht="30">
      <c r="A6806" s="311"/>
      <c r="B6806" s="311"/>
      <c r="C6806" s="100" t="s">
        <v>3233</v>
      </c>
    </row>
    <row r="6807" spans="1:3" ht="30">
      <c r="A6807" s="311"/>
      <c r="B6807" s="311"/>
      <c r="C6807" s="100" t="s">
        <v>3234</v>
      </c>
    </row>
    <row r="6808" spans="1:3">
      <c r="A6808" s="311"/>
      <c r="B6808" s="311"/>
      <c r="C6808" s="100" t="s">
        <v>3235</v>
      </c>
    </row>
    <row r="6809" spans="1:3">
      <c r="A6809" s="311"/>
      <c r="B6809" s="311"/>
      <c r="C6809" s="100" t="s">
        <v>3236</v>
      </c>
    </row>
    <row r="6810" spans="1:3">
      <c r="A6810" s="311"/>
      <c r="B6810" s="311"/>
      <c r="C6810" s="100" t="s">
        <v>3237</v>
      </c>
    </row>
    <row r="6811" spans="1:3" ht="30">
      <c r="A6811" s="311"/>
      <c r="B6811" s="311"/>
      <c r="C6811" s="100" t="s">
        <v>3238</v>
      </c>
    </row>
    <row r="6812" spans="1:3">
      <c r="A6812" s="311"/>
      <c r="B6812" s="311"/>
      <c r="C6812" s="100" t="s">
        <v>3239</v>
      </c>
    </row>
    <row r="6813" spans="1:3">
      <c r="A6813" s="311"/>
      <c r="B6813" s="311"/>
      <c r="C6813" s="100" t="s">
        <v>3240</v>
      </c>
    </row>
    <row r="6814" spans="1:3" ht="30">
      <c r="A6814" s="311"/>
      <c r="B6814" s="311"/>
      <c r="C6814" s="100" t="s">
        <v>3241</v>
      </c>
    </row>
    <row r="6815" spans="1:3">
      <c r="A6815" s="311"/>
      <c r="B6815" s="311"/>
      <c r="C6815" s="100" t="s">
        <v>3242</v>
      </c>
    </row>
    <row r="6816" spans="1:3">
      <c r="A6816" s="311"/>
      <c r="B6816" s="311"/>
      <c r="C6816" s="100" t="s">
        <v>3243</v>
      </c>
    </row>
    <row r="6817" spans="1:3">
      <c r="A6817" s="311"/>
      <c r="B6817" s="311"/>
      <c r="C6817" s="100" t="s">
        <v>3244</v>
      </c>
    </row>
    <row r="6818" spans="1:3">
      <c r="A6818" s="311"/>
      <c r="B6818" s="311"/>
      <c r="C6818" s="100" t="s">
        <v>2671</v>
      </c>
    </row>
    <row r="6819" spans="1:3">
      <c r="A6819" s="311"/>
      <c r="B6819" s="311"/>
      <c r="C6819" s="100" t="s">
        <v>3245</v>
      </c>
    </row>
    <row r="6820" spans="1:3" ht="30">
      <c r="A6820" s="311"/>
      <c r="B6820" s="311"/>
      <c r="C6820" s="100" t="s">
        <v>3246</v>
      </c>
    </row>
    <row r="6821" spans="1:3">
      <c r="A6821" s="311"/>
      <c r="B6821" s="311"/>
      <c r="C6821" s="100" t="s">
        <v>3247</v>
      </c>
    </row>
    <row r="6822" spans="1:3">
      <c r="A6822" s="311"/>
      <c r="B6822" s="311"/>
      <c r="C6822" s="100" t="s">
        <v>3248</v>
      </c>
    </row>
    <row r="6823" spans="1:3">
      <c r="A6823" s="311"/>
      <c r="B6823" s="311"/>
      <c r="C6823" s="100" t="s">
        <v>3249</v>
      </c>
    </row>
    <row r="6824" spans="1:3" ht="30">
      <c r="A6824" s="311"/>
      <c r="B6824" s="311"/>
      <c r="C6824" s="100" t="s">
        <v>3250</v>
      </c>
    </row>
    <row r="6825" spans="1:3" ht="75">
      <c r="A6825" s="311"/>
      <c r="B6825" s="311"/>
      <c r="C6825" s="100" t="s">
        <v>3251</v>
      </c>
    </row>
    <row r="6826" spans="1:3">
      <c r="A6826" s="311"/>
      <c r="B6826" s="311"/>
      <c r="C6826" s="100" t="s">
        <v>1955</v>
      </c>
    </row>
    <row r="6827" spans="1:3">
      <c r="A6827" s="311"/>
      <c r="B6827" s="311"/>
      <c r="C6827" s="100" t="s">
        <v>1956</v>
      </c>
    </row>
    <row r="6828" spans="1:3">
      <c r="A6828" s="311"/>
      <c r="B6828" s="311"/>
      <c r="C6828" s="100" t="s">
        <v>1957</v>
      </c>
    </row>
    <row r="6829" spans="1:3">
      <c r="A6829" s="311"/>
      <c r="B6829" s="311"/>
      <c r="C6829" s="100" t="s">
        <v>1958</v>
      </c>
    </row>
    <row r="6830" spans="1:3">
      <c r="A6830" s="311"/>
      <c r="B6830" s="311"/>
      <c r="C6830" s="100" t="s">
        <v>1475</v>
      </c>
    </row>
    <row r="6831" spans="1:3" ht="45.75" thickBot="1">
      <c r="A6831" s="312"/>
      <c r="B6831" s="312"/>
      <c r="C6831" s="95" t="s">
        <v>3175</v>
      </c>
    </row>
    <row r="6832" spans="1:3">
      <c r="A6832" s="310" t="s">
        <v>833</v>
      </c>
      <c r="B6832" s="310" t="s">
        <v>28</v>
      </c>
      <c r="C6832" s="99" t="s">
        <v>834</v>
      </c>
    </row>
    <row r="6833" spans="1:3" ht="30">
      <c r="A6833" s="311"/>
      <c r="B6833" s="311"/>
      <c r="C6833" s="100" t="s">
        <v>3252</v>
      </c>
    </row>
    <row r="6834" spans="1:3" ht="30">
      <c r="A6834" s="311"/>
      <c r="B6834" s="311"/>
      <c r="C6834" s="100" t="s">
        <v>3253</v>
      </c>
    </row>
    <row r="6835" spans="1:3" ht="45">
      <c r="A6835" s="311"/>
      <c r="B6835" s="311"/>
      <c r="C6835" s="100" t="s">
        <v>3254</v>
      </c>
    </row>
    <row r="6836" spans="1:3" ht="30">
      <c r="A6836" s="311"/>
      <c r="B6836" s="311"/>
      <c r="C6836" s="100" t="s">
        <v>3255</v>
      </c>
    </row>
    <row r="6837" spans="1:3">
      <c r="A6837" s="311"/>
      <c r="B6837" s="311"/>
      <c r="C6837" s="100" t="s">
        <v>3256</v>
      </c>
    </row>
    <row r="6838" spans="1:3">
      <c r="A6838" s="311"/>
      <c r="B6838" s="311"/>
      <c r="C6838" s="100" t="s">
        <v>3257</v>
      </c>
    </row>
    <row r="6839" spans="1:3">
      <c r="A6839" s="311"/>
      <c r="B6839" s="311"/>
      <c r="C6839" s="100" t="s">
        <v>3258</v>
      </c>
    </row>
    <row r="6840" spans="1:3">
      <c r="A6840" s="311"/>
      <c r="B6840" s="311"/>
      <c r="C6840" s="100" t="s">
        <v>3259</v>
      </c>
    </row>
    <row r="6841" spans="1:3">
      <c r="A6841" s="311"/>
      <c r="B6841" s="311"/>
      <c r="C6841" s="100" t="s">
        <v>3260</v>
      </c>
    </row>
    <row r="6842" spans="1:3">
      <c r="A6842" s="311"/>
      <c r="B6842" s="311"/>
      <c r="C6842" s="100" t="s">
        <v>3261</v>
      </c>
    </row>
    <row r="6843" spans="1:3">
      <c r="A6843" s="311"/>
      <c r="B6843" s="311"/>
      <c r="C6843" s="100" t="s">
        <v>3262</v>
      </c>
    </row>
    <row r="6844" spans="1:3">
      <c r="A6844" s="311"/>
      <c r="B6844" s="311"/>
      <c r="C6844" s="100" t="s">
        <v>3263</v>
      </c>
    </row>
    <row r="6845" spans="1:3">
      <c r="A6845" s="311"/>
      <c r="B6845" s="311"/>
      <c r="C6845" s="100" t="s">
        <v>3264</v>
      </c>
    </row>
    <row r="6846" spans="1:3">
      <c r="A6846" s="311"/>
      <c r="B6846" s="311"/>
      <c r="C6846" s="100" t="s">
        <v>3265</v>
      </c>
    </row>
    <row r="6847" spans="1:3">
      <c r="A6847" s="311"/>
      <c r="B6847" s="311"/>
      <c r="C6847" s="100" t="s">
        <v>3266</v>
      </c>
    </row>
    <row r="6848" spans="1:3" ht="45">
      <c r="A6848" s="311"/>
      <c r="B6848" s="311"/>
      <c r="C6848" s="100" t="s">
        <v>3267</v>
      </c>
    </row>
    <row r="6849" spans="1:3">
      <c r="A6849" s="311"/>
      <c r="B6849" s="311"/>
      <c r="C6849" s="100" t="s">
        <v>3268</v>
      </c>
    </row>
    <row r="6850" spans="1:3" ht="30">
      <c r="A6850" s="311"/>
      <c r="B6850" s="311"/>
      <c r="C6850" s="100" t="s">
        <v>3269</v>
      </c>
    </row>
    <row r="6851" spans="1:3" ht="30">
      <c r="A6851" s="311"/>
      <c r="B6851" s="311"/>
      <c r="C6851" s="100" t="s">
        <v>3270</v>
      </c>
    </row>
    <row r="6852" spans="1:3">
      <c r="A6852" s="311"/>
      <c r="B6852" s="311"/>
      <c r="C6852" s="100" t="s">
        <v>1355</v>
      </c>
    </row>
    <row r="6853" spans="1:3" ht="75">
      <c r="A6853" s="311"/>
      <c r="B6853" s="311"/>
      <c r="C6853" s="100" t="s">
        <v>3251</v>
      </c>
    </row>
    <row r="6854" spans="1:3">
      <c r="A6854" s="311"/>
      <c r="B6854" s="311"/>
      <c r="C6854" s="100" t="s">
        <v>1955</v>
      </c>
    </row>
    <row r="6855" spans="1:3">
      <c r="A6855" s="311"/>
      <c r="B6855" s="311"/>
      <c r="C6855" s="100" t="s">
        <v>1956</v>
      </c>
    </row>
    <row r="6856" spans="1:3">
      <c r="A6856" s="311"/>
      <c r="B6856" s="311"/>
      <c r="C6856" s="100" t="s">
        <v>1957</v>
      </c>
    </row>
    <row r="6857" spans="1:3">
      <c r="A6857" s="311"/>
      <c r="B6857" s="311"/>
      <c r="C6857" s="100" t="s">
        <v>1980</v>
      </c>
    </row>
    <row r="6858" spans="1:3">
      <c r="A6858" s="311"/>
      <c r="B6858" s="311"/>
      <c r="C6858" s="100" t="s">
        <v>1475</v>
      </c>
    </row>
    <row r="6859" spans="1:3" ht="45.75" thickBot="1">
      <c r="A6859" s="312"/>
      <c r="B6859" s="312"/>
      <c r="C6859" s="95" t="s">
        <v>3271</v>
      </c>
    </row>
    <row r="6860" spans="1:3">
      <c r="A6860" s="310" t="s">
        <v>835</v>
      </c>
      <c r="B6860" s="310" t="s">
        <v>28</v>
      </c>
      <c r="C6860" s="99" t="s">
        <v>836</v>
      </c>
    </row>
    <row r="6861" spans="1:3" ht="60">
      <c r="A6861" s="311"/>
      <c r="B6861" s="311"/>
      <c r="C6861" s="100" t="s">
        <v>3272</v>
      </c>
    </row>
    <row r="6862" spans="1:3" ht="45">
      <c r="A6862" s="311"/>
      <c r="B6862" s="311"/>
      <c r="C6862" s="100" t="s">
        <v>3273</v>
      </c>
    </row>
    <row r="6863" spans="1:3">
      <c r="A6863" s="311"/>
      <c r="B6863" s="311"/>
      <c r="C6863" s="100" t="s">
        <v>3274</v>
      </c>
    </row>
    <row r="6864" spans="1:3">
      <c r="A6864" s="311"/>
      <c r="B6864" s="311"/>
      <c r="C6864" s="100" t="s">
        <v>3275</v>
      </c>
    </row>
    <row r="6865" spans="1:3">
      <c r="A6865" s="311"/>
      <c r="B6865" s="311"/>
      <c r="C6865" s="100" t="s">
        <v>3276</v>
      </c>
    </row>
    <row r="6866" spans="1:3">
      <c r="A6866" s="311"/>
      <c r="B6866" s="311"/>
      <c r="C6866" s="100" t="s">
        <v>3277</v>
      </c>
    </row>
    <row r="6867" spans="1:3">
      <c r="A6867" s="311"/>
      <c r="B6867" s="311"/>
      <c r="C6867" s="100" t="s">
        <v>3278</v>
      </c>
    </row>
    <row r="6868" spans="1:3" ht="30">
      <c r="A6868" s="311"/>
      <c r="B6868" s="311"/>
      <c r="C6868" s="100" t="s">
        <v>3279</v>
      </c>
    </row>
    <row r="6869" spans="1:3" ht="30">
      <c r="A6869" s="311"/>
      <c r="B6869" s="311"/>
      <c r="C6869" s="100" t="s">
        <v>3280</v>
      </c>
    </row>
    <row r="6870" spans="1:3">
      <c r="A6870" s="311"/>
      <c r="B6870" s="311"/>
      <c r="C6870" s="100" t="s">
        <v>3281</v>
      </c>
    </row>
    <row r="6871" spans="1:3">
      <c r="A6871" s="311"/>
      <c r="B6871" s="311"/>
      <c r="C6871" s="100" t="s">
        <v>1355</v>
      </c>
    </row>
    <row r="6872" spans="1:3" ht="75">
      <c r="A6872" s="311"/>
      <c r="B6872" s="311"/>
      <c r="C6872" s="100" t="s">
        <v>3251</v>
      </c>
    </row>
    <row r="6873" spans="1:3">
      <c r="A6873" s="311"/>
      <c r="B6873" s="311"/>
      <c r="C6873" s="100" t="s">
        <v>1955</v>
      </c>
    </row>
    <row r="6874" spans="1:3">
      <c r="A6874" s="311"/>
      <c r="B6874" s="311"/>
      <c r="C6874" s="100" t="s">
        <v>1956</v>
      </c>
    </row>
    <row r="6875" spans="1:3">
      <c r="A6875" s="311"/>
      <c r="B6875" s="311"/>
      <c r="C6875" s="100" t="s">
        <v>1957</v>
      </c>
    </row>
    <row r="6876" spans="1:3">
      <c r="A6876" s="311"/>
      <c r="B6876" s="311"/>
      <c r="C6876" s="100" t="s">
        <v>1958</v>
      </c>
    </row>
    <row r="6877" spans="1:3">
      <c r="A6877" s="311"/>
      <c r="B6877" s="311"/>
      <c r="C6877" s="100" t="s">
        <v>1475</v>
      </c>
    </row>
    <row r="6878" spans="1:3" ht="45.75" thickBot="1">
      <c r="A6878" s="312"/>
      <c r="B6878" s="312"/>
      <c r="C6878" s="95" t="s">
        <v>3271</v>
      </c>
    </row>
    <row r="6879" spans="1:3">
      <c r="A6879" s="310" t="s">
        <v>837</v>
      </c>
      <c r="B6879" s="310" t="s">
        <v>2</v>
      </c>
      <c r="C6879" s="99" t="s">
        <v>838</v>
      </c>
    </row>
    <row r="6880" spans="1:3" ht="60">
      <c r="A6880" s="311"/>
      <c r="B6880" s="311"/>
      <c r="C6880" s="100" t="s">
        <v>3282</v>
      </c>
    </row>
    <row r="6881" spans="1:3">
      <c r="A6881" s="311"/>
      <c r="B6881" s="311"/>
      <c r="C6881" s="100" t="s">
        <v>1970</v>
      </c>
    </row>
    <row r="6882" spans="1:3">
      <c r="A6882" s="311"/>
      <c r="B6882" s="311"/>
      <c r="C6882" s="100" t="s">
        <v>1971</v>
      </c>
    </row>
    <row r="6883" spans="1:3">
      <c r="A6883" s="311"/>
      <c r="B6883" s="311"/>
      <c r="C6883" s="100" t="s">
        <v>1972</v>
      </c>
    </row>
    <row r="6884" spans="1:3">
      <c r="A6884" s="311"/>
      <c r="B6884" s="311"/>
      <c r="C6884" s="100" t="s">
        <v>3283</v>
      </c>
    </row>
    <row r="6885" spans="1:3">
      <c r="A6885" s="311"/>
      <c r="B6885" s="311"/>
      <c r="C6885" s="100" t="s">
        <v>1355</v>
      </c>
    </row>
    <row r="6886" spans="1:3" ht="75">
      <c r="A6886" s="311"/>
      <c r="B6886" s="311"/>
      <c r="C6886" s="100" t="s">
        <v>3174</v>
      </c>
    </row>
    <row r="6887" spans="1:3">
      <c r="A6887" s="311"/>
      <c r="B6887" s="311"/>
      <c r="C6887" s="100" t="s">
        <v>1955</v>
      </c>
    </row>
    <row r="6888" spans="1:3">
      <c r="A6888" s="311"/>
      <c r="B6888" s="311"/>
      <c r="C6888" s="100" t="s">
        <v>1956</v>
      </c>
    </row>
    <row r="6889" spans="1:3">
      <c r="A6889" s="311"/>
      <c r="B6889" s="311"/>
      <c r="C6889" s="100" t="s">
        <v>1957</v>
      </c>
    </row>
    <row r="6890" spans="1:3">
      <c r="A6890" s="311"/>
      <c r="B6890" s="311"/>
      <c r="C6890" s="100" t="s">
        <v>1958</v>
      </c>
    </row>
    <row r="6891" spans="1:3">
      <c r="A6891" s="311"/>
      <c r="B6891" s="311"/>
      <c r="C6891" s="100" t="s">
        <v>1475</v>
      </c>
    </row>
    <row r="6892" spans="1:3" ht="45.75" thickBot="1">
      <c r="A6892" s="312"/>
      <c r="B6892" s="312"/>
      <c r="C6892" s="95" t="s">
        <v>3271</v>
      </c>
    </row>
    <row r="6893" spans="1:3">
      <c r="A6893" s="310" t="s">
        <v>839</v>
      </c>
      <c r="B6893" s="310" t="s">
        <v>2</v>
      </c>
      <c r="C6893" s="99" t="s">
        <v>840</v>
      </c>
    </row>
    <row r="6894" spans="1:3" ht="75">
      <c r="A6894" s="311"/>
      <c r="B6894" s="311"/>
      <c r="C6894" s="100" t="s">
        <v>3284</v>
      </c>
    </row>
    <row r="6895" spans="1:3">
      <c r="A6895" s="311"/>
      <c r="B6895" s="311"/>
      <c r="C6895" s="100" t="s">
        <v>1971</v>
      </c>
    </row>
    <row r="6896" spans="1:3">
      <c r="A6896" s="311"/>
      <c r="B6896" s="311"/>
      <c r="C6896" s="100" t="s">
        <v>1972</v>
      </c>
    </row>
    <row r="6897" spans="1:3">
      <c r="A6897" s="311"/>
      <c r="B6897" s="311"/>
      <c r="C6897" s="100" t="s">
        <v>3285</v>
      </c>
    </row>
    <row r="6898" spans="1:3">
      <c r="A6898" s="311"/>
      <c r="B6898" s="311"/>
      <c r="C6898" s="100" t="s">
        <v>1355</v>
      </c>
    </row>
    <row r="6899" spans="1:3" ht="75">
      <c r="A6899" s="311"/>
      <c r="B6899" s="311"/>
      <c r="C6899" s="100" t="s">
        <v>3174</v>
      </c>
    </row>
    <row r="6900" spans="1:3">
      <c r="A6900" s="311"/>
      <c r="B6900" s="311"/>
      <c r="C6900" s="100" t="s">
        <v>1955</v>
      </c>
    </row>
    <row r="6901" spans="1:3">
      <c r="A6901" s="311"/>
      <c r="B6901" s="311"/>
      <c r="C6901" s="100" t="s">
        <v>1956</v>
      </c>
    </row>
    <row r="6902" spans="1:3">
      <c r="A6902" s="311"/>
      <c r="B6902" s="311"/>
      <c r="C6902" s="100" t="s">
        <v>1957</v>
      </c>
    </row>
    <row r="6903" spans="1:3">
      <c r="A6903" s="311"/>
      <c r="B6903" s="311"/>
      <c r="C6903" s="100" t="s">
        <v>1958</v>
      </c>
    </row>
    <row r="6904" spans="1:3">
      <c r="A6904" s="311"/>
      <c r="B6904" s="311"/>
      <c r="C6904" s="100" t="s">
        <v>1475</v>
      </c>
    </row>
    <row r="6905" spans="1:3" ht="45.75" thickBot="1">
      <c r="A6905" s="312"/>
      <c r="B6905" s="312"/>
      <c r="C6905" s="95" t="s">
        <v>3271</v>
      </c>
    </row>
    <row r="6906" spans="1:3">
      <c r="A6906" s="310" t="s">
        <v>841</v>
      </c>
      <c r="B6906" s="310" t="s">
        <v>28</v>
      </c>
      <c r="C6906" s="99" t="s">
        <v>842</v>
      </c>
    </row>
    <row r="6907" spans="1:3" ht="45">
      <c r="A6907" s="311"/>
      <c r="B6907" s="311"/>
      <c r="C6907" s="100" t="s">
        <v>3286</v>
      </c>
    </row>
    <row r="6908" spans="1:3">
      <c r="A6908" s="311"/>
      <c r="B6908" s="311"/>
      <c r="C6908" s="100" t="s">
        <v>1355</v>
      </c>
    </row>
    <row r="6909" spans="1:3" ht="75">
      <c r="A6909" s="311"/>
      <c r="B6909" s="311"/>
      <c r="C6909" s="100" t="s">
        <v>3251</v>
      </c>
    </row>
    <row r="6910" spans="1:3">
      <c r="A6910" s="311"/>
      <c r="B6910" s="311"/>
      <c r="C6910" s="100" t="s">
        <v>1955</v>
      </c>
    </row>
    <row r="6911" spans="1:3">
      <c r="A6911" s="311"/>
      <c r="B6911" s="311"/>
      <c r="C6911" s="100" t="s">
        <v>1956</v>
      </c>
    </row>
    <row r="6912" spans="1:3">
      <c r="A6912" s="311"/>
      <c r="B6912" s="311"/>
      <c r="C6912" s="100" t="s">
        <v>1957</v>
      </c>
    </row>
    <row r="6913" spans="1:3">
      <c r="A6913" s="311"/>
      <c r="B6913" s="311"/>
      <c r="C6913" s="100" t="s">
        <v>1958</v>
      </c>
    </row>
    <row r="6914" spans="1:3">
      <c r="A6914" s="311"/>
      <c r="B6914" s="311"/>
      <c r="C6914" s="100" t="s">
        <v>1475</v>
      </c>
    </row>
    <row r="6915" spans="1:3" ht="45.75" thickBot="1">
      <c r="A6915" s="312"/>
      <c r="B6915" s="312"/>
      <c r="C6915" s="95" t="s">
        <v>3271</v>
      </c>
    </row>
    <row r="6916" spans="1:3">
      <c r="A6916" s="310" t="s">
        <v>843</v>
      </c>
      <c r="B6916" s="310" t="s">
        <v>2</v>
      </c>
      <c r="C6916" s="99" t="s">
        <v>844</v>
      </c>
    </row>
    <row r="6917" spans="1:3" ht="135">
      <c r="A6917" s="311"/>
      <c r="B6917" s="311"/>
      <c r="C6917" s="100" t="s">
        <v>3287</v>
      </c>
    </row>
    <row r="6918" spans="1:3" ht="30">
      <c r="A6918" s="311"/>
      <c r="B6918" s="311"/>
      <c r="C6918" s="100" t="s">
        <v>3288</v>
      </c>
    </row>
    <row r="6919" spans="1:3">
      <c r="A6919" s="311"/>
      <c r="B6919" s="311"/>
      <c r="C6919" s="100" t="s">
        <v>1355</v>
      </c>
    </row>
    <row r="6920" spans="1:3" ht="75">
      <c r="A6920" s="311"/>
      <c r="B6920" s="311"/>
      <c r="C6920" s="100" t="s">
        <v>3174</v>
      </c>
    </row>
    <row r="6921" spans="1:3">
      <c r="A6921" s="311"/>
      <c r="B6921" s="311"/>
      <c r="C6921" s="100" t="s">
        <v>1955</v>
      </c>
    </row>
    <row r="6922" spans="1:3">
      <c r="A6922" s="311"/>
      <c r="B6922" s="311"/>
      <c r="C6922" s="100" t="s">
        <v>1956</v>
      </c>
    </row>
    <row r="6923" spans="1:3">
      <c r="A6923" s="311"/>
      <c r="B6923" s="311"/>
      <c r="C6923" s="100" t="s">
        <v>1957</v>
      </c>
    </row>
    <row r="6924" spans="1:3">
      <c r="A6924" s="311"/>
      <c r="B6924" s="311"/>
      <c r="C6924" s="100" t="s">
        <v>1980</v>
      </c>
    </row>
    <row r="6925" spans="1:3">
      <c r="A6925" s="311"/>
      <c r="B6925" s="311"/>
      <c r="C6925" s="100" t="s">
        <v>1475</v>
      </c>
    </row>
    <row r="6926" spans="1:3" ht="45.75" thickBot="1">
      <c r="A6926" s="312"/>
      <c r="B6926" s="312"/>
      <c r="C6926" s="95" t="s">
        <v>3271</v>
      </c>
    </row>
    <row r="6927" spans="1:3">
      <c r="A6927" s="310" t="s">
        <v>845</v>
      </c>
      <c r="B6927" s="310" t="s">
        <v>2</v>
      </c>
      <c r="C6927" s="99" t="s">
        <v>846</v>
      </c>
    </row>
    <row r="6928" spans="1:3" ht="90">
      <c r="A6928" s="311"/>
      <c r="B6928" s="311"/>
      <c r="C6928" s="100" t="s">
        <v>3289</v>
      </c>
    </row>
    <row r="6929" spans="1:3">
      <c r="A6929" s="311"/>
      <c r="B6929" s="311"/>
      <c r="C6929" s="100" t="s">
        <v>3290</v>
      </c>
    </row>
    <row r="6930" spans="1:3" ht="45">
      <c r="A6930" s="311"/>
      <c r="B6930" s="311"/>
      <c r="C6930" s="100" t="s">
        <v>3291</v>
      </c>
    </row>
    <row r="6931" spans="1:3">
      <c r="A6931" s="311"/>
      <c r="B6931" s="311"/>
      <c r="C6931" s="100" t="s">
        <v>3292</v>
      </c>
    </row>
    <row r="6932" spans="1:3">
      <c r="A6932" s="311"/>
      <c r="B6932" s="311"/>
      <c r="C6932" s="100" t="s">
        <v>3293</v>
      </c>
    </row>
    <row r="6933" spans="1:3">
      <c r="A6933" s="311"/>
      <c r="B6933" s="311"/>
      <c r="C6933" s="100" t="s">
        <v>2188</v>
      </c>
    </row>
    <row r="6934" spans="1:3">
      <c r="A6934" s="311"/>
      <c r="B6934" s="311"/>
      <c r="C6934" s="100" t="s">
        <v>3294</v>
      </c>
    </row>
    <row r="6935" spans="1:3">
      <c r="A6935" s="311"/>
      <c r="B6935" s="311"/>
      <c r="C6935" s="100" t="s">
        <v>3295</v>
      </c>
    </row>
    <row r="6936" spans="1:3">
      <c r="A6936" s="311"/>
      <c r="B6936" s="311"/>
      <c r="C6936" s="100" t="s">
        <v>1355</v>
      </c>
    </row>
    <row r="6937" spans="1:3" ht="75">
      <c r="A6937" s="311"/>
      <c r="B6937" s="311"/>
      <c r="C6937" s="100" t="s">
        <v>3174</v>
      </c>
    </row>
    <row r="6938" spans="1:3">
      <c r="A6938" s="311"/>
      <c r="B6938" s="311"/>
      <c r="C6938" s="100" t="s">
        <v>1955</v>
      </c>
    </row>
    <row r="6939" spans="1:3">
      <c r="A6939" s="311"/>
      <c r="B6939" s="311"/>
      <c r="C6939" s="100" t="s">
        <v>1956</v>
      </c>
    </row>
    <row r="6940" spans="1:3">
      <c r="A6940" s="311"/>
      <c r="B6940" s="311"/>
      <c r="C6940" s="100" t="s">
        <v>1957</v>
      </c>
    </row>
    <row r="6941" spans="1:3">
      <c r="A6941" s="311"/>
      <c r="B6941" s="311"/>
      <c r="C6941" s="100" t="s">
        <v>1958</v>
      </c>
    </row>
    <row r="6942" spans="1:3">
      <c r="A6942" s="311"/>
      <c r="B6942" s="311"/>
      <c r="C6942" s="100" t="s">
        <v>1475</v>
      </c>
    </row>
    <row r="6943" spans="1:3" ht="45.75" thickBot="1">
      <c r="A6943" s="312"/>
      <c r="B6943" s="312"/>
      <c r="C6943" s="95" t="s">
        <v>3271</v>
      </c>
    </row>
    <row r="6944" spans="1:3">
      <c r="A6944" s="310" t="s">
        <v>847</v>
      </c>
      <c r="B6944" s="310" t="s">
        <v>2</v>
      </c>
      <c r="C6944" s="99" t="s">
        <v>848</v>
      </c>
    </row>
    <row r="6945" spans="1:3" ht="90">
      <c r="A6945" s="311"/>
      <c r="B6945" s="311"/>
      <c r="C6945" s="100" t="s">
        <v>3296</v>
      </c>
    </row>
    <row r="6946" spans="1:3">
      <c r="A6946" s="311"/>
      <c r="B6946" s="311"/>
      <c r="C6946" s="100" t="s">
        <v>3297</v>
      </c>
    </row>
    <row r="6947" spans="1:3">
      <c r="A6947" s="311"/>
      <c r="B6947" s="311"/>
      <c r="C6947" s="100" t="s">
        <v>3298</v>
      </c>
    </row>
    <row r="6948" spans="1:3">
      <c r="A6948" s="311"/>
      <c r="B6948" s="311"/>
      <c r="C6948" s="100" t="s">
        <v>3299</v>
      </c>
    </row>
    <row r="6949" spans="1:3">
      <c r="A6949" s="311"/>
      <c r="B6949" s="311"/>
      <c r="C6949" s="100" t="s">
        <v>3300</v>
      </c>
    </row>
    <row r="6950" spans="1:3">
      <c r="A6950" s="311"/>
      <c r="B6950" s="311"/>
      <c r="C6950" s="100" t="s">
        <v>3301</v>
      </c>
    </row>
    <row r="6951" spans="1:3">
      <c r="A6951" s="311"/>
      <c r="B6951" s="311"/>
      <c r="C6951" s="100" t="s">
        <v>3302</v>
      </c>
    </row>
    <row r="6952" spans="1:3">
      <c r="A6952" s="311"/>
      <c r="B6952" s="311"/>
      <c r="C6952" s="100" t="s">
        <v>3303</v>
      </c>
    </row>
    <row r="6953" spans="1:3">
      <c r="A6953" s="311"/>
      <c r="B6953" s="311"/>
      <c r="C6953" s="100" t="s">
        <v>3304</v>
      </c>
    </row>
    <row r="6954" spans="1:3">
      <c r="A6954" s="311"/>
      <c r="B6954" s="311"/>
      <c r="C6954" s="100" t="s">
        <v>3305</v>
      </c>
    </row>
    <row r="6955" spans="1:3">
      <c r="A6955" s="311"/>
      <c r="B6955" s="311"/>
      <c r="C6955" s="100" t="s">
        <v>1355</v>
      </c>
    </row>
    <row r="6956" spans="1:3" ht="75">
      <c r="A6956" s="311"/>
      <c r="B6956" s="311"/>
      <c r="C6956" s="100" t="s">
        <v>3174</v>
      </c>
    </row>
    <row r="6957" spans="1:3">
      <c r="A6957" s="311"/>
      <c r="B6957" s="311"/>
      <c r="C6957" s="100" t="s">
        <v>1955</v>
      </c>
    </row>
    <row r="6958" spans="1:3">
      <c r="A6958" s="311"/>
      <c r="B6958" s="311"/>
      <c r="C6958" s="100" t="s">
        <v>1956</v>
      </c>
    </row>
    <row r="6959" spans="1:3">
      <c r="A6959" s="311"/>
      <c r="B6959" s="311"/>
      <c r="C6959" s="100" t="s">
        <v>1957</v>
      </c>
    </row>
    <row r="6960" spans="1:3">
      <c r="A6960" s="311"/>
      <c r="B6960" s="311"/>
      <c r="C6960" s="100" t="s">
        <v>1958</v>
      </c>
    </row>
    <row r="6961" spans="1:3">
      <c r="A6961" s="311"/>
      <c r="B6961" s="311"/>
      <c r="C6961" s="100" t="s">
        <v>1475</v>
      </c>
    </row>
    <row r="6962" spans="1:3" ht="45">
      <c r="A6962" s="311"/>
      <c r="B6962" s="311"/>
      <c r="C6962" s="100" t="s">
        <v>3271</v>
      </c>
    </row>
    <row r="6963" spans="1:3" ht="121.5" customHeight="1" thickBot="1">
      <c r="A6963" s="311"/>
      <c r="B6963" s="311"/>
      <c r="C6963" s="102"/>
    </row>
    <row r="6964" spans="1:3">
      <c r="A6964" s="310" t="s">
        <v>849</v>
      </c>
      <c r="B6964" s="310" t="s">
        <v>2</v>
      </c>
      <c r="C6964" s="99" t="s">
        <v>850</v>
      </c>
    </row>
    <row r="6965" spans="1:3" ht="90">
      <c r="A6965" s="311"/>
      <c r="B6965" s="311"/>
      <c r="C6965" s="100" t="s">
        <v>3306</v>
      </c>
    </row>
    <row r="6966" spans="1:3">
      <c r="A6966" s="311"/>
      <c r="B6966" s="311"/>
      <c r="C6966" s="100" t="s">
        <v>3297</v>
      </c>
    </row>
    <row r="6967" spans="1:3">
      <c r="A6967" s="311"/>
      <c r="B6967" s="311"/>
      <c r="C6967" s="100" t="s">
        <v>3298</v>
      </c>
    </row>
    <row r="6968" spans="1:3">
      <c r="A6968" s="311"/>
      <c r="B6968" s="311"/>
      <c r="C6968" s="100" t="s">
        <v>3299</v>
      </c>
    </row>
    <row r="6969" spans="1:3">
      <c r="A6969" s="311"/>
      <c r="B6969" s="311"/>
      <c r="C6969" s="100" t="s">
        <v>3300</v>
      </c>
    </row>
    <row r="6970" spans="1:3">
      <c r="A6970" s="311"/>
      <c r="B6970" s="311"/>
      <c r="C6970" s="100" t="s">
        <v>3301</v>
      </c>
    </row>
    <row r="6971" spans="1:3">
      <c r="A6971" s="311"/>
      <c r="B6971" s="311"/>
      <c r="C6971" s="100" t="s">
        <v>3302</v>
      </c>
    </row>
    <row r="6972" spans="1:3">
      <c r="A6972" s="311"/>
      <c r="B6972" s="311"/>
      <c r="C6972" s="100" t="s">
        <v>3303</v>
      </c>
    </row>
    <row r="6973" spans="1:3">
      <c r="A6973" s="311"/>
      <c r="B6973" s="311"/>
      <c r="C6973" s="100" t="s">
        <v>3304</v>
      </c>
    </row>
    <row r="6974" spans="1:3">
      <c r="A6974" s="311"/>
      <c r="B6974" s="311"/>
      <c r="C6974" s="100" t="s">
        <v>3305</v>
      </c>
    </row>
    <row r="6975" spans="1:3">
      <c r="A6975" s="311"/>
      <c r="B6975" s="311"/>
      <c r="C6975" s="100" t="s">
        <v>1355</v>
      </c>
    </row>
    <row r="6976" spans="1:3" ht="75">
      <c r="A6976" s="311"/>
      <c r="B6976" s="311"/>
      <c r="C6976" s="100" t="s">
        <v>3174</v>
      </c>
    </row>
    <row r="6977" spans="1:3">
      <c r="A6977" s="311"/>
      <c r="B6977" s="311"/>
      <c r="C6977" s="100" t="s">
        <v>1955</v>
      </c>
    </row>
    <row r="6978" spans="1:3">
      <c r="A6978" s="311"/>
      <c r="B6978" s="311"/>
      <c r="C6978" s="100" t="s">
        <v>1956</v>
      </c>
    </row>
    <row r="6979" spans="1:3">
      <c r="A6979" s="311"/>
      <c r="B6979" s="311"/>
      <c r="C6979" s="100" t="s">
        <v>1957</v>
      </c>
    </row>
    <row r="6980" spans="1:3">
      <c r="A6980" s="311"/>
      <c r="B6980" s="311"/>
      <c r="C6980" s="100" t="s">
        <v>1958</v>
      </c>
    </row>
    <row r="6981" spans="1:3">
      <c r="A6981" s="311"/>
      <c r="B6981" s="311"/>
      <c r="C6981" s="100" t="s">
        <v>1475</v>
      </c>
    </row>
    <row r="6982" spans="1:3" ht="45">
      <c r="A6982" s="311"/>
      <c r="B6982" s="311"/>
      <c r="C6982" s="100" t="s">
        <v>3271</v>
      </c>
    </row>
    <row r="6983" spans="1:3" ht="121.5" customHeight="1" thickBot="1">
      <c r="A6983" s="311"/>
      <c r="B6983" s="311"/>
      <c r="C6983" s="102"/>
    </row>
    <row r="6984" spans="1:3">
      <c r="A6984" s="310" t="s">
        <v>851</v>
      </c>
      <c r="B6984" s="310" t="s">
        <v>2</v>
      </c>
      <c r="C6984" s="99" t="s">
        <v>852</v>
      </c>
    </row>
    <row r="6985" spans="1:3" ht="90">
      <c r="A6985" s="311"/>
      <c r="B6985" s="311"/>
      <c r="C6985" s="100" t="s">
        <v>3307</v>
      </c>
    </row>
    <row r="6986" spans="1:3">
      <c r="A6986" s="311"/>
      <c r="B6986" s="311"/>
      <c r="C6986" s="100" t="s">
        <v>3297</v>
      </c>
    </row>
    <row r="6987" spans="1:3">
      <c r="A6987" s="311"/>
      <c r="B6987" s="311"/>
      <c r="C6987" s="100" t="s">
        <v>3298</v>
      </c>
    </row>
    <row r="6988" spans="1:3">
      <c r="A6988" s="311"/>
      <c r="B6988" s="311"/>
      <c r="C6988" s="100" t="s">
        <v>3299</v>
      </c>
    </row>
    <row r="6989" spans="1:3">
      <c r="A6989" s="311"/>
      <c r="B6989" s="311"/>
      <c r="C6989" s="100" t="s">
        <v>3300</v>
      </c>
    </row>
    <row r="6990" spans="1:3">
      <c r="A6990" s="311"/>
      <c r="B6990" s="311"/>
      <c r="C6990" s="100" t="s">
        <v>3301</v>
      </c>
    </row>
    <row r="6991" spans="1:3">
      <c r="A6991" s="311"/>
      <c r="B6991" s="311"/>
      <c r="C6991" s="100" t="s">
        <v>3302</v>
      </c>
    </row>
    <row r="6992" spans="1:3">
      <c r="A6992" s="311"/>
      <c r="B6992" s="311"/>
      <c r="C6992" s="100" t="s">
        <v>3303</v>
      </c>
    </row>
    <row r="6993" spans="1:3">
      <c r="A6993" s="311"/>
      <c r="B6993" s="311"/>
      <c r="C6993" s="100" t="s">
        <v>3304</v>
      </c>
    </row>
    <row r="6994" spans="1:3">
      <c r="A6994" s="311"/>
      <c r="B6994" s="311"/>
      <c r="C6994" s="100" t="s">
        <v>3305</v>
      </c>
    </row>
    <row r="6995" spans="1:3">
      <c r="A6995" s="311"/>
      <c r="B6995" s="311"/>
      <c r="C6995" s="100" t="s">
        <v>1355</v>
      </c>
    </row>
    <row r="6996" spans="1:3" ht="75">
      <c r="A6996" s="311"/>
      <c r="B6996" s="311"/>
      <c r="C6996" s="100" t="s">
        <v>3174</v>
      </c>
    </row>
    <row r="6997" spans="1:3">
      <c r="A6997" s="311"/>
      <c r="B6997" s="311"/>
      <c r="C6997" s="100" t="s">
        <v>1955</v>
      </c>
    </row>
    <row r="6998" spans="1:3">
      <c r="A6998" s="311"/>
      <c r="B6998" s="311"/>
      <c r="C6998" s="100" t="s">
        <v>1956</v>
      </c>
    </row>
    <row r="6999" spans="1:3">
      <c r="A6999" s="311"/>
      <c r="B6999" s="311"/>
      <c r="C6999" s="100" t="s">
        <v>1957</v>
      </c>
    </row>
    <row r="7000" spans="1:3">
      <c r="A7000" s="311"/>
      <c r="B7000" s="311"/>
      <c r="C7000" s="100" t="s">
        <v>1958</v>
      </c>
    </row>
    <row r="7001" spans="1:3">
      <c r="A7001" s="311"/>
      <c r="B7001" s="311"/>
      <c r="C7001" s="100" t="s">
        <v>1475</v>
      </c>
    </row>
    <row r="7002" spans="1:3" ht="45">
      <c r="A7002" s="311"/>
      <c r="B7002" s="311"/>
      <c r="C7002" s="100" t="s">
        <v>3271</v>
      </c>
    </row>
    <row r="7003" spans="1:3" ht="121.5" customHeight="1" thickBot="1">
      <c r="A7003" s="311"/>
      <c r="B7003" s="311"/>
      <c r="C7003" s="102"/>
    </row>
    <row r="7004" spans="1:3">
      <c r="A7004" s="310" t="s">
        <v>853</v>
      </c>
      <c r="B7004" s="310" t="s">
        <v>2</v>
      </c>
      <c r="C7004" s="99" t="s">
        <v>854</v>
      </c>
    </row>
    <row r="7005" spans="1:3" ht="75">
      <c r="A7005" s="311"/>
      <c r="B7005" s="311"/>
      <c r="C7005" s="100" t="s">
        <v>3308</v>
      </c>
    </row>
    <row r="7006" spans="1:3">
      <c r="A7006" s="311"/>
      <c r="B7006" s="311"/>
      <c r="C7006" s="100" t="s">
        <v>3297</v>
      </c>
    </row>
    <row r="7007" spans="1:3">
      <c r="A7007" s="311"/>
      <c r="B7007" s="311"/>
      <c r="C7007" s="100" t="s">
        <v>3298</v>
      </c>
    </row>
    <row r="7008" spans="1:3">
      <c r="A7008" s="311"/>
      <c r="B7008" s="311"/>
      <c r="C7008" s="100" t="s">
        <v>3299</v>
      </c>
    </row>
    <row r="7009" spans="1:3">
      <c r="A7009" s="311"/>
      <c r="B7009" s="311"/>
      <c r="C7009" s="100" t="s">
        <v>3300</v>
      </c>
    </row>
    <row r="7010" spans="1:3">
      <c r="A7010" s="311"/>
      <c r="B7010" s="311"/>
      <c r="C7010" s="100" t="s">
        <v>3301</v>
      </c>
    </row>
    <row r="7011" spans="1:3" ht="30">
      <c r="A7011" s="311"/>
      <c r="B7011" s="311"/>
      <c r="C7011" s="100" t="s">
        <v>3309</v>
      </c>
    </row>
    <row r="7012" spans="1:3">
      <c r="A7012" s="311"/>
      <c r="B7012" s="311"/>
      <c r="C7012" s="100" t="s">
        <v>3304</v>
      </c>
    </row>
    <row r="7013" spans="1:3">
      <c r="A7013" s="311"/>
      <c r="B7013" s="311"/>
      <c r="C7013" s="100" t="s">
        <v>3310</v>
      </c>
    </row>
    <row r="7014" spans="1:3">
      <c r="A7014" s="311"/>
      <c r="B7014" s="311"/>
      <c r="C7014" s="100" t="s">
        <v>1355</v>
      </c>
    </row>
    <row r="7015" spans="1:3" ht="75">
      <c r="A7015" s="311"/>
      <c r="B7015" s="311"/>
      <c r="C7015" s="100" t="s">
        <v>3174</v>
      </c>
    </row>
    <row r="7016" spans="1:3">
      <c r="A7016" s="311"/>
      <c r="B7016" s="311"/>
      <c r="C7016" s="100" t="s">
        <v>1955</v>
      </c>
    </row>
    <row r="7017" spans="1:3">
      <c r="A7017" s="311"/>
      <c r="B7017" s="311"/>
      <c r="C7017" s="100" t="s">
        <v>1956</v>
      </c>
    </row>
    <row r="7018" spans="1:3">
      <c r="A7018" s="311"/>
      <c r="B7018" s="311"/>
      <c r="C7018" s="100" t="s">
        <v>1957</v>
      </c>
    </row>
    <row r="7019" spans="1:3">
      <c r="A7019" s="311"/>
      <c r="B7019" s="311"/>
      <c r="C7019" s="100" t="s">
        <v>1958</v>
      </c>
    </row>
    <row r="7020" spans="1:3">
      <c r="A7020" s="311"/>
      <c r="B7020" s="311"/>
      <c r="C7020" s="100" t="s">
        <v>1475</v>
      </c>
    </row>
    <row r="7021" spans="1:3" ht="45">
      <c r="A7021" s="311"/>
      <c r="B7021" s="311"/>
      <c r="C7021" s="100" t="s">
        <v>3271</v>
      </c>
    </row>
    <row r="7022" spans="1:3" ht="126" customHeight="1" thickBot="1">
      <c r="A7022" s="311"/>
      <c r="B7022" s="311"/>
      <c r="C7022" s="102"/>
    </row>
    <row r="7023" spans="1:3">
      <c r="A7023" s="310" t="s">
        <v>855</v>
      </c>
      <c r="B7023" s="310" t="s">
        <v>2</v>
      </c>
      <c r="C7023" s="99" t="s">
        <v>856</v>
      </c>
    </row>
    <row r="7024" spans="1:3" ht="75">
      <c r="A7024" s="311"/>
      <c r="B7024" s="311"/>
      <c r="C7024" s="100" t="s">
        <v>3311</v>
      </c>
    </row>
    <row r="7025" spans="1:3">
      <c r="A7025" s="311"/>
      <c r="B7025" s="311"/>
      <c r="C7025" s="100" t="s">
        <v>1355</v>
      </c>
    </row>
    <row r="7026" spans="1:3" ht="75">
      <c r="A7026" s="311"/>
      <c r="B7026" s="311"/>
      <c r="C7026" s="100" t="s">
        <v>3174</v>
      </c>
    </row>
    <row r="7027" spans="1:3">
      <c r="A7027" s="311"/>
      <c r="B7027" s="311"/>
      <c r="C7027" s="100" t="s">
        <v>1955</v>
      </c>
    </row>
    <row r="7028" spans="1:3">
      <c r="A7028" s="311"/>
      <c r="B7028" s="311"/>
      <c r="C7028" s="100" t="s">
        <v>1956</v>
      </c>
    </row>
    <row r="7029" spans="1:3">
      <c r="A7029" s="311"/>
      <c r="B7029" s="311"/>
      <c r="C7029" s="100" t="s">
        <v>1957</v>
      </c>
    </row>
    <row r="7030" spans="1:3">
      <c r="A7030" s="311"/>
      <c r="B7030" s="311"/>
      <c r="C7030" s="100" t="s">
        <v>1958</v>
      </c>
    </row>
    <row r="7031" spans="1:3">
      <c r="A7031" s="311"/>
      <c r="B7031" s="311"/>
      <c r="C7031" s="100" t="s">
        <v>1475</v>
      </c>
    </row>
    <row r="7032" spans="1:3" ht="45.75" thickBot="1">
      <c r="A7032" s="312"/>
      <c r="B7032" s="312"/>
      <c r="C7032" s="95" t="s">
        <v>3271</v>
      </c>
    </row>
    <row r="7033" spans="1:3">
      <c r="A7033" s="310" t="s">
        <v>857</v>
      </c>
      <c r="B7033" s="310" t="s">
        <v>2</v>
      </c>
      <c r="C7033" s="99" t="s">
        <v>858</v>
      </c>
    </row>
    <row r="7034" spans="1:3" ht="75">
      <c r="A7034" s="311"/>
      <c r="B7034" s="311"/>
      <c r="C7034" s="100" t="s">
        <v>3312</v>
      </c>
    </row>
    <row r="7035" spans="1:3">
      <c r="A7035" s="311"/>
      <c r="B7035" s="311"/>
      <c r="C7035" s="100" t="s">
        <v>1355</v>
      </c>
    </row>
    <row r="7036" spans="1:3" ht="75">
      <c r="A7036" s="311"/>
      <c r="B7036" s="311"/>
      <c r="C7036" s="100" t="s">
        <v>3174</v>
      </c>
    </row>
    <row r="7037" spans="1:3" ht="30">
      <c r="A7037" s="311"/>
      <c r="B7037" s="311"/>
      <c r="C7037" s="100" t="s">
        <v>3313</v>
      </c>
    </row>
    <row r="7038" spans="1:3">
      <c r="A7038" s="311"/>
      <c r="B7038" s="311"/>
      <c r="C7038" s="100" t="s">
        <v>1475</v>
      </c>
    </row>
    <row r="7039" spans="1:3" ht="45.75" thickBot="1">
      <c r="A7039" s="312"/>
      <c r="B7039" s="312"/>
      <c r="C7039" s="95" t="s">
        <v>3271</v>
      </c>
    </row>
    <row r="7040" spans="1:3">
      <c r="A7040" s="310" t="s">
        <v>859</v>
      </c>
      <c r="B7040" s="310" t="s">
        <v>28</v>
      </c>
      <c r="C7040" s="99" t="s">
        <v>860</v>
      </c>
    </row>
    <row r="7041" spans="1:3" ht="45">
      <c r="A7041" s="311"/>
      <c r="B7041" s="311"/>
      <c r="C7041" s="100" t="s">
        <v>3314</v>
      </c>
    </row>
    <row r="7042" spans="1:3">
      <c r="A7042" s="311"/>
      <c r="B7042" s="311"/>
      <c r="C7042" s="100" t="s">
        <v>2915</v>
      </c>
    </row>
    <row r="7043" spans="1:3">
      <c r="A7043" s="311"/>
      <c r="B7043" s="311"/>
      <c r="C7043" s="100" t="s">
        <v>2999</v>
      </c>
    </row>
    <row r="7044" spans="1:3">
      <c r="A7044" s="311"/>
      <c r="B7044" s="311"/>
      <c r="C7044" s="100" t="s">
        <v>3315</v>
      </c>
    </row>
    <row r="7045" spans="1:3">
      <c r="A7045" s="311"/>
      <c r="B7045" s="311"/>
      <c r="C7045" s="100" t="s">
        <v>3316</v>
      </c>
    </row>
    <row r="7046" spans="1:3">
      <c r="A7046" s="311"/>
      <c r="B7046" s="311"/>
      <c r="C7046" s="100" t="s">
        <v>3317</v>
      </c>
    </row>
    <row r="7047" spans="1:3">
      <c r="A7047" s="311"/>
      <c r="B7047" s="311"/>
      <c r="C7047" s="100" t="s">
        <v>3318</v>
      </c>
    </row>
    <row r="7048" spans="1:3">
      <c r="A7048" s="311"/>
      <c r="B7048" s="311"/>
      <c r="C7048" s="100" t="s">
        <v>3319</v>
      </c>
    </row>
    <row r="7049" spans="1:3">
      <c r="A7049" s="311"/>
      <c r="B7049" s="311"/>
      <c r="C7049" s="100" t="s">
        <v>3320</v>
      </c>
    </row>
    <row r="7050" spans="1:3">
      <c r="A7050" s="311"/>
      <c r="B7050" s="311"/>
      <c r="C7050" s="100" t="s">
        <v>3321</v>
      </c>
    </row>
    <row r="7051" spans="1:3">
      <c r="A7051" s="311"/>
      <c r="B7051" s="311"/>
      <c r="C7051" s="100" t="s">
        <v>1355</v>
      </c>
    </row>
    <row r="7052" spans="1:3" ht="75">
      <c r="A7052" s="311"/>
      <c r="B7052" s="311"/>
      <c r="C7052" s="100" t="s">
        <v>3251</v>
      </c>
    </row>
    <row r="7053" spans="1:3">
      <c r="A7053" s="311"/>
      <c r="B7053" s="311"/>
      <c r="C7053" s="100" t="s">
        <v>1955</v>
      </c>
    </row>
    <row r="7054" spans="1:3">
      <c r="A7054" s="311"/>
      <c r="B7054" s="311"/>
      <c r="C7054" s="100" t="s">
        <v>1956</v>
      </c>
    </row>
    <row r="7055" spans="1:3">
      <c r="A7055" s="311"/>
      <c r="B7055" s="311"/>
      <c r="C7055" s="100" t="s">
        <v>1957</v>
      </c>
    </row>
    <row r="7056" spans="1:3">
      <c r="A7056" s="311"/>
      <c r="B7056" s="311"/>
      <c r="C7056" s="100" t="s">
        <v>1958</v>
      </c>
    </row>
    <row r="7057" spans="1:3">
      <c r="A7057" s="311"/>
      <c r="B7057" s="311"/>
      <c r="C7057" s="100" t="s">
        <v>1475</v>
      </c>
    </row>
    <row r="7058" spans="1:3" ht="45.75" thickBot="1">
      <c r="A7058" s="312"/>
      <c r="B7058" s="312"/>
      <c r="C7058" s="95" t="s">
        <v>3322</v>
      </c>
    </row>
    <row r="7059" spans="1:3">
      <c r="A7059" s="310" t="s">
        <v>861</v>
      </c>
      <c r="B7059" s="310" t="s">
        <v>28</v>
      </c>
      <c r="C7059" s="99" t="s">
        <v>862</v>
      </c>
    </row>
    <row r="7060" spans="1:3" ht="45">
      <c r="A7060" s="311"/>
      <c r="B7060" s="311"/>
      <c r="C7060" s="100" t="s">
        <v>3323</v>
      </c>
    </row>
    <row r="7061" spans="1:3">
      <c r="A7061" s="311"/>
      <c r="B7061" s="311"/>
      <c r="C7061" s="100" t="s">
        <v>2915</v>
      </c>
    </row>
    <row r="7062" spans="1:3">
      <c r="A7062" s="311"/>
      <c r="B7062" s="311"/>
      <c r="C7062" s="100" t="s">
        <v>2999</v>
      </c>
    </row>
    <row r="7063" spans="1:3">
      <c r="A7063" s="311"/>
      <c r="B7063" s="311"/>
      <c r="C7063" s="100" t="s">
        <v>3315</v>
      </c>
    </row>
    <row r="7064" spans="1:3">
      <c r="A7064" s="311"/>
      <c r="B7064" s="311"/>
      <c r="C7064" s="100" t="s">
        <v>3316</v>
      </c>
    </row>
    <row r="7065" spans="1:3">
      <c r="A7065" s="311"/>
      <c r="B7065" s="311"/>
      <c r="C7065" s="100" t="s">
        <v>3317</v>
      </c>
    </row>
    <row r="7066" spans="1:3">
      <c r="A7066" s="311"/>
      <c r="B7066" s="311"/>
      <c r="C7066" s="100" t="s">
        <v>3318</v>
      </c>
    </row>
    <row r="7067" spans="1:3">
      <c r="A7067" s="311"/>
      <c r="B7067" s="311"/>
      <c r="C7067" s="100" t="s">
        <v>3319</v>
      </c>
    </row>
    <row r="7068" spans="1:3">
      <c r="A7068" s="311"/>
      <c r="B7068" s="311"/>
      <c r="C7068" s="100" t="s">
        <v>3320</v>
      </c>
    </row>
    <row r="7069" spans="1:3">
      <c r="A7069" s="311"/>
      <c r="B7069" s="311"/>
      <c r="C7069" s="100" t="s">
        <v>3324</v>
      </c>
    </row>
    <row r="7070" spans="1:3">
      <c r="A7070" s="311"/>
      <c r="B7070" s="311"/>
      <c r="C7070" s="100" t="s">
        <v>1355</v>
      </c>
    </row>
    <row r="7071" spans="1:3" ht="75">
      <c r="A7071" s="311"/>
      <c r="B7071" s="311"/>
      <c r="C7071" s="100" t="s">
        <v>3251</v>
      </c>
    </row>
    <row r="7072" spans="1:3">
      <c r="A7072" s="311"/>
      <c r="B7072" s="311"/>
      <c r="C7072" s="100" t="s">
        <v>1955</v>
      </c>
    </row>
    <row r="7073" spans="1:3">
      <c r="A7073" s="311"/>
      <c r="B7073" s="311"/>
      <c r="C7073" s="100" t="s">
        <v>1956</v>
      </c>
    </row>
    <row r="7074" spans="1:3">
      <c r="A7074" s="311"/>
      <c r="B7074" s="311"/>
      <c r="C7074" s="100" t="s">
        <v>1957</v>
      </c>
    </row>
    <row r="7075" spans="1:3">
      <c r="A7075" s="311"/>
      <c r="B7075" s="311"/>
      <c r="C7075" s="100" t="s">
        <v>1958</v>
      </c>
    </row>
    <row r="7076" spans="1:3">
      <c r="A7076" s="311"/>
      <c r="B7076" s="311"/>
      <c r="C7076" s="100" t="s">
        <v>1475</v>
      </c>
    </row>
    <row r="7077" spans="1:3" ht="45.75" thickBot="1">
      <c r="A7077" s="312"/>
      <c r="B7077" s="312"/>
      <c r="C7077" s="95" t="s">
        <v>3322</v>
      </c>
    </row>
    <row r="7078" spans="1:3">
      <c r="A7078" s="310" t="s">
        <v>863</v>
      </c>
      <c r="B7078" s="310" t="s">
        <v>28</v>
      </c>
      <c r="C7078" s="99" t="s">
        <v>864</v>
      </c>
    </row>
    <row r="7079" spans="1:3" ht="45">
      <c r="A7079" s="311"/>
      <c r="B7079" s="311"/>
      <c r="C7079" s="100" t="s">
        <v>3325</v>
      </c>
    </row>
    <row r="7080" spans="1:3">
      <c r="A7080" s="311"/>
      <c r="B7080" s="311"/>
      <c r="C7080" s="100" t="s">
        <v>2915</v>
      </c>
    </row>
    <row r="7081" spans="1:3">
      <c r="A7081" s="311"/>
      <c r="B7081" s="311"/>
      <c r="C7081" s="100" t="s">
        <v>2999</v>
      </c>
    </row>
    <row r="7082" spans="1:3">
      <c r="A7082" s="311"/>
      <c r="B7082" s="311"/>
      <c r="C7082" s="100" t="s">
        <v>3315</v>
      </c>
    </row>
    <row r="7083" spans="1:3">
      <c r="A7083" s="311"/>
      <c r="B7083" s="311"/>
      <c r="C7083" s="100" t="s">
        <v>3316</v>
      </c>
    </row>
    <row r="7084" spans="1:3">
      <c r="A7084" s="311"/>
      <c r="B7084" s="311"/>
      <c r="C7084" s="100" t="s">
        <v>3317</v>
      </c>
    </row>
    <row r="7085" spans="1:3">
      <c r="A7085" s="311"/>
      <c r="B7085" s="311"/>
      <c r="C7085" s="100" t="s">
        <v>3318</v>
      </c>
    </row>
    <row r="7086" spans="1:3">
      <c r="A7086" s="311"/>
      <c r="B7086" s="311"/>
      <c r="C7086" s="100" t="s">
        <v>3319</v>
      </c>
    </row>
    <row r="7087" spans="1:3">
      <c r="A7087" s="311"/>
      <c r="B7087" s="311"/>
      <c r="C7087" s="100" t="s">
        <v>3320</v>
      </c>
    </row>
    <row r="7088" spans="1:3">
      <c r="A7088" s="311"/>
      <c r="B7088" s="311"/>
      <c r="C7088" s="100" t="s">
        <v>3326</v>
      </c>
    </row>
    <row r="7089" spans="1:3">
      <c r="A7089" s="311"/>
      <c r="B7089" s="311"/>
      <c r="C7089" s="100" t="s">
        <v>1355</v>
      </c>
    </row>
    <row r="7090" spans="1:3" ht="75">
      <c r="A7090" s="311"/>
      <c r="B7090" s="311"/>
      <c r="C7090" s="100" t="s">
        <v>3251</v>
      </c>
    </row>
    <row r="7091" spans="1:3">
      <c r="A7091" s="311"/>
      <c r="B7091" s="311"/>
      <c r="C7091" s="100" t="s">
        <v>1955</v>
      </c>
    </row>
    <row r="7092" spans="1:3">
      <c r="A7092" s="311"/>
      <c r="B7092" s="311"/>
      <c r="C7092" s="100" t="s">
        <v>1956</v>
      </c>
    </row>
    <row r="7093" spans="1:3">
      <c r="A7093" s="311"/>
      <c r="B7093" s="311"/>
      <c r="C7093" s="100" t="s">
        <v>1957</v>
      </c>
    </row>
    <row r="7094" spans="1:3">
      <c r="A7094" s="311"/>
      <c r="B7094" s="311"/>
      <c r="C7094" s="100" t="s">
        <v>1958</v>
      </c>
    </row>
    <row r="7095" spans="1:3">
      <c r="A7095" s="311"/>
      <c r="B7095" s="311"/>
      <c r="C7095" s="100" t="s">
        <v>1475</v>
      </c>
    </row>
    <row r="7096" spans="1:3" ht="45.75" thickBot="1">
      <c r="A7096" s="312"/>
      <c r="B7096" s="312"/>
      <c r="C7096" s="95" t="s">
        <v>3322</v>
      </c>
    </row>
    <row r="7097" spans="1:3">
      <c r="A7097" s="310" t="s">
        <v>865</v>
      </c>
      <c r="B7097" s="310" t="s">
        <v>28</v>
      </c>
      <c r="C7097" s="99" t="s">
        <v>866</v>
      </c>
    </row>
    <row r="7098" spans="1:3" ht="45">
      <c r="A7098" s="311"/>
      <c r="B7098" s="311"/>
      <c r="C7098" s="100" t="s">
        <v>3327</v>
      </c>
    </row>
    <row r="7099" spans="1:3">
      <c r="A7099" s="311"/>
      <c r="B7099" s="311"/>
      <c r="C7099" s="100" t="s">
        <v>2915</v>
      </c>
    </row>
    <row r="7100" spans="1:3">
      <c r="A7100" s="311"/>
      <c r="B7100" s="311"/>
      <c r="C7100" s="100" t="s">
        <v>2999</v>
      </c>
    </row>
    <row r="7101" spans="1:3">
      <c r="A7101" s="311"/>
      <c r="B7101" s="311"/>
      <c r="C7101" s="100" t="s">
        <v>3315</v>
      </c>
    </row>
    <row r="7102" spans="1:3">
      <c r="A7102" s="311"/>
      <c r="B7102" s="311"/>
      <c r="C7102" s="100" t="s">
        <v>3316</v>
      </c>
    </row>
    <row r="7103" spans="1:3">
      <c r="A7103" s="311"/>
      <c r="B7103" s="311"/>
      <c r="C7103" s="100" t="s">
        <v>3317</v>
      </c>
    </row>
    <row r="7104" spans="1:3">
      <c r="A7104" s="311"/>
      <c r="B7104" s="311"/>
      <c r="C7104" s="100" t="s">
        <v>3318</v>
      </c>
    </row>
    <row r="7105" spans="1:3">
      <c r="A7105" s="311"/>
      <c r="B7105" s="311"/>
      <c r="C7105" s="100" t="s">
        <v>3319</v>
      </c>
    </row>
    <row r="7106" spans="1:3">
      <c r="A7106" s="311"/>
      <c r="B7106" s="311"/>
      <c r="C7106" s="100" t="s">
        <v>3320</v>
      </c>
    </row>
    <row r="7107" spans="1:3">
      <c r="A7107" s="311"/>
      <c r="B7107" s="311"/>
      <c r="C7107" s="100" t="s">
        <v>3328</v>
      </c>
    </row>
    <row r="7108" spans="1:3">
      <c r="A7108" s="311"/>
      <c r="B7108" s="311"/>
      <c r="C7108" s="100" t="s">
        <v>1355</v>
      </c>
    </row>
    <row r="7109" spans="1:3" ht="75">
      <c r="A7109" s="311"/>
      <c r="B7109" s="311"/>
      <c r="C7109" s="100" t="s">
        <v>3251</v>
      </c>
    </row>
    <row r="7110" spans="1:3">
      <c r="A7110" s="311"/>
      <c r="B7110" s="311"/>
      <c r="C7110" s="100" t="s">
        <v>1955</v>
      </c>
    </row>
    <row r="7111" spans="1:3">
      <c r="A7111" s="311"/>
      <c r="B7111" s="311"/>
      <c r="C7111" s="100" t="s">
        <v>1956</v>
      </c>
    </row>
    <row r="7112" spans="1:3">
      <c r="A7112" s="311"/>
      <c r="B7112" s="311"/>
      <c r="C7112" s="100" t="s">
        <v>1957</v>
      </c>
    </row>
    <row r="7113" spans="1:3">
      <c r="A7113" s="311"/>
      <c r="B7113" s="311"/>
      <c r="C7113" s="100" t="s">
        <v>1958</v>
      </c>
    </row>
    <row r="7114" spans="1:3" ht="60.75" thickBot="1">
      <c r="A7114" s="312"/>
      <c r="B7114" s="312"/>
      <c r="C7114" s="95" t="s">
        <v>3329</v>
      </c>
    </row>
    <row r="7115" spans="1:3">
      <c r="A7115" s="310" t="s">
        <v>867</v>
      </c>
      <c r="B7115" s="310" t="s">
        <v>28</v>
      </c>
      <c r="C7115" s="99" t="s">
        <v>868</v>
      </c>
    </row>
    <row r="7116" spans="1:3" ht="45">
      <c r="A7116" s="311"/>
      <c r="B7116" s="311"/>
      <c r="C7116" s="100" t="s">
        <v>3330</v>
      </c>
    </row>
    <row r="7117" spans="1:3">
      <c r="A7117" s="311"/>
      <c r="B7117" s="311"/>
      <c r="C7117" s="100" t="s">
        <v>2915</v>
      </c>
    </row>
    <row r="7118" spans="1:3">
      <c r="A7118" s="311"/>
      <c r="B7118" s="311"/>
      <c r="C7118" s="100" t="s">
        <v>2999</v>
      </c>
    </row>
    <row r="7119" spans="1:3">
      <c r="A7119" s="311"/>
      <c r="B7119" s="311"/>
      <c r="C7119" s="100" t="s">
        <v>3315</v>
      </c>
    </row>
    <row r="7120" spans="1:3">
      <c r="A7120" s="311"/>
      <c r="B7120" s="311"/>
      <c r="C7120" s="100" t="s">
        <v>3316</v>
      </c>
    </row>
    <row r="7121" spans="1:3">
      <c r="A7121" s="311"/>
      <c r="B7121" s="311"/>
      <c r="C7121" s="100" t="s">
        <v>3317</v>
      </c>
    </row>
    <row r="7122" spans="1:3">
      <c r="A7122" s="311"/>
      <c r="B7122" s="311"/>
      <c r="C7122" s="100" t="s">
        <v>3318</v>
      </c>
    </row>
    <row r="7123" spans="1:3">
      <c r="A7123" s="311"/>
      <c r="B7123" s="311"/>
      <c r="C7123" s="100" t="s">
        <v>3319</v>
      </c>
    </row>
    <row r="7124" spans="1:3">
      <c r="A7124" s="311"/>
      <c r="B7124" s="311"/>
      <c r="C7124" s="100" t="s">
        <v>3320</v>
      </c>
    </row>
    <row r="7125" spans="1:3">
      <c r="A7125" s="311"/>
      <c r="B7125" s="311"/>
      <c r="C7125" s="100" t="s">
        <v>3324</v>
      </c>
    </row>
    <row r="7126" spans="1:3">
      <c r="A7126" s="311"/>
      <c r="B7126" s="311"/>
      <c r="C7126" s="100" t="s">
        <v>1355</v>
      </c>
    </row>
    <row r="7127" spans="1:3" ht="75">
      <c r="A7127" s="311"/>
      <c r="B7127" s="311"/>
      <c r="C7127" s="100" t="s">
        <v>3251</v>
      </c>
    </row>
    <row r="7128" spans="1:3">
      <c r="A7128" s="311"/>
      <c r="B7128" s="311"/>
      <c r="C7128" s="100" t="s">
        <v>1955</v>
      </c>
    </row>
    <row r="7129" spans="1:3">
      <c r="A7129" s="311"/>
      <c r="B7129" s="311"/>
      <c r="C7129" s="100" t="s">
        <v>1956</v>
      </c>
    </row>
    <row r="7130" spans="1:3">
      <c r="A7130" s="311"/>
      <c r="B7130" s="311"/>
      <c r="C7130" s="100" t="s">
        <v>1957</v>
      </c>
    </row>
    <row r="7131" spans="1:3">
      <c r="A7131" s="311"/>
      <c r="B7131" s="311"/>
      <c r="C7131" s="100" t="s">
        <v>1958</v>
      </c>
    </row>
    <row r="7132" spans="1:3">
      <c r="A7132" s="311"/>
      <c r="B7132" s="311"/>
      <c r="C7132" s="100" t="s">
        <v>1475</v>
      </c>
    </row>
    <row r="7133" spans="1:3" ht="45.75" thickBot="1">
      <c r="A7133" s="312"/>
      <c r="B7133" s="312"/>
      <c r="C7133" s="95" t="s">
        <v>3322</v>
      </c>
    </row>
    <row r="7134" spans="1:3">
      <c r="A7134" s="310" t="s">
        <v>869</v>
      </c>
      <c r="B7134" s="310" t="s">
        <v>28</v>
      </c>
      <c r="C7134" s="99" t="s">
        <v>870</v>
      </c>
    </row>
    <row r="7135" spans="1:3" ht="45">
      <c r="A7135" s="311"/>
      <c r="B7135" s="311"/>
      <c r="C7135" s="100" t="s">
        <v>3331</v>
      </c>
    </row>
    <row r="7136" spans="1:3">
      <c r="A7136" s="311"/>
      <c r="B7136" s="311"/>
      <c r="C7136" s="100" t="s">
        <v>2915</v>
      </c>
    </row>
    <row r="7137" spans="1:3">
      <c r="A7137" s="311"/>
      <c r="B7137" s="311"/>
      <c r="C7137" s="100" t="s">
        <v>2999</v>
      </c>
    </row>
    <row r="7138" spans="1:3">
      <c r="A7138" s="311"/>
      <c r="B7138" s="311"/>
      <c r="C7138" s="100" t="s">
        <v>3315</v>
      </c>
    </row>
    <row r="7139" spans="1:3">
      <c r="A7139" s="311"/>
      <c r="B7139" s="311"/>
      <c r="C7139" s="100" t="s">
        <v>3316</v>
      </c>
    </row>
    <row r="7140" spans="1:3">
      <c r="A7140" s="311"/>
      <c r="B7140" s="311"/>
      <c r="C7140" s="100" t="s">
        <v>3317</v>
      </c>
    </row>
    <row r="7141" spans="1:3">
      <c r="A7141" s="311"/>
      <c r="B7141" s="311"/>
      <c r="C7141" s="100" t="s">
        <v>3318</v>
      </c>
    </row>
    <row r="7142" spans="1:3">
      <c r="A7142" s="311"/>
      <c r="B7142" s="311"/>
      <c r="C7142" s="100" t="s">
        <v>3319</v>
      </c>
    </row>
    <row r="7143" spans="1:3">
      <c r="A7143" s="311"/>
      <c r="B7143" s="311"/>
      <c r="C7143" s="100" t="s">
        <v>3320</v>
      </c>
    </row>
    <row r="7144" spans="1:3">
      <c r="A7144" s="311"/>
      <c r="B7144" s="311"/>
      <c r="C7144" s="100" t="s">
        <v>3332</v>
      </c>
    </row>
    <row r="7145" spans="1:3">
      <c r="A7145" s="311"/>
      <c r="B7145" s="311"/>
      <c r="C7145" s="100" t="s">
        <v>1355</v>
      </c>
    </row>
    <row r="7146" spans="1:3" ht="75">
      <c r="A7146" s="311"/>
      <c r="B7146" s="311"/>
      <c r="C7146" s="100" t="s">
        <v>3251</v>
      </c>
    </row>
    <row r="7147" spans="1:3">
      <c r="A7147" s="311"/>
      <c r="B7147" s="311"/>
      <c r="C7147" s="100" t="s">
        <v>1955</v>
      </c>
    </row>
    <row r="7148" spans="1:3">
      <c r="A7148" s="311"/>
      <c r="B7148" s="311"/>
      <c r="C7148" s="100" t="s">
        <v>1956</v>
      </c>
    </row>
    <row r="7149" spans="1:3">
      <c r="A7149" s="311"/>
      <c r="B7149" s="311"/>
      <c r="C7149" s="100" t="s">
        <v>1957</v>
      </c>
    </row>
    <row r="7150" spans="1:3">
      <c r="A7150" s="311"/>
      <c r="B7150" s="311"/>
      <c r="C7150" s="100" t="s">
        <v>1958</v>
      </c>
    </row>
    <row r="7151" spans="1:3">
      <c r="A7151" s="311"/>
      <c r="B7151" s="311"/>
      <c r="C7151" s="100" t="s">
        <v>1475</v>
      </c>
    </row>
    <row r="7152" spans="1:3" ht="45.75" thickBot="1">
      <c r="A7152" s="312"/>
      <c r="B7152" s="312"/>
      <c r="C7152" s="95" t="s">
        <v>3322</v>
      </c>
    </row>
    <row r="7153" spans="1:3">
      <c r="A7153" s="310" t="s">
        <v>871</v>
      </c>
      <c r="B7153" s="310" t="s">
        <v>28</v>
      </c>
      <c r="C7153" s="99" t="s">
        <v>872</v>
      </c>
    </row>
    <row r="7154" spans="1:3" ht="45">
      <c r="A7154" s="311"/>
      <c r="B7154" s="311"/>
      <c r="C7154" s="100" t="s">
        <v>3333</v>
      </c>
    </row>
    <row r="7155" spans="1:3">
      <c r="A7155" s="311"/>
      <c r="B7155" s="311"/>
      <c r="C7155" s="100" t="s">
        <v>3334</v>
      </c>
    </row>
    <row r="7156" spans="1:3">
      <c r="A7156" s="311"/>
      <c r="B7156" s="311"/>
      <c r="C7156" s="100" t="s">
        <v>2999</v>
      </c>
    </row>
    <row r="7157" spans="1:3">
      <c r="A7157" s="311"/>
      <c r="B7157" s="311"/>
      <c r="C7157" s="100" t="s">
        <v>3315</v>
      </c>
    </row>
    <row r="7158" spans="1:3">
      <c r="A7158" s="311"/>
      <c r="B7158" s="311"/>
      <c r="C7158" s="100" t="s">
        <v>3316</v>
      </c>
    </row>
    <row r="7159" spans="1:3">
      <c r="A7159" s="311"/>
      <c r="B7159" s="311"/>
      <c r="C7159" s="100" t="s">
        <v>3317</v>
      </c>
    </row>
    <row r="7160" spans="1:3">
      <c r="A7160" s="311"/>
      <c r="B7160" s="311"/>
      <c r="C7160" s="100" t="s">
        <v>3318</v>
      </c>
    </row>
    <row r="7161" spans="1:3">
      <c r="A7161" s="311"/>
      <c r="B7161" s="311"/>
      <c r="C7161" s="100" t="s">
        <v>3319</v>
      </c>
    </row>
    <row r="7162" spans="1:3">
      <c r="A7162" s="311"/>
      <c r="B7162" s="311"/>
      <c r="C7162" s="100" t="s">
        <v>3320</v>
      </c>
    </row>
    <row r="7163" spans="1:3">
      <c r="A7163" s="311"/>
      <c r="B7163" s="311"/>
      <c r="C7163" s="100" t="s">
        <v>3335</v>
      </c>
    </row>
    <row r="7164" spans="1:3">
      <c r="A7164" s="311"/>
      <c r="B7164" s="311"/>
      <c r="C7164" s="100" t="s">
        <v>1355</v>
      </c>
    </row>
    <row r="7165" spans="1:3" ht="75">
      <c r="A7165" s="311"/>
      <c r="B7165" s="311"/>
      <c r="C7165" s="100" t="s">
        <v>3251</v>
      </c>
    </row>
    <row r="7166" spans="1:3">
      <c r="A7166" s="311"/>
      <c r="B7166" s="311"/>
      <c r="C7166" s="100" t="s">
        <v>1955</v>
      </c>
    </row>
    <row r="7167" spans="1:3">
      <c r="A7167" s="311"/>
      <c r="B7167" s="311"/>
      <c r="C7167" s="100" t="s">
        <v>1956</v>
      </c>
    </row>
    <row r="7168" spans="1:3">
      <c r="A7168" s="311"/>
      <c r="B7168" s="311"/>
      <c r="C7168" s="100" t="s">
        <v>1957</v>
      </c>
    </row>
    <row r="7169" spans="1:3">
      <c r="A7169" s="311"/>
      <c r="B7169" s="311"/>
      <c r="C7169" s="100" t="s">
        <v>1958</v>
      </c>
    </row>
    <row r="7170" spans="1:3">
      <c r="A7170" s="311"/>
      <c r="B7170" s="311"/>
      <c r="C7170" s="100" t="s">
        <v>1475</v>
      </c>
    </row>
    <row r="7171" spans="1:3" ht="45.75" thickBot="1">
      <c r="A7171" s="312"/>
      <c r="B7171" s="312"/>
      <c r="C7171" s="95" t="s">
        <v>3322</v>
      </c>
    </row>
    <row r="7172" spans="1:3">
      <c r="A7172" s="310" t="s">
        <v>873</v>
      </c>
      <c r="B7172" s="310" t="s">
        <v>28</v>
      </c>
      <c r="C7172" s="99" t="s">
        <v>874</v>
      </c>
    </row>
    <row r="7173" spans="1:3" ht="60">
      <c r="A7173" s="311"/>
      <c r="B7173" s="311"/>
      <c r="C7173" s="100" t="s">
        <v>3336</v>
      </c>
    </row>
    <row r="7174" spans="1:3">
      <c r="A7174" s="311"/>
      <c r="B7174" s="311"/>
      <c r="C7174" s="100" t="s">
        <v>2915</v>
      </c>
    </row>
    <row r="7175" spans="1:3">
      <c r="A7175" s="311"/>
      <c r="B7175" s="311"/>
      <c r="C7175" s="100" t="s">
        <v>2999</v>
      </c>
    </row>
    <row r="7176" spans="1:3">
      <c r="A7176" s="311"/>
      <c r="B7176" s="311"/>
      <c r="C7176" s="100" t="s">
        <v>3315</v>
      </c>
    </row>
    <row r="7177" spans="1:3">
      <c r="A7177" s="311"/>
      <c r="B7177" s="311"/>
      <c r="C7177" s="100" t="s">
        <v>3316</v>
      </c>
    </row>
    <row r="7178" spans="1:3">
      <c r="A7178" s="311"/>
      <c r="B7178" s="311"/>
      <c r="C7178" s="100" t="s">
        <v>3317</v>
      </c>
    </row>
    <row r="7179" spans="1:3">
      <c r="A7179" s="311"/>
      <c r="B7179" s="311"/>
      <c r="C7179" s="100" t="s">
        <v>3318</v>
      </c>
    </row>
    <row r="7180" spans="1:3">
      <c r="A7180" s="311"/>
      <c r="B7180" s="311"/>
      <c r="C7180" s="100" t="s">
        <v>3319</v>
      </c>
    </row>
    <row r="7181" spans="1:3">
      <c r="A7181" s="311"/>
      <c r="B7181" s="311"/>
      <c r="C7181" s="100" t="s">
        <v>3320</v>
      </c>
    </row>
    <row r="7182" spans="1:3">
      <c r="A7182" s="311"/>
      <c r="B7182" s="311"/>
      <c r="C7182" s="100" t="s">
        <v>3328</v>
      </c>
    </row>
    <row r="7183" spans="1:3">
      <c r="A7183" s="311"/>
      <c r="B7183" s="311"/>
      <c r="C7183" s="100" t="s">
        <v>1355</v>
      </c>
    </row>
    <row r="7184" spans="1:3" ht="75">
      <c r="A7184" s="311"/>
      <c r="B7184" s="311"/>
      <c r="C7184" s="100" t="s">
        <v>3251</v>
      </c>
    </row>
    <row r="7185" spans="1:3">
      <c r="A7185" s="311"/>
      <c r="B7185" s="311"/>
      <c r="C7185" s="100" t="s">
        <v>1955</v>
      </c>
    </row>
    <row r="7186" spans="1:3">
      <c r="A7186" s="311"/>
      <c r="B7186" s="311"/>
      <c r="C7186" s="100" t="s">
        <v>1956</v>
      </c>
    </row>
    <row r="7187" spans="1:3">
      <c r="A7187" s="311"/>
      <c r="B7187" s="311"/>
      <c r="C7187" s="100" t="s">
        <v>1957</v>
      </c>
    </row>
    <row r="7188" spans="1:3">
      <c r="A7188" s="311"/>
      <c r="B7188" s="311"/>
      <c r="C7188" s="100" t="s">
        <v>1958</v>
      </c>
    </row>
    <row r="7189" spans="1:3">
      <c r="A7189" s="311"/>
      <c r="B7189" s="311"/>
      <c r="C7189" s="100" t="s">
        <v>1475</v>
      </c>
    </row>
    <row r="7190" spans="1:3" ht="45.75" thickBot="1">
      <c r="A7190" s="312"/>
      <c r="B7190" s="312"/>
      <c r="C7190" s="95" t="s">
        <v>3322</v>
      </c>
    </row>
    <row r="7191" spans="1:3">
      <c r="A7191" s="310" t="s">
        <v>875</v>
      </c>
      <c r="B7191" s="310" t="s">
        <v>28</v>
      </c>
      <c r="C7191" s="99" t="s">
        <v>876</v>
      </c>
    </row>
    <row r="7192" spans="1:3" ht="45">
      <c r="A7192" s="311"/>
      <c r="B7192" s="311"/>
      <c r="C7192" s="100" t="s">
        <v>3337</v>
      </c>
    </row>
    <row r="7193" spans="1:3">
      <c r="A7193" s="311"/>
      <c r="B7193" s="311"/>
      <c r="C7193" s="100" t="s">
        <v>2915</v>
      </c>
    </row>
    <row r="7194" spans="1:3">
      <c r="A7194" s="311"/>
      <c r="B7194" s="311"/>
      <c r="C7194" s="100" t="s">
        <v>2999</v>
      </c>
    </row>
    <row r="7195" spans="1:3">
      <c r="A7195" s="311"/>
      <c r="B7195" s="311"/>
      <c r="C7195" s="100" t="s">
        <v>3315</v>
      </c>
    </row>
    <row r="7196" spans="1:3">
      <c r="A7196" s="311"/>
      <c r="B7196" s="311"/>
      <c r="C7196" s="100" t="s">
        <v>3316</v>
      </c>
    </row>
    <row r="7197" spans="1:3">
      <c r="A7197" s="311"/>
      <c r="B7197" s="311"/>
      <c r="C7197" s="100" t="s">
        <v>3317</v>
      </c>
    </row>
    <row r="7198" spans="1:3">
      <c r="A7198" s="311"/>
      <c r="B7198" s="311"/>
      <c r="C7198" s="100" t="s">
        <v>3318</v>
      </c>
    </row>
    <row r="7199" spans="1:3">
      <c r="A7199" s="311"/>
      <c r="B7199" s="311"/>
      <c r="C7199" s="100" t="s">
        <v>3319</v>
      </c>
    </row>
    <row r="7200" spans="1:3">
      <c r="A7200" s="311"/>
      <c r="B7200" s="311"/>
      <c r="C7200" s="100" t="s">
        <v>3320</v>
      </c>
    </row>
    <row r="7201" spans="1:3">
      <c r="A7201" s="311"/>
      <c r="B7201" s="311"/>
      <c r="C7201" s="100" t="s">
        <v>3338</v>
      </c>
    </row>
    <row r="7202" spans="1:3">
      <c r="A7202" s="311"/>
      <c r="B7202" s="311"/>
      <c r="C7202" s="100" t="s">
        <v>1355</v>
      </c>
    </row>
    <row r="7203" spans="1:3" ht="75">
      <c r="A7203" s="311"/>
      <c r="B7203" s="311"/>
      <c r="C7203" s="100" t="s">
        <v>3251</v>
      </c>
    </row>
    <row r="7204" spans="1:3">
      <c r="A7204" s="311"/>
      <c r="B7204" s="311"/>
      <c r="C7204" s="100" t="s">
        <v>1955</v>
      </c>
    </row>
    <row r="7205" spans="1:3">
      <c r="A7205" s="311"/>
      <c r="B7205" s="311"/>
      <c r="C7205" s="100" t="s">
        <v>1956</v>
      </c>
    </row>
    <row r="7206" spans="1:3">
      <c r="A7206" s="311"/>
      <c r="B7206" s="311"/>
      <c r="C7206" s="100" t="s">
        <v>1957</v>
      </c>
    </row>
    <row r="7207" spans="1:3">
      <c r="A7207" s="311"/>
      <c r="B7207" s="311"/>
      <c r="C7207" s="100" t="s">
        <v>1958</v>
      </c>
    </row>
    <row r="7208" spans="1:3">
      <c r="A7208" s="311"/>
      <c r="B7208" s="311"/>
      <c r="C7208" s="100" t="s">
        <v>1475</v>
      </c>
    </row>
    <row r="7209" spans="1:3" ht="45.75" thickBot="1">
      <c r="A7209" s="312"/>
      <c r="B7209" s="312"/>
      <c r="C7209" s="95" t="s">
        <v>3322</v>
      </c>
    </row>
    <row r="7210" spans="1:3">
      <c r="A7210" s="310" t="s">
        <v>877</v>
      </c>
      <c r="B7210" s="310" t="s">
        <v>28</v>
      </c>
      <c r="C7210" s="99" t="s">
        <v>878</v>
      </c>
    </row>
    <row r="7211" spans="1:3" ht="45">
      <c r="A7211" s="311"/>
      <c r="B7211" s="311"/>
      <c r="C7211" s="100" t="s">
        <v>3339</v>
      </c>
    </row>
    <row r="7212" spans="1:3">
      <c r="A7212" s="311"/>
      <c r="B7212" s="311"/>
      <c r="C7212" s="100" t="s">
        <v>2915</v>
      </c>
    </row>
    <row r="7213" spans="1:3">
      <c r="A7213" s="311"/>
      <c r="B7213" s="311"/>
      <c r="C7213" s="100" t="s">
        <v>2999</v>
      </c>
    </row>
    <row r="7214" spans="1:3">
      <c r="A7214" s="311"/>
      <c r="B7214" s="311"/>
      <c r="C7214" s="100" t="s">
        <v>3315</v>
      </c>
    </row>
    <row r="7215" spans="1:3">
      <c r="A7215" s="311"/>
      <c r="B7215" s="311"/>
      <c r="C7215" s="100" t="s">
        <v>3316</v>
      </c>
    </row>
    <row r="7216" spans="1:3">
      <c r="A7216" s="311"/>
      <c r="B7216" s="311"/>
      <c r="C7216" s="100" t="s">
        <v>3317</v>
      </c>
    </row>
    <row r="7217" spans="1:3">
      <c r="A7217" s="311"/>
      <c r="B7217" s="311"/>
      <c r="C7217" s="100" t="s">
        <v>3318</v>
      </c>
    </row>
    <row r="7218" spans="1:3">
      <c r="A7218" s="311"/>
      <c r="B7218" s="311"/>
      <c r="C7218" s="100" t="s">
        <v>3319</v>
      </c>
    </row>
    <row r="7219" spans="1:3">
      <c r="A7219" s="311"/>
      <c r="B7219" s="311"/>
      <c r="C7219" s="100" t="s">
        <v>3320</v>
      </c>
    </row>
    <row r="7220" spans="1:3">
      <c r="A7220" s="311"/>
      <c r="B7220" s="311"/>
      <c r="C7220" s="100" t="s">
        <v>3338</v>
      </c>
    </row>
    <row r="7221" spans="1:3">
      <c r="A7221" s="311"/>
      <c r="B7221" s="311"/>
      <c r="C7221" s="100" t="s">
        <v>1355</v>
      </c>
    </row>
    <row r="7222" spans="1:3" ht="75">
      <c r="A7222" s="311"/>
      <c r="B7222" s="311"/>
      <c r="C7222" s="100" t="s">
        <v>3251</v>
      </c>
    </row>
    <row r="7223" spans="1:3">
      <c r="A7223" s="311"/>
      <c r="B7223" s="311"/>
      <c r="C7223" s="100" t="s">
        <v>1955</v>
      </c>
    </row>
    <row r="7224" spans="1:3">
      <c r="A7224" s="311"/>
      <c r="B7224" s="311"/>
      <c r="C7224" s="100" t="s">
        <v>1956</v>
      </c>
    </row>
    <row r="7225" spans="1:3">
      <c r="A7225" s="311"/>
      <c r="B7225" s="311"/>
      <c r="C7225" s="100" t="s">
        <v>1957</v>
      </c>
    </row>
    <row r="7226" spans="1:3">
      <c r="A7226" s="311"/>
      <c r="B7226" s="311"/>
      <c r="C7226" s="100" t="s">
        <v>1958</v>
      </c>
    </row>
    <row r="7227" spans="1:3">
      <c r="A7227" s="311"/>
      <c r="B7227" s="311"/>
      <c r="C7227" s="100" t="s">
        <v>1475</v>
      </c>
    </row>
    <row r="7228" spans="1:3" ht="45.75" thickBot="1">
      <c r="A7228" s="312"/>
      <c r="B7228" s="312"/>
      <c r="C7228" s="95" t="s">
        <v>3322</v>
      </c>
    </row>
    <row r="7229" spans="1:3">
      <c r="A7229" s="310" t="s">
        <v>879</v>
      </c>
      <c r="B7229" s="310" t="s">
        <v>28</v>
      </c>
      <c r="C7229" s="99" t="s">
        <v>880</v>
      </c>
    </row>
    <row r="7230" spans="1:3" ht="45">
      <c r="A7230" s="311"/>
      <c r="B7230" s="311"/>
      <c r="C7230" s="100" t="s">
        <v>3340</v>
      </c>
    </row>
    <row r="7231" spans="1:3">
      <c r="A7231" s="311"/>
      <c r="B7231" s="311"/>
      <c r="C7231" s="100" t="s">
        <v>2915</v>
      </c>
    </row>
    <row r="7232" spans="1:3">
      <c r="A7232" s="311"/>
      <c r="B7232" s="311"/>
      <c r="C7232" s="100" t="s">
        <v>2999</v>
      </c>
    </row>
    <row r="7233" spans="1:3">
      <c r="A7233" s="311"/>
      <c r="B7233" s="311"/>
      <c r="C7233" s="100" t="s">
        <v>3315</v>
      </c>
    </row>
    <row r="7234" spans="1:3">
      <c r="A7234" s="311"/>
      <c r="B7234" s="311"/>
      <c r="C7234" s="100" t="s">
        <v>3316</v>
      </c>
    </row>
    <row r="7235" spans="1:3">
      <c r="A7235" s="311"/>
      <c r="B7235" s="311"/>
      <c r="C7235" s="100" t="s">
        <v>3317</v>
      </c>
    </row>
    <row r="7236" spans="1:3">
      <c r="A7236" s="311"/>
      <c r="B7236" s="311"/>
      <c r="C7236" s="100" t="s">
        <v>3318</v>
      </c>
    </row>
    <row r="7237" spans="1:3">
      <c r="A7237" s="311"/>
      <c r="B7237" s="311"/>
      <c r="C7237" s="100" t="s">
        <v>3319</v>
      </c>
    </row>
    <row r="7238" spans="1:3">
      <c r="A7238" s="311"/>
      <c r="B7238" s="311"/>
      <c r="C7238" s="100" t="s">
        <v>3320</v>
      </c>
    </row>
    <row r="7239" spans="1:3" ht="30">
      <c r="A7239" s="311"/>
      <c r="B7239" s="311"/>
      <c r="C7239" s="100" t="s">
        <v>3341</v>
      </c>
    </row>
    <row r="7240" spans="1:3" ht="75">
      <c r="A7240" s="311"/>
      <c r="B7240" s="311"/>
      <c r="C7240" s="100" t="s">
        <v>3251</v>
      </c>
    </row>
    <row r="7241" spans="1:3">
      <c r="A7241" s="311"/>
      <c r="B7241" s="311"/>
      <c r="C7241" s="100" t="s">
        <v>1955</v>
      </c>
    </row>
    <row r="7242" spans="1:3">
      <c r="A7242" s="311"/>
      <c r="B7242" s="311"/>
      <c r="C7242" s="100" t="s">
        <v>1956</v>
      </c>
    </row>
    <row r="7243" spans="1:3">
      <c r="A7243" s="311"/>
      <c r="B7243" s="311"/>
      <c r="C7243" s="100" t="s">
        <v>1957</v>
      </c>
    </row>
    <row r="7244" spans="1:3">
      <c r="A7244" s="311"/>
      <c r="B7244" s="311"/>
      <c r="C7244" s="100" t="s">
        <v>1958</v>
      </c>
    </row>
    <row r="7245" spans="1:3">
      <c r="A7245" s="311"/>
      <c r="B7245" s="311"/>
      <c r="C7245" s="100" t="s">
        <v>1475</v>
      </c>
    </row>
    <row r="7246" spans="1:3" ht="45.75" thickBot="1">
      <c r="A7246" s="312"/>
      <c r="B7246" s="312"/>
      <c r="C7246" s="95" t="s">
        <v>3322</v>
      </c>
    </row>
    <row r="7247" spans="1:3">
      <c r="A7247" s="310" t="s">
        <v>881</v>
      </c>
      <c r="B7247" s="310" t="s">
        <v>2</v>
      </c>
      <c r="C7247" s="99" t="s">
        <v>882</v>
      </c>
    </row>
    <row r="7248" spans="1:3" ht="45">
      <c r="A7248" s="311"/>
      <c r="B7248" s="311"/>
      <c r="C7248" s="100" t="s">
        <v>3342</v>
      </c>
    </row>
    <row r="7249" spans="1:3" ht="30">
      <c r="A7249" s="311"/>
      <c r="B7249" s="311"/>
      <c r="C7249" s="100" t="s">
        <v>3343</v>
      </c>
    </row>
    <row r="7250" spans="1:3">
      <c r="A7250" s="311"/>
      <c r="B7250" s="311"/>
      <c r="C7250" s="100" t="s">
        <v>3344</v>
      </c>
    </row>
    <row r="7251" spans="1:3" ht="45">
      <c r="A7251" s="311"/>
      <c r="B7251" s="311"/>
      <c r="C7251" s="100" t="s">
        <v>3345</v>
      </c>
    </row>
    <row r="7252" spans="1:3" ht="30">
      <c r="A7252" s="311"/>
      <c r="B7252" s="311"/>
      <c r="C7252" s="100" t="s">
        <v>3346</v>
      </c>
    </row>
    <row r="7253" spans="1:3" ht="30">
      <c r="A7253" s="311"/>
      <c r="B7253" s="311"/>
      <c r="C7253" s="100" t="s">
        <v>3347</v>
      </c>
    </row>
    <row r="7254" spans="1:3" ht="30">
      <c r="A7254" s="311"/>
      <c r="B7254" s="311"/>
      <c r="C7254" s="100" t="s">
        <v>3348</v>
      </c>
    </row>
    <row r="7255" spans="1:3">
      <c r="A7255" s="311"/>
      <c r="B7255" s="311"/>
      <c r="C7255" s="100" t="s">
        <v>3349</v>
      </c>
    </row>
    <row r="7256" spans="1:3">
      <c r="A7256" s="311"/>
      <c r="B7256" s="311"/>
      <c r="C7256" s="100" t="s">
        <v>3350</v>
      </c>
    </row>
    <row r="7257" spans="1:3" ht="30">
      <c r="A7257" s="311"/>
      <c r="B7257" s="311"/>
      <c r="C7257" s="100" t="s">
        <v>3351</v>
      </c>
    </row>
    <row r="7258" spans="1:3">
      <c r="A7258" s="311"/>
      <c r="B7258" s="311"/>
      <c r="C7258" s="100" t="s">
        <v>1355</v>
      </c>
    </row>
    <row r="7259" spans="1:3" ht="75">
      <c r="A7259" s="311"/>
      <c r="B7259" s="311"/>
      <c r="C7259" s="100" t="s">
        <v>3174</v>
      </c>
    </row>
    <row r="7260" spans="1:3">
      <c r="A7260" s="311"/>
      <c r="B7260" s="311"/>
      <c r="C7260" s="100" t="s">
        <v>1955</v>
      </c>
    </row>
    <row r="7261" spans="1:3">
      <c r="A7261" s="311"/>
      <c r="B7261" s="311"/>
      <c r="C7261" s="100" t="s">
        <v>1956</v>
      </c>
    </row>
    <row r="7262" spans="1:3">
      <c r="A7262" s="311"/>
      <c r="B7262" s="311"/>
      <c r="C7262" s="100" t="s">
        <v>1957</v>
      </c>
    </row>
    <row r="7263" spans="1:3">
      <c r="A7263" s="311"/>
      <c r="B7263" s="311"/>
      <c r="C7263" s="100" t="s">
        <v>1958</v>
      </c>
    </row>
    <row r="7264" spans="1:3">
      <c r="A7264" s="311"/>
      <c r="B7264" s="311"/>
      <c r="C7264" s="100" t="s">
        <v>1475</v>
      </c>
    </row>
    <row r="7265" spans="1:3" ht="45">
      <c r="A7265" s="311"/>
      <c r="B7265" s="311"/>
      <c r="C7265" s="100" t="s">
        <v>3271</v>
      </c>
    </row>
    <row r="7266" spans="1:3" ht="111.75" customHeight="1">
      <c r="A7266" s="311"/>
      <c r="B7266" s="311"/>
      <c r="C7266" s="100"/>
    </row>
    <row r="7267" spans="1:3" ht="135.75" customHeight="1" thickBot="1">
      <c r="A7267" s="312"/>
      <c r="B7267" s="312"/>
      <c r="C7267" s="95"/>
    </row>
    <row r="7268" spans="1:3">
      <c r="A7268" s="310" t="s">
        <v>883</v>
      </c>
      <c r="B7268" s="310" t="s">
        <v>2</v>
      </c>
      <c r="C7268" s="99" t="s">
        <v>884</v>
      </c>
    </row>
    <row r="7269" spans="1:3" ht="45">
      <c r="A7269" s="311"/>
      <c r="B7269" s="311"/>
      <c r="C7269" s="100" t="s">
        <v>3352</v>
      </c>
    </row>
    <row r="7270" spans="1:3" ht="30">
      <c r="A7270" s="311"/>
      <c r="B7270" s="311"/>
      <c r="C7270" s="100" t="s">
        <v>3353</v>
      </c>
    </row>
    <row r="7271" spans="1:3">
      <c r="A7271" s="311"/>
      <c r="B7271" s="311"/>
      <c r="C7271" s="100" t="s">
        <v>3344</v>
      </c>
    </row>
    <row r="7272" spans="1:3" ht="45">
      <c r="A7272" s="311"/>
      <c r="B7272" s="311"/>
      <c r="C7272" s="100" t="s">
        <v>3345</v>
      </c>
    </row>
    <row r="7273" spans="1:3" ht="30">
      <c r="A7273" s="311"/>
      <c r="B7273" s="311"/>
      <c r="C7273" s="100" t="s">
        <v>3346</v>
      </c>
    </row>
    <row r="7274" spans="1:3" ht="30">
      <c r="A7274" s="311"/>
      <c r="B7274" s="311"/>
      <c r="C7274" s="100" t="s">
        <v>3347</v>
      </c>
    </row>
    <row r="7275" spans="1:3" ht="30">
      <c r="A7275" s="311"/>
      <c r="B7275" s="311"/>
      <c r="C7275" s="100" t="s">
        <v>3354</v>
      </c>
    </row>
    <row r="7276" spans="1:3">
      <c r="A7276" s="311"/>
      <c r="B7276" s="311"/>
      <c r="C7276" s="100" t="s">
        <v>3349</v>
      </c>
    </row>
    <row r="7277" spans="1:3">
      <c r="A7277" s="311"/>
      <c r="B7277" s="311"/>
      <c r="C7277" s="100" t="s">
        <v>3355</v>
      </c>
    </row>
    <row r="7278" spans="1:3" ht="30">
      <c r="A7278" s="311"/>
      <c r="B7278" s="311"/>
      <c r="C7278" s="100" t="s">
        <v>3356</v>
      </c>
    </row>
    <row r="7279" spans="1:3">
      <c r="A7279" s="311"/>
      <c r="B7279" s="311"/>
      <c r="C7279" s="100" t="s">
        <v>1355</v>
      </c>
    </row>
    <row r="7280" spans="1:3" ht="75">
      <c r="A7280" s="311"/>
      <c r="B7280" s="311"/>
      <c r="C7280" s="100" t="s">
        <v>3174</v>
      </c>
    </row>
    <row r="7281" spans="1:3">
      <c r="A7281" s="311"/>
      <c r="B7281" s="311"/>
      <c r="C7281" s="100" t="s">
        <v>1955</v>
      </c>
    </row>
    <row r="7282" spans="1:3">
      <c r="A7282" s="311"/>
      <c r="B7282" s="311"/>
      <c r="C7282" s="100" t="s">
        <v>1956</v>
      </c>
    </row>
    <row r="7283" spans="1:3">
      <c r="A7283" s="311"/>
      <c r="B7283" s="311"/>
      <c r="C7283" s="100" t="s">
        <v>1957</v>
      </c>
    </row>
    <row r="7284" spans="1:3">
      <c r="A7284" s="311"/>
      <c r="B7284" s="311"/>
      <c r="C7284" s="100" t="s">
        <v>1980</v>
      </c>
    </row>
    <row r="7285" spans="1:3">
      <c r="A7285" s="311"/>
      <c r="B7285" s="311"/>
      <c r="C7285" s="100" t="s">
        <v>1475</v>
      </c>
    </row>
    <row r="7286" spans="1:3" ht="45">
      <c r="A7286" s="311"/>
      <c r="B7286" s="311"/>
      <c r="C7286" s="100" t="s">
        <v>3322</v>
      </c>
    </row>
    <row r="7287" spans="1:3" ht="117" customHeight="1">
      <c r="A7287" s="311"/>
      <c r="B7287" s="311"/>
      <c r="C7287" s="100"/>
    </row>
    <row r="7288" spans="1:3" ht="134.25" customHeight="1" thickBot="1">
      <c r="A7288" s="312"/>
      <c r="B7288" s="312"/>
      <c r="C7288" s="95"/>
    </row>
    <row r="7289" spans="1:3">
      <c r="A7289" s="310" t="s">
        <v>885</v>
      </c>
      <c r="B7289" s="310" t="s">
        <v>2</v>
      </c>
      <c r="C7289" s="99" t="s">
        <v>886</v>
      </c>
    </row>
    <row r="7290" spans="1:3" ht="45">
      <c r="A7290" s="311"/>
      <c r="B7290" s="311"/>
      <c r="C7290" s="100" t="s">
        <v>3357</v>
      </c>
    </row>
    <row r="7291" spans="1:3" ht="30">
      <c r="A7291" s="311"/>
      <c r="B7291" s="311"/>
      <c r="C7291" s="100" t="s">
        <v>3353</v>
      </c>
    </row>
    <row r="7292" spans="1:3">
      <c r="A7292" s="311"/>
      <c r="B7292" s="311"/>
      <c r="C7292" s="100" t="s">
        <v>3344</v>
      </c>
    </row>
    <row r="7293" spans="1:3" ht="45">
      <c r="A7293" s="311"/>
      <c r="B7293" s="311"/>
      <c r="C7293" s="100" t="s">
        <v>3345</v>
      </c>
    </row>
    <row r="7294" spans="1:3" ht="30">
      <c r="A7294" s="311"/>
      <c r="B7294" s="311"/>
      <c r="C7294" s="100" t="s">
        <v>3346</v>
      </c>
    </row>
    <row r="7295" spans="1:3" ht="30">
      <c r="A7295" s="311"/>
      <c r="B7295" s="311"/>
      <c r="C7295" s="100" t="s">
        <v>3347</v>
      </c>
    </row>
    <row r="7296" spans="1:3" ht="30">
      <c r="A7296" s="311"/>
      <c r="B7296" s="311"/>
      <c r="C7296" s="100" t="s">
        <v>3358</v>
      </c>
    </row>
    <row r="7297" spans="1:3">
      <c r="A7297" s="311"/>
      <c r="B7297" s="311"/>
      <c r="C7297" s="100" t="s">
        <v>3349</v>
      </c>
    </row>
    <row r="7298" spans="1:3">
      <c r="A7298" s="311"/>
      <c r="B7298" s="311"/>
      <c r="C7298" s="100" t="s">
        <v>3359</v>
      </c>
    </row>
    <row r="7299" spans="1:3" ht="30">
      <c r="A7299" s="311"/>
      <c r="B7299" s="311"/>
      <c r="C7299" s="100" t="s">
        <v>3360</v>
      </c>
    </row>
    <row r="7300" spans="1:3">
      <c r="A7300" s="311"/>
      <c r="B7300" s="311"/>
      <c r="C7300" s="100" t="s">
        <v>1355</v>
      </c>
    </row>
    <row r="7301" spans="1:3" ht="75">
      <c r="A7301" s="311"/>
      <c r="B7301" s="311"/>
      <c r="C7301" s="100" t="s">
        <v>3174</v>
      </c>
    </row>
    <row r="7302" spans="1:3">
      <c r="A7302" s="311"/>
      <c r="B7302" s="311"/>
      <c r="C7302" s="100" t="s">
        <v>1955</v>
      </c>
    </row>
    <row r="7303" spans="1:3">
      <c r="A7303" s="311"/>
      <c r="B7303" s="311"/>
      <c r="C7303" s="100" t="s">
        <v>1956</v>
      </c>
    </row>
    <row r="7304" spans="1:3">
      <c r="A7304" s="311"/>
      <c r="B7304" s="311"/>
      <c r="C7304" s="100" t="s">
        <v>1957</v>
      </c>
    </row>
    <row r="7305" spans="1:3">
      <c r="A7305" s="311"/>
      <c r="B7305" s="311"/>
      <c r="C7305" s="100" t="s">
        <v>1958</v>
      </c>
    </row>
    <row r="7306" spans="1:3">
      <c r="A7306" s="311"/>
      <c r="B7306" s="311"/>
      <c r="C7306" s="100" t="s">
        <v>1475</v>
      </c>
    </row>
    <row r="7307" spans="1:3" ht="45">
      <c r="A7307" s="311"/>
      <c r="B7307" s="311"/>
      <c r="C7307" s="100" t="s">
        <v>3271</v>
      </c>
    </row>
    <row r="7308" spans="1:3" ht="105.75" customHeight="1">
      <c r="A7308" s="311"/>
      <c r="B7308" s="311"/>
      <c r="C7308" s="100"/>
    </row>
    <row r="7309" spans="1:3" ht="135.75" customHeight="1" thickBot="1">
      <c r="A7309" s="312"/>
      <c r="B7309" s="312"/>
      <c r="C7309" s="95"/>
    </row>
    <row r="7310" spans="1:3">
      <c r="A7310" s="310" t="s">
        <v>887</v>
      </c>
      <c r="B7310" s="310" t="s">
        <v>2</v>
      </c>
      <c r="C7310" s="99" t="s">
        <v>888</v>
      </c>
    </row>
    <row r="7311" spans="1:3" ht="45">
      <c r="A7311" s="311"/>
      <c r="B7311" s="311"/>
      <c r="C7311" s="100" t="s">
        <v>3361</v>
      </c>
    </row>
    <row r="7312" spans="1:3" ht="30">
      <c r="A7312" s="311"/>
      <c r="B7312" s="311"/>
      <c r="C7312" s="100" t="s">
        <v>3362</v>
      </c>
    </row>
    <row r="7313" spans="1:3">
      <c r="A7313" s="311"/>
      <c r="B7313" s="311"/>
      <c r="C7313" s="100" t="s">
        <v>3344</v>
      </c>
    </row>
    <row r="7314" spans="1:3" ht="45">
      <c r="A7314" s="311"/>
      <c r="B7314" s="311"/>
      <c r="C7314" s="100" t="s">
        <v>3345</v>
      </c>
    </row>
    <row r="7315" spans="1:3" ht="30">
      <c r="A7315" s="311"/>
      <c r="B7315" s="311"/>
      <c r="C7315" s="100" t="s">
        <v>3346</v>
      </c>
    </row>
    <row r="7316" spans="1:3" ht="30">
      <c r="A7316" s="311"/>
      <c r="B7316" s="311"/>
      <c r="C7316" s="100" t="s">
        <v>3347</v>
      </c>
    </row>
    <row r="7317" spans="1:3" ht="30">
      <c r="A7317" s="311"/>
      <c r="B7317" s="311"/>
      <c r="C7317" s="100" t="s">
        <v>3348</v>
      </c>
    </row>
    <row r="7318" spans="1:3">
      <c r="A7318" s="311"/>
      <c r="B7318" s="311"/>
      <c r="C7318" s="100" t="s">
        <v>3349</v>
      </c>
    </row>
    <row r="7319" spans="1:3">
      <c r="A7319" s="311"/>
      <c r="B7319" s="311"/>
      <c r="C7319" s="100" t="s">
        <v>3359</v>
      </c>
    </row>
    <row r="7320" spans="1:3" ht="30">
      <c r="A7320" s="311"/>
      <c r="B7320" s="311"/>
      <c r="C7320" s="100" t="s">
        <v>3360</v>
      </c>
    </row>
    <row r="7321" spans="1:3">
      <c r="A7321" s="311"/>
      <c r="B7321" s="311"/>
      <c r="C7321" s="100" t="s">
        <v>1355</v>
      </c>
    </row>
    <row r="7322" spans="1:3" ht="75">
      <c r="A7322" s="311"/>
      <c r="B7322" s="311"/>
      <c r="C7322" s="100" t="s">
        <v>3174</v>
      </c>
    </row>
    <row r="7323" spans="1:3">
      <c r="A7323" s="311"/>
      <c r="B7323" s="311"/>
      <c r="C7323" s="100" t="s">
        <v>1955</v>
      </c>
    </row>
    <row r="7324" spans="1:3">
      <c r="A7324" s="311"/>
      <c r="B7324" s="311"/>
      <c r="C7324" s="100" t="s">
        <v>1956</v>
      </c>
    </row>
    <row r="7325" spans="1:3">
      <c r="A7325" s="311"/>
      <c r="B7325" s="311"/>
      <c r="C7325" s="100" t="s">
        <v>1957</v>
      </c>
    </row>
    <row r="7326" spans="1:3">
      <c r="A7326" s="311"/>
      <c r="B7326" s="311"/>
      <c r="C7326" s="100" t="s">
        <v>1958</v>
      </c>
    </row>
    <row r="7327" spans="1:3">
      <c r="A7327" s="311"/>
      <c r="B7327" s="311"/>
      <c r="C7327" s="100" t="s">
        <v>1475</v>
      </c>
    </row>
    <row r="7328" spans="1:3" ht="45">
      <c r="A7328" s="311"/>
      <c r="B7328" s="311"/>
      <c r="C7328" s="100" t="s">
        <v>3271</v>
      </c>
    </row>
    <row r="7329" spans="1:3" ht="117" customHeight="1">
      <c r="A7329" s="311"/>
      <c r="B7329" s="311"/>
      <c r="C7329" s="100"/>
    </row>
    <row r="7330" spans="1:3" ht="117" customHeight="1" thickBot="1">
      <c r="A7330" s="312"/>
      <c r="B7330" s="312"/>
      <c r="C7330" s="95"/>
    </row>
    <row r="7331" spans="1:3">
      <c r="A7331" s="310" t="s">
        <v>889</v>
      </c>
      <c r="B7331" s="310" t="s">
        <v>2</v>
      </c>
      <c r="C7331" s="99" t="s">
        <v>890</v>
      </c>
    </row>
    <row r="7332" spans="1:3" ht="45">
      <c r="A7332" s="311"/>
      <c r="B7332" s="311"/>
      <c r="C7332" s="100" t="s">
        <v>3363</v>
      </c>
    </row>
    <row r="7333" spans="1:3" ht="30">
      <c r="A7333" s="311"/>
      <c r="B7333" s="311"/>
      <c r="C7333" s="100" t="s">
        <v>3364</v>
      </c>
    </row>
    <row r="7334" spans="1:3">
      <c r="A7334" s="311"/>
      <c r="B7334" s="311"/>
      <c r="C7334" s="100" t="s">
        <v>3344</v>
      </c>
    </row>
    <row r="7335" spans="1:3" ht="45">
      <c r="A7335" s="311"/>
      <c r="B7335" s="311"/>
      <c r="C7335" s="100" t="s">
        <v>3345</v>
      </c>
    </row>
    <row r="7336" spans="1:3" ht="30">
      <c r="A7336" s="311"/>
      <c r="B7336" s="311"/>
      <c r="C7336" s="100" t="s">
        <v>3346</v>
      </c>
    </row>
    <row r="7337" spans="1:3" ht="30">
      <c r="A7337" s="311"/>
      <c r="B7337" s="311"/>
      <c r="C7337" s="100" t="s">
        <v>3347</v>
      </c>
    </row>
    <row r="7338" spans="1:3" ht="30">
      <c r="A7338" s="311"/>
      <c r="B7338" s="311"/>
      <c r="C7338" s="100" t="s">
        <v>3354</v>
      </c>
    </row>
    <row r="7339" spans="1:3">
      <c r="A7339" s="311"/>
      <c r="B7339" s="311"/>
      <c r="C7339" s="100" t="s">
        <v>3349</v>
      </c>
    </row>
    <row r="7340" spans="1:3">
      <c r="A7340" s="311"/>
      <c r="B7340" s="311"/>
      <c r="C7340" s="100" t="s">
        <v>3355</v>
      </c>
    </row>
    <row r="7341" spans="1:3" ht="30">
      <c r="A7341" s="311"/>
      <c r="B7341" s="311"/>
      <c r="C7341" s="100" t="s">
        <v>3365</v>
      </c>
    </row>
    <row r="7342" spans="1:3">
      <c r="A7342" s="311"/>
      <c r="B7342" s="311"/>
      <c r="C7342" s="100" t="s">
        <v>1355</v>
      </c>
    </row>
    <row r="7343" spans="1:3" ht="75">
      <c r="A7343" s="311"/>
      <c r="B7343" s="311"/>
      <c r="C7343" s="100" t="s">
        <v>3174</v>
      </c>
    </row>
    <row r="7344" spans="1:3">
      <c r="A7344" s="311"/>
      <c r="B7344" s="311"/>
      <c r="C7344" s="100" t="s">
        <v>1955</v>
      </c>
    </row>
    <row r="7345" spans="1:3">
      <c r="A7345" s="311"/>
      <c r="B7345" s="311"/>
      <c r="C7345" s="100" t="s">
        <v>1956</v>
      </c>
    </row>
    <row r="7346" spans="1:3">
      <c r="A7346" s="311"/>
      <c r="B7346" s="311"/>
      <c r="C7346" s="100" t="s">
        <v>1957</v>
      </c>
    </row>
    <row r="7347" spans="1:3">
      <c r="A7347" s="311"/>
      <c r="B7347" s="311"/>
      <c r="C7347" s="100" t="s">
        <v>1958</v>
      </c>
    </row>
    <row r="7348" spans="1:3">
      <c r="A7348" s="311"/>
      <c r="B7348" s="311"/>
      <c r="C7348" s="100" t="s">
        <v>1475</v>
      </c>
    </row>
    <row r="7349" spans="1:3" ht="45">
      <c r="A7349" s="311"/>
      <c r="B7349" s="311"/>
      <c r="C7349" s="100" t="s">
        <v>3271</v>
      </c>
    </row>
    <row r="7350" spans="1:3" ht="133.5" customHeight="1">
      <c r="A7350" s="311"/>
      <c r="B7350" s="311"/>
      <c r="C7350" s="100"/>
    </row>
    <row r="7351" spans="1:3" ht="133.5" customHeight="1" thickBot="1">
      <c r="A7351" s="312"/>
      <c r="B7351" s="312"/>
      <c r="C7351" s="95"/>
    </row>
    <row r="7352" spans="1:3">
      <c r="A7352" s="310" t="s">
        <v>891</v>
      </c>
      <c r="B7352" s="310" t="s">
        <v>28</v>
      </c>
      <c r="C7352" s="99" t="s">
        <v>892</v>
      </c>
    </row>
    <row r="7353" spans="1:3" ht="60">
      <c r="A7353" s="311"/>
      <c r="B7353" s="311"/>
      <c r="C7353" s="100" t="s">
        <v>3366</v>
      </c>
    </row>
    <row r="7354" spans="1:3" ht="30">
      <c r="A7354" s="311"/>
      <c r="B7354" s="311"/>
      <c r="C7354" s="100" t="s">
        <v>3367</v>
      </c>
    </row>
    <row r="7355" spans="1:3" ht="30">
      <c r="A7355" s="311"/>
      <c r="B7355" s="311"/>
      <c r="C7355" s="100" t="s">
        <v>3368</v>
      </c>
    </row>
    <row r="7356" spans="1:3" ht="45">
      <c r="A7356" s="311"/>
      <c r="B7356" s="311"/>
      <c r="C7356" s="100" t="s">
        <v>3369</v>
      </c>
    </row>
    <row r="7357" spans="1:3" ht="30">
      <c r="A7357" s="311"/>
      <c r="B7357" s="311"/>
      <c r="C7357" s="100" t="s">
        <v>3370</v>
      </c>
    </row>
    <row r="7358" spans="1:3" ht="30">
      <c r="A7358" s="311"/>
      <c r="B7358" s="311"/>
      <c r="C7358" s="100" t="s">
        <v>3347</v>
      </c>
    </row>
    <row r="7359" spans="1:3" ht="30">
      <c r="A7359" s="311"/>
      <c r="B7359" s="311"/>
      <c r="C7359" s="100" t="s">
        <v>3371</v>
      </c>
    </row>
    <row r="7360" spans="1:3">
      <c r="A7360" s="311"/>
      <c r="B7360" s="311"/>
      <c r="C7360" s="100" t="s">
        <v>1355</v>
      </c>
    </row>
    <row r="7361" spans="1:3" ht="75">
      <c r="A7361" s="311"/>
      <c r="B7361" s="311"/>
      <c r="C7361" s="100" t="s">
        <v>3174</v>
      </c>
    </row>
    <row r="7362" spans="1:3">
      <c r="A7362" s="311"/>
      <c r="B7362" s="311"/>
      <c r="C7362" s="100" t="s">
        <v>1955</v>
      </c>
    </row>
    <row r="7363" spans="1:3">
      <c r="A7363" s="311"/>
      <c r="B7363" s="311"/>
      <c r="C7363" s="100" t="s">
        <v>1956</v>
      </c>
    </row>
    <row r="7364" spans="1:3">
      <c r="A7364" s="311"/>
      <c r="B7364" s="311"/>
      <c r="C7364" s="100" t="s">
        <v>1957</v>
      </c>
    </row>
    <row r="7365" spans="1:3">
      <c r="A7365" s="311"/>
      <c r="B7365" s="311"/>
      <c r="C7365" s="100" t="s">
        <v>1958</v>
      </c>
    </row>
    <row r="7366" spans="1:3">
      <c r="A7366" s="311"/>
      <c r="B7366" s="311"/>
      <c r="C7366" s="100" t="s">
        <v>1475</v>
      </c>
    </row>
    <row r="7367" spans="1:3" ht="45.75" thickBot="1">
      <c r="A7367" s="312"/>
      <c r="B7367" s="312"/>
      <c r="C7367" s="95" t="s">
        <v>3372</v>
      </c>
    </row>
    <row r="7368" spans="1:3" ht="45">
      <c r="A7368" s="310" t="s">
        <v>893</v>
      </c>
      <c r="B7368" s="310" t="s">
        <v>28</v>
      </c>
      <c r="C7368" s="99" t="s">
        <v>894</v>
      </c>
    </row>
    <row r="7369" spans="1:3" ht="180">
      <c r="A7369" s="311"/>
      <c r="B7369" s="311"/>
      <c r="C7369" s="100" t="s">
        <v>3373</v>
      </c>
    </row>
    <row r="7370" spans="1:3" ht="150">
      <c r="A7370" s="311"/>
      <c r="B7370" s="311"/>
      <c r="C7370" s="100" t="s">
        <v>3374</v>
      </c>
    </row>
    <row r="7371" spans="1:3" ht="60">
      <c r="A7371" s="311"/>
      <c r="B7371" s="311"/>
      <c r="C7371" s="100" t="s">
        <v>3375</v>
      </c>
    </row>
    <row r="7372" spans="1:3" ht="45.75" thickBot="1">
      <c r="A7372" s="312"/>
      <c r="B7372" s="312"/>
      <c r="C7372" s="95" t="s">
        <v>2093</v>
      </c>
    </row>
    <row r="7373" spans="1:3" ht="30">
      <c r="A7373" s="310" t="s">
        <v>895</v>
      </c>
      <c r="B7373" s="310" t="s">
        <v>28</v>
      </c>
      <c r="C7373" s="99" t="s">
        <v>896</v>
      </c>
    </row>
    <row r="7374" spans="1:3" ht="90">
      <c r="A7374" s="311"/>
      <c r="B7374" s="311"/>
      <c r="C7374" s="100" t="s">
        <v>3376</v>
      </c>
    </row>
    <row r="7375" spans="1:3">
      <c r="A7375" s="311"/>
      <c r="B7375" s="311"/>
      <c r="C7375" s="99" t="s">
        <v>1346</v>
      </c>
    </row>
    <row r="7376" spans="1:3" ht="60">
      <c r="A7376" s="311"/>
      <c r="B7376" s="311"/>
      <c r="C7376" s="100" t="s">
        <v>3377</v>
      </c>
    </row>
    <row r="7377" spans="1:3">
      <c r="A7377" s="311"/>
      <c r="B7377" s="311"/>
      <c r="C7377" s="100" t="s">
        <v>3378</v>
      </c>
    </row>
    <row r="7378" spans="1:3" ht="30">
      <c r="A7378" s="311"/>
      <c r="B7378" s="311"/>
      <c r="C7378" s="100" t="s">
        <v>1350</v>
      </c>
    </row>
    <row r="7379" spans="1:3">
      <c r="A7379" s="311"/>
      <c r="B7379" s="311"/>
      <c r="C7379" s="99" t="s">
        <v>1392</v>
      </c>
    </row>
    <row r="7380" spans="1:3">
      <c r="A7380" s="311"/>
      <c r="B7380" s="311"/>
      <c r="C7380" s="100" t="s">
        <v>3379</v>
      </c>
    </row>
    <row r="7381" spans="1:3">
      <c r="A7381" s="311"/>
      <c r="B7381" s="311"/>
      <c r="C7381" s="100" t="s">
        <v>3380</v>
      </c>
    </row>
    <row r="7382" spans="1:3" ht="30">
      <c r="A7382" s="311"/>
      <c r="B7382" s="311"/>
      <c r="C7382" s="100" t="s">
        <v>3381</v>
      </c>
    </row>
    <row r="7383" spans="1:3" ht="30">
      <c r="A7383" s="311"/>
      <c r="B7383" s="311"/>
      <c r="C7383" s="100" t="s">
        <v>3382</v>
      </c>
    </row>
    <row r="7384" spans="1:3" ht="30">
      <c r="A7384" s="311"/>
      <c r="B7384" s="311"/>
      <c r="C7384" s="100" t="s">
        <v>3383</v>
      </c>
    </row>
    <row r="7385" spans="1:3">
      <c r="A7385" s="311"/>
      <c r="B7385" s="311"/>
      <c r="C7385" s="100" t="s">
        <v>1469</v>
      </c>
    </row>
    <row r="7386" spans="1:3">
      <c r="A7386" s="311"/>
      <c r="B7386" s="311"/>
      <c r="C7386" s="100" t="s">
        <v>1354</v>
      </c>
    </row>
    <row r="7387" spans="1:3">
      <c r="A7387" s="311"/>
      <c r="B7387" s="311"/>
      <c r="C7387" s="99" t="s">
        <v>1355</v>
      </c>
    </row>
    <row r="7388" spans="1:3" ht="90">
      <c r="A7388" s="311"/>
      <c r="B7388" s="311"/>
      <c r="C7388" s="100" t="s">
        <v>3384</v>
      </c>
    </row>
    <row r="7389" spans="1:3">
      <c r="A7389" s="311"/>
      <c r="B7389" s="311"/>
      <c r="C7389" s="99" t="s">
        <v>1357</v>
      </c>
    </row>
    <row r="7390" spans="1:3" ht="45.75" thickBot="1">
      <c r="A7390" s="312"/>
      <c r="B7390" s="312"/>
      <c r="C7390" s="95" t="s">
        <v>1358</v>
      </c>
    </row>
    <row r="7391" spans="1:3" ht="30">
      <c r="A7391" s="310" t="s">
        <v>897</v>
      </c>
      <c r="B7391" s="310" t="s">
        <v>25</v>
      </c>
      <c r="C7391" s="99" t="s">
        <v>898</v>
      </c>
    </row>
    <row r="7392" spans="1:3" ht="45">
      <c r="A7392" s="311"/>
      <c r="B7392" s="311"/>
      <c r="C7392" s="100" t="s">
        <v>3385</v>
      </c>
    </row>
    <row r="7393" spans="1:3">
      <c r="A7393" s="311"/>
      <c r="B7393" s="311"/>
      <c r="C7393" s="99" t="s">
        <v>1346</v>
      </c>
    </row>
    <row r="7394" spans="1:3" ht="60">
      <c r="A7394" s="311"/>
      <c r="B7394" s="311"/>
      <c r="C7394" s="100" t="s">
        <v>3377</v>
      </c>
    </row>
    <row r="7395" spans="1:3">
      <c r="A7395" s="311"/>
      <c r="B7395" s="311"/>
      <c r="C7395" s="100" t="s">
        <v>3386</v>
      </c>
    </row>
    <row r="7396" spans="1:3" ht="30">
      <c r="A7396" s="311"/>
      <c r="B7396" s="311"/>
      <c r="C7396" s="100" t="s">
        <v>1350</v>
      </c>
    </row>
    <row r="7397" spans="1:3">
      <c r="A7397" s="311"/>
      <c r="B7397" s="311"/>
      <c r="C7397" s="99" t="s">
        <v>1392</v>
      </c>
    </row>
    <row r="7398" spans="1:3">
      <c r="A7398" s="311"/>
      <c r="B7398" s="311"/>
      <c r="C7398" s="100" t="s">
        <v>3379</v>
      </c>
    </row>
    <row r="7399" spans="1:3">
      <c r="A7399" s="311"/>
      <c r="B7399" s="311"/>
      <c r="C7399" s="100" t="s">
        <v>2273</v>
      </c>
    </row>
    <row r="7400" spans="1:3" ht="30">
      <c r="A7400" s="311"/>
      <c r="B7400" s="311"/>
      <c r="C7400" s="100" t="s">
        <v>3381</v>
      </c>
    </row>
    <row r="7401" spans="1:3">
      <c r="A7401" s="311"/>
      <c r="B7401" s="311"/>
      <c r="C7401" s="100" t="s">
        <v>3387</v>
      </c>
    </row>
    <row r="7402" spans="1:3">
      <c r="A7402" s="311"/>
      <c r="B7402" s="311"/>
      <c r="C7402" s="100" t="s">
        <v>3388</v>
      </c>
    </row>
    <row r="7403" spans="1:3">
      <c r="A7403" s="311"/>
      <c r="B7403" s="311"/>
      <c r="C7403" s="100" t="s">
        <v>1469</v>
      </c>
    </row>
    <row r="7404" spans="1:3">
      <c r="A7404" s="311"/>
      <c r="B7404" s="311"/>
      <c r="C7404" s="100" t="s">
        <v>1354</v>
      </c>
    </row>
    <row r="7405" spans="1:3">
      <c r="A7405" s="311"/>
      <c r="B7405" s="311"/>
      <c r="C7405" s="99" t="s">
        <v>1355</v>
      </c>
    </row>
    <row r="7406" spans="1:3" ht="90">
      <c r="A7406" s="311"/>
      <c r="B7406" s="311"/>
      <c r="C7406" s="100" t="s">
        <v>3389</v>
      </c>
    </row>
    <row r="7407" spans="1:3">
      <c r="A7407" s="311"/>
      <c r="B7407" s="311"/>
      <c r="C7407" s="99" t="s">
        <v>1357</v>
      </c>
    </row>
    <row r="7408" spans="1:3" ht="45.75" thickBot="1">
      <c r="A7408" s="312"/>
      <c r="B7408" s="312"/>
      <c r="C7408" s="95" t="s">
        <v>1358</v>
      </c>
    </row>
    <row r="7409" spans="1:3" ht="30">
      <c r="A7409" s="310" t="s">
        <v>899</v>
      </c>
      <c r="B7409" s="310" t="s">
        <v>2</v>
      </c>
      <c r="C7409" s="99" t="s">
        <v>900</v>
      </c>
    </row>
    <row r="7410" spans="1:3" ht="60">
      <c r="A7410" s="311"/>
      <c r="B7410" s="311"/>
      <c r="C7410" s="100" t="s">
        <v>3390</v>
      </c>
    </row>
    <row r="7411" spans="1:3">
      <c r="A7411" s="311"/>
      <c r="B7411" s="311"/>
      <c r="C7411" s="99" t="s">
        <v>1346</v>
      </c>
    </row>
    <row r="7412" spans="1:3" ht="60">
      <c r="A7412" s="311"/>
      <c r="B7412" s="311"/>
      <c r="C7412" s="100" t="s">
        <v>3377</v>
      </c>
    </row>
    <row r="7413" spans="1:3">
      <c r="A7413" s="311"/>
      <c r="B7413" s="311"/>
      <c r="C7413" s="100" t="s">
        <v>3386</v>
      </c>
    </row>
    <row r="7414" spans="1:3" ht="30">
      <c r="A7414" s="311"/>
      <c r="B7414" s="311"/>
      <c r="C7414" s="100" t="s">
        <v>1350</v>
      </c>
    </row>
    <row r="7415" spans="1:3">
      <c r="A7415" s="311"/>
      <c r="B7415" s="311"/>
      <c r="C7415" s="99" t="s">
        <v>1392</v>
      </c>
    </row>
    <row r="7416" spans="1:3">
      <c r="A7416" s="311"/>
      <c r="B7416" s="311"/>
      <c r="C7416" s="100" t="s">
        <v>3379</v>
      </c>
    </row>
    <row r="7417" spans="1:3">
      <c r="A7417" s="311"/>
      <c r="B7417" s="311"/>
      <c r="C7417" s="100" t="s">
        <v>2273</v>
      </c>
    </row>
    <row r="7418" spans="1:3" ht="30">
      <c r="A7418" s="311"/>
      <c r="B7418" s="311"/>
      <c r="C7418" s="100" t="s">
        <v>3381</v>
      </c>
    </row>
    <row r="7419" spans="1:3">
      <c r="A7419" s="311"/>
      <c r="B7419" s="311"/>
      <c r="C7419" s="100" t="s">
        <v>3391</v>
      </c>
    </row>
    <row r="7420" spans="1:3">
      <c r="A7420" s="311"/>
      <c r="B7420" s="311"/>
      <c r="C7420" s="100" t="s">
        <v>3388</v>
      </c>
    </row>
    <row r="7421" spans="1:3">
      <c r="A7421" s="311"/>
      <c r="B7421" s="311"/>
      <c r="C7421" s="100" t="s">
        <v>1469</v>
      </c>
    </row>
    <row r="7422" spans="1:3">
      <c r="A7422" s="311"/>
      <c r="B7422" s="311"/>
      <c r="C7422" s="100" t="s">
        <v>1354</v>
      </c>
    </row>
    <row r="7423" spans="1:3">
      <c r="A7423" s="311"/>
      <c r="B7423" s="311"/>
      <c r="C7423" s="99" t="s">
        <v>1355</v>
      </c>
    </row>
    <row r="7424" spans="1:3" ht="90">
      <c r="A7424" s="311"/>
      <c r="B7424" s="311"/>
      <c r="C7424" s="100" t="s">
        <v>3392</v>
      </c>
    </row>
    <row r="7425" spans="1:3">
      <c r="A7425" s="311"/>
      <c r="B7425" s="311"/>
      <c r="C7425" s="99" t="s">
        <v>1357</v>
      </c>
    </row>
    <row r="7426" spans="1:3" ht="45.75" thickBot="1">
      <c r="A7426" s="312"/>
      <c r="B7426" s="312"/>
      <c r="C7426" s="95" t="s">
        <v>1358</v>
      </c>
    </row>
    <row r="7427" spans="1:3" ht="30">
      <c r="A7427" s="310" t="s">
        <v>901</v>
      </c>
      <c r="B7427" s="310" t="s">
        <v>25</v>
      </c>
      <c r="C7427" s="99" t="s">
        <v>902</v>
      </c>
    </row>
    <row r="7428" spans="1:3" ht="75">
      <c r="A7428" s="311"/>
      <c r="B7428" s="311"/>
      <c r="C7428" s="100" t="s">
        <v>3393</v>
      </c>
    </row>
    <row r="7429" spans="1:3">
      <c r="A7429" s="311"/>
      <c r="B7429" s="311"/>
      <c r="C7429" s="99" t="s">
        <v>1346</v>
      </c>
    </row>
    <row r="7430" spans="1:3" ht="60">
      <c r="A7430" s="311"/>
      <c r="B7430" s="311"/>
      <c r="C7430" s="100" t="s">
        <v>3377</v>
      </c>
    </row>
    <row r="7431" spans="1:3">
      <c r="A7431" s="311"/>
      <c r="B7431" s="311"/>
      <c r="C7431" s="100" t="s">
        <v>3386</v>
      </c>
    </row>
    <row r="7432" spans="1:3" ht="30">
      <c r="A7432" s="311"/>
      <c r="B7432" s="311"/>
      <c r="C7432" s="100" t="s">
        <v>1350</v>
      </c>
    </row>
    <row r="7433" spans="1:3">
      <c r="A7433" s="311"/>
      <c r="B7433" s="311"/>
      <c r="C7433" s="99" t="s">
        <v>1392</v>
      </c>
    </row>
    <row r="7434" spans="1:3">
      <c r="A7434" s="311"/>
      <c r="B7434" s="311"/>
      <c r="C7434" s="100" t="s">
        <v>3379</v>
      </c>
    </row>
    <row r="7435" spans="1:3">
      <c r="A7435" s="311"/>
      <c r="B7435" s="311"/>
      <c r="C7435" s="100" t="s">
        <v>2273</v>
      </c>
    </row>
    <row r="7436" spans="1:3" ht="30">
      <c r="A7436" s="311"/>
      <c r="B7436" s="311"/>
      <c r="C7436" s="100" t="s">
        <v>3381</v>
      </c>
    </row>
    <row r="7437" spans="1:3">
      <c r="A7437" s="311"/>
      <c r="B7437" s="311"/>
      <c r="C7437" s="100" t="s">
        <v>3391</v>
      </c>
    </row>
    <row r="7438" spans="1:3">
      <c r="A7438" s="311"/>
      <c r="B7438" s="311"/>
      <c r="C7438" s="100" t="s">
        <v>3388</v>
      </c>
    </row>
    <row r="7439" spans="1:3">
      <c r="A7439" s="311"/>
      <c r="B7439" s="311"/>
      <c r="C7439" s="100" t="s">
        <v>1469</v>
      </c>
    </row>
    <row r="7440" spans="1:3">
      <c r="A7440" s="311"/>
      <c r="B7440" s="311"/>
      <c r="C7440" s="100" t="s">
        <v>1354</v>
      </c>
    </row>
    <row r="7441" spans="1:3">
      <c r="A7441" s="311"/>
      <c r="B7441" s="311"/>
      <c r="C7441" s="99" t="s">
        <v>1355</v>
      </c>
    </row>
    <row r="7442" spans="1:3" ht="90">
      <c r="A7442" s="311"/>
      <c r="B7442" s="311"/>
      <c r="C7442" s="100" t="s">
        <v>3394</v>
      </c>
    </row>
    <row r="7443" spans="1:3">
      <c r="A7443" s="311"/>
      <c r="B7443" s="311"/>
      <c r="C7443" s="99" t="s">
        <v>1357</v>
      </c>
    </row>
    <row r="7444" spans="1:3" ht="45.75" thickBot="1">
      <c r="A7444" s="312"/>
      <c r="B7444" s="312"/>
      <c r="C7444" s="95" t="s">
        <v>1358</v>
      </c>
    </row>
    <row r="7445" spans="1:3" ht="30">
      <c r="A7445" s="310" t="s">
        <v>903</v>
      </c>
      <c r="B7445" s="310" t="s">
        <v>2</v>
      </c>
      <c r="C7445" s="99" t="s">
        <v>904</v>
      </c>
    </row>
    <row r="7446" spans="1:3" ht="75">
      <c r="A7446" s="311"/>
      <c r="B7446" s="311"/>
      <c r="C7446" s="100" t="s">
        <v>3395</v>
      </c>
    </row>
    <row r="7447" spans="1:3">
      <c r="A7447" s="311"/>
      <c r="B7447" s="311"/>
      <c r="C7447" s="99" t="s">
        <v>1346</v>
      </c>
    </row>
    <row r="7448" spans="1:3" ht="60">
      <c r="A7448" s="311"/>
      <c r="B7448" s="311"/>
      <c r="C7448" s="100" t="s">
        <v>3377</v>
      </c>
    </row>
    <row r="7449" spans="1:3">
      <c r="A7449" s="311"/>
      <c r="B7449" s="311"/>
      <c r="C7449" s="100" t="s">
        <v>3386</v>
      </c>
    </row>
    <row r="7450" spans="1:3" ht="30">
      <c r="A7450" s="311"/>
      <c r="B7450" s="311"/>
      <c r="C7450" s="100" t="s">
        <v>1350</v>
      </c>
    </row>
    <row r="7451" spans="1:3">
      <c r="A7451" s="311"/>
      <c r="B7451" s="311"/>
      <c r="C7451" s="99" t="s">
        <v>1392</v>
      </c>
    </row>
    <row r="7452" spans="1:3">
      <c r="A7452" s="311"/>
      <c r="B7452" s="311"/>
      <c r="C7452" s="100" t="s">
        <v>3379</v>
      </c>
    </row>
    <row r="7453" spans="1:3">
      <c r="A7453" s="311"/>
      <c r="B7453" s="311"/>
      <c r="C7453" s="100" t="s">
        <v>2273</v>
      </c>
    </row>
    <row r="7454" spans="1:3" ht="30">
      <c r="A7454" s="311"/>
      <c r="B7454" s="311"/>
      <c r="C7454" s="100" t="s">
        <v>3381</v>
      </c>
    </row>
    <row r="7455" spans="1:3">
      <c r="A7455" s="311"/>
      <c r="B7455" s="311"/>
      <c r="C7455" s="100" t="s">
        <v>3391</v>
      </c>
    </row>
    <row r="7456" spans="1:3">
      <c r="A7456" s="311"/>
      <c r="B7456" s="311"/>
      <c r="C7456" s="100" t="s">
        <v>3388</v>
      </c>
    </row>
    <row r="7457" spans="1:3">
      <c r="A7457" s="311"/>
      <c r="B7457" s="311"/>
      <c r="C7457" s="100" t="s">
        <v>1469</v>
      </c>
    </row>
    <row r="7458" spans="1:3">
      <c r="A7458" s="311"/>
      <c r="B7458" s="311"/>
      <c r="C7458" s="100" t="s">
        <v>1354</v>
      </c>
    </row>
    <row r="7459" spans="1:3">
      <c r="A7459" s="311"/>
      <c r="B7459" s="311"/>
      <c r="C7459" s="99" t="s">
        <v>1355</v>
      </c>
    </row>
    <row r="7460" spans="1:3" ht="90">
      <c r="A7460" s="311"/>
      <c r="B7460" s="311"/>
      <c r="C7460" s="100" t="s">
        <v>3392</v>
      </c>
    </row>
    <row r="7461" spans="1:3">
      <c r="A7461" s="311"/>
      <c r="B7461" s="311"/>
      <c r="C7461" s="99" t="s">
        <v>1357</v>
      </c>
    </row>
    <row r="7462" spans="1:3" ht="45.75" thickBot="1">
      <c r="A7462" s="312"/>
      <c r="B7462" s="312"/>
      <c r="C7462" s="95" t="s">
        <v>1358</v>
      </c>
    </row>
    <row r="7463" spans="1:3" ht="45">
      <c r="A7463" s="310" t="s">
        <v>905</v>
      </c>
      <c r="B7463" s="310" t="s">
        <v>25</v>
      </c>
      <c r="C7463" s="99" t="s">
        <v>906</v>
      </c>
    </row>
    <row r="7464" spans="1:3" ht="90">
      <c r="A7464" s="311"/>
      <c r="B7464" s="311"/>
      <c r="C7464" s="100" t="s">
        <v>3396</v>
      </c>
    </row>
    <row r="7465" spans="1:3">
      <c r="A7465" s="311"/>
      <c r="B7465" s="311"/>
      <c r="C7465" s="99" t="s">
        <v>1346</v>
      </c>
    </row>
    <row r="7466" spans="1:3" ht="60">
      <c r="A7466" s="311"/>
      <c r="B7466" s="311"/>
      <c r="C7466" s="100" t="s">
        <v>3377</v>
      </c>
    </row>
    <row r="7467" spans="1:3">
      <c r="A7467" s="311"/>
      <c r="B7467" s="311"/>
      <c r="C7467" s="100" t="s">
        <v>3386</v>
      </c>
    </row>
    <row r="7468" spans="1:3" ht="195">
      <c r="A7468" s="311"/>
      <c r="B7468" s="311"/>
      <c r="C7468" s="100" t="s">
        <v>3397</v>
      </c>
    </row>
    <row r="7469" spans="1:3">
      <c r="A7469" s="311"/>
      <c r="B7469" s="311"/>
      <c r="C7469" s="99" t="s">
        <v>1392</v>
      </c>
    </row>
    <row r="7470" spans="1:3">
      <c r="A7470" s="311"/>
      <c r="B7470" s="311"/>
      <c r="C7470" s="100" t="s">
        <v>3379</v>
      </c>
    </row>
    <row r="7471" spans="1:3">
      <c r="A7471" s="311"/>
      <c r="B7471" s="311"/>
      <c r="C7471" s="100" t="s">
        <v>2273</v>
      </c>
    </row>
    <row r="7472" spans="1:3" ht="30">
      <c r="A7472" s="311"/>
      <c r="B7472" s="311"/>
      <c r="C7472" s="100" t="s">
        <v>3381</v>
      </c>
    </row>
    <row r="7473" spans="1:3">
      <c r="A7473" s="311"/>
      <c r="B7473" s="311"/>
      <c r="C7473" s="100" t="s">
        <v>3391</v>
      </c>
    </row>
    <row r="7474" spans="1:3">
      <c r="A7474" s="311"/>
      <c r="B7474" s="311"/>
      <c r="C7474" s="100" t="s">
        <v>3388</v>
      </c>
    </row>
    <row r="7475" spans="1:3">
      <c r="A7475" s="311"/>
      <c r="B7475" s="311"/>
      <c r="C7475" s="100" t="s">
        <v>1469</v>
      </c>
    </row>
    <row r="7476" spans="1:3">
      <c r="A7476" s="311"/>
      <c r="B7476" s="311"/>
      <c r="C7476" s="100" t="s">
        <v>1354</v>
      </c>
    </row>
    <row r="7477" spans="1:3">
      <c r="A7477" s="311"/>
      <c r="B7477" s="311"/>
      <c r="C7477" s="99" t="s">
        <v>1355</v>
      </c>
    </row>
    <row r="7478" spans="1:3" ht="90">
      <c r="A7478" s="311"/>
      <c r="B7478" s="311"/>
      <c r="C7478" s="100" t="s">
        <v>3392</v>
      </c>
    </row>
    <row r="7479" spans="1:3">
      <c r="A7479" s="311"/>
      <c r="B7479" s="311"/>
      <c r="C7479" s="99" t="s">
        <v>1357</v>
      </c>
    </row>
    <row r="7480" spans="1:3" ht="45.75" thickBot="1">
      <c r="A7480" s="312"/>
      <c r="B7480" s="312"/>
      <c r="C7480" s="95" t="s">
        <v>1358</v>
      </c>
    </row>
    <row r="7481" spans="1:3" ht="30">
      <c r="A7481" s="310" t="s">
        <v>907</v>
      </c>
      <c r="B7481" s="310" t="s">
        <v>2</v>
      </c>
      <c r="C7481" s="99" t="s">
        <v>908</v>
      </c>
    </row>
    <row r="7482" spans="1:3" ht="90">
      <c r="A7482" s="311"/>
      <c r="B7482" s="311"/>
      <c r="C7482" s="100" t="s">
        <v>3398</v>
      </c>
    </row>
    <row r="7483" spans="1:3">
      <c r="A7483" s="311"/>
      <c r="B7483" s="311"/>
      <c r="C7483" s="99" t="s">
        <v>1346</v>
      </c>
    </row>
    <row r="7484" spans="1:3" ht="60">
      <c r="A7484" s="311"/>
      <c r="B7484" s="311"/>
      <c r="C7484" s="100" t="s">
        <v>3377</v>
      </c>
    </row>
    <row r="7485" spans="1:3">
      <c r="A7485" s="311"/>
      <c r="B7485" s="311"/>
      <c r="C7485" s="100" t="s">
        <v>3386</v>
      </c>
    </row>
    <row r="7486" spans="1:3" ht="195">
      <c r="A7486" s="311"/>
      <c r="B7486" s="311"/>
      <c r="C7486" s="100" t="s">
        <v>3397</v>
      </c>
    </row>
    <row r="7487" spans="1:3">
      <c r="A7487" s="311"/>
      <c r="B7487" s="311"/>
      <c r="C7487" s="99" t="s">
        <v>1392</v>
      </c>
    </row>
    <row r="7488" spans="1:3">
      <c r="A7488" s="311"/>
      <c r="B7488" s="311"/>
      <c r="C7488" s="100" t="s">
        <v>3379</v>
      </c>
    </row>
    <row r="7489" spans="1:3">
      <c r="A7489" s="311"/>
      <c r="B7489" s="311"/>
      <c r="C7489" s="100" t="s">
        <v>2273</v>
      </c>
    </row>
    <row r="7490" spans="1:3" ht="30">
      <c r="A7490" s="311"/>
      <c r="B7490" s="311"/>
      <c r="C7490" s="100" t="s">
        <v>3381</v>
      </c>
    </row>
    <row r="7491" spans="1:3">
      <c r="A7491" s="311"/>
      <c r="B7491" s="311"/>
      <c r="C7491" s="100" t="s">
        <v>3391</v>
      </c>
    </row>
    <row r="7492" spans="1:3">
      <c r="A7492" s="311"/>
      <c r="B7492" s="311"/>
      <c r="C7492" s="100" t="s">
        <v>3388</v>
      </c>
    </row>
    <row r="7493" spans="1:3">
      <c r="A7493" s="311"/>
      <c r="B7493" s="311"/>
      <c r="C7493" s="100" t="s">
        <v>1469</v>
      </c>
    </row>
    <row r="7494" spans="1:3">
      <c r="A7494" s="311"/>
      <c r="B7494" s="311"/>
      <c r="C7494" s="100" t="s">
        <v>1354</v>
      </c>
    </row>
    <row r="7495" spans="1:3">
      <c r="A7495" s="311"/>
      <c r="B7495" s="311"/>
      <c r="C7495" s="99" t="s">
        <v>1355</v>
      </c>
    </row>
    <row r="7496" spans="1:3" ht="90">
      <c r="A7496" s="311"/>
      <c r="B7496" s="311"/>
      <c r="C7496" s="100" t="s">
        <v>3392</v>
      </c>
    </row>
    <row r="7497" spans="1:3">
      <c r="A7497" s="311"/>
      <c r="B7497" s="311"/>
      <c r="C7497" s="99" t="s">
        <v>1357</v>
      </c>
    </row>
    <row r="7498" spans="1:3" ht="45.75" thickBot="1">
      <c r="A7498" s="312"/>
      <c r="B7498" s="312"/>
      <c r="C7498" s="95" t="s">
        <v>1358</v>
      </c>
    </row>
    <row r="7499" spans="1:3" ht="45">
      <c r="A7499" s="310" t="s">
        <v>909</v>
      </c>
      <c r="B7499" s="310" t="s">
        <v>25</v>
      </c>
      <c r="C7499" s="99" t="s">
        <v>910</v>
      </c>
    </row>
    <row r="7500" spans="1:3" ht="90">
      <c r="A7500" s="311"/>
      <c r="B7500" s="311"/>
      <c r="C7500" s="100" t="s">
        <v>3399</v>
      </c>
    </row>
    <row r="7501" spans="1:3">
      <c r="A7501" s="311"/>
      <c r="B7501" s="311"/>
      <c r="C7501" s="99" t="s">
        <v>1346</v>
      </c>
    </row>
    <row r="7502" spans="1:3" ht="60">
      <c r="A7502" s="311"/>
      <c r="B7502" s="311"/>
      <c r="C7502" s="100" t="s">
        <v>3377</v>
      </c>
    </row>
    <row r="7503" spans="1:3">
      <c r="A7503" s="311"/>
      <c r="B7503" s="311"/>
      <c r="C7503" s="100" t="s">
        <v>3386</v>
      </c>
    </row>
    <row r="7504" spans="1:3" ht="195">
      <c r="A7504" s="311"/>
      <c r="B7504" s="311"/>
      <c r="C7504" s="100" t="s">
        <v>3397</v>
      </c>
    </row>
    <row r="7505" spans="1:3">
      <c r="A7505" s="311"/>
      <c r="B7505" s="311"/>
      <c r="C7505" s="99" t="s">
        <v>1392</v>
      </c>
    </row>
    <row r="7506" spans="1:3">
      <c r="A7506" s="311"/>
      <c r="B7506" s="311"/>
      <c r="C7506" s="100" t="s">
        <v>3379</v>
      </c>
    </row>
    <row r="7507" spans="1:3">
      <c r="A7507" s="311"/>
      <c r="B7507" s="311"/>
      <c r="C7507" s="100" t="s">
        <v>2273</v>
      </c>
    </row>
    <row r="7508" spans="1:3" ht="30">
      <c r="A7508" s="311"/>
      <c r="B7508" s="311"/>
      <c r="C7508" s="100" t="s">
        <v>3381</v>
      </c>
    </row>
    <row r="7509" spans="1:3">
      <c r="A7509" s="311"/>
      <c r="B7509" s="311"/>
      <c r="C7509" s="100" t="s">
        <v>3391</v>
      </c>
    </row>
    <row r="7510" spans="1:3">
      <c r="A7510" s="311"/>
      <c r="B7510" s="311"/>
      <c r="C7510" s="100" t="s">
        <v>3388</v>
      </c>
    </row>
    <row r="7511" spans="1:3">
      <c r="A7511" s="311"/>
      <c r="B7511" s="311"/>
      <c r="C7511" s="100" t="s">
        <v>1469</v>
      </c>
    </row>
    <row r="7512" spans="1:3">
      <c r="A7512" s="311"/>
      <c r="B7512" s="311"/>
      <c r="C7512" s="100" t="s">
        <v>1354</v>
      </c>
    </row>
    <row r="7513" spans="1:3">
      <c r="A7513" s="311"/>
      <c r="B7513" s="311"/>
      <c r="C7513" s="99" t="s">
        <v>1355</v>
      </c>
    </row>
    <row r="7514" spans="1:3" ht="90">
      <c r="A7514" s="311"/>
      <c r="B7514" s="311"/>
      <c r="C7514" s="100" t="s">
        <v>3392</v>
      </c>
    </row>
    <row r="7515" spans="1:3">
      <c r="A7515" s="311"/>
      <c r="B7515" s="311"/>
      <c r="C7515" s="99" t="s">
        <v>1357</v>
      </c>
    </row>
    <row r="7516" spans="1:3" ht="45.75" thickBot="1">
      <c r="A7516" s="312"/>
      <c r="B7516" s="312"/>
      <c r="C7516" s="95" t="s">
        <v>1358</v>
      </c>
    </row>
    <row r="7517" spans="1:3" ht="30">
      <c r="A7517" s="310" t="s">
        <v>911</v>
      </c>
      <c r="B7517" s="310" t="s">
        <v>2</v>
      </c>
      <c r="C7517" s="99" t="s">
        <v>912</v>
      </c>
    </row>
    <row r="7518" spans="1:3" ht="90">
      <c r="A7518" s="311"/>
      <c r="B7518" s="311"/>
      <c r="C7518" s="100" t="s">
        <v>3400</v>
      </c>
    </row>
    <row r="7519" spans="1:3">
      <c r="A7519" s="311"/>
      <c r="B7519" s="311"/>
      <c r="C7519" s="99" t="s">
        <v>1346</v>
      </c>
    </row>
    <row r="7520" spans="1:3" ht="60">
      <c r="A7520" s="311"/>
      <c r="B7520" s="311"/>
      <c r="C7520" s="100" t="s">
        <v>3377</v>
      </c>
    </row>
    <row r="7521" spans="1:3">
      <c r="A7521" s="311"/>
      <c r="B7521" s="311"/>
      <c r="C7521" s="100" t="s">
        <v>3386</v>
      </c>
    </row>
    <row r="7522" spans="1:3" ht="195">
      <c r="A7522" s="311"/>
      <c r="B7522" s="311"/>
      <c r="C7522" s="100" t="s">
        <v>3397</v>
      </c>
    </row>
    <row r="7523" spans="1:3">
      <c r="A7523" s="311"/>
      <c r="B7523" s="311"/>
      <c r="C7523" s="99" t="s">
        <v>1392</v>
      </c>
    </row>
    <row r="7524" spans="1:3">
      <c r="A7524" s="311"/>
      <c r="B7524" s="311"/>
      <c r="C7524" s="100" t="s">
        <v>3379</v>
      </c>
    </row>
    <row r="7525" spans="1:3">
      <c r="A7525" s="311"/>
      <c r="B7525" s="311"/>
      <c r="C7525" s="100" t="s">
        <v>2273</v>
      </c>
    </row>
    <row r="7526" spans="1:3" ht="30">
      <c r="A7526" s="311"/>
      <c r="B7526" s="311"/>
      <c r="C7526" s="100" t="s">
        <v>3381</v>
      </c>
    </row>
    <row r="7527" spans="1:3">
      <c r="A7527" s="311"/>
      <c r="B7527" s="311"/>
      <c r="C7527" s="100" t="s">
        <v>3391</v>
      </c>
    </row>
    <row r="7528" spans="1:3">
      <c r="A7528" s="311"/>
      <c r="B7528" s="311"/>
      <c r="C7528" s="100" t="s">
        <v>3388</v>
      </c>
    </row>
    <row r="7529" spans="1:3">
      <c r="A7529" s="311"/>
      <c r="B7529" s="311"/>
      <c r="C7529" s="100" t="s">
        <v>1469</v>
      </c>
    </row>
    <row r="7530" spans="1:3">
      <c r="A7530" s="311"/>
      <c r="B7530" s="311"/>
      <c r="C7530" s="100" t="s">
        <v>1354</v>
      </c>
    </row>
    <row r="7531" spans="1:3">
      <c r="A7531" s="311"/>
      <c r="B7531" s="311"/>
      <c r="C7531" s="99" t="s">
        <v>1355</v>
      </c>
    </row>
    <row r="7532" spans="1:3" ht="90">
      <c r="A7532" s="311"/>
      <c r="B7532" s="311"/>
      <c r="C7532" s="100" t="s">
        <v>3392</v>
      </c>
    </row>
    <row r="7533" spans="1:3">
      <c r="A7533" s="311"/>
      <c r="B7533" s="311"/>
      <c r="C7533" s="99" t="s">
        <v>1357</v>
      </c>
    </row>
    <row r="7534" spans="1:3" ht="45.75" thickBot="1">
      <c r="A7534" s="312"/>
      <c r="B7534" s="312"/>
      <c r="C7534" s="95" t="s">
        <v>1358</v>
      </c>
    </row>
    <row r="7535" spans="1:3" ht="30">
      <c r="A7535" s="310" t="s">
        <v>913</v>
      </c>
      <c r="B7535" s="310" t="s">
        <v>2</v>
      </c>
      <c r="C7535" s="99" t="s">
        <v>914</v>
      </c>
    </row>
    <row r="7536" spans="1:3" ht="60">
      <c r="A7536" s="311"/>
      <c r="B7536" s="311"/>
      <c r="C7536" s="100" t="s">
        <v>3401</v>
      </c>
    </row>
    <row r="7537" spans="1:3">
      <c r="A7537" s="311"/>
      <c r="B7537" s="311"/>
      <c r="C7537" s="99" t="s">
        <v>1346</v>
      </c>
    </row>
    <row r="7538" spans="1:3" ht="45">
      <c r="A7538" s="311"/>
      <c r="B7538" s="311"/>
      <c r="C7538" s="100" t="s">
        <v>1938</v>
      </c>
    </row>
    <row r="7539" spans="1:3" ht="30">
      <c r="A7539" s="311"/>
      <c r="B7539" s="311"/>
      <c r="C7539" s="100" t="s">
        <v>3077</v>
      </c>
    </row>
    <row r="7540" spans="1:3" ht="30">
      <c r="A7540" s="311"/>
      <c r="B7540" s="311"/>
      <c r="C7540" s="100" t="s">
        <v>1350</v>
      </c>
    </row>
    <row r="7541" spans="1:3">
      <c r="A7541" s="311"/>
      <c r="B7541" s="311"/>
      <c r="C7541" s="99" t="s">
        <v>1392</v>
      </c>
    </row>
    <row r="7542" spans="1:3">
      <c r="A7542" s="311"/>
      <c r="B7542" s="311"/>
      <c r="C7542" s="100" t="s">
        <v>3078</v>
      </c>
    </row>
    <row r="7543" spans="1:3">
      <c r="A7543" s="311"/>
      <c r="B7543" s="311"/>
      <c r="C7543" s="100" t="s">
        <v>3079</v>
      </c>
    </row>
    <row r="7544" spans="1:3">
      <c r="A7544" s="311"/>
      <c r="B7544" s="311"/>
      <c r="C7544" s="100" t="s">
        <v>3099</v>
      </c>
    </row>
    <row r="7545" spans="1:3">
      <c r="A7545" s="311"/>
      <c r="B7545" s="311"/>
      <c r="C7545" s="100" t="s">
        <v>1469</v>
      </c>
    </row>
    <row r="7546" spans="1:3">
      <c r="A7546" s="311"/>
      <c r="B7546" s="311"/>
      <c r="C7546" s="99" t="s">
        <v>1355</v>
      </c>
    </row>
    <row r="7547" spans="1:3" ht="90">
      <c r="A7547" s="311"/>
      <c r="B7547" s="311"/>
      <c r="C7547" s="100" t="s">
        <v>3402</v>
      </c>
    </row>
    <row r="7548" spans="1:3">
      <c r="A7548" s="311"/>
      <c r="B7548" s="311"/>
      <c r="C7548" s="99" t="s">
        <v>1357</v>
      </c>
    </row>
    <row r="7549" spans="1:3" ht="45.75" thickBot="1">
      <c r="A7549" s="312"/>
      <c r="B7549" s="312"/>
      <c r="C7549" s="95" t="s">
        <v>1810</v>
      </c>
    </row>
    <row r="7550" spans="1:3" ht="30">
      <c r="A7550" s="310" t="s">
        <v>915</v>
      </c>
      <c r="B7550" s="310" t="s">
        <v>2</v>
      </c>
      <c r="C7550" s="99" t="s">
        <v>916</v>
      </c>
    </row>
    <row r="7551" spans="1:3" ht="60">
      <c r="A7551" s="311"/>
      <c r="B7551" s="311"/>
      <c r="C7551" s="100" t="s">
        <v>3403</v>
      </c>
    </row>
    <row r="7552" spans="1:3">
      <c r="A7552" s="311"/>
      <c r="B7552" s="311"/>
      <c r="C7552" s="99" t="s">
        <v>1346</v>
      </c>
    </row>
    <row r="7553" spans="1:3" ht="45">
      <c r="A7553" s="311"/>
      <c r="B7553" s="311"/>
      <c r="C7553" s="100" t="s">
        <v>1938</v>
      </c>
    </row>
    <row r="7554" spans="1:3" ht="30">
      <c r="A7554" s="311"/>
      <c r="B7554" s="311"/>
      <c r="C7554" s="100" t="s">
        <v>3077</v>
      </c>
    </row>
    <row r="7555" spans="1:3" ht="30">
      <c r="A7555" s="311"/>
      <c r="B7555" s="311"/>
      <c r="C7555" s="100" t="s">
        <v>1350</v>
      </c>
    </row>
    <row r="7556" spans="1:3">
      <c r="A7556" s="311"/>
      <c r="B7556" s="311"/>
      <c r="C7556" s="99" t="s">
        <v>1392</v>
      </c>
    </row>
    <row r="7557" spans="1:3">
      <c r="A7557" s="311"/>
      <c r="B7557" s="311"/>
      <c r="C7557" s="100" t="s">
        <v>3078</v>
      </c>
    </row>
    <row r="7558" spans="1:3">
      <c r="A7558" s="311"/>
      <c r="B7558" s="311"/>
      <c r="C7558" s="100" t="s">
        <v>3079</v>
      </c>
    </row>
    <row r="7559" spans="1:3">
      <c r="A7559" s="311"/>
      <c r="B7559" s="311"/>
      <c r="C7559" s="100" t="s">
        <v>3099</v>
      </c>
    </row>
    <row r="7560" spans="1:3">
      <c r="A7560" s="311"/>
      <c r="B7560" s="311"/>
      <c r="C7560" s="100" t="s">
        <v>1469</v>
      </c>
    </row>
    <row r="7561" spans="1:3">
      <c r="A7561" s="311"/>
      <c r="B7561" s="311"/>
      <c r="C7561" s="99" t="s">
        <v>1355</v>
      </c>
    </row>
    <row r="7562" spans="1:3" ht="90">
      <c r="A7562" s="311"/>
      <c r="B7562" s="311"/>
      <c r="C7562" s="100" t="s">
        <v>3402</v>
      </c>
    </row>
    <row r="7563" spans="1:3">
      <c r="A7563" s="311"/>
      <c r="B7563" s="311"/>
      <c r="C7563" s="99" t="s">
        <v>1357</v>
      </c>
    </row>
    <row r="7564" spans="1:3" ht="45.75" thickBot="1">
      <c r="A7564" s="312"/>
      <c r="B7564" s="312"/>
      <c r="C7564" s="95" t="s">
        <v>1810</v>
      </c>
    </row>
    <row r="7565" spans="1:3" ht="45">
      <c r="A7565" s="310" t="s">
        <v>917</v>
      </c>
      <c r="B7565" s="310" t="s">
        <v>2</v>
      </c>
      <c r="C7565" s="99" t="s">
        <v>918</v>
      </c>
    </row>
    <row r="7566" spans="1:3" ht="45">
      <c r="A7566" s="311"/>
      <c r="B7566" s="311"/>
      <c r="C7566" s="100" t="s">
        <v>3404</v>
      </c>
    </row>
    <row r="7567" spans="1:3">
      <c r="A7567" s="311"/>
      <c r="B7567" s="311"/>
      <c r="C7567" s="99" t="s">
        <v>1346</v>
      </c>
    </row>
    <row r="7568" spans="1:3" ht="45">
      <c r="A7568" s="311"/>
      <c r="B7568" s="311"/>
      <c r="C7568" s="100" t="s">
        <v>1938</v>
      </c>
    </row>
    <row r="7569" spans="1:3" ht="30">
      <c r="A7569" s="311"/>
      <c r="B7569" s="311"/>
      <c r="C7569" s="100" t="s">
        <v>3077</v>
      </c>
    </row>
    <row r="7570" spans="1:3" ht="30">
      <c r="A7570" s="311"/>
      <c r="B7570" s="311"/>
      <c r="C7570" s="100" t="s">
        <v>1350</v>
      </c>
    </row>
    <row r="7571" spans="1:3">
      <c r="A7571" s="311"/>
      <c r="B7571" s="311"/>
      <c r="C7571" s="99" t="s">
        <v>1392</v>
      </c>
    </row>
    <row r="7572" spans="1:3">
      <c r="A7572" s="311"/>
      <c r="B7572" s="311"/>
      <c r="C7572" s="100" t="s">
        <v>3078</v>
      </c>
    </row>
    <row r="7573" spans="1:3">
      <c r="A7573" s="311"/>
      <c r="B7573" s="311"/>
      <c r="C7573" s="100" t="s">
        <v>3079</v>
      </c>
    </row>
    <row r="7574" spans="1:3">
      <c r="A7574" s="311"/>
      <c r="B7574" s="311"/>
      <c r="C7574" s="100" t="s">
        <v>3099</v>
      </c>
    </row>
    <row r="7575" spans="1:3">
      <c r="A7575" s="311"/>
      <c r="B7575" s="311"/>
      <c r="C7575" s="100" t="s">
        <v>1469</v>
      </c>
    </row>
    <row r="7576" spans="1:3">
      <c r="A7576" s="311"/>
      <c r="B7576" s="311"/>
      <c r="C7576" s="99" t="s">
        <v>1355</v>
      </c>
    </row>
    <row r="7577" spans="1:3" ht="90">
      <c r="A7577" s="311"/>
      <c r="B7577" s="311"/>
      <c r="C7577" s="100" t="s">
        <v>3402</v>
      </c>
    </row>
    <row r="7578" spans="1:3">
      <c r="A7578" s="311"/>
      <c r="B7578" s="311"/>
      <c r="C7578" s="99" t="s">
        <v>1357</v>
      </c>
    </row>
    <row r="7579" spans="1:3" ht="45.75" thickBot="1">
      <c r="A7579" s="312"/>
      <c r="B7579" s="312"/>
      <c r="C7579" s="95" t="s">
        <v>1810</v>
      </c>
    </row>
    <row r="7580" spans="1:3" ht="30">
      <c r="A7580" s="310" t="s">
        <v>919</v>
      </c>
      <c r="B7580" s="310" t="s">
        <v>2</v>
      </c>
      <c r="C7580" s="99" t="s">
        <v>920</v>
      </c>
    </row>
    <row r="7581" spans="1:3" ht="45">
      <c r="A7581" s="311"/>
      <c r="B7581" s="311"/>
      <c r="C7581" s="100" t="s">
        <v>3405</v>
      </c>
    </row>
    <row r="7582" spans="1:3">
      <c r="A7582" s="311"/>
      <c r="B7582" s="311"/>
      <c r="C7582" s="99" t="s">
        <v>1346</v>
      </c>
    </row>
    <row r="7583" spans="1:3" ht="45">
      <c r="A7583" s="311"/>
      <c r="B7583" s="311"/>
      <c r="C7583" s="100" t="s">
        <v>1938</v>
      </c>
    </row>
    <row r="7584" spans="1:3" ht="30">
      <c r="A7584" s="311"/>
      <c r="B7584" s="311"/>
      <c r="C7584" s="100" t="s">
        <v>3077</v>
      </c>
    </row>
    <row r="7585" spans="1:3" ht="30">
      <c r="A7585" s="311"/>
      <c r="B7585" s="311"/>
      <c r="C7585" s="100" t="s">
        <v>1350</v>
      </c>
    </row>
    <row r="7586" spans="1:3">
      <c r="A7586" s="311"/>
      <c r="B7586" s="311"/>
      <c r="C7586" s="99" t="s">
        <v>1392</v>
      </c>
    </row>
    <row r="7587" spans="1:3">
      <c r="A7587" s="311"/>
      <c r="B7587" s="311"/>
      <c r="C7587" s="100" t="s">
        <v>3078</v>
      </c>
    </row>
    <row r="7588" spans="1:3">
      <c r="A7588" s="311"/>
      <c r="B7588" s="311"/>
      <c r="C7588" s="100" t="s">
        <v>3079</v>
      </c>
    </row>
    <row r="7589" spans="1:3">
      <c r="A7589" s="311"/>
      <c r="B7589" s="311"/>
      <c r="C7589" s="100" t="s">
        <v>3099</v>
      </c>
    </row>
    <row r="7590" spans="1:3">
      <c r="A7590" s="311"/>
      <c r="B7590" s="311"/>
      <c r="C7590" s="100" t="s">
        <v>1469</v>
      </c>
    </row>
    <row r="7591" spans="1:3">
      <c r="A7591" s="311"/>
      <c r="B7591" s="311"/>
      <c r="C7591" s="99" t="s">
        <v>1355</v>
      </c>
    </row>
    <row r="7592" spans="1:3" ht="90">
      <c r="A7592" s="311"/>
      <c r="B7592" s="311"/>
      <c r="C7592" s="100" t="s">
        <v>3402</v>
      </c>
    </row>
    <row r="7593" spans="1:3">
      <c r="A7593" s="311"/>
      <c r="B7593" s="311"/>
      <c r="C7593" s="99" t="s">
        <v>1357</v>
      </c>
    </row>
    <row r="7594" spans="1:3" ht="45.75" thickBot="1">
      <c r="A7594" s="312"/>
      <c r="B7594" s="312"/>
      <c r="C7594" s="95" t="s">
        <v>1810</v>
      </c>
    </row>
    <row r="7595" spans="1:3" ht="30">
      <c r="A7595" s="310" t="s">
        <v>921</v>
      </c>
      <c r="B7595" s="310" t="s">
        <v>2</v>
      </c>
      <c r="C7595" s="99" t="s">
        <v>922</v>
      </c>
    </row>
    <row r="7596" spans="1:3" ht="60">
      <c r="A7596" s="311"/>
      <c r="B7596" s="311"/>
      <c r="C7596" s="100" t="s">
        <v>3406</v>
      </c>
    </row>
    <row r="7597" spans="1:3">
      <c r="A7597" s="311"/>
      <c r="B7597" s="311"/>
      <c r="C7597" s="99" t="s">
        <v>1346</v>
      </c>
    </row>
    <row r="7598" spans="1:3" ht="45">
      <c r="A7598" s="311"/>
      <c r="B7598" s="311"/>
      <c r="C7598" s="100" t="s">
        <v>1938</v>
      </c>
    </row>
    <row r="7599" spans="1:3" ht="30">
      <c r="A7599" s="311"/>
      <c r="B7599" s="311"/>
      <c r="C7599" s="100" t="s">
        <v>3077</v>
      </c>
    </row>
    <row r="7600" spans="1:3" ht="30">
      <c r="A7600" s="311"/>
      <c r="B7600" s="311"/>
      <c r="C7600" s="100" t="s">
        <v>1350</v>
      </c>
    </row>
    <row r="7601" spans="1:3">
      <c r="A7601" s="311"/>
      <c r="B7601" s="311"/>
      <c r="C7601" s="99" t="s">
        <v>1392</v>
      </c>
    </row>
    <row r="7602" spans="1:3">
      <c r="A7602" s="311"/>
      <c r="B7602" s="311"/>
      <c r="C7602" s="100" t="s">
        <v>3078</v>
      </c>
    </row>
    <row r="7603" spans="1:3">
      <c r="A7603" s="311"/>
      <c r="B7603" s="311"/>
      <c r="C7603" s="100" t="s">
        <v>3079</v>
      </c>
    </row>
    <row r="7604" spans="1:3">
      <c r="A7604" s="311"/>
      <c r="B7604" s="311"/>
      <c r="C7604" s="100" t="s">
        <v>3099</v>
      </c>
    </row>
    <row r="7605" spans="1:3">
      <c r="A7605" s="311"/>
      <c r="B7605" s="311"/>
      <c r="C7605" s="100" t="s">
        <v>1469</v>
      </c>
    </row>
    <row r="7606" spans="1:3">
      <c r="A7606" s="311"/>
      <c r="B7606" s="311"/>
      <c r="C7606" s="99" t="s">
        <v>1355</v>
      </c>
    </row>
    <row r="7607" spans="1:3" ht="90">
      <c r="A7607" s="311"/>
      <c r="B7607" s="311"/>
      <c r="C7607" s="100" t="s">
        <v>3402</v>
      </c>
    </row>
    <row r="7608" spans="1:3">
      <c r="A7608" s="311"/>
      <c r="B7608" s="311"/>
      <c r="C7608" s="99" t="s">
        <v>1357</v>
      </c>
    </row>
    <row r="7609" spans="1:3" ht="45.75" thickBot="1">
      <c r="A7609" s="312"/>
      <c r="B7609" s="312"/>
      <c r="C7609" s="95" t="s">
        <v>1810</v>
      </c>
    </row>
    <row r="7610" spans="1:3" ht="45">
      <c r="A7610" s="310" t="s">
        <v>923</v>
      </c>
      <c r="B7610" s="310" t="s">
        <v>2</v>
      </c>
      <c r="C7610" s="99" t="s">
        <v>924</v>
      </c>
    </row>
    <row r="7611" spans="1:3" ht="60">
      <c r="A7611" s="311"/>
      <c r="B7611" s="311"/>
      <c r="C7611" s="100" t="s">
        <v>3407</v>
      </c>
    </row>
    <row r="7612" spans="1:3">
      <c r="A7612" s="311"/>
      <c r="B7612" s="311"/>
      <c r="C7612" s="99" t="s">
        <v>1346</v>
      </c>
    </row>
    <row r="7613" spans="1:3" ht="45">
      <c r="A7613" s="311"/>
      <c r="B7613" s="311"/>
      <c r="C7613" s="100" t="s">
        <v>1938</v>
      </c>
    </row>
    <row r="7614" spans="1:3" ht="30">
      <c r="A7614" s="311"/>
      <c r="B7614" s="311"/>
      <c r="C7614" s="100" t="s">
        <v>3077</v>
      </c>
    </row>
    <row r="7615" spans="1:3" ht="30">
      <c r="A7615" s="311"/>
      <c r="B7615" s="311"/>
      <c r="C7615" s="100" t="s">
        <v>1350</v>
      </c>
    </row>
    <row r="7616" spans="1:3">
      <c r="A7616" s="311"/>
      <c r="B7616" s="311"/>
      <c r="C7616" s="99" t="s">
        <v>1392</v>
      </c>
    </row>
    <row r="7617" spans="1:3">
      <c r="A7617" s="311"/>
      <c r="B7617" s="311"/>
      <c r="C7617" s="100" t="s">
        <v>3078</v>
      </c>
    </row>
    <row r="7618" spans="1:3">
      <c r="A7618" s="311"/>
      <c r="B7618" s="311"/>
      <c r="C7618" s="100" t="s">
        <v>3079</v>
      </c>
    </row>
    <row r="7619" spans="1:3">
      <c r="A7619" s="311"/>
      <c r="B7619" s="311"/>
      <c r="C7619" s="100" t="s">
        <v>3099</v>
      </c>
    </row>
    <row r="7620" spans="1:3">
      <c r="A7620" s="311"/>
      <c r="B7620" s="311"/>
      <c r="C7620" s="100" t="s">
        <v>1469</v>
      </c>
    </row>
    <row r="7621" spans="1:3">
      <c r="A7621" s="311"/>
      <c r="B7621" s="311"/>
      <c r="C7621" s="99" t="s">
        <v>1355</v>
      </c>
    </row>
    <row r="7622" spans="1:3" ht="90">
      <c r="A7622" s="311"/>
      <c r="B7622" s="311"/>
      <c r="C7622" s="100" t="s">
        <v>3402</v>
      </c>
    </row>
    <row r="7623" spans="1:3">
      <c r="A7623" s="311"/>
      <c r="B7623" s="311"/>
      <c r="C7623" s="99" t="s">
        <v>1357</v>
      </c>
    </row>
    <row r="7624" spans="1:3" ht="45.75" thickBot="1">
      <c r="A7624" s="312"/>
      <c r="B7624" s="312"/>
      <c r="C7624" s="95" t="s">
        <v>1810</v>
      </c>
    </row>
    <row r="7625" spans="1:3">
      <c r="A7625" s="310" t="s">
        <v>925</v>
      </c>
      <c r="B7625" s="310" t="s">
        <v>25</v>
      </c>
      <c r="C7625" s="99" t="s">
        <v>926</v>
      </c>
    </row>
    <row r="7626" spans="1:3" ht="150">
      <c r="A7626" s="311"/>
      <c r="B7626" s="311"/>
      <c r="C7626" s="100" t="s">
        <v>3408</v>
      </c>
    </row>
    <row r="7627" spans="1:3">
      <c r="A7627" s="311"/>
      <c r="B7627" s="311"/>
      <c r="C7627" s="99" t="s">
        <v>1346</v>
      </c>
    </row>
    <row r="7628" spans="1:3" ht="45">
      <c r="A7628" s="311"/>
      <c r="B7628" s="311"/>
      <c r="C7628" s="100" t="s">
        <v>1938</v>
      </c>
    </row>
    <row r="7629" spans="1:3" ht="30">
      <c r="A7629" s="311"/>
      <c r="B7629" s="311"/>
      <c r="C7629" s="100" t="s">
        <v>3077</v>
      </c>
    </row>
    <row r="7630" spans="1:3" ht="30">
      <c r="A7630" s="311"/>
      <c r="B7630" s="311"/>
      <c r="C7630" s="100" t="s">
        <v>1350</v>
      </c>
    </row>
    <row r="7631" spans="1:3">
      <c r="A7631" s="311"/>
      <c r="B7631" s="311"/>
      <c r="C7631" s="99" t="s">
        <v>1392</v>
      </c>
    </row>
    <row r="7632" spans="1:3">
      <c r="A7632" s="311"/>
      <c r="B7632" s="311"/>
      <c r="C7632" s="100" t="s">
        <v>3078</v>
      </c>
    </row>
    <row r="7633" spans="1:3">
      <c r="A7633" s="311"/>
      <c r="B7633" s="311"/>
      <c r="C7633" s="100" t="s">
        <v>3079</v>
      </c>
    </row>
    <row r="7634" spans="1:3">
      <c r="A7634" s="311"/>
      <c r="B7634" s="311"/>
      <c r="C7634" s="100" t="s">
        <v>3099</v>
      </c>
    </row>
    <row r="7635" spans="1:3">
      <c r="A7635" s="311"/>
      <c r="B7635" s="311"/>
      <c r="C7635" s="100" t="s">
        <v>1469</v>
      </c>
    </row>
    <row r="7636" spans="1:3">
      <c r="A7636" s="311"/>
      <c r="B7636" s="311"/>
      <c r="C7636" s="99" t="s">
        <v>1355</v>
      </c>
    </row>
    <row r="7637" spans="1:3" ht="90">
      <c r="A7637" s="311"/>
      <c r="B7637" s="311"/>
      <c r="C7637" s="100" t="s">
        <v>3402</v>
      </c>
    </row>
    <row r="7638" spans="1:3">
      <c r="A7638" s="311"/>
      <c r="B7638" s="311"/>
      <c r="C7638" s="99" t="s">
        <v>1357</v>
      </c>
    </row>
    <row r="7639" spans="1:3" ht="45.75" thickBot="1">
      <c r="A7639" s="312"/>
      <c r="B7639" s="312"/>
      <c r="C7639" s="95" t="s">
        <v>1810</v>
      </c>
    </row>
    <row r="7640" spans="1:3">
      <c r="A7640" s="310" t="s">
        <v>927</v>
      </c>
      <c r="B7640" s="310" t="s">
        <v>25</v>
      </c>
      <c r="C7640" s="99" t="s">
        <v>928</v>
      </c>
    </row>
    <row r="7641" spans="1:3" ht="105">
      <c r="A7641" s="311"/>
      <c r="B7641" s="311"/>
      <c r="C7641" s="100" t="s">
        <v>3409</v>
      </c>
    </row>
    <row r="7642" spans="1:3">
      <c r="A7642" s="311"/>
      <c r="B7642" s="311"/>
      <c r="C7642" s="99" t="s">
        <v>1346</v>
      </c>
    </row>
    <row r="7643" spans="1:3" ht="45">
      <c r="A7643" s="311"/>
      <c r="B7643" s="311"/>
      <c r="C7643" s="100" t="s">
        <v>1938</v>
      </c>
    </row>
    <row r="7644" spans="1:3" ht="30">
      <c r="A7644" s="311"/>
      <c r="B7644" s="311"/>
      <c r="C7644" s="100" t="s">
        <v>3077</v>
      </c>
    </row>
    <row r="7645" spans="1:3" ht="30">
      <c r="A7645" s="311"/>
      <c r="B7645" s="311"/>
      <c r="C7645" s="100" t="s">
        <v>1350</v>
      </c>
    </row>
    <row r="7646" spans="1:3">
      <c r="A7646" s="311"/>
      <c r="B7646" s="311"/>
      <c r="C7646" s="99" t="s">
        <v>1392</v>
      </c>
    </row>
    <row r="7647" spans="1:3">
      <c r="A7647" s="311"/>
      <c r="B7647" s="311"/>
      <c r="C7647" s="100" t="s">
        <v>3078</v>
      </c>
    </row>
    <row r="7648" spans="1:3">
      <c r="A7648" s="311"/>
      <c r="B7648" s="311"/>
      <c r="C7648" s="100" t="s">
        <v>3079</v>
      </c>
    </row>
    <row r="7649" spans="1:3">
      <c r="A7649" s="311"/>
      <c r="B7649" s="311"/>
      <c r="C7649" s="100" t="s">
        <v>3099</v>
      </c>
    </row>
    <row r="7650" spans="1:3">
      <c r="A7650" s="311"/>
      <c r="B7650" s="311"/>
      <c r="C7650" s="100" t="s">
        <v>1469</v>
      </c>
    </row>
    <row r="7651" spans="1:3">
      <c r="A7651" s="311"/>
      <c r="B7651" s="311"/>
      <c r="C7651" s="99" t="s">
        <v>1355</v>
      </c>
    </row>
    <row r="7652" spans="1:3" ht="90">
      <c r="A7652" s="311"/>
      <c r="B7652" s="311"/>
      <c r="C7652" s="100" t="s">
        <v>3402</v>
      </c>
    </row>
    <row r="7653" spans="1:3">
      <c r="A7653" s="311"/>
      <c r="B7653" s="311"/>
      <c r="C7653" s="99" t="s">
        <v>1357</v>
      </c>
    </row>
    <row r="7654" spans="1:3" ht="45.75" thickBot="1">
      <c r="A7654" s="312"/>
      <c r="B7654" s="312"/>
      <c r="C7654" s="95" t="s">
        <v>1810</v>
      </c>
    </row>
    <row r="7655" spans="1:3" ht="45">
      <c r="A7655" s="310" t="s">
        <v>929</v>
      </c>
      <c r="B7655" s="310" t="s">
        <v>28</v>
      </c>
      <c r="C7655" s="99" t="s">
        <v>930</v>
      </c>
    </row>
    <row r="7656" spans="1:3" ht="105">
      <c r="A7656" s="311"/>
      <c r="B7656" s="311"/>
      <c r="C7656" s="100" t="s">
        <v>3410</v>
      </c>
    </row>
    <row r="7657" spans="1:3">
      <c r="A7657" s="311"/>
      <c r="B7657" s="311"/>
      <c r="C7657" s="99" t="s">
        <v>1346</v>
      </c>
    </row>
    <row r="7658" spans="1:3" ht="45">
      <c r="A7658" s="311"/>
      <c r="B7658" s="311"/>
      <c r="C7658" s="100" t="s">
        <v>1938</v>
      </c>
    </row>
    <row r="7659" spans="1:3" ht="30">
      <c r="A7659" s="311"/>
      <c r="B7659" s="311"/>
      <c r="C7659" s="100" t="s">
        <v>3077</v>
      </c>
    </row>
    <row r="7660" spans="1:3" ht="30">
      <c r="A7660" s="311"/>
      <c r="B7660" s="311"/>
      <c r="C7660" s="100" t="s">
        <v>1350</v>
      </c>
    </row>
    <row r="7661" spans="1:3">
      <c r="A7661" s="311"/>
      <c r="B7661" s="311"/>
      <c r="C7661" s="99" t="s">
        <v>1392</v>
      </c>
    </row>
    <row r="7662" spans="1:3">
      <c r="A7662" s="311"/>
      <c r="B7662" s="311"/>
      <c r="C7662" s="100" t="s">
        <v>3078</v>
      </c>
    </row>
    <row r="7663" spans="1:3">
      <c r="A7663" s="311"/>
      <c r="B7663" s="311"/>
      <c r="C7663" s="100" t="s">
        <v>3079</v>
      </c>
    </row>
    <row r="7664" spans="1:3">
      <c r="A7664" s="311"/>
      <c r="B7664" s="311"/>
      <c r="C7664" s="100" t="s">
        <v>3099</v>
      </c>
    </row>
    <row r="7665" spans="1:3">
      <c r="A7665" s="311"/>
      <c r="B7665" s="311"/>
      <c r="C7665" s="100" t="s">
        <v>1469</v>
      </c>
    </row>
    <row r="7666" spans="1:3">
      <c r="A7666" s="311"/>
      <c r="B7666" s="311"/>
      <c r="C7666" s="99" t="s">
        <v>1355</v>
      </c>
    </row>
    <row r="7667" spans="1:3" ht="90">
      <c r="A7667" s="311"/>
      <c r="B7667" s="311"/>
      <c r="C7667" s="100" t="s">
        <v>3411</v>
      </c>
    </row>
    <row r="7668" spans="1:3">
      <c r="A7668" s="311"/>
      <c r="B7668" s="311"/>
      <c r="C7668" s="99" t="s">
        <v>1357</v>
      </c>
    </row>
    <row r="7669" spans="1:3" ht="45.75" thickBot="1">
      <c r="A7669" s="311"/>
      <c r="B7669" s="311"/>
      <c r="C7669" s="95" t="s">
        <v>1810</v>
      </c>
    </row>
    <row r="7670" spans="1:3" ht="45">
      <c r="A7670" s="310" t="s">
        <v>931</v>
      </c>
      <c r="B7670" s="310" t="s">
        <v>28</v>
      </c>
      <c r="C7670" s="99" t="s">
        <v>932</v>
      </c>
    </row>
    <row r="7671" spans="1:3" ht="165">
      <c r="A7671" s="311"/>
      <c r="B7671" s="311"/>
      <c r="C7671" s="100" t="s">
        <v>3412</v>
      </c>
    </row>
    <row r="7672" spans="1:3">
      <c r="A7672" s="311"/>
      <c r="B7672" s="311"/>
      <c r="C7672" s="99" t="s">
        <v>1346</v>
      </c>
    </row>
    <row r="7673" spans="1:3" ht="45">
      <c r="A7673" s="311"/>
      <c r="B7673" s="311"/>
      <c r="C7673" s="100" t="s">
        <v>1938</v>
      </c>
    </row>
    <row r="7674" spans="1:3" ht="30">
      <c r="A7674" s="311"/>
      <c r="B7674" s="311"/>
      <c r="C7674" s="100" t="s">
        <v>3077</v>
      </c>
    </row>
    <row r="7675" spans="1:3" ht="30">
      <c r="A7675" s="311"/>
      <c r="B7675" s="311"/>
      <c r="C7675" s="100" t="s">
        <v>1350</v>
      </c>
    </row>
    <row r="7676" spans="1:3">
      <c r="A7676" s="311"/>
      <c r="B7676" s="311"/>
      <c r="C7676" s="99" t="s">
        <v>1392</v>
      </c>
    </row>
    <row r="7677" spans="1:3">
      <c r="A7677" s="311"/>
      <c r="B7677" s="311"/>
      <c r="C7677" s="100" t="s">
        <v>3078</v>
      </c>
    </row>
    <row r="7678" spans="1:3">
      <c r="A7678" s="311"/>
      <c r="B7678" s="311"/>
      <c r="C7678" s="100" t="s">
        <v>3079</v>
      </c>
    </row>
    <row r="7679" spans="1:3">
      <c r="A7679" s="311"/>
      <c r="B7679" s="311"/>
      <c r="C7679" s="100" t="s">
        <v>3099</v>
      </c>
    </row>
    <row r="7680" spans="1:3">
      <c r="A7680" s="311"/>
      <c r="B7680" s="311"/>
      <c r="C7680" s="100" t="s">
        <v>1469</v>
      </c>
    </row>
    <row r="7681" spans="1:3">
      <c r="A7681" s="311"/>
      <c r="B7681" s="311"/>
      <c r="C7681" s="99" t="s">
        <v>1355</v>
      </c>
    </row>
    <row r="7682" spans="1:3" ht="90">
      <c r="A7682" s="311"/>
      <c r="B7682" s="311"/>
      <c r="C7682" s="100" t="s">
        <v>3411</v>
      </c>
    </row>
    <row r="7683" spans="1:3">
      <c r="A7683" s="311"/>
      <c r="B7683" s="311"/>
      <c r="C7683" s="99" t="s">
        <v>1357</v>
      </c>
    </row>
    <row r="7684" spans="1:3" ht="45.75" thickBot="1">
      <c r="A7684" s="311"/>
      <c r="B7684" s="311"/>
      <c r="C7684" s="95" t="s">
        <v>1810</v>
      </c>
    </row>
    <row r="7685" spans="1:3" ht="45">
      <c r="A7685" s="310" t="s">
        <v>933</v>
      </c>
      <c r="B7685" s="310" t="s">
        <v>28</v>
      </c>
      <c r="C7685" s="99" t="s">
        <v>934</v>
      </c>
    </row>
    <row r="7686" spans="1:3" ht="165">
      <c r="A7686" s="311"/>
      <c r="B7686" s="311"/>
      <c r="C7686" s="100" t="s">
        <v>3413</v>
      </c>
    </row>
    <row r="7687" spans="1:3">
      <c r="A7687" s="311"/>
      <c r="B7687" s="311"/>
      <c r="C7687" s="99" t="s">
        <v>1346</v>
      </c>
    </row>
    <row r="7688" spans="1:3" ht="45">
      <c r="A7688" s="311"/>
      <c r="B7688" s="311"/>
      <c r="C7688" s="100" t="s">
        <v>1938</v>
      </c>
    </row>
    <row r="7689" spans="1:3" ht="30">
      <c r="A7689" s="311"/>
      <c r="B7689" s="311"/>
      <c r="C7689" s="100" t="s">
        <v>3077</v>
      </c>
    </row>
    <row r="7690" spans="1:3" ht="30">
      <c r="A7690" s="311"/>
      <c r="B7690" s="311"/>
      <c r="C7690" s="100" t="s">
        <v>1350</v>
      </c>
    </row>
    <row r="7691" spans="1:3">
      <c r="A7691" s="311"/>
      <c r="B7691" s="311"/>
      <c r="C7691" s="99" t="s">
        <v>1392</v>
      </c>
    </row>
    <row r="7692" spans="1:3">
      <c r="A7692" s="311"/>
      <c r="B7692" s="311"/>
      <c r="C7692" s="100" t="s">
        <v>3078</v>
      </c>
    </row>
    <row r="7693" spans="1:3">
      <c r="A7693" s="311"/>
      <c r="B7693" s="311"/>
      <c r="C7693" s="100" t="s">
        <v>3079</v>
      </c>
    </row>
    <row r="7694" spans="1:3">
      <c r="A7694" s="311"/>
      <c r="B7694" s="311"/>
      <c r="C7694" s="100" t="s">
        <v>3099</v>
      </c>
    </row>
    <row r="7695" spans="1:3">
      <c r="A7695" s="311"/>
      <c r="B7695" s="311"/>
      <c r="C7695" s="100" t="s">
        <v>1469</v>
      </c>
    </row>
    <row r="7696" spans="1:3">
      <c r="A7696" s="311"/>
      <c r="B7696" s="311"/>
      <c r="C7696" s="99" t="s">
        <v>1355</v>
      </c>
    </row>
    <row r="7697" spans="1:3" ht="90">
      <c r="A7697" s="311"/>
      <c r="B7697" s="311"/>
      <c r="C7697" s="100" t="s">
        <v>3411</v>
      </c>
    </row>
    <row r="7698" spans="1:3">
      <c r="A7698" s="311"/>
      <c r="B7698" s="311"/>
      <c r="C7698" s="99" t="s">
        <v>1357</v>
      </c>
    </row>
    <row r="7699" spans="1:3" ht="45.75" thickBot="1">
      <c r="A7699" s="311"/>
      <c r="B7699" s="311"/>
      <c r="C7699" s="95" t="s">
        <v>1810</v>
      </c>
    </row>
    <row r="7700" spans="1:3" ht="30">
      <c r="A7700" s="310" t="s">
        <v>935</v>
      </c>
      <c r="B7700" s="310" t="s">
        <v>2</v>
      </c>
      <c r="C7700" s="99" t="s">
        <v>936</v>
      </c>
    </row>
    <row r="7701" spans="1:3" ht="45">
      <c r="A7701" s="311"/>
      <c r="B7701" s="311"/>
      <c r="C7701" s="100" t="s">
        <v>3414</v>
      </c>
    </row>
    <row r="7702" spans="1:3">
      <c r="A7702" s="311"/>
      <c r="B7702" s="311"/>
      <c r="C7702" s="99" t="s">
        <v>1346</v>
      </c>
    </row>
    <row r="7703" spans="1:3" ht="45">
      <c r="A7703" s="311"/>
      <c r="B7703" s="311"/>
      <c r="C7703" s="100" t="s">
        <v>1938</v>
      </c>
    </row>
    <row r="7704" spans="1:3" ht="30">
      <c r="A7704" s="311"/>
      <c r="B7704" s="311"/>
      <c r="C7704" s="100" t="s">
        <v>3077</v>
      </c>
    </row>
    <row r="7705" spans="1:3" ht="30">
      <c r="A7705" s="311"/>
      <c r="B7705" s="311"/>
      <c r="C7705" s="100" t="s">
        <v>1350</v>
      </c>
    </row>
    <row r="7706" spans="1:3">
      <c r="A7706" s="311"/>
      <c r="B7706" s="311"/>
      <c r="C7706" s="99" t="s">
        <v>1392</v>
      </c>
    </row>
    <row r="7707" spans="1:3">
      <c r="A7707" s="311"/>
      <c r="B7707" s="311"/>
      <c r="C7707" s="100" t="s">
        <v>3078</v>
      </c>
    </row>
    <row r="7708" spans="1:3">
      <c r="A7708" s="311"/>
      <c r="B7708" s="311"/>
      <c r="C7708" s="100" t="s">
        <v>3079</v>
      </c>
    </row>
    <row r="7709" spans="1:3">
      <c r="A7709" s="311"/>
      <c r="B7709" s="311"/>
      <c r="C7709" s="100" t="s">
        <v>3099</v>
      </c>
    </row>
    <row r="7710" spans="1:3">
      <c r="A7710" s="311"/>
      <c r="B7710" s="311"/>
      <c r="C7710" s="100" t="s">
        <v>1469</v>
      </c>
    </row>
    <row r="7711" spans="1:3">
      <c r="A7711" s="311"/>
      <c r="B7711" s="311"/>
      <c r="C7711" s="99" t="s">
        <v>1355</v>
      </c>
    </row>
    <row r="7712" spans="1:3" ht="90">
      <c r="A7712" s="311"/>
      <c r="B7712" s="311"/>
      <c r="C7712" s="100" t="s">
        <v>3415</v>
      </c>
    </row>
    <row r="7713" spans="1:3">
      <c r="A7713" s="311"/>
      <c r="B7713" s="311"/>
      <c r="C7713" s="99" t="s">
        <v>1357</v>
      </c>
    </row>
    <row r="7714" spans="1:3" ht="45.75" thickBot="1">
      <c r="A7714" s="311"/>
      <c r="B7714" s="311"/>
      <c r="C7714" s="95" t="s">
        <v>1810</v>
      </c>
    </row>
    <row r="7715" spans="1:3" ht="30">
      <c r="A7715" s="310" t="s">
        <v>937</v>
      </c>
      <c r="B7715" s="310" t="s">
        <v>25</v>
      </c>
      <c r="C7715" s="99" t="s">
        <v>938</v>
      </c>
    </row>
    <row r="7716" spans="1:3" ht="120">
      <c r="A7716" s="311"/>
      <c r="B7716" s="311"/>
      <c r="C7716" s="100" t="s">
        <v>3416</v>
      </c>
    </row>
    <row r="7717" spans="1:3">
      <c r="A7717" s="311"/>
      <c r="B7717" s="311"/>
      <c r="C7717" s="99" t="s">
        <v>1346</v>
      </c>
    </row>
    <row r="7718" spans="1:3" ht="45">
      <c r="A7718" s="311"/>
      <c r="B7718" s="311"/>
      <c r="C7718" s="100" t="s">
        <v>3417</v>
      </c>
    </row>
    <row r="7719" spans="1:3" ht="30">
      <c r="A7719" s="311"/>
      <c r="B7719" s="311"/>
      <c r="C7719" s="100" t="s">
        <v>3077</v>
      </c>
    </row>
    <row r="7720" spans="1:3" ht="30">
      <c r="A7720" s="311"/>
      <c r="B7720" s="311"/>
      <c r="C7720" s="100" t="s">
        <v>1350</v>
      </c>
    </row>
    <row r="7721" spans="1:3">
      <c r="A7721" s="311"/>
      <c r="B7721" s="311"/>
      <c r="C7721" s="99" t="s">
        <v>1392</v>
      </c>
    </row>
    <row r="7722" spans="1:3">
      <c r="A7722" s="311"/>
      <c r="B7722" s="311"/>
      <c r="C7722" s="100" t="s">
        <v>3078</v>
      </c>
    </row>
    <row r="7723" spans="1:3">
      <c r="A7723" s="311"/>
      <c r="B7723" s="311"/>
      <c r="C7723" s="100" t="s">
        <v>3079</v>
      </c>
    </row>
    <row r="7724" spans="1:3">
      <c r="A7724" s="311"/>
      <c r="B7724" s="311"/>
      <c r="C7724" s="100" t="s">
        <v>3099</v>
      </c>
    </row>
    <row r="7725" spans="1:3">
      <c r="A7725" s="311"/>
      <c r="B7725" s="311"/>
      <c r="C7725" s="100" t="s">
        <v>1469</v>
      </c>
    </row>
    <row r="7726" spans="1:3">
      <c r="A7726" s="311"/>
      <c r="B7726" s="311"/>
      <c r="C7726" s="99" t="s">
        <v>1355</v>
      </c>
    </row>
    <row r="7727" spans="1:3" ht="90">
      <c r="A7727" s="311"/>
      <c r="B7727" s="311"/>
      <c r="C7727" s="100" t="s">
        <v>3418</v>
      </c>
    </row>
    <row r="7728" spans="1:3">
      <c r="A7728" s="311"/>
      <c r="B7728" s="311"/>
      <c r="C7728" s="99" t="s">
        <v>1357</v>
      </c>
    </row>
    <row r="7729" spans="1:3" ht="45.75" thickBot="1">
      <c r="A7729" s="312"/>
      <c r="B7729" s="312"/>
      <c r="C7729" s="95" t="s">
        <v>1810</v>
      </c>
    </row>
    <row r="7730" spans="1:3" ht="30">
      <c r="A7730" s="310" t="s">
        <v>939</v>
      </c>
      <c r="B7730" s="310" t="s">
        <v>2</v>
      </c>
      <c r="C7730" s="99" t="s">
        <v>940</v>
      </c>
    </row>
    <row r="7731" spans="1:3" ht="105">
      <c r="A7731" s="311"/>
      <c r="B7731" s="311"/>
      <c r="C7731" s="100" t="s">
        <v>3419</v>
      </c>
    </row>
    <row r="7732" spans="1:3">
      <c r="A7732" s="311"/>
      <c r="B7732" s="311"/>
      <c r="C7732" s="99" t="s">
        <v>1346</v>
      </c>
    </row>
    <row r="7733" spans="1:3" ht="45">
      <c r="A7733" s="311"/>
      <c r="B7733" s="311"/>
      <c r="C7733" s="100" t="s">
        <v>3417</v>
      </c>
    </row>
    <row r="7734" spans="1:3" ht="30">
      <c r="A7734" s="311"/>
      <c r="B7734" s="311"/>
      <c r="C7734" s="100" t="s">
        <v>3077</v>
      </c>
    </row>
    <row r="7735" spans="1:3" ht="30">
      <c r="A7735" s="311"/>
      <c r="B7735" s="311"/>
      <c r="C7735" s="100" t="s">
        <v>1350</v>
      </c>
    </row>
    <row r="7736" spans="1:3">
      <c r="A7736" s="311"/>
      <c r="B7736" s="311"/>
      <c r="C7736" s="99" t="s">
        <v>1392</v>
      </c>
    </row>
    <row r="7737" spans="1:3">
      <c r="A7737" s="311"/>
      <c r="B7737" s="311"/>
      <c r="C7737" s="100" t="s">
        <v>3078</v>
      </c>
    </row>
    <row r="7738" spans="1:3">
      <c r="A7738" s="311"/>
      <c r="B7738" s="311"/>
      <c r="C7738" s="100" t="s">
        <v>3079</v>
      </c>
    </row>
    <row r="7739" spans="1:3">
      <c r="A7739" s="311"/>
      <c r="B7739" s="311"/>
      <c r="C7739" s="100" t="s">
        <v>3099</v>
      </c>
    </row>
    <row r="7740" spans="1:3">
      <c r="A7740" s="311"/>
      <c r="B7740" s="311"/>
      <c r="C7740" s="100" t="s">
        <v>1469</v>
      </c>
    </row>
    <row r="7741" spans="1:3">
      <c r="A7741" s="311"/>
      <c r="B7741" s="311"/>
      <c r="C7741" s="99" t="s">
        <v>1355</v>
      </c>
    </row>
    <row r="7742" spans="1:3" ht="90">
      <c r="A7742" s="311"/>
      <c r="B7742" s="311"/>
      <c r="C7742" s="100" t="s">
        <v>3420</v>
      </c>
    </row>
    <row r="7743" spans="1:3">
      <c r="A7743" s="311"/>
      <c r="B7743" s="311"/>
      <c r="C7743" s="99" t="s">
        <v>1357</v>
      </c>
    </row>
    <row r="7744" spans="1:3" ht="45.75" thickBot="1">
      <c r="A7744" s="312"/>
      <c r="B7744" s="312"/>
      <c r="C7744" s="95" t="s">
        <v>1810</v>
      </c>
    </row>
    <row r="7745" spans="1:3">
      <c r="A7745" s="310" t="s">
        <v>941</v>
      </c>
      <c r="B7745" s="310" t="s">
        <v>2</v>
      </c>
      <c r="C7745" s="99" t="s">
        <v>942</v>
      </c>
    </row>
    <row r="7746" spans="1:3" ht="75">
      <c r="A7746" s="311"/>
      <c r="B7746" s="311"/>
      <c r="C7746" s="100" t="s">
        <v>3421</v>
      </c>
    </row>
    <row r="7747" spans="1:3">
      <c r="A7747" s="311"/>
      <c r="B7747" s="311"/>
      <c r="C7747" s="99" t="s">
        <v>1346</v>
      </c>
    </row>
    <row r="7748" spans="1:3" ht="45">
      <c r="A7748" s="311"/>
      <c r="B7748" s="311"/>
      <c r="C7748" s="100" t="s">
        <v>3417</v>
      </c>
    </row>
    <row r="7749" spans="1:3" ht="30">
      <c r="A7749" s="311"/>
      <c r="B7749" s="311"/>
      <c r="C7749" s="100" t="s">
        <v>3077</v>
      </c>
    </row>
    <row r="7750" spans="1:3" ht="30">
      <c r="A7750" s="311"/>
      <c r="B7750" s="311"/>
      <c r="C7750" s="100" t="s">
        <v>1350</v>
      </c>
    </row>
    <row r="7751" spans="1:3">
      <c r="A7751" s="311"/>
      <c r="B7751" s="311"/>
      <c r="C7751" s="99" t="s">
        <v>1392</v>
      </c>
    </row>
    <row r="7752" spans="1:3">
      <c r="A7752" s="311"/>
      <c r="B7752" s="311"/>
      <c r="C7752" s="100" t="s">
        <v>3078</v>
      </c>
    </row>
    <row r="7753" spans="1:3">
      <c r="A7753" s="311"/>
      <c r="B7753" s="311"/>
      <c r="C7753" s="100" t="s">
        <v>3079</v>
      </c>
    </row>
    <row r="7754" spans="1:3">
      <c r="A7754" s="311"/>
      <c r="B7754" s="311"/>
      <c r="C7754" s="100" t="s">
        <v>3099</v>
      </c>
    </row>
    <row r="7755" spans="1:3">
      <c r="A7755" s="311"/>
      <c r="B7755" s="311"/>
      <c r="C7755" s="100" t="s">
        <v>1469</v>
      </c>
    </row>
    <row r="7756" spans="1:3">
      <c r="A7756" s="311"/>
      <c r="B7756" s="311"/>
      <c r="C7756" s="99" t="s">
        <v>1355</v>
      </c>
    </row>
    <row r="7757" spans="1:3" ht="90">
      <c r="A7757" s="311"/>
      <c r="B7757" s="311"/>
      <c r="C7757" s="100" t="s">
        <v>3420</v>
      </c>
    </row>
    <row r="7758" spans="1:3">
      <c r="A7758" s="311"/>
      <c r="B7758" s="311"/>
      <c r="C7758" s="99" t="s">
        <v>1357</v>
      </c>
    </row>
    <row r="7759" spans="1:3" ht="45.75" thickBot="1">
      <c r="A7759" s="312"/>
      <c r="B7759" s="312"/>
      <c r="C7759" s="95" t="s">
        <v>1810</v>
      </c>
    </row>
    <row r="7760" spans="1:3">
      <c r="A7760" s="310" t="s">
        <v>944</v>
      </c>
      <c r="B7760" s="310" t="s">
        <v>25</v>
      </c>
      <c r="C7760" s="99" t="s">
        <v>945</v>
      </c>
    </row>
    <row r="7761" spans="1:3" ht="90">
      <c r="A7761" s="311"/>
      <c r="B7761" s="311"/>
      <c r="C7761" s="100" t="s">
        <v>3422</v>
      </c>
    </row>
    <row r="7762" spans="1:3" ht="60">
      <c r="A7762" s="311"/>
      <c r="B7762" s="311"/>
      <c r="C7762" s="100" t="s">
        <v>2092</v>
      </c>
    </row>
    <row r="7763" spans="1:3" ht="45.75" thickBot="1">
      <c r="A7763" s="312"/>
      <c r="B7763" s="312"/>
      <c r="C7763" s="95" t="s">
        <v>2093</v>
      </c>
    </row>
    <row r="7764" spans="1:3">
      <c r="A7764" s="310" t="s">
        <v>946</v>
      </c>
      <c r="B7764" s="310" t="s">
        <v>28</v>
      </c>
      <c r="C7764" s="99" t="s">
        <v>947</v>
      </c>
    </row>
    <row r="7765" spans="1:3" ht="120">
      <c r="A7765" s="311"/>
      <c r="B7765" s="311"/>
      <c r="C7765" s="100" t="s">
        <v>3423</v>
      </c>
    </row>
    <row r="7766" spans="1:3" ht="60">
      <c r="A7766" s="311"/>
      <c r="B7766" s="311"/>
      <c r="C7766" s="100" t="s">
        <v>3424</v>
      </c>
    </row>
    <row r="7767" spans="1:3" ht="60">
      <c r="A7767" s="311"/>
      <c r="B7767" s="311"/>
      <c r="C7767" s="100" t="s">
        <v>2092</v>
      </c>
    </row>
    <row r="7768" spans="1:3" ht="45.75" thickBot="1">
      <c r="A7768" s="312"/>
      <c r="B7768" s="312"/>
      <c r="C7768" s="95" t="s">
        <v>2093</v>
      </c>
    </row>
    <row r="7769" spans="1:3">
      <c r="A7769" s="310" t="s">
        <v>948</v>
      </c>
      <c r="B7769" s="310" t="s">
        <v>28</v>
      </c>
      <c r="C7769" s="99" t="s">
        <v>949</v>
      </c>
    </row>
    <row r="7770" spans="1:3" ht="120">
      <c r="A7770" s="311"/>
      <c r="B7770" s="311"/>
      <c r="C7770" s="100" t="s">
        <v>3425</v>
      </c>
    </row>
    <row r="7771" spans="1:3" ht="60">
      <c r="A7771" s="311"/>
      <c r="B7771" s="311"/>
      <c r="C7771" s="100" t="s">
        <v>3424</v>
      </c>
    </row>
    <row r="7772" spans="1:3" ht="60">
      <c r="A7772" s="311"/>
      <c r="B7772" s="311"/>
      <c r="C7772" s="100" t="s">
        <v>2092</v>
      </c>
    </row>
    <row r="7773" spans="1:3" ht="45.75" thickBot="1">
      <c r="A7773" s="312"/>
      <c r="B7773" s="312"/>
      <c r="C7773" s="95" t="s">
        <v>2093</v>
      </c>
    </row>
    <row r="7774" spans="1:3">
      <c r="A7774" s="310" t="s">
        <v>950</v>
      </c>
      <c r="B7774" s="310" t="s">
        <v>28</v>
      </c>
      <c r="C7774" s="99" t="s">
        <v>951</v>
      </c>
    </row>
    <row r="7775" spans="1:3" ht="180">
      <c r="A7775" s="311"/>
      <c r="B7775" s="311"/>
      <c r="C7775" s="100" t="s">
        <v>3426</v>
      </c>
    </row>
    <row r="7776" spans="1:3" ht="60">
      <c r="A7776" s="311"/>
      <c r="B7776" s="311"/>
      <c r="C7776" s="100" t="s">
        <v>3427</v>
      </c>
    </row>
    <row r="7777" spans="1:3" ht="60">
      <c r="A7777" s="311"/>
      <c r="B7777" s="311"/>
      <c r="C7777" s="100" t="s">
        <v>2092</v>
      </c>
    </row>
    <row r="7778" spans="1:3" ht="45.75" thickBot="1">
      <c r="A7778" s="312"/>
      <c r="B7778" s="312"/>
      <c r="C7778" s="95" t="s">
        <v>2093</v>
      </c>
    </row>
    <row r="7779" spans="1:3">
      <c r="A7779" s="310" t="s">
        <v>952</v>
      </c>
      <c r="B7779" s="310" t="s">
        <v>28</v>
      </c>
      <c r="C7779" s="99" t="s">
        <v>953</v>
      </c>
    </row>
    <row r="7780" spans="1:3" ht="150">
      <c r="A7780" s="311"/>
      <c r="B7780" s="311"/>
      <c r="C7780" s="100" t="s">
        <v>3428</v>
      </c>
    </row>
    <row r="7781" spans="1:3" ht="60">
      <c r="A7781" s="311"/>
      <c r="B7781" s="311"/>
      <c r="C7781" s="100" t="s">
        <v>3429</v>
      </c>
    </row>
    <row r="7782" spans="1:3" ht="45.75" thickBot="1">
      <c r="A7782" s="312"/>
      <c r="B7782" s="312"/>
      <c r="C7782" s="95" t="s">
        <v>2093</v>
      </c>
    </row>
    <row r="7783" spans="1:3">
      <c r="A7783" s="310" t="s">
        <v>954</v>
      </c>
      <c r="B7783" s="310" t="s">
        <v>28</v>
      </c>
      <c r="C7783" s="99" t="s">
        <v>955</v>
      </c>
    </row>
    <row r="7784" spans="1:3" ht="120">
      <c r="A7784" s="311"/>
      <c r="B7784" s="311"/>
      <c r="C7784" s="100" t="s">
        <v>3430</v>
      </c>
    </row>
    <row r="7785" spans="1:3" ht="60">
      <c r="A7785" s="311"/>
      <c r="B7785" s="311"/>
      <c r="C7785" s="100" t="s">
        <v>2092</v>
      </c>
    </row>
    <row r="7786" spans="1:3" ht="45.75" thickBot="1">
      <c r="A7786" s="312"/>
      <c r="B7786" s="312"/>
      <c r="C7786" s="95" t="s">
        <v>2093</v>
      </c>
    </row>
    <row r="7787" spans="1:3">
      <c r="A7787" s="310" t="s">
        <v>956</v>
      </c>
      <c r="B7787" s="310" t="s">
        <v>28</v>
      </c>
      <c r="C7787" s="99" t="s">
        <v>957</v>
      </c>
    </row>
    <row r="7788" spans="1:3" ht="105">
      <c r="A7788" s="311"/>
      <c r="B7788" s="311"/>
      <c r="C7788" s="100" t="s">
        <v>3431</v>
      </c>
    </row>
    <row r="7789" spans="1:3" ht="60">
      <c r="A7789" s="311"/>
      <c r="B7789" s="311"/>
      <c r="C7789" s="100" t="s">
        <v>2092</v>
      </c>
    </row>
    <row r="7790" spans="1:3" ht="45.75" thickBot="1">
      <c r="A7790" s="312"/>
      <c r="B7790" s="312"/>
      <c r="C7790" s="95" t="s">
        <v>2093</v>
      </c>
    </row>
    <row r="7791" spans="1:3">
      <c r="A7791" s="310" t="s">
        <v>958</v>
      </c>
      <c r="B7791" s="310" t="s">
        <v>28</v>
      </c>
      <c r="C7791" s="99" t="s">
        <v>959</v>
      </c>
    </row>
    <row r="7792" spans="1:3" ht="60">
      <c r="A7792" s="311"/>
      <c r="B7792" s="311"/>
      <c r="C7792" s="100" t="s">
        <v>3432</v>
      </c>
    </row>
    <row r="7793" spans="1:3" ht="60">
      <c r="A7793" s="311"/>
      <c r="B7793" s="311"/>
      <c r="C7793" s="100" t="s">
        <v>3433</v>
      </c>
    </row>
    <row r="7794" spans="1:3" ht="60">
      <c r="A7794" s="311"/>
      <c r="B7794" s="311"/>
      <c r="C7794" s="100" t="s">
        <v>3429</v>
      </c>
    </row>
    <row r="7795" spans="1:3" ht="45.75" thickBot="1">
      <c r="A7795" s="312"/>
      <c r="B7795" s="312"/>
      <c r="C7795" s="95" t="s">
        <v>2093</v>
      </c>
    </row>
    <row r="7796" spans="1:3">
      <c r="A7796" s="310" t="s">
        <v>960</v>
      </c>
      <c r="B7796" s="310" t="s">
        <v>28</v>
      </c>
      <c r="C7796" s="99" t="s">
        <v>961</v>
      </c>
    </row>
    <row r="7797" spans="1:3" ht="75">
      <c r="A7797" s="311"/>
      <c r="B7797" s="311"/>
      <c r="C7797" s="100" t="s">
        <v>3434</v>
      </c>
    </row>
    <row r="7798" spans="1:3" ht="60">
      <c r="A7798" s="311"/>
      <c r="B7798" s="311"/>
      <c r="C7798" s="100" t="s">
        <v>3435</v>
      </c>
    </row>
    <row r="7799" spans="1:3" ht="60">
      <c r="A7799" s="311"/>
      <c r="B7799" s="311"/>
      <c r="C7799" s="100" t="s">
        <v>3429</v>
      </c>
    </row>
    <row r="7800" spans="1:3" ht="45.75" thickBot="1">
      <c r="A7800" s="312"/>
      <c r="B7800" s="312"/>
      <c r="C7800" s="95" t="s">
        <v>2093</v>
      </c>
    </row>
    <row r="7801" spans="1:3">
      <c r="A7801" s="310" t="s">
        <v>962</v>
      </c>
      <c r="B7801" s="310" t="s">
        <v>25</v>
      </c>
      <c r="C7801" s="99" t="s">
        <v>963</v>
      </c>
    </row>
    <row r="7802" spans="1:3" ht="120">
      <c r="A7802" s="311"/>
      <c r="B7802" s="311"/>
      <c r="C7802" s="100" t="s">
        <v>3436</v>
      </c>
    </row>
    <row r="7803" spans="1:3" ht="60">
      <c r="A7803" s="311"/>
      <c r="B7803" s="311"/>
      <c r="C7803" s="100" t="s">
        <v>3437</v>
      </c>
    </row>
    <row r="7804" spans="1:3" ht="45.75" thickBot="1">
      <c r="A7804" s="312"/>
      <c r="B7804" s="312"/>
      <c r="C7804" s="95" t="s">
        <v>2093</v>
      </c>
    </row>
    <row r="7805" spans="1:3">
      <c r="A7805" s="310" t="s">
        <v>964</v>
      </c>
      <c r="B7805" s="310" t="s">
        <v>25</v>
      </c>
      <c r="C7805" s="99" t="s">
        <v>965</v>
      </c>
    </row>
    <row r="7806" spans="1:3" ht="105">
      <c r="A7806" s="311"/>
      <c r="B7806" s="311"/>
      <c r="C7806" s="100" t="s">
        <v>3438</v>
      </c>
    </row>
    <row r="7807" spans="1:3" ht="60">
      <c r="A7807" s="311"/>
      <c r="B7807" s="311"/>
      <c r="C7807" s="100" t="s">
        <v>3437</v>
      </c>
    </row>
    <row r="7808" spans="1:3" ht="45.75" thickBot="1">
      <c r="A7808" s="312"/>
      <c r="B7808" s="312"/>
      <c r="C7808" s="95" t="s">
        <v>2093</v>
      </c>
    </row>
    <row r="7809" spans="1:3">
      <c r="A7809" s="310" t="s">
        <v>966</v>
      </c>
      <c r="B7809" s="310" t="s">
        <v>28</v>
      </c>
      <c r="C7809" s="99" t="s">
        <v>967</v>
      </c>
    </row>
    <row r="7810" spans="1:3" ht="105">
      <c r="A7810" s="311"/>
      <c r="B7810" s="311"/>
      <c r="C7810" s="100" t="s">
        <v>3439</v>
      </c>
    </row>
    <row r="7811" spans="1:3" ht="60">
      <c r="A7811" s="311"/>
      <c r="B7811" s="311"/>
      <c r="C7811" s="100" t="s">
        <v>3429</v>
      </c>
    </row>
    <row r="7812" spans="1:3" ht="45.75" thickBot="1">
      <c r="A7812" s="312"/>
      <c r="B7812" s="312"/>
      <c r="C7812" s="95" t="s">
        <v>2093</v>
      </c>
    </row>
    <row r="7813" spans="1:3" ht="30">
      <c r="A7813" s="310" t="s">
        <v>968</v>
      </c>
      <c r="B7813" s="310" t="s">
        <v>28</v>
      </c>
      <c r="C7813" s="99" t="s">
        <v>969</v>
      </c>
    </row>
    <row r="7814" spans="1:3" ht="120">
      <c r="A7814" s="311"/>
      <c r="B7814" s="311"/>
      <c r="C7814" s="100" t="s">
        <v>3440</v>
      </c>
    </row>
    <row r="7815" spans="1:3" ht="60">
      <c r="A7815" s="311"/>
      <c r="B7815" s="311"/>
      <c r="C7815" s="100" t="s">
        <v>3429</v>
      </c>
    </row>
    <row r="7816" spans="1:3" ht="45.75" thickBot="1">
      <c r="A7816" s="312"/>
      <c r="B7816" s="312"/>
      <c r="C7816" s="95" t="s">
        <v>2093</v>
      </c>
    </row>
    <row r="7817" spans="1:3">
      <c r="A7817" s="310" t="s">
        <v>970</v>
      </c>
      <c r="B7817" s="310" t="s">
        <v>25</v>
      </c>
      <c r="C7817" s="99" t="s">
        <v>971</v>
      </c>
    </row>
    <row r="7818" spans="1:3" ht="120">
      <c r="A7818" s="311"/>
      <c r="B7818" s="311"/>
      <c r="C7818" s="100" t="s">
        <v>3441</v>
      </c>
    </row>
    <row r="7819" spans="1:3" ht="60">
      <c r="A7819" s="311"/>
      <c r="B7819" s="311"/>
      <c r="C7819" s="100" t="s">
        <v>3437</v>
      </c>
    </row>
    <row r="7820" spans="1:3" ht="45.75" thickBot="1">
      <c r="A7820" s="312"/>
      <c r="B7820" s="312"/>
      <c r="C7820" s="95" t="s">
        <v>2093</v>
      </c>
    </row>
    <row r="7821" spans="1:3">
      <c r="A7821" s="310" t="s">
        <v>972</v>
      </c>
      <c r="B7821" s="310" t="s">
        <v>25</v>
      </c>
      <c r="C7821" s="99" t="s">
        <v>973</v>
      </c>
    </row>
    <row r="7822" spans="1:3" ht="120">
      <c r="A7822" s="311"/>
      <c r="B7822" s="311"/>
      <c r="C7822" s="100" t="s">
        <v>3442</v>
      </c>
    </row>
    <row r="7823" spans="1:3" ht="60">
      <c r="A7823" s="311"/>
      <c r="B7823" s="311"/>
      <c r="C7823" s="100" t="s">
        <v>2092</v>
      </c>
    </row>
    <row r="7824" spans="1:3" ht="45.75" thickBot="1">
      <c r="A7824" s="312"/>
      <c r="B7824" s="312"/>
      <c r="C7824" s="95" t="s">
        <v>2093</v>
      </c>
    </row>
    <row r="7825" spans="1:3">
      <c r="A7825" s="310" t="s">
        <v>974</v>
      </c>
      <c r="B7825" s="310" t="s">
        <v>28</v>
      </c>
      <c r="C7825" s="99" t="s">
        <v>975</v>
      </c>
    </row>
    <row r="7826" spans="1:3" ht="60">
      <c r="A7826" s="311"/>
      <c r="B7826" s="311"/>
      <c r="C7826" s="100" t="s">
        <v>3443</v>
      </c>
    </row>
    <row r="7827" spans="1:3" ht="60">
      <c r="A7827" s="311"/>
      <c r="B7827" s="311"/>
      <c r="C7827" s="100" t="s">
        <v>3433</v>
      </c>
    </row>
    <row r="7828" spans="1:3" ht="60">
      <c r="A7828" s="311"/>
      <c r="B7828" s="311"/>
      <c r="C7828" s="100" t="s">
        <v>3429</v>
      </c>
    </row>
    <row r="7829" spans="1:3" ht="45.75" thickBot="1">
      <c r="A7829" s="312"/>
      <c r="B7829" s="312"/>
      <c r="C7829" s="95" t="s">
        <v>2093</v>
      </c>
    </row>
    <row r="7830" spans="1:3">
      <c r="A7830" s="310" t="s">
        <v>976</v>
      </c>
      <c r="B7830" s="310" t="s">
        <v>2</v>
      </c>
      <c r="C7830" s="99" t="s">
        <v>977</v>
      </c>
    </row>
    <row r="7831" spans="1:3" ht="90">
      <c r="A7831" s="311"/>
      <c r="B7831" s="311"/>
      <c r="C7831" s="100" t="s">
        <v>3444</v>
      </c>
    </row>
    <row r="7832" spans="1:3" ht="60">
      <c r="A7832" s="311"/>
      <c r="B7832" s="311"/>
      <c r="C7832" s="100" t="s">
        <v>2092</v>
      </c>
    </row>
    <row r="7833" spans="1:3" ht="45.75" thickBot="1">
      <c r="A7833" s="312"/>
      <c r="B7833" s="312"/>
      <c r="C7833" s="95" t="s">
        <v>2093</v>
      </c>
    </row>
    <row r="7834" spans="1:3">
      <c r="A7834" s="310" t="s">
        <v>978</v>
      </c>
      <c r="B7834" s="310" t="s">
        <v>2</v>
      </c>
      <c r="C7834" s="99" t="s">
        <v>979</v>
      </c>
    </row>
    <row r="7835" spans="1:3" ht="90">
      <c r="A7835" s="311"/>
      <c r="B7835" s="311"/>
      <c r="C7835" s="100" t="s">
        <v>3445</v>
      </c>
    </row>
    <row r="7836" spans="1:3" ht="60">
      <c r="A7836" s="311"/>
      <c r="B7836" s="311"/>
      <c r="C7836" s="100" t="s">
        <v>2092</v>
      </c>
    </row>
    <row r="7837" spans="1:3" ht="45.75" thickBot="1">
      <c r="A7837" s="312"/>
      <c r="B7837" s="312"/>
      <c r="C7837" s="95" t="s">
        <v>2093</v>
      </c>
    </row>
    <row r="7838" spans="1:3">
      <c r="A7838" s="310" t="s">
        <v>980</v>
      </c>
      <c r="B7838" s="310" t="s">
        <v>28</v>
      </c>
      <c r="C7838" s="99" t="s">
        <v>981</v>
      </c>
    </row>
    <row r="7839" spans="1:3" ht="105">
      <c r="A7839" s="311"/>
      <c r="B7839" s="311"/>
      <c r="C7839" s="100" t="s">
        <v>3446</v>
      </c>
    </row>
    <row r="7840" spans="1:3" ht="60">
      <c r="A7840" s="311"/>
      <c r="B7840" s="311"/>
      <c r="C7840" s="100" t="s">
        <v>3429</v>
      </c>
    </row>
    <row r="7841" spans="1:3" ht="45.75" thickBot="1">
      <c r="A7841" s="312"/>
      <c r="B7841" s="312"/>
      <c r="C7841" s="95" t="s">
        <v>2093</v>
      </c>
    </row>
    <row r="7842" spans="1:3" ht="30">
      <c r="A7842" s="310" t="s">
        <v>982</v>
      </c>
      <c r="B7842" s="310" t="s">
        <v>28</v>
      </c>
      <c r="C7842" s="99" t="s">
        <v>983</v>
      </c>
    </row>
    <row r="7843" spans="1:3" ht="165">
      <c r="A7843" s="311"/>
      <c r="B7843" s="311"/>
      <c r="C7843" s="100" t="s">
        <v>3447</v>
      </c>
    </row>
    <row r="7844" spans="1:3" ht="60">
      <c r="A7844" s="311"/>
      <c r="B7844" s="311"/>
      <c r="C7844" s="100" t="s">
        <v>3429</v>
      </c>
    </row>
    <row r="7845" spans="1:3" ht="45.75" thickBot="1">
      <c r="A7845" s="312"/>
      <c r="B7845" s="312"/>
      <c r="C7845" s="95" t="s">
        <v>2093</v>
      </c>
    </row>
    <row r="7846" spans="1:3" ht="30">
      <c r="A7846" s="310" t="s">
        <v>984</v>
      </c>
      <c r="B7846" s="310" t="s">
        <v>28</v>
      </c>
      <c r="C7846" s="99" t="s">
        <v>985</v>
      </c>
    </row>
    <row r="7847" spans="1:3" ht="195">
      <c r="A7847" s="311"/>
      <c r="B7847" s="311"/>
      <c r="C7847" s="100" t="s">
        <v>3448</v>
      </c>
    </row>
    <row r="7848" spans="1:3" ht="60">
      <c r="A7848" s="311"/>
      <c r="B7848" s="311"/>
      <c r="C7848" s="100" t="s">
        <v>3429</v>
      </c>
    </row>
    <row r="7849" spans="1:3" ht="45.75" thickBot="1">
      <c r="A7849" s="312"/>
      <c r="B7849" s="312"/>
      <c r="C7849" s="95" t="s">
        <v>2093</v>
      </c>
    </row>
    <row r="7850" spans="1:3">
      <c r="A7850" s="310" t="s">
        <v>987</v>
      </c>
      <c r="B7850" s="310" t="s">
        <v>28</v>
      </c>
      <c r="C7850" s="99" t="s">
        <v>988</v>
      </c>
    </row>
    <row r="7851" spans="1:3" ht="75">
      <c r="A7851" s="311"/>
      <c r="B7851" s="311"/>
      <c r="C7851" s="100" t="s">
        <v>3449</v>
      </c>
    </row>
    <row r="7852" spans="1:3" ht="60">
      <c r="A7852" s="311"/>
      <c r="B7852" s="311"/>
      <c r="C7852" s="100" t="s">
        <v>2092</v>
      </c>
    </row>
    <row r="7853" spans="1:3" ht="45.75" thickBot="1">
      <c r="A7853" s="312"/>
      <c r="B7853" s="312"/>
      <c r="C7853" s="95" t="s">
        <v>2093</v>
      </c>
    </row>
    <row r="7854" spans="1:3">
      <c r="A7854" s="310" t="s">
        <v>989</v>
      </c>
      <c r="B7854" s="310" t="s">
        <v>25</v>
      </c>
      <c r="C7854" s="99" t="s">
        <v>990</v>
      </c>
    </row>
    <row r="7855" spans="1:3" ht="135">
      <c r="A7855" s="311"/>
      <c r="B7855" s="311"/>
      <c r="C7855" s="100" t="s">
        <v>3450</v>
      </c>
    </row>
    <row r="7856" spans="1:3" ht="60">
      <c r="A7856" s="311"/>
      <c r="B7856" s="311"/>
      <c r="C7856" s="100" t="s">
        <v>2092</v>
      </c>
    </row>
    <row r="7857" spans="1:3" ht="45.75" thickBot="1">
      <c r="A7857" s="312"/>
      <c r="B7857" s="312"/>
      <c r="C7857" s="95" t="s">
        <v>2093</v>
      </c>
    </row>
    <row r="7858" spans="1:3" ht="30">
      <c r="A7858" s="310" t="s">
        <v>991</v>
      </c>
      <c r="B7858" s="310" t="s">
        <v>25</v>
      </c>
      <c r="C7858" s="99" t="s">
        <v>992</v>
      </c>
    </row>
    <row r="7859" spans="1:3" ht="75">
      <c r="A7859" s="311"/>
      <c r="B7859" s="311"/>
      <c r="C7859" s="100" t="s">
        <v>3451</v>
      </c>
    </row>
    <row r="7860" spans="1:3">
      <c r="A7860" s="311"/>
      <c r="B7860" s="311"/>
      <c r="C7860" s="99" t="s">
        <v>1346</v>
      </c>
    </row>
    <row r="7861" spans="1:3" ht="45">
      <c r="A7861" s="311"/>
      <c r="B7861" s="311"/>
      <c r="C7861" s="100" t="s">
        <v>1938</v>
      </c>
    </row>
    <row r="7862" spans="1:3" ht="30">
      <c r="A7862" s="311"/>
      <c r="B7862" s="311"/>
      <c r="C7862" s="100" t="s">
        <v>3077</v>
      </c>
    </row>
    <row r="7863" spans="1:3" ht="30">
      <c r="A7863" s="311"/>
      <c r="B7863" s="311"/>
      <c r="C7863" s="100" t="s">
        <v>1350</v>
      </c>
    </row>
    <row r="7864" spans="1:3">
      <c r="A7864" s="311"/>
      <c r="B7864" s="311"/>
      <c r="C7864" s="99" t="s">
        <v>1392</v>
      </c>
    </row>
    <row r="7865" spans="1:3">
      <c r="A7865" s="311"/>
      <c r="B7865" s="311"/>
      <c r="C7865" s="100" t="s">
        <v>1802</v>
      </c>
    </row>
    <row r="7866" spans="1:3">
      <c r="A7866" s="311"/>
      <c r="B7866" s="311"/>
      <c r="C7866" s="100" t="s">
        <v>1804</v>
      </c>
    </row>
    <row r="7867" spans="1:3">
      <c r="A7867" s="311"/>
      <c r="B7867" s="311"/>
      <c r="C7867" s="100" t="s">
        <v>1469</v>
      </c>
    </row>
    <row r="7868" spans="1:3">
      <c r="A7868" s="311"/>
      <c r="B7868" s="311"/>
      <c r="C7868" s="99" t="s">
        <v>1470</v>
      </c>
    </row>
    <row r="7869" spans="1:3">
      <c r="A7869" s="311"/>
      <c r="B7869" s="311"/>
      <c r="C7869" s="100" t="s">
        <v>3452</v>
      </c>
    </row>
    <row r="7870" spans="1:3">
      <c r="A7870" s="311"/>
      <c r="B7870" s="311"/>
      <c r="C7870" s="100" t="s">
        <v>3453</v>
      </c>
    </row>
    <row r="7871" spans="1:3">
      <c r="A7871" s="311"/>
      <c r="B7871" s="311"/>
      <c r="C7871" s="100" t="s">
        <v>3454</v>
      </c>
    </row>
    <row r="7872" spans="1:3">
      <c r="A7872" s="311"/>
      <c r="B7872" s="311"/>
      <c r="C7872" s="99" t="s">
        <v>1355</v>
      </c>
    </row>
    <row r="7873" spans="1:3" ht="90">
      <c r="A7873" s="311"/>
      <c r="B7873" s="311"/>
      <c r="C7873" s="100" t="s">
        <v>3455</v>
      </c>
    </row>
    <row r="7874" spans="1:3">
      <c r="A7874" s="311"/>
      <c r="B7874" s="311"/>
      <c r="C7874" s="99" t="s">
        <v>1357</v>
      </c>
    </row>
    <row r="7875" spans="1:3" ht="45.75" thickBot="1">
      <c r="A7875" s="312"/>
      <c r="B7875" s="312"/>
      <c r="C7875" s="95" t="s">
        <v>1810</v>
      </c>
    </row>
    <row r="7876" spans="1:3" ht="30">
      <c r="A7876" s="310" t="s">
        <v>993</v>
      </c>
      <c r="B7876" s="310" t="s">
        <v>25</v>
      </c>
      <c r="C7876" s="99" t="s">
        <v>994</v>
      </c>
    </row>
    <row r="7877" spans="1:3" ht="75">
      <c r="A7877" s="311"/>
      <c r="B7877" s="311"/>
      <c r="C7877" s="100" t="s">
        <v>3456</v>
      </c>
    </row>
    <row r="7878" spans="1:3">
      <c r="A7878" s="311"/>
      <c r="B7878" s="311"/>
      <c r="C7878" s="99" t="s">
        <v>1346</v>
      </c>
    </row>
    <row r="7879" spans="1:3" ht="45">
      <c r="A7879" s="311"/>
      <c r="B7879" s="311"/>
      <c r="C7879" s="100" t="s">
        <v>1938</v>
      </c>
    </row>
    <row r="7880" spans="1:3" ht="30">
      <c r="A7880" s="311"/>
      <c r="B7880" s="311"/>
      <c r="C7880" s="100" t="s">
        <v>3077</v>
      </c>
    </row>
    <row r="7881" spans="1:3" ht="30">
      <c r="A7881" s="311"/>
      <c r="B7881" s="311"/>
      <c r="C7881" s="100" t="s">
        <v>1350</v>
      </c>
    </row>
    <row r="7882" spans="1:3">
      <c r="A7882" s="311"/>
      <c r="B7882" s="311"/>
      <c r="C7882" s="99" t="s">
        <v>1392</v>
      </c>
    </row>
    <row r="7883" spans="1:3">
      <c r="A7883" s="311"/>
      <c r="B7883" s="311"/>
      <c r="C7883" s="100" t="s">
        <v>1802</v>
      </c>
    </row>
    <row r="7884" spans="1:3">
      <c r="A7884" s="311"/>
      <c r="B7884" s="311"/>
      <c r="C7884" s="100" t="s">
        <v>1804</v>
      </c>
    </row>
    <row r="7885" spans="1:3">
      <c r="A7885" s="311"/>
      <c r="B7885" s="311"/>
      <c r="C7885" s="100" t="s">
        <v>1469</v>
      </c>
    </row>
    <row r="7886" spans="1:3">
      <c r="A7886" s="311"/>
      <c r="B7886" s="311"/>
      <c r="C7886" s="99" t="s">
        <v>1470</v>
      </c>
    </row>
    <row r="7887" spans="1:3">
      <c r="A7887" s="311"/>
      <c r="B7887" s="311"/>
      <c r="C7887" s="100" t="s">
        <v>3452</v>
      </c>
    </row>
    <row r="7888" spans="1:3">
      <c r="A7888" s="311"/>
      <c r="B7888" s="311"/>
      <c r="C7888" s="100" t="s">
        <v>3453</v>
      </c>
    </row>
    <row r="7889" spans="1:3">
      <c r="A7889" s="311"/>
      <c r="B7889" s="311"/>
      <c r="C7889" s="100" t="s">
        <v>3454</v>
      </c>
    </row>
    <row r="7890" spans="1:3">
      <c r="A7890" s="311"/>
      <c r="B7890" s="311"/>
      <c r="C7890" s="99" t="s">
        <v>1355</v>
      </c>
    </row>
    <row r="7891" spans="1:3" ht="90">
      <c r="A7891" s="311"/>
      <c r="B7891" s="311"/>
      <c r="C7891" s="100" t="s">
        <v>3455</v>
      </c>
    </row>
    <row r="7892" spans="1:3">
      <c r="A7892" s="311"/>
      <c r="B7892" s="311"/>
      <c r="C7892" s="99" t="s">
        <v>1357</v>
      </c>
    </row>
    <row r="7893" spans="1:3" ht="45.75" thickBot="1">
      <c r="A7893" s="312"/>
      <c r="B7893" s="312"/>
      <c r="C7893" s="95" t="s">
        <v>1810</v>
      </c>
    </row>
    <row r="7894" spans="1:3">
      <c r="A7894" s="310" t="s">
        <v>995</v>
      </c>
      <c r="B7894" s="310" t="s">
        <v>2</v>
      </c>
      <c r="C7894" s="99" t="s">
        <v>996</v>
      </c>
    </row>
    <row r="7895" spans="1:3" ht="135">
      <c r="A7895" s="311"/>
      <c r="B7895" s="311"/>
      <c r="C7895" s="100" t="s">
        <v>3457</v>
      </c>
    </row>
    <row r="7896" spans="1:3" ht="60">
      <c r="A7896" s="311"/>
      <c r="B7896" s="311"/>
      <c r="C7896" s="100" t="s">
        <v>2092</v>
      </c>
    </row>
    <row r="7897" spans="1:3" ht="45.75" thickBot="1">
      <c r="A7897" s="312"/>
      <c r="B7897" s="312"/>
      <c r="C7897" s="95" t="s">
        <v>2093</v>
      </c>
    </row>
    <row r="7898" spans="1:3">
      <c r="A7898" s="310" t="s">
        <v>997</v>
      </c>
      <c r="B7898" s="310" t="s">
        <v>2</v>
      </c>
      <c r="C7898" s="99" t="s">
        <v>998</v>
      </c>
    </row>
    <row r="7899" spans="1:3" ht="135">
      <c r="A7899" s="311"/>
      <c r="B7899" s="311"/>
      <c r="C7899" s="100" t="s">
        <v>3458</v>
      </c>
    </row>
    <row r="7900" spans="1:3" ht="60">
      <c r="A7900" s="311"/>
      <c r="B7900" s="311"/>
      <c r="C7900" s="100" t="s">
        <v>2092</v>
      </c>
    </row>
    <row r="7901" spans="1:3" ht="45.75" thickBot="1">
      <c r="A7901" s="312"/>
      <c r="B7901" s="312"/>
      <c r="C7901" s="95" t="s">
        <v>2093</v>
      </c>
    </row>
    <row r="7902" spans="1:3">
      <c r="A7902" s="310" t="s">
        <v>999</v>
      </c>
      <c r="B7902" s="310" t="s">
        <v>2</v>
      </c>
      <c r="C7902" s="99" t="s">
        <v>1000</v>
      </c>
    </row>
    <row r="7903" spans="1:3" ht="75">
      <c r="A7903" s="311"/>
      <c r="B7903" s="311"/>
      <c r="C7903" s="100" t="s">
        <v>3459</v>
      </c>
    </row>
    <row r="7904" spans="1:3" ht="60">
      <c r="A7904" s="311"/>
      <c r="B7904" s="311"/>
      <c r="C7904" s="100" t="s">
        <v>2092</v>
      </c>
    </row>
    <row r="7905" spans="1:3" ht="45.75" thickBot="1">
      <c r="A7905" s="312"/>
      <c r="B7905" s="312"/>
      <c r="C7905" s="95" t="s">
        <v>2093</v>
      </c>
    </row>
    <row r="7906" spans="1:3">
      <c r="A7906" s="310" t="s">
        <v>1001</v>
      </c>
      <c r="B7906" s="310" t="s">
        <v>28</v>
      </c>
      <c r="C7906" s="99" t="s">
        <v>1002</v>
      </c>
    </row>
    <row r="7907" spans="1:3" ht="75">
      <c r="A7907" s="311"/>
      <c r="B7907" s="311"/>
      <c r="C7907" s="100" t="s">
        <v>3460</v>
      </c>
    </row>
    <row r="7908" spans="1:3" ht="60">
      <c r="A7908" s="311"/>
      <c r="B7908" s="311"/>
      <c r="C7908" s="100" t="s">
        <v>2092</v>
      </c>
    </row>
    <row r="7909" spans="1:3" ht="45.75" thickBot="1">
      <c r="A7909" s="312"/>
      <c r="B7909" s="312"/>
      <c r="C7909" s="95" t="s">
        <v>2093</v>
      </c>
    </row>
    <row r="7910" spans="1:3">
      <c r="A7910" s="310" t="s">
        <v>1003</v>
      </c>
      <c r="B7910" s="310" t="s">
        <v>28</v>
      </c>
      <c r="C7910" s="99" t="s">
        <v>1004</v>
      </c>
    </row>
    <row r="7911" spans="1:3" ht="90">
      <c r="A7911" s="311"/>
      <c r="B7911" s="311"/>
      <c r="C7911" s="100" t="s">
        <v>3461</v>
      </c>
    </row>
    <row r="7912" spans="1:3" ht="30">
      <c r="A7912" s="311"/>
      <c r="B7912" s="311"/>
      <c r="C7912" s="100" t="s">
        <v>3462</v>
      </c>
    </row>
    <row r="7913" spans="1:3" ht="60">
      <c r="A7913" s="311"/>
      <c r="B7913" s="311"/>
      <c r="C7913" s="100" t="s">
        <v>3463</v>
      </c>
    </row>
    <row r="7914" spans="1:3" ht="45.75" thickBot="1">
      <c r="A7914" s="312"/>
      <c r="B7914" s="312"/>
      <c r="C7914" s="95" t="s">
        <v>2093</v>
      </c>
    </row>
    <row r="7915" spans="1:3">
      <c r="A7915" s="310" t="s">
        <v>1005</v>
      </c>
      <c r="B7915" s="310" t="s">
        <v>28</v>
      </c>
      <c r="C7915" s="99" t="s">
        <v>1006</v>
      </c>
    </row>
    <row r="7916" spans="1:3" ht="120">
      <c r="A7916" s="311"/>
      <c r="B7916" s="311"/>
      <c r="C7916" s="100" t="s">
        <v>3464</v>
      </c>
    </row>
    <row r="7917" spans="1:3" ht="60">
      <c r="A7917" s="311"/>
      <c r="B7917" s="311"/>
      <c r="C7917" s="100" t="s">
        <v>2092</v>
      </c>
    </row>
    <row r="7918" spans="1:3" ht="45.75" thickBot="1">
      <c r="A7918" s="312"/>
      <c r="B7918" s="312"/>
      <c r="C7918" s="95" t="s">
        <v>2093</v>
      </c>
    </row>
    <row r="7919" spans="1:3">
      <c r="A7919" s="310" t="s">
        <v>1007</v>
      </c>
      <c r="B7919" s="310" t="s">
        <v>28</v>
      </c>
      <c r="C7919" s="99" t="s">
        <v>1008</v>
      </c>
    </row>
    <row r="7920" spans="1:3" ht="75">
      <c r="A7920" s="311"/>
      <c r="B7920" s="311"/>
      <c r="C7920" s="100" t="s">
        <v>3465</v>
      </c>
    </row>
    <row r="7921" spans="1:3" ht="60">
      <c r="A7921" s="311"/>
      <c r="B7921" s="311"/>
      <c r="C7921" s="100" t="s">
        <v>2092</v>
      </c>
    </row>
    <row r="7922" spans="1:3" ht="45.75" thickBot="1">
      <c r="A7922" s="312"/>
      <c r="B7922" s="312"/>
      <c r="C7922" s="95" t="s">
        <v>2093</v>
      </c>
    </row>
    <row r="7923" spans="1:3">
      <c r="A7923" s="310" t="s">
        <v>1009</v>
      </c>
      <c r="B7923" s="310" t="s">
        <v>25</v>
      </c>
      <c r="C7923" s="99" t="s">
        <v>1010</v>
      </c>
    </row>
    <row r="7924" spans="1:3" ht="120">
      <c r="A7924" s="311"/>
      <c r="B7924" s="311"/>
      <c r="C7924" s="100" t="s">
        <v>3466</v>
      </c>
    </row>
    <row r="7925" spans="1:3" ht="60">
      <c r="A7925" s="311"/>
      <c r="B7925" s="311"/>
      <c r="C7925" s="100" t="s">
        <v>2092</v>
      </c>
    </row>
    <row r="7926" spans="1:3" ht="45.75" thickBot="1">
      <c r="A7926" s="312"/>
      <c r="B7926" s="312"/>
      <c r="C7926" s="95" t="s">
        <v>2093</v>
      </c>
    </row>
    <row r="7927" spans="1:3">
      <c r="A7927" s="310" t="s">
        <v>1011</v>
      </c>
      <c r="B7927" s="310" t="s">
        <v>2</v>
      </c>
      <c r="C7927" s="99" t="s">
        <v>1012</v>
      </c>
    </row>
    <row r="7928" spans="1:3" ht="120">
      <c r="A7928" s="311"/>
      <c r="B7928" s="311"/>
      <c r="C7928" s="100" t="s">
        <v>3467</v>
      </c>
    </row>
    <row r="7929" spans="1:3" ht="60">
      <c r="A7929" s="311"/>
      <c r="B7929" s="311"/>
      <c r="C7929" s="100" t="s">
        <v>2092</v>
      </c>
    </row>
    <row r="7930" spans="1:3" ht="45.75" thickBot="1">
      <c r="A7930" s="312"/>
      <c r="B7930" s="312"/>
      <c r="C7930" s="95" t="s">
        <v>2093</v>
      </c>
    </row>
    <row r="7931" spans="1:3">
      <c r="A7931" s="310" t="s">
        <v>1013</v>
      </c>
      <c r="B7931" s="310" t="s">
        <v>2</v>
      </c>
      <c r="C7931" s="99" t="s">
        <v>1014</v>
      </c>
    </row>
    <row r="7932" spans="1:3" ht="75">
      <c r="A7932" s="311"/>
      <c r="B7932" s="311"/>
      <c r="C7932" s="100" t="s">
        <v>3468</v>
      </c>
    </row>
    <row r="7933" spans="1:3" ht="60">
      <c r="A7933" s="311"/>
      <c r="B7933" s="311"/>
      <c r="C7933" s="100" t="s">
        <v>2092</v>
      </c>
    </row>
    <row r="7934" spans="1:3" ht="45.75" thickBot="1">
      <c r="A7934" s="312"/>
      <c r="B7934" s="312"/>
      <c r="C7934" s="95" t="s">
        <v>2093</v>
      </c>
    </row>
    <row r="7935" spans="1:3">
      <c r="A7935" s="310" t="s">
        <v>1015</v>
      </c>
      <c r="B7935" s="310" t="s">
        <v>28</v>
      </c>
      <c r="C7935" s="99" t="s">
        <v>1016</v>
      </c>
    </row>
    <row r="7936" spans="1:3" ht="120">
      <c r="A7936" s="311"/>
      <c r="B7936" s="311"/>
      <c r="C7936" s="100" t="s">
        <v>3469</v>
      </c>
    </row>
    <row r="7937" spans="1:3" ht="60">
      <c r="A7937" s="311"/>
      <c r="B7937" s="311"/>
      <c r="C7937" s="100" t="s">
        <v>2092</v>
      </c>
    </row>
    <row r="7938" spans="1:3" ht="45.75" thickBot="1">
      <c r="A7938" s="312"/>
      <c r="B7938" s="312"/>
      <c r="C7938" s="95" t="s">
        <v>2093</v>
      </c>
    </row>
    <row r="7939" spans="1:3" ht="30">
      <c r="A7939" s="310" t="s">
        <v>1017</v>
      </c>
      <c r="B7939" s="310" t="s">
        <v>25</v>
      </c>
      <c r="C7939" s="99" t="s">
        <v>1018</v>
      </c>
    </row>
    <row r="7940" spans="1:3" ht="90">
      <c r="A7940" s="311"/>
      <c r="B7940" s="311"/>
      <c r="C7940" s="100" t="s">
        <v>3470</v>
      </c>
    </row>
    <row r="7941" spans="1:3" ht="45">
      <c r="A7941" s="311"/>
      <c r="B7941" s="311"/>
      <c r="C7941" s="100" t="s">
        <v>3471</v>
      </c>
    </row>
    <row r="7942" spans="1:3" ht="90">
      <c r="A7942" s="311"/>
      <c r="B7942" s="311"/>
      <c r="C7942" s="100" t="s">
        <v>3472</v>
      </c>
    </row>
    <row r="7943" spans="1:3">
      <c r="A7943" s="311"/>
      <c r="B7943" s="311"/>
      <c r="C7943" s="100" t="s">
        <v>1775</v>
      </c>
    </row>
    <row r="7944" spans="1:3" ht="75.75" thickBot="1">
      <c r="A7944" s="312"/>
      <c r="B7944" s="312"/>
      <c r="C7944" s="95" t="s">
        <v>1776</v>
      </c>
    </row>
    <row r="7945" spans="1:3" ht="30">
      <c r="A7945" s="310" t="s">
        <v>1019</v>
      </c>
      <c r="B7945" s="310" t="s">
        <v>2</v>
      </c>
      <c r="C7945" s="99" t="s">
        <v>1020</v>
      </c>
    </row>
    <row r="7946" spans="1:3" ht="60">
      <c r="A7946" s="311"/>
      <c r="B7946" s="311"/>
      <c r="C7946" s="100" t="s">
        <v>3473</v>
      </c>
    </row>
    <row r="7947" spans="1:3">
      <c r="A7947" s="311"/>
      <c r="B7947" s="311"/>
      <c r="C7947" s="99" t="s">
        <v>1346</v>
      </c>
    </row>
    <row r="7948" spans="1:3" ht="45">
      <c r="A7948" s="311"/>
      <c r="B7948" s="311"/>
      <c r="C7948" s="100" t="s">
        <v>1938</v>
      </c>
    </row>
    <row r="7949" spans="1:3" ht="30">
      <c r="A7949" s="311"/>
      <c r="B7949" s="311"/>
      <c r="C7949" s="100" t="s">
        <v>3077</v>
      </c>
    </row>
    <row r="7950" spans="1:3" ht="30">
      <c r="A7950" s="311"/>
      <c r="B7950" s="311"/>
      <c r="C7950" s="100" t="s">
        <v>1350</v>
      </c>
    </row>
    <row r="7951" spans="1:3">
      <c r="A7951" s="311"/>
      <c r="B7951" s="311"/>
      <c r="C7951" s="99" t="s">
        <v>1392</v>
      </c>
    </row>
    <row r="7952" spans="1:3">
      <c r="A7952" s="311"/>
      <c r="B7952" s="311"/>
      <c r="C7952" s="100" t="s">
        <v>3078</v>
      </c>
    </row>
    <row r="7953" spans="1:3">
      <c r="A7953" s="311"/>
      <c r="B7953" s="311"/>
      <c r="C7953" s="100" t="s">
        <v>3079</v>
      </c>
    </row>
    <row r="7954" spans="1:3">
      <c r="A7954" s="311"/>
      <c r="B7954" s="311"/>
      <c r="C7954" s="100" t="s">
        <v>3099</v>
      </c>
    </row>
    <row r="7955" spans="1:3">
      <c r="A7955" s="311"/>
      <c r="B7955" s="311"/>
      <c r="C7955" s="100" t="s">
        <v>1469</v>
      </c>
    </row>
    <row r="7956" spans="1:3">
      <c r="A7956" s="311"/>
      <c r="B7956" s="311"/>
      <c r="C7956" s="99" t="s">
        <v>1355</v>
      </c>
    </row>
    <row r="7957" spans="1:3" ht="90">
      <c r="A7957" s="311"/>
      <c r="B7957" s="311"/>
      <c r="C7957" s="100" t="s">
        <v>3474</v>
      </c>
    </row>
    <row r="7958" spans="1:3">
      <c r="A7958" s="311"/>
      <c r="B7958" s="311"/>
      <c r="C7958" s="99" t="s">
        <v>1357</v>
      </c>
    </row>
    <row r="7959" spans="1:3" ht="45.75" thickBot="1">
      <c r="A7959" s="312"/>
      <c r="B7959" s="312"/>
      <c r="C7959" s="95" t="s">
        <v>1810</v>
      </c>
    </row>
    <row r="7960" spans="1:3" ht="30">
      <c r="A7960" s="310" t="s">
        <v>1021</v>
      </c>
      <c r="B7960" s="310" t="s">
        <v>2</v>
      </c>
      <c r="C7960" s="99" t="s">
        <v>1022</v>
      </c>
    </row>
    <row r="7961" spans="1:3" ht="60">
      <c r="A7961" s="311"/>
      <c r="B7961" s="311"/>
      <c r="C7961" s="100" t="s">
        <v>3475</v>
      </c>
    </row>
    <row r="7962" spans="1:3">
      <c r="A7962" s="311"/>
      <c r="B7962" s="311"/>
      <c r="C7962" s="99" t="s">
        <v>1346</v>
      </c>
    </row>
    <row r="7963" spans="1:3" ht="45">
      <c r="A7963" s="311"/>
      <c r="B7963" s="311"/>
      <c r="C7963" s="100" t="s">
        <v>1938</v>
      </c>
    </row>
    <row r="7964" spans="1:3" ht="30">
      <c r="A7964" s="311"/>
      <c r="B7964" s="311"/>
      <c r="C7964" s="100" t="s">
        <v>3077</v>
      </c>
    </row>
    <row r="7965" spans="1:3" ht="30">
      <c r="A7965" s="311"/>
      <c r="B7965" s="311"/>
      <c r="C7965" s="100" t="s">
        <v>1350</v>
      </c>
    </row>
    <row r="7966" spans="1:3">
      <c r="A7966" s="311"/>
      <c r="B7966" s="311"/>
      <c r="C7966" s="99" t="s">
        <v>1392</v>
      </c>
    </row>
    <row r="7967" spans="1:3">
      <c r="A7967" s="311"/>
      <c r="B7967" s="311"/>
      <c r="C7967" s="100" t="s">
        <v>3078</v>
      </c>
    </row>
    <row r="7968" spans="1:3">
      <c r="A7968" s="311"/>
      <c r="B7968" s="311"/>
      <c r="C7968" s="100" t="s">
        <v>3079</v>
      </c>
    </row>
    <row r="7969" spans="1:3">
      <c r="A7969" s="311"/>
      <c r="B7969" s="311"/>
      <c r="C7969" s="100" t="s">
        <v>3099</v>
      </c>
    </row>
    <row r="7970" spans="1:3">
      <c r="A7970" s="311"/>
      <c r="B7970" s="311"/>
      <c r="C7970" s="100" t="s">
        <v>1469</v>
      </c>
    </row>
    <row r="7971" spans="1:3">
      <c r="A7971" s="311"/>
      <c r="B7971" s="311"/>
      <c r="C7971" s="99" t="s">
        <v>1355</v>
      </c>
    </row>
    <row r="7972" spans="1:3" ht="90">
      <c r="A7972" s="311"/>
      <c r="B7972" s="311"/>
      <c r="C7972" s="100" t="s">
        <v>3474</v>
      </c>
    </row>
    <row r="7973" spans="1:3">
      <c r="A7973" s="311"/>
      <c r="B7973" s="311"/>
      <c r="C7973" s="99" t="s">
        <v>1357</v>
      </c>
    </row>
    <row r="7974" spans="1:3" ht="45.75" thickBot="1">
      <c r="A7974" s="312"/>
      <c r="B7974" s="312"/>
      <c r="C7974" s="95" t="s">
        <v>1810</v>
      </c>
    </row>
    <row r="7975" spans="1:3" ht="30">
      <c r="A7975" s="310" t="s">
        <v>1023</v>
      </c>
      <c r="B7975" s="310" t="s">
        <v>2</v>
      </c>
      <c r="C7975" s="99" t="s">
        <v>1024</v>
      </c>
    </row>
    <row r="7976" spans="1:3" ht="60">
      <c r="A7976" s="311"/>
      <c r="B7976" s="311"/>
      <c r="C7976" s="100" t="s">
        <v>3476</v>
      </c>
    </row>
    <row r="7977" spans="1:3">
      <c r="A7977" s="311"/>
      <c r="B7977" s="311"/>
      <c r="C7977" s="99" t="s">
        <v>1346</v>
      </c>
    </row>
    <row r="7978" spans="1:3" ht="45">
      <c r="A7978" s="311"/>
      <c r="B7978" s="311"/>
      <c r="C7978" s="100" t="s">
        <v>1938</v>
      </c>
    </row>
    <row r="7979" spans="1:3" ht="30">
      <c r="A7979" s="311"/>
      <c r="B7979" s="311"/>
      <c r="C7979" s="100" t="s">
        <v>3077</v>
      </c>
    </row>
    <row r="7980" spans="1:3" ht="30">
      <c r="A7980" s="311"/>
      <c r="B7980" s="311"/>
      <c r="C7980" s="100" t="s">
        <v>1350</v>
      </c>
    </row>
    <row r="7981" spans="1:3">
      <c r="A7981" s="311"/>
      <c r="B7981" s="311"/>
      <c r="C7981" s="99" t="s">
        <v>1392</v>
      </c>
    </row>
    <row r="7982" spans="1:3">
      <c r="A7982" s="311"/>
      <c r="B7982" s="311"/>
      <c r="C7982" s="100" t="s">
        <v>3078</v>
      </c>
    </row>
    <row r="7983" spans="1:3">
      <c r="A7983" s="311"/>
      <c r="B7983" s="311"/>
      <c r="C7983" s="100" t="s">
        <v>3079</v>
      </c>
    </row>
    <row r="7984" spans="1:3">
      <c r="A7984" s="311"/>
      <c r="B7984" s="311"/>
      <c r="C7984" s="100" t="s">
        <v>3099</v>
      </c>
    </row>
    <row r="7985" spans="1:3">
      <c r="A7985" s="311"/>
      <c r="B7985" s="311"/>
      <c r="C7985" s="100" t="s">
        <v>1469</v>
      </c>
    </row>
    <row r="7986" spans="1:3">
      <c r="A7986" s="311"/>
      <c r="B7986" s="311"/>
      <c r="C7986" s="99" t="s">
        <v>1355</v>
      </c>
    </row>
    <row r="7987" spans="1:3" ht="90">
      <c r="A7987" s="311"/>
      <c r="B7987" s="311"/>
      <c r="C7987" s="100" t="s">
        <v>3474</v>
      </c>
    </row>
    <row r="7988" spans="1:3">
      <c r="A7988" s="311"/>
      <c r="B7988" s="311"/>
      <c r="C7988" s="99" t="s">
        <v>1357</v>
      </c>
    </row>
    <row r="7989" spans="1:3" ht="45.75" thickBot="1">
      <c r="A7989" s="312"/>
      <c r="B7989" s="312"/>
      <c r="C7989" s="95" t="s">
        <v>1810</v>
      </c>
    </row>
    <row r="7990" spans="1:3" ht="30">
      <c r="A7990" s="310" t="s">
        <v>1025</v>
      </c>
      <c r="B7990" s="310" t="s">
        <v>2</v>
      </c>
      <c r="C7990" s="99" t="s">
        <v>1026</v>
      </c>
    </row>
    <row r="7991" spans="1:3" ht="60">
      <c r="A7991" s="311"/>
      <c r="B7991" s="311"/>
      <c r="C7991" s="100" t="s">
        <v>3477</v>
      </c>
    </row>
    <row r="7992" spans="1:3">
      <c r="A7992" s="311"/>
      <c r="B7992" s="311"/>
      <c r="C7992" s="99" t="s">
        <v>1346</v>
      </c>
    </row>
    <row r="7993" spans="1:3" ht="45">
      <c r="A7993" s="311"/>
      <c r="B7993" s="311"/>
      <c r="C7993" s="100" t="s">
        <v>1938</v>
      </c>
    </row>
    <row r="7994" spans="1:3" ht="30">
      <c r="A7994" s="311"/>
      <c r="B7994" s="311"/>
      <c r="C7994" s="100" t="s">
        <v>3077</v>
      </c>
    </row>
    <row r="7995" spans="1:3" ht="30">
      <c r="A7995" s="311"/>
      <c r="B7995" s="311"/>
      <c r="C7995" s="100" t="s">
        <v>1350</v>
      </c>
    </row>
    <row r="7996" spans="1:3">
      <c r="A7996" s="311"/>
      <c r="B7996" s="311"/>
      <c r="C7996" s="99" t="s">
        <v>1392</v>
      </c>
    </row>
    <row r="7997" spans="1:3">
      <c r="A7997" s="311"/>
      <c r="B7997" s="311"/>
      <c r="C7997" s="100" t="s">
        <v>3078</v>
      </c>
    </row>
    <row r="7998" spans="1:3">
      <c r="A7998" s="311"/>
      <c r="B7998" s="311"/>
      <c r="C7998" s="100" t="s">
        <v>3079</v>
      </c>
    </row>
    <row r="7999" spans="1:3">
      <c r="A7999" s="311"/>
      <c r="B7999" s="311"/>
      <c r="C7999" s="100" t="s">
        <v>3099</v>
      </c>
    </row>
    <row r="8000" spans="1:3">
      <c r="A8000" s="311"/>
      <c r="B8000" s="311"/>
      <c r="C8000" s="100" t="s">
        <v>1469</v>
      </c>
    </row>
    <row r="8001" spans="1:3">
      <c r="A8001" s="311"/>
      <c r="B8001" s="311"/>
      <c r="C8001" s="99" t="s">
        <v>1355</v>
      </c>
    </row>
    <row r="8002" spans="1:3" ht="90">
      <c r="A8002" s="311"/>
      <c r="B8002" s="311"/>
      <c r="C8002" s="100" t="s">
        <v>3474</v>
      </c>
    </row>
    <row r="8003" spans="1:3">
      <c r="A8003" s="311"/>
      <c r="B8003" s="311"/>
      <c r="C8003" s="99" t="s">
        <v>1357</v>
      </c>
    </row>
    <row r="8004" spans="1:3" ht="45.75" thickBot="1">
      <c r="A8004" s="312"/>
      <c r="B8004" s="312"/>
      <c r="C8004" s="95" t="s">
        <v>1810</v>
      </c>
    </row>
    <row r="8005" spans="1:3" ht="30">
      <c r="A8005" s="310" t="s">
        <v>1027</v>
      </c>
      <c r="B8005" s="310" t="s">
        <v>25</v>
      </c>
      <c r="C8005" s="99" t="s">
        <v>1028</v>
      </c>
    </row>
    <row r="8006" spans="1:3" ht="195">
      <c r="A8006" s="311"/>
      <c r="B8006" s="311"/>
      <c r="C8006" s="100" t="s">
        <v>3478</v>
      </c>
    </row>
    <row r="8007" spans="1:3">
      <c r="A8007" s="311"/>
      <c r="B8007" s="311"/>
      <c r="C8007" s="99" t="s">
        <v>1346</v>
      </c>
    </row>
    <row r="8008" spans="1:3" ht="45">
      <c r="A8008" s="311"/>
      <c r="B8008" s="311"/>
      <c r="C8008" s="100" t="s">
        <v>1938</v>
      </c>
    </row>
    <row r="8009" spans="1:3" ht="30">
      <c r="A8009" s="311"/>
      <c r="B8009" s="311"/>
      <c r="C8009" s="100" t="s">
        <v>3077</v>
      </c>
    </row>
    <row r="8010" spans="1:3" ht="30">
      <c r="A8010" s="311"/>
      <c r="B8010" s="311"/>
      <c r="C8010" s="100" t="s">
        <v>1350</v>
      </c>
    </row>
    <row r="8011" spans="1:3">
      <c r="A8011" s="311"/>
      <c r="B8011" s="311"/>
      <c r="C8011" s="99" t="s">
        <v>1392</v>
      </c>
    </row>
    <row r="8012" spans="1:3">
      <c r="A8012" s="311"/>
      <c r="B8012" s="311"/>
      <c r="C8012" s="100" t="s">
        <v>3078</v>
      </c>
    </row>
    <row r="8013" spans="1:3">
      <c r="A8013" s="311"/>
      <c r="B8013" s="311"/>
      <c r="C8013" s="100" t="s">
        <v>3079</v>
      </c>
    </row>
    <row r="8014" spans="1:3">
      <c r="A8014" s="311"/>
      <c r="B8014" s="311"/>
      <c r="C8014" s="100" t="s">
        <v>3099</v>
      </c>
    </row>
    <row r="8015" spans="1:3">
      <c r="A8015" s="311"/>
      <c r="B8015" s="311"/>
      <c r="C8015" s="100" t="s">
        <v>1469</v>
      </c>
    </row>
    <row r="8016" spans="1:3">
      <c r="A8016" s="311"/>
      <c r="B8016" s="311"/>
      <c r="C8016" s="99" t="s">
        <v>1355</v>
      </c>
    </row>
    <row r="8017" spans="1:3" ht="90">
      <c r="A8017" s="311"/>
      <c r="B8017" s="311"/>
      <c r="C8017" s="100" t="s">
        <v>3101</v>
      </c>
    </row>
    <row r="8018" spans="1:3">
      <c r="A8018" s="311"/>
      <c r="B8018" s="311"/>
      <c r="C8018" s="99" t="s">
        <v>1357</v>
      </c>
    </row>
    <row r="8019" spans="1:3" ht="45.75" thickBot="1">
      <c r="A8019" s="312"/>
      <c r="B8019" s="312"/>
      <c r="C8019" s="95" t="s">
        <v>1810</v>
      </c>
    </row>
    <row r="8020" spans="1:3" ht="30">
      <c r="A8020" s="310" t="s">
        <v>1029</v>
      </c>
      <c r="B8020" s="310" t="s">
        <v>25</v>
      </c>
      <c r="C8020" s="99" t="s">
        <v>1030</v>
      </c>
    </row>
    <row r="8021" spans="1:3" ht="75">
      <c r="A8021" s="311"/>
      <c r="B8021" s="311"/>
      <c r="C8021" s="100" t="s">
        <v>3479</v>
      </c>
    </row>
    <row r="8022" spans="1:3">
      <c r="A8022" s="311"/>
      <c r="B8022" s="311"/>
      <c r="C8022" s="99" t="s">
        <v>1346</v>
      </c>
    </row>
    <row r="8023" spans="1:3" ht="45">
      <c r="A8023" s="311"/>
      <c r="B8023" s="311"/>
      <c r="C8023" s="100" t="s">
        <v>1938</v>
      </c>
    </row>
    <row r="8024" spans="1:3" ht="30">
      <c r="A8024" s="311"/>
      <c r="B8024" s="311"/>
      <c r="C8024" s="100" t="s">
        <v>3077</v>
      </c>
    </row>
    <row r="8025" spans="1:3" ht="30">
      <c r="A8025" s="311"/>
      <c r="B8025" s="311"/>
      <c r="C8025" s="100" t="s">
        <v>1350</v>
      </c>
    </row>
    <row r="8026" spans="1:3">
      <c r="A8026" s="311"/>
      <c r="B8026" s="311"/>
      <c r="C8026" s="99" t="s">
        <v>1392</v>
      </c>
    </row>
    <row r="8027" spans="1:3">
      <c r="A8027" s="311"/>
      <c r="B8027" s="311"/>
      <c r="C8027" s="100" t="s">
        <v>3078</v>
      </c>
    </row>
    <row r="8028" spans="1:3">
      <c r="A8028" s="311"/>
      <c r="B8028" s="311"/>
      <c r="C8028" s="100" t="s">
        <v>3079</v>
      </c>
    </row>
    <row r="8029" spans="1:3">
      <c r="A8029" s="311"/>
      <c r="B8029" s="311"/>
      <c r="C8029" s="100" t="s">
        <v>3099</v>
      </c>
    </row>
    <row r="8030" spans="1:3">
      <c r="A8030" s="311"/>
      <c r="B8030" s="311"/>
      <c r="C8030" s="100" t="s">
        <v>1469</v>
      </c>
    </row>
    <row r="8031" spans="1:3">
      <c r="A8031" s="311"/>
      <c r="B8031" s="311"/>
      <c r="C8031" s="99" t="s">
        <v>1355</v>
      </c>
    </row>
    <row r="8032" spans="1:3" ht="90">
      <c r="A8032" s="311"/>
      <c r="B8032" s="311"/>
      <c r="C8032" s="100" t="s">
        <v>3101</v>
      </c>
    </row>
    <row r="8033" spans="1:3">
      <c r="A8033" s="311"/>
      <c r="B8033" s="311"/>
      <c r="C8033" s="99" t="s">
        <v>1357</v>
      </c>
    </row>
    <row r="8034" spans="1:3" ht="45.75" thickBot="1">
      <c r="A8034" s="312"/>
      <c r="B8034" s="312"/>
      <c r="C8034" s="95" t="s">
        <v>1810</v>
      </c>
    </row>
    <row r="8035" spans="1:3" ht="30">
      <c r="A8035" s="310" t="s">
        <v>1031</v>
      </c>
      <c r="B8035" s="310" t="s">
        <v>25</v>
      </c>
      <c r="C8035" s="99" t="s">
        <v>1032</v>
      </c>
    </row>
    <row r="8036" spans="1:3" ht="75">
      <c r="A8036" s="311"/>
      <c r="B8036" s="311"/>
      <c r="C8036" s="100" t="s">
        <v>3480</v>
      </c>
    </row>
    <row r="8037" spans="1:3">
      <c r="A8037" s="311"/>
      <c r="B8037" s="311"/>
      <c r="C8037" s="99" t="s">
        <v>1346</v>
      </c>
    </row>
    <row r="8038" spans="1:3" ht="45">
      <c r="A8038" s="311"/>
      <c r="B8038" s="311"/>
      <c r="C8038" s="100" t="s">
        <v>1938</v>
      </c>
    </row>
    <row r="8039" spans="1:3" ht="30">
      <c r="A8039" s="311"/>
      <c r="B8039" s="311"/>
      <c r="C8039" s="100" t="s">
        <v>3077</v>
      </c>
    </row>
    <row r="8040" spans="1:3" ht="30">
      <c r="A8040" s="311"/>
      <c r="B8040" s="311"/>
      <c r="C8040" s="100" t="s">
        <v>1350</v>
      </c>
    </row>
    <row r="8041" spans="1:3">
      <c r="A8041" s="311"/>
      <c r="B8041" s="311"/>
      <c r="C8041" s="99" t="s">
        <v>1392</v>
      </c>
    </row>
    <row r="8042" spans="1:3">
      <c r="A8042" s="311"/>
      <c r="B8042" s="311"/>
      <c r="C8042" s="100" t="s">
        <v>3078</v>
      </c>
    </row>
    <row r="8043" spans="1:3">
      <c r="A8043" s="311"/>
      <c r="B8043" s="311"/>
      <c r="C8043" s="100" t="s">
        <v>3079</v>
      </c>
    </row>
    <row r="8044" spans="1:3">
      <c r="A8044" s="311"/>
      <c r="B8044" s="311"/>
      <c r="C8044" s="100" t="s">
        <v>3099</v>
      </c>
    </row>
    <row r="8045" spans="1:3">
      <c r="A8045" s="311"/>
      <c r="B8045" s="311"/>
      <c r="C8045" s="100" t="s">
        <v>1469</v>
      </c>
    </row>
    <row r="8046" spans="1:3">
      <c r="A8046" s="311"/>
      <c r="B8046" s="311"/>
      <c r="C8046" s="99" t="s">
        <v>1355</v>
      </c>
    </row>
    <row r="8047" spans="1:3" ht="90">
      <c r="A8047" s="311"/>
      <c r="B8047" s="311"/>
      <c r="C8047" s="100" t="s">
        <v>3101</v>
      </c>
    </row>
    <row r="8048" spans="1:3">
      <c r="A8048" s="311"/>
      <c r="B8048" s="311"/>
      <c r="C8048" s="99" t="s">
        <v>1357</v>
      </c>
    </row>
    <row r="8049" spans="1:3" ht="45.75" thickBot="1">
      <c r="A8049" s="312"/>
      <c r="B8049" s="312"/>
      <c r="C8049" s="95" t="s">
        <v>1810</v>
      </c>
    </row>
    <row r="8050" spans="1:3">
      <c r="A8050" s="310" t="s">
        <v>1034</v>
      </c>
      <c r="B8050" s="310" t="s">
        <v>33</v>
      </c>
      <c r="C8050" s="99" t="s">
        <v>1035</v>
      </c>
    </row>
    <row r="8051" spans="1:3" ht="105">
      <c r="A8051" s="311"/>
      <c r="B8051" s="311"/>
      <c r="C8051" s="100" t="s">
        <v>3481</v>
      </c>
    </row>
    <row r="8052" spans="1:3">
      <c r="A8052" s="311"/>
      <c r="B8052" s="311"/>
      <c r="C8052" s="100" t="s">
        <v>3482</v>
      </c>
    </row>
    <row r="8053" spans="1:3" ht="75">
      <c r="A8053" s="311"/>
      <c r="B8053" s="311"/>
      <c r="C8053" s="100" t="s">
        <v>3483</v>
      </c>
    </row>
    <row r="8054" spans="1:3" ht="45.75" thickBot="1">
      <c r="A8054" s="312"/>
      <c r="B8054" s="312"/>
      <c r="C8054" s="95" t="s">
        <v>2093</v>
      </c>
    </row>
    <row r="8055" spans="1:3">
      <c r="A8055" s="310" t="s">
        <v>1036</v>
      </c>
      <c r="B8055" s="310" t="s">
        <v>33</v>
      </c>
      <c r="C8055" s="99" t="s">
        <v>1037</v>
      </c>
    </row>
    <row r="8056" spans="1:3" ht="105">
      <c r="A8056" s="311"/>
      <c r="B8056" s="311"/>
      <c r="C8056" s="100" t="s">
        <v>3484</v>
      </c>
    </row>
    <row r="8057" spans="1:3">
      <c r="A8057" s="311"/>
      <c r="B8057" s="311"/>
      <c r="C8057" s="100" t="s">
        <v>3482</v>
      </c>
    </row>
    <row r="8058" spans="1:3" ht="75">
      <c r="A8058" s="311"/>
      <c r="B8058" s="311"/>
      <c r="C8058" s="100" t="s">
        <v>3485</v>
      </c>
    </row>
    <row r="8059" spans="1:3" ht="45.75" thickBot="1">
      <c r="A8059" s="312"/>
      <c r="B8059" s="312"/>
      <c r="C8059" s="95" t="s">
        <v>2093</v>
      </c>
    </row>
    <row r="8060" spans="1:3">
      <c r="A8060" s="310" t="s">
        <v>1038</v>
      </c>
      <c r="B8060" s="310" t="s">
        <v>33</v>
      </c>
      <c r="C8060" s="99" t="s">
        <v>1039</v>
      </c>
    </row>
    <row r="8061" spans="1:3" ht="105">
      <c r="A8061" s="311"/>
      <c r="B8061" s="311"/>
      <c r="C8061" s="100" t="s">
        <v>3486</v>
      </c>
    </row>
    <row r="8062" spans="1:3">
      <c r="A8062" s="311"/>
      <c r="B8062" s="311"/>
      <c r="C8062" s="100" t="s">
        <v>3482</v>
      </c>
    </row>
    <row r="8063" spans="1:3" ht="75">
      <c r="A8063" s="311"/>
      <c r="B8063" s="311"/>
      <c r="C8063" s="100" t="s">
        <v>3487</v>
      </c>
    </row>
    <row r="8064" spans="1:3" ht="45.75" thickBot="1">
      <c r="A8064" s="312"/>
      <c r="B8064" s="312"/>
      <c r="C8064" s="95" t="s">
        <v>2093</v>
      </c>
    </row>
    <row r="8065" spans="1:3">
      <c r="A8065" s="310" t="s">
        <v>1040</v>
      </c>
      <c r="B8065" s="310" t="s">
        <v>33</v>
      </c>
      <c r="C8065" s="99" t="s">
        <v>1041</v>
      </c>
    </row>
    <row r="8066" spans="1:3" ht="105">
      <c r="A8066" s="311"/>
      <c r="B8066" s="311"/>
      <c r="C8066" s="100" t="s">
        <v>3488</v>
      </c>
    </row>
    <row r="8067" spans="1:3">
      <c r="A8067" s="311"/>
      <c r="B8067" s="311"/>
      <c r="C8067" s="100" t="s">
        <v>3482</v>
      </c>
    </row>
    <row r="8068" spans="1:3" ht="75">
      <c r="A8068" s="311"/>
      <c r="B8068" s="311"/>
      <c r="C8068" s="100" t="s">
        <v>3489</v>
      </c>
    </row>
    <row r="8069" spans="1:3" ht="45.75" thickBot="1">
      <c r="A8069" s="312"/>
      <c r="B8069" s="312"/>
      <c r="C8069" s="95" t="s">
        <v>2093</v>
      </c>
    </row>
    <row r="8070" spans="1:3">
      <c r="A8070" s="310" t="s">
        <v>1042</v>
      </c>
      <c r="B8070" s="310" t="s">
        <v>33</v>
      </c>
      <c r="C8070" s="99" t="s">
        <v>1043</v>
      </c>
    </row>
    <row r="8071" spans="1:3" ht="105">
      <c r="A8071" s="311"/>
      <c r="B8071" s="311"/>
      <c r="C8071" s="100" t="s">
        <v>3490</v>
      </c>
    </row>
    <row r="8072" spans="1:3">
      <c r="A8072" s="311"/>
      <c r="B8072" s="311"/>
      <c r="C8072" s="100" t="s">
        <v>3482</v>
      </c>
    </row>
    <row r="8073" spans="1:3" ht="75">
      <c r="A8073" s="311"/>
      <c r="B8073" s="311"/>
      <c r="C8073" s="100" t="s">
        <v>3491</v>
      </c>
    </row>
    <row r="8074" spans="1:3" ht="45.75" thickBot="1">
      <c r="A8074" s="312"/>
      <c r="B8074" s="312"/>
      <c r="C8074" s="95" t="s">
        <v>2093</v>
      </c>
    </row>
    <row r="8075" spans="1:3">
      <c r="A8075" s="310" t="s">
        <v>1044</v>
      </c>
      <c r="B8075" s="310" t="s">
        <v>33</v>
      </c>
      <c r="C8075" s="99" t="s">
        <v>1045</v>
      </c>
    </row>
    <row r="8076" spans="1:3" ht="105">
      <c r="A8076" s="311"/>
      <c r="B8076" s="311"/>
      <c r="C8076" s="100" t="s">
        <v>3492</v>
      </c>
    </row>
    <row r="8077" spans="1:3">
      <c r="A8077" s="311"/>
      <c r="B8077" s="311"/>
      <c r="C8077" s="100" t="s">
        <v>3482</v>
      </c>
    </row>
    <row r="8078" spans="1:3" ht="75">
      <c r="A8078" s="311"/>
      <c r="B8078" s="311"/>
      <c r="C8078" s="100" t="s">
        <v>3485</v>
      </c>
    </row>
    <row r="8079" spans="1:3" ht="45.75" thickBot="1">
      <c r="A8079" s="312"/>
      <c r="B8079" s="312"/>
      <c r="C8079" s="95" t="s">
        <v>2093</v>
      </c>
    </row>
    <row r="8080" spans="1:3">
      <c r="A8080" s="310" t="s">
        <v>1046</v>
      </c>
      <c r="B8080" s="310" t="s">
        <v>33</v>
      </c>
      <c r="C8080" s="99" t="s">
        <v>1047</v>
      </c>
    </row>
    <row r="8081" spans="1:3" ht="105">
      <c r="A8081" s="311"/>
      <c r="B8081" s="311"/>
      <c r="C8081" s="100" t="s">
        <v>3493</v>
      </c>
    </row>
    <row r="8082" spans="1:3">
      <c r="A8082" s="311"/>
      <c r="B8082" s="311"/>
      <c r="C8082" s="100" t="s">
        <v>3482</v>
      </c>
    </row>
    <row r="8083" spans="1:3" ht="75">
      <c r="A8083" s="311"/>
      <c r="B8083" s="311"/>
      <c r="C8083" s="100" t="s">
        <v>3489</v>
      </c>
    </row>
    <row r="8084" spans="1:3" ht="45.75" thickBot="1">
      <c r="A8084" s="312"/>
      <c r="B8084" s="312"/>
      <c r="C8084" s="95" t="s">
        <v>2093</v>
      </c>
    </row>
    <row r="8085" spans="1:3">
      <c r="A8085" s="310" t="s">
        <v>1048</v>
      </c>
      <c r="B8085" s="310" t="s">
        <v>33</v>
      </c>
      <c r="C8085" s="99" t="s">
        <v>1049</v>
      </c>
    </row>
    <row r="8086" spans="1:3" ht="60">
      <c r="A8086" s="311"/>
      <c r="B8086" s="311"/>
      <c r="C8086" s="100" t="s">
        <v>3494</v>
      </c>
    </row>
    <row r="8087" spans="1:3">
      <c r="A8087" s="311"/>
      <c r="B8087" s="311"/>
      <c r="C8087" s="100" t="s">
        <v>3495</v>
      </c>
    </row>
    <row r="8088" spans="1:3" ht="90">
      <c r="A8088" s="311"/>
      <c r="B8088" s="311"/>
      <c r="C8088" s="100" t="s">
        <v>3496</v>
      </c>
    </row>
    <row r="8089" spans="1:3">
      <c r="A8089" s="311"/>
      <c r="B8089" s="311"/>
      <c r="C8089" s="100" t="s">
        <v>1775</v>
      </c>
    </row>
    <row r="8090" spans="1:3" ht="75">
      <c r="A8090" s="311"/>
      <c r="B8090" s="311"/>
      <c r="C8090" s="100" t="s">
        <v>3497</v>
      </c>
    </row>
    <row r="8091" spans="1:3" ht="45.75" thickBot="1">
      <c r="A8091" s="312"/>
      <c r="B8091" s="312"/>
      <c r="C8091" s="95" t="s">
        <v>2093</v>
      </c>
    </row>
    <row r="8092" spans="1:3">
      <c r="A8092" s="310" t="s">
        <v>1050</v>
      </c>
      <c r="B8092" s="310" t="s">
        <v>33</v>
      </c>
      <c r="C8092" s="99" t="s">
        <v>1051</v>
      </c>
    </row>
    <row r="8093" spans="1:3" ht="60">
      <c r="A8093" s="311"/>
      <c r="B8093" s="311"/>
      <c r="C8093" s="100" t="s">
        <v>3498</v>
      </c>
    </row>
    <row r="8094" spans="1:3">
      <c r="A8094" s="311"/>
      <c r="B8094" s="311"/>
      <c r="C8094" s="100" t="s">
        <v>3495</v>
      </c>
    </row>
    <row r="8095" spans="1:3" ht="90">
      <c r="A8095" s="311"/>
      <c r="B8095" s="311"/>
      <c r="C8095" s="100" t="s">
        <v>3496</v>
      </c>
    </row>
    <row r="8096" spans="1:3">
      <c r="A8096" s="311"/>
      <c r="B8096" s="311"/>
      <c r="C8096" s="100" t="s">
        <v>1775</v>
      </c>
    </row>
    <row r="8097" spans="1:3" ht="75">
      <c r="A8097" s="311"/>
      <c r="B8097" s="311"/>
      <c r="C8097" s="100" t="s">
        <v>3499</v>
      </c>
    </row>
    <row r="8098" spans="1:3" ht="45.75" thickBot="1">
      <c r="A8098" s="312"/>
      <c r="B8098" s="312"/>
      <c r="C8098" s="95" t="s">
        <v>2093</v>
      </c>
    </row>
    <row r="8099" spans="1:3">
      <c r="A8099" s="310" t="s">
        <v>1052</v>
      </c>
      <c r="B8099" s="310" t="s">
        <v>33</v>
      </c>
      <c r="C8099" s="99" t="s">
        <v>1053</v>
      </c>
    </row>
    <row r="8100" spans="1:3" ht="75">
      <c r="A8100" s="311"/>
      <c r="B8100" s="311"/>
      <c r="C8100" s="100" t="s">
        <v>3500</v>
      </c>
    </row>
    <row r="8101" spans="1:3">
      <c r="A8101" s="311"/>
      <c r="B8101" s="311"/>
      <c r="C8101" s="100" t="s">
        <v>3495</v>
      </c>
    </row>
    <row r="8102" spans="1:3" ht="90">
      <c r="A8102" s="311"/>
      <c r="B8102" s="311"/>
      <c r="C8102" s="100" t="s">
        <v>3496</v>
      </c>
    </row>
    <row r="8103" spans="1:3">
      <c r="A8103" s="311"/>
      <c r="B8103" s="311"/>
      <c r="C8103" s="100" t="s">
        <v>1775</v>
      </c>
    </row>
    <row r="8104" spans="1:3" ht="75">
      <c r="A8104" s="311"/>
      <c r="B8104" s="311"/>
      <c r="C8104" s="100" t="s">
        <v>3499</v>
      </c>
    </row>
    <row r="8105" spans="1:3" ht="45.75" thickBot="1">
      <c r="A8105" s="312"/>
      <c r="B8105" s="312"/>
      <c r="C8105" s="95" t="s">
        <v>2093</v>
      </c>
    </row>
    <row r="8106" spans="1:3">
      <c r="A8106" s="310" t="s">
        <v>1054</v>
      </c>
      <c r="B8106" s="310" t="s">
        <v>33</v>
      </c>
      <c r="C8106" s="99" t="s">
        <v>1055</v>
      </c>
    </row>
    <row r="8107" spans="1:3" ht="60">
      <c r="A8107" s="311"/>
      <c r="B8107" s="311"/>
      <c r="C8107" s="100" t="s">
        <v>3501</v>
      </c>
    </row>
    <row r="8108" spans="1:3">
      <c r="A8108" s="311"/>
      <c r="B8108" s="311"/>
      <c r="C8108" s="100" t="s">
        <v>3495</v>
      </c>
    </row>
    <row r="8109" spans="1:3" ht="90">
      <c r="A8109" s="311"/>
      <c r="B8109" s="311"/>
      <c r="C8109" s="100" t="s">
        <v>3496</v>
      </c>
    </row>
    <row r="8110" spans="1:3">
      <c r="A8110" s="311"/>
      <c r="B8110" s="311"/>
      <c r="C8110" s="100" t="s">
        <v>1775</v>
      </c>
    </row>
    <row r="8111" spans="1:3" ht="75">
      <c r="A8111" s="311"/>
      <c r="B8111" s="311"/>
      <c r="C8111" s="100" t="s">
        <v>3502</v>
      </c>
    </row>
    <row r="8112" spans="1:3" ht="45.75" thickBot="1">
      <c r="A8112" s="312"/>
      <c r="B8112" s="312"/>
      <c r="C8112" s="95" t="s">
        <v>2093</v>
      </c>
    </row>
    <row r="8113" spans="1:3">
      <c r="A8113" s="310" t="s">
        <v>1056</v>
      </c>
      <c r="B8113" s="310" t="s">
        <v>33</v>
      </c>
      <c r="C8113" s="99" t="s">
        <v>1057</v>
      </c>
    </row>
    <row r="8114" spans="1:3" ht="75">
      <c r="A8114" s="311"/>
      <c r="B8114" s="311"/>
      <c r="C8114" s="100" t="s">
        <v>3503</v>
      </c>
    </row>
    <row r="8115" spans="1:3">
      <c r="A8115" s="311"/>
      <c r="B8115" s="311"/>
      <c r="C8115" s="100" t="s">
        <v>3495</v>
      </c>
    </row>
    <row r="8116" spans="1:3" ht="90">
      <c r="A8116" s="311"/>
      <c r="B8116" s="311"/>
      <c r="C8116" s="100" t="s">
        <v>3496</v>
      </c>
    </row>
    <row r="8117" spans="1:3">
      <c r="A8117" s="311"/>
      <c r="B8117" s="311"/>
      <c r="C8117" s="100" t="s">
        <v>1775</v>
      </c>
    </row>
    <row r="8118" spans="1:3" ht="75">
      <c r="A8118" s="311"/>
      <c r="B8118" s="311"/>
      <c r="C8118" s="100" t="s">
        <v>3502</v>
      </c>
    </row>
    <row r="8119" spans="1:3" ht="45.75" thickBot="1">
      <c r="A8119" s="312"/>
      <c r="B8119" s="312"/>
      <c r="C8119" s="95" t="s">
        <v>2093</v>
      </c>
    </row>
    <row r="8120" spans="1:3">
      <c r="A8120" s="310" t="s">
        <v>1058</v>
      </c>
      <c r="B8120" s="310" t="s">
        <v>33</v>
      </c>
      <c r="C8120" s="99" t="s">
        <v>1059</v>
      </c>
    </row>
    <row r="8121" spans="1:3" ht="60">
      <c r="A8121" s="311"/>
      <c r="B8121" s="311"/>
      <c r="C8121" s="100" t="s">
        <v>3504</v>
      </c>
    </row>
    <row r="8122" spans="1:3">
      <c r="A8122" s="311"/>
      <c r="B8122" s="311"/>
      <c r="C8122" s="100" t="s">
        <v>3495</v>
      </c>
    </row>
    <row r="8123" spans="1:3" ht="90">
      <c r="A8123" s="311"/>
      <c r="B8123" s="311"/>
      <c r="C8123" s="100" t="s">
        <v>3496</v>
      </c>
    </row>
    <row r="8124" spans="1:3">
      <c r="A8124" s="311"/>
      <c r="B8124" s="311"/>
      <c r="C8124" s="100" t="s">
        <v>1775</v>
      </c>
    </row>
    <row r="8125" spans="1:3" ht="75">
      <c r="A8125" s="311"/>
      <c r="B8125" s="311"/>
      <c r="C8125" s="100" t="s">
        <v>3505</v>
      </c>
    </row>
    <row r="8126" spans="1:3" ht="45.75" thickBot="1">
      <c r="A8126" s="312"/>
      <c r="B8126" s="312"/>
      <c r="C8126" s="95" t="s">
        <v>2093</v>
      </c>
    </row>
    <row r="8127" spans="1:3">
      <c r="A8127" s="310" t="s">
        <v>1060</v>
      </c>
      <c r="B8127" s="310" t="s">
        <v>33</v>
      </c>
      <c r="C8127" s="99" t="s">
        <v>1061</v>
      </c>
    </row>
    <row r="8128" spans="1:3" ht="60">
      <c r="A8128" s="311"/>
      <c r="B8128" s="311"/>
      <c r="C8128" s="100" t="s">
        <v>3506</v>
      </c>
    </row>
    <row r="8129" spans="1:3">
      <c r="A8129" s="311"/>
      <c r="B8129" s="311"/>
      <c r="C8129" s="100" t="s">
        <v>3495</v>
      </c>
    </row>
    <row r="8130" spans="1:3" ht="90">
      <c r="A8130" s="311"/>
      <c r="B8130" s="311"/>
      <c r="C8130" s="100" t="s">
        <v>3496</v>
      </c>
    </row>
    <row r="8131" spans="1:3">
      <c r="A8131" s="311"/>
      <c r="B8131" s="311"/>
      <c r="C8131" s="100" t="s">
        <v>1775</v>
      </c>
    </row>
    <row r="8132" spans="1:3" ht="75">
      <c r="A8132" s="311"/>
      <c r="B8132" s="311"/>
      <c r="C8132" s="100" t="s">
        <v>3507</v>
      </c>
    </row>
    <row r="8133" spans="1:3" ht="45.75" thickBot="1">
      <c r="A8133" s="312"/>
      <c r="B8133" s="312"/>
      <c r="C8133" s="95" t="s">
        <v>2093</v>
      </c>
    </row>
    <row r="8134" spans="1:3">
      <c r="A8134" s="310" t="s">
        <v>1062</v>
      </c>
      <c r="B8134" s="310" t="s">
        <v>25</v>
      </c>
      <c r="C8134" s="99" t="s">
        <v>1063</v>
      </c>
    </row>
    <row r="8135" spans="1:3" ht="45">
      <c r="A8135" s="311"/>
      <c r="B8135" s="311"/>
      <c r="C8135" s="100" t="s">
        <v>3508</v>
      </c>
    </row>
    <row r="8136" spans="1:3">
      <c r="A8136" s="311"/>
      <c r="B8136" s="311"/>
      <c r="C8136" s="100" t="s">
        <v>3495</v>
      </c>
    </row>
    <row r="8137" spans="1:3" ht="90">
      <c r="A8137" s="311"/>
      <c r="B8137" s="311"/>
      <c r="C8137" s="100" t="s">
        <v>3496</v>
      </c>
    </row>
    <row r="8138" spans="1:3">
      <c r="A8138" s="311"/>
      <c r="B8138" s="311"/>
      <c r="C8138" s="100" t="s">
        <v>3509</v>
      </c>
    </row>
    <row r="8139" spans="1:3">
      <c r="A8139" s="311"/>
      <c r="B8139" s="311"/>
      <c r="C8139" s="100" t="s">
        <v>3510</v>
      </c>
    </row>
    <row r="8140" spans="1:3">
      <c r="A8140" s="311"/>
      <c r="B8140" s="311"/>
      <c r="C8140" s="100" t="s">
        <v>3511</v>
      </c>
    </row>
    <row r="8141" spans="1:3">
      <c r="A8141" s="311"/>
      <c r="B8141" s="311"/>
      <c r="C8141" s="100" t="s">
        <v>3512</v>
      </c>
    </row>
    <row r="8142" spans="1:3">
      <c r="A8142" s="311"/>
      <c r="B8142" s="311"/>
      <c r="C8142" s="100" t="s">
        <v>3513</v>
      </c>
    </row>
    <row r="8143" spans="1:3">
      <c r="A8143" s="311"/>
      <c r="B8143" s="311"/>
      <c r="C8143" s="100" t="s">
        <v>1775</v>
      </c>
    </row>
    <row r="8144" spans="1:3" ht="75">
      <c r="A8144" s="311"/>
      <c r="B8144" s="311"/>
      <c r="C8144" s="100" t="s">
        <v>3514</v>
      </c>
    </row>
    <row r="8145" spans="1:3" ht="45.75" thickBot="1">
      <c r="A8145" s="312"/>
      <c r="B8145" s="312"/>
      <c r="C8145" s="95" t="s">
        <v>2093</v>
      </c>
    </row>
    <row r="8146" spans="1:3">
      <c r="A8146" s="310" t="s">
        <v>1064</v>
      </c>
      <c r="B8146" s="310" t="s">
        <v>28</v>
      </c>
      <c r="C8146" s="99" t="s">
        <v>1065</v>
      </c>
    </row>
    <row r="8147" spans="1:3" ht="30">
      <c r="A8147" s="311"/>
      <c r="B8147" s="311"/>
      <c r="C8147" s="100" t="s">
        <v>3515</v>
      </c>
    </row>
    <row r="8148" spans="1:3">
      <c r="A8148" s="311"/>
      <c r="B8148" s="311"/>
      <c r="C8148" s="100" t="s">
        <v>1775</v>
      </c>
    </row>
    <row r="8149" spans="1:3" ht="75">
      <c r="A8149" s="311"/>
      <c r="B8149" s="311"/>
      <c r="C8149" s="100" t="s">
        <v>3516</v>
      </c>
    </row>
    <row r="8150" spans="1:3" ht="45.75" thickBot="1">
      <c r="A8150" s="312"/>
      <c r="B8150" s="312"/>
      <c r="C8150" s="95" t="s">
        <v>2093</v>
      </c>
    </row>
    <row r="8151" spans="1:3">
      <c r="A8151" s="310" t="s">
        <v>1066</v>
      </c>
      <c r="B8151" s="310" t="s">
        <v>28</v>
      </c>
      <c r="C8151" s="99" t="s">
        <v>1067</v>
      </c>
    </row>
    <row r="8152" spans="1:3" ht="60">
      <c r="A8152" s="311"/>
      <c r="B8152" s="311"/>
      <c r="C8152" s="100" t="s">
        <v>3517</v>
      </c>
    </row>
    <row r="8153" spans="1:3">
      <c r="A8153" s="311"/>
      <c r="B8153" s="311"/>
      <c r="C8153" s="100" t="s">
        <v>1775</v>
      </c>
    </row>
    <row r="8154" spans="1:3" ht="75">
      <c r="A8154" s="311"/>
      <c r="B8154" s="311"/>
      <c r="C8154" s="100" t="s">
        <v>3518</v>
      </c>
    </row>
    <row r="8155" spans="1:3" ht="45.75" thickBot="1">
      <c r="A8155" s="312"/>
      <c r="B8155" s="312"/>
      <c r="C8155" s="95" t="s">
        <v>2093</v>
      </c>
    </row>
    <row r="8156" spans="1:3">
      <c r="A8156" s="310" t="s">
        <v>1068</v>
      </c>
      <c r="B8156" s="310" t="s">
        <v>28</v>
      </c>
      <c r="C8156" s="99" t="s">
        <v>1069</v>
      </c>
    </row>
    <row r="8157" spans="1:3" ht="90">
      <c r="A8157" s="311"/>
      <c r="B8157" s="311"/>
      <c r="C8157" s="100" t="s">
        <v>3519</v>
      </c>
    </row>
    <row r="8158" spans="1:3">
      <c r="A8158" s="311"/>
      <c r="B8158" s="311"/>
      <c r="C8158" s="100" t="s">
        <v>3520</v>
      </c>
    </row>
    <row r="8159" spans="1:3" ht="45.75" thickBot="1">
      <c r="A8159" s="312"/>
      <c r="B8159" s="312"/>
      <c r="C8159" s="95" t="s">
        <v>2093</v>
      </c>
    </row>
    <row r="8160" spans="1:3">
      <c r="A8160" s="310" t="s">
        <v>1070</v>
      </c>
      <c r="B8160" s="310" t="s">
        <v>28</v>
      </c>
      <c r="C8160" s="99" t="s">
        <v>1071</v>
      </c>
    </row>
    <row r="8161" spans="1:3" ht="45">
      <c r="A8161" s="311"/>
      <c r="B8161" s="311"/>
      <c r="C8161" s="100" t="s">
        <v>3521</v>
      </c>
    </row>
    <row r="8162" spans="1:3">
      <c r="A8162" s="311"/>
      <c r="B8162" s="311"/>
      <c r="C8162" s="100" t="s">
        <v>3522</v>
      </c>
    </row>
    <row r="8163" spans="1:3" ht="12" customHeight="1">
      <c r="A8163" s="311"/>
      <c r="B8163" s="311"/>
      <c r="C8163" s="100"/>
    </row>
    <row r="8164" spans="1:3" ht="141" customHeight="1">
      <c r="A8164" s="311"/>
      <c r="B8164" s="311"/>
      <c r="C8164" s="100"/>
    </row>
    <row r="8165" spans="1:3" ht="30">
      <c r="A8165" s="311"/>
      <c r="B8165" s="311"/>
      <c r="C8165" s="100" t="s">
        <v>3523</v>
      </c>
    </row>
    <row r="8166" spans="1:3">
      <c r="A8166" s="311"/>
      <c r="B8166" s="311"/>
      <c r="C8166" s="100" t="s">
        <v>3524</v>
      </c>
    </row>
    <row r="8167" spans="1:3" ht="60">
      <c r="A8167" s="311"/>
      <c r="B8167" s="311"/>
      <c r="C8167" s="100" t="s">
        <v>3525</v>
      </c>
    </row>
    <row r="8168" spans="1:3">
      <c r="A8168" s="311"/>
      <c r="B8168" s="311"/>
      <c r="C8168" s="100" t="s">
        <v>3526</v>
      </c>
    </row>
    <row r="8169" spans="1:3">
      <c r="A8169" s="311"/>
      <c r="B8169" s="311"/>
      <c r="C8169" s="100" t="s">
        <v>3527</v>
      </c>
    </row>
    <row r="8170" spans="1:3" ht="30">
      <c r="A8170" s="311"/>
      <c r="B8170" s="311"/>
      <c r="C8170" s="100" t="s">
        <v>3528</v>
      </c>
    </row>
    <row r="8171" spans="1:3">
      <c r="A8171" s="311"/>
      <c r="B8171" s="311"/>
      <c r="C8171" s="100" t="s">
        <v>3529</v>
      </c>
    </row>
    <row r="8172" spans="1:3">
      <c r="A8172" s="311"/>
      <c r="B8172" s="311"/>
      <c r="C8172" s="100" t="s">
        <v>3530</v>
      </c>
    </row>
    <row r="8173" spans="1:3" ht="150">
      <c r="A8173" s="311"/>
      <c r="B8173" s="311"/>
      <c r="C8173" s="100" t="s">
        <v>3531</v>
      </c>
    </row>
    <row r="8174" spans="1:3">
      <c r="A8174" s="311"/>
      <c r="B8174" s="311"/>
      <c r="C8174" s="100" t="s">
        <v>1297</v>
      </c>
    </row>
    <row r="8175" spans="1:3">
      <c r="A8175" s="311"/>
      <c r="B8175" s="311"/>
      <c r="C8175" s="100" t="s">
        <v>3532</v>
      </c>
    </row>
    <row r="8176" spans="1:3">
      <c r="A8176" s="311"/>
      <c r="B8176" s="311"/>
      <c r="C8176" s="100" t="s">
        <v>3533</v>
      </c>
    </row>
    <row r="8177" spans="1:3" ht="30">
      <c r="A8177" s="311"/>
      <c r="B8177" s="311"/>
      <c r="C8177" s="100" t="s">
        <v>3534</v>
      </c>
    </row>
    <row r="8178" spans="1:3">
      <c r="A8178" s="311"/>
      <c r="B8178" s="311"/>
      <c r="C8178" s="100" t="s">
        <v>3509</v>
      </c>
    </row>
    <row r="8179" spans="1:3" ht="30">
      <c r="A8179" s="311"/>
      <c r="B8179" s="311"/>
      <c r="C8179" s="100" t="s">
        <v>3535</v>
      </c>
    </row>
    <row r="8180" spans="1:3">
      <c r="A8180" s="311"/>
      <c r="B8180" s="311"/>
      <c r="C8180" s="100" t="s">
        <v>3536</v>
      </c>
    </row>
    <row r="8181" spans="1:3">
      <c r="A8181" s="311"/>
      <c r="B8181" s="311"/>
      <c r="C8181" s="100" t="s">
        <v>3537</v>
      </c>
    </row>
    <row r="8182" spans="1:3">
      <c r="A8182" s="311"/>
      <c r="B8182" s="311"/>
      <c r="C8182" s="100" t="s">
        <v>3538</v>
      </c>
    </row>
    <row r="8183" spans="1:3">
      <c r="A8183" s="311"/>
      <c r="B8183" s="311"/>
      <c r="C8183" s="100" t="s">
        <v>3513</v>
      </c>
    </row>
    <row r="8184" spans="1:3" ht="30">
      <c r="A8184" s="311"/>
      <c r="B8184" s="311"/>
      <c r="C8184" s="100" t="s">
        <v>3539</v>
      </c>
    </row>
    <row r="8185" spans="1:3">
      <c r="A8185" s="311"/>
      <c r="B8185" s="311"/>
      <c r="C8185" s="100" t="s">
        <v>1775</v>
      </c>
    </row>
    <row r="8186" spans="1:3" ht="75">
      <c r="A8186" s="311"/>
      <c r="B8186" s="311"/>
      <c r="C8186" s="100" t="s">
        <v>3540</v>
      </c>
    </row>
    <row r="8187" spans="1:3" ht="30">
      <c r="A8187" s="311"/>
      <c r="B8187" s="311"/>
      <c r="C8187" s="100" t="s">
        <v>3541</v>
      </c>
    </row>
    <row r="8188" spans="1:3" ht="45.75" thickBot="1">
      <c r="A8188" s="312"/>
      <c r="B8188" s="312"/>
      <c r="C8188" s="95" t="s">
        <v>2093</v>
      </c>
    </row>
    <row r="8189" spans="1:3">
      <c r="A8189" s="310" t="s">
        <v>1072</v>
      </c>
      <c r="B8189" s="310" t="s">
        <v>28</v>
      </c>
      <c r="C8189" s="99" t="s">
        <v>1073</v>
      </c>
    </row>
    <row r="8190" spans="1:3" ht="45">
      <c r="A8190" s="311"/>
      <c r="B8190" s="311"/>
      <c r="C8190" s="100" t="s">
        <v>3521</v>
      </c>
    </row>
    <row r="8191" spans="1:3">
      <c r="A8191" s="311"/>
      <c r="B8191" s="311"/>
      <c r="C8191" s="100" t="s">
        <v>3522</v>
      </c>
    </row>
    <row r="8192" spans="1:3" ht="158.25" customHeight="1">
      <c r="A8192" s="311"/>
      <c r="B8192" s="311"/>
      <c r="C8192" s="100"/>
    </row>
    <row r="8193" spans="1:3" ht="30">
      <c r="A8193" s="311"/>
      <c r="B8193" s="311"/>
      <c r="C8193" s="100" t="s">
        <v>3523</v>
      </c>
    </row>
    <row r="8194" spans="1:3">
      <c r="A8194" s="311"/>
      <c r="B8194" s="311"/>
      <c r="C8194" s="100" t="s">
        <v>3524</v>
      </c>
    </row>
    <row r="8195" spans="1:3" ht="60">
      <c r="A8195" s="311"/>
      <c r="B8195" s="311"/>
      <c r="C8195" s="100" t="s">
        <v>3525</v>
      </c>
    </row>
    <row r="8196" spans="1:3">
      <c r="A8196" s="311"/>
      <c r="B8196" s="311"/>
      <c r="C8196" s="100" t="s">
        <v>3526</v>
      </c>
    </row>
    <row r="8197" spans="1:3">
      <c r="A8197" s="311"/>
      <c r="B8197" s="311"/>
      <c r="C8197" s="100" t="s">
        <v>3527</v>
      </c>
    </row>
    <row r="8198" spans="1:3" ht="30">
      <c r="A8198" s="311"/>
      <c r="B8198" s="311"/>
      <c r="C8198" s="100" t="s">
        <v>3528</v>
      </c>
    </row>
    <row r="8199" spans="1:3">
      <c r="A8199" s="311"/>
      <c r="B8199" s="311"/>
      <c r="C8199" s="100" t="s">
        <v>3529</v>
      </c>
    </row>
    <row r="8200" spans="1:3">
      <c r="A8200" s="311"/>
      <c r="B8200" s="311"/>
      <c r="C8200" s="100" t="s">
        <v>3530</v>
      </c>
    </row>
    <row r="8201" spans="1:3" ht="150">
      <c r="A8201" s="311"/>
      <c r="B8201" s="311"/>
      <c r="C8201" s="100" t="s">
        <v>3531</v>
      </c>
    </row>
    <row r="8202" spans="1:3">
      <c r="A8202" s="311"/>
      <c r="B8202" s="311"/>
      <c r="C8202" s="100" t="s">
        <v>1297</v>
      </c>
    </row>
    <row r="8203" spans="1:3">
      <c r="A8203" s="311"/>
      <c r="B8203" s="311"/>
      <c r="C8203" s="100" t="s">
        <v>3532</v>
      </c>
    </row>
    <row r="8204" spans="1:3">
      <c r="A8204" s="311"/>
      <c r="B8204" s="311"/>
      <c r="C8204" s="100" t="s">
        <v>3533</v>
      </c>
    </row>
    <row r="8205" spans="1:3" ht="30">
      <c r="A8205" s="311"/>
      <c r="B8205" s="311"/>
      <c r="C8205" s="100" t="s">
        <v>3534</v>
      </c>
    </row>
    <row r="8206" spans="1:3">
      <c r="A8206" s="311"/>
      <c r="B8206" s="311"/>
      <c r="C8206" s="100" t="s">
        <v>3509</v>
      </c>
    </row>
    <row r="8207" spans="1:3" ht="30">
      <c r="A8207" s="311"/>
      <c r="B8207" s="311"/>
      <c r="C8207" s="100" t="s">
        <v>3535</v>
      </c>
    </row>
    <row r="8208" spans="1:3">
      <c r="A8208" s="311"/>
      <c r="B8208" s="311"/>
      <c r="C8208" s="100" t="s">
        <v>3536</v>
      </c>
    </row>
    <row r="8209" spans="1:3">
      <c r="A8209" s="311"/>
      <c r="B8209" s="311"/>
      <c r="C8209" s="100" t="s">
        <v>3537</v>
      </c>
    </row>
    <row r="8210" spans="1:3">
      <c r="A8210" s="311"/>
      <c r="B8210" s="311"/>
      <c r="C8210" s="100" t="s">
        <v>3538</v>
      </c>
    </row>
    <row r="8211" spans="1:3">
      <c r="A8211" s="311"/>
      <c r="B8211" s="311"/>
      <c r="C8211" s="100" t="s">
        <v>3513</v>
      </c>
    </row>
    <row r="8212" spans="1:3" ht="30">
      <c r="A8212" s="311"/>
      <c r="B8212" s="311"/>
      <c r="C8212" s="100" t="s">
        <v>3539</v>
      </c>
    </row>
    <row r="8213" spans="1:3">
      <c r="A8213" s="311"/>
      <c r="B8213" s="311"/>
      <c r="C8213" s="100" t="s">
        <v>1775</v>
      </c>
    </row>
    <row r="8214" spans="1:3" ht="75">
      <c r="A8214" s="311"/>
      <c r="B8214" s="311"/>
      <c r="C8214" s="100" t="s">
        <v>3540</v>
      </c>
    </row>
    <row r="8215" spans="1:3" ht="30">
      <c r="A8215" s="311"/>
      <c r="B8215" s="311"/>
      <c r="C8215" s="100" t="s">
        <v>3541</v>
      </c>
    </row>
    <row r="8216" spans="1:3" ht="45.75" thickBot="1">
      <c r="A8216" s="312"/>
      <c r="B8216" s="312"/>
      <c r="C8216" s="95" t="s">
        <v>2093</v>
      </c>
    </row>
    <row r="8217" spans="1:3">
      <c r="A8217" s="310" t="s">
        <v>1074</v>
      </c>
      <c r="B8217" s="310" t="s">
        <v>28</v>
      </c>
      <c r="C8217" s="99" t="s">
        <v>1075</v>
      </c>
    </row>
    <row r="8218" spans="1:3" ht="45">
      <c r="A8218" s="311"/>
      <c r="B8218" s="311"/>
      <c r="C8218" s="100" t="s">
        <v>3521</v>
      </c>
    </row>
    <row r="8219" spans="1:3" ht="21" customHeight="1">
      <c r="A8219" s="311"/>
      <c r="B8219" s="311"/>
      <c r="C8219" s="100" t="s">
        <v>3522</v>
      </c>
    </row>
    <row r="8220" spans="1:3" ht="73.5" customHeight="1">
      <c r="A8220" s="311"/>
      <c r="B8220" s="311"/>
      <c r="C8220" s="100"/>
    </row>
    <row r="8221" spans="1:3" ht="73.5" customHeight="1">
      <c r="A8221" s="311"/>
      <c r="B8221" s="311"/>
      <c r="C8221" s="100"/>
    </row>
    <row r="8222" spans="1:3" ht="30">
      <c r="A8222" s="311"/>
      <c r="B8222" s="311"/>
      <c r="C8222" s="100" t="s">
        <v>3523</v>
      </c>
    </row>
    <row r="8223" spans="1:3">
      <c r="A8223" s="311"/>
      <c r="B8223" s="311"/>
      <c r="C8223" s="100" t="s">
        <v>3524</v>
      </c>
    </row>
    <row r="8224" spans="1:3" ht="60">
      <c r="A8224" s="311"/>
      <c r="B8224" s="311"/>
      <c r="C8224" s="100" t="s">
        <v>3525</v>
      </c>
    </row>
    <row r="8225" spans="1:3">
      <c r="A8225" s="311"/>
      <c r="B8225" s="311"/>
      <c r="C8225" s="100" t="s">
        <v>3526</v>
      </c>
    </row>
    <row r="8226" spans="1:3">
      <c r="A8226" s="311"/>
      <c r="B8226" s="311"/>
      <c r="C8226" s="100" t="s">
        <v>3527</v>
      </c>
    </row>
    <row r="8227" spans="1:3" ht="30">
      <c r="A8227" s="311"/>
      <c r="B8227" s="311"/>
      <c r="C8227" s="100" t="s">
        <v>3528</v>
      </c>
    </row>
    <row r="8228" spans="1:3">
      <c r="A8228" s="311"/>
      <c r="B8228" s="311"/>
      <c r="C8228" s="100" t="s">
        <v>3529</v>
      </c>
    </row>
    <row r="8229" spans="1:3">
      <c r="A8229" s="311"/>
      <c r="B8229" s="311"/>
      <c r="C8229" s="100" t="s">
        <v>3530</v>
      </c>
    </row>
    <row r="8230" spans="1:3" ht="150">
      <c r="A8230" s="311"/>
      <c r="B8230" s="311"/>
      <c r="C8230" s="100" t="s">
        <v>3531</v>
      </c>
    </row>
    <row r="8231" spans="1:3">
      <c r="A8231" s="311"/>
      <c r="B8231" s="311"/>
      <c r="C8231" s="100" t="s">
        <v>1297</v>
      </c>
    </row>
    <row r="8232" spans="1:3">
      <c r="A8232" s="311"/>
      <c r="B8232" s="311"/>
      <c r="C8232" s="100" t="s">
        <v>3532</v>
      </c>
    </row>
    <row r="8233" spans="1:3">
      <c r="A8233" s="311"/>
      <c r="B8233" s="311"/>
      <c r="C8233" s="100" t="s">
        <v>3533</v>
      </c>
    </row>
    <row r="8234" spans="1:3" ht="30">
      <c r="A8234" s="311"/>
      <c r="B8234" s="311"/>
      <c r="C8234" s="100" t="s">
        <v>3534</v>
      </c>
    </row>
    <row r="8235" spans="1:3">
      <c r="A8235" s="311"/>
      <c r="B8235" s="311"/>
      <c r="C8235" s="100" t="s">
        <v>3509</v>
      </c>
    </row>
    <row r="8236" spans="1:3" ht="30">
      <c r="A8236" s="311"/>
      <c r="B8236" s="311"/>
      <c r="C8236" s="100" t="s">
        <v>3535</v>
      </c>
    </row>
    <row r="8237" spans="1:3">
      <c r="A8237" s="311"/>
      <c r="B8237" s="311"/>
      <c r="C8237" s="100" t="s">
        <v>3536</v>
      </c>
    </row>
    <row r="8238" spans="1:3">
      <c r="A8238" s="311"/>
      <c r="B8238" s="311"/>
      <c r="C8238" s="100" t="s">
        <v>3537</v>
      </c>
    </row>
    <row r="8239" spans="1:3">
      <c r="A8239" s="311"/>
      <c r="B8239" s="311"/>
      <c r="C8239" s="100" t="s">
        <v>3538</v>
      </c>
    </row>
    <row r="8240" spans="1:3">
      <c r="A8240" s="311"/>
      <c r="B8240" s="311"/>
      <c r="C8240" s="100" t="s">
        <v>3513</v>
      </c>
    </row>
    <row r="8241" spans="1:3" ht="30">
      <c r="A8241" s="311"/>
      <c r="B8241" s="311"/>
      <c r="C8241" s="100" t="s">
        <v>3539</v>
      </c>
    </row>
    <row r="8242" spans="1:3">
      <c r="A8242" s="311"/>
      <c r="B8242" s="311"/>
      <c r="C8242" s="100" t="s">
        <v>1775</v>
      </c>
    </row>
    <row r="8243" spans="1:3" ht="75">
      <c r="A8243" s="311"/>
      <c r="B8243" s="311"/>
      <c r="C8243" s="100" t="s">
        <v>3540</v>
      </c>
    </row>
    <row r="8244" spans="1:3" ht="30">
      <c r="A8244" s="311"/>
      <c r="B8244" s="311"/>
      <c r="C8244" s="100" t="s">
        <v>3541</v>
      </c>
    </row>
    <row r="8245" spans="1:3" ht="45.75" thickBot="1">
      <c r="A8245" s="312"/>
      <c r="B8245" s="312"/>
      <c r="C8245" s="95" t="s">
        <v>2093</v>
      </c>
    </row>
    <row r="8246" spans="1:3">
      <c r="A8246" s="310" t="s">
        <v>1076</v>
      </c>
      <c r="B8246" s="310" t="s">
        <v>28</v>
      </c>
      <c r="C8246" s="99" t="s">
        <v>1077</v>
      </c>
    </row>
    <row r="8247" spans="1:3" ht="45">
      <c r="A8247" s="311"/>
      <c r="B8247" s="311"/>
      <c r="C8247" s="100" t="s">
        <v>3521</v>
      </c>
    </row>
    <row r="8248" spans="1:3">
      <c r="A8248" s="311"/>
      <c r="B8248" s="311"/>
      <c r="C8248" s="100" t="s">
        <v>3522</v>
      </c>
    </row>
    <row r="8249" spans="1:3" ht="147" customHeight="1">
      <c r="A8249" s="311"/>
      <c r="B8249" s="311"/>
      <c r="C8249" s="100"/>
    </row>
    <row r="8250" spans="1:3" ht="30">
      <c r="A8250" s="311"/>
      <c r="B8250" s="311"/>
      <c r="C8250" s="100" t="s">
        <v>3523</v>
      </c>
    </row>
    <row r="8251" spans="1:3">
      <c r="A8251" s="311"/>
      <c r="B8251" s="311"/>
      <c r="C8251" s="100" t="s">
        <v>3524</v>
      </c>
    </row>
    <row r="8252" spans="1:3" ht="60">
      <c r="A8252" s="311"/>
      <c r="B8252" s="311"/>
      <c r="C8252" s="100" t="s">
        <v>3525</v>
      </c>
    </row>
    <row r="8253" spans="1:3">
      <c r="A8253" s="311"/>
      <c r="B8253" s="311"/>
      <c r="C8253" s="100" t="s">
        <v>3526</v>
      </c>
    </row>
    <row r="8254" spans="1:3">
      <c r="A8254" s="311"/>
      <c r="B8254" s="311"/>
      <c r="C8254" s="100" t="s">
        <v>3527</v>
      </c>
    </row>
    <row r="8255" spans="1:3" ht="30">
      <c r="A8255" s="311"/>
      <c r="B8255" s="311"/>
      <c r="C8255" s="100" t="s">
        <v>3528</v>
      </c>
    </row>
    <row r="8256" spans="1:3">
      <c r="A8256" s="311"/>
      <c r="B8256" s="311"/>
      <c r="C8256" s="100" t="s">
        <v>3529</v>
      </c>
    </row>
    <row r="8257" spans="1:3">
      <c r="A8257" s="311"/>
      <c r="B8257" s="311"/>
      <c r="C8257" s="100" t="s">
        <v>3530</v>
      </c>
    </row>
    <row r="8258" spans="1:3" ht="150">
      <c r="A8258" s="311"/>
      <c r="B8258" s="311"/>
      <c r="C8258" s="100" t="s">
        <v>3531</v>
      </c>
    </row>
    <row r="8259" spans="1:3">
      <c r="A8259" s="311"/>
      <c r="B8259" s="311"/>
      <c r="C8259" s="100" t="s">
        <v>1297</v>
      </c>
    </row>
    <row r="8260" spans="1:3">
      <c r="A8260" s="311"/>
      <c r="B8260" s="311"/>
      <c r="C8260" s="100" t="s">
        <v>3532</v>
      </c>
    </row>
    <row r="8261" spans="1:3">
      <c r="A8261" s="311"/>
      <c r="B8261" s="311"/>
      <c r="C8261" s="100" t="s">
        <v>3533</v>
      </c>
    </row>
    <row r="8262" spans="1:3" ht="30">
      <c r="A8262" s="311"/>
      <c r="B8262" s="311"/>
      <c r="C8262" s="100" t="s">
        <v>3534</v>
      </c>
    </row>
    <row r="8263" spans="1:3">
      <c r="A8263" s="311"/>
      <c r="B8263" s="311"/>
      <c r="C8263" s="100" t="s">
        <v>3509</v>
      </c>
    </row>
    <row r="8264" spans="1:3" ht="30">
      <c r="A8264" s="311"/>
      <c r="B8264" s="311"/>
      <c r="C8264" s="100" t="s">
        <v>3535</v>
      </c>
    </row>
    <row r="8265" spans="1:3">
      <c r="A8265" s="311"/>
      <c r="B8265" s="311"/>
      <c r="C8265" s="100" t="s">
        <v>3536</v>
      </c>
    </row>
    <row r="8266" spans="1:3">
      <c r="A8266" s="311"/>
      <c r="B8266" s="311"/>
      <c r="C8266" s="100" t="s">
        <v>3537</v>
      </c>
    </row>
    <row r="8267" spans="1:3">
      <c r="A8267" s="311"/>
      <c r="B8267" s="311"/>
      <c r="C8267" s="100" t="s">
        <v>3538</v>
      </c>
    </row>
    <row r="8268" spans="1:3">
      <c r="A8268" s="311"/>
      <c r="B8268" s="311"/>
      <c r="C8268" s="100" t="s">
        <v>3513</v>
      </c>
    </row>
    <row r="8269" spans="1:3" ht="30">
      <c r="A8269" s="311"/>
      <c r="B8269" s="311"/>
      <c r="C8269" s="100" t="s">
        <v>3539</v>
      </c>
    </row>
    <row r="8270" spans="1:3">
      <c r="A8270" s="311"/>
      <c r="B8270" s="311"/>
      <c r="C8270" s="100" t="s">
        <v>1775</v>
      </c>
    </row>
    <row r="8271" spans="1:3" ht="75">
      <c r="A8271" s="311"/>
      <c r="B8271" s="311"/>
      <c r="C8271" s="100" t="s">
        <v>3540</v>
      </c>
    </row>
    <row r="8272" spans="1:3" ht="30">
      <c r="A8272" s="311"/>
      <c r="B8272" s="311"/>
      <c r="C8272" s="100" t="s">
        <v>3541</v>
      </c>
    </row>
    <row r="8273" spans="1:3" ht="45.75" thickBot="1">
      <c r="A8273" s="312"/>
      <c r="B8273" s="312"/>
      <c r="C8273" s="95" t="s">
        <v>2093</v>
      </c>
    </row>
    <row r="8274" spans="1:3" ht="31.5" customHeight="1">
      <c r="A8274" s="310" t="s">
        <v>1078</v>
      </c>
      <c r="B8274" s="310" t="s">
        <v>28</v>
      </c>
      <c r="C8274" s="99" t="str">
        <f>[1]APU!D14039</f>
        <v>Suministro e instalación de pañete impermeabilizado muros 1:3 incluye aditivo impermeabilizante</v>
      </c>
    </row>
    <row r="8275" spans="1:3" ht="45">
      <c r="A8275" s="311"/>
      <c r="B8275" s="311"/>
      <c r="C8275" s="100" t="s">
        <v>3542</v>
      </c>
    </row>
    <row r="8276" spans="1:3">
      <c r="A8276" s="311"/>
      <c r="B8276" s="311"/>
      <c r="C8276" s="100" t="s">
        <v>3543</v>
      </c>
    </row>
    <row r="8277" spans="1:3">
      <c r="A8277" s="311"/>
      <c r="B8277" s="311"/>
      <c r="C8277" s="100" t="s">
        <v>3544</v>
      </c>
    </row>
    <row r="8278" spans="1:3" ht="173.25" customHeight="1">
      <c r="A8278" s="311"/>
      <c r="B8278" s="311"/>
      <c r="C8278" s="100"/>
    </row>
    <row r="8279" spans="1:3" ht="30">
      <c r="A8279" s="311"/>
      <c r="B8279" s="311"/>
      <c r="C8279" s="100" t="s">
        <v>3545</v>
      </c>
    </row>
    <row r="8280" spans="1:3">
      <c r="A8280" s="311"/>
      <c r="B8280" s="311"/>
      <c r="C8280" s="100" t="s">
        <v>3524</v>
      </c>
    </row>
    <row r="8281" spans="1:3" ht="60">
      <c r="A8281" s="311"/>
      <c r="B8281" s="311"/>
      <c r="C8281" s="100" t="s">
        <v>3525</v>
      </c>
    </row>
    <row r="8282" spans="1:3">
      <c r="A8282" s="311"/>
      <c r="B8282" s="311"/>
      <c r="C8282" s="100" t="s">
        <v>3526</v>
      </c>
    </row>
    <row r="8283" spans="1:3">
      <c r="A8283" s="311"/>
      <c r="B8283" s="311"/>
      <c r="C8283" s="100" t="s">
        <v>3527</v>
      </c>
    </row>
    <row r="8284" spans="1:3" ht="30">
      <c r="A8284" s="311"/>
      <c r="B8284" s="311"/>
      <c r="C8284" s="100" t="s">
        <v>3546</v>
      </c>
    </row>
    <row r="8285" spans="1:3">
      <c r="A8285" s="311"/>
      <c r="B8285" s="311"/>
      <c r="C8285" s="100" t="s">
        <v>3529</v>
      </c>
    </row>
    <row r="8286" spans="1:3">
      <c r="A8286" s="311"/>
      <c r="B8286" s="311"/>
      <c r="C8286" s="100" t="s">
        <v>3547</v>
      </c>
    </row>
    <row r="8287" spans="1:3" ht="180">
      <c r="A8287" s="311"/>
      <c r="B8287" s="311"/>
      <c r="C8287" s="100" t="s">
        <v>3548</v>
      </c>
    </row>
    <row r="8288" spans="1:3">
      <c r="A8288" s="311"/>
      <c r="B8288" s="311"/>
      <c r="C8288" s="100" t="s">
        <v>1297</v>
      </c>
    </row>
    <row r="8289" spans="1:3" ht="30">
      <c r="A8289" s="311"/>
      <c r="B8289" s="311"/>
      <c r="C8289" s="100" t="s">
        <v>3549</v>
      </c>
    </row>
    <row r="8290" spans="1:3">
      <c r="A8290" s="311"/>
      <c r="B8290" s="311"/>
      <c r="C8290" s="100" t="s">
        <v>3533</v>
      </c>
    </row>
    <row r="8291" spans="1:3" ht="30">
      <c r="A8291" s="311"/>
      <c r="B8291" s="311"/>
      <c r="C8291" s="100" t="s">
        <v>3534</v>
      </c>
    </row>
    <row r="8292" spans="1:3">
      <c r="A8292" s="311"/>
      <c r="B8292" s="311"/>
      <c r="C8292" s="100" t="s">
        <v>3550</v>
      </c>
    </row>
    <row r="8293" spans="1:3" ht="30">
      <c r="A8293" s="311"/>
      <c r="B8293" s="311"/>
      <c r="C8293" s="100" t="s">
        <v>3535</v>
      </c>
    </row>
    <row r="8294" spans="1:3">
      <c r="A8294" s="311"/>
      <c r="B8294" s="311"/>
      <c r="C8294" s="100" t="s">
        <v>3536</v>
      </c>
    </row>
    <row r="8295" spans="1:3">
      <c r="A8295" s="311"/>
      <c r="B8295" s="311"/>
      <c r="C8295" s="100" t="s">
        <v>3537</v>
      </c>
    </row>
    <row r="8296" spans="1:3">
      <c r="A8296" s="311"/>
      <c r="B8296" s="311"/>
      <c r="C8296" s="100" t="s">
        <v>3538</v>
      </c>
    </row>
    <row r="8297" spans="1:3">
      <c r="A8297" s="311"/>
      <c r="B8297" s="311"/>
      <c r="C8297" s="100" t="s">
        <v>3513</v>
      </c>
    </row>
    <row r="8298" spans="1:3" ht="30">
      <c r="A8298" s="311"/>
      <c r="B8298" s="311"/>
      <c r="C8298" s="100" t="s">
        <v>3539</v>
      </c>
    </row>
    <row r="8299" spans="1:3">
      <c r="A8299" s="311"/>
      <c r="B8299" s="311"/>
      <c r="C8299" s="100" t="s">
        <v>1775</v>
      </c>
    </row>
    <row r="8300" spans="1:3" ht="75">
      <c r="A8300" s="311"/>
      <c r="B8300" s="311"/>
      <c r="C8300" s="100" t="s">
        <v>3540</v>
      </c>
    </row>
    <row r="8301" spans="1:3" ht="30">
      <c r="A8301" s="311"/>
      <c r="B8301" s="311"/>
      <c r="C8301" s="100" t="s">
        <v>3541</v>
      </c>
    </row>
    <row r="8302" spans="1:3" ht="45.75" thickBot="1">
      <c r="A8302" s="312"/>
      <c r="B8302" s="312"/>
      <c r="C8302" s="95" t="s">
        <v>2093</v>
      </c>
    </row>
    <row r="8303" spans="1:3">
      <c r="A8303" s="310" t="s">
        <v>1079</v>
      </c>
      <c r="B8303" s="310" t="s">
        <v>28</v>
      </c>
      <c r="C8303" s="99" t="s">
        <v>1080</v>
      </c>
    </row>
    <row r="8304" spans="1:3" ht="45">
      <c r="A8304" s="311"/>
      <c r="B8304" s="311"/>
      <c r="C8304" s="100" t="s">
        <v>3542</v>
      </c>
    </row>
    <row r="8305" spans="1:3">
      <c r="A8305" s="311"/>
      <c r="B8305" s="311"/>
      <c r="C8305" s="100" t="s">
        <v>3543</v>
      </c>
    </row>
    <row r="8306" spans="1:3">
      <c r="A8306" s="311"/>
      <c r="B8306" s="311"/>
      <c r="C8306" s="100" t="s">
        <v>3544</v>
      </c>
    </row>
    <row r="8307" spans="1:3" ht="173.25" customHeight="1">
      <c r="A8307" s="311"/>
      <c r="B8307" s="311"/>
      <c r="C8307" s="100"/>
    </row>
    <row r="8308" spans="1:3" ht="30">
      <c r="A8308" s="311"/>
      <c r="B8308" s="311"/>
      <c r="C8308" s="100" t="s">
        <v>3545</v>
      </c>
    </row>
    <row r="8309" spans="1:3">
      <c r="A8309" s="311"/>
      <c r="B8309" s="311"/>
      <c r="C8309" s="100" t="s">
        <v>3524</v>
      </c>
    </row>
    <row r="8310" spans="1:3" ht="60">
      <c r="A8310" s="311"/>
      <c r="B8310" s="311"/>
      <c r="C8310" s="100" t="s">
        <v>3525</v>
      </c>
    </row>
    <row r="8311" spans="1:3">
      <c r="A8311" s="311"/>
      <c r="B8311" s="311"/>
      <c r="C8311" s="100" t="s">
        <v>3526</v>
      </c>
    </row>
    <row r="8312" spans="1:3">
      <c r="A8312" s="311"/>
      <c r="B8312" s="311"/>
      <c r="C8312" s="100" t="s">
        <v>3527</v>
      </c>
    </row>
    <row r="8313" spans="1:3" ht="30">
      <c r="A8313" s="311"/>
      <c r="B8313" s="311"/>
      <c r="C8313" s="100" t="s">
        <v>3546</v>
      </c>
    </row>
    <row r="8314" spans="1:3">
      <c r="A8314" s="311"/>
      <c r="B8314" s="311"/>
      <c r="C8314" s="100" t="s">
        <v>3529</v>
      </c>
    </row>
    <row r="8315" spans="1:3">
      <c r="A8315" s="311"/>
      <c r="B8315" s="311"/>
      <c r="C8315" s="100" t="s">
        <v>3547</v>
      </c>
    </row>
    <row r="8316" spans="1:3" ht="180">
      <c r="A8316" s="311"/>
      <c r="B8316" s="311"/>
      <c r="C8316" s="100" t="s">
        <v>3548</v>
      </c>
    </row>
    <row r="8317" spans="1:3">
      <c r="A8317" s="311"/>
      <c r="B8317" s="311"/>
      <c r="C8317" s="100" t="s">
        <v>1297</v>
      </c>
    </row>
    <row r="8318" spans="1:3" ht="30">
      <c r="A8318" s="311"/>
      <c r="B8318" s="311"/>
      <c r="C8318" s="100" t="s">
        <v>3551</v>
      </c>
    </row>
    <row r="8319" spans="1:3">
      <c r="A8319" s="311"/>
      <c r="B8319" s="311"/>
      <c r="C8319" s="100" t="s">
        <v>3533</v>
      </c>
    </row>
    <row r="8320" spans="1:3" ht="30">
      <c r="A8320" s="311"/>
      <c r="B8320" s="311"/>
      <c r="C8320" s="100" t="s">
        <v>3534</v>
      </c>
    </row>
    <row r="8321" spans="1:3">
      <c r="A8321" s="311"/>
      <c r="B8321" s="311"/>
      <c r="C8321" s="100" t="s">
        <v>3550</v>
      </c>
    </row>
    <row r="8322" spans="1:3" ht="30">
      <c r="A8322" s="311"/>
      <c r="B8322" s="311"/>
      <c r="C8322" s="100" t="s">
        <v>3535</v>
      </c>
    </row>
    <row r="8323" spans="1:3">
      <c r="A8323" s="311"/>
      <c r="B8323" s="311"/>
      <c r="C8323" s="100" t="s">
        <v>3536</v>
      </c>
    </row>
    <row r="8324" spans="1:3">
      <c r="A8324" s="311"/>
      <c r="B8324" s="311"/>
      <c r="C8324" s="100" t="s">
        <v>3537</v>
      </c>
    </row>
    <row r="8325" spans="1:3">
      <c r="A8325" s="311"/>
      <c r="B8325" s="311"/>
      <c r="C8325" s="100" t="s">
        <v>3538</v>
      </c>
    </row>
    <row r="8326" spans="1:3">
      <c r="A8326" s="311"/>
      <c r="B8326" s="311"/>
      <c r="C8326" s="100" t="s">
        <v>3513</v>
      </c>
    </row>
    <row r="8327" spans="1:3" ht="30">
      <c r="A8327" s="311"/>
      <c r="B8327" s="311"/>
      <c r="C8327" s="100" t="s">
        <v>3539</v>
      </c>
    </row>
    <row r="8328" spans="1:3">
      <c r="A8328" s="311"/>
      <c r="B8328" s="311"/>
      <c r="C8328" s="100" t="s">
        <v>1775</v>
      </c>
    </row>
    <row r="8329" spans="1:3" ht="75">
      <c r="A8329" s="311"/>
      <c r="B8329" s="311"/>
      <c r="C8329" s="100" t="s">
        <v>3540</v>
      </c>
    </row>
    <row r="8330" spans="1:3" ht="30">
      <c r="A8330" s="311"/>
      <c r="B8330" s="311"/>
      <c r="C8330" s="100" t="s">
        <v>3541</v>
      </c>
    </row>
    <row r="8331" spans="1:3" ht="45.75" thickBot="1">
      <c r="A8331" s="312"/>
      <c r="B8331" s="312"/>
      <c r="C8331" s="95" t="s">
        <v>2093</v>
      </c>
    </row>
    <row r="8332" spans="1:3">
      <c r="A8332" s="310" t="s">
        <v>1081</v>
      </c>
      <c r="B8332" s="310" t="s">
        <v>28</v>
      </c>
      <c r="C8332" s="99" t="s">
        <v>1082</v>
      </c>
    </row>
    <row r="8333" spans="1:3" ht="45">
      <c r="A8333" s="311"/>
      <c r="B8333" s="311"/>
      <c r="C8333" s="100" t="s">
        <v>3552</v>
      </c>
    </row>
    <row r="8334" spans="1:3">
      <c r="A8334" s="311"/>
      <c r="B8334" s="311"/>
      <c r="C8334" s="100" t="s">
        <v>3522</v>
      </c>
    </row>
    <row r="8335" spans="1:3" ht="147" customHeight="1">
      <c r="A8335" s="311"/>
      <c r="B8335" s="311"/>
      <c r="C8335" s="100"/>
    </row>
    <row r="8336" spans="1:3" ht="30">
      <c r="A8336" s="311"/>
      <c r="B8336" s="311"/>
      <c r="C8336" s="100" t="s">
        <v>3523</v>
      </c>
    </row>
    <row r="8337" spans="1:3">
      <c r="A8337" s="311"/>
      <c r="B8337" s="311"/>
      <c r="C8337" s="100" t="s">
        <v>3524</v>
      </c>
    </row>
    <row r="8338" spans="1:3" ht="60">
      <c r="A8338" s="311"/>
      <c r="B8338" s="311"/>
      <c r="C8338" s="100" t="s">
        <v>3525</v>
      </c>
    </row>
    <row r="8339" spans="1:3">
      <c r="A8339" s="311"/>
      <c r="B8339" s="311"/>
      <c r="C8339" s="100" t="s">
        <v>3526</v>
      </c>
    </row>
    <row r="8340" spans="1:3">
      <c r="A8340" s="311"/>
      <c r="B8340" s="311"/>
      <c r="C8340" s="100" t="s">
        <v>3527</v>
      </c>
    </row>
    <row r="8341" spans="1:3" ht="30">
      <c r="A8341" s="311"/>
      <c r="B8341" s="311"/>
      <c r="C8341" s="100" t="s">
        <v>3528</v>
      </c>
    </row>
    <row r="8342" spans="1:3">
      <c r="A8342" s="311"/>
      <c r="B8342" s="311"/>
      <c r="C8342" s="100" t="s">
        <v>3529</v>
      </c>
    </row>
    <row r="8343" spans="1:3">
      <c r="A8343" s="311"/>
      <c r="B8343" s="311"/>
      <c r="C8343" s="100" t="s">
        <v>3530</v>
      </c>
    </row>
    <row r="8344" spans="1:3" ht="150">
      <c r="A8344" s="311"/>
      <c r="B8344" s="311"/>
      <c r="C8344" s="100" t="s">
        <v>3531</v>
      </c>
    </row>
    <row r="8345" spans="1:3">
      <c r="A8345" s="311"/>
      <c r="B8345" s="311"/>
      <c r="C8345" s="100" t="s">
        <v>1297</v>
      </c>
    </row>
    <row r="8346" spans="1:3">
      <c r="A8346" s="311"/>
      <c r="B8346" s="311"/>
      <c r="C8346" s="100" t="s">
        <v>3532</v>
      </c>
    </row>
    <row r="8347" spans="1:3">
      <c r="A8347" s="311"/>
      <c r="B8347" s="311"/>
      <c r="C8347" s="100" t="s">
        <v>3533</v>
      </c>
    </row>
    <row r="8348" spans="1:3" ht="30">
      <c r="A8348" s="311"/>
      <c r="B8348" s="311"/>
      <c r="C8348" s="100" t="s">
        <v>3534</v>
      </c>
    </row>
    <row r="8349" spans="1:3">
      <c r="A8349" s="311"/>
      <c r="B8349" s="311"/>
      <c r="C8349" s="100" t="s">
        <v>3509</v>
      </c>
    </row>
    <row r="8350" spans="1:3" ht="30">
      <c r="A8350" s="311"/>
      <c r="B8350" s="311"/>
      <c r="C8350" s="100" t="s">
        <v>3535</v>
      </c>
    </row>
    <row r="8351" spans="1:3">
      <c r="A8351" s="311"/>
      <c r="B8351" s="311"/>
      <c r="C8351" s="100" t="s">
        <v>3536</v>
      </c>
    </row>
    <row r="8352" spans="1:3">
      <c r="A8352" s="311"/>
      <c r="B8352" s="311"/>
      <c r="C8352" s="100" t="s">
        <v>3537</v>
      </c>
    </row>
    <row r="8353" spans="1:3">
      <c r="A8353" s="311"/>
      <c r="B8353" s="311"/>
      <c r="C8353" s="100" t="s">
        <v>3538</v>
      </c>
    </row>
    <row r="8354" spans="1:3">
      <c r="A8354" s="311"/>
      <c r="B8354" s="311"/>
      <c r="C8354" s="100" t="s">
        <v>3513</v>
      </c>
    </row>
    <row r="8355" spans="1:3" ht="30">
      <c r="A8355" s="311"/>
      <c r="B8355" s="311"/>
      <c r="C8355" s="100" t="s">
        <v>3539</v>
      </c>
    </row>
    <row r="8356" spans="1:3">
      <c r="A8356" s="311"/>
      <c r="B8356" s="311"/>
      <c r="C8356" s="100" t="s">
        <v>1775</v>
      </c>
    </row>
    <row r="8357" spans="1:3" ht="75">
      <c r="A8357" s="311"/>
      <c r="B8357" s="311"/>
      <c r="C8357" s="100" t="s">
        <v>3540</v>
      </c>
    </row>
    <row r="8358" spans="1:3" ht="30">
      <c r="A8358" s="311"/>
      <c r="B8358" s="311"/>
      <c r="C8358" s="100" t="s">
        <v>3541</v>
      </c>
    </row>
    <row r="8359" spans="1:3" ht="45.75" thickBot="1">
      <c r="A8359" s="312"/>
      <c r="B8359" s="312"/>
      <c r="C8359" s="95" t="s">
        <v>2093</v>
      </c>
    </row>
    <row r="8360" spans="1:3">
      <c r="A8360" s="310" t="s">
        <v>1083</v>
      </c>
      <c r="B8360" s="310" t="s">
        <v>28</v>
      </c>
      <c r="C8360" s="99" t="s">
        <v>1084</v>
      </c>
    </row>
    <row r="8361" spans="1:3" ht="45">
      <c r="A8361" s="311"/>
      <c r="B8361" s="311"/>
      <c r="C8361" s="100" t="s">
        <v>3552</v>
      </c>
    </row>
    <row r="8362" spans="1:3">
      <c r="A8362" s="311"/>
      <c r="B8362" s="311"/>
      <c r="C8362" s="100" t="s">
        <v>3522</v>
      </c>
    </row>
    <row r="8363" spans="1:3" ht="147" customHeight="1">
      <c r="A8363" s="311"/>
      <c r="B8363" s="311"/>
      <c r="C8363" s="100"/>
    </row>
    <row r="8364" spans="1:3" ht="30">
      <c r="A8364" s="311"/>
      <c r="B8364" s="311"/>
      <c r="C8364" s="100" t="s">
        <v>3523</v>
      </c>
    </row>
    <row r="8365" spans="1:3">
      <c r="A8365" s="311"/>
      <c r="B8365" s="311"/>
      <c r="C8365" s="100" t="s">
        <v>3524</v>
      </c>
    </row>
    <row r="8366" spans="1:3" ht="60">
      <c r="A8366" s="311"/>
      <c r="B8366" s="311"/>
      <c r="C8366" s="100" t="s">
        <v>3525</v>
      </c>
    </row>
    <row r="8367" spans="1:3">
      <c r="A8367" s="311"/>
      <c r="B8367" s="311"/>
      <c r="C8367" s="100" t="s">
        <v>3526</v>
      </c>
    </row>
    <row r="8368" spans="1:3">
      <c r="A8368" s="311"/>
      <c r="B8368" s="311"/>
      <c r="C8368" s="100" t="s">
        <v>3527</v>
      </c>
    </row>
    <row r="8369" spans="1:3" ht="30">
      <c r="A8369" s="311"/>
      <c r="B8369" s="311"/>
      <c r="C8369" s="100" t="s">
        <v>3528</v>
      </c>
    </row>
    <row r="8370" spans="1:3">
      <c r="A8370" s="311"/>
      <c r="B8370" s="311"/>
      <c r="C8370" s="100" t="s">
        <v>3529</v>
      </c>
    </row>
    <row r="8371" spans="1:3">
      <c r="A8371" s="311"/>
      <c r="B8371" s="311"/>
      <c r="C8371" s="100" t="s">
        <v>3530</v>
      </c>
    </row>
    <row r="8372" spans="1:3" ht="150">
      <c r="A8372" s="311"/>
      <c r="B8372" s="311"/>
      <c r="C8372" s="100" t="s">
        <v>3531</v>
      </c>
    </row>
    <row r="8373" spans="1:3">
      <c r="A8373" s="311"/>
      <c r="B8373" s="311"/>
      <c r="C8373" s="100" t="s">
        <v>1297</v>
      </c>
    </row>
    <row r="8374" spans="1:3">
      <c r="A8374" s="311"/>
      <c r="B8374" s="311"/>
      <c r="C8374" s="100" t="s">
        <v>3532</v>
      </c>
    </row>
    <row r="8375" spans="1:3">
      <c r="A8375" s="311"/>
      <c r="B8375" s="311"/>
      <c r="C8375" s="100" t="s">
        <v>3533</v>
      </c>
    </row>
    <row r="8376" spans="1:3" ht="30">
      <c r="A8376" s="311"/>
      <c r="B8376" s="311"/>
      <c r="C8376" s="100" t="s">
        <v>3534</v>
      </c>
    </row>
    <row r="8377" spans="1:3">
      <c r="A8377" s="311"/>
      <c r="B8377" s="311"/>
      <c r="C8377" s="100" t="s">
        <v>3509</v>
      </c>
    </row>
    <row r="8378" spans="1:3" ht="30">
      <c r="A8378" s="311"/>
      <c r="B8378" s="311"/>
      <c r="C8378" s="100" t="s">
        <v>3535</v>
      </c>
    </row>
    <row r="8379" spans="1:3">
      <c r="A8379" s="311"/>
      <c r="B8379" s="311"/>
      <c r="C8379" s="100" t="s">
        <v>3536</v>
      </c>
    </row>
    <row r="8380" spans="1:3">
      <c r="A8380" s="311"/>
      <c r="B8380" s="311"/>
      <c r="C8380" s="100" t="s">
        <v>3537</v>
      </c>
    </row>
    <row r="8381" spans="1:3">
      <c r="A8381" s="311"/>
      <c r="B8381" s="311"/>
      <c r="C8381" s="100" t="s">
        <v>3538</v>
      </c>
    </row>
    <row r="8382" spans="1:3">
      <c r="A8382" s="311"/>
      <c r="B8382" s="311"/>
      <c r="C8382" s="100" t="s">
        <v>3513</v>
      </c>
    </row>
    <row r="8383" spans="1:3" ht="30">
      <c r="A8383" s="311"/>
      <c r="B8383" s="311"/>
      <c r="C8383" s="100" t="s">
        <v>3539</v>
      </c>
    </row>
    <row r="8384" spans="1:3">
      <c r="A8384" s="311"/>
      <c r="B8384" s="311"/>
      <c r="C8384" s="100" t="s">
        <v>1775</v>
      </c>
    </row>
    <row r="8385" spans="1:3" ht="75">
      <c r="A8385" s="311"/>
      <c r="B8385" s="311"/>
      <c r="C8385" s="100" t="s">
        <v>3540</v>
      </c>
    </row>
    <row r="8386" spans="1:3" ht="30">
      <c r="A8386" s="311"/>
      <c r="B8386" s="311"/>
      <c r="C8386" s="100" t="s">
        <v>3541</v>
      </c>
    </row>
    <row r="8387" spans="1:3" ht="45.75" thickBot="1">
      <c r="A8387" s="312"/>
      <c r="B8387" s="312"/>
      <c r="C8387" s="95" t="s">
        <v>2093</v>
      </c>
    </row>
    <row r="8388" spans="1:3">
      <c r="A8388" s="310" t="s">
        <v>1085</v>
      </c>
      <c r="B8388" s="310" t="s">
        <v>28</v>
      </c>
      <c r="C8388" s="99" t="s">
        <v>1086</v>
      </c>
    </row>
    <row r="8389" spans="1:3" ht="45">
      <c r="A8389" s="311"/>
      <c r="B8389" s="311"/>
      <c r="C8389" s="100" t="s">
        <v>3552</v>
      </c>
    </row>
    <row r="8390" spans="1:3">
      <c r="A8390" s="311"/>
      <c r="B8390" s="311"/>
      <c r="C8390" s="100" t="s">
        <v>3522</v>
      </c>
    </row>
    <row r="8391" spans="1:3" ht="147" customHeight="1">
      <c r="A8391" s="311"/>
      <c r="B8391" s="311"/>
      <c r="C8391" s="100"/>
    </row>
    <row r="8392" spans="1:3" ht="30">
      <c r="A8392" s="311"/>
      <c r="B8392" s="311"/>
      <c r="C8392" s="100" t="s">
        <v>3523</v>
      </c>
    </row>
    <row r="8393" spans="1:3">
      <c r="A8393" s="311"/>
      <c r="B8393" s="311"/>
      <c r="C8393" s="100" t="s">
        <v>3524</v>
      </c>
    </row>
    <row r="8394" spans="1:3" ht="60">
      <c r="A8394" s="311"/>
      <c r="B8394" s="311"/>
      <c r="C8394" s="100" t="s">
        <v>3525</v>
      </c>
    </row>
    <row r="8395" spans="1:3">
      <c r="A8395" s="311"/>
      <c r="B8395" s="311"/>
      <c r="C8395" s="100" t="s">
        <v>3526</v>
      </c>
    </row>
    <row r="8396" spans="1:3">
      <c r="A8396" s="311"/>
      <c r="B8396" s="311"/>
      <c r="C8396" s="100" t="s">
        <v>3527</v>
      </c>
    </row>
    <row r="8397" spans="1:3" ht="30">
      <c r="A8397" s="311"/>
      <c r="B8397" s="311"/>
      <c r="C8397" s="100" t="s">
        <v>3528</v>
      </c>
    </row>
    <row r="8398" spans="1:3">
      <c r="A8398" s="311"/>
      <c r="B8398" s="311"/>
      <c r="C8398" s="100" t="s">
        <v>3529</v>
      </c>
    </row>
    <row r="8399" spans="1:3">
      <c r="A8399" s="311"/>
      <c r="B8399" s="311"/>
      <c r="C8399" s="100" t="s">
        <v>3530</v>
      </c>
    </row>
    <row r="8400" spans="1:3" ht="150">
      <c r="A8400" s="311"/>
      <c r="B8400" s="311"/>
      <c r="C8400" s="100" t="s">
        <v>3531</v>
      </c>
    </row>
    <row r="8401" spans="1:3">
      <c r="A8401" s="311"/>
      <c r="B8401" s="311"/>
      <c r="C8401" s="100" t="s">
        <v>1297</v>
      </c>
    </row>
    <row r="8402" spans="1:3">
      <c r="A8402" s="311"/>
      <c r="B8402" s="311"/>
      <c r="C8402" s="100" t="s">
        <v>3532</v>
      </c>
    </row>
    <row r="8403" spans="1:3">
      <c r="A8403" s="311"/>
      <c r="B8403" s="311"/>
      <c r="C8403" s="100" t="s">
        <v>3533</v>
      </c>
    </row>
    <row r="8404" spans="1:3" ht="30">
      <c r="A8404" s="311"/>
      <c r="B8404" s="311"/>
      <c r="C8404" s="100" t="s">
        <v>3534</v>
      </c>
    </row>
    <row r="8405" spans="1:3">
      <c r="A8405" s="311"/>
      <c r="B8405" s="311"/>
      <c r="C8405" s="100" t="s">
        <v>3509</v>
      </c>
    </row>
    <row r="8406" spans="1:3" ht="30">
      <c r="A8406" s="311"/>
      <c r="B8406" s="311"/>
      <c r="C8406" s="100" t="s">
        <v>3535</v>
      </c>
    </row>
    <row r="8407" spans="1:3">
      <c r="A8407" s="311"/>
      <c r="B8407" s="311"/>
      <c r="C8407" s="100" t="s">
        <v>3536</v>
      </c>
    </row>
    <row r="8408" spans="1:3">
      <c r="A8408" s="311"/>
      <c r="B8408" s="311"/>
      <c r="C8408" s="100" t="s">
        <v>3537</v>
      </c>
    </row>
    <row r="8409" spans="1:3">
      <c r="A8409" s="311"/>
      <c r="B8409" s="311"/>
      <c r="C8409" s="100" t="s">
        <v>3538</v>
      </c>
    </row>
    <row r="8410" spans="1:3">
      <c r="A8410" s="311"/>
      <c r="B8410" s="311"/>
      <c r="C8410" s="100" t="s">
        <v>3513</v>
      </c>
    </row>
    <row r="8411" spans="1:3" ht="30">
      <c r="A8411" s="311"/>
      <c r="B8411" s="311"/>
      <c r="C8411" s="100" t="s">
        <v>3539</v>
      </c>
    </row>
    <row r="8412" spans="1:3">
      <c r="A8412" s="311"/>
      <c r="B8412" s="311"/>
      <c r="C8412" s="100" t="s">
        <v>1775</v>
      </c>
    </row>
    <row r="8413" spans="1:3" ht="75">
      <c r="A8413" s="311"/>
      <c r="B8413" s="311"/>
      <c r="C8413" s="100" t="s">
        <v>3540</v>
      </c>
    </row>
    <row r="8414" spans="1:3" ht="30">
      <c r="A8414" s="311"/>
      <c r="B8414" s="311"/>
      <c r="C8414" s="100" t="s">
        <v>3541</v>
      </c>
    </row>
    <row r="8415" spans="1:3" ht="45.75" thickBot="1">
      <c r="A8415" s="312"/>
      <c r="B8415" s="312"/>
      <c r="C8415" s="95" t="s">
        <v>2093</v>
      </c>
    </row>
    <row r="8416" spans="1:3">
      <c r="A8416" s="310" t="s">
        <v>1087</v>
      </c>
      <c r="B8416" s="310" t="s">
        <v>28</v>
      </c>
      <c r="C8416" s="99" t="s">
        <v>1088</v>
      </c>
    </row>
    <row r="8417" spans="1:3" ht="45">
      <c r="A8417" s="311"/>
      <c r="B8417" s="311"/>
      <c r="C8417" s="100" t="s">
        <v>3552</v>
      </c>
    </row>
    <row r="8418" spans="1:3">
      <c r="A8418" s="311"/>
      <c r="B8418" s="311"/>
      <c r="C8418" s="100" t="s">
        <v>3522</v>
      </c>
    </row>
    <row r="8419" spans="1:3" ht="147" customHeight="1">
      <c r="A8419" s="311"/>
      <c r="B8419" s="311"/>
      <c r="C8419" s="100"/>
    </row>
    <row r="8420" spans="1:3" ht="30">
      <c r="A8420" s="311"/>
      <c r="B8420" s="311"/>
      <c r="C8420" s="100" t="s">
        <v>3523</v>
      </c>
    </row>
    <row r="8421" spans="1:3">
      <c r="A8421" s="311"/>
      <c r="B8421" s="311"/>
      <c r="C8421" s="100" t="s">
        <v>3524</v>
      </c>
    </row>
    <row r="8422" spans="1:3" ht="60">
      <c r="A8422" s="311"/>
      <c r="B8422" s="311"/>
      <c r="C8422" s="100" t="s">
        <v>3525</v>
      </c>
    </row>
    <row r="8423" spans="1:3">
      <c r="A8423" s="311"/>
      <c r="B8423" s="311"/>
      <c r="C8423" s="100" t="s">
        <v>3526</v>
      </c>
    </row>
    <row r="8424" spans="1:3">
      <c r="A8424" s="311"/>
      <c r="B8424" s="311"/>
      <c r="C8424" s="100" t="s">
        <v>3527</v>
      </c>
    </row>
    <row r="8425" spans="1:3" ht="30">
      <c r="A8425" s="311"/>
      <c r="B8425" s="311"/>
      <c r="C8425" s="100" t="s">
        <v>3528</v>
      </c>
    </row>
    <row r="8426" spans="1:3">
      <c r="A8426" s="311"/>
      <c r="B8426" s="311"/>
      <c r="C8426" s="100" t="s">
        <v>3529</v>
      </c>
    </row>
    <row r="8427" spans="1:3">
      <c r="A8427" s="311"/>
      <c r="B8427" s="311"/>
      <c r="C8427" s="100" t="s">
        <v>3530</v>
      </c>
    </row>
    <row r="8428" spans="1:3" ht="150">
      <c r="A8428" s="311"/>
      <c r="B8428" s="311"/>
      <c r="C8428" s="100" t="s">
        <v>3531</v>
      </c>
    </row>
    <row r="8429" spans="1:3">
      <c r="A8429" s="311"/>
      <c r="B8429" s="311"/>
      <c r="C8429" s="100" t="s">
        <v>1297</v>
      </c>
    </row>
    <row r="8430" spans="1:3">
      <c r="A8430" s="311"/>
      <c r="B8430" s="311"/>
      <c r="C8430" s="100" t="s">
        <v>3532</v>
      </c>
    </row>
    <row r="8431" spans="1:3">
      <c r="A8431" s="311"/>
      <c r="B8431" s="311"/>
      <c r="C8431" s="100" t="s">
        <v>3533</v>
      </c>
    </row>
    <row r="8432" spans="1:3" ht="30">
      <c r="A8432" s="311"/>
      <c r="B8432" s="311"/>
      <c r="C8432" s="100" t="s">
        <v>3534</v>
      </c>
    </row>
    <row r="8433" spans="1:3">
      <c r="A8433" s="311"/>
      <c r="B8433" s="311"/>
      <c r="C8433" s="100" t="s">
        <v>3509</v>
      </c>
    </row>
    <row r="8434" spans="1:3" ht="30">
      <c r="A8434" s="311"/>
      <c r="B8434" s="311"/>
      <c r="C8434" s="100" t="s">
        <v>3535</v>
      </c>
    </row>
    <row r="8435" spans="1:3">
      <c r="A8435" s="311"/>
      <c r="B8435" s="311"/>
      <c r="C8435" s="100" t="s">
        <v>3536</v>
      </c>
    </row>
    <row r="8436" spans="1:3">
      <c r="A8436" s="311"/>
      <c r="B8436" s="311"/>
      <c r="C8436" s="100" t="s">
        <v>3537</v>
      </c>
    </row>
    <row r="8437" spans="1:3">
      <c r="A8437" s="311"/>
      <c r="B8437" s="311"/>
      <c r="C8437" s="100" t="s">
        <v>3538</v>
      </c>
    </row>
    <row r="8438" spans="1:3">
      <c r="A8438" s="311"/>
      <c r="B8438" s="311"/>
      <c r="C8438" s="100" t="s">
        <v>3513</v>
      </c>
    </row>
    <row r="8439" spans="1:3" ht="30">
      <c r="A8439" s="311"/>
      <c r="B8439" s="311"/>
      <c r="C8439" s="100" t="s">
        <v>3539</v>
      </c>
    </row>
    <row r="8440" spans="1:3">
      <c r="A8440" s="311"/>
      <c r="B8440" s="311"/>
      <c r="C8440" s="100" t="s">
        <v>1775</v>
      </c>
    </row>
    <row r="8441" spans="1:3" ht="75">
      <c r="A8441" s="311"/>
      <c r="B8441" s="311"/>
      <c r="C8441" s="100" t="s">
        <v>3540</v>
      </c>
    </row>
    <row r="8442" spans="1:3" ht="30">
      <c r="A8442" s="311"/>
      <c r="B8442" s="311"/>
      <c r="C8442" s="100" t="s">
        <v>3541</v>
      </c>
    </row>
    <row r="8443" spans="1:3" ht="45.75" thickBot="1">
      <c r="A8443" s="312"/>
      <c r="B8443" s="312"/>
      <c r="C8443" s="95" t="s">
        <v>2093</v>
      </c>
    </row>
    <row r="8444" spans="1:3">
      <c r="A8444" s="310" t="s">
        <v>1089</v>
      </c>
      <c r="B8444" s="310" t="s">
        <v>28</v>
      </c>
      <c r="C8444" s="99" t="s">
        <v>1090</v>
      </c>
    </row>
    <row r="8445" spans="1:3" ht="45">
      <c r="A8445" s="311"/>
      <c r="B8445" s="311"/>
      <c r="C8445" s="100" t="s">
        <v>3552</v>
      </c>
    </row>
    <row r="8446" spans="1:3">
      <c r="A8446" s="311"/>
      <c r="B8446" s="311"/>
      <c r="C8446" s="100" t="s">
        <v>3522</v>
      </c>
    </row>
    <row r="8447" spans="1:3" ht="147" customHeight="1">
      <c r="A8447" s="311"/>
      <c r="B8447" s="311"/>
      <c r="C8447" s="100"/>
    </row>
    <row r="8448" spans="1:3" ht="30">
      <c r="A8448" s="311"/>
      <c r="B8448" s="311"/>
      <c r="C8448" s="100" t="s">
        <v>3523</v>
      </c>
    </row>
    <row r="8449" spans="1:3">
      <c r="A8449" s="311"/>
      <c r="B8449" s="311"/>
      <c r="C8449" s="100" t="s">
        <v>3524</v>
      </c>
    </row>
    <row r="8450" spans="1:3" ht="60">
      <c r="A8450" s="311"/>
      <c r="B8450" s="311"/>
      <c r="C8450" s="100" t="s">
        <v>3525</v>
      </c>
    </row>
    <row r="8451" spans="1:3">
      <c r="A8451" s="311"/>
      <c r="B8451" s="311"/>
      <c r="C8451" s="100" t="s">
        <v>3526</v>
      </c>
    </row>
    <row r="8452" spans="1:3">
      <c r="A8452" s="311"/>
      <c r="B8452" s="311"/>
      <c r="C8452" s="100" t="s">
        <v>3527</v>
      </c>
    </row>
    <row r="8453" spans="1:3" ht="30">
      <c r="A8453" s="311"/>
      <c r="B8453" s="311"/>
      <c r="C8453" s="100" t="s">
        <v>3528</v>
      </c>
    </row>
    <row r="8454" spans="1:3">
      <c r="A8454" s="311"/>
      <c r="B8454" s="311"/>
      <c r="C8454" s="100" t="s">
        <v>3529</v>
      </c>
    </row>
    <row r="8455" spans="1:3">
      <c r="A8455" s="311"/>
      <c r="B8455" s="311"/>
      <c r="C8455" s="100" t="s">
        <v>3530</v>
      </c>
    </row>
    <row r="8456" spans="1:3" ht="150">
      <c r="A8456" s="311"/>
      <c r="B8456" s="311"/>
      <c r="C8456" s="100" t="s">
        <v>3531</v>
      </c>
    </row>
    <row r="8457" spans="1:3">
      <c r="A8457" s="311"/>
      <c r="B8457" s="311"/>
      <c r="C8457" s="100" t="s">
        <v>1297</v>
      </c>
    </row>
    <row r="8458" spans="1:3">
      <c r="A8458" s="311"/>
      <c r="B8458" s="311"/>
      <c r="C8458" s="100" t="s">
        <v>3532</v>
      </c>
    </row>
    <row r="8459" spans="1:3">
      <c r="A8459" s="311"/>
      <c r="B8459" s="311"/>
      <c r="C8459" s="100" t="s">
        <v>3533</v>
      </c>
    </row>
    <row r="8460" spans="1:3" ht="30">
      <c r="A8460" s="311"/>
      <c r="B8460" s="311"/>
      <c r="C8460" s="100" t="s">
        <v>3534</v>
      </c>
    </row>
    <row r="8461" spans="1:3">
      <c r="A8461" s="311"/>
      <c r="B8461" s="311"/>
      <c r="C8461" s="100" t="s">
        <v>3509</v>
      </c>
    </row>
    <row r="8462" spans="1:3" ht="30">
      <c r="A8462" s="311"/>
      <c r="B8462" s="311"/>
      <c r="C8462" s="100" t="s">
        <v>3535</v>
      </c>
    </row>
    <row r="8463" spans="1:3">
      <c r="A8463" s="311"/>
      <c r="B8463" s="311"/>
      <c r="C8463" s="100" t="s">
        <v>3536</v>
      </c>
    </row>
    <row r="8464" spans="1:3">
      <c r="A8464" s="311"/>
      <c r="B8464" s="311"/>
      <c r="C8464" s="100" t="s">
        <v>3537</v>
      </c>
    </row>
    <row r="8465" spans="1:3">
      <c r="A8465" s="311"/>
      <c r="B8465" s="311"/>
      <c r="C8465" s="100" t="s">
        <v>3538</v>
      </c>
    </row>
    <row r="8466" spans="1:3">
      <c r="A8466" s="311"/>
      <c r="B8466" s="311"/>
      <c r="C8466" s="100" t="s">
        <v>3513</v>
      </c>
    </row>
    <row r="8467" spans="1:3" ht="30">
      <c r="A8467" s="311"/>
      <c r="B8467" s="311"/>
      <c r="C8467" s="100" t="s">
        <v>3539</v>
      </c>
    </row>
    <row r="8468" spans="1:3">
      <c r="A8468" s="311"/>
      <c r="B8468" s="311"/>
      <c r="C8468" s="100" t="s">
        <v>1775</v>
      </c>
    </row>
    <row r="8469" spans="1:3" ht="75">
      <c r="A8469" s="311"/>
      <c r="B8469" s="311"/>
      <c r="C8469" s="100" t="s">
        <v>3540</v>
      </c>
    </row>
    <row r="8470" spans="1:3" ht="30">
      <c r="A8470" s="311"/>
      <c r="B8470" s="311"/>
      <c r="C8470" s="100" t="s">
        <v>3541</v>
      </c>
    </row>
    <row r="8471" spans="1:3" ht="45.75" thickBot="1">
      <c r="A8471" s="312"/>
      <c r="B8471" s="312"/>
      <c r="C8471" s="95" t="s">
        <v>2093</v>
      </c>
    </row>
    <row r="8472" spans="1:3">
      <c r="A8472" s="310" t="s">
        <v>1091</v>
      </c>
      <c r="B8472" s="310" t="s">
        <v>28</v>
      </c>
      <c r="C8472" s="99" t="s">
        <v>1092</v>
      </c>
    </row>
    <row r="8473" spans="1:3" ht="45">
      <c r="A8473" s="311"/>
      <c r="B8473" s="311"/>
      <c r="C8473" s="100" t="s">
        <v>3552</v>
      </c>
    </row>
    <row r="8474" spans="1:3">
      <c r="A8474" s="311"/>
      <c r="B8474" s="311"/>
      <c r="C8474" s="100" t="s">
        <v>3522</v>
      </c>
    </row>
    <row r="8475" spans="1:3" ht="147" customHeight="1">
      <c r="A8475" s="311"/>
      <c r="B8475" s="311"/>
      <c r="C8475" s="100"/>
    </row>
    <row r="8476" spans="1:3" ht="30">
      <c r="A8476" s="311"/>
      <c r="B8476" s="311"/>
      <c r="C8476" s="100" t="s">
        <v>3523</v>
      </c>
    </row>
    <row r="8477" spans="1:3">
      <c r="A8477" s="311"/>
      <c r="B8477" s="311"/>
      <c r="C8477" s="100" t="s">
        <v>3524</v>
      </c>
    </row>
    <row r="8478" spans="1:3" ht="60">
      <c r="A8478" s="311"/>
      <c r="B8478" s="311"/>
      <c r="C8478" s="100" t="s">
        <v>3525</v>
      </c>
    </row>
    <row r="8479" spans="1:3">
      <c r="A8479" s="311"/>
      <c r="B8479" s="311"/>
      <c r="C8479" s="100" t="s">
        <v>3526</v>
      </c>
    </row>
    <row r="8480" spans="1:3">
      <c r="A8480" s="311"/>
      <c r="B8480" s="311"/>
      <c r="C8480" s="100" t="s">
        <v>3527</v>
      </c>
    </row>
    <row r="8481" spans="1:3" ht="30">
      <c r="A8481" s="311"/>
      <c r="B8481" s="311"/>
      <c r="C8481" s="100" t="s">
        <v>3528</v>
      </c>
    </row>
    <row r="8482" spans="1:3">
      <c r="A8482" s="311"/>
      <c r="B8482" s="311"/>
      <c r="C8482" s="100" t="s">
        <v>3529</v>
      </c>
    </row>
    <row r="8483" spans="1:3">
      <c r="A8483" s="311"/>
      <c r="B8483" s="311"/>
      <c r="C8483" s="100" t="s">
        <v>3530</v>
      </c>
    </row>
    <row r="8484" spans="1:3" ht="150">
      <c r="A8484" s="311"/>
      <c r="B8484" s="311"/>
      <c r="C8484" s="100" t="s">
        <v>3531</v>
      </c>
    </row>
    <row r="8485" spans="1:3">
      <c r="A8485" s="311"/>
      <c r="B8485" s="311"/>
      <c r="C8485" s="100" t="s">
        <v>1297</v>
      </c>
    </row>
    <row r="8486" spans="1:3">
      <c r="A8486" s="311"/>
      <c r="B8486" s="311"/>
      <c r="C8486" s="100" t="s">
        <v>3532</v>
      </c>
    </row>
    <row r="8487" spans="1:3">
      <c r="A8487" s="311"/>
      <c r="B8487" s="311"/>
      <c r="C8487" s="100" t="s">
        <v>3533</v>
      </c>
    </row>
    <row r="8488" spans="1:3" ht="30">
      <c r="A8488" s="311"/>
      <c r="B8488" s="311"/>
      <c r="C8488" s="100" t="s">
        <v>3534</v>
      </c>
    </row>
    <row r="8489" spans="1:3">
      <c r="A8489" s="311"/>
      <c r="B8489" s="311"/>
      <c r="C8489" s="100" t="s">
        <v>3509</v>
      </c>
    </row>
    <row r="8490" spans="1:3" ht="30">
      <c r="A8490" s="311"/>
      <c r="B8490" s="311"/>
      <c r="C8490" s="100" t="s">
        <v>3535</v>
      </c>
    </row>
    <row r="8491" spans="1:3">
      <c r="A8491" s="311"/>
      <c r="B8491" s="311"/>
      <c r="C8491" s="100" t="s">
        <v>3536</v>
      </c>
    </row>
    <row r="8492" spans="1:3">
      <c r="A8492" s="311"/>
      <c r="B8492" s="311"/>
      <c r="C8492" s="100" t="s">
        <v>3537</v>
      </c>
    </row>
    <row r="8493" spans="1:3">
      <c r="A8493" s="311"/>
      <c r="B8493" s="311"/>
      <c r="C8493" s="100" t="s">
        <v>3538</v>
      </c>
    </row>
    <row r="8494" spans="1:3">
      <c r="A8494" s="311"/>
      <c r="B8494" s="311"/>
      <c r="C8494" s="100" t="s">
        <v>3513</v>
      </c>
    </row>
    <row r="8495" spans="1:3" ht="30">
      <c r="A8495" s="311"/>
      <c r="B8495" s="311"/>
      <c r="C8495" s="100" t="s">
        <v>3539</v>
      </c>
    </row>
    <row r="8496" spans="1:3">
      <c r="A8496" s="311"/>
      <c r="B8496" s="311"/>
      <c r="C8496" s="100" t="s">
        <v>1775</v>
      </c>
    </row>
    <row r="8497" spans="1:3" ht="75">
      <c r="A8497" s="311"/>
      <c r="B8497" s="311"/>
      <c r="C8497" s="100" t="s">
        <v>3540</v>
      </c>
    </row>
    <row r="8498" spans="1:3" ht="30">
      <c r="A8498" s="311"/>
      <c r="B8498" s="311"/>
      <c r="C8498" s="100" t="s">
        <v>3541</v>
      </c>
    </row>
    <row r="8499" spans="1:3" ht="45.75" thickBot="1">
      <c r="A8499" s="312"/>
      <c r="B8499" s="312"/>
      <c r="C8499" s="95" t="s">
        <v>2093</v>
      </c>
    </row>
    <row r="8500" spans="1:3">
      <c r="A8500" s="310" t="s">
        <v>1093</v>
      </c>
      <c r="B8500" s="310" t="s">
        <v>28</v>
      </c>
      <c r="C8500" s="99" t="s">
        <v>1094</v>
      </c>
    </row>
    <row r="8501" spans="1:3" ht="45">
      <c r="A8501" s="311"/>
      <c r="B8501" s="311"/>
      <c r="C8501" s="100" t="s">
        <v>3552</v>
      </c>
    </row>
    <row r="8502" spans="1:3">
      <c r="A8502" s="311"/>
      <c r="B8502" s="311"/>
      <c r="C8502" s="100" t="s">
        <v>3522</v>
      </c>
    </row>
    <row r="8503" spans="1:3" ht="147" customHeight="1">
      <c r="A8503" s="311"/>
      <c r="B8503" s="311"/>
      <c r="C8503" s="100"/>
    </row>
    <row r="8504" spans="1:3" ht="30">
      <c r="A8504" s="311"/>
      <c r="B8504" s="311"/>
      <c r="C8504" s="100" t="s">
        <v>3523</v>
      </c>
    </row>
    <row r="8505" spans="1:3">
      <c r="A8505" s="311"/>
      <c r="B8505" s="311"/>
      <c r="C8505" s="100" t="s">
        <v>3524</v>
      </c>
    </row>
    <row r="8506" spans="1:3" ht="60">
      <c r="A8506" s="311"/>
      <c r="B8506" s="311"/>
      <c r="C8506" s="100" t="s">
        <v>3525</v>
      </c>
    </row>
    <row r="8507" spans="1:3">
      <c r="A8507" s="311"/>
      <c r="B8507" s="311"/>
      <c r="C8507" s="100" t="s">
        <v>3526</v>
      </c>
    </row>
    <row r="8508" spans="1:3">
      <c r="A8508" s="311"/>
      <c r="B8508" s="311"/>
      <c r="C8508" s="100" t="s">
        <v>3527</v>
      </c>
    </row>
    <row r="8509" spans="1:3" ht="30">
      <c r="A8509" s="311"/>
      <c r="B8509" s="311"/>
      <c r="C8509" s="100" t="s">
        <v>3528</v>
      </c>
    </row>
    <row r="8510" spans="1:3">
      <c r="A8510" s="311"/>
      <c r="B8510" s="311"/>
      <c r="C8510" s="100" t="s">
        <v>3529</v>
      </c>
    </row>
    <row r="8511" spans="1:3">
      <c r="A8511" s="311"/>
      <c r="B8511" s="311"/>
      <c r="C8511" s="100" t="s">
        <v>3530</v>
      </c>
    </row>
    <row r="8512" spans="1:3" ht="150">
      <c r="A8512" s="311"/>
      <c r="B8512" s="311"/>
      <c r="C8512" s="100" t="s">
        <v>3531</v>
      </c>
    </row>
    <row r="8513" spans="1:3">
      <c r="A8513" s="311"/>
      <c r="B8513" s="311"/>
      <c r="C8513" s="100" t="s">
        <v>1297</v>
      </c>
    </row>
    <row r="8514" spans="1:3">
      <c r="A8514" s="311"/>
      <c r="B8514" s="311"/>
      <c r="C8514" s="100" t="s">
        <v>3532</v>
      </c>
    </row>
    <row r="8515" spans="1:3">
      <c r="A8515" s="311"/>
      <c r="B8515" s="311"/>
      <c r="C8515" s="100" t="s">
        <v>3533</v>
      </c>
    </row>
    <row r="8516" spans="1:3" ht="30">
      <c r="A8516" s="311"/>
      <c r="B8516" s="311"/>
      <c r="C8516" s="100" t="s">
        <v>3534</v>
      </c>
    </row>
    <row r="8517" spans="1:3">
      <c r="A8517" s="311"/>
      <c r="B8517" s="311"/>
      <c r="C8517" s="100" t="s">
        <v>3509</v>
      </c>
    </row>
    <row r="8518" spans="1:3" ht="30">
      <c r="A8518" s="311"/>
      <c r="B8518" s="311"/>
      <c r="C8518" s="100" t="s">
        <v>3535</v>
      </c>
    </row>
    <row r="8519" spans="1:3">
      <c r="A8519" s="311"/>
      <c r="B8519" s="311"/>
      <c r="C8519" s="100" t="s">
        <v>3536</v>
      </c>
    </row>
    <row r="8520" spans="1:3">
      <c r="A8520" s="311"/>
      <c r="B8520" s="311"/>
      <c r="C8520" s="100" t="s">
        <v>3537</v>
      </c>
    </row>
    <row r="8521" spans="1:3">
      <c r="A8521" s="311"/>
      <c r="B8521" s="311"/>
      <c r="C8521" s="100" t="s">
        <v>3538</v>
      </c>
    </row>
    <row r="8522" spans="1:3">
      <c r="A8522" s="311"/>
      <c r="B8522" s="311"/>
      <c r="C8522" s="100" t="s">
        <v>3513</v>
      </c>
    </row>
    <row r="8523" spans="1:3" ht="30">
      <c r="A8523" s="311"/>
      <c r="B8523" s="311"/>
      <c r="C8523" s="100" t="s">
        <v>3539</v>
      </c>
    </row>
    <row r="8524" spans="1:3">
      <c r="A8524" s="311"/>
      <c r="B8524" s="311"/>
      <c r="C8524" s="100" t="s">
        <v>1775</v>
      </c>
    </row>
    <row r="8525" spans="1:3" ht="75">
      <c r="A8525" s="311"/>
      <c r="B8525" s="311"/>
      <c r="C8525" s="100" t="s">
        <v>3540</v>
      </c>
    </row>
    <row r="8526" spans="1:3" ht="30">
      <c r="A8526" s="311"/>
      <c r="B8526" s="311"/>
      <c r="C8526" s="100" t="s">
        <v>3541</v>
      </c>
    </row>
    <row r="8527" spans="1:3" ht="45.75" thickBot="1">
      <c r="A8527" s="312"/>
      <c r="B8527" s="312"/>
      <c r="C8527" s="95" t="s">
        <v>2093</v>
      </c>
    </row>
    <row r="8528" spans="1:3">
      <c r="A8528" s="310" t="s">
        <v>1095</v>
      </c>
      <c r="B8528" s="310" t="s">
        <v>28</v>
      </c>
      <c r="C8528" s="99" t="s">
        <v>1096</v>
      </c>
    </row>
    <row r="8529" spans="1:3" ht="45">
      <c r="A8529" s="311"/>
      <c r="B8529" s="311"/>
      <c r="C8529" s="100" t="s">
        <v>3552</v>
      </c>
    </row>
    <row r="8530" spans="1:3">
      <c r="A8530" s="311"/>
      <c r="B8530" s="311"/>
      <c r="C8530" s="100" t="s">
        <v>3522</v>
      </c>
    </row>
    <row r="8531" spans="1:3" ht="147" customHeight="1">
      <c r="A8531" s="311"/>
      <c r="B8531" s="311"/>
      <c r="C8531" s="100"/>
    </row>
    <row r="8532" spans="1:3" ht="30">
      <c r="A8532" s="311"/>
      <c r="B8532" s="311"/>
      <c r="C8532" s="100" t="s">
        <v>3523</v>
      </c>
    </row>
    <row r="8533" spans="1:3">
      <c r="A8533" s="311"/>
      <c r="B8533" s="311"/>
      <c r="C8533" s="100" t="s">
        <v>3524</v>
      </c>
    </row>
    <row r="8534" spans="1:3" ht="60">
      <c r="A8534" s="311"/>
      <c r="B8534" s="311"/>
      <c r="C8534" s="100" t="s">
        <v>3525</v>
      </c>
    </row>
    <row r="8535" spans="1:3">
      <c r="A8535" s="311"/>
      <c r="B8535" s="311"/>
      <c r="C8535" s="100" t="s">
        <v>3526</v>
      </c>
    </row>
    <row r="8536" spans="1:3">
      <c r="A8536" s="311"/>
      <c r="B8536" s="311"/>
      <c r="C8536" s="100" t="s">
        <v>3527</v>
      </c>
    </row>
    <row r="8537" spans="1:3" ht="30">
      <c r="A8537" s="311"/>
      <c r="B8537" s="311"/>
      <c r="C8537" s="100" t="s">
        <v>3528</v>
      </c>
    </row>
    <row r="8538" spans="1:3">
      <c r="A8538" s="311"/>
      <c r="B8538" s="311"/>
      <c r="C8538" s="100" t="s">
        <v>3529</v>
      </c>
    </row>
    <row r="8539" spans="1:3">
      <c r="A8539" s="311"/>
      <c r="B8539" s="311"/>
      <c r="C8539" s="100" t="s">
        <v>3530</v>
      </c>
    </row>
    <row r="8540" spans="1:3" ht="150">
      <c r="A8540" s="311"/>
      <c r="B8540" s="311"/>
      <c r="C8540" s="100" t="s">
        <v>3531</v>
      </c>
    </row>
    <row r="8541" spans="1:3">
      <c r="A8541" s="311"/>
      <c r="B8541" s="311"/>
      <c r="C8541" s="100" t="s">
        <v>1297</v>
      </c>
    </row>
    <row r="8542" spans="1:3">
      <c r="A8542" s="311"/>
      <c r="B8542" s="311"/>
      <c r="C8542" s="100" t="s">
        <v>3532</v>
      </c>
    </row>
    <row r="8543" spans="1:3">
      <c r="A8543" s="311"/>
      <c r="B8543" s="311"/>
      <c r="C8543" s="100" t="s">
        <v>3533</v>
      </c>
    </row>
    <row r="8544" spans="1:3" ht="30">
      <c r="A8544" s="311"/>
      <c r="B8544" s="311"/>
      <c r="C8544" s="100" t="s">
        <v>3534</v>
      </c>
    </row>
    <row r="8545" spans="1:3">
      <c r="A8545" s="311"/>
      <c r="B8545" s="311"/>
      <c r="C8545" s="100" t="s">
        <v>3509</v>
      </c>
    </row>
    <row r="8546" spans="1:3" ht="30">
      <c r="A8546" s="311"/>
      <c r="B8546" s="311"/>
      <c r="C8546" s="100" t="s">
        <v>3535</v>
      </c>
    </row>
    <row r="8547" spans="1:3">
      <c r="A8547" s="311"/>
      <c r="B8547" s="311"/>
      <c r="C8547" s="100" t="s">
        <v>3536</v>
      </c>
    </row>
    <row r="8548" spans="1:3">
      <c r="A8548" s="311"/>
      <c r="B8548" s="311"/>
      <c r="C8548" s="100" t="s">
        <v>3537</v>
      </c>
    </row>
    <row r="8549" spans="1:3">
      <c r="A8549" s="311"/>
      <c r="B8549" s="311"/>
      <c r="C8549" s="100" t="s">
        <v>3538</v>
      </c>
    </row>
    <row r="8550" spans="1:3">
      <c r="A8550" s="311"/>
      <c r="B8550" s="311"/>
      <c r="C8550" s="100" t="s">
        <v>3513</v>
      </c>
    </row>
    <row r="8551" spans="1:3" ht="30">
      <c r="A8551" s="311"/>
      <c r="B8551" s="311"/>
      <c r="C8551" s="100" t="s">
        <v>3539</v>
      </c>
    </row>
    <row r="8552" spans="1:3">
      <c r="A8552" s="311"/>
      <c r="B8552" s="311"/>
      <c r="C8552" s="100" t="s">
        <v>1775</v>
      </c>
    </row>
    <row r="8553" spans="1:3" ht="75">
      <c r="A8553" s="311"/>
      <c r="B8553" s="311"/>
      <c r="C8553" s="100" t="s">
        <v>3540</v>
      </c>
    </row>
    <row r="8554" spans="1:3" ht="30">
      <c r="A8554" s="311"/>
      <c r="B8554" s="311"/>
      <c r="C8554" s="100" t="s">
        <v>3541</v>
      </c>
    </row>
    <row r="8555" spans="1:3" ht="45.75" thickBot="1">
      <c r="A8555" s="312"/>
      <c r="B8555" s="312"/>
      <c r="C8555" s="95" t="s">
        <v>2093</v>
      </c>
    </row>
    <row r="8556" spans="1:3">
      <c r="A8556" s="310" t="s">
        <v>1097</v>
      </c>
      <c r="B8556" s="310" t="s">
        <v>28</v>
      </c>
      <c r="C8556" s="99" t="s">
        <v>1098</v>
      </c>
    </row>
    <row r="8557" spans="1:3" ht="45">
      <c r="A8557" s="311"/>
      <c r="B8557" s="311"/>
      <c r="C8557" s="100" t="s">
        <v>3552</v>
      </c>
    </row>
    <row r="8558" spans="1:3">
      <c r="A8558" s="311"/>
      <c r="B8558" s="311"/>
      <c r="C8558" s="100" t="s">
        <v>3522</v>
      </c>
    </row>
    <row r="8559" spans="1:3" ht="147" customHeight="1">
      <c r="A8559" s="311"/>
      <c r="B8559" s="311"/>
      <c r="C8559" s="100"/>
    </row>
    <row r="8560" spans="1:3" ht="30">
      <c r="A8560" s="311"/>
      <c r="B8560" s="311"/>
      <c r="C8560" s="100" t="s">
        <v>3523</v>
      </c>
    </row>
    <row r="8561" spans="1:3">
      <c r="A8561" s="311"/>
      <c r="B8561" s="311"/>
      <c r="C8561" s="100" t="s">
        <v>3524</v>
      </c>
    </row>
    <row r="8562" spans="1:3" ht="60">
      <c r="A8562" s="311"/>
      <c r="B8562" s="311"/>
      <c r="C8562" s="100" t="s">
        <v>3525</v>
      </c>
    </row>
    <row r="8563" spans="1:3">
      <c r="A8563" s="311"/>
      <c r="B8563" s="311"/>
      <c r="C8563" s="100" t="s">
        <v>3526</v>
      </c>
    </row>
    <row r="8564" spans="1:3">
      <c r="A8564" s="311"/>
      <c r="B8564" s="311"/>
      <c r="C8564" s="100" t="s">
        <v>3527</v>
      </c>
    </row>
    <row r="8565" spans="1:3" ht="30">
      <c r="A8565" s="311"/>
      <c r="B8565" s="311"/>
      <c r="C8565" s="100" t="s">
        <v>3528</v>
      </c>
    </row>
    <row r="8566" spans="1:3">
      <c r="A8566" s="311"/>
      <c r="B8566" s="311"/>
      <c r="C8566" s="100" t="s">
        <v>3529</v>
      </c>
    </row>
    <row r="8567" spans="1:3">
      <c r="A8567" s="311"/>
      <c r="B8567" s="311"/>
      <c r="C8567" s="100" t="s">
        <v>3530</v>
      </c>
    </row>
    <row r="8568" spans="1:3" ht="150">
      <c r="A8568" s="311"/>
      <c r="B8568" s="311"/>
      <c r="C8568" s="100" t="s">
        <v>3531</v>
      </c>
    </row>
    <row r="8569" spans="1:3">
      <c r="A8569" s="311"/>
      <c r="B8569" s="311"/>
      <c r="C8569" s="100" t="s">
        <v>1297</v>
      </c>
    </row>
    <row r="8570" spans="1:3">
      <c r="A8570" s="311"/>
      <c r="B8570" s="311"/>
      <c r="C8570" s="100" t="s">
        <v>3532</v>
      </c>
    </row>
    <row r="8571" spans="1:3">
      <c r="A8571" s="311"/>
      <c r="B8571" s="311"/>
      <c r="C8571" s="100" t="s">
        <v>3533</v>
      </c>
    </row>
    <row r="8572" spans="1:3" ht="30">
      <c r="A8572" s="311"/>
      <c r="B8572" s="311"/>
      <c r="C8572" s="100" t="s">
        <v>3534</v>
      </c>
    </row>
    <row r="8573" spans="1:3">
      <c r="A8573" s="311"/>
      <c r="B8573" s="311"/>
      <c r="C8573" s="100" t="s">
        <v>3509</v>
      </c>
    </row>
    <row r="8574" spans="1:3" ht="30">
      <c r="A8574" s="311"/>
      <c r="B8574" s="311"/>
      <c r="C8574" s="100" t="s">
        <v>3535</v>
      </c>
    </row>
    <row r="8575" spans="1:3">
      <c r="A8575" s="311"/>
      <c r="B8575" s="311"/>
      <c r="C8575" s="100" t="s">
        <v>3536</v>
      </c>
    </row>
    <row r="8576" spans="1:3">
      <c r="A8576" s="311"/>
      <c r="B8576" s="311"/>
      <c r="C8576" s="100" t="s">
        <v>3537</v>
      </c>
    </row>
    <row r="8577" spans="1:3">
      <c r="A8577" s="311"/>
      <c r="B8577" s="311"/>
      <c r="C8577" s="100" t="s">
        <v>3538</v>
      </c>
    </row>
    <row r="8578" spans="1:3">
      <c r="A8578" s="311"/>
      <c r="B8578" s="311"/>
      <c r="C8578" s="100" t="s">
        <v>3513</v>
      </c>
    </row>
    <row r="8579" spans="1:3" ht="30">
      <c r="A8579" s="311"/>
      <c r="B8579" s="311"/>
      <c r="C8579" s="100" t="s">
        <v>3539</v>
      </c>
    </row>
    <row r="8580" spans="1:3">
      <c r="A8580" s="311"/>
      <c r="B8580" s="311"/>
      <c r="C8580" s="100" t="s">
        <v>1775</v>
      </c>
    </row>
    <row r="8581" spans="1:3" ht="75">
      <c r="A8581" s="311"/>
      <c r="B8581" s="311"/>
      <c r="C8581" s="100" t="s">
        <v>3540</v>
      </c>
    </row>
    <row r="8582" spans="1:3" ht="30">
      <c r="A8582" s="311"/>
      <c r="B8582" s="311"/>
      <c r="C8582" s="100" t="s">
        <v>3541</v>
      </c>
    </row>
    <row r="8583" spans="1:3" ht="45.75" thickBot="1">
      <c r="A8583" s="312"/>
      <c r="B8583" s="312"/>
      <c r="C8583" s="95" t="s">
        <v>2093</v>
      </c>
    </row>
    <row r="8584" spans="1:3">
      <c r="A8584" s="310" t="s">
        <v>1099</v>
      </c>
      <c r="B8584" s="310" t="s">
        <v>28</v>
      </c>
      <c r="C8584" s="99" t="s">
        <v>1100</v>
      </c>
    </row>
    <row r="8585" spans="1:3" ht="180">
      <c r="A8585" s="311"/>
      <c r="B8585" s="311"/>
      <c r="C8585" s="100" t="s">
        <v>3553</v>
      </c>
    </row>
    <row r="8586" spans="1:3">
      <c r="A8586" s="311"/>
      <c r="B8586" s="311"/>
      <c r="C8586" s="99" t="s">
        <v>1346</v>
      </c>
    </row>
    <row r="8587" spans="1:3" ht="45">
      <c r="A8587" s="311"/>
      <c r="B8587" s="311"/>
      <c r="C8587" s="100" t="s">
        <v>1938</v>
      </c>
    </row>
    <row r="8588" spans="1:3" ht="30">
      <c r="A8588" s="311"/>
      <c r="B8588" s="311"/>
      <c r="C8588" s="100" t="s">
        <v>3077</v>
      </c>
    </row>
    <row r="8589" spans="1:3" ht="30">
      <c r="A8589" s="311"/>
      <c r="B8589" s="311"/>
      <c r="C8589" s="100" t="s">
        <v>1350</v>
      </c>
    </row>
    <row r="8590" spans="1:3">
      <c r="A8590" s="311"/>
      <c r="B8590" s="311"/>
      <c r="C8590" s="99" t="s">
        <v>1392</v>
      </c>
    </row>
    <row r="8591" spans="1:3">
      <c r="A8591" s="311"/>
      <c r="B8591" s="311"/>
      <c r="C8591" s="100" t="s">
        <v>3078</v>
      </c>
    </row>
    <row r="8592" spans="1:3">
      <c r="A8592" s="311"/>
      <c r="B8592" s="311"/>
      <c r="C8592" s="100" t="s">
        <v>3079</v>
      </c>
    </row>
    <row r="8593" spans="1:3">
      <c r="A8593" s="311"/>
      <c r="B8593" s="311"/>
      <c r="C8593" s="100" t="s">
        <v>3099</v>
      </c>
    </row>
    <row r="8594" spans="1:3">
      <c r="A8594" s="311"/>
      <c r="B8594" s="311"/>
      <c r="C8594" s="100" t="s">
        <v>1469</v>
      </c>
    </row>
    <row r="8595" spans="1:3">
      <c r="A8595" s="311"/>
      <c r="B8595" s="311"/>
      <c r="C8595" s="99" t="s">
        <v>1355</v>
      </c>
    </row>
    <row r="8596" spans="1:3" ht="90">
      <c r="A8596" s="311"/>
      <c r="B8596" s="311"/>
      <c r="C8596" s="100" t="s">
        <v>3081</v>
      </c>
    </row>
    <row r="8597" spans="1:3">
      <c r="A8597" s="311"/>
      <c r="B8597" s="311"/>
      <c r="C8597" s="99" t="s">
        <v>1357</v>
      </c>
    </row>
    <row r="8598" spans="1:3" ht="45.75" thickBot="1">
      <c r="A8598" s="312"/>
      <c r="B8598" s="312"/>
      <c r="C8598" s="95" t="s">
        <v>1810</v>
      </c>
    </row>
    <row r="8599" spans="1:3">
      <c r="A8599" s="310" t="s">
        <v>1101</v>
      </c>
      <c r="B8599" s="310" t="s">
        <v>25</v>
      </c>
      <c r="C8599" s="99" t="s">
        <v>1102</v>
      </c>
    </row>
    <row r="8600" spans="1:3" ht="210">
      <c r="A8600" s="311"/>
      <c r="B8600" s="311"/>
      <c r="C8600" s="100" t="s">
        <v>3554</v>
      </c>
    </row>
    <row r="8601" spans="1:3">
      <c r="A8601" s="311"/>
      <c r="B8601" s="311"/>
      <c r="C8601" s="99" t="s">
        <v>1346</v>
      </c>
    </row>
    <row r="8602" spans="1:3" ht="45">
      <c r="A8602" s="311"/>
      <c r="B8602" s="311"/>
      <c r="C8602" s="100" t="s">
        <v>1938</v>
      </c>
    </row>
    <row r="8603" spans="1:3" ht="30">
      <c r="A8603" s="311"/>
      <c r="B8603" s="311"/>
      <c r="C8603" s="100" t="s">
        <v>3077</v>
      </c>
    </row>
    <row r="8604" spans="1:3" ht="30">
      <c r="A8604" s="311"/>
      <c r="B8604" s="311"/>
      <c r="C8604" s="100" t="s">
        <v>1350</v>
      </c>
    </row>
    <row r="8605" spans="1:3">
      <c r="A8605" s="311"/>
      <c r="B8605" s="311"/>
      <c r="C8605" s="99" t="s">
        <v>1392</v>
      </c>
    </row>
    <row r="8606" spans="1:3">
      <c r="A8606" s="311"/>
      <c r="B8606" s="311"/>
      <c r="C8606" s="100" t="s">
        <v>3078</v>
      </c>
    </row>
    <row r="8607" spans="1:3">
      <c r="A8607" s="311"/>
      <c r="B8607" s="311"/>
      <c r="C8607" s="100" t="s">
        <v>3079</v>
      </c>
    </row>
    <row r="8608" spans="1:3" ht="90">
      <c r="A8608" s="311"/>
      <c r="B8608" s="311"/>
      <c r="C8608" s="100" t="s">
        <v>3555</v>
      </c>
    </row>
    <row r="8609" spans="1:3">
      <c r="A8609" s="311"/>
      <c r="B8609" s="311"/>
      <c r="C8609" s="100" t="s">
        <v>3099</v>
      </c>
    </row>
    <row r="8610" spans="1:3">
      <c r="A8610" s="311"/>
      <c r="B8610" s="311"/>
      <c r="C8610" s="100" t="s">
        <v>1469</v>
      </c>
    </row>
    <row r="8611" spans="1:3">
      <c r="A8611" s="311"/>
      <c r="B8611" s="311"/>
      <c r="C8611" s="99" t="s">
        <v>1355</v>
      </c>
    </row>
    <row r="8612" spans="1:3" ht="90">
      <c r="A8612" s="311"/>
      <c r="B8612" s="311"/>
      <c r="C8612" s="100" t="s">
        <v>3101</v>
      </c>
    </row>
    <row r="8613" spans="1:3">
      <c r="A8613" s="311"/>
      <c r="B8613" s="311"/>
      <c r="C8613" s="99" t="s">
        <v>1357</v>
      </c>
    </row>
    <row r="8614" spans="1:3" ht="45.75" thickBot="1">
      <c r="A8614" s="312"/>
      <c r="B8614" s="312"/>
      <c r="C8614" s="95" t="s">
        <v>1810</v>
      </c>
    </row>
    <row r="8615" spans="1:3">
      <c r="A8615" s="310" t="s">
        <v>1103</v>
      </c>
      <c r="B8615" s="310" t="s">
        <v>28</v>
      </c>
      <c r="C8615" s="99" t="s">
        <v>1104</v>
      </c>
    </row>
    <row r="8616" spans="1:3" ht="45">
      <c r="A8616" s="311"/>
      <c r="B8616" s="311"/>
      <c r="C8616" s="100" t="s">
        <v>3556</v>
      </c>
    </row>
    <row r="8617" spans="1:3">
      <c r="A8617" s="311"/>
      <c r="B8617" s="311"/>
      <c r="C8617" s="99" t="s">
        <v>1346</v>
      </c>
    </row>
    <row r="8618" spans="1:3" ht="45">
      <c r="A8618" s="311"/>
      <c r="B8618" s="311"/>
      <c r="C8618" s="100" t="s">
        <v>1938</v>
      </c>
    </row>
    <row r="8619" spans="1:3" ht="30">
      <c r="A8619" s="311"/>
      <c r="B8619" s="311"/>
      <c r="C8619" s="100" t="s">
        <v>3077</v>
      </c>
    </row>
    <row r="8620" spans="1:3" ht="30">
      <c r="A8620" s="311"/>
      <c r="B8620" s="311"/>
      <c r="C8620" s="100" t="s">
        <v>1350</v>
      </c>
    </row>
    <row r="8621" spans="1:3">
      <c r="A8621" s="311"/>
      <c r="B8621" s="311"/>
      <c r="C8621" s="99" t="s">
        <v>1392</v>
      </c>
    </row>
    <row r="8622" spans="1:3">
      <c r="A8622" s="311"/>
      <c r="B8622" s="311"/>
      <c r="C8622" s="100" t="s">
        <v>3078</v>
      </c>
    </row>
    <row r="8623" spans="1:3">
      <c r="A8623" s="311"/>
      <c r="B8623" s="311"/>
      <c r="C8623" s="100" t="s">
        <v>3079</v>
      </c>
    </row>
    <row r="8624" spans="1:3">
      <c r="A8624" s="311"/>
      <c r="B8624" s="311"/>
      <c r="C8624" s="100" t="s">
        <v>3099</v>
      </c>
    </row>
    <row r="8625" spans="1:3">
      <c r="A8625" s="311"/>
      <c r="B8625" s="311"/>
      <c r="C8625" s="100" t="s">
        <v>1469</v>
      </c>
    </row>
    <row r="8626" spans="1:3">
      <c r="A8626" s="311"/>
      <c r="B8626" s="311"/>
      <c r="C8626" s="99" t="s">
        <v>1355</v>
      </c>
    </row>
    <row r="8627" spans="1:3" ht="90">
      <c r="A8627" s="311"/>
      <c r="B8627" s="311"/>
      <c r="C8627" s="100" t="s">
        <v>3081</v>
      </c>
    </row>
    <row r="8628" spans="1:3">
      <c r="A8628" s="311"/>
      <c r="B8628" s="311"/>
      <c r="C8628" s="99" t="s">
        <v>1357</v>
      </c>
    </row>
    <row r="8629" spans="1:3" ht="45.75" thickBot="1">
      <c r="A8629" s="312"/>
      <c r="B8629" s="312"/>
      <c r="C8629" s="95" t="s">
        <v>1810</v>
      </c>
    </row>
    <row r="8630" spans="1:3">
      <c r="A8630" s="310" t="s">
        <v>1105</v>
      </c>
      <c r="B8630" s="310" t="s">
        <v>2</v>
      </c>
      <c r="C8630" s="99" t="s">
        <v>1106</v>
      </c>
    </row>
    <row r="8631" spans="1:3" ht="75">
      <c r="A8631" s="311"/>
      <c r="B8631" s="311"/>
      <c r="C8631" s="100" t="s">
        <v>3557</v>
      </c>
    </row>
    <row r="8632" spans="1:3">
      <c r="A8632" s="311"/>
      <c r="B8632" s="311"/>
      <c r="C8632" s="99" t="s">
        <v>1346</v>
      </c>
    </row>
    <row r="8633" spans="1:3" ht="45">
      <c r="A8633" s="311"/>
      <c r="B8633" s="311"/>
      <c r="C8633" s="100" t="s">
        <v>1938</v>
      </c>
    </row>
    <row r="8634" spans="1:3" ht="30">
      <c r="A8634" s="311"/>
      <c r="B8634" s="311"/>
      <c r="C8634" s="100" t="s">
        <v>3077</v>
      </c>
    </row>
    <row r="8635" spans="1:3" ht="30">
      <c r="A8635" s="311"/>
      <c r="B8635" s="311"/>
      <c r="C8635" s="100" t="s">
        <v>1350</v>
      </c>
    </row>
    <row r="8636" spans="1:3">
      <c r="A8636" s="311"/>
      <c r="B8636" s="311"/>
      <c r="C8636" s="99" t="s">
        <v>1392</v>
      </c>
    </row>
    <row r="8637" spans="1:3">
      <c r="A8637" s="311"/>
      <c r="B8637" s="311"/>
      <c r="C8637" s="100" t="s">
        <v>3078</v>
      </c>
    </row>
    <row r="8638" spans="1:3" ht="30">
      <c r="A8638" s="311"/>
      <c r="B8638" s="311"/>
      <c r="C8638" s="100" t="s">
        <v>3558</v>
      </c>
    </row>
    <row r="8639" spans="1:3">
      <c r="A8639" s="311"/>
      <c r="B8639" s="311"/>
      <c r="C8639" s="100" t="s">
        <v>3559</v>
      </c>
    </row>
    <row r="8640" spans="1:3">
      <c r="A8640" s="311"/>
      <c r="B8640" s="311"/>
      <c r="C8640" s="100" t="s">
        <v>1469</v>
      </c>
    </row>
    <row r="8641" spans="1:3">
      <c r="A8641" s="311"/>
      <c r="B8641" s="311"/>
      <c r="C8641" s="99" t="s">
        <v>1355</v>
      </c>
    </row>
    <row r="8642" spans="1:3" ht="90">
      <c r="A8642" s="311"/>
      <c r="B8642" s="311"/>
      <c r="C8642" s="100" t="s">
        <v>3560</v>
      </c>
    </row>
    <row r="8643" spans="1:3">
      <c r="A8643" s="311"/>
      <c r="B8643" s="311"/>
      <c r="C8643" s="99" t="s">
        <v>1357</v>
      </c>
    </row>
    <row r="8644" spans="1:3" ht="45.75" thickBot="1">
      <c r="A8644" s="312"/>
      <c r="B8644" s="312"/>
      <c r="C8644" s="95" t="s">
        <v>1810</v>
      </c>
    </row>
    <row r="8645" spans="1:3">
      <c r="A8645" s="310" t="s">
        <v>1108</v>
      </c>
      <c r="B8645" s="310" t="s">
        <v>28</v>
      </c>
      <c r="C8645" s="99" t="s">
        <v>1109</v>
      </c>
    </row>
    <row r="8646" spans="1:3" ht="75">
      <c r="A8646" s="311"/>
      <c r="B8646" s="311"/>
      <c r="C8646" s="100" t="s">
        <v>3561</v>
      </c>
    </row>
    <row r="8647" spans="1:3" ht="60">
      <c r="A8647" s="311"/>
      <c r="B8647" s="311"/>
      <c r="C8647" s="100" t="s">
        <v>3429</v>
      </c>
    </row>
    <row r="8648" spans="1:3" ht="45.75" thickBot="1">
      <c r="A8648" s="312"/>
      <c r="B8648" s="312"/>
      <c r="C8648" s="95" t="s">
        <v>2093</v>
      </c>
    </row>
    <row r="8649" spans="1:3">
      <c r="A8649" s="310" t="s">
        <v>1110</v>
      </c>
      <c r="B8649" s="310" t="s">
        <v>28</v>
      </c>
      <c r="C8649" s="99" t="s">
        <v>1111</v>
      </c>
    </row>
    <row r="8650" spans="1:3" ht="45">
      <c r="A8650" s="311"/>
      <c r="B8650" s="311"/>
      <c r="C8650" s="100" t="s">
        <v>3562</v>
      </c>
    </row>
    <row r="8651" spans="1:3" ht="60">
      <c r="A8651" s="311"/>
      <c r="B8651" s="311"/>
      <c r="C8651" s="100" t="s">
        <v>3429</v>
      </c>
    </row>
    <row r="8652" spans="1:3" ht="45.75" thickBot="1">
      <c r="A8652" s="312"/>
      <c r="B8652" s="312"/>
      <c r="C8652" s="95" t="s">
        <v>2093</v>
      </c>
    </row>
    <row r="8653" spans="1:3">
      <c r="A8653" s="310" t="s">
        <v>1112</v>
      </c>
      <c r="B8653" s="310" t="s">
        <v>28</v>
      </c>
      <c r="C8653" s="99" t="s">
        <v>1113</v>
      </c>
    </row>
    <row r="8654" spans="1:3" ht="75">
      <c r="A8654" s="311"/>
      <c r="B8654" s="311"/>
      <c r="C8654" s="100" t="s">
        <v>3563</v>
      </c>
    </row>
    <row r="8655" spans="1:3" ht="60">
      <c r="A8655" s="311"/>
      <c r="B8655" s="311"/>
      <c r="C8655" s="100" t="s">
        <v>2092</v>
      </c>
    </row>
    <row r="8656" spans="1:3" ht="45.75" thickBot="1">
      <c r="A8656" s="312"/>
      <c r="B8656" s="312"/>
      <c r="C8656" s="95" t="s">
        <v>2093</v>
      </c>
    </row>
    <row r="8657" spans="1:3">
      <c r="A8657" s="310" t="s">
        <v>1114</v>
      </c>
      <c r="B8657" s="310" t="s">
        <v>28</v>
      </c>
      <c r="C8657" s="99" t="s">
        <v>1115</v>
      </c>
    </row>
    <row r="8658" spans="1:3" ht="30">
      <c r="A8658" s="311"/>
      <c r="B8658" s="311"/>
      <c r="C8658" s="100" t="s">
        <v>3564</v>
      </c>
    </row>
    <row r="8659" spans="1:3" ht="60">
      <c r="A8659" s="311"/>
      <c r="B8659" s="311"/>
      <c r="C8659" s="100" t="s">
        <v>2092</v>
      </c>
    </row>
    <row r="8660" spans="1:3" ht="45.75" thickBot="1">
      <c r="A8660" s="312"/>
      <c r="B8660" s="312"/>
      <c r="C8660" s="95" t="s">
        <v>2093</v>
      </c>
    </row>
    <row r="8661" spans="1:3">
      <c r="A8661" s="310" t="s">
        <v>1116</v>
      </c>
      <c r="B8661" s="310" t="s">
        <v>28</v>
      </c>
      <c r="C8661" s="99" t="s">
        <v>1117</v>
      </c>
    </row>
    <row r="8662" spans="1:3" ht="45">
      <c r="A8662" s="311"/>
      <c r="B8662" s="311"/>
      <c r="C8662" s="100" t="s">
        <v>3565</v>
      </c>
    </row>
    <row r="8663" spans="1:3" ht="60">
      <c r="A8663" s="311"/>
      <c r="B8663" s="311"/>
      <c r="C8663" s="100" t="s">
        <v>2092</v>
      </c>
    </row>
    <row r="8664" spans="1:3" ht="45.75" thickBot="1">
      <c r="A8664" s="312"/>
      <c r="B8664" s="312"/>
      <c r="C8664" s="95" t="s">
        <v>2093</v>
      </c>
    </row>
    <row r="8665" spans="1:3">
      <c r="A8665" s="310" t="s">
        <v>1118</v>
      </c>
      <c r="B8665" s="310" t="s">
        <v>28</v>
      </c>
      <c r="C8665" s="99" t="s">
        <v>1119</v>
      </c>
    </row>
    <row r="8666" spans="1:3" ht="45">
      <c r="A8666" s="311"/>
      <c r="B8666" s="311"/>
      <c r="C8666" s="100" t="s">
        <v>3566</v>
      </c>
    </row>
    <row r="8667" spans="1:3" ht="60">
      <c r="A8667" s="311"/>
      <c r="B8667" s="311"/>
      <c r="C8667" s="100" t="s">
        <v>2092</v>
      </c>
    </row>
    <row r="8668" spans="1:3" ht="45.75" thickBot="1">
      <c r="A8668" s="312"/>
      <c r="B8668" s="312"/>
      <c r="C8668" s="95" t="s">
        <v>2093</v>
      </c>
    </row>
    <row r="8669" spans="1:3">
      <c r="A8669" s="310" t="s">
        <v>1120</v>
      </c>
      <c r="B8669" s="310" t="s">
        <v>28</v>
      </c>
      <c r="C8669" s="99" t="s">
        <v>1121</v>
      </c>
    </row>
    <row r="8670" spans="1:3" ht="60">
      <c r="A8670" s="311"/>
      <c r="B8670" s="311"/>
      <c r="C8670" s="100" t="s">
        <v>3567</v>
      </c>
    </row>
    <row r="8671" spans="1:3" ht="60">
      <c r="A8671" s="311"/>
      <c r="B8671" s="311"/>
      <c r="C8671" s="100" t="s">
        <v>2092</v>
      </c>
    </row>
    <row r="8672" spans="1:3" ht="45.75" thickBot="1">
      <c r="A8672" s="312"/>
      <c r="B8672" s="312"/>
      <c r="C8672" s="95" t="s">
        <v>2093</v>
      </c>
    </row>
    <row r="8673" spans="1:3">
      <c r="A8673" s="310" t="s">
        <v>1122</v>
      </c>
      <c r="B8673" s="310" t="s">
        <v>28</v>
      </c>
      <c r="C8673" s="99" t="s">
        <v>1123</v>
      </c>
    </row>
    <row r="8674" spans="1:3" ht="45">
      <c r="A8674" s="311"/>
      <c r="B8674" s="311"/>
      <c r="C8674" s="100" t="s">
        <v>3568</v>
      </c>
    </row>
    <row r="8675" spans="1:3" ht="60">
      <c r="A8675" s="311"/>
      <c r="B8675" s="311"/>
      <c r="C8675" s="100" t="s">
        <v>3429</v>
      </c>
    </row>
    <row r="8676" spans="1:3" ht="45.75" thickBot="1">
      <c r="A8676" s="312"/>
      <c r="B8676" s="312"/>
      <c r="C8676" s="95" t="s">
        <v>2093</v>
      </c>
    </row>
    <row r="8677" spans="1:3">
      <c r="A8677" s="310" t="s">
        <v>1124</v>
      </c>
      <c r="B8677" s="310" t="s">
        <v>28</v>
      </c>
      <c r="C8677" s="99" t="s">
        <v>1125</v>
      </c>
    </row>
    <row r="8678" spans="1:3" ht="105">
      <c r="A8678" s="311"/>
      <c r="B8678" s="311"/>
      <c r="C8678" s="100" t="s">
        <v>3569</v>
      </c>
    </row>
    <row r="8679" spans="1:3" ht="60">
      <c r="A8679" s="311"/>
      <c r="B8679" s="311"/>
      <c r="C8679" s="100" t="s">
        <v>3429</v>
      </c>
    </row>
    <row r="8680" spans="1:3" ht="45.75" thickBot="1">
      <c r="A8680" s="312"/>
      <c r="B8680" s="312"/>
      <c r="C8680" s="95" t="s">
        <v>2093</v>
      </c>
    </row>
    <row r="8681" spans="1:3">
      <c r="A8681" s="310" t="s">
        <v>1126</v>
      </c>
      <c r="B8681" s="310" t="s">
        <v>2</v>
      </c>
      <c r="C8681" s="99" t="s">
        <v>1127</v>
      </c>
    </row>
    <row r="8682" spans="1:3" ht="90">
      <c r="A8682" s="311"/>
      <c r="B8682" s="311"/>
      <c r="C8682" s="100" t="s">
        <v>3570</v>
      </c>
    </row>
    <row r="8683" spans="1:3" ht="60">
      <c r="A8683" s="311"/>
      <c r="B8683" s="311"/>
      <c r="C8683" s="100" t="s">
        <v>3571</v>
      </c>
    </row>
    <row r="8684" spans="1:3" ht="45.75" thickBot="1">
      <c r="A8684" s="312"/>
      <c r="B8684" s="312"/>
      <c r="C8684" s="95" t="s">
        <v>2093</v>
      </c>
    </row>
    <row r="8685" spans="1:3">
      <c r="A8685" s="310" t="s">
        <v>1128</v>
      </c>
      <c r="B8685" s="310" t="s">
        <v>2</v>
      </c>
      <c r="C8685" s="99" t="s">
        <v>1129</v>
      </c>
    </row>
    <row r="8686" spans="1:3" ht="60">
      <c r="A8686" s="311"/>
      <c r="B8686" s="311"/>
      <c r="C8686" s="100" t="s">
        <v>3572</v>
      </c>
    </row>
    <row r="8687" spans="1:3" ht="60">
      <c r="A8687" s="311"/>
      <c r="B8687" s="311"/>
      <c r="C8687" s="100" t="s">
        <v>2092</v>
      </c>
    </row>
    <row r="8688" spans="1:3" ht="45.75" thickBot="1">
      <c r="A8688" s="312"/>
      <c r="B8688" s="312"/>
      <c r="C8688" s="95" t="s">
        <v>2093</v>
      </c>
    </row>
    <row r="8689" spans="1:3" ht="30">
      <c r="A8689" s="310" t="s">
        <v>1130</v>
      </c>
      <c r="B8689" s="310" t="s">
        <v>28</v>
      </c>
      <c r="C8689" s="99" t="s">
        <v>1131</v>
      </c>
    </row>
    <row r="8690" spans="1:3" ht="165">
      <c r="A8690" s="311"/>
      <c r="B8690" s="311"/>
      <c r="C8690" s="100" t="s">
        <v>3573</v>
      </c>
    </row>
    <row r="8691" spans="1:3">
      <c r="A8691" s="311"/>
      <c r="B8691" s="311"/>
      <c r="C8691" s="100" t="s">
        <v>1392</v>
      </c>
    </row>
    <row r="8692" spans="1:3" ht="30">
      <c r="A8692" s="311"/>
      <c r="B8692" s="311"/>
      <c r="C8692" s="100" t="s">
        <v>3574</v>
      </c>
    </row>
    <row r="8693" spans="1:3" ht="30">
      <c r="A8693" s="311"/>
      <c r="B8693" s="311"/>
      <c r="C8693" s="100" t="s">
        <v>1362</v>
      </c>
    </row>
    <row r="8694" spans="1:3" ht="30">
      <c r="A8694" s="311"/>
      <c r="B8694" s="311"/>
      <c r="C8694" s="100" t="s">
        <v>1364</v>
      </c>
    </row>
    <row r="8695" spans="1:3">
      <c r="A8695" s="311"/>
      <c r="B8695" s="311"/>
      <c r="C8695" s="100" t="s">
        <v>1401</v>
      </c>
    </row>
    <row r="8696" spans="1:3" ht="30">
      <c r="A8696" s="311"/>
      <c r="B8696" s="311"/>
      <c r="C8696" s="100" t="s">
        <v>3575</v>
      </c>
    </row>
    <row r="8697" spans="1:3">
      <c r="A8697" s="311"/>
      <c r="B8697" s="311"/>
      <c r="C8697" s="100" t="s">
        <v>1775</v>
      </c>
    </row>
    <row r="8698" spans="1:3" ht="75.75" thickBot="1">
      <c r="A8698" s="312"/>
      <c r="B8698" s="312"/>
      <c r="C8698" s="95" t="s">
        <v>3576</v>
      </c>
    </row>
    <row r="8699" spans="1:3" ht="30">
      <c r="A8699" s="310" t="s">
        <v>1133</v>
      </c>
      <c r="B8699" s="310" t="s">
        <v>2</v>
      </c>
      <c r="C8699" s="99" t="s">
        <v>1134</v>
      </c>
    </row>
    <row r="8700" spans="1:3" ht="60">
      <c r="A8700" s="311"/>
      <c r="B8700" s="311"/>
      <c r="C8700" s="100" t="s">
        <v>3577</v>
      </c>
    </row>
    <row r="8701" spans="1:3">
      <c r="A8701" s="311"/>
      <c r="B8701" s="311"/>
      <c r="C8701" s="100" t="s">
        <v>3578</v>
      </c>
    </row>
    <row r="8702" spans="1:3" ht="120">
      <c r="A8702" s="311"/>
      <c r="B8702" s="311"/>
      <c r="C8702" s="100" t="s">
        <v>3579</v>
      </c>
    </row>
    <row r="8703" spans="1:3">
      <c r="A8703" s="311"/>
      <c r="B8703" s="311"/>
      <c r="C8703" s="100" t="s">
        <v>3580</v>
      </c>
    </row>
    <row r="8704" spans="1:3">
      <c r="A8704" s="311"/>
      <c r="B8704" s="311"/>
      <c r="C8704" s="100" t="s">
        <v>3581</v>
      </c>
    </row>
    <row r="8705" spans="1:3">
      <c r="A8705" s="311"/>
      <c r="B8705" s="311"/>
      <c r="C8705" s="100" t="s">
        <v>3582</v>
      </c>
    </row>
    <row r="8706" spans="1:3" ht="75.75" thickBot="1">
      <c r="A8706" s="312"/>
      <c r="B8706" s="312"/>
      <c r="C8706" s="95" t="s">
        <v>3583</v>
      </c>
    </row>
    <row r="8707" spans="1:3" ht="30">
      <c r="A8707" s="310" t="s">
        <v>1135</v>
      </c>
      <c r="B8707" s="310" t="s">
        <v>2</v>
      </c>
      <c r="C8707" s="99" t="s">
        <v>1136</v>
      </c>
    </row>
    <row r="8708" spans="1:3" ht="60">
      <c r="A8708" s="311"/>
      <c r="B8708" s="311"/>
      <c r="C8708" s="100" t="s">
        <v>3584</v>
      </c>
    </row>
    <row r="8709" spans="1:3">
      <c r="A8709" s="311"/>
      <c r="B8709" s="311"/>
      <c r="C8709" s="100" t="s">
        <v>3578</v>
      </c>
    </row>
    <row r="8710" spans="1:3" ht="120">
      <c r="A8710" s="311"/>
      <c r="B8710" s="311"/>
      <c r="C8710" s="100" t="s">
        <v>3579</v>
      </c>
    </row>
    <row r="8711" spans="1:3">
      <c r="A8711" s="311"/>
      <c r="B8711" s="311"/>
      <c r="C8711" s="100" t="s">
        <v>3580</v>
      </c>
    </row>
    <row r="8712" spans="1:3">
      <c r="A8712" s="311"/>
      <c r="B8712" s="311"/>
      <c r="C8712" s="100" t="s">
        <v>3581</v>
      </c>
    </row>
    <row r="8713" spans="1:3">
      <c r="A8713" s="311"/>
      <c r="B8713" s="311"/>
      <c r="C8713" s="100" t="s">
        <v>3582</v>
      </c>
    </row>
    <row r="8714" spans="1:3" ht="75.75" thickBot="1">
      <c r="A8714" s="312"/>
      <c r="B8714" s="312"/>
      <c r="C8714" s="95" t="s">
        <v>3583</v>
      </c>
    </row>
    <row r="8715" spans="1:3" ht="30">
      <c r="A8715" s="310" t="s">
        <v>1137</v>
      </c>
      <c r="B8715" s="310" t="s">
        <v>2</v>
      </c>
      <c r="C8715" s="99" t="s">
        <v>1138</v>
      </c>
    </row>
    <row r="8716" spans="1:3" ht="60">
      <c r="A8716" s="311"/>
      <c r="B8716" s="311"/>
      <c r="C8716" s="100" t="s">
        <v>3584</v>
      </c>
    </row>
    <row r="8717" spans="1:3">
      <c r="A8717" s="311"/>
      <c r="B8717" s="311"/>
      <c r="C8717" s="100" t="s">
        <v>3578</v>
      </c>
    </row>
    <row r="8718" spans="1:3" ht="120">
      <c r="A8718" s="311"/>
      <c r="B8718" s="311"/>
      <c r="C8718" s="100" t="s">
        <v>3579</v>
      </c>
    </row>
    <row r="8719" spans="1:3">
      <c r="A8719" s="311"/>
      <c r="B8719" s="311"/>
      <c r="C8719" s="100" t="s">
        <v>3580</v>
      </c>
    </row>
    <row r="8720" spans="1:3">
      <c r="A8720" s="311"/>
      <c r="B8720" s="311"/>
      <c r="C8720" s="100" t="s">
        <v>3581</v>
      </c>
    </row>
    <row r="8721" spans="1:3">
      <c r="A8721" s="311"/>
      <c r="B8721" s="311"/>
      <c r="C8721" s="100" t="s">
        <v>3582</v>
      </c>
    </row>
    <row r="8722" spans="1:3" ht="75.75" thickBot="1">
      <c r="A8722" s="312"/>
      <c r="B8722" s="312"/>
      <c r="C8722" s="95" t="s">
        <v>3583</v>
      </c>
    </row>
    <row r="8723" spans="1:3">
      <c r="A8723" s="310" t="s">
        <v>1139</v>
      </c>
      <c r="B8723" s="310" t="s">
        <v>2</v>
      </c>
      <c r="C8723" s="99" t="s">
        <v>1140</v>
      </c>
    </row>
    <row r="8724" spans="1:3" ht="60">
      <c r="A8724" s="311"/>
      <c r="B8724" s="311"/>
      <c r="C8724" s="100" t="s">
        <v>3584</v>
      </c>
    </row>
    <row r="8725" spans="1:3">
      <c r="A8725" s="311"/>
      <c r="B8725" s="311"/>
      <c r="C8725" s="100" t="s">
        <v>3578</v>
      </c>
    </row>
    <row r="8726" spans="1:3" ht="120">
      <c r="A8726" s="311"/>
      <c r="B8726" s="311"/>
      <c r="C8726" s="100" t="s">
        <v>3579</v>
      </c>
    </row>
    <row r="8727" spans="1:3">
      <c r="A8727" s="311"/>
      <c r="B8727" s="311"/>
      <c r="C8727" s="100" t="s">
        <v>3580</v>
      </c>
    </row>
    <row r="8728" spans="1:3">
      <c r="A8728" s="311"/>
      <c r="B8728" s="311"/>
      <c r="C8728" s="100" t="s">
        <v>3581</v>
      </c>
    </row>
    <row r="8729" spans="1:3">
      <c r="A8729" s="311"/>
      <c r="B8729" s="311"/>
      <c r="C8729" s="100" t="s">
        <v>3582</v>
      </c>
    </row>
    <row r="8730" spans="1:3" ht="75.75" thickBot="1">
      <c r="A8730" s="312"/>
      <c r="B8730" s="312"/>
      <c r="C8730" s="95" t="s">
        <v>3583</v>
      </c>
    </row>
    <row r="8731" spans="1:3" ht="30">
      <c r="A8731" s="310" t="s">
        <v>1141</v>
      </c>
      <c r="B8731" s="310" t="s">
        <v>2</v>
      </c>
      <c r="C8731" s="99" t="s">
        <v>1142</v>
      </c>
    </row>
    <row r="8732" spans="1:3" ht="60">
      <c r="A8732" s="311"/>
      <c r="B8732" s="311"/>
      <c r="C8732" s="100" t="s">
        <v>3577</v>
      </c>
    </row>
    <row r="8733" spans="1:3">
      <c r="A8733" s="311"/>
      <c r="B8733" s="311"/>
      <c r="C8733" s="100" t="s">
        <v>3578</v>
      </c>
    </row>
    <row r="8734" spans="1:3" ht="120">
      <c r="A8734" s="311"/>
      <c r="B8734" s="311"/>
      <c r="C8734" s="100" t="s">
        <v>3579</v>
      </c>
    </row>
    <row r="8735" spans="1:3">
      <c r="A8735" s="311"/>
      <c r="B8735" s="311"/>
      <c r="C8735" s="100" t="s">
        <v>3580</v>
      </c>
    </row>
    <row r="8736" spans="1:3">
      <c r="A8736" s="311"/>
      <c r="B8736" s="311"/>
      <c r="C8736" s="100" t="s">
        <v>3581</v>
      </c>
    </row>
    <row r="8737" spans="1:3">
      <c r="A8737" s="311"/>
      <c r="B8737" s="311"/>
      <c r="C8737" s="100" t="s">
        <v>3585</v>
      </c>
    </row>
    <row r="8738" spans="1:3" ht="75.75" thickBot="1">
      <c r="A8738" s="312"/>
      <c r="B8738" s="312"/>
      <c r="C8738" s="95" t="s">
        <v>3583</v>
      </c>
    </row>
    <row r="8739" spans="1:3" ht="30">
      <c r="A8739" s="310" t="s">
        <v>1143</v>
      </c>
      <c r="B8739" s="310" t="s">
        <v>2</v>
      </c>
      <c r="C8739" s="99" t="s">
        <v>1144</v>
      </c>
    </row>
    <row r="8740" spans="1:3" ht="60">
      <c r="A8740" s="311"/>
      <c r="B8740" s="311"/>
      <c r="C8740" s="100" t="s">
        <v>3577</v>
      </c>
    </row>
    <row r="8741" spans="1:3">
      <c r="A8741" s="311"/>
      <c r="B8741" s="311"/>
      <c r="C8741" s="100" t="s">
        <v>3578</v>
      </c>
    </row>
    <row r="8742" spans="1:3" ht="120">
      <c r="A8742" s="311"/>
      <c r="B8742" s="311"/>
      <c r="C8742" s="100" t="s">
        <v>3579</v>
      </c>
    </row>
    <row r="8743" spans="1:3">
      <c r="A8743" s="311"/>
      <c r="B8743" s="311"/>
      <c r="C8743" s="100" t="s">
        <v>3580</v>
      </c>
    </row>
    <row r="8744" spans="1:3">
      <c r="A8744" s="311"/>
      <c r="B8744" s="311"/>
      <c r="C8744" s="100" t="s">
        <v>3581</v>
      </c>
    </row>
    <row r="8745" spans="1:3">
      <c r="A8745" s="311"/>
      <c r="B8745" s="311"/>
      <c r="C8745" s="100" t="s">
        <v>3582</v>
      </c>
    </row>
    <row r="8746" spans="1:3" ht="75.75" thickBot="1">
      <c r="A8746" s="312"/>
      <c r="B8746" s="312"/>
      <c r="C8746" s="95" t="s">
        <v>3583</v>
      </c>
    </row>
    <row r="8747" spans="1:3">
      <c r="A8747" s="310" t="s">
        <v>1145</v>
      </c>
      <c r="B8747" s="310" t="s">
        <v>2</v>
      </c>
      <c r="C8747" s="99" t="s">
        <v>1146</v>
      </c>
    </row>
    <row r="8748" spans="1:3" ht="60">
      <c r="A8748" s="311"/>
      <c r="B8748" s="311"/>
      <c r="C8748" s="100" t="s">
        <v>3577</v>
      </c>
    </row>
    <row r="8749" spans="1:3">
      <c r="A8749" s="311"/>
      <c r="B8749" s="311"/>
      <c r="C8749" s="100" t="s">
        <v>3578</v>
      </c>
    </row>
    <row r="8750" spans="1:3" ht="120">
      <c r="A8750" s="311"/>
      <c r="B8750" s="311"/>
      <c r="C8750" s="100" t="s">
        <v>3579</v>
      </c>
    </row>
    <row r="8751" spans="1:3">
      <c r="A8751" s="311"/>
      <c r="B8751" s="311"/>
      <c r="C8751" s="100" t="s">
        <v>3580</v>
      </c>
    </row>
    <row r="8752" spans="1:3">
      <c r="A8752" s="311"/>
      <c r="B8752" s="311"/>
      <c r="C8752" s="100" t="s">
        <v>3581</v>
      </c>
    </row>
    <row r="8753" spans="1:3">
      <c r="A8753" s="311"/>
      <c r="B8753" s="311"/>
      <c r="C8753" s="100" t="s">
        <v>3582</v>
      </c>
    </row>
    <row r="8754" spans="1:3" ht="75.75" thickBot="1">
      <c r="A8754" s="312"/>
      <c r="B8754" s="312"/>
      <c r="C8754" s="95" t="s">
        <v>3583</v>
      </c>
    </row>
    <row r="8755" spans="1:3">
      <c r="A8755" s="310" t="s">
        <v>1147</v>
      </c>
      <c r="B8755" s="310" t="s">
        <v>2</v>
      </c>
      <c r="C8755" s="99" t="s">
        <v>1148</v>
      </c>
    </row>
    <row r="8756" spans="1:3" ht="60">
      <c r="A8756" s="311"/>
      <c r="B8756" s="311"/>
      <c r="C8756" s="100" t="s">
        <v>3577</v>
      </c>
    </row>
    <row r="8757" spans="1:3">
      <c r="A8757" s="311"/>
      <c r="B8757" s="311"/>
      <c r="C8757" s="100" t="s">
        <v>3578</v>
      </c>
    </row>
    <row r="8758" spans="1:3" ht="120">
      <c r="A8758" s="311"/>
      <c r="B8758" s="311"/>
      <c r="C8758" s="100" t="s">
        <v>3579</v>
      </c>
    </row>
    <row r="8759" spans="1:3">
      <c r="A8759" s="311"/>
      <c r="B8759" s="311"/>
      <c r="C8759" s="100" t="s">
        <v>3580</v>
      </c>
    </row>
    <row r="8760" spans="1:3">
      <c r="A8760" s="311"/>
      <c r="B8760" s="311"/>
      <c r="C8760" s="100" t="s">
        <v>3581</v>
      </c>
    </row>
    <row r="8761" spans="1:3">
      <c r="A8761" s="311"/>
      <c r="B8761" s="311"/>
      <c r="C8761" s="100" t="s">
        <v>3582</v>
      </c>
    </row>
    <row r="8762" spans="1:3" ht="75.75" thickBot="1">
      <c r="A8762" s="312"/>
      <c r="B8762" s="312"/>
      <c r="C8762" s="95" t="s">
        <v>3583</v>
      </c>
    </row>
    <row r="8763" spans="1:3">
      <c r="A8763" s="310" t="s">
        <v>1149</v>
      </c>
      <c r="B8763" s="310" t="s">
        <v>2</v>
      </c>
      <c r="C8763" s="99" t="s">
        <v>1150</v>
      </c>
    </row>
    <row r="8764" spans="1:3" ht="60">
      <c r="A8764" s="311"/>
      <c r="B8764" s="311"/>
      <c r="C8764" s="100" t="s">
        <v>3577</v>
      </c>
    </row>
    <row r="8765" spans="1:3">
      <c r="A8765" s="311"/>
      <c r="B8765" s="311"/>
      <c r="C8765" s="100" t="s">
        <v>3578</v>
      </c>
    </row>
    <row r="8766" spans="1:3" ht="120">
      <c r="A8766" s="311"/>
      <c r="B8766" s="311"/>
      <c r="C8766" s="100" t="s">
        <v>3579</v>
      </c>
    </row>
    <row r="8767" spans="1:3">
      <c r="A8767" s="311"/>
      <c r="B8767" s="311"/>
      <c r="C8767" s="100" t="s">
        <v>3580</v>
      </c>
    </row>
    <row r="8768" spans="1:3">
      <c r="A8768" s="311"/>
      <c r="B8768" s="311"/>
      <c r="C8768" s="100" t="s">
        <v>3581</v>
      </c>
    </row>
    <row r="8769" spans="1:3">
      <c r="A8769" s="311"/>
      <c r="B8769" s="311"/>
      <c r="C8769" s="100" t="s">
        <v>3582</v>
      </c>
    </row>
    <row r="8770" spans="1:3" ht="75.75" thickBot="1">
      <c r="A8770" s="312"/>
      <c r="B8770" s="312"/>
      <c r="C8770" s="95" t="s">
        <v>3583</v>
      </c>
    </row>
    <row r="8771" spans="1:3">
      <c r="A8771" s="310" t="s">
        <v>1151</v>
      </c>
      <c r="B8771" s="310" t="s">
        <v>2</v>
      </c>
      <c r="C8771" s="99" t="s">
        <v>1152</v>
      </c>
    </row>
    <row r="8772" spans="1:3" ht="60">
      <c r="A8772" s="311"/>
      <c r="B8772" s="311"/>
      <c r="C8772" s="100" t="s">
        <v>3577</v>
      </c>
    </row>
    <row r="8773" spans="1:3">
      <c r="A8773" s="311"/>
      <c r="B8773" s="311"/>
      <c r="C8773" s="100" t="s">
        <v>3578</v>
      </c>
    </row>
    <row r="8774" spans="1:3" ht="120">
      <c r="A8774" s="311"/>
      <c r="B8774" s="311"/>
      <c r="C8774" s="100" t="s">
        <v>3579</v>
      </c>
    </row>
    <row r="8775" spans="1:3">
      <c r="A8775" s="311"/>
      <c r="B8775" s="311"/>
      <c r="C8775" s="100" t="s">
        <v>3580</v>
      </c>
    </row>
    <row r="8776" spans="1:3">
      <c r="A8776" s="311"/>
      <c r="B8776" s="311"/>
      <c r="C8776" s="100" t="s">
        <v>3581</v>
      </c>
    </row>
    <row r="8777" spans="1:3">
      <c r="A8777" s="311"/>
      <c r="B8777" s="311"/>
      <c r="C8777" s="100" t="s">
        <v>3582</v>
      </c>
    </row>
    <row r="8778" spans="1:3" ht="75.75" thickBot="1">
      <c r="A8778" s="312"/>
      <c r="B8778" s="312"/>
      <c r="C8778" s="95" t="s">
        <v>3583</v>
      </c>
    </row>
    <row r="8779" spans="1:3" ht="30">
      <c r="A8779" s="310" t="s">
        <v>1153</v>
      </c>
      <c r="B8779" s="310" t="s">
        <v>2</v>
      </c>
      <c r="C8779" s="99" t="s">
        <v>1154</v>
      </c>
    </row>
    <row r="8780" spans="1:3" ht="60">
      <c r="A8780" s="311"/>
      <c r="B8780" s="311"/>
      <c r="C8780" s="100" t="s">
        <v>3577</v>
      </c>
    </row>
    <row r="8781" spans="1:3">
      <c r="A8781" s="311"/>
      <c r="B8781" s="311"/>
      <c r="C8781" s="100" t="s">
        <v>3578</v>
      </c>
    </row>
    <row r="8782" spans="1:3" ht="120">
      <c r="A8782" s="311"/>
      <c r="B8782" s="311"/>
      <c r="C8782" s="100" t="s">
        <v>3586</v>
      </c>
    </row>
    <row r="8783" spans="1:3">
      <c r="A8783" s="311"/>
      <c r="B8783" s="311"/>
      <c r="C8783" s="100" t="s">
        <v>3580</v>
      </c>
    </row>
    <row r="8784" spans="1:3">
      <c r="A8784" s="311"/>
      <c r="B8784" s="311"/>
      <c r="C8784" s="100" t="s">
        <v>3581</v>
      </c>
    </row>
    <row r="8785" spans="1:3">
      <c r="A8785" s="311"/>
      <c r="B8785" s="311"/>
      <c r="C8785" s="100" t="s">
        <v>3582</v>
      </c>
    </row>
    <row r="8786" spans="1:3" ht="75.75" thickBot="1">
      <c r="A8786" s="312"/>
      <c r="B8786" s="312"/>
      <c r="C8786" s="95" t="s">
        <v>3583</v>
      </c>
    </row>
    <row r="8787" spans="1:3" ht="30">
      <c r="A8787" s="310" t="s">
        <v>1155</v>
      </c>
      <c r="B8787" s="310" t="s">
        <v>2</v>
      </c>
      <c r="C8787" s="99" t="s">
        <v>1156</v>
      </c>
    </row>
    <row r="8788" spans="1:3" ht="60">
      <c r="A8788" s="311"/>
      <c r="B8788" s="311"/>
      <c r="C8788" s="100" t="s">
        <v>3577</v>
      </c>
    </row>
    <row r="8789" spans="1:3">
      <c r="A8789" s="311"/>
      <c r="B8789" s="311"/>
      <c r="C8789" s="100" t="s">
        <v>3578</v>
      </c>
    </row>
    <row r="8790" spans="1:3" ht="120">
      <c r="A8790" s="311"/>
      <c r="B8790" s="311"/>
      <c r="C8790" s="100" t="s">
        <v>3579</v>
      </c>
    </row>
    <row r="8791" spans="1:3">
      <c r="A8791" s="311"/>
      <c r="B8791" s="311"/>
      <c r="C8791" s="100" t="s">
        <v>3580</v>
      </c>
    </row>
    <row r="8792" spans="1:3">
      <c r="A8792" s="311"/>
      <c r="B8792" s="311"/>
      <c r="C8792" s="100" t="s">
        <v>3581</v>
      </c>
    </row>
    <row r="8793" spans="1:3">
      <c r="A8793" s="311"/>
      <c r="B8793" s="311"/>
      <c r="C8793" s="100" t="s">
        <v>3582</v>
      </c>
    </row>
    <row r="8794" spans="1:3" ht="75.75" thickBot="1">
      <c r="A8794" s="312"/>
      <c r="B8794" s="312"/>
      <c r="C8794" s="95" t="s">
        <v>3587</v>
      </c>
    </row>
    <row r="8795" spans="1:3" ht="30">
      <c r="A8795" s="310" t="s">
        <v>1157</v>
      </c>
      <c r="B8795" s="310" t="s">
        <v>2</v>
      </c>
      <c r="C8795" s="99" t="s">
        <v>1158</v>
      </c>
    </row>
    <row r="8796" spans="1:3" ht="60">
      <c r="A8796" s="311"/>
      <c r="B8796" s="311"/>
      <c r="C8796" s="100" t="s">
        <v>3577</v>
      </c>
    </row>
    <row r="8797" spans="1:3">
      <c r="A8797" s="311"/>
      <c r="B8797" s="311"/>
      <c r="C8797" s="100" t="s">
        <v>3578</v>
      </c>
    </row>
    <row r="8798" spans="1:3" ht="120">
      <c r="A8798" s="311"/>
      <c r="B8798" s="311"/>
      <c r="C8798" s="100" t="s">
        <v>3579</v>
      </c>
    </row>
    <row r="8799" spans="1:3">
      <c r="A8799" s="311"/>
      <c r="B8799" s="311"/>
      <c r="C8799" s="100" t="s">
        <v>3580</v>
      </c>
    </row>
    <row r="8800" spans="1:3">
      <c r="A8800" s="311"/>
      <c r="B8800" s="311"/>
      <c r="C8800" s="100" t="s">
        <v>3581</v>
      </c>
    </row>
    <row r="8801" spans="1:3">
      <c r="A8801" s="311"/>
      <c r="B8801" s="311"/>
      <c r="C8801" s="100" t="s">
        <v>3582</v>
      </c>
    </row>
    <row r="8802" spans="1:3" ht="75.75" thickBot="1">
      <c r="A8802" s="312"/>
      <c r="B8802" s="312"/>
      <c r="C8802" s="95" t="s">
        <v>3587</v>
      </c>
    </row>
    <row r="8803" spans="1:3" ht="30">
      <c r="A8803" s="310" t="s">
        <v>1159</v>
      </c>
      <c r="B8803" s="310" t="s">
        <v>2</v>
      </c>
      <c r="C8803" s="99" t="s">
        <v>1160</v>
      </c>
    </row>
    <row r="8804" spans="1:3" ht="60">
      <c r="A8804" s="311"/>
      <c r="B8804" s="311"/>
      <c r="C8804" s="100" t="s">
        <v>3577</v>
      </c>
    </row>
    <row r="8805" spans="1:3">
      <c r="A8805" s="311"/>
      <c r="B8805" s="311"/>
      <c r="C8805" s="100" t="s">
        <v>3578</v>
      </c>
    </row>
    <row r="8806" spans="1:3" ht="120">
      <c r="A8806" s="311"/>
      <c r="B8806" s="311"/>
      <c r="C8806" s="100" t="s">
        <v>3579</v>
      </c>
    </row>
    <row r="8807" spans="1:3">
      <c r="A8807" s="311"/>
      <c r="B8807" s="311"/>
      <c r="C8807" s="100" t="s">
        <v>3580</v>
      </c>
    </row>
    <row r="8808" spans="1:3">
      <c r="A8808" s="311"/>
      <c r="B8808" s="311"/>
      <c r="C8808" s="100" t="s">
        <v>3581</v>
      </c>
    </row>
    <row r="8809" spans="1:3">
      <c r="A8809" s="311"/>
      <c r="B8809" s="311"/>
      <c r="C8809" s="100" t="s">
        <v>3582</v>
      </c>
    </row>
    <row r="8810" spans="1:3" ht="75.75" thickBot="1">
      <c r="A8810" s="312"/>
      <c r="B8810" s="312"/>
      <c r="C8810" s="95" t="s">
        <v>3587</v>
      </c>
    </row>
    <row r="8811" spans="1:3">
      <c r="A8811" s="310" t="s">
        <v>1161</v>
      </c>
      <c r="B8811" s="310" t="s">
        <v>2</v>
      </c>
      <c r="C8811" s="99" t="s">
        <v>1162</v>
      </c>
    </row>
    <row r="8812" spans="1:3" ht="60">
      <c r="A8812" s="311"/>
      <c r="B8812" s="311"/>
      <c r="C8812" s="100" t="s">
        <v>3588</v>
      </c>
    </row>
    <row r="8813" spans="1:3">
      <c r="A8813" s="311"/>
      <c r="B8813" s="311"/>
      <c r="C8813" s="100" t="s">
        <v>3578</v>
      </c>
    </row>
    <row r="8814" spans="1:3" ht="120">
      <c r="A8814" s="311"/>
      <c r="B8814" s="311"/>
      <c r="C8814" s="100" t="s">
        <v>3589</v>
      </c>
    </row>
    <row r="8815" spans="1:3">
      <c r="A8815" s="311"/>
      <c r="B8815" s="311"/>
      <c r="C8815" s="100" t="s">
        <v>3580</v>
      </c>
    </row>
    <row r="8816" spans="1:3">
      <c r="A8816" s="311"/>
      <c r="B8816" s="311"/>
      <c r="C8816" s="100" t="s">
        <v>3581</v>
      </c>
    </row>
    <row r="8817" spans="1:3">
      <c r="A8817" s="311"/>
      <c r="B8817" s="311"/>
      <c r="C8817" s="100" t="s">
        <v>3582</v>
      </c>
    </row>
    <row r="8818" spans="1:3" ht="75.75" thickBot="1">
      <c r="A8818" s="312"/>
      <c r="B8818" s="312"/>
      <c r="C8818" s="95" t="s">
        <v>3590</v>
      </c>
    </row>
    <row r="8819" spans="1:3" ht="30">
      <c r="A8819" s="310" t="s">
        <v>1163</v>
      </c>
      <c r="B8819" s="310" t="s">
        <v>2</v>
      </c>
      <c r="C8819" s="99" t="s">
        <v>1164</v>
      </c>
    </row>
    <row r="8820" spans="1:3" ht="60">
      <c r="A8820" s="311"/>
      <c r="B8820" s="311"/>
      <c r="C8820" s="100" t="s">
        <v>3577</v>
      </c>
    </row>
    <row r="8821" spans="1:3">
      <c r="A8821" s="311"/>
      <c r="B8821" s="311"/>
      <c r="C8821" s="100" t="s">
        <v>3578</v>
      </c>
    </row>
    <row r="8822" spans="1:3" ht="120">
      <c r="A8822" s="311"/>
      <c r="B8822" s="311"/>
      <c r="C8822" s="100" t="s">
        <v>3579</v>
      </c>
    </row>
    <row r="8823" spans="1:3">
      <c r="A8823" s="311"/>
      <c r="B8823" s="311"/>
      <c r="C8823" s="100" t="s">
        <v>3580</v>
      </c>
    </row>
    <row r="8824" spans="1:3">
      <c r="A8824" s="311"/>
      <c r="B8824" s="311"/>
      <c r="C8824" s="100" t="s">
        <v>3581</v>
      </c>
    </row>
    <row r="8825" spans="1:3">
      <c r="A8825" s="311"/>
      <c r="B8825" s="311"/>
      <c r="C8825" s="100" t="s">
        <v>3582</v>
      </c>
    </row>
    <row r="8826" spans="1:3" ht="75.75" thickBot="1">
      <c r="A8826" s="312"/>
      <c r="B8826" s="312"/>
      <c r="C8826" s="95" t="s">
        <v>3587</v>
      </c>
    </row>
    <row r="8827" spans="1:3">
      <c r="A8827" s="310" t="s">
        <v>1166</v>
      </c>
      <c r="B8827" s="310" t="s">
        <v>28</v>
      </c>
      <c r="C8827" s="99" t="s">
        <v>1167</v>
      </c>
    </row>
    <row r="8828" spans="1:3" ht="60">
      <c r="A8828" s="311"/>
      <c r="B8828" s="311"/>
      <c r="C8828" s="100" t="s">
        <v>3591</v>
      </c>
    </row>
    <row r="8829" spans="1:3">
      <c r="A8829" s="311"/>
      <c r="B8829" s="311"/>
      <c r="C8829" s="100" t="s">
        <v>3578</v>
      </c>
    </row>
    <row r="8830" spans="1:3" ht="75">
      <c r="A8830" s="311"/>
      <c r="B8830" s="311"/>
      <c r="C8830" s="100" t="s">
        <v>3592</v>
      </c>
    </row>
    <row r="8831" spans="1:3">
      <c r="A8831" s="311"/>
      <c r="B8831" s="311"/>
      <c r="C8831" s="100" t="s">
        <v>3593</v>
      </c>
    </row>
    <row r="8832" spans="1:3" ht="45">
      <c r="A8832" s="311"/>
      <c r="B8832" s="311"/>
      <c r="C8832" s="100" t="s">
        <v>3594</v>
      </c>
    </row>
    <row r="8833" spans="1:3">
      <c r="A8833" s="311"/>
      <c r="B8833" s="311"/>
      <c r="C8833" s="100" t="s">
        <v>3595</v>
      </c>
    </row>
    <row r="8834" spans="1:3" ht="45">
      <c r="A8834" s="311"/>
      <c r="B8834" s="311"/>
      <c r="C8834" s="100" t="s">
        <v>3596</v>
      </c>
    </row>
    <row r="8835" spans="1:3">
      <c r="A8835" s="311"/>
      <c r="B8835" s="311"/>
      <c r="C8835" s="100" t="s">
        <v>3582</v>
      </c>
    </row>
    <row r="8836" spans="1:3" ht="60.75" thickBot="1">
      <c r="A8836" s="311"/>
      <c r="B8836" s="311"/>
      <c r="C8836" s="102" t="s">
        <v>3597</v>
      </c>
    </row>
    <row r="8837" spans="1:3">
      <c r="A8837" s="310" t="s">
        <v>1168</v>
      </c>
      <c r="B8837" s="310" t="s">
        <v>28</v>
      </c>
      <c r="C8837" s="99" t="s">
        <v>1169</v>
      </c>
    </row>
    <row r="8838" spans="1:3" ht="60">
      <c r="A8838" s="311"/>
      <c r="B8838" s="311"/>
      <c r="C8838" s="100" t="s">
        <v>3591</v>
      </c>
    </row>
    <row r="8839" spans="1:3">
      <c r="A8839" s="311"/>
      <c r="B8839" s="311"/>
      <c r="C8839" s="100" t="s">
        <v>3578</v>
      </c>
    </row>
    <row r="8840" spans="1:3" ht="75">
      <c r="A8840" s="311"/>
      <c r="B8840" s="311"/>
      <c r="C8840" s="100" t="s">
        <v>3592</v>
      </c>
    </row>
    <row r="8841" spans="1:3">
      <c r="A8841" s="311"/>
      <c r="B8841" s="311"/>
      <c r="C8841" s="100" t="s">
        <v>3593</v>
      </c>
    </row>
    <row r="8842" spans="1:3" ht="45">
      <c r="A8842" s="311"/>
      <c r="B8842" s="311"/>
      <c r="C8842" s="100" t="s">
        <v>3594</v>
      </c>
    </row>
    <row r="8843" spans="1:3">
      <c r="A8843" s="311"/>
      <c r="B8843" s="311"/>
      <c r="C8843" s="100" t="s">
        <v>3595</v>
      </c>
    </row>
    <row r="8844" spans="1:3" ht="45">
      <c r="A8844" s="311"/>
      <c r="B8844" s="311"/>
      <c r="C8844" s="100" t="s">
        <v>3596</v>
      </c>
    </row>
    <row r="8845" spans="1:3">
      <c r="A8845" s="311"/>
      <c r="B8845" s="311"/>
      <c r="C8845" s="100" t="s">
        <v>3582</v>
      </c>
    </row>
    <row r="8846" spans="1:3" ht="60.75" thickBot="1">
      <c r="A8846" s="312"/>
      <c r="B8846" s="312"/>
      <c r="C8846" s="95" t="s">
        <v>3598</v>
      </c>
    </row>
    <row r="8847" spans="1:3">
      <c r="A8847" s="310" t="s">
        <v>1170</v>
      </c>
      <c r="B8847" s="310" t="s">
        <v>28</v>
      </c>
      <c r="C8847" s="99" t="s">
        <v>1171</v>
      </c>
    </row>
    <row r="8848" spans="1:3" ht="60">
      <c r="A8848" s="311"/>
      <c r="B8848" s="311"/>
      <c r="C8848" s="100" t="s">
        <v>3591</v>
      </c>
    </row>
    <row r="8849" spans="1:3">
      <c r="A8849" s="311"/>
      <c r="B8849" s="311"/>
      <c r="C8849" s="100" t="s">
        <v>3578</v>
      </c>
    </row>
    <row r="8850" spans="1:3" ht="75">
      <c r="A8850" s="311"/>
      <c r="B8850" s="311"/>
      <c r="C8850" s="100" t="s">
        <v>3592</v>
      </c>
    </row>
    <row r="8851" spans="1:3">
      <c r="A8851" s="311"/>
      <c r="B8851" s="311"/>
      <c r="C8851" s="100" t="s">
        <v>3593</v>
      </c>
    </row>
    <row r="8852" spans="1:3" ht="45">
      <c r="A8852" s="311"/>
      <c r="B8852" s="311"/>
      <c r="C8852" s="100" t="s">
        <v>3594</v>
      </c>
    </row>
    <row r="8853" spans="1:3">
      <c r="A8853" s="311"/>
      <c r="B8853" s="311"/>
      <c r="C8853" s="100" t="s">
        <v>3595</v>
      </c>
    </row>
    <row r="8854" spans="1:3" ht="45">
      <c r="A8854" s="311"/>
      <c r="B8854" s="311"/>
      <c r="C8854" s="100" t="s">
        <v>3596</v>
      </c>
    </row>
    <row r="8855" spans="1:3">
      <c r="A8855" s="311"/>
      <c r="B8855" s="311"/>
      <c r="C8855" s="100" t="s">
        <v>3582</v>
      </c>
    </row>
    <row r="8856" spans="1:3" ht="60.75" thickBot="1">
      <c r="A8856" s="312"/>
      <c r="B8856" s="312"/>
      <c r="C8856" s="95" t="s">
        <v>3599</v>
      </c>
    </row>
    <row r="8857" spans="1:3">
      <c r="A8857" s="310" t="s">
        <v>1172</v>
      </c>
      <c r="B8857" s="310" t="s">
        <v>28</v>
      </c>
      <c r="C8857" s="99" t="s">
        <v>1173</v>
      </c>
    </row>
    <row r="8858" spans="1:3" ht="60">
      <c r="A8858" s="311"/>
      <c r="B8858" s="311"/>
      <c r="C8858" s="100" t="s">
        <v>3591</v>
      </c>
    </row>
    <row r="8859" spans="1:3">
      <c r="A8859" s="311"/>
      <c r="B8859" s="311"/>
      <c r="C8859" s="100" t="s">
        <v>3578</v>
      </c>
    </row>
    <row r="8860" spans="1:3" ht="75">
      <c r="A8860" s="311"/>
      <c r="B8860" s="311"/>
      <c r="C8860" s="100" t="s">
        <v>3592</v>
      </c>
    </row>
    <row r="8861" spans="1:3">
      <c r="A8861" s="311"/>
      <c r="B8861" s="311"/>
      <c r="C8861" s="100" t="s">
        <v>3593</v>
      </c>
    </row>
    <row r="8862" spans="1:3" ht="45">
      <c r="A8862" s="311"/>
      <c r="B8862" s="311"/>
      <c r="C8862" s="100" t="s">
        <v>3594</v>
      </c>
    </row>
    <row r="8863" spans="1:3">
      <c r="A8863" s="311"/>
      <c r="B8863" s="311"/>
      <c r="C8863" s="100" t="s">
        <v>3595</v>
      </c>
    </row>
    <row r="8864" spans="1:3" ht="45">
      <c r="A8864" s="311"/>
      <c r="B8864" s="311"/>
      <c r="C8864" s="100" t="s">
        <v>3596</v>
      </c>
    </row>
    <row r="8865" spans="1:3">
      <c r="A8865" s="311"/>
      <c r="B8865" s="311"/>
      <c r="C8865" s="100" t="s">
        <v>3582</v>
      </c>
    </row>
    <row r="8866" spans="1:3" ht="60.75" thickBot="1">
      <c r="A8866" s="312"/>
      <c r="B8866" s="312"/>
      <c r="C8866" s="95" t="s">
        <v>3600</v>
      </c>
    </row>
    <row r="8867" spans="1:3">
      <c r="A8867" s="310" t="s">
        <v>1174</v>
      </c>
      <c r="B8867" s="310" t="s">
        <v>28</v>
      </c>
      <c r="C8867" s="99" t="s">
        <v>1175</v>
      </c>
    </row>
    <row r="8868" spans="1:3" ht="60">
      <c r="A8868" s="311"/>
      <c r="B8868" s="311"/>
      <c r="C8868" s="100" t="s">
        <v>3591</v>
      </c>
    </row>
    <row r="8869" spans="1:3">
      <c r="A8869" s="311"/>
      <c r="B8869" s="311"/>
      <c r="C8869" s="100" t="s">
        <v>3578</v>
      </c>
    </row>
    <row r="8870" spans="1:3" ht="75">
      <c r="A8870" s="311"/>
      <c r="B8870" s="311"/>
      <c r="C8870" s="100" t="s">
        <v>3592</v>
      </c>
    </row>
    <row r="8871" spans="1:3">
      <c r="A8871" s="311"/>
      <c r="B8871" s="311"/>
      <c r="C8871" s="100" t="s">
        <v>3593</v>
      </c>
    </row>
    <row r="8872" spans="1:3" ht="45">
      <c r="A8872" s="311"/>
      <c r="B8872" s="311"/>
      <c r="C8872" s="100" t="s">
        <v>3594</v>
      </c>
    </row>
    <row r="8873" spans="1:3">
      <c r="A8873" s="311"/>
      <c r="B8873" s="311"/>
      <c r="C8873" s="100" t="s">
        <v>3595</v>
      </c>
    </row>
    <row r="8874" spans="1:3" ht="45">
      <c r="A8874" s="311"/>
      <c r="B8874" s="311"/>
      <c r="C8874" s="100" t="s">
        <v>3596</v>
      </c>
    </row>
    <row r="8875" spans="1:3">
      <c r="A8875" s="311"/>
      <c r="B8875" s="311"/>
      <c r="C8875" s="100" t="s">
        <v>3582</v>
      </c>
    </row>
    <row r="8876" spans="1:3" ht="60.75" thickBot="1">
      <c r="A8876" s="312"/>
      <c r="B8876" s="312"/>
      <c r="C8876" s="95" t="s">
        <v>3601</v>
      </c>
    </row>
    <row r="8877" spans="1:3">
      <c r="A8877" s="310" t="s">
        <v>1177</v>
      </c>
      <c r="B8877" s="310" t="s">
        <v>25</v>
      </c>
      <c r="C8877" s="116" t="s">
        <v>1178</v>
      </c>
    </row>
    <row r="8878" spans="1:3">
      <c r="A8878" s="311"/>
      <c r="B8878" s="311"/>
      <c r="C8878" s="117" t="s">
        <v>2739</v>
      </c>
    </row>
    <row r="8879" spans="1:3" ht="30">
      <c r="A8879" s="311"/>
      <c r="B8879" s="311"/>
      <c r="C8879" s="117" t="s">
        <v>3602</v>
      </c>
    </row>
    <row r="8880" spans="1:3">
      <c r="A8880" s="311"/>
      <c r="B8880" s="311"/>
      <c r="C8880" s="117" t="s">
        <v>2655</v>
      </c>
    </row>
    <row r="8881" spans="1:3" ht="105">
      <c r="A8881" s="311"/>
      <c r="B8881" s="311"/>
      <c r="C8881" s="117" t="s">
        <v>3603</v>
      </c>
    </row>
    <row r="8882" spans="1:3" ht="30">
      <c r="A8882" s="311"/>
      <c r="B8882" s="311"/>
      <c r="C8882" s="117" t="s">
        <v>3604</v>
      </c>
    </row>
    <row r="8883" spans="1:3">
      <c r="A8883" s="311"/>
      <c r="B8883" s="311"/>
      <c r="C8883" s="117" t="s">
        <v>2743</v>
      </c>
    </row>
    <row r="8884" spans="1:3" ht="90">
      <c r="A8884" s="311"/>
      <c r="B8884" s="311"/>
      <c r="C8884" s="117" t="s">
        <v>3605</v>
      </c>
    </row>
    <row r="8885" spans="1:3" ht="210">
      <c r="A8885" s="311"/>
      <c r="B8885" s="311"/>
      <c r="C8885" s="117" t="s">
        <v>3606</v>
      </c>
    </row>
    <row r="8886" spans="1:3">
      <c r="A8886" s="311"/>
      <c r="B8886" s="311"/>
      <c r="C8886" s="117" t="s">
        <v>2751</v>
      </c>
    </row>
    <row r="8887" spans="1:3" ht="180">
      <c r="A8887" s="311"/>
      <c r="B8887" s="311"/>
      <c r="C8887" s="117" t="s">
        <v>3607</v>
      </c>
    </row>
    <row r="8888" spans="1:3">
      <c r="A8888" s="311"/>
      <c r="B8888" s="311"/>
      <c r="C8888" s="117" t="s">
        <v>1355</v>
      </c>
    </row>
    <row r="8889" spans="1:3" ht="60">
      <c r="A8889" s="311"/>
      <c r="B8889" s="311"/>
      <c r="C8889" s="117" t="s">
        <v>3608</v>
      </c>
    </row>
    <row r="8890" spans="1:3">
      <c r="A8890" s="311"/>
      <c r="B8890" s="311"/>
      <c r="C8890" s="117" t="s">
        <v>1955</v>
      </c>
    </row>
    <row r="8891" spans="1:3">
      <c r="A8891" s="311"/>
      <c r="B8891" s="311"/>
      <c r="C8891" s="117" t="s">
        <v>2010</v>
      </c>
    </row>
    <row r="8892" spans="1:3">
      <c r="A8892" s="311"/>
      <c r="B8892" s="311"/>
      <c r="C8892" s="117" t="s">
        <v>2011</v>
      </c>
    </row>
    <row r="8893" spans="1:3">
      <c r="A8893" s="311"/>
      <c r="B8893" s="311"/>
      <c r="C8893" s="117" t="s">
        <v>2012</v>
      </c>
    </row>
    <row r="8894" spans="1:3">
      <c r="A8894" s="311"/>
      <c r="B8894" s="311"/>
      <c r="C8894" s="117" t="s">
        <v>1475</v>
      </c>
    </row>
    <row r="8895" spans="1:3" ht="45.75" thickBot="1">
      <c r="A8895" s="312"/>
      <c r="B8895" s="312"/>
      <c r="C8895" s="118" t="s">
        <v>1358</v>
      </c>
    </row>
    <row r="8896" spans="1:3">
      <c r="A8896" s="310" t="s">
        <v>1179</v>
      </c>
      <c r="B8896" s="310" t="s">
        <v>25</v>
      </c>
      <c r="C8896" s="116" t="s">
        <v>1180</v>
      </c>
    </row>
    <row r="8897" spans="1:3">
      <c r="A8897" s="311"/>
      <c r="B8897" s="311"/>
      <c r="C8897" s="117" t="s">
        <v>2739</v>
      </c>
    </row>
    <row r="8898" spans="1:3" ht="30">
      <c r="A8898" s="311"/>
      <c r="B8898" s="311"/>
      <c r="C8898" s="117" t="s">
        <v>3609</v>
      </c>
    </row>
    <row r="8899" spans="1:3">
      <c r="A8899" s="311"/>
      <c r="B8899" s="311"/>
      <c r="C8899" s="117" t="s">
        <v>2655</v>
      </c>
    </row>
    <row r="8900" spans="1:3" ht="90">
      <c r="A8900" s="311"/>
      <c r="B8900" s="311"/>
      <c r="C8900" s="117" t="s">
        <v>3610</v>
      </c>
    </row>
    <row r="8901" spans="1:3" ht="30">
      <c r="A8901" s="311"/>
      <c r="B8901" s="311"/>
      <c r="C8901" s="117" t="s">
        <v>3611</v>
      </c>
    </row>
    <row r="8902" spans="1:3">
      <c r="A8902" s="311"/>
      <c r="B8902" s="311"/>
      <c r="C8902" s="117" t="s">
        <v>2743</v>
      </c>
    </row>
    <row r="8903" spans="1:3" ht="75">
      <c r="A8903" s="311"/>
      <c r="B8903" s="311"/>
      <c r="C8903" s="117" t="s">
        <v>3612</v>
      </c>
    </row>
    <row r="8904" spans="1:3" ht="45">
      <c r="A8904" s="311"/>
      <c r="B8904" s="311"/>
      <c r="C8904" s="117" t="s">
        <v>3613</v>
      </c>
    </row>
    <row r="8905" spans="1:3">
      <c r="A8905" s="311"/>
      <c r="B8905" s="311"/>
      <c r="C8905" s="117" t="s">
        <v>2751</v>
      </c>
    </row>
    <row r="8906" spans="1:3" ht="360">
      <c r="A8906" s="311"/>
      <c r="B8906" s="311"/>
      <c r="C8906" s="117" t="s">
        <v>3614</v>
      </c>
    </row>
    <row r="8907" spans="1:3">
      <c r="A8907" s="311"/>
      <c r="B8907" s="311"/>
      <c r="C8907" s="117" t="s">
        <v>1355</v>
      </c>
    </row>
    <row r="8908" spans="1:3" ht="60">
      <c r="A8908" s="311"/>
      <c r="B8908" s="311"/>
      <c r="C8908" s="117" t="s">
        <v>3608</v>
      </c>
    </row>
    <row r="8909" spans="1:3">
      <c r="A8909" s="311"/>
      <c r="B8909" s="311"/>
      <c r="C8909" s="117" t="s">
        <v>1955</v>
      </c>
    </row>
    <row r="8910" spans="1:3">
      <c r="A8910" s="311"/>
      <c r="B8910" s="311"/>
      <c r="C8910" s="117" t="s">
        <v>2010</v>
      </c>
    </row>
    <row r="8911" spans="1:3">
      <c r="A8911" s="311"/>
      <c r="B8911" s="311"/>
      <c r="C8911" s="117" t="s">
        <v>2011</v>
      </c>
    </row>
    <row r="8912" spans="1:3">
      <c r="A8912" s="311"/>
      <c r="B8912" s="311"/>
      <c r="C8912" s="117" t="s">
        <v>2012</v>
      </c>
    </row>
    <row r="8913" spans="1:3">
      <c r="A8913" s="311"/>
      <c r="B8913" s="311"/>
      <c r="C8913" s="117" t="s">
        <v>1475</v>
      </c>
    </row>
    <row r="8914" spans="1:3" ht="45.75" thickBot="1">
      <c r="A8914" s="312"/>
      <c r="B8914" s="312"/>
      <c r="C8914" s="118" t="s">
        <v>1358</v>
      </c>
    </row>
    <row r="8915" spans="1:3">
      <c r="A8915" s="310" t="s">
        <v>1181</v>
      </c>
      <c r="B8915" s="310" t="s">
        <v>28</v>
      </c>
      <c r="C8915" s="116" t="s">
        <v>1182</v>
      </c>
    </row>
    <row r="8916" spans="1:3">
      <c r="A8916" s="311"/>
      <c r="B8916" s="311"/>
      <c r="C8916" s="117" t="s">
        <v>2739</v>
      </c>
    </row>
    <row r="8917" spans="1:3">
      <c r="A8917" s="311"/>
      <c r="B8917" s="311"/>
      <c r="C8917" s="117" t="s">
        <v>3615</v>
      </c>
    </row>
    <row r="8918" spans="1:3">
      <c r="A8918" s="311"/>
      <c r="B8918" s="311"/>
      <c r="C8918" s="117" t="s">
        <v>2655</v>
      </c>
    </row>
    <row r="8919" spans="1:3" ht="105">
      <c r="A8919" s="311"/>
      <c r="B8919" s="311"/>
      <c r="C8919" s="117" t="s">
        <v>3616</v>
      </c>
    </row>
    <row r="8920" spans="1:3" ht="30">
      <c r="A8920" s="311"/>
      <c r="B8920" s="311"/>
      <c r="C8920" s="117" t="s">
        <v>3604</v>
      </c>
    </row>
    <row r="8921" spans="1:3">
      <c r="A8921" s="311"/>
      <c r="B8921" s="311"/>
      <c r="C8921" s="117" t="s">
        <v>2743</v>
      </c>
    </row>
    <row r="8922" spans="1:3" ht="90">
      <c r="A8922" s="311"/>
      <c r="B8922" s="311"/>
      <c r="C8922" s="117" t="s">
        <v>3605</v>
      </c>
    </row>
    <row r="8923" spans="1:3" ht="210">
      <c r="A8923" s="311"/>
      <c r="B8923" s="311"/>
      <c r="C8923" s="117" t="s">
        <v>3606</v>
      </c>
    </row>
    <row r="8924" spans="1:3">
      <c r="A8924" s="311"/>
      <c r="B8924" s="311"/>
      <c r="C8924" s="117" t="s">
        <v>2751</v>
      </c>
    </row>
    <row r="8925" spans="1:3" ht="180">
      <c r="A8925" s="311"/>
      <c r="B8925" s="311"/>
      <c r="C8925" s="117" t="s">
        <v>3607</v>
      </c>
    </row>
    <row r="8926" spans="1:3">
      <c r="A8926" s="311"/>
      <c r="B8926" s="311"/>
      <c r="C8926" s="117" t="s">
        <v>1355</v>
      </c>
    </row>
    <row r="8927" spans="1:3" ht="60">
      <c r="A8927" s="311"/>
      <c r="B8927" s="311"/>
      <c r="C8927" s="117" t="s">
        <v>3110</v>
      </c>
    </row>
    <row r="8928" spans="1:3">
      <c r="A8928" s="311"/>
      <c r="B8928" s="311"/>
      <c r="C8928" s="117" t="s">
        <v>1955</v>
      </c>
    </row>
    <row r="8929" spans="1:3">
      <c r="A8929" s="311"/>
      <c r="B8929" s="311"/>
      <c r="C8929" s="117" t="s">
        <v>2010</v>
      </c>
    </row>
    <row r="8930" spans="1:3">
      <c r="A8930" s="311"/>
      <c r="B8930" s="311"/>
      <c r="C8930" s="117" t="s">
        <v>2011</v>
      </c>
    </row>
    <row r="8931" spans="1:3">
      <c r="A8931" s="311"/>
      <c r="B8931" s="311"/>
      <c r="C8931" s="117" t="s">
        <v>2012</v>
      </c>
    </row>
    <row r="8932" spans="1:3">
      <c r="A8932" s="311"/>
      <c r="B8932" s="311"/>
      <c r="C8932" s="117" t="s">
        <v>1475</v>
      </c>
    </row>
    <row r="8933" spans="1:3" ht="45.75" thickBot="1">
      <c r="A8933" s="312"/>
      <c r="B8933" s="312"/>
      <c r="C8933" s="118" t="s">
        <v>1358</v>
      </c>
    </row>
    <row r="8934" spans="1:3">
      <c r="A8934" s="310" t="s">
        <v>1183</v>
      </c>
      <c r="B8934" s="310" t="s">
        <v>28</v>
      </c>
      <c r="C8934" s="116" t="s">
        <v>1184</v>
      </c>
    </row>
    <row r="8935" spans="1:3">
      <c r="A8935" s="311"/>
      <c r="B8935" s="311"/>
      <c r="C8935" s="117" t="s">
        <v>2739</v>
      </c>
    </row>
    <row r="8936" spans="1:3" ht="30">
      <c r="A8936" s="311"/>
      <c r="B8936" s="311"/>
      <c r="C8936" s="117" t="s">
        <v>3617</v>
      </c>
    </row>
    <row r="8937" spans="1:3">
      <c r="A8937" s="311"/>
      <c r="B8937" s="311"/>
      <c r="C8937" s="117" t="s">
        <v>2655</v>
      </c>
    </row>
    <row r="8938" spans="1:3" ht="90">
      <c r="A8938" s="311"/>
      <c r="B8938" s="311"/>
      <c r="C8938" s="117" t="s">
        <v>3610</v>
      </c>
    </row>
    <row r="8939" spans="1:3" ht="30">
      <c r="A8939" s="311"/>
      <c r="B8939" s="311"/>
      <c r="C8939" s="117" t="s">
        <v>3611</v>
      </c>
    </row>
    <row r="8940" spans="1:3">
      <c r="A8940" s="311"/>
      <c r="B8940" s="311"/>
      <c r="C8940" s="117" t="s">
        <v>2743</v>
      </c>
    </row>
    <row r="8941" spans="1:3" ht="75">
      <c r="A8941" s="311"/>
      <c r="B8941" s="311"/>
      <c r="C8941" s="117" t="s">
        <v>3612</v>
      </c>
    </row>
    <row r="8942" spans="1:3" ht="45">
      <c r="A8942" s="311"/>
      <c r="B8942" s="311"/>
      <c r="C8942" s="117" t="s">
        <v>3613</v>
      </c>
    </row>
    <row r="8943" spans="1:3">
      <c r="A8943" s="311"/>
      <c r="B8943" s="311"/>
      <c r="C8943" s="117" t="s">
        <v>2751</v>
      </c>
    </row>
    <row r="8944" spans="1:3" ht="360">
      <c r="A8944" s="311"/>
      <c r="B8944" s="311"/>
      <c r="C8944" s="117" t="s">
        <v>3614</v>
      </c>
    </row>
    <row r="8945" spans="1:3">
      <c r="A8945" s="311"/>
      <c r="B8945" s="311"/>
      <c r="C8945" s="117" t="s">
        <v>1355</v>
      </c>
    </row>
    <row r="8946" spans="1:3" ht="60">
      <c r="A8946" s="311"/>
      <c r="B8946" s="311"/>
      <c r="C8946" s="117" t="s">
        <v>2314</v>
      </c>
    </row>
    <row r="8947" spans="1:3">
      <c r="A8947" s="311"/>
      <c r="B8947" s="311"/>
      <c r="C8947" s="117" t="s">
        <v>1955</v>
      </c>
    </row>
    <row r="8948" spans="1:3">
      <c r="A8948" s="311"/>
      <c r="B8948" s="311"/>
      <c r="C8948" s="117" t="s">
        <v>2010</v>
      </c>
    </row>
    <row r="8949" spans="1:3">
      <c r="A8949" s="311"/>
      <c r="B8949" s="311"/>
      <c r="C8949" s="117" t="s">
        <v>2011</v>
      </c>
    </row>
    <row r="8950" spans="1:3">
      <c r="A8950" s="311"/>
      <c r="B8950" s="311"/>
      <c r="C8950" s="117" t="s">
        <v>2012</v>
      </c>
    </row>
    <row r="8951" spans="1:3">
      <c r="A8951" s="311"/>
      <c r="B8951" s="311"/>
      <c r="C8951" s="117" t="s">
        <v>1475</v>
      </c>
    </row>
    <row r="8952" spans="1:3" ht="45.75" thickBot="1">
      <c r="A8952" s="312"/>
      <c r="B8952" s="312"/>
      <c r="C8952" s="118" t="s">
        <v>1358</v>
      </c>
    </row>
    <row r="8953" spans="1:3">
      <c r="A8953" s="310" t="s">
        <v>1185</v>
      </c>
      <c r="B8953" s="310" t="s">
        <v>2</v>
      </c>
      <c r="C8953" s="116" t="s">
        <v>1186</v>
      </c>
    </row>
    <row r="8954" spans="1:3">
      <c r="A8954" s="311"/>
      <c r="B8954" s="311"/>
      <c r="C8954" s="117" t="s">
        <v>2739</v>
      </c>
    </row>
    <row r="8955" spans="1:3" ht="30">
      <c r="A8955" s="311"/>
      <c r="B8955" s="311"/>
      <c r="C8955" s="117" t="s">
        <v>3618</v>
      </c>
    </row>
    <row r="8956" spans="1:3">
      <c r="A8956" s="311"/>
      <c r="B8956" s="311"/>
      <c r="C8956" s="117" t="s">
        <v>2655</v>
      </c>
    </row>
    <row r="8957" spans="1:3" ht="60">
      <c r="A8957" s="311"/>
      <c r="B8957" s="311"/>
      <c r="C8957" s="117" t="s">
        <v>3619</v>
      </c>
    </row>
    <row r="8958" spans="1:3" ht="165">
      <c r="A8958" s="311"/>
      <c r="B8958" s="311"/>
      <c r="C8958" s="117" t="s">
        <v>3620</v>
      </c>
    </row>
    <row r="8959" spans="1:3" ht="300">
      <c r="A8959" s="311"/>
      <c r="B8959" s="311"/>
      <c r="C8959" s="117" t="s">
        <v>3621</v>
      </c>
    </row>
    <row r="8960" spans="1:3" ht="90">
      <c r="A8960" s="311"/>
      <c r="B8960" s="311"/>
      <c r="C8960" s="117" t="s">
        <v>3622</v>
      </c>
    </row>
    <row r="8961" spans="1:3">
      <c r="A8961" s="311"/>
      <c r="B8961" s="311"/>
      <c r="C8961" s="117"/>
    </row>
    <row r="8962" spans="1:3" ht="120">
      <c r="A8962" s="311"/>
      <c r="B8962" s="311"/>
      <c r="C8962" s="117" t="s">
        <v>3623</v>
      </c>
    </row>
    <row r="8963" spans="1:3">
      <c r="A8963" s="311"/>
      <c r="B8963" s="311"/>
      <c r="C8963" s="117" t="s">
        <v>1355</v>
      </c>
    </row>
    <row r="8964" spans="1:3" ht="60">
      <c r="A8964" s="311"/>
      <c r="B8964" s="311"/>
      <c r="C8964" s="117" t="s">
        <v>3624</v>
      </c>
    </row>
    <row r="8965" spans="1:3">
      <c r="A8965" s="311"/>
      <c r="B8965" s="311"/>
      <c r="C8965" s="117" t="s">
        <v>1955</v>
      </c>
    </row>
    <row r="8966" spans="1:3">
      <c r="A8966" s="311"/>
      <c r="B8966" s="311"/>
      <c r="C8966" s="117" t="s">
        <v>2010</v>
      </c>
    </row>
    <row r="8967" spans="1:3">
      <c r="A8967" s="311"/>
      <c r="B8967" s="311"/>
      <c r="C8967" s="117" t="s">
        <v>2011</v>
      </c>
    </row>
    <row r="8968" spans="1:3">
      <c r="A8968" s="311"/>
      <c r="B8968" s="311"/>
      <c r="C8968" s="117" t="s">
        <v>2012</v>
      </c>
    </row>
    <row r="8969" spans="1:3">
      <c r="A8969" s="311"/>
      <c r="B8969" s="311"/>
      <c r="C8969" s="117" t="s">
        <v>1475</v>
      </c>
    </row>
    <row r="8970" spans="1:3" ht="60.75" customHeight="1">
      <c r="A8970" s="311"/>
      <c r="B8970" s="311"/>
      <c r="C8970" s="331" t="s">
        <v>1358</v>
      </c>
    </row>
    <row r="8971" spans="1:3" ht="15.75" thickBot="1">
      <c r="A8971" s="312"/>
      <c r="B8971" s="312"/>
      <c r="C8971" s="332"/>
    </row>
    <row r="8972" spans="1:3">
      <c r="A8972" s="310" t="s">
        <v>1187</v>
      </c>
      <c r="B8972" s="310" t="s">
        <v>2</v>
      </c>
      <c r="C8972" s="99" t="s">
        <v>1188</v>
      </c>
    </row>
    <row r="8973" spans="1:3" ht="45">
      <c r="A8973" s="311"/>
      <c r="B8973" s="311"/>
      <c r="C8973" s="100" t="s">
        <v>3625</v>
      </c>
    </row>
    <row r="8974" spans="1:3">
      <c r="A8974" s="311"/>
      <c r="B8974" s="311"/>
      <c r="C8974" s="99" t="s">
        <v>1346</v>
      </c>
    </row>
    <row r="8975" spans="1:3" ht="60">
      <c r="A8975" s="311"/>
      <c r="B8975" s="311"/>
      <c r="C8975" s="100" t="s">
        <v>2271</v>
      </c>
    </row>
    <row r="8976" spans="1:3">
      <c r="A8976" s="311"/>
      <c r="B8976" s="311"/>
      <c r="C8976" s="100" t="s">
        <v>3626</v>
      </c>
    </row>
    <row r="8977" spans="1:3" ht="30">
      <c r="A8977" s="311"/>
      <c r="B8977" s="311"/>
      <c r="C8977" s="100" t="s">
        <v>1350</v>
      </c>
    </row>
    <row r="8978" spans="1:3">
      <c r="A8978" s="311"/>
      <c r="B8978" s="311"/>
      <c r="C8978" s="99" t="s">
        <v>1306</v>
      </c>
    </row>
    <row r="8979" spans="1:3">
      <c r="A8979" s="311"/>
      <c r="B8979" s="311"/>
      <c r="C8979" s="101" t="s">
        <v>2273</v>
      </c>
    </row>
    <row r="8980" spans="1:3" ht="30">
      <c r="A8980" s="311"/>
      <c r="B8980" s="311"/>
      <c r="C8980" s="100" t="s">
        <v>1985</v>
      </c>
    </row>
    <row r="8981" spans="1:3">
      <c r="A8981" s="311"/>
      <c r="B8981" s="311"/>
      <c r="C8981" s="100" t="s">
        <v>1986</v>
      </c>
    </row>
    <row r="8982" spans="1:3">
      <c r="A8982" s="311"/>
      <c r="B8982" s="311"/>
      <c r="C8982" s="100" t="s">
        <v>1469</v>
      </c>
    </row>
    <row r="8983" spans="1:3">
      <c r="A8983" s="311"/>
      <c r="B8983" s="311"/>
      <c r="C8983" s="100" t="s">
        <v>1354</v>
      </c>
    </row>
    <row r="8984" spans="1:3">
      <c r="A8984" s="311"/>
      <c r="B8984" s="311"/>
      <c r="C8984" s="99" t="s">
        <v>1355</v>
      </c>
    </row>
    <row r="8985" spans="1:3" ht="90">
      <c r="A8985" s="311"/>
      <c r="B8985" s="311"/>
      <c r="C8985" s="100" t="s">
        <v>2274</v>
      </c>
    </row>
    <row r="8986" spans="1:3">
      <c r="A8986" s="311"/>
      <c r="B8986" s="311"/>
      <c r="C8986" s="99" t="s">
        <v>1357</v>
      </c>
    </row>
    <row r="8987" spans="1:3" ht="45.75" thickBot="1">
      <c r="A8987" s="312"/>
      <c r="B8987" s="312"/>
      <c r="C8987" s="95" t="s">
        <v>1358</v>
      </c>
    </row>
    <row r="8988" spans="1:3" s="1" customFormat="1" ht="13.5" thickBot="1">
      <c r="A8988" s="315" t="s">
        <v>1189</v>
      </c>
      <c r="B8988" s="316" t="s">
        <v>25</v>
      </c>
      <c r="C8988" s="119" t="s">
        <v>1190</v>
      </c>
    </row>
    <row r="8989" spans="1:3" s="1" customFormat="1" ht="26.25" thickBot="1">
      <c r="A8989" s="315" t="e">
        <v>#N/A</v>
      </c>
      <c r="B8989" s="317"/>
      <c r="C8989" s="120" t="s">
        <v>3627</v>
      </c>
    </row>
    <row r="8990" spans="1:3" s="1" customFormat="1" ht="26.25" thickBot="1">
      <c r="A8990" s="315" t="e">
        <v>#N/A</v>
      </c>
      <c r="B8990" s="317"/>
      <c r="C8990" s="120" t="s">
        <v>3628</v>
      </c>
    </row>
    <row r="8991" spans="1:3" s="1" customFormat="1" ht="26.25" thickBot="1">
      <c r="A8991" s="315" t="e">
        <v>#N/A</v>
      </c>
      <c r="B8991" s="317"/>
      <c r="C8991" s="120" t="s">
        <v>3629</v>
      </c>
    </row>
    <row r="8992" spans="1:3" s="1" customFormat="1" ht="13.5" thickBot="1">
      <c r="A8992" s="315" t="e">
        <v>#N/A</v>
      </c>
      <c r="B8992" s="317"/>
      <c r="C8992" s="120" t="s">
        <v>3630</v>
      </c>
    </row>
    <row r="8993" spans="1:3" s="1" customFormat="1" ht="13.5" thickBot="1">
      <c r="A8993" s="315" t="e">
        <v>#N/A</v>
      </c>
      <c r="B8993" s="317"/>
      <c r="C8993" s="120" t="s">
        <v>3631</v>
      </c>
    </row>
    <row r="8994" spans="1:3" s="1" customFormat="1" ht="13.5" thickBot="1">
      <c r="A8994" s="315" t="e">
        <v>#N/A</v>
      </c>
      <c r="B8994" s="317"/>
      <c r="C8994" s="120" t="s">
        <v>3632</v>
      </c>
    </row>
    <row r="8995" spans="1:3" s="1" customFormat="1" ht="39" thickBot="1">
      <c r="A8995" s="315" t="e">
        <v>#N/A</v>
      </c>
      <c r="B8995" s="317"/>
      <c r="C8995" s="120" t="s">
        <v>3633</v>
      </c>
    </row>
    <row r="8996" spans="1:3" s="1" customFormat="1" ht="26.25" thickBot="1">
      <c r="A8996" s="315" t="e">
        <v>#N/A</v>
      </c>
      <c r="B8996" s="317"/>
      <c r="C8996" s="120" t="s">
        <v>3634</v>
      </c>
    </row>
    <row r="8997" spans="1:3" s="1" customFormat="1" ht="13.5" thickBot="1">
      <c r="A8997" s="315" t="e">
        <v>#N/A</v>
      </c>
      <c r="B8997" s="317"/>
      <c r="C8997" s="119" t="s">
        <v>1346</v>
      </c>
    </row>
    <row r="8998" spans="1:3" s="1" customFormat="1" ht="51.75" thickBot="1">
      <c r="A8998" s="315" t="e">
        <v>#VALUE!</v>
      </c>
      <c r="B8998" s="317"/>
      <c r="C8998" s="120" t="s">
        <v>1347</v>
      </c>
    </row>
    <row r="8999" spans="1:3" s="1" customFormat="1" ht="13.5" thickBot="1">
      <c r="A8999" s="315" t="e">
        <v>#VALUE!</v>
      </c>
      <c r="B8999" s="317"/>
      <c r="C8999" s="313" t="s">
        <v>1348</v>
      </c>
    </row>
    <row r="9000" spans="1:3" s="1" customFormat="1" ht="57.75" customHeight="1" thickBot="1">
      <c r="A9000" s="315" t="e">
        <v>#N/A</v>
      </c>
      <c r="B9000" s="317"/>
      <c r="C9000" s="313"/>
    </row>
    <row r="9001" spans="1:3" s="1" customFormat="1" ht="26.25" thickBot="1">
      <c r="A9001" s="315" t="e">
        <v>#N/A</v>
      </c>
      <c r="B9001" s="317"/>
      <c r="C9001" s="120" t="s">
        <v>1350</v>
      </c>
    </row>
    <row r="9002" spans="1:3" s="1" customFormat="1" ht="13.5" thickBot="1">
      <c r="A9002" s="315" t="e">
        <v>#N/A</v>
      </c>
      <c r="B9002" s="317"/>
      <c r="C9002" s="119" t="s">
        <v>1306</v>
      </c>
    </row>
    <row r="9003" spans="1:3" s="1" customFormat="1" ht="13.5" thickBot="1">
      <c r="A9003" s="315" t="e">
        <v>#N/A</v>
      </c>
      <c r="B9003" s="317"/>
      <c r="C9003" s="120" t="s">
        <v>3635</v>
      </c>
    </row>
    <row r="9004" spans="1:3" s="1" customFormat="1" ht="13.5" thickBot="1">
      <c r="A9004" s="315" t="e">
        <v>#N/A</v>
      </c>
      <c r="B9004" s="317"/>
      <c r="C9004" s="313" t="s">
        <v>1352</v>
      </c>
    </row>
    <row r="9005" spans="1:3" s="1" customFormat="1" ht="13.5" thickBot="1">
      <c r="A9005" s="315" t="e">
        <v>#N/A</v>
      </c>
      <c r="B9005" s="317"/>
      <c r="C9005" s="313"/>
    </row>
    <row r="9006" spans="1:3" s="1" customFormat="1" ht="13.5" thickBot="1">
      <c r="A9006" s="315" t="e">
        <v>#N/A</v>
      </c>
      <c r="B9006" s="317"/>
      <c r="C9006" s="120" t="s">
        <v>1354</v>
      </c>
    </row>
    <row r="9007" spans="1:3" s="1" customFormat="1" ht="13.5" thickBot="1">
      <c r="A9007" s="315" t="e">
        <v>#N/A</v>
      </c>
      <c r="B9007" s="317"/>
      <c r="C9007" s="119" t="s">
        <v>1355</v>
      </c>
    </row>
    <row r="9008" spans="1:3" s="1" customFormat="1" ht="64.5" thickBot="1">
      <c r="A9008" s="315" t="e">
        <v>#VALUE!</v>
      </c>
      <c r="B9008" s="317"/>
      <c r="C9008" s="120" t="s">
        <v>3636</v>
      </c>
    </row>
    <row r="9009" spans="1:3" s="1" customFormat="1" ht="13.5" thickBot="1">
      <c r="A9009" s="315" t="e">
        <v>#N/A</v>
      </c>
      <c r="B9009" s="317"/>
      <c r="C9009" s="119" t="s">
        <v>1357</v>
      </c>
    </row>
    <row r="9010" spans="1:3" s="1" customFormat="1" ht="39" thickBot="1">
      <c r="A9010" s="315" t="e">
        <v>#VALUE!</v>
      </c>
      <c r="B9010" s="318"/>
      <c r="C9010" s="121" t="s">
        <v>1358</v>
      </c>
    </row>
    <row r="9011" spans="1:3" s="1" customFormat="1" ht="13.5" thickBot="1">
      <c r="A9011" s="315" t="s">
        <v>1191</v>
      </c>
      <c r="B9011" s="316" t="s">
        <v>25</v>
      </c>
      <c r="C9011" s="122" t="s">
        <v>1192</v>
      </c>
    </row>
    <row r="9012" spans="1:3" s="1" customFormat="1" ht="64.5" thickBot="1">
      <c r="A9012" s="315" t="e">
        <v>#VALUE!</v>
      </c>
      <c r="B9012" s="317"/>
      <c r="C9012" s="120" t="s">
        <v>3637</v>
      </c>
    </row>
    <row r="9013" spans="1:3" s="1" customFormat="1" ht="13.5" thickBot="1">
      <c r="A9013" s="315" t="e">
        <v>#N/A</v>
      </c>
      <c r="B9013" s="317"/>
      <c r="C9013" s="119" t="s">
        <v>1346</v>
      </c>
    </row>
    <row r="9014" spans="1:3" s="1" customFormat="1" ht="39" thickBot="1">
      <c r="A9014" s="315" t="e">
        <v>#VALUE!</v>
      </c>
      <c r="B9014" s="317"/>
      <c r="C9014" s="120" t="s">
        <v>1465</v>
      </c>
    </row>
    <row r="9015" spans="1:3" s="1" customFormat="1" ht="13.5" thickBot="1">
      <c r="A9015" s="315" t="e">
        <v>#N/A</v>
      </c>
      <c r="B9015" s="317"/>
      <c r="C9015" s="120" t="s">
        <v>1466</v>
      </c>
    </row>
    <row r="9016" spans="1:3" s="1" customFormat="1" ht="13.5" thickBot="1">
      <c r="A9016" s="315" t="e">
        <v>#N/A</v>
      </c>
      <c r="B9016" s="317"/>
      <c r="C9016" s="119" t="s">
        <v>1392</v>
      </c>
    </row>
    <row r="9017" spans="1:3" s="1" customFormat="1" ht="13.5" thickBot="1">
      <c r="A9017" s="315" t="e">
        <v>#VALUE!</v>
      </c>
      <c r="B9017" s="317"/>
      <c r="C9017" s="322" t="s">
        <v>3638</v>
      </c>
    </row>
    <row r="9018" spans="1:3" s="1" customFormat="1" ht="13.5" thickBot="1">
      <c r="A9018" s="315" t="e">
        <v>#N/A</v>
      </c>
      <c r="B9018" s="317"/>
      <c r="C9018" s="322"/>
    </row>
    <row r="9019" spans="1:3" s="1" customFormat="1" ht="13.5" thickBot="1">
      <c r="A9019" s="315" t="e">
        <v>#N/A</v>
      </c>
      <c r="B9019" s="317"/>
      <c r="C9019" s="322"/>
    </row>
    <row r="9020" spans="1:3" s="1" customFormat="1" ht="13.5" thickBot="1">
      <c r="A9020" s="315" t="e">
        <v>#N/A</v>
      </c>
      <c r="B9020" s="317"/>
      <c r="C9020" s="322"/>
    </row>
    <row r="9021" spans="1:3" s="1" customFormat="1" ht="13.5" thickBot="1">
      <c r="A9021" s="315" t="e">
        <v>#N/A</v>
      </c>
      <c r="B9021" s="317"/>
      <c r="C9021" s="322"/>
    </row>
    <row r="9022" spans="1:3" s="1" customFormat="1" ht="13.5" thickBot="1">
      <c r="A9022" s="315" t="e">
        <v>#N/A</v>
      </c>
      <c r="B9022" s="317"/>
      <c r="C9022" s="119" t="s">
        <v>1355</v>
      </c>
    </row>
    <row r="9023" spans="1:3" s="1" customFormat="1" ht="39" thickBot="1">
      <c r="A9023" s="315" t="e">
        <v>#VALUE!</v>
      </c>
      <c r="B9023" s="317"/>
      <c r="C9023" s="120" t="s">
        <v>3639</v>
      </c>
    </row>
    <row r="9024" spans="1:3" s="1" customFormat="1" ht="13.5" thickBot="1">
      <c r="A9024" s="315" t="e">
        <v>#N/A</v>
      </c>
      <c r="B9024" s="317"/>
      <c r="C9024" s="119" t="s">
        <v>1475</v>
      </c>
    </row>
    <row r="9025" spans="1:3" s="1" customFormat="1" ht="13.5" thickBot="1">
      <c r="A9025" s="315" t="e">
        <v>#VALUE!</v>
      </c>
      <c r="B9025" s="317"/>
      <c r="C9025" s="325" t="s">
        <v>1358</v>
      </c>
    </row>
    <row r="9026" spans="1:3" s="1" customFormat="1" ht="13.5" thickBot="1">
      <c r="A9026" s="315" t="e">
        <v>#N/A</v>
      </c>
      <c r="B9026" s="317"/>
      <c r="C9026" s="325"/>
    </row>
    <row r="9027" spans="1:3" s="1" customFormat="1" ht="13.5" thickBot="1">
      <c r="A9027" s="315" t="e">
        <v>#N/A</v>
      </c>
      <c r="B9027" s="317"/>
      <c r="C9027" s="325"/>
    </row>
    <row r="9028" spans="1:3" s="1" customFormat="1" ht="13.5" thickBot="1">
      <c r="A9028" s="315" t="e">
        <v>#N/A</v>
      </c>
      <c r="B9028" s="317"/>
      <c r="C9028" s="325"/>
    </row>
    <row r="9029" spans="1:3" s="1" customFormat="1" ht="13.5" thickBot="1">
      <c r="A9029" s="315" t="e">
        <v>#N/A</v>
      </c>
      <c r="B9029" s="319"/>
      <c r="C9029" s="326"/>
    </row>
    <row r="9030" spans="1:3" s="1" customFormat="1" ht="13.5" thickBot="1">
      <c r="A9030" s="315" t="s">
        <v>1193</v>
      </c>
      <c r="B9030" s="316" t="s">
        <v>33</v>
      </c>
      <c r="C9030" s="122" t="s">
        <v>1194</v>
      </c>
    </row>
    <row r="9031" spans="1:3" s="1" customFormat="1" ht="13.5" thickBot="1">
      <c r="A9031" s="315" t="e">
        <v>#N/A</v>
      </c>
      <c r="B9031" s="317"/>
      <c r="C9031" s="120" t="s">
        <v>3640</v>
      </c>
    </row>
    <row r="9032" spans="1:3" s="1" customFormat="1" ht="230.25" thickBot="1">
      <c r="A9032" s="315" t="e">
        <v>#VALUE!</v>
      </c>
      <c r="B9032" s="317"/>
      <c r="C9032" s="120" t="s">
        <v>3641</v>
      </c>
    </row>
    <row r="9033" spans="1:3" s="1" customFormat="1" ht="13.5" thickBot="1">
      <c r="A9033" s="315" t="e">
        <v>#N/A</v>
      </c>
      <c r="B9033" s="317"/>
      <c r="C9033" s="119" t="s">
        <v>1346</v>
      </c>
    </row>
    <row r="9034" spans="1:3" s="1" customFormat="1" ht="51.75" thickBot="1">
      <c r="A9034" s="315" t="e">
        <v>#VALUE!</v>
      </c>
      <c r="B9034" s="317"/>
      <c r="C9034" s="120" t="s">
        <v>1347</v>
      </c>
    </row>
    <row r="9035" spans="1:3" s="1" customFormat="1" ht="13.5" thickBot="1">
      <c r="A9035" s="315" t="e">
        <v>#VALUE!</v>
      </c>
      <c r="B9035" s="317"/>
      <c r="C9035" s="313" t="s">
        <v>1348</v>
      </c>
    </row>
    <row r="9036" spans="1:3" s="1" customFormat="1" ht="13.5" thickBot="1">
      <c r="A9036" s="315" t="e">
        <v>#N/A</v>
      </c>
      <c r="B9036" s="317"/>
      <c r="C9036" s="313"/>
    </row>
    <row r="9037" spans="1:3" s="1" customFormat="1" ht="13.5" thickBot="1">
      <c r="A9037" s="315" t="e">
        <v>#N/A</v>
      </c>
      <c r="B9037" s="317"/>
      <c r="C9037" s="313"/>
    </row>
    <row r="9038" spans="1:3" s="1" customFormat="1" ht="13.5" thickBot="1">
      <c r="A9038" s="315" t="e">
        <v>#N/A</v>
      </c>
      <c r="B9038" s="317"/>
      <c r="C9038" s="313"/>
    </row>
    <row r="9039" spans="1:3" s="1" customFormat="1" ht="13.5" thickBot="1">
      <c r="A9039" s="315" t="e">
        <v>#N/A</v>
      </c>
      <c r="B9039" s="317"/>
      <c r="C9039" s="313"/>
    </row>
    <row r="9040" spans="1:3" s="1" customFormat="1" ht="26.25" thickBot="1">
      <c r="A9040" s="315" t="e">
        <v>#N/A</v>
      </c>
      <c r="B9040" s="317"/>
      <c r="C9040" s="120" t="s">
        <v>1350</v>
      </c>
    </row>
    <row r="9041" spans="1:3" s="1" customFormat="1" ht="13.5" thickBot="1">
      <c r="A9041" s="315" t="e">
        <v>#N/A</v>
      </c>
      <c r="B9041" s="317"/>
      <c r="C9041" s="119" t="s">
        <v>1306</v>
      </c>
    </row>
    <row r="9042" spans="1:3" s="1" customFormat="1" ht="13.5" thickBot="1">
      <c r="A9042" s="315" t="e">
        <v>#N/A</v>
      </c>
      <c r="B9042" s="317"/>
      <c r="C9042" s="120" t="s">
        <v>1351</v>
      </c>
    </row>
    <row r="9043" spans="1:3" s="1" customFormat="1" ht="26.25" thickBot="1">
      <c r="A9043" s="315" t="e">
        <v>#N/A</v>
      </c>
      <c r="B9043" s="317"/>
      <c r="C9043" s="120" t="s">
        <v>1352</v>
      </c>
    </row>
    <row r="9044" spans="1:3" s="1" customFormat="1" ht="13.5" thickBot="1">
      <c r="A9044" s="315" t="e">
        <v>#N/A</v>
      </c>
      <c r="B9044" s="317"/>
      <c r="C9044" s="120" t="s">
        <v>1353</v>
      </c>
    </row>
    <row r="9045" spans="1:3" s="1" customFormat="1" ht="13.5" thickBot="1">
      <c r="A9045" s="315" t="e">
        <v>#N/A</v>
      </c>
      <c r="B9045" s="317"/>
      <c r="C9045" s="120" t="s">
        <v>1354</v>
      </c>
    </row>
    <row r="9046" spans="1:3" s="1" customFormat="1" ht="13.5" thickBot="1">
      <c r="A9046" s="315" t="e">
        <v>#N/A</v>
      </c>
      <c r="B9046" s="317"/>
      <c r="C9046" s="119" t="s">
        <v>1355</v>
      </c>
    </row>
    <row r="9047" spans="1:3" s="1" customFormat="1" ht="64.5" thickBot="1">
      <c r="A9047" s="315" t="e">
        <v>#VALUE!</v>
      </c>
      <c r="B9047" s="317"/>
      <c r="C9047" s="120" t="s">
        <v>3642</v>
      </c>
    </row>
    <row r="9048" spans="1:3" s="1" customFormat="1" ht="13.5" thickBot="1">
      <c r="A9048" s="315" t="e">
        <v>#N/A</v>
      </c>
      <c r="B9048" s="317"/>
      <c r="C9048" s="119" t="s">
        <v>1357</v>
      </c>
    </row>
    <row r="9049" spans="1:3" s="1" customFormat="1" ht="39" thickBot="1">
      <c r="A9049" s="315" t="e">
        <v>#VALUE!</v>
      </c>
      <c r="B9049" s="318"/>
      <c r="C9049" s="121" t="s">
        <v>1358</v>
      </c>
    </row>
    <row r="9050" spans="1:3" s="1" customFormat="1" ht="13.5" thickBot="1">
      <c r="A9050" s="315" t="s">
        <v>1195</v>
      </c>
      <c r="B9050" s="316" t="s">
        <v>33</v>
      </c>
      <c r="C9050" s="122" t="s">
        <v>1196</v>
      </c>
    </row>
    <row r="9051" spans="1:3" s="1" customFormat="1" ht="90" thickBot="1">
      <c r="A9051" s="315" t="e">
        <v>#VALUE!</v>
      </c>
      <c r="B9051" s="317"/>
      <c r="C9051" s="120" t="s">
        <v>3643</v>
      </c>
    </row>
    <row r="9052" spans="1:3" s="1" customFormat="1" ht="13.5" thickBot="1">
      <c r="A9052" s="315" t="e">
        <v>#N/A</v>
      </c>
      <c r="B9052" s="317"/>
      <c r="C9052" s="119" t="s">
        <v>1346</v>
      </c>
    </row>
    <row r="9053" spans="1:3" s="1" customFormat="1" ht="51.75" thickBot="1">
      <c r="A9053" s="315" t="e">
        <v>#VALUE!</v>
      </c>
      <c r="B9053" s="317"/>
      <c r="C9053" s="120" t="s">
        <v>1347</v>
      </c>
    </row>
    <row r="9054" spans="1:3" s="1" customFormat="1" ht="13.5" thickBot="1">
      <c r="A9054" s="315" t="e">
        <v>#VALUE!</v>
      </c>
      <c r="B9054" s="317"/>
      <c r="C9054" s="313" t="s">
        <v>1348</v>
      </c>
    </row>
    <row r="9055" spans="1:3" s="1" customFormat="1" ht="13.5" thickBot="1">
      <c r="A9055" s="315" t="e">
        <v>#N/A</v>
      </c>
      <c r="B9055" s="317"/>
      <c r="C9055" s="313"/>
    </row>
    <row r="9056" spans="1:3" s="1" customFormat="1" ht="13.5" thickBot="1">
      <c r="A9056" s="315" t="e">
        <v>#N/A</v>
      </c>
      <c r="B9056" s="317"/>
      <c r="C9056" s="313"/>
    </row>
    <row r="9057" spans="1:3" s="1" customFormat="1" ht="13.5" thickBot="1">
      <c r="A9057" s="315" t="e">
        <v>#N/A</v>
      </c>
      <c r="B9057" s="317"/>
      <c r="C9057" s="313"/>
    </row>
    <row r="9058" spans="1:3" s="1" customFormat="1" ht="13.5" thickBot="1">
      <c r="A9058" s="315" t="e">
        <v>#N/A</v>
      </c>
      <c r="B9058" s="317"/>
      <c r="C9058" s="313"/>
    </row>
    <row r="9059" spans="1:3" s="1" customFormat="1" ht="26.25" thickBot="1">
      <c r="A9059" s="315" t="e">
        <v>#N/A</v>
      </c>
      <c r="B9059" s="317"/>
      <c r="C9059" s="120" t="s">
        <v>1350</v>
      </c>
    </row>
    <row r="9060" spans="1:3" s="1" customFormat="1" ht="13.5" thickBot="1">
      <c r="A9060" s="315" t="e">
        <v>#N/A</v>
      </c>
      <c r="B9060" s="317"/>
      <c r="C9060" s="119" t="s">
        <v>1306</v>
      </c>
    </row>
    <row r="9061" spans="1:3" s="1" customFormat="1" ht="13.5" thickBot="1">
      <c r="A9061" s="315" t="e">
        <v>#N/A</v>
      </c>
      <c r="B9061" s="317"/>
      <c r="C9061" s="120" t="s">
        <v>1351</v>
      </c>
    </row>
    <row r="9062" spans="1:3" s="1" customFormat="1" ht="26.25" thickBot="1">
      <c r="A9062" s="315" t="e">
        <v>#N/A</v>
      </c>
      <c r="B9062" s="317"/>
      <c r="C9062" s="120" t="s">
        <v>1352</v>
      </c>
    </row>
    <row r="9063" spans="1:3" s="1" customFormat="1" ht="13.5" thickBot="1">
      <c r="A9063" s="315" t="e">
        <v>#N/A</v>
      </c>
      <c r="B9063" s="317"/>
      <c r="C9063" s="120" t="s">
        <v>1353</v>
      </c>
    </row>
    <row r="9064" spans="1:3" s="1" customFormat="1" ht="13.5" thickBot="1">
      <c r="A9064" s="315" t="e">
        <v>#N/A</v>
      </c>
      <c r="B9064" s="317"/>
      <c r="C9064" s="120" t="s">
        <v>1354</v>
      </c>
    </row>
    <row r="9065" spans="1:3" s="1" customFormat="1" ht="13.5" thickBot="1">
      <c r="A9065" s="315" t="e">
        <v>#N/A</v>
      </c>
      <c r="B9065" s="317"/>
      <c r="C9065" s="119" t="s">
        <v>1355</v>
      </c>
    </row>
    <row r="9066" spans="1:3" s="1" customFormat="1" ht="64.5" thickBot="1">
      <c r="A9066" s="315" t="e">
        <v>#VALUE!</v>
      </c>
      <c r="B9066" s="317"/>
      <c r="C9066" s="120" t="s">
        <v>3644</v>
      </c>
    </row>
    <row r="9067" spans="1:3" s="1" customFormat="1" ht="13.5" thickBot="1">
      <c r="A9067" s="315" t="e">
        <v>#N/A</v>
      </c>
      <c r="B9067" s="317"/>
      <c r="C9067" s="119" t="s">
        <v>1357</v>
      </c>
    </row>
    <row r="9068" spans="1:3" s="1" customFormat="1" ht="39" thickBot="1">
      <c r="A9068" s="315" t="e">
        <v>#VALUE!</v>
      </c>
      <c r="B9068" s="319"/>
      <c r="C9068" s="121" t="s">
        <v>1358</v>
      </c>
    </row>
    <row r="9069" spans="1:3" s="1" customFormat="1" ht="13.5" thickBot="1">
      <c r="A9069" s="327" t="s">
        <v>1197</v>
      </c>
      <c r="B9069" s="328" t="s">
        <v>33</v>
      </c>
      <c r="C9069" s="124" t="s">
        <v>1198</v>
      </c>
    </row>
    <row r="9070" spans="1:3" s="1" customFormat="1" ht="39" thickBot="1">
      <c r="A9070" s="327" t="e">
        <v>#N/A</v>
      </c>
      <c r="B9070" s="329"/>
      <c r="C9070" s="120" t="s">
        <v>3645</v>
      </c>
    </row>
    <row r="9071" spans="1:3" s="1" customFormat="1" ht="51.75" thickBot="1">
      <c r="A9071" s="327" t="e">
        <v>#VALUE!</v>
      </c>
      <c r="B9071" s="329"/>
      <c r="C9071" s="120" t="s">
        <v>3646</v>
      </c>
    </row>
    <row r="9072" spans="1:3" s="1" customFormat="1" ht="204.75" thickBot="1">
      <c r="A9072" s="327" t="e">
        <v>#VALUE!</v>
      </c>
      <c r="B9072" s="329"/>
      <c r="C9072" s="120" t="s">
        <v>3647</v>
      </c>
    </row>
    <row r="9073" spans="1:3" s="1" customFormat="1" ht="13.5" thickBot="1">
      <c r="A9073" s="327" t="e">
        <v>#N/A</v>
      </c>
      <c r="B9073" s="329"/>
      <c r="C9073" s="119" t="s">
        <v>1346</v>
      </c>
    </row>
    <row r="9074" spans="1:3" s="1" customFormat="1" ht="51.75" thickBot="1">
      <c r="A9074" s="327" t="e">
        <v>#VALUE!</v>
      </c>
      <c r="B9074" s="329"/>
      <c r="C9074" s="120" t="s">
        <v>1347</v>
      </c>
    </row>
    <row r="9075" spans="1:3" s="1" customFormat="1" ht="64.5" thickBot="1">
      <c r="A9075" s="327" t="e">
        <v>#VALUE!</v>
      </c>
      <c r="B9075" s="329"/>
      <c r="C9075" s="120" t="s">
        <v>1348</v>
      </c>
    </row>
    <row r="9076" spans="1:3" s="1" customFormat="1" ht="26.25" thickBot="1">
      <c r="A9076" s="327" t="e">
        <v>#N/A</v>
      </c>
      <c r="B9076" s="329"/>
      <c r="C9076" s="125" t="s">
        <v>1349</v>
      </c>
    </row>
    <row r="9077" spans="1:3" s="1" customFormat="1" ht="26.25" thickBot="1">
      <c r="A9077" s="327" t="e">
        <v>#N/A</v>
      </c>
      <c r="B9077" s="329"/>
      <c r="C9077" s="120" t="s">
        <v>1350</v>
      </c>
    </row>
    <row r="9078" spans="1:3" s="1" customFormat="1" ht="13.5" thickBot="1">
      <c r="A9078" s="327" t="e">
        <v>#N/A</v>
      </c>
      <c r="B9078" s="329"/>
      <c r="C9078" s="119" t="s">
        <v>1306</v>
      </c>
    </row>
    <row r="9079" spans="1:3" s="1" customFormat="1" ht="13.5" thickBot="1">
      <c r="A9079" s="327" t="e">
        <v>#N/A</v>
      </c>
      <c r="B9079" s="329"/>
      <c r="C9079" s="120" t="s">
        <v>3648</v>
      </c>
    </row>
    <row r="9080" spans="1:3" s="1" customFormat="1" ht="13.5" thickBot="1">
      <c r="A9080" s="327" t="e">
        <v>#N/A</v>
      </c>
      <c r="B9080" s="329"/>
      <c r="C9080" s="313" t="s">
        <v>1352</v>
      </c>
    </row>
    <row r="9081" spans="1:3" s="1" customFormat="1" ht="13.5" thickBot="1">
      <c r="A9081" s="327" t="e">
        <v>#N/A</v>
      </c>
      <c r="B9081" s="329"/>
      <c r="C9081" s="313"/>
    </row>
    <row r="9082" spans="1:3" s="1" customFormat="1" ht="13.5" thickBot="1">
      <c r="A9082" s="327" t="e">
        <v>#N/A</v>
      </c>
      <c r="B9082" s="329"/>
      <c r="C9082" s="120" t="s">
        <v>1354</v>
      </c>
    </row>
    <row r="9083" spans="1:3" s="1" customFormat="1" ht="13.5" thickBot="1">
      <c r="A9083" s="327" t="e">
        <v>#N/A</v>
      </c>
      <c r="B9083" s="329"/>
      <c r="C9083" s="119" t="s">
        <v>1355</v>
      </c>
    </row>
    <row r="9084" spans="1:3" s="1" customFormat="1" ht="64.5" thickBot="1">
      <c r="A9084" s="327" t="e">
        <v>#VALUE!</v>
      </c>
      <c r="B9084" s="329"/>
      <c r="C9084" s="120" t="s">
        <v>3649</v>
      </c>
    </row>
    <row r="9085" spans="1:3" s="1" customFormat="1" ht="13.5" thickBot="1">
      <c r="A9085" s="327" t="e">
        <v>#N/A</v>
      </c>
      <c r="B9085" s="329"/>
      <c r="C9085" s="119" t="s">
        <v>1357</v>
      </c>
    </row>
    <row r="9086" spans="1:3" s="1" customFormat="1" ht="39" thickBot="1">
      <c r="A9086" s="327" t="e">
        <v>#VALUE!</v>
      </c>
      <c r="B9086" s="330"/>
      <c r="C9086" s="121" t="s">
        <v>1358</v>
      </c>
    </row>
    <row r="9087" spans="1:3" s="1" customFormat="1" ht="13.5" thickBot="1">
      <c r="A9087" s="315" t="s">
        <v>1199</v>
      </c>
      <c r="B9087" s="316" t="s">
        <v>33</v>
      </c>
      <c r="C9087" s="124" t="s">
        <v>1200</v>
      </c>
    </row>
    <row r="9088" spans="1:3" s="1" customFormat="1" ht="128.25" thickBot="1">
      <c r="A9088" s="315" t="e">
        <v>#VALUE!</v>
      </c>
      <c r="B9088" s="317"/>
      <c r="C9088" s="120" t="s">
        <v>3650</v>
      </c>
    </row>
    <row r="9089" spans="1:3" s="1" customFormat="1" ht="13.5" thickBot="1">
      <c r="A9089" s="315" t="e">
        <v>#N/A</v>
      </c>
      <c r="B9089" s="317"/>
      <c r="C9089" s="119" t="s">
        <v>1346</v>
      </c>
    </row>
    <row r="9090" spans="1:3" s="1" customFormat="1" ht="51.75" thickBot="1">
      <c r="A9090" s="315" t="e">
        <v>#VALUE!</v>
      </c>
      <c r="B9090" s="317"/>
      <c r="C9090" s="120" t="s">
        <v>1347</v>
      </c>
    </row>
    <row r="9091" spans="1:3" s="1" customFormat="1" ht="13.5" thickBot="1">
      <c r="A9091" s="315" t="e">
        <v>#VALUE!</v>
      </c>
      <c r="B9091" s="317"/>
      <c r="C9091" s="313" t="s">
        <v>1348</v>
      </c>
    </row>
    <row r="9092" spans="1:3" s="1" customFormat="1" ht="63.75" customHeight="1" thickBot="1">
      <c r="A9092" s="315" t="e">
        <v>#N/A</v>
      </c>
      <c r="B9092" s="317"/>
      <c r="C9092" s="313"/>
    </row>
    <row r="9093" spans="1:3" s="1" customFormat="1" ht="26.25" thickBot="1">
      <c r="A9093" s="315" t="e">
        <v>#N/A</v>
      </c>
      <c r="B9093" s="317"/>
      <c r="C9093" s="120" t="s">
        <v>1350</v>
      </c>
    </row>
    <row r="9094" spans="1:3" s="1" customFormat="1" ht="13.5" thickBot="1">
      <c r="A9094" s="315" t="e">
        <v>#N/A</v>
      </c>
      <c r="B9094" s="317"/>
      <c r="C9094" s="119" t="s">
        <v>1306</v>
      </c>
    </row>
    <row r="9095" spans="1:3" s="1" customFormat="1" ht="13.5" thickBot="1">
      <c r="A9095" s="315" t="e">
        <v>#N/A</v>
      </c>
      <c r="B9095" s="317"/>
      <c r="C9095" s="120" t="s">
        <v>3648</v>
      </c>
    </row>
    <row r="9096" spans="1:3" s="1" customFormat="1" ht="13.5" thickBot="1">
      <c r="A9096" s="315" t="e">
        <v>#N/A</v>
      </c>
      <c r="B9096" s="317"/>
      <c r="C9096" s="313" t="s">
        <v>1352</v>
      </c>
    </row>
    <row r="9097" spans="1:3" s="1" customFormat="1" ht="13.5" thickBot="1">
      <c r="A9097" s="315" t="e">
        <v>#N/A</v>
      </c>
      <c r="B9097" s="317"/>
      <c r="C9097" s="313"/>
    </row>
    <row r="9098" spans="1:3" s="1" customFormat="1" ht="13.5" thickBot="1">
      <c r="A9098" s="315" t="e">
        <v>#N/A</v>
      </c>
      <c r="B9098" s="317"/>
      <c r="C9098" s="120" t="s">
        <v>1354</v>
      </c>
    </row>
    <row r="9099" spans="1:3" s="1" customFormat="1" ht="13.5" thickBot="1">
      <c r="A9099" s="315" t="e">
        <v>#N/A</v>
      </c>
      <c r="B9099" s="317"/>
      <c r="C9099" s="119" t="s">
        <v>1355</v>
      </c>
    </row>
    <row r="9100" spans="1:3" s="1" customFormat="1" ht="64.5" thickBot="1">
      <c r="A9100" s="315" t="e">
        <v>#VALUE!</v>
      </c>
      <c r="B9100" s="317"/>
      <c r="C9100" s="120" t="s">
        <v>3649</v>
      </c>
    </row>
    <row r="9101" spans="1:3" s="1" customFormat="1" ht="13.5" thickBot="1">
      <c r="A9101" s="315" t="e">
        <v>#N/A</v>
      </c>
      <c r="B9101" s="317"/>
      <c r="C9101" s="119" t="s">
        <v>1357</v>
      </c>
    </row>
    <row r="9102" spans="1:3" s="1" customFormat="1" ht="39" thickBot="1">
      <c r="A9102" s="315" t="e">
        <v>#VALUE!</v>
      </c>
      <c r="B9102" s="319"/>
      <c r="C9102" s="121" t="s">
        <v>1358</v>
      </c>
    </row>
    <row r="9103" spans="1:3" s="1" customFormat="1" ht="13.5" thickBot="1">
      <c r="A9103" s="315" t="s">
        <v>1201</v>
      </c>
      <c r="B9103" s="316" t="s">
        <v>33</v>
      </c>
      <c r="C9103" s="124" t="s">
        <v>1202</v>
      </c>
    </row>
    <row r="9104" spans="1:3" s="1" customFormat="1" ht="128.25" thickBot="1">
      <c r="A9104" s="315" t="e">
        <v>#VALUE!</v>
      </c>
      <c r="B9104" s="317"/>
      <c r="C9104" s="120" t="s">
        <v>3650</v>
      </c>
    </row>
    <row r="9105" spans="1:3" s="1" customFormat="1" ht="13.5" thickBot="1">
      <c r="A9105" s="315" t="e">
        <v>#N/A</v>
      </c>
      <c r="B9105" s="317"/>
      <c r="C9105" s="119" t="s">
        <v>1346</v>
      </c>
    </row>
    <row r="9106" spans="1:3" s="1" customFormat="1" ht="51.75" thickBot="1">
      <c r="A9106" s="315" t="e">
        <v>#VALUE!</v>
      </c>
      <c r="B9106" s="317"/>
      <c r="C9106" s="120" t="s">
        <v>1347</v>
      </c>
    </row>
    <row r="9107" spans="1:3" s="1" customFormat="1" ht="13.5" thickBot="1">
      <c r="A9107" s="315" t="e">
        <v>#VALUE!</v>
      </c>
      <c r="B9107" s="317"/>
      <c r="C9107" s="313" t="s">
        <v>1348</v>
      </c>
    </row>
    <row r="9108" spans="1:3" s="1" customFormat="1" ht="53.25" customHeight="1" thickBot="1">
      <c r="A9108" s="315" t="e">
        <v>#N/A</v>
      </c>
      <c r="B9108" s="317"/>
      <c r="C9108" s="313"/>
    </row>
    <row r="9109" spans="1:3" s="1" customFormat="1" ht="13.5" thickBot="1">
      <c r="A9109" s="315" t="e">
        <v>#N/A</v>
      </c>
      <c r="B9109" s="317"/>
      <c r="C9109" s="313"/>
    </row>
    <row r="9110" spans="1:3" s="1" customFormat="1" ht="26.25" thickBot="1">
      <c r="A9110" s="315" t="e">
        <v>#N/A</v>
      </c>
      <c r="B9110" s="317"/>
      <c r="C9110" s="120" t="s">
        <v>1350</v>
      </c>
    </row>
    <row r="9111" spans="1:3" s="1" customFormat="1" ht="13.5" thickBot="1">
      <c r="A9111" s="315" t="e">
        <v>#N/A</v>
      </c>
      <c r="B9111" s="317"/>
      <c r="C9111" s="119" t="s">
        <v>1306</v>
      </c>
    </row>
    <row r="9112" spans="1:3" s="1" customFormat="1" ht="13.5" thickBot="1">
      <c r="A9112" s="315" t="e">
        <v>#N/A</v>
      </c>
      <c r="B9112" s="317"/>
      <c r="C9112" s="120" t="s">
        <v>3648</v>
      </c>
    </row>
    <row r="9113" spans="1:3" s="1" customFormat="1" ht="13.5" thickBot="1">
      <c r="A9113" s="315" t="e">
        <v>#N/A</v>
      </c>
      <c r="B9113" s="317"/>
      <c r="C9113" s="313" t="s">
        <v>1352</v>
      </c>
    </row>
    <row r="9114" spans="1:3" s="1" customFormat="1" ht="13.5" thickBot="1">
      <c r="A9114" s="315" t="e">
        <v>#N/A</v>
      </c>
      <c r="B9114" s="317"/>
      <c r="C9114" s="313"/>
    </row>
    <row r="9115" spans="1:3" s="1" customFormat="1" ht="13.5" thickBot="1">
      <c r="A9115" s="315" t="e">
        <v>#N/A</v>
      </c>
      <c r="B9115" s="317"/>
      <c r="C9115" s="123" t="s">
        <v>1354</v>
      </c>
    </row>
    <row r="9116" spans="1:3" s="1" customFormat="1" ht="13.5" thickBot="1">
      <c r="A9116" s="315" t="e">
        <v>#N/A</v>
      </c>
      <c r="B9116" s="317"/>
      <c r="C9116" s="119" t="s">
        <v>1355</v>
      </c>
    </row>
    <row r="9117" spans="1:3" s="1" customFormat="1" ht="64.5" thickBot="1">
      <c r="A9117" s="315" t="e">
        <v>#VALUE!</v>
      </c>
      <c r="B9117" s="317"/>
      <c r="C9117" s="120" t="s">
        <v>3649</v>
      </c>
    </row>
    <row r="9118" spans="1:3" s="1" customFormat="1" ht="13.5" thickBot="1">
      <c r="A9118" s="315" t="e">
        <v>#N/A</v>
      </c>
      <c r="B9118" s="317"/>
      <c r="C9118" s="119" t="s">
        <v>1357</v>
      </c>
    </row>
    <row r="9119" spans="1:3" s="1" customFormat="1" ht="39" thickBot="1">
      <c r="A9119" s="315" t="e">
        <v>#VALUE!</v>
      </c>
      <c r="B9119" s="319"/>
      <c r="C9119" s="121" t="s">
        <v>1358</v>
      </c>
    </row>
    <row r="9120" spans="1:3" s="1" customFormat="1" ht="13.5" thickBot="1">
      <c r="A9120" s="315" t="s">
        <v>1203</v>
      </c>
      <c r="B9120" s="316" t="s">
        <v>33</v>
      </c>
      <c r="C9120" s="122" t="s">
        <v>1204</v>
      </c>
    </row>
    <row r="9121" spans="1:3" s="1" customFormat="1" ht="26.25" thickBot="1">
      <c r="A9121" s="315" t="e">
        <v>#N/A</v>
      </c>
      <c r="B9121" s="317"/>
      <c r="C9121" s="120" t="s">
        <v>3651</v>
      </c>
    </row>
    <row r="9122" spans="1:3" s="1" customFormat="1" ht="26.25" thickBot="1">
      <c r="A9122" s="315" t="e">
        <v>#N/A</v>
      </c>
      <c r="B9122" s="317"/>
      <c r="C9122" s="120" t="s">
        <v>3652</v>
      </c>
    </row>
    <row r="9123" spans="1:3" s="1" customFormat="1" ht="39" thickBot="1">
      <c r="A9123" s="315" t="e">
        <v>#VALUE!</v>
      </c>
      <c r="B9123" s="317"/>
      <c r="C9123" s="120" t="s">
        <v>3653</v>
      </c>
    </row>
    <row r="9124" spans="1:3" s="1" customFormat="1" ht="26.25" thickBot="1">
      <c r="A9124" s="315" t="e">
        <v>#N/A</v>
      </c>
      <c r="B9124" s="317"/>
      <c r="C9124" s="120" t="s">
        <v>3654</v>
      </c>
    </row>
    <row r="9125" spans="1:3" s="1" customFormat="1" ht="26.25" thickBot="1">
      <c r="A9125" s="315" t="e">
        <v>#N/A</v>
      </c>
      <c r="B9125" s="317"/>
      <c r="C9125" s="120" t="s">
        <v>3655</v>
      </c>
    </row>
    <row r="9126" spans="1:3" s="1" customFormat="1" ht="39" thickBot="1">
      <c r="A9126" s="315" t="e">
        <v>#VALUE!</v>
      </c>
      <c r="B9126" s="317"/>
      <c r="C9126" s="120" t="s">
        <v>3656</v>
      </c>
    </row>
    <row r="9127" spans="1:3" s="1" customFormat="1" ht="13.5" thickBot="1">
      <c r="A9127" s="315" t="e">
        <v>#N/A</v>
      </c>
      <c r="B9127" s="317"/>
      <c r="C9127" s="119" t="s">
        <v>1346</v>
      </c>
    </row>
    <row r="9128" spans="1:3" s="1" customFormat="1" ht="51.75" thickBot="1">
      <c r="A9128" s="315" t="e">
        <v>#VALUE!</v>
      </c>
      <c r="B9128" s="317"/>
      <c r="C9128" s="120" t="s">
        <v>1347</v>
      </c>
    </row>
    <row r="9129" spans="1:3" s="1" customFormat="1" ht="13.5" thickBot="1">
      <c r="A9129" s="315" t="e">
        <v>#VALUE!</v>
      </c>
      <c r="B9129" s="317"/>
      <c r="C9129" s="313" t="s">
        <v>1348</v>
      </c>
    </row>
    <row r="9130" spans="1:3" s="1" customFormat="1" ht="48.75" customHeight="1" thickBot="1">
      <c r="A9130" s="315" t="e">
        <v>#N/A</v>
      </c>
      <c r="B9130" s="317"/>
      <c r="C9130" s="313"/>
    </row>
    <row r="9131" spans="1:3" s="1" customFormat="1" ht="26.25" thickBot="1">
      <c r="A9131" s="315" t="e">
        <v>#N/A</v>
      </c>
      <c r="B9131" s="317"/>
      <c r="C9131" s="120" t="s">
        <v>1350</v>
      </c>
    </row>
    <row r="9132" spans="1:3" s="1" customFormat="1" ht="13.5" thickBot="1">
      <c r="A9132" s="315" t="e">
        <v>#N/A</v>
      </c>
      <c r="B9132" s="317"/>
      <c r="C9132" s="119" t="s">
        <v>1306</v>
      </c>
    </row>
    <row r="9133" spans="1:3" s="1" customFormat="1" ht="13.5" thickBot="1">
      <c r="A9133" s="315" t="e">
        <v>#N/A</v>
      </c>
      <c r="B9133" s="317"/>
      <c r="C9133" s="120" t="s">
        <v>3648</v>
      </c>
    </row>
    <row r="9134" spans="1:3" s="1" customFormat="1" ht="13.5" thickBot="1">
      <c r="A9134" s="315" t="e">
        <v>#N/A</v>
      </c>
      <c r="B9134" s="317"/>
      <c r="C9134" s="313" t="s">
        <v>1352</v>
      </c>
    </row>
    <row r="9135" spans="1:3" s="1" customFormat="1" ht="13.5" thickBot="1">
      <c r="A9135" s="315" t="e">
        <v>#N/A</v>
      </c>
      <c r="B9135" s="317"/>
      <c r="C9135" s="313"/>
    </row>
    <row r="9136" spans="1:3" s="1" customFormat="1" ht="13.5" thickBot="1">
      <c r="A9136" s="315" t="e">
        <v>#N/A</v>
      </c>
      <c r="B9136" s="317"/>
      <c r="C9136" s="120" t="s">
        <v>1354</v>
      </c>
    </row>
    <row r="9137" spans="1:3" s="1" customFormat="1" ht="13.5" thickBot="1">
      <c r="A9137" s="315" t="e">
        <v>#N/A</v>
      </c>
      <c r="B9137" s="317"/>
      <c r="C9137" s="119" t="s">
        <v>1355</v>
      </c>
    </row>
    <row r="9138" spans="1:3" s="1" customFormat="1" ht="64.5" thickBot="1">
      <c r="A9138" s="315" t="e">
        <v>#VALUE!</v>
      </c>
      <c r="B9138" s="317"/>
      <c r="C9138" s="120" t="s">
        <v>3657</v>
      </c>
    </row>
    <row r="9139" spans="1:3" s="1" customFormat="1" ht="13.5" thickBot="1">
      <c r="A9139" s="315" t="e">
        <v>#N/A</v>
      </c>
      <c r="B9139" s="317"/>
      <c r="C9139" s="119" t="s">
        <v>1357</v>
      </c>
    </row>
    <row r="9140" spans="1:3" s="1" customFormat="1" ht="39" thickBot="1">
      <c r="A9140" s="315" t="e">
        <v>#VALUE!</v>
      </c>
      <c r="B9140" s="318"/>
      <c r="C9140" s="121" t="s">
        <v>1358</v>
      </c>
    </row>
    <row r="9141" spans="1:3" s="1" customFormat="1" ht="13.5" thickBot="1">
      <c r="A9141" s="315" t="s">
        <v>1205</v>
      </c>
      <c r="B9141" s="316" t="s">
        <v>33</v>
      </c>
      <c r="C9141" s="122" t="s">
        <v>1206</v>
      </c>
    </row>
    <row r="9142" spans="1:3" s="1" customFormat="1" ht="26.25" thickBot="1">
      <c r="A9142" s="315" t="e">
        <v>#N/A</v>
      </c>
      <c r="B9142" s="317"/>
      <c r="C9142" s="120" t="s">
        <v>3651</v>
      </c>
    </row>
    <row r="9143" spans="1:3" s="1" customFormat="1" ht="26.25" thickBot="1">
      <c r="A9143" s="315" t="e">
        <v>#N/A</v>
      </c>
      <c r="B9143" s="317"/>
      <c r="C9143" s="120" t="s">
        <v>3652</v>
      </c>
    </row>
    <row r="9144" spans="1:3" s="1" customFormat="1" ht="39" thickBot="1">
      <c r="A9144" s="315" t="e">
        <v>#VALUE!</v>
      </c>
      <c r="B9144" s="317"/>
      <c r="C9144" s="120" t="s">
        <v>3653</v>
      </c>
    </row>
    <row r="9145" spans="1:3" s="1" customFormat="1" ht="26.25" thickBot="1">
      <c r="A9145" s="315" t="e">
        <v>#N/A</v>
      </c>
      <c r="B9145" s="317"/>
      <c r="C9145" s="120" t="s">
        <v>3654</v>
      </c>
    </row>
    <row r="9146" spans="1:3" s="1" customFormat="1" ht="26.25" thickBot="1">
      <c r="A9146" s="315" t="e">
        <v>#N/A</v>
      </c>
      <c r="B9146" s="317"/>
      <c r="C9146" s="120" t="s">
        <v>3655</v>
      </c>
    </row>
    <row r="9147" spans="1:3" s="1" customFormat="1" ht="39" thickBot="1">
      <c r="A9147" s="315" t="e">
        <v>#VALUE!</v>
      </c>
      <c r="B9147" s="317"/>
      <c r="C9147" s="120" t="s">
        <v>3656</v>
      </c>
    </row>
    <row r="9148" spans="1:3" s="1" customFormat="1" ht="13.5" thickBot="1">
      <c r="A9148" s="315" t="e">
        <v>#N/A</v>
      </c>
      <c r="B9148" s="317"/>
      <c r="C9148" s="119" t="s">
        <v>1346</v>
      </c>
    </row>
    <row r="9149" spans="1:3" s="1" customFormat="1" ht="51.75" thickBot="1">
      <c r="A9149" s="315" t="e">
        <v>#VALUE!</v>
      </c>
      <c r="B9149" s="317"/>
      <c r="C9149" s="120" t="s">
        <v>1347</v>
      </c>
    </row>
    <row r="9150" spans="1:3" s="1" customFormat="1" ht="13.5" thickBot="1">
      <c r="A9150" s="315" t="e">
        <v>#VALUE!</v>
      </c>
      <c r="B9150" s="317"/>
      <c r="C9150" s="313" t="s">
        <v>1348</v>
      </c>
    </row>
    <row r="9151" spans="1:3" s="1" customFormat="1" ht="54" customHeight="1" thickBot="1">
      <c r="A9151" s="315" t="e">
        <v>#N/A</v>
      </c>
      <c r="B9151" s="317"/>
      <c r="C9151" s="313"/>
    </row>
    <row r="9152" spans="1:3" s="1" customFormat="1" ht="26.25" thickBot="1">
      <c r="A9152" s="315" t="e">
        <v>#N/A</v>
      </c>
      <c r="B9152" s="317"/>
      <c r="C9152" s="120" t="s">
        <v>1350</v>
      </c>
    </row>
    <row r="9153" spans="1:3" s="1" customFormat="1" ht="13.5" thickBot="1">
      <c r="A9153" s="315" t="e">
        <v>#N/A</v>
      </c>
      <c r="B9153" s="317"/>
      <c r="C9153" s="119" t="s">
        <v>1306</v>
      </c>
    </row>
    <row r="9154" spans="1:3" s="1" customFormat="1" ht="13.5" thickBot="1">
      <c r="A9154" s="315" t="e">
        <v>#N/A</v>
      </c>
      <c r="B9154" s="317"/>
      <c r="C9154" s="120" t="s">
        <v>3648</v>
      </c>
    </row>
    <row r="9155" spans="1:3" s="1" customFormat="1" ht="13.5" thickBot="1">
      <c r="A9155" s="315" t="e">
        <v>#N/A</v>
      </c>
      <c r="B9155" s="317"/>
      <c r="C9155" s="313" t="s">
        <v>1352</v>
      </c>
    </row>
    <row r="9156" spans="1:3" s="1" customFormat="1" ht="13.5" thickBot="1">
      <c r="A9156" s="315" t="e">
        <v>#N/A</v>
      </c>
      <c r="B9156" s="317"/>
      <c r="C9156" s="313"/>
    </row>
    <row r="9157" spans="1:3" s="1" customFormat="1" ht="13.5" thickBot="1">
      <c r="A9157" s="315" t="e">
        <v>#N/A</v>
      </c>
      <c r="B9157" s="317"/>
      <c r="C9157" s="120" t="s">
        <v>1354</v>
      </c>
    </row>
    <row r="9158" spans="1:3" s="1" customFormat="1" ht="13.5" thickBot="1">
      <c r="A9158" s="315" t="e">
        <v>#N/A</v>
      </c>
      <c r="B9158" s="317"/>
      <c r="C9158" s="119" t="s">
        <v>1355</v>
      </c>
    </row>
    <row r="9159" spans="1:3" s="1" customFormat="1" ht="64.5" thickBot="1">
      <c r="A9159" s="315" t="e">
        <v>#VALUE!</v>
      </c>
      <c r="B9159" s="317"/>
      <c r="C9159" s="120" t="s">
        <v>3657</v>
      </c>
    </row>
    <row r="9160" spans="1:3" s="1" customFormat="1" ht="13.5" thickBot="1">
      <c r="A9160" s="315" t="e">
        <v>#N/A</v>
      </c>
      <c r="B9160" s="317"/>
      <c r="C9160" s="119" t="s">
        <v>1357</v>
      </c>
    </row>
    <row r="9161" spans="1:3" s="1" customFormat="1" ht="39" thickBot="1">
      <c r="A9161" s="315" t="e">
        <v>#VALUE!</v>
      </c>
      <c r="B9161" s="319"/>
      <c r="C9161" s="121" t="s">
        <v>1358</v>
      </c>
    </row>
    <row r="9162" spans="1:3" s="1" customFormat="1" ht="13.5" thickBot="1">
      <c r="A9162" s="315" t="s">
        <v>1207</v>
      </c>
      <c r="B9162" s="316" t="s">
        <v>33</v>
      </c>
      <c r="C9162" s="122" t="s">
        <v>1208</v>
      </c>
    </row>
    <row r="9163" spans="1:3" s="1" customFormat="1" ht="26.25" thickBot="1">
      <c r="A9163" s="315" t="e">
        <v>#N/A</v>
      </c>
      <c r="B9163" s="317"/>
      <c r="C9163" s="120" t="s">
        <v>3651</v>
      </c>
    </row>
    <row r="9164" spans="1:3" s="1" customFormat="1" ht="26.25" thickBot="1">
      <c r="A9164" s="315" t="e">
        <v>#N/A</v>
      </c>
      <c r="B9164" s="317"/>
      <c r="C9164" s="120" t="s">
        <v>3652</v>
      </c>
    </row>
    <row r="9165" spans="1:3" s="1" customFormat="1" ht="39" thickBot="1">
      <c r="A9165" s="315" t="e">
        <v>#VALUE!</v>
      </c>
      <c r="B9165" s="317"/>
      <c r="C9165" s="120" t="s">
        <v>3653</v>
      </c>
    </row>
    <row r="9166" spans="1:3" s="1" customFormat="1" ht="26.25" thickBot="1">
      <c r="A9166" s="315" t="e">
        <v>#N/A</v>
      </c>
      <c r="B9166" s="317"/>
      <c r="C9166" s="120" t="s">
        <v>3654</v>
      </c>
    </row>
    <row r="9167" spans="1:3" s="1" customFormat="1" ht="26.25" thickBot="1">
      <c r="A9167" s="315" t="e">
        <v>#N/A</v>
      </c>
      <c r="B9167" s="317"/>
      <c r="C9167" s="120" t="s">
        <v>3655</v>
      </c>
    </row>
    <row r="9168" spans="1:3" s="1" customFormat="1" ht="39" thickBot="1">
      <c r="A9168" s="315" t="e">
        <v>#VALUE!</v>
      </c>
      <c r="B9168" s="317"/>
      <c r="C9168" s="120" t="s">
        <v>3656</v>
      </c>
    </row>
    <row r="9169" spans="1:3" s="1" customFormat="1" ht="13.5" thickBot="1">
      <c r="A9169" s="315" t="e">
        <v>#N/A</v>
      </c>
      <c r="B9169" s="317"/>
      <c r="C9169" s="119" t="s">
        <v>1346</v>
      </c>
    </row>
    <row r="9170" spans="1:3" s="1" customFormat="1" ht="51.75" thickBot="1">
      <c r="A9170" s="315" t="e">
        <v>#VALUE!</v>
      </c>
      <c r="B9170" s="317"/>
      <c r="C9170" s="120" t="s">
        <v>1347</v>
      </c>
    </row>
    <row r="9171" spans="1:3" s="1" customFormat="1" ht="13.5" thickBot="1">
      <c r="A9171" s="315" t="e">
        <v>#VALUE!</v>
      </c>
      <c r="B9171" s="317"/>
      <c r="C9171" s="313" t="s">
        <v>1348</v>
      </c>
    </row>
    <row r="9172" spans="1:3" s="1" customFormat="1" ht="61.5" customHeight="1" thickBot="1">
      <c r="A9172" s="315" t="e">
        <v>#N/A</v>
      </c>
      <c r="B9172" s="317"/>
      <c r="C9172" s="313"/>
    </row>
    <row r="9173" spans="1:3" s="1" customFormat="1" ht="26.25" thickBot="1">
      <c r="A9173" s="315" t="e">
        <v>#N/A</v>
      </c>
      <c r="B9173" s="317"/>
      <c r="C9173" s="120" t="s">
        <v>1350</v>
      </c>
    </row>
    <row r="9174" spans="1:3" s="1" customFormat="1" ht="13.5" thickBot="1">
      <c r="A9174" s="315" t="e">
        <v>#N/A</v>
      </c>
      <c r="B9174" s="317"/>
      <c r="C9174" s="119" t="s">
        <v>1306</v>
      </c>
    </row>
    <row r="9175" spans="1:3" s="1" customFormat="1" ht="13.5" thickBot="1">
      <c r="A9175" s="315" t="e">
        <v>#N/A</v>
      </c>
      <c r="B9175" s="317"/>
      <c r="C9175" s="120" t="s">
        <v>3648</v>
      </c>
    </row>
    <row r="9176" spans="1:3" s="1" customFormat="1" ht="13.5" thickBot="1">
      <c r="A9176" s="315" t="e">
        <v>#N/A</v>
      </c>
      <c r="B9176" s="317"/>
      <c r="C9176" s="313" t="s">
        <v>1352</v>
      </c>
    </row>
    <row r="9177" spans="1:3" s="1" customFormat="1" ht="13.5" thickBot="1">
      <c r="A9177" s="315" t="e">
        <v>#N/A</v>
      </c>
      <c r="B9177" s="317"/>
      <c r="C9177" s="313"/>
    </row>
    <row r="9178" spans="1:3" s="1" customFormat="1" ht="13.5" thickBot="1">
      <c r="A9178" s="315" t="e">
        <v>#N/A</v>
      </c>
      <c r="B9178" s="317"/>
      <c r="C9178" s="120" t="s">
        <v>1354</v>
      </c>
    </row>
    <row r="9179" spans="1:3" s="1" customFormat="1" ht="13.5" thickBot="1">
      <c r="A9179" s="315" t="e">
        <v>#N/A</v>
      </c>
      <c r="B9179" s="317"/>
      <c r="C9179" s="119" t="s">
        <v>1355</v>
      </c>
    </row>
    <row r="9180" spans="1:3" s="1" customFormat="1" ht="64.5" thickBot="1">
      <c r="A9180" s="315" t="e">
        <v>#VALUE!</v>
      </c>
      <c r="B9180" s="317"/>
      <c r="C9180" s="120" t="s">
        <v>3657</v>
      </c>
    </row>
    <row r="9181" spans="1:3" s="1" customFormat="1" ht="13.5" thickBot="1">
      <c r="A9181" s="315" t="e">
        <v>#N/A</v>
      </c>
      <c r="B9181" s="317"/>
      <c r="C9181" s="119" t="s">
        <v>1357</v>
      </c>
    </row>
    <row r="9182" spans="1:3" s="1" customFormat="1" ht="39" thickBot="1">
      <c r="A9182" s="315" t="e">
        <v>#VALUE!</v>
      </c>
      <c r="B9182" s="318"/>
      <c r="C9182" s="121" t="s">
        <v>1358</v>
      </c>
    </row>
    <row r="9183" spans="1:3" s="1" customFormat="1" ht="13.5" thickBot="1">
      <c r="A9183" s="315" t="s">
        <v>1209</v>
      </c>
      <c r="B9183" s="316" t="s">
        <v>33</v>
      </c>
      <c r="C9183" s="122" t="s">
        <v>1210</v>
      </c>
    </row>
    <row r="9184" spans="1:3" s="1" customFormat="1" ht="26.25" thickBot="1">
      <c r="A9184" s="315" t="e">
        <v>#N/A</v>
      </c>
      <c r="B9184" s="317"/>
      <c r="C9184" s="120" t="s">
        <v>3651</v>
      </c>
    </row>
    <row r="9185" spans="1:3" s="1" customFormat="1" ht="13.5" thickBot="1">
      <c r="A9185" s="315" t="e">
        <v>#N/A</v>
      </c>
      <c r="B9185" s="317"/>
      <c r="C9185" s="126"/>
    </row>
    <row r="9186" spans="1:3" s="1" customFormat="1" ht="26.25" thickBot="1">
      <c r="A9186" s="315" t="e">
        <v>#N/A</v>
      </c>
      <c r="B9186" s="317"/>
      <c r="C9186" s="120" t="s">
        <v>3652</v>
      </c>
    </row>
    <row r="9187" spans="1:3" s="1" customFormat="1" ht="39" thickBot="1">
      <c r="A9187" s="315" t="e">
        <v>#VALUE!</v>
      </c>
      <c r="B9187" s="317"/>
      <c r="C9187" s="120" t="s">
        <v>3653</v>
      </c>
    </row>
    <row r="9188" spans="1:3" s="1" customFormat="1" ht="13.5" thickBot="1">
      <c r="A9188" s="315" t="e">
        <v>#N/A</v>
      </c>
      <c r="B9188" s="317"/>
      <c r="C9188" s="126"/>
    </row>
    <row r="9189" spans="1:3" s="1" customFormat="1" ht="26.25" thickBot="1">
      <c r="A9189" s="315" t="e">
        <v>#N/A</v>
      </c>
      <c r="B9189" s="317"/>
      <c r="C9189" s="120" t="s">
        <v>3654</v>
      </c>
    </row>
    <row r="9190" spans="1:3" s="1" customFormat="1" ht="13.5" thickBot="1">
      <c r="A9190" s="315" t="e">
        <v>#N/A</v>
      </c>
      <c r="B9190" s="317"/>
      <c r="C9190" s="126"/>
    </row>
    <row r="9191" spans="1:3" s="1" customFormat="1" ht="26.25" thickBot="1">
      <c r="A9191" s="315" t="e">
        <v>#N/A</v>
      </c>
      <c r="B9191" s="317"/>
      <c r="C9191" s="120" t="s">
        <v>3655</v>
      </c>
    </row>
    <row r="9192" spans="1:3" s="1" customFormat="1" ht="39" thickBot="1">
      <c r="A9192" s="315" t="e">
        <v>#VALUE!</v>
      </c>
      <c r="B9192" s="317"/>
      <c r="C9192" s="120" t="s">
        <v>3656</v>
      </c>
    </row>
    <row r="9193" spans="1:3" s="1" customFormat="1" ht="13.5" thickBot="1">
      <c r="A9193" s="315" t="e">
        <v>#N/A</v>
      </c>
      <c r="B9193" s="317"/>
      <c r="C9193" s="119" t="s">
        <v>1346</v>
      </c>
    </row>
    <row r="9194" spans="1:3" s="1" customFormat="1" ht="51.75" thickBot="1">
      <c r="A9194" s="315" t="e">
        <v>#VALUE!</v>
      </c>
      <c r="B9194" s="317"/>
      <c r="C9194" s="120" t="s">
        <v>1347</v>
      </c>
    </row>
    <row r="9195" spans="1:3" s="1" customFormat="1" ht="13.5" thickBot="1">
      <c r="A9195" s="315" t="e">
        <v>#VALUE!</v>
      </c>
      <c r="B9195" s="317"/>
      <c r="C9195" s="313" t="s">
        <v>1348</v>
      </c>
    </row>
    <row r="9196" spans="1:3" s="1" customFormat="1" ht="13.5" thickBot="1">
      <c r="A9196" s="315" t="e">
        <v>#N/A</v>
      </c>
      <c r="B9196" s="317"/>
      <c r="C9196" s="313"/>
    </row>
    <row r="9197" spans="1:3" s="1" customFormat="1" ht="13.5" thickBot="1">
      <c r="A9197" s="315" t="e">
        <v>#N/A</v>
      </c>
      <c r="B9197" s="317"/>
      <c r="C9197" s="313"/>
    </row>
    <row r="9198" spans="1:3" s="1" customFormat="1" ht="13.5" thickBot="1">
      <c r="A9198" s="315" t="e">
        <v>#N/A</v>
      </c>
      <c r="B9198" s="317"/>
      <c r="C9198" s="313"/>
    </row>
    <row r="9199" spans="1:3" s="1" customFormat="1" ht="13.5" thickBot="1">
      <c r="A9199" s="315" t="e">
        <v>#N/A</v>
      </c>
      <c r="B9199" s="317"/>
      <c r="C9199" s="313"/>
    </row>
    <row r="9200" spans="1:3" s="1" customFormat="1" ht="26.25" thickBot="1">
      <c r="A9200" s="315" t="e">
        <v>#N/A</v>
      </c>
      <c r="B9200" s="317"/>
      <c r="C9200" s="120" t="s">
        <v>1350</v>
      </c>
    </row>
    <row r="9201" spans="1:3" s="1" customFormat="1" ht="13.5" thickBot="1">
      <c r="A9201" s="315" t="e">
        <v>#N/A</v>
      </c>
      <c r="B9201" s="317"/>
      <c r="C9201" s="119" t="s">
        <v>1306</v>
      </c>
    </row>
    <row r="9202" spans="1:3" s="1" customFormat="1" ht="13.5" thickBot="1">
      <c r="A9202" s="315" t="e">
        <v>#N/A</v>
      </c>
      <c r="B9202" s="317"/>
      <c r="C9202" s="120" t="s">
        <v>3648</v>
      </c>
    </row>
    <row r="9203" spans="1:3" s="1" customFormat="1" ht="13.5" thickBot="1">
      <c r="A9203" s="315" t="e">
        <v>#N/A</v>
      </c>
      <c r="B9203" s="317"/>
      <c r="C9203" s="313" t="s">
        <v>1352</v>
      </c>
    </row>
    <row r="9204" spans="1:3" s="1" customFormat="1" ht="13.5" thickBot="1">
      <c r="A9204" s="315" t="e">
        <v>#N/A</v>
      </c>
      <c r="B9204" s="317"/>
      <c r="C9204" s="313"/>
    </row>
    <row r="9205" spans="1:3" s="1" customFormat="1" ht="13.5" thickBot="1">
      <c r="A9205" s="315" t="e">
        <v>#N/A</v>
      </c>
      <c r="B9205" s="317"/>
      <c r="C9205" s="120" t="s">
        <v>1354</v>
      </c>
    </row>
    <row r="9206" spans="1:3" s="1" customFormat="1" ht="13.5" thickBot="1">
      <c r="A9206" s="315" t="e">
        <v>#N/A</v>
      </c>
      <c r="B9206" s="317"/>
      <c r="C9206" s="119" t="s">
        <v>1355</v>
      </c>
    </row>
    <row r="9207" spans="1:3" s="1" customFormat="1" ht="64.5" thickBot="1">
      <c r="A9207" s="315" t="e">
        <v>#VALUE!</v>
      </c>
      <c r="B9207" s="317"/>
      <c r="C9207" s="120" t="s">
        <v>3657</v>
      </c>
    </row>
    <row r="9208" spans="1:3" s="1" customFormat="1" ht="13.5" thickBot="1">
      <c r="A9208" s="315" t="e">
        <v>#N/A</v>
      </c>
      <c r="B9208" s="317"/>
      <c r="C9208" s="119" t="s">
        <v>1357</v>
      </c>
    </row>
    <row r="9209" spans="1:3" s="1" customFormat="1" ht="39" thickBot="1">
      <c r="A9209" s="315" t="e">
        <v>#VALUE!</v>
      </c>
      <c r="B9209" s="318"/>
      <c r="C9209" s="121" t="s">
        <v>1358</v>
      </c>
    </row>
    <row r="9210" spans="1:3" s="1" customFormat="1" ht="13.5" thickBot="1">
      <c r="A9210" s="315" t="s">
        <v>1211</v>
      </c>
      <c r="B9210" s="316" t="s">
        <v>33</v>
      </c>
      <c r="C9210" s="122" t="s">
        <v>1212</v>
      </c>
    </row>
    <row r="9211" spans="1:3" s="1" customFormat="1" ht="26.25" thickBot="1">
      <c r="A9211" s="315" t="e">
        <v>#N/A</v>
      </c>
      <c r="B9211" s="317"/>
      <c r="C9211" s="120" t="s">
        <v>3658</v>
      </c>
    </row>
    <row r="9212" spans="1:3" s="1" customFormat="1" ht="26.25" thickBot="1">
      <c r="A9212" s="315" t="e">
        <v>#N/A</v>
      </c>
      <c r="B9212" s="317"/>
      <c r="C9212" s="120" t="s">
        <v>3659</v>
      </c>
    </row>
    <row r="9213" spans="1:3" s="1" customFormat="1" ht="13.5" thickBot="1">
      <c r="A9213" s="315" t="e">
        <v>#N/A</v>
      </c>
      <c r="B9213" s="317"/>
      <c r="C9213" s="119" t="s">
        <v>1346</v>
      </c>
    </row>
    <row r="9214" spans="1:3" s="1" customFormat="1" ht="51.75" thickBot="1">
      <c r="A9214" s="315" t="e">
        <v>#VALUE!</v>
      </c>
      <c r="B9214" s="317"/>
      <c r="C9214" s="120" t="s">
        <v>1347</v>
      </c>
    </row>
    <row r="9215" spans="1:3" s="1" customFormat="1" ht="13.5" thickBot="1">
      <c r="A9215" s="315" t="e">
        <v>#VALUE!</v>
      </c>
      <c r="B9215" s="317"/>
      <c r="C9215" s="313" t="s">
        <v>1348</v>
      </c>
    </row>
    <row r="9216" spans="1:3" s="1" customFormat="1" ht="13.5" thickBot="1">
      <c r="A9216" s="315" t="e">
        <v>#N/A</v>
      </c>
      <c r="B9216" s="317"/>
      <c r="C9216" s="313"/>
    </row>
    <row r="9217" spans="1:3" s="1" customFormat="1" ht="26.25" thickBot="1">
      <c r="A9217" s="315" t="e">
        <v>#N/A</v>
      </c>
      <c r="B9217" s="317"/>
      <c r="C9217" s="120" t="s">
        <v>1350</v>
      </c>
    </row>
    <row r="9218" spans="1:3" s="1" customFormat="1" ht="13.5" thickBot="1">
      <c r="A9218" s="315" t="e">
        <v>#N/A</v>
      </c>
      <c r="B9218" s="317"/>
      <c r="C9218" s="119" t="s">
        <v>1306</v>
      </c>
    </row>
    <row r="9219" spans="1:3" s="1" customFormat="1" ht="13.5" thickBot="1">
      <c r="A9219" s="315" t="e">
        <v>#N/A</v>
      </c>
      <c r="B9219" s="317"/>
      <c r="C9219" s="120" t="s">
        <v>3648</v>
      </c>
    </row>
    <row r="9220" spans="1:3" s="1" customFormat="1" ht="13.5" thickBot="1">
      <c r="A9220" s="315" t="e">
        <v>#N/A</v>
      </c>
      <c r="B9220" s="317"/>
      <c r="C9220" s="313" t="s">
        <v>1352</v>
      </c>
    </row>
    <row r="9221" spans="1:3" s="1" customFormat="1" ht="13.5" thickBot="1">
      <c r="A9221" s="315" t="e">
        <v>#N/A</v>
      </c>
      <c r="B9221" s="317"/>
      <c r="C9221" s="313"/>
    </row>
    <row r="9222" spans="1:3" s="1" customFormat="1" ht="13.5" thickBot="1">
      <c r="A9222" s="315" t="e">
        <v>#N/A</v>
      </c>
      <c r="B9222" s="317"/>
      <c r="C9222" s="120" t="s">
        <v>1354</v>
      </c>
    </row>
    <row r="9223" spans="1:3" s="1" customFormat="1" ht="13.5" thickBot="1">
      <c r="A9223" s="315" t="e">
        <v>#N/A</v>
      </c>
      <c r="B9223" s="317"/>
      <c r="C9223" s="119" t="s">
        <v>1355</v>
      </c>
    </row>
    <row r="9224" spans="1:3" s="1" customFormat="1" ht="64.5" thickBot="1">
      <c r="A9224" s="315" t="e">
        <v>#VALUE!</v>
      </c>
      <c r="B9224" s="317"/>
      <c r="C9224" s="120" t="s">
        <v>3657</v>
      </c>
    </row>
    <row r="9225" spans="1:3" s="1" customFormat="1" ht="13.5" thickBot="1">
      <c r="A9225" s="315" t="e">
        <v>#N/A</v>
      </c>
      <c r="B9225" s="317"/>
      <c r="C9225" s="119" t="s">
        <v>1357</v>
      </c>
    </row>
    <row r="9226" spans="1:3" s="1" customFormat="1" ht="39" thickBot="1">
      <c r="A9226" s="315" t="e">
        <v>#VALUE!</v>
      </c>
      <c r="B9226" s="318"/>
      <c r="C9226" s="121" t="s">
        <v>1358</v>
      </c>
    </row>
    <row r="9227" spans="1:3" s="1" customFormat="1" ht="13.5" thickBot="1">
      <c r="A9227" s="315" t="s">
        <v>1213</v>
      </c>
      <c r="B9227" s="316" t="s">
        <v>28</v>
      </c>
      <c r="C9227" s="122" t="s">
        <v>1214</v>
      </c>
    </row>
    <row r="9228" spans="1:3" s="1" customFormat="1" ht="77.25" thickBot="1">
      <c r="A9228" s="315" t="e">
        <v>#VALUE!</v>
      </c>
      <c r="B9228" s="317"/>
      <c r="C9228" s="120" t="s">
        <v>3660</v>
      </c>
    </row>
    <row r="9229" spans="1:3" s="1" customFormat="1" ht="13.5" thickBot="1">
      <c r="A9229" s="315" t="e">
        <v>#N/A</v>
      </c>
      <c r="B9229" s="317"/>
      <c r="C9229" s="120" t="s">
        <v>3661</v>
      </c>
    </row>
    <row r="9230" spans="1:3" s="1" customFormat="1" ht="166.5" thickBot="1">
      <c r="A9230" s="315" t="e">
        <v>#VALUE!</v>
      </c>
      <c r="B9230" s="317"/>
      <c r="C9230" s="120" t="s">
        <v>3662</v>
      </c>
    </row>
    <row r="9231" spans="1:3" s="1" customFormat="1" ht="13.5" thickBot="1">
      <c r="A9231" s="315" t="e">
        <v>#N/A</v>
      </c>
      <c r="B9231" s="317"/>
      <c r="C9231" s="119" t="s">
        <v>1346</v>
      </c>
    </row>
    <row r="9232" spans="1:3" s="1" customFormat="1" ht="51.75" thickBot="1">
      <c r="A9232" s="315" t="e">
        <v>#VALUE!</v>
      </c>
      <c r="B9232" s="317"/>
      <c r="C9232" s="120" t="s">
        <v>1347</v>
      </c>
    </row>
    <row r="9233" spans="1:3" s="1" customFormat="1" ht="13.5" thickBot="1">
      <c r="A9233" s="315" t="e">
        <v>#VALUE!</v>
      </c>
      <c r="B9233" s="317"/>
      <c r="C9233" s="313" t="s">
        <v>1348</v>
      </c>
    </row>
    <row r="9234" spans="1:3" s="1" customFormat="1" ht="57" customHeight="1" thickBot="1">
      <c r="A9234" s="315" t="e">
        <v>#N/A</v>
      </c>
      <c r="B9234" s="317"/>
      <c r="C9234" s="313"/>
    </row>
    <row r="9235" spans="1:3" s="1" customFormat="1" ht="26.25" thickBot="1">
      <c r="A9235" s="315" t="e">
        <v>#N/A</v>
      </c>
      <c r="B9235" s="317"/>
      <c r="C9235" s="120" t="s">
        <v>1350</v>
      </c>
    </row>
    <row r="9236" spans="1:3" s="1" customFormat="1" ht="13.5" thickBot="1">
      <c r="A9236" s="315" t="e">
        <v>#N/A</v>
      </c>
      <c r="B9236" s="317"/>
      <c r="C9236" s="119" t="s">
        <v>1306</v>
      </c>
    </row>
    <row r="9237" spans="1:3" s="1" customFormat="1" ht="13.5" thickBot="1">
      <c r="A9237" s="315" t="e">
        <v>#N/A</v>
      </c>
      <c r="B9237" s="317"/>
      <c r="C9237" s="120" t="s">
        <v>3663</v>
      </c>
    </row>
    <row r="9238" spans="1:3" s="1" customFormat="1" ht="13.5" thickBot="1">
      <c r="A9238" s="315" t="e">
        <v>#N/A</v>
      </c>
      <c r="B9238" s="317"/>
      <c r="C9238" s="313" t="s">
        <v>3664</v>
      </c>
    </row>
    <row r="9239" spans="1:3" s="1" customFormat="1" ht="13.5" thickBot="1">
      <c r="A9239" s="315" t="e">
        <v>#N/A</v>
      </c>
      <c r="B9239" s="317"/>
      <c r="C9239" s="313"/>
    </row>
    <row r="9240" spans="1:3" s="1" customFormat="1" ht="13.5" thickBot="1">
      <c r="A9240" s="315" t="e">
        <v>#N/A</v>
      </c>
      <c r="B9240" s="317"/>
      <c r="C9240" s="120" t="s">
        <v>1354</v>
      </c>
    </row>
    <row r="9241" spans="1:3" s="1" customFormat="1" ht="13.5" thickBot="1">
      <c r="A9241" s="315" t="e">
        <v>#N/A</v>
      </c>
      <c r="B9241" s="317"/>
      <c r="C9241" s="119" t="s">
        <v>1355</v>
      </c>
    </row>
    <row r="9242" spans="1:3" s="1" customFormat="1" ht="64.5" thickBot="1">
      <c r="A9242" s="315" t="e">
        <v>#VALUE!</v>
      </c>
      <c r="B9242" s="317"/>
      <c r="C9242" s="120" t="s">
        <v>3665</v>
      </c>
    </row>
    <row r="9243" spans="1:3" s="1" customFormat="1" ht="13.5" thickBot="1">
      <c r="A9243" s="315" t="e">
        <v>#N/A</v>
      </c>
      <c r="B9243" s="317"/>
      <c r="C9243" s="119" t="s">
        <v>1357</v>
      </c>
    </row>
    <row r="9244" spans="1:3" s="1" customFormat="1" ht="39" thickBot="1">
      <c r="A9244" s="315" t="e">
        <v>#VALUE!</v>
      </c>
      <c r="B9244" s="318"/>
      <c r="C9244" s="121" t="s">
        <v>1358</v>
      </c>
    </row>
    <row r="9245" spans="1:3" s="1" customFormat="1" ht="13.5" thickBot="1">
      <c r="A9245" s="315" t="s">
        <v>1215</v>
      </c>
      <c r="B9245" s="316" t="s">
        <v>33</v>
      </c>
      <c r="C9245" s="122" t="s">
        <v>1216</v>
      </c>
    </row>
    <row r="9246" spans="1:3" s="1" customFormat="1" ht="115.5" thickBot="1">
      <c r="A9246" s="315" t="e">
        <v>#VALUE!</v>
      </c>
      <c r="B9246" s="317"/>
      <c r="C9246" s="120" t="s">
        <v>3666</v>
      </c>
    </row>
    <row r="9247" spans="1:3" s="1" customFormat="1" ht="64.5" thickBot="1">
      <c r="A9247" s="315" t="e">
        <v>#VALUE!</v>
      </c>
      <c r="B9247" s="317"/>
      <c r="C9247" s="120" t="s">
        <v>3667</v>
      </c>
    </row>
    <row r="9248" spans="1:3" s="1" customFormat="1" ht="13.5" thickBot="1">
      <c r="A9248" s="315" t="e">
        <v>#N/A</v>
      </c>
      <c r="B9248" s="317"/>
      <c r="C9248" s="126"/>
    </row>
    <row r="9249" spans="1:3" s="1" customFormat="1" ht="39" thickBot="1">
      <c r="A9249" s="315" t="e">
        <v>#N/A</v>
      </c>
      <c r="B9249" s="317"/>
      <c r="C9249" s="120" t="s">
        <v>3668</v>
      </c>
    </row>
    <row r="9250" spans="1:3" s="1" customFormat="1" ht="13.5" thickBot="1">
      <c r="A9250" s="315" t="e">
        <v>#N/A</v>
      </c>
      <c r="B9250" s="317"/>
      <c r="C9250" s="119" t="s">
        <v>1346</v>
      </c>
    </row>
    <row r="9251" spans="1:3" s="1" customFormat="1" ht="51.75" thickBot="1">
      <c r="A9251" s="315" t="e">
        <v>#VALUE!</v>
      </c>
      <c r="B9251" s="317"/>
      <c r="C9251" s="120" t="s">
        <v>1347</v>
      </c>
    </row>
    <row r="9252" spans="1:3" s="1" customFormat="1" ht="13.5" thickBot="1">
      <c r="A9252" s="315" t="e">
        <v>#VALUE!</v>
      </c>
      <c r="B9252" s="317"/>
      <c r="C9252" s="313" t="s">
        <v>1348</v>
      </c>
    </row>
    <row r="9253" spans="1:3" s="1" customFormat="1" ht="48.75" customHeight="1" thickBot="1">
      <c r="A9253" s="315" t="e">
        <v>#N/A</v>
      </c>
      <c r="B9253" s="317"/>
      <c r="C9253" s="313"/>
    </row>
    <row r="9254" spans="1:3" s="1" customFormat="1" ht="26.25" thickBot="1">
      <c r="A9254" s="315" t="e">
        <v>#N/A</v>
      </c>
      <c r="B9254" s="317"/>
      <c r="C9254" s="120" t="s">
        <v>1350</v>
      </c>
    </row>
    <row r="9255" spans="1:3" s="1" customFormat="1" ht="13.5" thickBot="1">
      <c r="A9255" s="315" t="e">
        <v>#N/A</v>
      </c>
      <c r="B9255" s="317"/>
      <c r="C9255" s="119" t="s">
        <v>1306</v>
      </c>
    </row>
    <row r="9256" spans="1:3" s="1" customFormat="1" ht="13.5" thickBot="1">
      <c r="A9256" s="315" t="e">
        <v>#N/A</v>
      </c>
      <c r="B9256" s="317"/>
      <c r="C9256" s="120" t="s">
        <v>3663</v>
      </c>
    </row>
    <row r="9257" spans="1:3" s="1" customFormat="1" ht="13.5" thickBot="1">
      <c r="A9257" s="315" t="e">
        <v>#N/A</v>
      </c>
      <c r="B9257" s="317"/>
      <c r="C9257" s="313" t="s">
        <v>3664</v>
      </c>
    </row>
    <row r="9258" spans="1:3" s="1" customFormat="1" ht="13.5" thickBot="1">
      <c r="A9258" s="315" t="e">
        <v>#N/A</v>
      </c>
      <c r="B9258" s="317"/>
      <c r="C9258" s="313"/>
    </row>
    <row r="9259" spans="1:3" s="1" customFormat="1" ht="13.5" thickBot="1">
      <c r="A9259" s="315" t="e">
        <v>#N/A</v>
      </c>
      <c r="B9259" s="317"/>
      <c r="C9259" s="120" t="s">
        <v>1354</v>
      </c>
    </row>
    <row r="9260" spans="1:3" s="1" customFormat="1" ht="13.5" thickBot="1">
      <c r="A9260" s="315" t="e">
        <v>#N/A</v>
      </c>
      <c r="B9260" s="317"/>
      <c r="C9260" s="119" t="s">
        <v>1355</v>
      </c>
    </row>
    <row r="9261" spans="1:3" s="1" customFormat="1" ht="64.5" thickBot="1">
      <c r="A9261" s="315" t="e">
        <v>#VALUE!</v>
      </c>
      <c r="B9261" s="317"/>
      <c r="C9261" s="120" t="s">
        <v>3669</v>
      </c>
    </row>
    <row r="9262" spans="1:3" s="1" customFormat="1" ht="13.5" thickBot="1">
      <c r="A9262" s="315" t="e">
        <v>#N/A</v>
      </c>
      <c r="B9262" s="317"/>
      <c r="C9262" s="119" t="s">
        <v>1357</v>
      </c>
    </row>
    <row r="9263" spans="1:3" s="1" customFormat="1" ht="39" thickBot="1">
      <c r="A9263" s="315" t="e">
        <v>#VALUE!</v>
      </c>
      <c r="B9263" s="318"/>
      <c r="C9263" s="121" t="s">
        <v>1358</v>
      </c>
    </row>
    <row r="9264" spans="1:3" s="1" customFormat="1" ht="13.5" thickBot="1">
      <c r="A9264" s="315" t="s">
        <v>1217</v>
      </c>
      <c r="B9264" s="316" t="s">
        <v>33</v>
      </c>
      <c r="C9264" s="124" t="s">
        <v>1218</v>
      </c>
    </row>
    <row r="9265" spans="1:3" s="1" customFormat="1" ht="13.5" thickBot="1">
      <c r="A9265" s="315" t="e">
        <v>#N/A</v>
      </c>
      <c r="B9265" s="317"/>
      <c r="C9265" s="127"/>
    </row>
    <row r="9266" spans="1:3" s="1" customFormat="1" ht="115.5" thickBot="1">
      <c r="A9266" s="315" t="e">
        <v>#VALUE!</v>
      </c>
      <c r="B9266" s="317"/>
      <c r="C9266" s="120" t="s">
        <v>3670</v>
      </c>
    </row>
    <row r="9267" spans="1:3" s="1" customFormat="1" ht="64.5" thickBot="1">
      <c r="A9267" s="315" t="e">
        <v>#VALUE!</v>
      </c>
      <c r="B9267" s="317"/>
      <c r="C9267" s="120" t="s">
        <v>3667</v>
      </c>
    </row>
    <row r="9268" spans="1:3" s="1" customFormat="1" ht="51.75" thickBot="1">
      <c r="A9268" s="315" t="e">
        <v>#VALUE!</v>
      </c>
      <c r="B9268" s="317"/>
      <c r="C9268" s="120" t="s">
        <v>3671</v>
      </c>
    </row>
    <row r="9269" spans="1:3" s="1" customFormat="1" ht="13.5" thickBot="1">
      <c r="A9269" s="315" t="e">
        <v>#N/A</v>
      </c>
      <c r="B9269" s="317"/>
      <c r="C9269" s="119" t="s">
        <v>1346</v>
      </c>
    </row>
    <row r="9270" spans="1:3" s="1" customFormat="1" ht="51.75" thickBot="1">
      <c r="A9270" s="315" t="e">
        <v>#VALUE!</v>
      </c>
      <c r="B9270" s="317"/>
      <c r="C9270" s="120" t="s">
        <v>1347</v>
      </c>
    </row>
    <row r="9271" spans="1:3" s="1" customFormat="1" ht="13.5" thickBot="1">
      <c r="A9271" s="315" t="e">
        <v>#VALUE!</v>
      </c>
      <c r="B9271" s="317"/>
      <c r="C9271" s="313" t="s">
        <v>1348</v>
      </c>
    </row>
    <row r="9272" spans="1:3" s="1" customFormat="1" ht="51" customHeight="1" thickBot="1">
      <c r="A9272" s="315" t="e">
        <v>#N/A</v>
      </c>
      <c r="B9272" s="317"/>
      <c r="C9272" s="313"/>
    </row>
    <row r="9273" spans="1:3" s="1" customFormat="1" ht="26.25" thickBot="1">
      <c r="A9273" s="315" t="e">
        <v>#N/A</v>
      </c>
      <c r="B9273" s="317"/>
      <c r="C9273" s="120" t="s">
        <v>1350</v>
      </c>
    </row>
    <row r="9274" spans="1:3" s="1" customFormat="1" ht="13.5" thickBot="1">
      <c r="A9274" s="315" t="e">
        <v>#N/A</v>
      </c>
      <c r="B9274" s="317"/>
      <c r="C9274" s="119" t="s">
        <v>1306</v>
      </c>
    </row>
    <row r="9275" spans="1:3" s="1" customFormat="1" ht="13.5" thickBot="1">
      <c r="A9275" s="315" t="e">
        <v>#N/A</v>
      </c>
      <c r="B9275" s="317"/>
      <c r="C9275" s="120" t="s">
        <v>3663</v>
      </c>
    </row>
    <row r="9276" spans="1:3" s="1" customFormat="1" ht="13.5" thickBot="1">
      <c r="A9276" s="315" t="e">
        <v>#N/A</v>
      </c>
      <c r="B9276" s="317"/>
      <c r="C9276" s="313" t="s">
        <v>3664</v>
      </c>
    </row>
    <row r="9277" spans="1:3" s="1" customFormat="1" ht="13.5" thickBot="1">
      <c r="A9277" s="315" t="e">
        <v>#N/A</v>
      </c>
      <c r="B9277" s="317"/>
      <c r="C9277" s="313"/>
    </row>
    <row r="9278" spans="1:3" s="1" customFormat="1" ht="13.5" thickBot="1">
      <c r="A9278" s="315" t="e">
        <v>#N/A</v>
      </c>
      <c r="B9278" s="317"/>
      <c r="C9278" s="120" t="s">
        <v>1354</v>
      </c>
    </row>
    <row r="9279" spans="1:3" s="1" customFormat="1" ht="13.5" thickBot="1">
      <c r="A9279" s="315" t="e">
        <v>#N/A</v>
      </c>
      <c r="B9279" s="317"/>
      <c r="C9279" s="119" t="s">
        <v>1355</v>
      </c>
    </row>
    <row r="9280" spans="1:3" s="1" customFormat="1" ht="64.5" thickBot="1">
      <c r="A9280" s="315" t="e">
        <v>#VALUE!</v>
      </c>
      <c r="B9280" s="317"/>
      <c r="C9280" s="120" t="s">
        <v>3669</v>
      </c>
    </row>
    <row r="9281" spans="1:3" s="1" customFormat="1" ht="13.5" thickBot="1">
      <c r="A9281" s="315" t="e">
        <v>#N/A</v>
      </c>
      <c r="B9281" s="317"/>
      <c r="C9281" s="119" t="s">
        <v>1357</v>
      </c>
    </row>
    <row r="9282" spans="1:3" s="1" customFormat="1" ht="39" thickBot="1">
      <c r="A9282" s="315" t="e">
        <v>#VALUE!</v>
      </c>
      <c r="B9282" s="318"/>
      <c r="C9282" s="121" t="s">
        <v>1358</v>
      </c>
    </row>
    <row r="9283" spans="1:3" s="1" customFormat="1" ht="13.5" thickBot="1">
      <c r="A9283" s="315" t="s">
        <v>1219</v>
      </c>
      <c r="B9283" s="316" t="s">
        <v>33</v>
      </c>
      <c r="C9283" s="122" t="s">
        <v>1220</v>
      </c>
    </row>
    <row r="9284" spans="1:3" s="1" customFormat="1" ht="77.25" thickBot="1">
      <c r="A9284" s="315" t="e">
        <v>#VALUE!</v>
      </c>
      <c r="B9284" s="317"/>
      <c r="C9284" s="128" t="s">
        <v>3672</v>
      </c>
    </row>
    <row r="9285" spans="1:3" s="1" customFormat="1" ht="13.5" thickBot="1">
      <c r="A9285" s="315" t="e">
        <v>#N/A</v>
      </c>
      <c r="B9285" s="317"/>
      <c r="C9285" s="119" t="s">
        <v>1346</v>
      </c>
    </row>
    <row r="9286" spans="1:3" s="1" customFormat="1" ht="51.75" thickBot="1">
      <c r="A9286" s="315" t="e">
        <v>#VALUE!</v>
      </c>
      <c r="B9286" s="317"/>
      <c r="C9286" s="120" t="s">
        <v>1347</v>
      </c>
    </row>
    <row r="9287" spans="1:3" s="1" customFormat="1" ht="13.5" thickBot="1">
      <c r="A9287" s="315" t="e">
        <v>#VALUE!</v>
      </c>
      <c r="B9287" s="317"/>
      <c r="C9287" s="313" t="s">
        <v>1348</v>
      </c>
    </row>
    <row r="9288" spans="1:3" s="1" customFormat="1" ht="51.75" customHeight="1" thickBot="1">
      <c r="A9288" s="315" t="e">
        <v>#N/A</v>
      </c>
      <c r="B9288" s="317"/>
      <c r="C9288" s="313"/>
    </row>
    <row r="9289" spans="1:3" s="1" customFormat="1" ht="26.25" thickBot="1">
      <c r="A9289" s="315" t="e">
        <v>#N/A</v>
      </c>
      <c r="B9289" s="317"/>
      <c r="C9289" s="120" t="s">
        <v>1350</v>
      </c>
    </row>
    <row r="9290" spans="1:3" s="1" customFormat="1" ht="13.5" thickBot="1">
      <c r="A9290" s="315" t="e">
        <v>#N/A</v>
      </c>
      <c r="B9290" s="317"/>
      <c r="C9290" s="119" t="s">
        <v>1306</v>
      </c>
    </row>
    <row r="9291" spans="1:3" s="1" customFormat="1" ht="13.5" thickBot="1">
      <c r="A9291" s="315" t="e">
        <v>#N/A</v>
      </c>
      <c r="B9291" s="317"/>
      <c r="C9291" s="120" t="s">
        <v>3663</v>
      </c>
    </row>
    <row r="9292" spans="1:3" s="1" customFormat="1" ht="13.5" thickBot="1">
      <c r="A9292" s="315" t="e">
        <v>#N/A</v>
      </c>
      <c r="B9292" s="317"/>
      <c r="C9292" s="313" t="s">
        <v>3664</v>
      </c>
    </row>
    <row r="9293" spans="1:3" s="1" customFormat="1" ht="13.5" thickBot="1">
      <c r="A9293" s="315" t="e">
        <v>#N/A</v>
      </c>
      <c r="B9293" s="317"/>
      <c r="C9293" s="313"/>
    </row>
    <row r="9294" spans="1:3" s="1" customFormat="1" ht="13.5" thickBot="1">
      <c r="A9294" s="315" t="e">
        <v>#N/A</v>
      </c>
      <c r="B9294" s="317"/>
      <c r="C9294" s="120" t="s">
        <v>1354</v>
      </c>
    </row>
    <row r="9295" spans="1:3" s="1" customFormat="1" ht="13.5" thickBot="1">
      <c r="A9295" s="315" t="e">
        <v>#N/A</v>
      </c>
      <c r="B9295" s="317"/>
      <c r="C9295" s="119" t="s">
        <v>1355</v>
      </c>
    </row>
    <row r="9296" spans="1:3" s="1" customFormat="1" ht="64.5" thickBot="1">
      <c r="A9296" s="315" t="e">
        <v>#VALUE!</v>
      </c>
      <c r="B9296" s="317"/>
      <c r="C9296" s="120" t="s">
        <v>3673</v>
      </c>
    </row>
    <row r="9297" spans="1:3" s="1" customFormat="1" ht="13.5" thickBot="1">
      <c r="A9297" s="315" t="e">
        <v>#N/A</v>
      </c>
      <c r="B9297" s="317"/>
      <c r="C9297" s="119" t="s">
        <v>1357</v>
      </c>
    </row>
    <row r="9298" spans="1:3" s="1" customFormat="1" ht="39" thickBot="1">
      <c r="A9298" s="315" t="e">
        <v>#VALUE!</v>
      </c>
      <c r="B9298" s="318"/>
      <c r="C9298" s="121" t="s">
        <v>1358</v>
      </c>
    </row>
    <row r="9299" spans="1:3" s="1" customFormat="1" ht="13.5" thickBot="1">
      <c r="A9299" s="315" t="s">
        <v>1221</v>
      </c>
      <c r="B9299" s="316" t="s">
        <v>33</v>
      </c>
      <c r="C9299" s="122" t="s">
        <v>1222</v>
      </c>
    </row>
    <row r="9300" spans="1:3" s="1" customFormat="1" ht="64.5" thickBot="1">
      <c r="A9300" s="315" t="e">
        <v>#VALUE!</v>
      </c>
      <c r="B9300" s="317"/>
      <c r="C9300" s="129" t="s">
        <v>3674</v>
      </c>
    </row>
    <row r="9301" spans="1:3" s="1" customFormat="1" ht="64.5" thickBot="1">
      <c r="A9301" s="315" t="e">
        <v>#VALUE!</v>
      </c>
      <c r="B9301" s="317"/>
      <c r="C9301" s="129" t="s">
        <v>3675</v>
      </c>
    </row>
    <row r="9302" spans="1:3" s="1" customFormat="1" ht="51.75" thickBot="1">
      <c r="A9302" s="315" t="e">
        <v>#VALUE!</v>
      </c>
      <c r="B9302" s="317"/>
      <c r="C9302" s="129" t="s">
        <v>3676</v>
      </c>
    </row>
    <row r="9303" spans="1:3" s="1" customFormat="1" ht="13.5" thickBot="1">
      <c r="A9303" s="315" t="e">
        <v>#N/A</v>
      </c>
      <c r="B9303" s="317"/>
      <c r="C9303" s="119" t="s">
        <v>1346</v>
      </c>
    </row>
    <row r="9304" spans="1:3" s="1" customFormat="1" ht="51.75" thickBot="1">
      <c r="A9304" s="315" t="e">
        <v>#VALUE!</v>
      </c>
      <c r="B9304" s="317"/>
      <c r="C9304" s="120" t="s">
        <v>1347</v>
      </c>
    </row>
    <row r="9305" spans="1:3" s="1" customFormat="1" ht="13.5" thickBot="1">
      <c r="A9305" s="315" t="e">
        <v>#VALUE!</v>
      </c>
      <c r="B9305" s="317"/>
      <c r="C9305" s="313" t="s">
        <v>1348</v>
      </c>
    </row>
    <row r="9306" spans="1:3" s="1" customFormat="1" ht="13.5" thickBot="1">
      <c r="A9306" s="315" t="e">
        <v>#N/A</v>
      </c>
      <c r="B9306" s="317"/>
      <c r="C9306" s="313"/>
    </row>
    <row r="9307" spans="1:3" s="1" customFormat="1" ht="13.5" thickBot="1">
      <c r="A9307" s="315" t="e">
        <v>#N/A</v>
      </c>
      <c r="B9307" s="317"/>
      <c r="C9307" s="313"/>
    </row>
    <row r="9308" spans="1:3" s="1" customFormat="1" ht="13.5" thickBot="1">
      <c r="A9308" s="315" t="e">
        <v>#N/A</v>
      </c>
      <c r="B9308" s="317"/>
      <c r="C9308" s="313"/>
    </row>
    <row r="9309" spans="1:3" s="1" customFormat="1" ht="13.5" thickBot="1">
      <c r="A9309" s="315" t="e">
        <v>#N/A</v>
      </c>
      <c r="B9309" s="317"/>
      <c r="C9309" s="313"/>
    </row>
    <row r="9310" spans="1:3" s="1" customFormat="1" ht="26.25" thickBot="1">
      <c r="A9310" s="315" t="e">
        <v>#N/A</v>
      </c>
      <c r="B9310" s="317"/>
      <c r="C9310" s="120" t="s">
        <v>1350</v>
      </c>
    </row>
    <row r="9311" spans="1:3" s="1" customFormat="1" ht="13.5" thickBot="1">
      <c r="A9311" s="315" t="e">
        <v>#N/A</v>
      </c>
      <c r="B9311" s="317"/>
      <c r="C9311" s="119" t="s">
        <v>1306</v>
      </c>
    </row>
    <row r="9312" spans="1:3" s="1" customFormat="1" ht="13.5" thickBot="1">
      <c r="A9312" s="315" t="e">
        <v>#N/A</v>
      </c>
      <c r="B9312" s="317"/>
      <c r="C9312" s="313" t="s">
        <v>1352</v>
      </c>
    </row>
    <row r="9313" spans="1:3" s="1" customFormat="1" ht="13.5" thickBot="1">
      <c r="A9313" s="315" t="e">
        <v>#N/A</v>
      </c>
      <c r="B9313" s="317"/>
      <c r="C9313" s="313"/>
    </row>
    <row r="9314" spans="1:3" s="1" customFormat="1" ht="13.5" thickBot="1">
      <c r="A9314" s="315" t="e">
        <v>#N/A</v>
      </c>
      <c r="B9314" s="317"/>
      <c r="C9314" s="313"/>
    </row>
    <row r="9315" spans="1:3" s="1" customFormat="1" ht="13.5" thickBot="1">
      <c r="A9315" s="315" t="e">
        <v>#N/A</v>
      </c>
      <c r="B9315" s="317"/>
      <c r="C9315" s="120" t="s">
        <v>1354</v>
      </c>
    </row>
    <row r="9316" spans="1:3" s="1" customFormat="1" ht="13.5" thickBot="1">
      <c r="A9316" s="315" t="e">
        <v>#N/A</v>
      </c>
      <c r="B9316" s="317"/>
      <c r="C9316" s="119" t="s">
        <v>1355</v>
      </c>
    </row>
    <row r="9317" spans="1:3" s="1" customFormat="1" ht="64.5" thickBot="1">
      <c r="A9317" s="315" t="e">
        <v>#VALUE!</v>
      </c>
      <c r="B9317" s="317"/>
      <c r="C9317" s="120" t="s">
        <v>3677</v>
      </c>
    </row>
    <row r="9318" spans="1:3" s="1" customFormat="1" ht="13.5" thickBot="1">
      <c r="A9318" s="315" t="e">
        <v>#N/A</v>
      </c>
      <c r="B9318" s="317"/>
      <c r="C9318" s="119" t="s">
        <v>1357</v>
      </c>
    </row>
    <row r="9319" spans="1:3" s="1" customFormat="1" ht="39" thickBot="1">
      <c r="A9319" s="315" t="e">
        <v>#VALUE!</v>
      </c>
      <c r="B9319" s="318"/>
      <c r="C9319" s="121" t="s">
        <v>1358</v>
      </c>
    </row>
    <row r="9320" spans="1:3" s="1" customFormat="1" ht="13.5" thickBot="1">
      <c r="A9320" s="315" t="s">
        <v>1223</v>
      </c>
      <c r="B9320" s="316" t="s">
        <v>33</v>
      </c>
      <c r="C9320" s="122" t="s">
        <v>1224</v>
      </c>
    </row>
    <row r="9321" spans="1:3" s="1" customFormat="1" ht="64.5" thickBot="1">
      <c r="A9321" s="315" t="e">
        <v>#VALUE!</v>
      </c>
      <c r="B9321" s="317"/>
      <c r="C9321" s="128" t="s">
        <v>3678</v>
      </c>
    </row>
    <row r="9322" spans="1:3" s="1" customFormat="1" ht="13.5" thickBot="1">
      <c r="A9322" s="315" t="e">
        <v>#N/A</v>
      </c>
      <c r="B9322" s="317"/>
      <c r="C9322" s="119" t="s">
        <v>1346</v>
      </c>
    </row>
    <row r="9323" spans="1:3" s="1" customFormat="1" ht="51.75" thickBot="1">
      <c r="A9323" s="315" t="e">
        <v>#VALUE!</v>
      </c>
      <c r="B9323" s="317"/>
      <c r="C9323" s="120" t="s">
        <v>1347</v>
      </c>
    </row>
    <row r="9324" spans="1:3" s="1" customFormat="1" ht="13.5" thickBot="1">
      <c r="A9324" s="315" t="e">
        <v>#VALUE!</v>
      </c>
      <c r="B9324" s="317"/>
      <c r="C9324" s="313" t="s">
        <v>1348</v>
      </c>
    </row>
    <row r="9325" spans="1:3" s="1" customFormat="1" ht="13.5" thickBot="1">
      <c r="A9325" s="315" t="e">
        <v>#N/A</v>
      </c>
      <c r="B9325" s="317"/>
      <c r="C9325" s="313"/>
    </row>
    <row r="9326" spans="1:3" s="1" customFormat="1" ht="13.5" thickBot="1">
      <c r="A9326" s="315" t="e">
        <v>#N/A</v>
      </c>
      <c r="B9326" s="317"/>
      <c r="C9326" s="313"/>
    </row>
    <row r="9327" spans="1:3" s="1" customFormat="1" ht="13.5" thickBot="1">
      <c r="A9327" s="315" t="e">
        <v>#N/A</v>
      </c>
      <c r="B9327" s="317"/>
      <c r="C9327" s="313"/>
    </row>
    <row r="9328" spans="1:3" s="1" customFormat="1" ht="13.5" thickBot="1">
      <c r="A9328" s="315" t="e">
        <v>#N/A</v>
      </c>
      <c r="B9328" s="317"/>
      <c r="C9328" s="313"/>
    </row>
    <row r="9329" spans="1:3" s="1" customFormat="1" ht="26.25" thickBot="1">
      <c r="A9329" s="315" t="e">
        <v>#N/A</v>
      </c>
      <c r="B9329" s="317"/>
      <c r="C9329" s="120" t="s">
        <v>1350</v>
      </c>
    </row>
    <row r="9330" spans="1:3" s="1" customFormat="1" ht="13.5" thickBot="1">
      <c r="A9330" s="315" t="e">
        <v>#N/A</v>
      </c>
      <c r="B9330" s="317"/>
      <c r="C9330" s="119" t="s">
        <v>1306</v>
      </c>
    </row>
    <row r="9331" spans="1:3" s="1" customFormat="1" ht="13.5" thickBot="1">
      <c r="A9331" s="315" t="e">
        <v>#N/A</v>
      </c>
      <c r="B9331" s="317"/>
      <c r="C9331" s="313" t="s">
        <v>1352</v>
      </c>
    </row>
    <row r="9332" spans="1:3" s="1" customFormat="1" ht="13.5" thickBot="1">
      <c r="A9332" s="315" t="e">
        <v>#N/A</v>
      </c>
      <c r="B9332" s="317"/>
      <c r="C9332" s="313"/>
    </row>
    <row r="9333" spans="1:3" s="1" customFormat="1" ht="13.5" thickBot="1">
      <c r="A9333" s="315" t="e">
        <v>#N/A</v>
      </c>
      <c r="B9333" s="317"/>
      <c r="C9333" s="313"/>
    </row>
    <row r="9334" spans="1:3" s="1" customFormat="1" ht="13.5" thickBot="1">
      <c r="A9334" s="315" t="e">
        <v>#N/A</v>
      </c>
      <c r="B9334" s="317"/>
      <c r="C9334" s="120" t="s">
        <v>1354</v>
      </c>
    </row>
    <row r="9335" spans="1:3" s="1" customFormat="1" ht="13.5" thickBot="1">
      <c r="A9335" s="315" t="e">
        <v>#N/A</v>
      </c>
      <c r="B9335" s="317"/>
      <c r="C9335" s="119" t="s">
        <v>1355</v>
      </c>
    </row>
    <row r="9336" spans="1:3" s="1" customFormat="1" ht="64.5" thickBot="1">
      <c r="A9336" s="315" t="e">
        <v>#VALUE!</v>
      </c>
      <c r="B9336" s="317"/>
      <c r="C9336" s="120" t="s">
        <v>3677</v>
      </c>
    </row>
    <row r="9337" spans="1:3" s="1" customFormat="1" ht="13.5" thickBot="1">
      <c r="A9337" s="315" t="e">
        <v>#N/A</v>
      </c>
      <c r="B9337" s="317"/>
      <c r="C9337" s="119" t="s">
        <v>1357</v>
      </c>
    </row>
    <row r="9338" spans="1:3" s="1" customFormat="1" ht="13.5" thickBot="1">
      <c r="A9338" s="315" t="e">
        <v>#VALUE!</v>
      </c>
      <c r="B9338" s="317"/>
      <c r="C9338" s="325" t="s">
        <v>1358</v>
      </c>
    </row>
    <row r="9339" spans="1:3" s="1" customFormat="1" ht="13.5" thickBot="1">
      <c r="A9339" s="315" t="e">
        <v>#N/A</v>
      </c>
      <c r="B9339" s="317"/>
      <c r="C9339" s="325"/>
    </row>
    <row r="9340" spans="1:3" s="1" customFormat="1" ht="13.5" thickBot="1">
      <c r="A9340" s="315" t="e">
        <v>#N/A</v>
      </c>
      <c r="B9340" s="319"/>
      <c r="C9340" s="326"/>
    </row>
    <row r="9341" spans="1:3" s="1" customFormat="1" ht="13.5" thickBot="1">
      <c r="A9341" s="315" t="s">
        <v>1225</v>
      </c>
      <c r="B9341" s="316" t="s">
        <v>33</v>
      </c>
      <c r="C9341" s="122" t="s">
        <v>1226</v>
      </c>
    </row>
    <row r="9342" spans="1:3" s="1" customFormat="1" ht="51.75" thickBot="1">
      <c r="A9342" s="315" t="e">
        <v>#VALUE!</v>
      </c>
      <c r="B9342" s="317"/>
      <c r="C9342" s="129" t="s">
        <v>3679</v>
      </c>
    </row>
    <row r="9343" spans="1:3" s="1" customFormat="1" ht="39" thickBot="1">
      <c r="A9343" s="315" t="e">
        <v>#VALUE!</v>
      </c>
      <c r="B9343" s="317"/>
      <c r="C9343" s="129" t="s">
        <v>3680</v>
      </c>
    </row>
    <row r="9344" spans="1:3" s="1" customFormat="1" ht="39" thickBot="1">
      <c r="A9344" s="315" t="e">
        <v>#N/A</v>
      </c>
      <c r="B9344" s="317"/>
      <c r="C9344" s="129" t="s">
        <v>3681</v>
      </c>
    </row>
    <row r="9345" spans="1:3" s="1" customFormat="1" ht="13.5" thickBot="1">
      <c r="A9345" s="315" t="e">
        <v>#N/A</v>
      </c>
      <c r="B9345" s="317"/>
      <c r="C9345" s="129" t="s">
        <v>3682</v>
      </c>
    </row>
    <row r="9346" spans="1:3" s="1" customFormat="1" ht="13.5" thickBot="1">
      <c r="A9346" s="315" t="e">
        <v>#N/A</v>
      </c>
      <c r="B9346" s="317"/>
      <c r="C9346" s="129" t="s">
        <v>3683</v>
      </c>
    </row>
    <row r="9347" spans="1:3" s="1" customFormat="1" ht="13.5" thickBot="1">
      <c r="A9347" s="315" t="e">
        <v>#N/A</v>
      </c>
      <c r="B9347" s="317"/>
      <c r="C9347" s="119" t="s">
        <v>1346</v>
      </c>
    </row>
    <row r="9348" spans="1:3" s="1" customFormat="1" ht="51.75" thickBot="1">
      <c r="A9348" s="315" t="e">
        <v>#VALUE!</v>
      </c>
      <c r="B9348" s="317"/>
      <c r="C9348" s="120" t="s">
        <v>1347</v>
      </c>
    </row>
    <row r="9349" spans="1:3" s="1" customFormat="1" ht="13.5" thickBot="1">
      <c r="A9349" s="315" t="e">
        <v>#VALUE!</v>
      </c>
      <c r="B9349" s="317"/>
      <c r="C9349" s="313" t="s">
        <v>1348</v>
      </c>
    </row>
    <row r="9350" spans="1:3" s="1" customFormat="1" ht="13.5" thickBot="1">
      <c r="A9350" s="315" t="e">
        <v>#N/A</v>
      </c>
      <c r="B9350" s="317"/>
      <c r="C9350" s="313"/>
    </row>
    <row r="9351" spans="1:3" s="1" customFormat="1" ht="13.5" thickBot="1">
      <c r="A9351" s="315" t="e">
        <v>#N/A</v>
      </c>
      <c r="B9351" s="317"/>
      <c r="C9351" s="313"/>
    </row>
    <row r="9352" spans="1:3" s="1" customFormat="1" ht="13.5" thickBot="1">
      <c r="A9352" s="315" t="e">
        <v>#N/A</v>
      </c>
      <c r="B9352" s="317"/>
      <c r="C9352" s="313"/>
    </row>
    <row r="9353" spans="1:3" s="1" customFormat="1" ht="13.5" thickBot="1">
      <c r="A9353" s="315" t="e">
        <v>#N/A</v>
      </c>
      <c r="B9353" s="317"/>
      <c r="C9353" s="313"/>
    </row>
    <row r="9354" spans="1:3" s="1" customFormat="1" ht="26.25" thickBot="1">
      <c r="A9354" s="315" t="e">
        <v>#N/A</v>
      </c>
      <c r="B9354" s="317"/>
      <c r="C9354" s="120" t="s">
        <v>1350</v>
      </c>
    </row>
    <row r="9355" spans="1:3" s="1" customFormat="1" ht="13.5" thickBot="1">
      <c r="A9355" s="315" t="e">
        <v>#N/A</v>
      </c>
      <c r="B9355" s="317"/>
      <c r="C9355" s="119" t="s">
        <v>1306</v>
      </c>
    </row>
    <row r="9356" spans="1:3" s="1" customFormat="1" ht="13.5" thickBot="1">
      <c r="A9356" s="315" t="e">
        <v>#N/A</v>
      </c>
      <c r="B9356" s="317"/>
      <c r="C9356" s="120" t="s">
        <v>3663</v>
      </c>
    </row>
    <row r="9357" spans="1:3" s="1" customFormat="1" ht="13.5" thickBot="1">
      <c r="A9357" s="315" t="e">
        <v>#N/A</v>
      </c>
      <c r="B9357" s="317"/>
      <c r="C9357" s="313" t="s">
        <v>3664</v>
      </c>
    </row>
    <row r="9358" spans="1:3" s="1" customFormat="1" ht="13.5" thickBot="1">
      <c r="A9358" s="315" t="e">
        <v>#N/A</v>
      </c>
      <c r="B9358" s="317"/>
      <c r="C9358" s="313"/>
    </row>
    <row r="9359" spans="1:3" s="1" customFormat="1" ht="13.5" thickBot="1">
      <c r="A9359" s="315" t="e">
        <v>#N/A</v>
      </c>
      <c r="B9359" s="317"/>
      <c r="C9359" s="120" t="s">
        <v>1354</v>
      </c>
    </row>
    <row r="9360" spans="1:3" s="1" customFormat="1" ht="13.5" thickBot="1">
      <c r="A9360" s="315" t="e">
        <v>#N/A</v>
      </c>
      <c r="B9360" s="317"/>
      <c r="C9360" s="119" t="s">
        <v>1355</v>
      </c>
    </row>
    <row r="9361" spans="1:3" s="1" customFormat="1" ht="64.5" thickBot="1">
      <c r="A9361" s="315" t="e">
        <v>#VALUE!</v>
      </c>
      <c r="B9361" s="317"/>
      <c r="C9361" s="120" t="s">
        <v>3673</v>
      </c>
    </row>
    <row r="9362" spans="1:3" s="1" customFormat="1" ht="13.5" thickBot="1">
      <c r="A9362" s="315" t="e">
        <v>#N/A</v>
      </c>
      <c r="B9362" s="317"/>
      <c r="C9362" s="119" t="s">
        <v>1357</v>
      </c>
    </row>
    <row r="9363" spans="1:3" s="1" customFormat="1" ht="39" thickBot="1">
      <c r="A9363" s="315" t="e">
        <v>#VALUE!</v>
      </c>
      <c r="B9363" s="319"/>
      <c r="C9363" s="121" t="s">
        <v>1358</v>
      </c>
    </row>
    <row r="9364" spans="1:3" s="1" customFormat="1" ht="13.5" thickBot="1">
      <c r="A9364" s="315" t="s">
        <v>1227</v>
      </c>
      <c r="B9364" s="316" t="s">
        <v>33</v>
      </c>
      <c r="C9364" s="122" t="s">
        <v>1228</v>
      </c>
    </row>
    <row r="9365" spans="1:3" s="1" customFormat="1" ht="39" thickBot="1">
      <c r="A9365" s="315" t="e">
        <v>#VALUE!</v>
      </c>
      <c r="B9365" s="317"/>
      <c r="C9365" s="129" t="s">
        <v>3684</v>
      </c>
    </row>
    <row r="9366" spans="1:3" s="1" customFormat="1" ht="64.5" thickBot="1">
      <c r="A9366" s="315" t="e">
        <v>#VALUE!</v>
      </c>
      <c r="B9366" s="317"/>
      <c r="C9366" s="129" t="s">
        <v>3685</v>
      </c>
    </row>
    <row r="9367" spans="1:3" s="1" customFormat="1" ht="39" thickBot="1">
      <c r="A9367" s="315" t="e">
        <v>#VALUE!</v>
      </c>
      <c r="B9367" s="317"/>
      <c r="C9367" s="129" t="s">
        <v>3686</v>
      </c>
    </row>
    <row r="9368" spans="1:3" s="1" customFormat="1" ht="13.5" thickBot="1">
      <c r="A9368" s="315" t="e">
        <v>#N/A</v>
      </c>
      <c r="B9368" s="317"/>
      <c r="C9368" s="119" t="s">
        <v>1346</v>
      </c>
    </row>
    <row r="9369" spans="1:3" s="1" customFormat="1" ht="51.75" thickBot="1">
      <c r="A9369" s="315" t="e">
        <v>#VALUE!</v>
      </c>
      <c r="B9369" s="317"/>
      <c r="C9369" s="120" t="s">
        <v>1347</v>
      </c>
    </row>
    <row r="9370" spans="1:3" s="1" customFormat="1" ht="13.5" thickBot="1">
      <c r="A9370" s="315" t="e">
        <v>#VALUE!</v>
      </c>
      <c r="B9370" s="317"/>
      <c r="C9370" s="313" t="s">
        <v>1348</v>
      </c>
    </row>
    <row r="9371" spans="1:3" s="1" customFormat="1" ht="13.5" thickBot="1">
      <c r="A9371" s="315" t="e">
        <v>#N/A</v>
      </c>
      <c r="B9371" s="317"/>
      <c r="C9371" s="313"/>
    </row>
    <row r="9372" spans="1:3" s="1" customFormat="1" ht="13.5" thickBot="1">
      <c r="A9372" s="315" t="e">
        <v>#N/A</v>
      </c>
      <c r="B9372" s="317"/>
      <c r="C9372" s="313"/>
    </row>
    <row r="9373" spans="1:3" s="1" customFormat="1" ht="13.5" thickBot="1">
      <c r="A9373" s="315" t="e">
        <v>#N/A</v>
      </c>
      <c r="B9373" s="317"/>
      <c r="C9373" s="313"/>
    </row>
    <row r="9374" spans="1:3" s="1" customFormat="1" ht="13.5" thickBot="1">
      <c r="A9374" s="315" t="e">
        <v>#N/A</v>
      </c>
      <c r="B9374" s="317"/>
      <c r="C9374" s="313"/>
    </row>
    <row r="9375" spans="1:3" s="1" customFormat="1" ht="26.25" thickBot="1">
      <c r="A9375" s="315" t="e">
        <v>#N/A</v>
      </c>
      <c r="B9375" s="317"/>
      <c r="C9375" s="120" t="s">
        <v>1350</v>
      </c>
    </row>
    <row r="9376" spans="1:3" s="1" customFormat="1" ht="13.5" thickBot="1">
      <c r="A9376" s="315" t="e">
        <v>#N/A</v>
      </c>
      <c r="B9376" s="317"/>
      <c r="C9376" s="119" t="s">
        <v>1306</v>
      </c>
    </row>
    <row r="9377" spans="1:3" s="1" customFormat="1" ht="13.5" thickBot="1">
      <c r="A9377" s="315" t="e">
        <v>#N/A</v>
      </c>
      <c r="B9377" s="317"/>
      <c r="C9377" s="120" t="s">
        <v>3663</v>
      </c>
    </row>
    <row r="9378" spans="1:3" s="1" customFormat="1" ht="13.5" thickBot="1">
      <c r="A9378" s="315" t="e">
        <v>#N/A</v>
      </c>
      <c r="B9378" s="317"/>
      <c r="C9378" s="313" t="s">
        <v>3664</v>
      </c>
    </row>
    <row r="9379" spans="1:3" s="1" customFormat="1" ht="13.5" thickBot="1">
      <c r="A9379" s="315" t="e">
        <v>#N/A</v>
      </c>
      <c r="B9379" s="317"/>
      <c r="C9379" s="313"/>
    </row>
    <row r="9380" spans="1:3" s="1" customFormat="1" ht="13.5" thickBot="1">
      <c r="A9380" s="315" t="e">
        <v>#N/A</v>
      </c>
      <c r="B9380" s="317"/>
      <c r="C9380" s="120" t="s">
        <v>1354</v>
      </c>
    </row>
    <row r="9381" spans="1:3" s="1" customFormat="1" ht="13.5" thickBot="1">
      <c r="A9381" s="315" t="e">
        <v>#N/A</v>
      </c>
      <c r="B9381" s="317"/>
      <c r="C9381" s="119" t="s">
        <v>1355</v>
      </c>
    </row>
    <row r="9382" spans="1:3" s="1" customFormat="1" ht="64.5" thickBot="1">
      <c r="A9382" s="315" t="e">
        <v>#VALUE!</v>
      </c>
      <c r="B9382" s="317"/>
      <c r="C9382" s="120" t="s">
        <v>3673</v>
      </c>
    </row>
    <row r="9383" spans="1:3" s="1" customFormat="1" ht="13.5" thickBot="1">
      <c r="A9383" s="315" t="e">
        <v>#N/A</v>
      </c>
      <c r="B9383" s="317"/>
      <c r="C9383" s="119" t="s">
        <v>1357</v>
      </c>
    </row>
    <row r="9384" spans="1:3" s="1" customFormat="1" ht="39" thickBot="1">
      <c r="A9384" s="315" t="e">
        <v>#VALUE!</v>
      </c>
      <c r="B9384" s="319"/>
      <c r="C9384" s="121" t="s">
        <v>1358</v>
      </c>
    </row>
    <row r="9385" spans="1:3" s="1" customFormat="1" ht="13.5" thickBot="1">
      <c r="A9385" s="315" t="s">
        <v>1229</v>
      </c>
      <c r="B9385" s="316" t="s">
        <v>28</v>
      </c>
      <c r="C9385" s="122" t="s">
        <v>1230</v>
      </c>
    </row>
    <row r="9386" spans="1:3" s="1" customFormat="1" ht="64.5" thickBot="1">
      <c r="A9386" s="315" t="e">
        <v>#VALUE!</v>
      </c>
      <c r="B9386" s="317"/>
      <c r="C9386" s="129" t="s">
        <v>3687</v>
      </c>
    </row>
    <row r="9387" spans="1:3" s="1" customFormat="1" ht="51.75" thickBot="1">
      <c r="A9387" s="315" t="e">
        <v>#VALUE!</v>
      </c>
      <c r="B9387" s="317"/>
      <c r="C9387" s="129" t="s">
        <v>3688</v>
      </c>
    </row>
    <row r="9388" spans="1:3" s="1" customFormat="1" ht="77.25" thickBot="1">
      <c r="A9388" s="315" t="e">
        <v>#VALUE!</v>
      </c>
      <c r="B9388" s="317"/>
      <c r="C9388" s="129" t="s">
        <v>3689</v>
      </c>
    </row>
    <row r="9389" spans="1:3" s="1" customFormat="1" ht="13.5" thickBot="1">
      <c r="A9389" s="315" t="e">
        <v>#N/A</v>
      </c>
      <c r="B9389" s="317"/>
      <c r="C9389" s="119" t="s">
        <v>1346</v>
      </c>
    </row>
    <row r="9390" spans="1:3" s="1" customFormat="1" ht="51.75" thickBot="1">
      <c r="A9390" s="315" t="e">
        <v>#VALUE!</v>
      </c>
      <c r="B9390" s="317"/>
      <c r="C9390" s="120" t="s">
        <v>1347</v>
      </c>
    </row>
    <row r="9391" spans="1:3" s="1" customFormat="1" ht="13.5" thickBot="1">
      <c r="A9391" s="315" t="e">
        <v>#VALUE!</v>
      </c>
      <c r="B9391" s="317"/>
      <c r="C9391" s="313" t="s">
        <v>1348</v>
      </c>
    </row>
    <row r="9392" spans="1:3" s="1" customFormat="1" ht="13.5" thickBot="1">
      <c r="A9392" s="315" t="e">
        <v>#N/A</v>
      </c>
      <c r="B9392" s="317"/>
      <c r="C9392" s="313"/>
    </row>
    <row r="9393" spans="1:3" s="1" customFormat="1" ht="13.5" thickBot="1">
      <c r="A9393" s="315" t="e">
        <v>#N/A</v>
      </c>
      <c r="B9393" s="317"/>
      <c r="C9393" s="313"/>
    </row>
    <row r="9394" spans="1:3" s="1" customFormat="1" ht="13.5" thickBot="1">
      <c r="A9394" s="315" t="e">
        <v>#N/A</v>
      </c>
      <c r="B9394" s="317"/>
      <c r="C9394" s="313"/>
    </row>
    <row r="9395" spans="1:3" s="1" customFormat="1" ht="13.5" thickBot="1">
      <c r="A9395" s="315" t="e">
        <v>#N/A</v>
      </c>
      <c r="B9395" s="317"/>
      <c r="C9395" s="313"/>
    </row>
    <row r="9396" spans="1:3" s="1" customFormat="1" ht="26.25" thickBot="1">
      <c r="A9396" s="315" t="e">
        <v>#N/A</v>
      </c>
      <c r="B9396" s="317"/>
      <c r="C9396" s="120" t="s">
        <v>1350</v>
      </c>
    </row>
    <row r="9397" spans="1:3" s="1" customFormat="1" ht="13.5" thickBot="1">
      <c r="A9397" s="315" t="e">
        <v>#N/A</v>
      </c>
      <c r="B9397" s="317"/>
      <c r="C9397" s="119" t="s">
        <v>1306</v>
      </c>
    </row>
    <row r="9398" spans="1:3" s="1" customFormat="1" ht="13.5" thickBot="1">
      <c r="A9398" s="315" t="e">
        <v>#N/A</v>
      </c>
      <c r="B9398" s="317"/>
      <c r="C9398" s="120" t="s">
        <v>3663</v>
      </c>
    </row>
    <row r="9399" spans="1:3" s="1" customFormat="1" ht="13.5" thickBot="1">
      <c r="A9399" s="315" t="e">
        <v>#N/A</v>
      </c>
      <c r="B9399" s="317"/>
      <c r="C9399" s="313" t="s">
        <v>3664</v>
      </c>
    </row>
    <row r="9400" spans="1:3" s="1" customFormat="1" ht="13.5" thickBot="1">
      <c r="A9400" s="315" t="e">
        <v>#N/A</v>
      </c>
      <c r="B9400" s="317"/>
      <c r="C9400" s="313"/>
    </row>
    <row r="9401" spans="1:3" s="1" customFormat="1" ht="13.5" thickBot="1">
      <c r="A9401" s="315" t="e">
        <v>#N/A</v>
      </c>
      <c r="B9401" s="317"/>
      <c r="C9401" s="120" t="s">
        <v>1354</v>
      </c>
    </row>
    <row r="9402" spans="1:3" s="1" customFormat="1" ht="13.5" thickBot="1">
      <c r="A9402" s="315" t="e">
        <v>#N/A</v>
      </c>
      <c r="B9402" s="317"/>
      <c r="C9402" s="119" t="s">
        <v>1355</v>
      </c>
    </row>
    <row r="9403" spans="1:3" s="1" customFormat="1" ht="64.5" thickBot="1">
      <c r="A9403" s="315" t="e">
        <v>#VALUE!</v>
      </c>
      <c r="B9403" s="317"/>
      <c r="C9403" s="120" t="s">
        <v>3665</v>
      </c>
    </row>
    <row r="9404" spans="1:3" s="1" customFormat="1" ht="13.5" thickBot="1">
      <c r="A9404" s="315" t="e">
        <v>#N/A</v>
      </c>
      <c r="B9404" s="317"/>
      <c r="C9404" s="119" t="s">
        <v>1357</v>
      </c>
    </row>
    <row r="9405" spans="1:3" s="1" customFormat="1" ht="39" thickBot="1">
      <c r="A9405" s="315" t="e">
        <v>#VALUE!</v>
      </c>
      <c r="B9405" s="319"/>
      <c r="C9405" s="121" t="s">
        <v>1358</v>
      </c>
    </row>
    <row r="9406" spans="1:3" s="1" customFormat="1" ht="13.5" thickBot="1">
      <c r="A9406" s="315" t="s">
        <v>1231</v>
      </c>
      <c r="B9406" s="316" t="s">
        <v>28</v>
      </c>
      <c r="C9406" s="122" t="s">
        <v>1232</v>
      </c>
    </row>
    <row r="9407" spans="1:3" s="1" customFormat="1" ht="64.5" thickBot="1">
      <c r="A9407" s="315" t="e">
        <v>#VALUE!</v>
      </c>
      <c r="B9407" s="317"/>
      <c r="C9407" s="129" t="s">
        <v>3690</v>
      </c>
    </row>
    <row r="9408" spans="1:3" s="1" customFormat="1" ht="51.75" thickBot="1">
      <c r="A9408" s="315" t="e">
        <v>#VALUE!</v>
      </c>
      <c r="B9408" s="317"/>
      <c r="C9408" s="129" t="s">
        <v>3688</v>
      </c>
    </row>
    <row r="9409" spans="1:3" s="1" customFormat="1" ht="77.25" thickBot="1">
      <c r="A9409" s="315" t="e">
        <v>#VALUE!</v>
      </c>
      <c r="B9409" s="317"/>
      <c r="C9409" s="129" t="s">
        <v>3689</v>
      </c>
    </row>
    <row r="9410" spans="1:3" s="1" customFormat="1" ht="13.5" thickBot="1">
      <c r="A9410" s="315" t="e">
        <v>#N/A</v>
      </c>
      <c r="B9410" s="317"/>
      <c r="C9410" s="119" t="s">
        <v>1346</v>
      </c>
    </row>
    <row r="9411" spans="1:3" s="1" customFormat="1" ht="51.75" thickBot="1">
      <c r="A9411" s="315" t="e">
        <v>#VALUE!</v>
      </c>
      <c r="B9411" s="317"/>
      <c r="C9411" s="120" t="s">
        <v>1347</v>
      </c>
    </row>
    <row r="9412" spans="1:3" s="1" customFormat="1" ht="64.5" thickBot="1">
      <c r="A9412" s="315" t="e">
        <v>#VALUE!</v>
      </c>
      <c r="B9412" s="317"/>
      <c r="C9412" s="120" t="s">
        <v>1348</v>
      </c>
    </row>
    <row r="9413" spans="1:3" s="1" customFormat="1" ht="26.25" thickBot="1">
      <c r="A9413" s="315" t="e">
        <v>#N/A</v>
      </c>
      <c r="B9413" s="317"/>
      <c r="C9413" s="125" t="s">
        <v>1349</v>
      </c>
    </row>
    <row r="9414" spans="1:3" s="1" customFormat="1" ht="26.25" thickBot="1">
      <c r="A9414" s="315" t="e">
        <v>#N/A</v>
      </c>
      <c r="B9414" s="317"/>
      <c r="C9414" s="120" t="s">
        <v>1350</v>
      </c>
    </row>
    <row r="9415" spans="1:3" s="1" customFormat="1" ht="13.5" thickBot="1">
      <c r="A9415" s="315" t="e">
        <v>#N/A</v>
      </c>
      <c r="B9415" s="317"/>
      <c r="C9415" s="119" t="s">
        <v>1306</v>
      </c>
    </row>
    <row r="9416" spans="1:3" s="1" customFormat="1" ht="13.5" thickBot="1">
      <c r="A9416" s="315" t="e">
        <v>#N/A</v>
      </c>
      <c r="B9416" s="317"/>
      <c r="C9416" s="120" t="s">
        <v>3663</v>
      </c>
    </row>
    <row r="9417" spans="1:3" s="1" customFormat="1" ht="13.5" thickBot="1">
      <c r="A9417" s="315" t="e">
        <v>#N/A</v>
      </c>
      <c r="B9417" s="317"/>
      <c r="C9417" s="313" t="s">
        <v>3664</v>
      </c>
    </row>
    <row r="9418" spans="1:3" s="1" customFormat="1" ht="13.5" thickBot="1">
      <c r="A9418" s="315" t="e">
        <v>#N/A</v>
      </c>
      <c r="B9418" s="317"/>
      <c r="C9418" s="313"/>
    </row>
    <row r="9419" spans="1:3" s="1" customFormat="1" ht="13.5" thickBot="1">
      <c r="A9419" s="315" t="e">
        <v>#N/A</v>
      </c>
      <c r="B9419" s="317"/>
      <c r="C9419" s="120" t="s">
        <v>1354</v>
      </c>
    </row>
    <row r="9420" spans="1:3" s="1" customFormat="1" ht="13.5" thickBot="1">
      <c r="A9420" s="315" t="e">
        <v>#N/A</v>
      </c>
      <c r="B9420" s="317"/>
      <c r="C9420" s="119" t="s">
        <v>1355</v>
      </c>
    </row>
    <row r="9421" spans="1:3" s="1" customFormat="1" ht="64.5" thickBot="1">
      <c r="A9421" s="315" t="e">
        <v>#VALUE!</v>
      </c>
      <c r="B9421" s="317"/>
      <c r="C9421" s="120" t="s">
        <v>3665</v>
      </c>
    </row>
    <row r="9422" spans="1:3" s="1" customFormat="1" ht="13.5" thickBot="1">
      <c r="A9422" s="315" t="e">
        <v>#N/A</v>
      </c>
      <c r="B9422" s="317"/>
      <c r="C9422" s="119" t="s">
        <v>1357</v>
      </c>
    </row>
    <row r="9423" spans="1:3" s="1" customFormat="1" ht="39" thickBot="1">
      <c r="A9423" s="315" t="e">
        <v>#VALUE!</v>
      </c>
      <c r="B9423" s="318"/>
      <c r="C9423" s="121" t="s">
        <v>1358</v>
      </c>
    </row>
    <row r="9424" spans="1:3" s="1" customFormat="1" ht="13.5" thickBot="1">
      <c r="A9424" s="315" t="s">
        <v>1233</v>
      </c>
      <c r="B9424" s="316" t="s">
        <v>28</v>
      </c>
      <c r="C9424" s="124" t="s">
        <v>1234</v>
      </c>
    </row>
    <row r="9425" spans="1:3" s="1" customFormat="1" ht="13.5" thickBot="1">
      <c r="A9425" s="315" t="e">
        <v>#N/A</v>
      </c>
      <c r="B9425" s="317"/>
      <c r="C9425" s="129" t="s">
        <v>3691</v>
      </c>
    </row>
    <row r="9426" spans="1:3" s="1" customFormat="1" ht="13.5" thickBot="1">
      <c r="A9426" s="315" t="e">
        <v>#N/A</v>
      </c>
      <c r="B9426" s="317"/>
      <c r="C9426" s="129" t="s">
        <v>3692</v>
      </c>
    </row>
    <row r="9427" spans="1:3" s="1" customFormat="1" ht="13.5" thickBot="1">
      <c r="A9427" s="315" t="e">
        <v>#N/A</v>
      </c>
      <c r="B9427" s="317"/>
      <c r="C9427" s="129" t="s">
        <v>3693</v>
      </c>
    </row>
    <row r="9428" spans="1:3" s="1" customFormat="1" ht="13.5" thickBot="1">
      <c r="A9428" s="315" t="e">
        <v>#N/A</v>
      </c>
      <c r="B9428" s="317"/>
      <c r="C9428" s="129" t="s">
        <v>3694</v>
      </c>
    </row>
    <row r="9429" spans="1:3" s="1" customFormat="1" ht="13.5" thickBot="1">
      <c r="A9429" s="315" t="e">
        <v>#N/A</v>
      </c>
      <c r="B9429" s="317"/>
      <c r="C9429" s="129" t="s">
        <v>3695</v>
      </c>
    </row>
    <row r="9430" spans="1:3" s="1" customFormat="1" ht="13.5" thickBot="1">
      <c r="A9430" s="315" t="e">
        <v>#N/A</v>
      </c>
      <c r="B9430" s="317"/>
      <c r="C9430" s="129" t="s">
        <v>3696</v>
      </c>
    </row>
    <row r="9431" spans="1:3" s="1" customFormat="1" ht="13.5" thickBot="1">
      <c r="A9431" s="315" t="e">
        <v>#N/A</v>
      </c>
      <c r="B9431" s="317"/>
      <c r="C9431" s="129" t="s">
        <v>3697</v>
      </c>
    </row>
    <row r="9432" spans="1:3" s="1" customFormat="1" ht="13.5" thickBot="1">
      <c r="A9432" s="315" t="e">
        <v>#N/A</v>
      </c>
      <c r="B9432" s="317"/>
      <c r="C9432" s="129" t="s">
        <v>3698</v>
      </c>
    </row>
    <row r="9433" spans="1:3" s="1" customFormat="1" ht="13.5" thickBot="1">
      <c r="A9433" s="315" t="e">
        <v>#N/A</v>
      </c>
      <c r="B9433" s="317"/>
      <c r="C9433" s="129" t="s">
        <v>3699</v>
      </c>
    </row>
    <row r="9434" spans="1:3" s="1" customFormat="1" ht="13.5" thickBot="1">
      <c r="A9434" s="315" t="e">
        <v>#N/A</v>
      </c>
      <c r="B9434" s="317"/>
      <c r="C9434" s="129" t="s">
        <v>3700</v>
      </c>
    </row>
    <row r="9435" spans="1:3" s="1" customFormat="1" ht="13.5" thickBot="1">
      <c r="A9435" s="315" t="e">
        <v>#N/A</v>
      </c>
      <c r="B9435" s="317"/>
      <c r="C9435" s="129" t="s">
        <v>3701</v>
      </c>
    </row>
    <row r="9436" spans="1:3" s="1" customFormat="1" ht="13.5" thickBot="1">
      <c r="A9436" s="315" t="e">
        <v>#N/A</v>
      </c>
      <c r="B9436" s="317"/>
      <c r="C9436" s="119" t="s">
        <v>1346</v>
      </c>
    </row>
    <row r="9437" spans="1:3" s="1" customFormat="1" ht="51.75" thickBot="1">
      <c r="A9437" s="315" t="e">
        <v>#VALUE!</v>
      </c>
      <c r="B9437" s="317"/>
      <c r="C9437" s="120" t="s">
        <v>1347</v>
      </c>
    </row>
    <row r="9438" spans="1:3" s="1" customFormat="1" ht="13.5" thickBot="1">
      <c r="A9438" s="315" t="e">
        <v>#VALUE!</v>
      </c>
      <c r="B9438" s="317"/>
      <c r="C9438" s="313" t="s">
        <v>1348</v>
      </c>
    </row>
    <row r="9439" spans="1:3" s="1" customFormat="1" ht="13.5" thickBot="1">
      <c r="A9439" s="315" t="e">
        <v>#N/A</v>
      </c>
      <c r="B9439" s="317"/>
      <c r="C9439" s="313"/>
    </row>
    <row r="9440" spans="1:3" s="1" customFormat="1" ht="13.5" thickBot="1">
      <c r="A9440" s="315" t="e">
        <v>#N/A</v>
      </c>
      <c r="B9440" s="317"/>
      <c r="C9440" s="313"/>
    </row>
    <row r="9441" spans="1:3" s="1" customFormat="1" ht="13.5" thickBot="1">
      <c r="A9441" s="315" t="e">
        <v>#N/A</v>
      </c>
      <c r="B9441" s="317"/>
      <c r="C9441" s="313"/>
    </row>
    <row r="9442" spans="1:3" s="1" customFormat="1" ht="13.5" thickBot="1">
      <c r="A9442" s="315" t="e">
        <v>#N/A</v>
      </c>
      <c r="B9442" s="317"/>
      <c r="C9442" s="313"/>
    </row>
    <row r="9443" spans="1:3" s="1" customFormat="1" ht="26.25" thickBot="1">
      <c r="A9443" s="315" t="e">
        <v>#N/A</v>
      </c>
      <c r="B9443" s="317"/>
      <c r="C9443" s="120" t="s">
        <v>1350</v>
      </c>
    </row>
    <row r="9444" spans="1:3" s="1" customFormat="1" ht="13.5" thickBot="1">
      <c r="A9444" s="315" t="e">
        <v>#N/A</v>
      </c>
      <c r="B9444" s="317"/>
      <c r="C9444" s="119" t="s">
        <v>1306</v>
      </c>
    </row>
    <row r="9445" spans="1:3" s="1" customFormat="1" ht="13.5" thickBot="1">
      <c r="A9445" s="315" t="e">
        <v>#N/A</v>
      </c>
      <c r="B9445" s="317"/>
      <c r="C9445" s="120" t="s">
        <v>3663</v>
      </c>
    </row>
    <row r="9446" spans="1:3" s="1" customFormat="1" ht="13.5" thickBot="1">
      <c r="A9446" s="315" t="e">
        <v>#N/A</v>
      </c>
      <c r="B9446" s="317"/>
      <c r="C9446" s="313" t="s">
        <v>3664</v>
      </c>
    </row>
    <row r="9447" spans="1:3" s="1" customFormat="1" ht="13.5" thickBot="1">
      <c r="A9447" s="315" t="e">
        <v>#N/A</v>
      </c>
      <c r="B9447" s="317"/>
      <c r="C9447" s="313"/>
    </row>
    <row r="9448" spans="1:3" s="1" customFormat="1" ht="13.5" thickBot="1">
      <c r="A9448" s="315" t="e">
        <v>#N/A</v>
      </c>
      <c r="B9448" s="317"/>
      <c r="C9448" s="120" t="s">
        <v>1354</v>
      </c>
    </row>
    <row r="9449" spans="1:3" s="1" customFormat="1" ht="13.5" thickBot="1">
      <c r="A9449" s="315" t="e">
        <v>#N/A</v>
      </c>
      <c r="B9449" s="317"/>
      <c r="C9449" s="119" t="s">
        <v>1355</v>
      </c>
    </row>
    <row r="9450" spans="1:3" s="1" customFormat="1" ht="64.5" thickBot="1">
      <c r="A9450" s="315" t="e">
        <v>#VALUE!</v>
      </c>
      <c r="B9450" s="317"/>
      <c r="C9450" s="120" t="s">
        <v>3665</v>
      </c>
    </row>
    <row r="9451" spans="1:3" s="1" customFormat="1" ht="13.5" thickBot="1">
      <c r="A9451" s="315" t="e">
        <v>#N/A</v>
      </c>
      <c r="B9451" s="317"/>
      <c r="C9451" s="119" t="s">
        <v>1357</v>
      </c>
    </row>
    <row r="9452" spans="1:3" s="1" customFormat="1" ht="39" thickBot="1">
      <c r="A9452" s="315" t="e">
        <v>#VALUE!</v>
      </c>
      <c r="B9452" s="318"/>
      <c r="C9452" s="121" t="s">
        <v>1358</v>
      </c>
    </row>
    <row r="9453" spans="1:3" s="1" customFormat="1" ht="13.5" thickBot="1">
      <c r="A9453" s="315" t="s">
        <v>1235</v>
      </c>
      <c r="B9453" s="316" t="s">
        <v>28</v>
      </c>
      <c r="C9453" s="122" t="s">
        <v>1236</v>
      </c>
    </row>
    <row r="9454" spans="1:3" s="1" customFormat="1" ht="13.5" customHeight="1" thickBot="1">
      <c r="A9454" s="315" t="e">
        <v>#VALUE!</v>
      </c>
      <c r="B9454" s="317"/>
      <c r="C9454" s="321" t="s">
        <v>3702</v>
      </c>
    </row>
    <row r="9455" spans="1:3" s="1" customFormat="1" ht="13.5" thickBot="1">
      <c r="A9455" s="315" t="e">
        <v>#N/A</v>
      </c>
      <c r="B9455" s="317"/>
      <c r="C9455" s="322"/>
    </row>
    <row r="9456" spans="1:3" s="1" customFormat="1" ht="13.5" thickBot="1">
      <c r="A9456" s="315" t="e">
        <v>#N/A</v>
      </c>
      <c r="B9456" s="317"/>
      <c r="C9456" s="322"/>
    </row>
    <row r="9457" spans="1:3" s="1" customFormat="1" ht="13.5" thickBot="1">
      <c r="A9457" s="315" t="e">
        <v>#N/A</v>
      </c>
      <c r="B9457" s="317"/>
      <c r="C9457" s="322"/>
    </row>
    <row r="9458" spans="1:3" s="1" customFormat="1" ht="13.5" thickBot="1">
      <c r="A9458" s="315" t="e">
        <v>#N/A</v>
      </c>
      <c r="B9458" s="317"/>
      <c r="C9458" s="322"/>
    </row>
    <row r="9459" spans="1:3" s="1" customFormat="1" ht="13.5" thickBot="1">
      <c r="A9459" s="315" t="e">
        <v>#N/A</v>
      </c>
      <c r="B9459" s="317"/>
      <c r="C9459" s="322"/>
    </row>
    <row r="9460" spans="1:3" s="1" customFormat="1" ht="13.5" thickBot="1">
      <c r="A9460" s="315" t="e">
        <v>#N/A</v>
      </c>
      <c r="B9460" s="317"/>
      <c r="C9460" s="322"/>
    </row>
    <row r="9461" spans="1:3" s="1" customFormat="1" ht="13.5" thickBot="1">
      <c r="A9461" s="315" t="e">
        <v>#N/A</v>
      </c>
      <c r="B9461" s="317"/>
      <c r="C9461" s="322"/>
    </row>
    <row r="9462" spans="1:3" s="1" customFormat="1" ht="13.5" thickBot="1">
      <c r="A9462" s="315" t="e">
        <v>#N/A</v>
      </c>
      <c r="B9462" s="317"/>
      <c r="C9462" s="322"/>
    </row>
    <row r="9463" spans="1:3" s="1" customFormat="1" ht="13.5" thickBot="1">
      <c r="A9463" s="315" t="e">
        <v>#N/A</v>
      </c>
      <c r="B9463" s="317"/>
      <c r="C9463" s="322"/>
    </row>
    <row r="9464" spans="1:3" s="1" customFormat="1" ht="13.5" thickBot="1">
      <c r="A9464" s="315" t="e">
        <v>#N/A</v>
      </c>
      <c r="B9464" s="317"/>
      <c r="C9464" s="322"/>
    </row>
    <row r="9465" spans="1:3" s="1" customFormat="1" ht="13.5" thickBot="1">
      <c r="A9465" s="315" t="e">
        <v>#N/A</v>
      </c>
      <c r="B9465" s="317"/>
      <c r="C9465" s="322"/>
    </row>
    <row r="9466" spans="1:3" s="1" customFormat="1" ht="13.5" thickBot="1">
      <c r="A9466" s="315" t="e">
        <v>#N/A</v>
      </c>
      <c r="B9466" s="317"/>
      <c r="C9466" s="322"/>
    </row>
    <row r="9467" spans="1:3" s="1" customFormat="1" ht="13.5" thickBot="1">
      <c r="A9467" s="315" t="e">
        <v>#N/A</v>
      </c>
      <c r="B9467" s="317"/>
      <c r="C9467" s="322"/>
    </row>
    <row r="9468" spans="1:3" s="1" customFormat="1" ht="13.5" thickBot="1">
      <c r="A9468" s="315" t="e">
        <v>#N/A</v>
      </c>
      <c r="B9468" s="317"/>
      <c r="C9468" s="322"/>
    </row>
    <row r="9469" spans="1:3" s="1" customFormat="1" ht="13.5" thickBot="1">
      <c r="A9469" s="315" t="e">
        <v>#N/A</v>
      </c>
      <c r="B9469" s="317"/>
      <c r="C9469" s="322"/>
    </row>
    <row r="9470" spans="1:3" s="1" customFormat="1" ht="13.5" thickBot="1">
      <c r="A9470" s="315" t="e">
        <v>#N/A</v>
      </c>
      <c r="B9470" s="317"/>
      <c r="C9470" s="322"/>
    </row>
    <row r="9471" spans="1:3" s="1" customFormat="1" ht="13.5" thickBot="1">
      <c r="A9471" s="315" t="e">
        <v>#N/A</v>
      </c>
      <c r="B9471" s="317"/>
      <c r="C9471" s="322"/>
    </row>
    <row r="9472" spans="1:3" s="1" customFormat="1" ht="13.5" thickBot="1">
      <c r="A9472" s="315" t="e">
        <v>#N/A</v>
      </c>
      <c r="B9472" s="317"/>
      <c r="C9472" s="322"/>
    </row>
    <row r="9473" spans="1:3" s="1" customFormat="1" ht="13.5" thickBot="1">
      <c r="A9473" s="315" t="e">
        <v>#N/A</v>
      </c>
      <c r="B9473" s="317"/>
      <c r="C9473" s="322"/>
    </row>
    <row r="9474" spans="1:3" s="1" customFormat="1" ht="13.5" thickBot="1">
      <c r="A9474" s="315" t="e">
        <v>#N/A</v>
      </c>
      <c r="B9474" s="317"/>
      <c r="C9474" s="322"/>
    </row>
    <row r="9475" spans="1:3" s="1" customFormat="1" ht="13.5" thickBot="1">
      <c r="A9475" s="315" t="e">
        <v>#N/A</v>
      </c>
      <c r="B9475" s="317"/>
      <c r="C9475" s="322"/>
    </row>
    <row r="9476" spans="1:3" s="1" customFormat="1" ht="13.5" thickBot="1">
      <c r="A9476" s="315" t="e">
        <v>#N/A</v>
      </c>
      <c r="B9476" s="317"/>
      <c r="C9476" s="322"/>
    </row>
    <row r="9477" spans="1:3" s="1" customFormat="1" ht="13.5" thickBot="1">
      <c r="A9477" s="315" t="e">
        <v>#N/A</v>
      </c>
      <c r="B9477" s="317"/>
      <c r="C9477" s="322"/>
    </row>
    <row r="9478" spans="1:3" s="1" customFormat="1" ht="13.5" thickBot="1">
      <c r="A9478" s="315" t="e">
        <v>#N/A</v>
      </c>
      <c r="B9478" s="317"/>
      <c r="C9478" s="322"/>
    </row>
    <row r="9479" spans="1:3" s="1" customFormat="1" ht="17.25" customHeight="1" thickBot="1">
      <c r="A9479" s="315" t="e">
        <v>#N/A</v>
      </c>
      <c r="B9479" s="317"/>
      <c r="C9479" s="322"/>
    </row>
    <row r="9480" spans="1:3" s="1" customFormat="1" ht="13.5" thickBot="1">
      <c r="A9480" s="315" t="e">
        <v>#N/A</v>
      </c>
      <c r="B9480" s="317"/>
      <c r="C9480" s="119" t="s">
        <v>1346</v>
      </c>
    </row>
    <row r="9481" spans="1:3" s="1" customFormat="1" ht="51.75" thickBot="1">
      <c r="A9481" s="315" t="e">
        <v>#VALUE!</v>
      </c>
      <c r="B9481" s="317"/>
      <c r="C9481" s="120" t="s">
        <v>1347</v>
      </c>
    </row>
    <row r="9482" spans="1:3" s="1" customFormat="1" ht="13.5" thickBot="1">
      <c r="A9482" s="315" t="e">
        <v>#VALUE!</v>
      </c>
      <c r="B9482" s="317"/>
      <c r="C9482" s="313" t="s">
        <v>1348</v>
      </c>
    </row>
    <row r="9483" spans="1:3" s="1" customFormat="1" ht="13.5" thickBot="1">
      <c r="A9483" s="315" t="e">
        <v>#N/A</v>
      </c>
      <c r="B9483" s="317"/>
      <c r="C9483" s="313"/>
    </row>
    <row r="9484" spans="1:3" s="1" customFormat="1" ht="13.5" thickBot="1">
      <c r="A9484" s="315" t="e">
        <v>#N/A</v>
      </c>
      <c r="B9484" s="317"/>
      <c r="C9484" s="313"/>
    </row>
    <row r="9485" spans="1:3" s="1" customFormat="1" ht="13.5" thickBot="1">
      <c r="A9485" s="315" t="e">
        <v>#N/A</v>
      </c>
      <c r="B9485" s="317"/>
      <c r="C9485" s="313"/>
    </row>
    <row r="9486" spans="1:3" s="1" customFormat="1" ht="13.5" thickBot="1">
      <c r="A9486" s="315" t="e">
        <v>#N/A</v>
      </c>
      <c r="B9486" s="317"/>
      <c r="C9486" s="313"/>
    </row>
    <row r="9487" spans="1:3" s="1" customFormat="1" ht="26.25" thickBot="1">
      <c r="A9487" s="315" t="e">
        <v>#N/A</v>
      </c>
      <c r="B9487" s="317"/>
      <c r="C9487" s="120" t="s">
        <v>1350</v>
      </c>
    </row>
    <row r="9488" spans="1:3" s="1" customFormat="1" ht="13.5" thickBot="1">
      <c r="A9488" s="315" t="e">
        <v>#N/A</v>
      </c>
      <c r="B9488" s="317"/>
      <c r="C9488" s="119" t="s">
        <v>1306</v>
      </c>
    </row>
    <row r="9489" spans="1:3" s="1" customFormat="1" ht="13.5" thickBot="1">
      <c r="A9489" s="315" t="e">
        <v>#N/A</v>
      </c>
      <c r="B9489" s="317"/>
      <c r="C9489" s="120" t="s">
        <v>3663</v>
      </c>
    </row>
    <row r="9490" spans="1:3" s="1" customFormat="1" ht="13.5" thickBot="1">
      <c r="A9490" s="315" t="e">
        <v>#N/A</v>
      </c>
      <c r="B9490" s="317"/>
      <c r="C9490" s="313" t="s">
        <v>3664</v>
      </c>
    </row>
    <row r="9491" spans="1:3" s="1" customFormat="1" ht="13.5" thickBot="1">
      <c r="A9491" s="315" t="e">
        <v>#N/A</v>
      </c>
      <c r="B9491" s="317"/>
      <c r="C9491" s="313"/>
    </row>
    <row r="9492" spans="1:3" s="1" customFormat="1" ht="13.5" thickBot="1">
      <c r="A9492" s="315" t="e">
        <v>#N/A</v>
      </c>
      <c r="B9492" s="317"/>
      <c r="C9492" s="120" t="s">
        <v>1354</v>
      </c>
    </row>
    <row r="9493" spans="1:3" s="1" customFormat="1" ht="13.5" thickBot="1">
      <c r="A9493" s="315" t="e">
        <v>#N/A</v>
      </c>
      <c r="B9493" s="317"/>
      <c r="C9493" s="119" t="s">
        <v>1355</v>
      </c>
    </row>
    <row r="9494" spans="1:3" s="1" customFormat="1" ht="64.5" thickBot="1">
      <c r="A9494" s="315" t="e">
        <v>#VALUE!</v>
      </c>
      <c r="B9494" s="317"/>
      <c r="C9494" s="120" t="s">
        <v>3665</v>
      </c>
    </row>
    <row r="9495" spans="1:3" s="1" customFormat="1" ht="13.5" thickBot="1">
      <c r="A9495" s="315" t="e">
        <v>#N/A</v>
      </c>
      <c r="B9495" s="317"/>
      <c r="C9495" s="119" t="s">
        <v>1357</v>
      </c>
    </row>
    <row r="9496" spans="1:3" s="1" customFormat="1" ht="39" thickBot="1">
      <c r="A9496" s="315" t="e">
        <v>#VALUE!</v>
      </c>
      <c r="B9496" s="319"/>
      <c r="C9496" s="121" t="s">
        <v>1358</v>
      </c>
    </row>
    <row r="9497" spans="1:3" s="1" customFormat="1" ht="26.25" thickBot="1">
      <c r="A9497" s="315" t="s">
        <v>1237</v>
      </c>
      <c r="B9497" s="316" t="s">
        <v>33</v>
      </c>
      <c r="C9497" s="122" t="s">
        <v>1238</v>
      </c>
    </row>
    <row r="9498" spans="1:3" s="1" customFormat="1" ht="13.5" thickBot="1">
      <c r="A9498" s="315" t="e">
        <v>#VALUE!</v>
      </c>
      <c r="B9498" s="317"/>
      <c r="C9498" s="323" t="s">
        <v>3703</v>
      </c>
    </row>
    <row r="9499" spans="1:3" s="1" customFormat="1" ht="13.5" thickBot="1">
      <c r="A9499" s="315" t="e">
        <v>#N/A</v>
      </c>
      <c r="B9499" s="317"/>
      <c r="C9499" s="324"/>
    </row>
    <row r="9500" spans="1:3" s="1" customFormat="1" ht="13.5" thickBot="1">
      <c r="A9500" s="315" t="e">
        <v>#N/A</v>
      </c>
      <c r="B9500" s="317"/>
      <c r="C9500" s="324"/>
    </row>
    <row r="9501" spans="1:3" s="1" customFormat="1" ht="13.5" thickBot="1">
      <c r="A9501" s="315" t="e">
        <v>#N/A</v>
      </c>
      <c r="B9501" s="317"/>
      <c r="C9501" s="324"/>
    </row>
    <row r="9502" spans="1:3" s="1" customFormat="1" ht="13.5" thickBot="1">
      <c r="A9502" s="315" t="e">
        <v>#N/A</v>
      </c>
      <c r="B9502" s="317"/>
      <c r="C9502" s="324"/>
    </row>
    <row r="9503" spans="1:3" s="1" customFormat="1" ht="13.5" thickBot="1">
      <c r="A9503" s="315" t="e">
        <v>#N/A</v>
      </c>
      <c r="B9503" s="317"/>
      <c r="C9503" s="324"/>
    </row>
    <row r="9504" spans="1:3" s="1" customFormat="1" ht="13.5" thickBot="1">
      <c r="A9504" s="315" t="e">
        <v>#N/A</v>
      </c>
      <c r="B9504" s="317"/>
      <c r="C9504" s="324"/>
    </row>
    <row r="9505" spans="1:3" s="1" customFormat="1" ht="13.5" thickBot="1">
      <c r="A9505" s="315" t="e">
        <v>#N/A</v>
      </c>
      <c r="B9505" s="317"/>
      <c r="C9505" s="324"/>
    </row>
    <row r="9506" spans="1:3" s="1" customFormat="1" ht="13.5" thickBot="1">
      <c r="A9506" s="315" t="e">
        <v>#N/A</v>
      </c>
      <c r="B9506" s="317"/>
      <c r="C9506" s="324"/>
    </row>
    <row r="9507" spans="1:3" s="1" customFormat="1" ht="13.5" thickBot="1">
      <c r="A9507" s="315" t="e">
        <v>#N/A</v>
      </c>
      <c r="B9507" s="317"/>
      <c r="C9507" s="324"/>
    </row>
    <row r="9508" spans="1:3" s="1" customFormat="1" ht="13.5" thickBot="1">
      <c r="A9508" s="315" t="e">
        <v>#N/A</v>
      </c>
      <c r="B9508" s="317"/>
      <c r="C9508" s="324"/>
    </row>
    <row r="9509" spans="1:3" s="1" customFormat="1" ht="13.5" thickBot="1">
      <c r="A9509" s="315" t="e">
        <v>#N/A</v>
      </c>
      <c r="B9509" s="317"/>
      <c r="C9509" s="324"/>
    </row>
    <row r="9510" spans="1:3" s="1" customFormat="1" ht="13.5" thickBot="1">
      <c r="A9510" s="315" t="e">
        <v>#N/A</v>
      </c>
      <c r="B9510" s="317"/>
      <c r="C9510" s="324"/>
    </row>
    <row r="9511" spans="1:3" s="1" customFormat="1" ht="13.5" thickBot="1">
      <c r="A9511" s="315" t="e">
        <v>#N/A</v>
      </c>
      <c r="B9511" s="317"/>
      <c r="C9511" s="324"/>
    </row>
    <row r="9512" spans="1:3" s="1" customFormat="1" ht="13.5" thickBot="1">
      <c r="A9512" s="315" t="e">
        <v>#N/A</v>
      </c>
      <c r="B9512" s="317"/>
      <c r="C9512" s="324"/>
    </row>
    <row r="9513" spans="1:3" s="1" customFormat="1" ht="13.5" thickBot="1">
      <c r="A9513" s="315" t="e">
        <v>#N/A</v>
      </c>
      <c r="B9513" s="317"/>
      <c r="C9513" s="324"/>
    </row>
    <row r="9514" spans="1:3" s="1" customFormat="1" ht="13.5" thickBot="1">
      <c r="A9514" s="315" t="e">
        <v>#N/A</v>
      </c>
      <c r="B9514" s="317"/>
      <c r="C9514" s="324"/>
    </row>
    <row r="9515" spans="1:3" s="1" customFormat="1" ht="13.5" thickBot="1">
      <c r="A9515" s="315" t="e">
        <v>#N/A</v>
      </c>
      <c r="B9515" s="317"/>
      <c r="C9515" s="324"/>
    </row>
    <row r="9516" spans="1:3" s="1" customFormat="1" ht="13.5" thickBot="1">
      <c r="A9516" s="315" t="e">
        <v>#N/A</v>
      </c>
      <c r="B9516" s="317"/>
      <c r="C9516" s="324"/>
    </row>
    <row r="9517" spans="1:3" s="1" customFormat="1" ht="13.5" thickBot="1">
      <c r="A9517" s="315" t="e">
        <v>#N/A</v>
      </c>
      <c r="B9517" s="317"/>
      <c r="C9517" s="324"/>
    </row>
    <row r="9518" spans="1:3" s="1" customFormat="1" ht="13.5" thickBot="1">
      <c r="A9518" s="315" t="e">
        <v>#N/A</v>
      </c>
      <c r="B9518" s="317"/>
      <c r="C9518" s="324"/>
    </row>
    <row r="9519" spans="1:3" s="1" customFormat="1" ht="13.5" thickBot="1">
      <c r="A9519" s="315" t="e">
        <v>#N/A</v>
      </c>
      <c r="B9519" s="317"/>
      <c r="C9519" s="324"/>
    </row>
    <row r="9520" spans="1:3" s="1" customFormat="1" ht="13.5" thickBot="1">
      <c r="A9520" s="315" t="e">
        <v>#N/A</v>
      </c>
      <c r="B9520" s="317"/>
      <c r="C9520" s="324"/>
    </row>
    <row r="9521" spans="1:3" s="1" customFormat="1" ht="13.5" thickBot="1">
      <c r="A9521" s="315" t="e">
        <v>#N/A</v>
      </c>
      <c r="B9521" s="317"/>
      <c r="C9521" s="119" t="s">
        <v>1346</v>
      </c>
    </row>
    <row r="9522" spans="1:3" s="1" customFormat="1" ht="51.75" thickBot="1">
      <c r="A9522" s="315" t="e">
        <v>#VALUE!</v>
      </c>
      <c r="B9522" s="317"/>
      <c r="C9522" s="120" t="s">
        <v>1347</v>
      </c>
    </row>
    <row r="9523" spans="1:3" s="1" customFormat="1" ht="13.5" thickBot="1">
      <c r="A9523" s="315" t="e">
        <v>#VALUE!</v>
      </c>
      <c r="B9523" s="317"/>
      <c r="C9523" s="313" t="s">
        <v>1348</v>
      </c>
    </row>
    <row r="9524" spans="1:3" s="1" customFormat="1" ht="13.5" thickBot="1">
      <c r="A9524" s="315" t="e">
        <v>#N/A</v>
      </c>
      <c r="B9524" s="317"/>
      <c r="C9524" s="313"/>
    </row>
    <row r="9525" spans="1:3" s="1" customFormat="1" ht="13.5" thickBot="1">
      <c r="A9525" s="315" t="e">
        <v>#N/A</v>
      </c>
      <c r="B9525" s="317"/>
      <c r="C9525" s="313"/>
    </row>
    <row r="9526" spans="1:3" s="1" customFormat="1" ht="13.5" thickBot="1">
      <c r="A9526" s="315" t="e">
        <v>#N/A</v>
      </c>
      <c r="B9526" s="317"/>
      <c r="C9526" s="313"/>
    </row>
    <row r="9527" spans="1:3" s="1" customFormat="1" ht="13.5" thickBot="1">
      <c r="A9527" s="315" t="e">
        <v>#N/A</v>
      </c>
      <c r="B9527" s="317"/>
      <c r="C9527" s="313"/>
    </row>
    <row r="9528" spans="1:3" s="1" customFormat="1" ht="26.25" thickBot="1">
      <c r="A9528" s="315" t="e">
        <v>#N/A</v>
      </c>
      <c r="B9528" s="317"/>
      <c r="C9528" s="120" t="s">
        <v>1350</v>
      </c>
    </row>
    <row r="9529" spans="1:3" s="1" customFormat="1" ht="13.5" thickBot="1">
      <c r="A9529" s="315" t="e">
        <v>#N/A</v>
      </c>
      <c r="B9529" s="317"/>
      <c r="C9529" s="119" t="s">
        <v>1306</v>
      </c>
    </row>
    <row r="9530" spans="1:3" s="1" customFormat="1" ht="13.5" thickBot="1">
      <c r="A9530" s="315" t="e">
        <v>#N/A</v>
      </c>
      <c r="B9530" s="317"/>
      <c r="C9530" s="120" t="s">
        <v>3663</v>
      </c>
    </row>
    <row r="9531" spans="1:3" s="1" customFormat="1" ht="13.5" thickBot="1">
      <c r="A9531" s="315" t="e">
        <v>#N/A</v>
      </c>
      <c r="B9531" s="317"/>
      <c r="C9531" s="313" t="s">
        <v>3664</v>
      </c>
    </row>
    <row r="9532" spans="1:3" s="1" customFormat="1" ht="13.5" thickBot="1">
      <c r="A9532" s="315" t="e">
        <v>#N/A</v>
      </c>
      <c r="B9532" s="317"/>
      <c r="C9532" s="313"/>
    </row>
    <row r="9533" spans="1:3" s="1" customFormat="1" ht="13.5" thickBot="1">
      <c r="A9533" s="315" t="e">
        <v>#N/A</v>
      </c>
      <c r="B9533" s="317"/>
      <c r="C9533" s="120" t="s">
        <v>1354</v>
      </c>
    </row>
    <row r="9534" spans="1:3" s="1" customFormat="1" ht="13.5" thickBot="1">
      <c r="A9534" s="315" t="e">
        <v>#N/A</v>
      </c>
      <c r="B9534" s="317"/>
      <c r="C9534" s="119" t="s">
        <v>1355</v>
      </c>
    </row>
    <row r="9535" spans="1:3" s="1" customFormat="1" ht="64.5" thickBot="1">
      <c r="A9535" s="315" t="e">
        <v>#VALUE!</v>
      </c>
      <c r="B9535" s="317"/>
      <c r="C9535" s="120" t="s">
        <v>3673</v>
      </c>
    </row>
    <row r="9536" spans="1:3" s="1" customFormat="1" ht="13.5" thickBot="1">
      <c r="A9536" s="315" t="e">
        <v>#N/A</v>
      </c>
      <c r="B9536" s="317"/>
      <c r="C9536" s="119" t="s">
        <v>1357</v>
      </c>
    </row>
    <row r="9537" spans="1:3" s="1" customFormat="1" ht="39" thickBot="1">
      <c r="A9537" s="315" t="e">
        <v>#VALUE!</v>
      </c>
      <c r="B9537" s="318"/>
      <c r="C9537" s="121" t="s">
        <v>1358</v>
      </c>
    </row>
    <row r="9538" spans="1:3" s="1" customFormat="1" ht="13.5" thickBot="1">
      <c r="A9538" s="315" t="s">
        <v>1239</v>
      </c>
      <c r="B9538" s="316" t="s">
        <v>33</v>
      </c>
      <c r="C9538" s="122" t="s">
        <v>1240</v>
      </c>
    </row>
    <row r="9539" spans="1:3" s="1" customFormat="1" ht="179.25" thickBot="1">
      <c r="A9539" s="315" t="e">
        <v>#VALUE!</v>
      </c>
      <c r="B9539" s="317"/>
      <c r="C9539" s="129" t="s">
        <v>3704</v>
      </c>
    </row>
    <row r="9540" spans="1:3" s="1" customFormat="1" ht="13.5" thickBot="1">
      <c r="A9540" s="315" t="e">
        <v>#N/A</v>
      </c>
      <c r="B9540" s="317"/>
      <c r="C9540" s="119" t="s">
        <v>1346</v>
      </c>
    </row>
    <row r="9541" spans="1:3" s="1" customFormat="1" ht="51.75" thickBot="1">
      <c r="A9541" s="315" t="e">
        <v>#VALUE!</v>
      </c>
      <c r="B9541" s="317"/>
      <c r="C9541" s="120" t="s">
        <v>1347</v>
      </c>
    </row>
    <row r="9542" spans="1:3" s="1" customFormat="1" ht="13.5" thickBot="1">
      <c r="A9542" s="315" t="e">
        <v>#VALUE!</v>
      </c>
      <c r="B9542" s="317"/>
      <c r="C9542" s="313" t="s">
        <v>1348</v>
      </c>
    </row>
    <row r="9543" spans="1:3" s="1" customFormat="1" ht="13.5" thickBot="1">
      <c r="A9543" s="315" t="e">
        <v>#N/A</v>
      </c>
      <c r="B9543" s="317"/>
      <c r="C9543" s="313"/>
    </row>
    <row r="9544" spans="1:3" s="1" customFormat="1" ht="13.5" thickBot="1">
      <c r="A9544" s="315" t="e">
        <v>#N/A</v>
      </c>
      <c r="B9544" s="317"/>
      <c r="C9544" s="313"/>
    </row>
    <row r="9545" spans="1:3" s="1" customFormat="1" ht="13.5" thickBot="1">
      <c r="A9545" s="315" t="e">
        <v>#N/A</v>
      </c>
      <c r="B9545" s="317"/>
      <c r="C9545" s="313"/>
    </row>
    <row r="9546" spans="1:3" s="1" customFormat="1" ht="13.5" thickBot="1">
      <c r="A9546" s="315" t="e">
        <v>#N/A</v>
      </c>
      <c r="B9546" s="317"/>
      <c r="C9546" s="313"/>
    </row>
    <row r="9547" spans="1:3" s="1" customFormat="1" ht="26.25" thickBot="1">
      <c r="A9547" s="315" t="e">
        <v>#N/A</v>
      </c>
      <c r="B9547" s="317"/>
      <c r="C9547" s="120" t="s">
        <v>1350</v>
      </c>
    </row>
    <row r="9548" spans="1:3" s="1" customFormat="1" ht="13.5" thickBot="1">
      <c r="A9548" s="315" t="e">
        <v>#N/A</v>
      </c>
      <c r="B9548" s="317"/>
      <c r="C9548" s="119" t="s">
        <v>1306</v>
      </c>
    </row>
    <row r="9549" spans="1:3" s="1" customFormat="1" ht="13.5" thickBot="1">
      <c r="A9549" s="315" t="e">
        <v>#N/A</v>
      </c>
      <c r="B9549" s="317"/>
      <c r="C9549" s="120" t="s">
        <v>3663</v>
      </c>
    </row>
    <row r="9550" spans="1:3" s="1" customFormat="1" ht="13.5" thickBot="1">
      <c r="A9550" s="315" t="e">
        <v>#N/A</v>
      </c>
      <c r="B9550" s="317"/>
      <c r="C9550" s="313" t="s">
        <v>3664</v>
      </c>
    </row>
    <row r="9551" spans="1:3" s="1" customFormat="1" ht="13.5" thickBot="1">
      <c r="A9551" s="315" t="e">
        <v>#N/A</v>
      </c>
      <c r="B9551" s="317"/>
      <c r="C9551" s="313"/>
    </row>
    <row r="9552" spans="1:3" s="1" customFormat="1" ht="13.5" thickBot="1">
      <c r="A9552" s="315" t="e">
        <v>#N/A</v>
      </c>
      <c r="B9552" s="317"/>
      <c r="C9552" s="120" t="s">
        <v>1354</v>
      </c>
    </row>
    <row r="9553" spans="1:3" s="1" customFormat="1" ht="13.5" thickBot="1">
      <c r="A9553" s="315" t="e">
        <v>#N/A</v>
      </c>
      <c r="B9553" s="317"/>
      <c r="C9553" s="119" t="s">
        <v>1355</v>
      </c>
    </row>
    <row r="9554" spans="1:3" s="1" customFormat="1" ht="64.5" thickBot="1">
      <c r="A9554" s="315" t="e">
        <v>#VALUE!</v>
      </c>
      <c r="B9554" s="317"/>
      <c r="C9554" s="120" t="s">
        <v>3673</v>
      </c>
    </row>
    <row r="9555" spans="1:3" s="1" customFormat="1" ht="13.5" thickBot="1">
      <c r="A9555" s="315" t="e">
        <v>#N/A</v>
      </c>
      <c r="B9555" s="317"/>
      <c r="C9555" s="119" t="s">
        <v>1357</v>
      </c>
    </row>
    <row r="9556" spans="1:3" s="1" customFormat="1" ht="39" thickBot="1">
      <c r="A9556" s="315" t="e">
        <v>#VALUE!</v>
      </c>
      <c r="B9556" s="318"/>
      <c r="C9556" s="121" t="s">
        <v>1358</v>
      </c>
    </row>
    <row r="9557" spans="1:3" s="1" customFormat="1" ht="13.5" thickBot="1">
      <c r="A9557" s="315" t="s">
        <v>1241</v>
      </c>
      <c r="B9557" s="316" t="s">
        <v>33</v>
      </c>
      <c r="C9557" s="122" t="s">
        <v>1242</v>
      </c>
    </row>
    <row r="9558" spans="1:3" s="1" customFormat="1" ht="192" thickBot="1">
      <c r="A9558" s="315" t="e">
        <v>#VALUE!</v>
      </c>
      <c r="B9558" s="317"/>
      <c r="C9558" s="129" t="s">
        <v>3705</v>
      </c>
    </row>
    <row r="9559" spans="1:3" s="1" customFormat="1" ht="13.5" thickBot="1">
      <c r="A9559" s="315" t="e">
        <v>#N/A</v>
      </c>
      <c r="B9559" s="317"/>
      <c r="C9559" s="119" t="s">
        <v>1346</v>
      </c>
    </row>
    <row r="9560" spans="1:3" s="1" customFormat="1" ht="51.75" thickBot="1">
      <c r="A9560" s="315" t="e">
        <v>#VALUE!</v>
      </c>
      <c r="B9560" s="317"/>
      <c r="C9560" s="120" t="s">
        <v>1347</v>
      </c>
    </row>
    <row r="9561" spans="1:3" s="1" customFormat="1" ht="13.5" thickBot="1">
      <c r="A9561" s="315" t="e">
        <v>#VALUE!</v>
      </c>
      <c r="B9561" s="317"/>
      <c r="C9561" s="313" t="s">
        <v>1348</v>
      </c>
    </row>
    <row r="9562" spans="1:3" s="1" customFormat="1" ht="13.5" thickBot="1">
      <c r="A9562" s="315" t="e">
        <v>#N/A</v>
      </c>
      <c r="B9562" s="317"/>
      <c r="C9562" s="313"/>
    </row>
    <row r="9563" spans="1:3" s="1" customFormat="1" ht="13.5" thickBot="1">
      <c r="A9563" s="315" t="e">
        <v>#N/A</v>
      </c>
      <c r="B9563" s="317"/>
      <c r="C9563" s="313"/>
    </row>
    <row r="9564" spans="1:3" s="1" customFormat="1" ht="13.5" thickBot="1">
      <c r="A9564" s="315" t="e">
        <v>#N/A</v>
      </c>
      <c r="B9564" s="317"/>
      <c r="C9564" s="313"/>
    </row>
    <row r="9565" spans="1:3" s="1" customFormat="1" ht="13.5" thickBot="1">
      <c r="A9565" s="315" t="e">
        <v>#N/A</v>
      </c>
      <c r="B9565" s="317"/>
      <c r="C9565" s="313"/>
    </row>
    <row r="9566" spans="1:3" s="1" customFormat="1" ht="26.25" thickBot="1">
      <c r="A9566" s="315" t="e">
        <v>#N/A</v>
      </c>
      <c r="B9566" s="317"/>
      <c r="C9566" s="120" t="s">
        <v>1350</v>
      </c>
    </row>
    <row r="9567" spans="1:3" s="1" customFormat="1" ht="13.5" thickBot="1">
      <c r="A9567" s="315" t="e">
        <v>#N/A</v>
      </c>
      <c r="B9567" s="317"/>
      <c r="C9567" s="119" t="s">
        <v>1306</v>
      </c>
    </row>
    <row r="9568" spans="1:3" s="1" customFormat="1" ht="13.5" thickBot="1">
      <c r="A9568" s="315" t="e">
        <v>#N/A</v>
      </c>
      <c r="B9568" s="317"/>
      <c r="C9568" s="120" t="s">
        <v>3663</v>
      </c>
    </row>
    <row r="9569" spans="1:3" s="1" customFormat="1" ht="13.5" thickBot="1">
      <c r="A9569" s="315" t="e">
        <v>#N/A</v>
      </c>
      <c r="B9569" s="317"/>
      <c r="C9569" s="313" t="s">
        <v>3664</v>
      </c>
    </row>
    <row r="9570" spans="1:3" s="1" customFormat="1" ht="13.5" thickBot="1">
      <c r="A9570" s="315" t="e">
        <v>#N/A</v>
      </c>
      <c r="B9570" s="317"/>
      <c r="C9570" s="313"/>
    </row>
    <row r="9571" spans="1:3" s="1" customFormat="1" ht="13.5" thickBot="1">
      <c r="A9571" s="315" t="e">
        <v>#N/A</v>
      </c>
      <c r="B9571" s="317"/>
      <c r="C9571" s="120" t="s">
        <v>1354</v>
      </c>
    </row>
    <row r="9572" spans="1:3" s="1" customFormat="1" ht="13.5" thickBot="1">
      <c r="A9572" s="315" t="e">
        <v>#N/A</v>
      </c>
      <c r="B9572" s="317"/>
      <c r="C9572" s="119" t="s">
        <v>1355</v>
      </c>
    </row>
    <row r="9573" spans="1:3" s="1" customFormat="1" ht="64.5" thickBot="1">
      <c r="A9573" s="315" t="e">
        <v>#VALUE!</v>
      </c>
      <c r="B9573" s="317"/>
      <c r="C9573" s="120" t="s">
        <v>3673</v>
      </c>
    </row>
    <row r="9574" spans="1:3" s="1" customFormat="1" ht="13.5" thickBot="1">
      <c r="A9574" s="315" t="e">
        <v>#N/A</v>
      </c>
      <c r="B9574" s="317"/>
      <c r="C9574" s="119" t="s">
        <v>1357</v>
      </c>
    </row>
    <row r="9575" spans="1:3" s="1" customFormat="1" ht="39" thickBot="1">
      <c r="A9575" s="315" t="e">
        <v>#VALUE!</v>
      </c>
      <c r="B9575" s="318"/>
      <c r="C9575" s="121" t="s">
        <v>1358</v>
      </c>
    </row>
    <row r="9576" spans="1:3" s="1" customFormat="1" ht="13.5" thickBot="1">
      <c r="A9576" s="315" t="s">
        <v>1243</v>
      </c>
      <c r="B9576" s="316" t="s">
        <v>33</v>
      </c>
      <c r="C9576" s="122" t="s">
        <v>1244</v>
      </c>
    </row>
    <row r="9577" spans="1:3" s="1" customFormat="1" ht="51.75" thickBot="1">
      <c r="A9577" s="315" t="e">
        <v>#VALUE!</v>
      </c>
      <c r="B9577" s="317"/>
      <c r="C9577" s="129" t="s">
        <v>3706</v>
      </c>
    </row>
    <row r="9578" spans="1:3" s="1" customFormat="1" ht="141" thickBot="1">
      <c r="A9578" s="315" t="e">
        <v>#VALUE!</v>
      </c>
      <c r="B9578" s="317"/>
      <c r="C9578" s="129" t="s">
        <v>3707</v>
      </c>
    </row>
    <row r="9579" spans="1:3" s="1" customFormat="1" ht="13.5" thickBot="1">
      <c r="A9579" s="315" t="e">
        <v>#N/A</v>
      </c>
      <c r="B9579" s="317"/>
      <c r="C9579" s="119" t="s">
        <v>1346</v>
      </c>
    </row>
    <row r="9580" spans="1:3" s="1" customFormat="1" ht="51.75" thickBot="1">
      <c r="A9580" s="315" t="e">
        <v>#VALUE!</v>
      </c>
      <c r="B9580" s="317"/>
      <c r="C9580" s="120" t="s">
        <v>1347</v>
      </c>
    </row>
    <row r="9581" spans="1:3" s="1" customFormat="1" ht="13.5" thickBot="1">
      <c r="A9581" s="315" t="e">
        <v>#VALUE!</v>
      </c>
      <c r="B9581" s="317"/>
      <c r="C9581" s="313" t="s">
        <v>1348</v>
      </c>
    </row>
    <row r="9582" spans="1:3" s="1" customFormat="1" ht="13.5" thickBot="1">
      <c r="A9582" s="315" t="e">
        <v>#N/A</v>
      </c>
      <c r="B9582" s="317"/>
      <c r="C9582" s="313"/>
    </row>
    <row r="9583" spans="1:3" s="1" customFormat="1" ht="13.5" thickBot="1">
      <c r="A9583" s="315" t="e">
        <v>#N/A</v>
      </c>
      <c r="B9583" s="317"/>
      <c r="C9583" s="313"/>
    </row>
    <row r="9584" spans="1:3" s="1" customFormat="1" ht="13.5" thickBot="1">
      <c r="A9584" s="315" t="e">
        <v>#N/A</v>
      </c>
      <c r="B9584" s="317"/>
      <c r="C9584" s="313"/>
    </row>
    <row r="9585" spans="1:3" s="1" customFormat="1" ht="13.5" thickBot="1">
      <c r="A9585" s="315" t="e">
        <v>#N/A</v>
      </c>
      <c r="B9585" s="317"/>
      <c r="C9585" s="313"/>
    </row>
    <row r="9586" spans="1:3" s="1" customFormat="1" ht="26.25" thickBot="1">
      <c r="A9586" s="315" t="e">
        <v>#N/A</v>
      </c>
      <c r="B9586" s="317"/>
      <c r="C9586" s="120" t="s">
        <v>1350</v>
      </c>
    </row>
    <row r="9587" spans="1:3" s="1" customFormat="1" ht="13.5" thickBot="1">
      <c r="A9587" s="315" t="e">
        <v>#N/A</v>
      </c>
      <c r="B9587" s="317"/>
      <c r="C9587" s="119" t="s">
        <v>1306</v>
      </c>
    </row>
    <row r="9588" spans="1:3" s="1" customFormat="1" ht="13.5" thickBot="1">
      <c r="A9588" s="315" t="e">
        <v>#N/A</v>
      </c>
      <c r="B9588" s="317"/>
      <c r="C9588" s="120" t="s">
        <v>3663</v>
      </c>
    </row>
    <row r="9589" spans="1:3" s="1" customFormat="1" ht="13.5" thickBot="1">
      <c r="A9589" s="315" t="e">
        <v>#N/A</v>
      </c>
      <c r="B9589" s="317"/>
      <c r="C9589" s="313" t="s">
        <v>3664</v>
      </c>
    </row>
    <row r="9590" spans="1:3" s="1" customFormat="1" ht="13.5" thickBot="1">
      <c r="A9590" s="315" t="e">
        <v>#N/A</v>
      </c>
      <c r="B9590" s="317"/>
      <c r="C9590" s="313"/>
    </row>
    <row r="9591" spans="1:3" s="1" customFormat="1" ht="13.5" thickBot="1">
      <c r="A9591" s="315" t="e">
        <v>#N/A</v>
      </c>
      <c r="B9591" s="317"/>
      <c r="C9591" s="120" t="s">
        <v>1354</v>
      </c>
    </row>
    <row r="9592" spans="1:3" s="1" customFormat="1" ht="13.5" thickBot="1">
      <c r="A9592" s="315" t="e">
        <v>#N/A</v>
      </c>
      <c r="B9592" s="317"/>
      <c r="C9592" s="119" t="s">
        <v>1355</v>
      </c>
    </row>
    <row r="9593" spans="1:3" s="1" customFormat="1" ht="64.5" thickBot="1">
      <c r="A9593" s="315" t="e">
        <v>#VALUE!</v>
      </c>
      <c r="B9593" s="317"/>
      <c r="C9593" s="120" t="s">
        <v>3673</v>
      </c>
    </row>
    <row r="9594" spans="1:3" s="1" customFormat="1" ht="13.5" thickBot="1">
      <c r="A9594" s="315" t="e">
        <v>#N/A</v>
      </c>
      <c r="B9594" s="317"/>
      <c r="C9594" s="119" t="s">
        <v>1357</v>
      </c>
    </row>
    <row r="9595" spans="1:3" s="1" customFormat="1" ht="39" thickBot="1">
      <c r="A9595" s="315" t="e">
        <v>#VALUE!</v>
      </c>
      <c r="B9595" s="318"/>
      <c r="C9595" s="121" t="s">
        <v>1358</v>
      </c>
    </row>
    <row r="9596" spans="1:3" s="1" customFormat="1" ht="13.5" thickBot="1">
      <c r="A9596" s="315" t="s">
        <v>1245</v>
      </c>
      <c r="B9596" s="316" t="s">
        <v>33</v>
      </c>
      <c r="C9596" s="122" t="s">
        <v>1246</v>
      </c>
    </row>
    <row r="9597" spans="1:3" s="1" customFormat="1" ht="166.5" thickBot="1">
      <c r="A9597" s="315" t="e">
        <v>#VALUE!</v>
      </c>
      <c r="B9597" s="317"/>
      <c r="C9597" s="129" t="s">
        <v>3708</v>
      </c>
    </row>
    <row r="9598" spans="1:3" s="1" customFormat="1" ht="26.25" thickBot="1">
      <c r="A9598" s="315" t="e">
        <v>#N/A</v>
      </c>
      <c r="B9598" s="317"/>
      <c r="C9598" s="129" t="s">
        <v>3709</v>
      </c>
    </row>
    <row r="9599" spans="1:3" s="1" customFormat="1" ht="90" thickBot="1">
      <c r="A9599" s="315" t="e">
        <v>#VALUE!</v>
      </c>
      <c r="B9599" s="317"/>
      <c r="C9599" s="129" t="s">
        <v>3710</v>
      </c>
    </row>
    <row r="9600" spans="1:3" s="1" customFormat="1" ht="13.5" thickBot="1">
      <c r="A9600" s="315" t="e">
        <v>#N/A</v>
      </c>
      <c r="B9600" s="317"/>
      <c r="C9600" s="119" t="s">
        <v>1346</v>
      </c>
    </row>
    <row r="9601" spans="1:3" s="1" customFormat="1" ht="51.75" thickBot="1">
      <c r="A9601" s="315" t="e">
        <v>#VALUE!</v>
      </c>
      <c r="B9601" s="317"/>
      <c r="C9601" s="120" t="s">
        <v>1347</v>
      </c>
    </row>
    <row r="9602" spans="1:3" s="1" customFormat="1" ht="13.5" thickBot="1">
      <c r="A9602" s="315" t="e">
        <v>#VALUE!</v>
      </c>
      <c r="B9602" s="317"/>
      <c r="C9602" s="313" t="s">
        <v>1348</v>
      </c>
    </row>
    <row r="9603" spans="1:3" s="1" customFormat="1" ht="13.5" thickBot="1">
      <c r="A9603" s="315" t="e">
        <v>#N/A</v>
      </c>
      <c r="B9603" s="317"/>
      <c r="C9603" s="313"/>
    </row>
    <row r="9604" spans="1:3" s="1" customFormat="1" ht="13.5" thickBot="1">
      <c r="A9604" s="315" t="e">
        <v>#N/A</v>
      </c>
      <c r="B9604" s="317"/>
      <c r="C9604" s="313"/>
    </row>
    <row r="9605" spans="1:3" s="1" customFormat="1" ht="13.5" thickBot="1">
      <c r="A9605" s="315" t="e">
        <v>#N/A</v>
      </c>
      <c r="B9605" s="317"/>
      <c r="C9605" s="313"/>
    </row>
    <row r="9606" spans="1:3" s="1" customFormat="1" ht="13.5" thickBot="1">
      <c r="A9606" s="315" t="e">
        <v>#N/A</v>
      </c>
      <c r="B9606" s="317"/>
      <c r="C9606" s="313"/>
    </row>
    <row r="9607" spans="1:3" s="1" customFormat="1" ht="26.25" thickBot="1">
      <c r="A9607" s="315" t="e">
        <v>#N/A</v>
      </c>
      <c r="B9607" s="317"/>
      <c r="C9607" s="120" t="s">
        <v>1350</v>
      </c>
    </row>
    <row r="9608" spans="1:3" s="1" customFormat="1" ht="13.5" thickBot="1">
      <c r="A9608" s="315" t="e">
        <v>#N/A</v>
      </c>
      <c r="B9608" s="317"/>
      <c r="C9608" s="119" t="s">
        <v>1306</v>
      </c>
    </row>
    <row r="9609" spans="1:3" s="1" customFormat="1" ht="13.5" thickBot="1">
      <c r="A9609" s="315" t="e">
        <v>#N/A</v>
      </c>
      <c r="B9609" s="317"/>
      <c r="C9609" s="120" t="s">
        <v>3663</v>
      </c>
    </row>
    <row r="9610" spans="1:3" s="1" customFormat="1" ht="13.5" thickBot="1">
      <c r="A9610" s="315" t="e">
        <v>#N/A</v>
      </c>
      <c r="B9610" s="317"/>
      <c r="C9610" s="313" t="s">
        <v>3664</v>
      </c>
    </row>
    <row r="9611" spans="1:3" s="1" customFormat="1" ht="13.5" thickBot="1">
      <c r="A9611" s="315" t="e">
        <v>#N/A</v>
      </c>
      <c r="B9611" s="317"/>
      <c r="C9611" s="313"/>
    </row>
    <row r="9612" spans="1:3" s="1" customFormat="1" ht="13.5" thickBot="1">
      <c r="A9612" s="315" t="e">
        <v>#N/A</v>
      </c>
      <c r="B9612" s="317"/>
      <c r="C9612" s="120" t="s">
        <v>1354</v>
      </c>
    </row>
    <row r="9613" spans="1:3" s="1" customFormat="1" ht="13.5" thickBot="1">
      <c r="A9613" s="315" t="e">
        <v>#N/A</v>
      </c>
      <c r="B9613" s="317"/>
      <c r="C9613" s="119" t="s">
        <v>1355</v>
      </c>
    </row>
    <row r="9614" spans="1:3" s="1" customFormat="1" ht="64.5" thickBot="1">
      <c r="A9614" s="315" t="e">
        <v>#VALUE!</v>
      </c>
      <c r="B9614" s="317"/>
      <c r="C9614" s="120" t="s">
        <v>3673</v>
      </c>
    </row>
    <row r="9615" spans="1:3" s="1" customFormat="1" ht="13.5" thickBot="1">
      <c r="A9615" s="315" t="e">
        <v>#N/A</v>
      </c>
      <c r="B9615" s="317"/>
      <c r="C9615" s="119" t="s">
        <v>1357</v>
      </c>
    </row>
    <row r="9616" spans="1:3" s="1" customFormat="1" ht="39" thickBot="1">
      <c r="A9616" s="315" t="e">
        <v>#VALUE!</v>
      </c>
      <c r="B9616" s="318"/>
      <c r="C9616" s="121" t="s">
        <v>1358</v>
      </c>
    </row>
    <row r="9617" spans="1:3" s="1" customFormat="1" ht="13.5" thickBot="1">
      <c r="A9617" s="315" t="s">
        <v>1247</v>
      </c>
      <c r="B9617" s="316" t="s">
        <v>33</v>
      </c>
      <c r="C9617" s="122" t="s">
        <v>1248</v>
      </c>
    </row>
    <row r="9618" spans="1:3" s="1" customFormat="1" ht="51.75" thickBot="1">
      <c r="A9618" s="315" t="e">
        <v>#VALUE!</v>
      </c>
      <c r="B9618" s="317"/>
      <c r="C9618" s="129" t="s">
        <v>3711</v>
      </c>
    </row>
    <row r="9619" spans="1:3" s="1" customFormat="1" ht="141" thickBot="1">
      <c r="A9619" s="315" t="e">
        <v>#VALUE!</v>
      </c>
      <c r="B9619" s="317"/>
      <c r="C9619" s="129" t="s">
        <v>3707</v>
      </c>
    </row>
    <row r="9620" spans="1:3" s="1" customFormat="1" ht="13.5" thickBot="1">
      <c r="A9620" s="315" t="e">
        <v>#N/A</v>
      </c>
      <c r="B9620" s="317"/>
      <c r="C9620" s="119" t="s">
        <v>1346</v>
      </c>
    </row>
    <row r="9621" spans="1:3" s="1" customFormat="1" ht="51.75" thickBot="1">
      <c r="A9621" s="315" t="e">
        <v>#VALUE!</v>
      </c>
      <c r="B9621" s="317"/>
      <c r="C9621" s="120" t="s">
        <v>1347</v>
      </c>
    </row>
    <row r="9622" spans="1:3" s="1" customFormat="1" ht="13.5" thickBot="1">
      <c r="A9622" s="315" t="e">
        <v>#VALUE!</v>
      </c>
      <c r="B9622" s="317"/>
      <c r="C9622" s="313" t="s">
        <v>1348</v>
      </c>
    </row>
    <row r="9623" spans="1:3" s="1" customFormat="1" ht="13.5" thickBot="1">
      <c r="A9623" s="315" t="e">
        <v>#N/A</v>
      </c>
      <c r="B9623" s="317"/>
      <c r="C9623" s="313"/>
    </row>
    <row r="9624" spans="1:3" s="1" customFormat="1" ht="13.5" thickBot="1">
      <c r="A9624" s="315" t="e">
        <v>#N/A</v>
      </c>
      <c r="B9624" s="317"/>
      <c r="C9624" s="313"/>
    </row>
    <row r="9625" spans="1:3" s="1" customFormat="1" ht="13.5" thickBot="1">
      <c r="A9625" s="315" t="e">
        <v>#N/A</v>
      </c>
      <c r="B9625" s="317"/>
      <c r="C9625" s="313"/>
    </row>
    <row r="9626" spans="1:3" s="1" customFormat="1" ht="13.5" thickBot="1">
      <c r="A9626" s="315" t="e">
        <v>#N/A</v>
      </c>
      <c r="B9626" s="317"/>
      <c r="C9626" s="313"/>
    </row>
    <row r="9627" spans="1:3" s="1" customFormat="1" ht="26.25" thickBot="1">
      <c r="A9627" s="315" t="e">
        <v>#N/A</v>
      </c>
      <c r="B9627" s="317"/>
      <c r="C9627" s="120" t="s">
        <v>1350</v>
      </c>
    </row>
    <row r="9628" spans="1:3" s="1" customFormat="1" ht="13.5" thickBot="1">
      <c r="A9628" s="315" t="e">
        <v>#N/A</v>
      </c>
      <c r="B9628" s="317"/>
      <c r="C9628" s="119" t="s">
        <v>1306</v>
      </c>
    </row>
    <row r="9629" spans="1:3" s="1" customFormat="1" ht="13.5" thickBot="1">
      <c r="A9629" s="315" t="e">
        <v>#N/A</v>
      </c>
      <c r="B9629" s="317"/>
      <c r="C9629" s="120" t="s">
        <v>3663</v>
      </c>
    </row>
    <row r="9630" spans="1:3" s="1" customFormat="1" ht="13.5" thickBot="1">
      <c r="A9630" s="315" t="e">
        <v>#N/A</v>
      </c>
      <c r="B9630" s="317"/>
      <c r="C9630" s="313" t="s">
        <v>3664</v>
      </c>
    </row>
    <row r="9631" spans="1:3" s="1" customFormat="1" ht="13.5" thickBot="1">
      <c r="A9631" s="315" t="e">
        <v>#N/A</v>
      </c>
      <c r="B9631" s="317"/>
      <c r="C9631" s="313"/>
    </row>
    <row r="9632" spans="1:3" s="1" customFormat="1" ht="13.5" thickBot="1">
      <c r="A9632" s="315" t="e">
        <v>#N/A</v>
      </c>
      <c r="B9632" s="317"/>
      <c r="C9632" s="120" t="s">
        <v>1354</v>
      </c>
    </row>
    <row r="9633" spans="1:3" s="1" customFormat="1" ht="13.5" thickBot="1">
      <c r="A9633" s="315" t="e">
        <v>#N/A</v>
      </c>
      <c r="B9633" s="317"/>
      <c r="C9633" s="119" t="s">
        <v>1355</v>
      </c>
    </row>
    <row r="9634" spans="1:3" s="1" customFormat="1" ht="64.5" thickBot="1">
      <c r="A9634" s="315" t="e">
        <v>#VALUE!</v>
      </c>
      <c r="B9634" s="317"/>
      <c r="C9634" s="120" t="s">
        <v>3673</v>
      </c>
    </row>
    <row r="9635" spans="1:3" s="1" customFormat="1" ht="13.5" thickBot="1">
      <c r="A9635" s="315" t="e">
        <v>#N/A</v>
      </c>
      <c r="B9635" s="317"/>
      <c r="C9635" s="119" t="s">
        <v>1357</v>
      </c>
    </row>
    <row r="9636" spans="1:3" s="1" customFormat="1" ht="39" thickBot="1">
      <c r="A9636" s="315" t="e">
        <v>#VALUE!</v>
      </c>
      <c r="B9636" s="319"/>
      <c r="C9636" s="121" t="s">
        <v>1358</v>
      </c>
    </row>
    <row r="9637" spans="1:3" s="1" customFormat="1" ht="13.5" thickBot="1">
      <c r="A9637" s="315" t="s">
        <v>1249</v>
      </c>
      <c r="B9637" s="316" t="s">
        <v>2</v>
      </c>
      <c r="C9637" s="122" t="s">
        <v>1250</v>
      </c>
    </row>
    <row r="9638" spans="1:3" s="1" customFormat="1" ht="26.25" thickBot="1">
      <c r="A9638" s="315" t="e">
        <v>#N/A</v>
      </c>
      <c r="B9638" s="317"/>
      <c r="C9638" s="129" t="s">
        <v>3712</v>
      </c>
    </row>
    <row r="9639" spans="1:3" s="1" customFormat="1" ht="13.5" thickBot="1">
      <c r="A9639" s="315" t="e">
        <v>#N/A</v>
      </c>
      <c r="B9639" s="317"/>
      <c r="C9639" s="130" t="s">
        <v>3713</v>
      </c>
    </row>
    <row r="9640" spans="1:3" s="1" customFormat="1" ht="51.75" thickBot="1">
      <c r="A9640" s="315" t="e">
        <v>#VALUE!</v>
      </c>
      <c r="B9640" s="317"/>
      <c r="C9640" s="129" t="s">
        <v>3714</v>
      </c>
    </row>
    <row r="9641" spans="1:3" s="1" customFormat="1" ht="13.5" thickBot="1">
      <c r="A9641" s="315" t="e">
        <v>#N/A</v>
      </c>
      <c r="B9641" s="317"/>
      <c r="C9641" s="130" t="s">
        <v>3715</v>
      </c>
    </row>
    <row r="9642" spans="1:3" s="1" customFormat="1" ht="13.5" thickBot="1">
      <c r="A9642" s="315" t="e">
        <v>#N/A</v>
      </c>
      <c r="B9642" s="317"/>
      <c r="C9642" s="129" t="s">
        <v>3716</v>
      </c>
    </row>
    <row r="9643" spans="1:3" s="1" customFormat="1" ht="26.25" thickBot="1">
      <c r="A9643" s="315" t="e">
        <v>#N/A</v>
      </c>
      <c r="B9643" s="317"/>
      <c r="C9643" s="129" t="s">
        <v>3717</v>
      </c>
    </row>
    <row r="9644" spans="1:3" s="1" customFormat="1" ht="13.5" thickBot="1">
      <c r="A9644" s="315" t="e">
        <v>#N/A</v>
      </c>
      <c r="B9644" s="317"/>
      <c r="C9644" s="130" t="s">
        <v>3718</v>
      </c>
    </row>
    <row r="9645" spans="1:3" s="1" customFormat="1" ht="26.25" thickBot="1">
      <c r="A9645" s="315" t="e">
        <v>#N/A</v>
      </c>
      <c r="B9645" s="317"/>
      <c r="C9645" s="129" t="s">
        <v>3719</v>
      </c>
    </row>
    <row r="9646" spans="1:3" s="1" customFormat="1" ht="26.25" thickBot="1">
      <c r="A9646" s="315" t="e">
        <v>#N/A</v>
      </c>
      <c r="B9646" s="317"/>
      <c r="C9646" s="129" t="s">
        <v>3720</v>
      </c>
    </row>
    <row r="9647" spans="1:3" s="1" customFormat="1" ht="13.5" thickBot="1">
      <c r="A9647" s="315" t="e">
        <v>#N/A</v>
      </c>
      <c r="B9647" s="317"/>
      <c r="C9647" s="129" t="s">
        <v>3721</v>
      </c>
    </row>
    <row r="9648" spans="1:3" s="1" customFormat="1" ht="26.25" thickBot="1">
      <c r="A9648" s="315" t="e">
        <v>#N/A</v>
      </c>
      <c r="B9648" s="317"/>
      <c r="C9648" s="129" t="s">
        <v>3722</v>
      </c>
    </row>
    <row r="9649" spans="1:3" s="1" customFormat="1" ht="13.5" thickBot="1">
      <c r="A9649" s="315" t="e">
        <v>#N/A</v>
      </c>
      <c r="B9649" s="317"/>
      <c r="C9649" s="129" t="s">
        <v>3723</v>
      </c>
    </row>
    <row r="9650" spans="1:3" s="1" customFormat="1" ht="26.25" thickBot="1">
      <c r="A9650" s="315" t="e">
        <v>#N/A</v>
      </c>
      <c r="B9650" s="317"/>
      <c r="C9650" s="129" t="s">
        <v>3724</v>
      </c>
    </row>
    <row r="9651" spans="1:3" s="1" customFormat="1" ht="13.5" thickBot="1">
      <c r="A9651" s="315" t="e">
        <v>#N/A</v>
      </c>
      <c r="B9651" s="317"/>
      <c r="C9651" s="130" t="s">
        <v>3725</v>
      </c>
    </row>
    <row r="9652" spans="1:3" s="1" customFormat="1" ht="51.75" thickBot="1">
      <c r="A9652" s="315" t="e">
        <v>#VALUE!</v>
      </c>
      <c r="B9652" s="317"/>
      <c r="C9652" s="129" t="s">
        <v>3726</v>
      </c>
    </row>
    <row r="9653" spans="1:3" s="1" customFormat="1" ht="13.5" thickBot="1">
      <c r="A9653" s="315" t="e">
        <v>#N/A</v>
      </c>
      <c r="B9653" s="317"/>
      <c r="C9653" s="130" t="s">
        <v>3580</v>
      </c>
    </row>
    <row r="9654" spans="1:3" s="1" customFormat="1" ht="26.25" thickBot="1">
      <c r="A9654" s="315" t="e">
        <v>#N/A</v>
      </c>
      <c r="B9654" s="317"/>
      <c r="C9654" s="129" t="s">
        <v>3727</v>
      </c>
    </row>
    <row r="9655" spans="1:3" s="1" customFormat="1" ht="13.5" thickBot="1">
      <c r="A9655" s="315" t="e">
        <v>#N/A</v>
      </c>
      <c r="B9655" s="317"/>
      <c r="C9655" s="129" t="s">
        <v>3728</v>
      </c>
    </row>
    <row r="9656" spans="1:3" s="1" customFormat="1" ht="51.75" thickBot="1">
      <c r="A9656" s="315" t="e">
        <v>#VALUE!</v>
      </c>
      <c r="B9656" s="317"/>
      <c r="C9656" s="129" t="s">
        <v>3729</v>
      </c>
    </row>
    <row r="9657" spans="1:3" s="1" customFormat="1" ht="13.5" thickBot="1">
      <c r="A9657" s="315" t="e">
        <v>#N/A</v>
      </c>
      <c r="B9657" s="317"/>
      <c r="C9657" s="129" t="s">
        <v>3730</v>
      </c>
    </row>
    <row r="9658" spans="1:3" s="1" customFormat="1" ht="26.25" thickBot="1">
      <c r="A9658" s="315" t="e">
        <v>#N/A</v>
      </c>
      <c r="B9658" s="317"/>
      <c r="C9658" s="129" t="s">
        <v>3731</v>
      </c>
    </row>
    <row r="9659" spans="1:3" s="1" customFormat="1" ht="13.5" thickBot="1">
      <c r="A9659" s="315" t="e">
        <v>#N/A</v>
      </c>
      <c r="B9659" s="317"/>
      <c r="C9659" s="129" t="s">
        <v>3732</v>
      </c>
    </row>
    <row r="9660" spans="1:3" s="1" customFormat="1" ht="13.5" thickBot="1">
      <c r="A9660" s="315" t="e">
        <v>#N/A</v>
      </c>
      <c r="B9660" s="317"/>
      <c r="C9660" s="129" t="s">
        <v>3733</v>
      </c>
    </row>
    <row r="9661" spans="1:3" s="1" customFormat="1" ht="13.5" thickBot="1">
      <c r="A9661" s="315" t="e">
        <v>#N/A</v>
      </c>
      <c r="B9661" s="317"/>
      <c r="C9661" s="129" t="s">
        <v>3734</v>
      </c>
    </row>
    <row r="9662" spans="1:3" s="1" customFormat="1" ht="13.5" thickBot="1">
      <c r="A9662" s="315" t="e">
        <v>#N/A</v>
      </c>
      <c r="B9662" s="317"/>
      <c r="C9662" s="129" t="s">
        <v>3735</v>
      </c>
    </row>
    <row r="9663" spans="1:3" s="1" customFormat="1" ht="26.25" thickBot="1">
      <c r="A9663" s="315" t="e">
        <v>#N/A</v>
      </c>
      <c r="B9663" s="317"/>
      <c r="C9663" s="129" t="s">
        <v>3736</v>
      </c>
    </row>
    <row r="9664" spans="1:3" s="1" customFormat="1" ht="13.5" thickBot="1">
      <c r="A9664" s="315" t="e">
        <v>#N/A</v>
      </c>
      <c r="B9664" s="317"/>
      <c r="C9664" s="129" t="s">
        <v>3737</v>
      </c>
    </row>
    <row r="9665" spans="1:3" s="1" customFormat="1" ht="26.25" thickBot="1">
      <c r="A9665" s="315" t="e">
        <v>#N/A</v>
      </c>
      <c r="B9665" s="317"/>
      <c r="C9665" s="129" t="s">
        <v>3738</v>
      </c>
    </row>
    <row r="9666" spans="1:3" s="1" customFormat="1" ht="26.25" thickBot="1">
      <c r="A9666" s="315" t="e">
        <v>#N/A</v>
      </c>
      <c r="B9666" s="317"/>
      <c r="C9666" s="131" t="s">
        <v>3739</v>
      </c>
    </row>
    <row r="9667" spans="1:3" s="1" customFormat="1" ht="13.5" thickBot="1">
      <c r="A9667" s="315" t="e">
        <v>#N/A</v>
      </c>
      <c r="B9667" s="317"/>
      <c r="C9667" s="132" t="s">
        <v>1346</v>
      </c>
    </row>
    <row r="9668" spans="1:3" s="1" customFormat="1" ht="13.5" thickBot="1">
      <c r="A9668" s="315" t="e">
        <v>#VALUE!</v>
      </c>
      <c r="B9668" s="317"/>
      <c r="C9668" s="320" t="s">
        <v>1347</v>
      </c>
    </row>
    <row r="9669" spans="1:3" s="1" customFormat="1" ht="13.5" thickBot="1">
      <c r="A9669" s="315" t="e">
        <v>#N/A</v>
      </c>
      <c r="B9669" s="317"/>
      <c r="C9669" s="313"/>
    </row>
    <row r="9670" spans="1:3" s="1" customFormat="1" ht="13.5" thickBot="1">
      <c r="A9670" s="315" t="e">
        <v>#N/A</v>
      </c>
      <c r="B9670" s="317"/>
      <c r="C9670" s="313"/>
    </row>
    <row r="9671" spans="1:3" s="1" customFormat="1" ht="13.5" thickBot="1">
      <c r="A9671" s="315" t="e">
        <v>#N/A</v>
      </c>
      <c r="B9671" s="317"/>
      <c r="C9671" s="313"/>
    </row>
    <row r="9672" spans="1:3" s="1" customFormat="1" ht="13.5" thickBot="1">
      <c r="A9672" s="315" t="e">
        <v>#N/A</v>
      </c>
      <c r="B9672" s="317"/>
      <c r="C9672" s="313"/>
    </row>
    <row r="9673" spans="1:3" s="1" customFormat="1" ht="26.25" thickBot="1">
      <c r="A9673" s="315" t="e">
        <v>#N/A</v>
      </c>
      <c r="B9673" s="317"/>
      <c r="C9673" s="120" t="s">
        <v>1350</v>
      </c>
    </row>
    <row r="9674" spans="1:3" s="1" customFormat="1" ht="13.5" thickBot="1">
      <c r="A9674" s="315" t="e">
        <v>#N/A</v>
      </c>
      <c r="B9674" s="317"/>
      <c r="C9674" s="119" t="s">
        <v>1306</v>
      </c>
    </row>
    <row r="9675" spans="1:3" s="1" customFormat="1" ht="13.5" thickBot="1">
      <c r="A9675" s="315" t="e">
        <v>#N/A</v>
      </c>
      <c r="B9675" s="317"/>
      <c r="C9675" s="120" t="s">
        <v>3663</v>
      </c>
    </row>
    <row r="9676" spans="1:3" s="1" customFormat="1" ht="13.5" thickBot="1">
      <c r="A9676" s="315" t="e">
        <v>#N/A</v>
      </c>
      <c r="B9676" s="317"/>
      <c r="C9676" s="313" t="s">
        <v>3664</v>
      </c>
    </row>
    <row r="9677" spans="1:3" s="1" customFormat="1" ht="13.5" thickBot="1">
      <c r="A9677" s="315" t="e">
        <v>#N/A</v>
      </c>
      <c r="B9677" s="317"/>
      <c r="C9677" s="313"/>
    </row>
    <row r="9678" spans="1:3" s="1" customFormat="1" ht="13.5" thickBot="1">
      <c r="A9678" s="315" t="e">
        <v>#N/A</v>
      </c>
      <c r="B9678" s="317"/>
      <c r="C9678" s="120" t="s">
        <v>1354</v>
      </c>
    </row>
    <row r="9679" spans="1:3" s="1" customFormat="1" ht="13.5" thickBot="1">
      <c r="A9679" s="315" t="e">
        <v>#N/A</v>
      </c>
      <c r="B9679" s="317"/>
      <c r="C9679" s="119" t="s">
        <v>1355</v>
      </c>
    </row>
    <row r="9680" spans="1:3" s="1" customFormat="1" ht="76.5" customHeight="1" thickBot="1">
      <c r="A9680" s="315" t="e">
        <v>#VALUE!</v>
      </c>
      <c r="B9680" s="317"/>
      <c r="C9680" s="120" t="s">
        <v>3740</v>
      </c>
    </row>
    <row r="9681" spans="1:3" s="1" customFormat="1" ht="13.5" thickBot="1">
      <c r="A9681" s="315" t="e">
        <v>#N/A</v>
      </c>
      <c r="B9681" s="317"/>
      <c r="C9681" s="119" t="s">
        <v>1357</v>
      </c>
    </row>
    <row r="9682" spans="1:3" s="1" customFormat="1" ht="39" thickBot="1">
      <c r="A9682" s="315" t="e">
        <v>#VALUE!</v>
      </c>
      <c r="B9682" s="318"/>
      <c r="C9682" s="121" t="s">
        <v>1358</v>
      </c>
    </row>
    <row r="9683" spans="1:3" s="1" customFormat="1" ht="13.5" thickBot="1">
      <c r="A9683" s="315" t="s">
        <v>1251</v>
      </c>
      <c r="B9683" s="316" t="s">
        <v>33</v>
      </c>
      <c r="C9683" s="122" t="s">
        <v>1252</v>
      </c>
    </row>
    <row r="9684" spans="1:3" s="1" customFormat="1" ht="13.5" thickBot="1">
      <c r="A9684" s="315" t="e">
        <v>#VALUE!</v>
      </c>
      <c r="B9684" s="317"/>
      <c r="C9684" s="313" t="s">
        <v>3741</v>
      </c>
    </row>
    <row r="9685" spans="1:3" s="1" customFormat="1" ht="13.5" thickBot="1">
      <c r="A9685" s="315" t="e">
        <v>#N/A</v>
      </c>
      <c r="B9685" s="317"/>
      <c r="C9685" s="313"/>
    </row>
    <row r="9686" spans="1:3" s="1" customFormat="1" ht="13.5" thickBot="1">
      <c r="A9686" s="315" t="e">
        <v>#N/A</v>
      </c>
      <c r="B9686" s="317"/>
      <c r="C9686" s="313"/>
    </row>
    <row r="9687" spans="1:3" s="1" customFormat="1" ht="13.5" thickBot="1">
      <c r="A9687" s="315" t="e">
        <v>#N/A</v>
      </c>
      <c r="B9687" s="317"/>
      <c r="C9687" s="313"/>
    </row>
    <row r="9688" spans="1:3" s="1" customFormat="1" ht="13.5" thickBot="1">
      <c r="A9688" s="315" t="e">
        <v>#N/A</v>
      </c>
      <c r="B9688" s="317"/>
      <c r="C9688" s="313"/>
    </row>
    <row r="9689" spans="1:3" s="1" customFormat="1" ht="13.5" thickBot="1">
      <c r="A9689" s="315" t="e">
        <v>#N/A</v>
      </c>
      <c r="B9689" s="317"/>
      <c r="C9689" s="313"/>
    </row>
    <row r="9690" spans="1:3" s="1" customFormat="1" ht="13.5" thickBot="1">
      <c r="A9690" s="315" t="e">
        <v>#N/A</v>
      </c>
      <c r="B9690" s="317"/>
      <c r="C9690" s="313"/>
    </row>
    <row r="9691" spans="1:3" s="1" customFormat="1" ht="13.5" thickBot="1">
      <c r="A9691" s="315" t="e">
        <v>#N/A</v>
      </c>
      <c r="B9691" s="317"/>
      <c r="C9691" s="313"/>
    </row>
    <row r="9692" spans="1:3" s="1" customFormat="1" ht="13.5" thickBot="1">
      <c r="A9692" s="315" t="e">
        <v>#N/A</v>
      </c>
      <c r="B9692" s="317"/>
      <c r="C9692" s="313"/>
    </row>
    <row r="9693" spans="1:3" s="1" customFormat="1" ht="13.5" thickBot="1">
      <c r="A9693" s="315" t="e">
        <v>#N/A</v>
      </c>
      <c r="B9693" s="317"/>
      <c r="C9693" s="313"/>
    </row>
    <row r="9694" spans="1:3" s="1" customFormat="1" ht="13.5" thickBot="1">
      <c r="A9694" s="315" t="e">
        <v>#N/A</v>
      </c>
      <c r="B9694" s="317"/>
      <c r="C9694" s="313"/>
    </row>
    <row r="9695" spans="1:3" s="1" customFormat="1" ht="13.5" thickBot="1">
      <c r="A9695" s="315" t="e">
        <v>#N/A</v>
      </c>
      <c r="B9695" s="317"/>
      <c r="C9695" s="313"/>
    </row>
    <row r="9696" spans="1:3" s="1" customFormat="1" ht="13.5" thickBot="1">
      <c r="A9696" s="315" t="e">
        <v>#N/A</v>
      </c>
      <c r="B9696" s="317"/>
      <c r="C9696" s="313"/>
    </row>
    <row r="9697" spans="1:3" s="1" customFormat="1" ht="13.5" thickBot="1">
      <c r="A9697" s="315" t="e">
        <v>#N/A</v>
      </c>
      <c r="B9697" s="317"/>
      <c r="C9697" s="313"/>
    </row>
    <row r="9698" spans="1:3" s="1" customFormat="1" ht="13.5" thickBot="1">
      <c r="A9698" s="315" t="e">
        <v>#N/A</v>
      </c>
      <c r="B9698" s="317"/>
      <c r="C9698" s="313"/>
    </row>
    <row r="9699" spans="1:3" s="1" customFormat="1" ht="13.5" thickBot="1">
      <c r="A9699" s="315" t="e">
        <v>#N/A</v>
      </c>
      <c r="B9699" s="317"/>
      <c r="C9699" s="313"/>
    </row>
    <row r="9700" spans="1:3" s="1" customFormat="1" ht="13.5" thickBot="1">
      <c r="A9700" s="315" t="e">
        <v>#N/A</v>
      </c>
      <c r="B9700" s="317"/>
      <c r="C9700" s="313"/>
    </row>
    <row r="9701" spans="1:3" s="1" customFormat="1" ht="13.5" thickBot="1">
      <c r="A9701" s="315" t="e">
        <v>#N/A</v>
      </c>
      <c r="B9701" s="317"/>
      <c r="C9701" s="313"/>
    </row>
    <row r="9702" spans="1:3" s="1" customFormat="1" ht="13.5" thickBot="1">
      <c r="A9702" s="315" t="e">
        <v>#N/A</v>
      </c>
      <c r="B9702" s="317"/>
      <c r="C9702" s="313"/>
    </row>
    <row r="9703" spans="1:3" s="1" customFormat="1" ht="13.5" thickBot="1">
      <c r="A9703" s="315" t="e">
        <v>#N/A</v>
      </c>
      <c r="B9703" s="317"/>
      <c r="C9703" s="313"/>
    </row>
    <row r="9704" spans="1:3" s="1" customFormat="1" ht="13.5" thickBot="1">
      <c r="A9704" s="315" t="e">
        <v>#N/A</v>
      </c>
      <c r="B9704" s="317"/>
      <c r="C9704" s="313"/>
    </row>
    <row r="9705" spans="1:3" s="1" customFormat="1" ht="13.5" thickBot="1">
      <c r="A9705" s="315" t="e">
        <v>#N/A</v>
      </c>
      <c r="B9705" s="317"/>
      <c r="C9705" s="313"/>
    </row>
    <row r="9706" spans="1:3" s="1" customFormat="1" ht="13.5" thickBot="1">
      <c r="A9706" s="315" t="e">
        <v>#N/A</v>
      </c>
      <c r="B9706" s="317"/>
      <c r="C9706" s="313"/>
    </row>
    <row r="9707" spans="1:3" s="1" customFormat="1" ht="13.5" thickBot="1">
      <c r="A9707" s="315" t="e">
        <v>#N/A</v>
      </c>
      <c r="B9707" s="317"/>
      <c r="C9707" s="313"/>
    </row>
    <row r="9708" spans="1:3" s="1" customFormat="1" ht="13.5" thickBot="1">
      <c r="A9708" s="315" t="e">
        <v>#N/A</v>
      </c>
      <c r="B9708" s="317"/>
      <c r="C9708" s="313"/>
    </row>
    <row r="9709" spans="1:3" s="1" customFormat="1" ht="13.5" thickBot="1">
      <c r="A9709" s="315" t="e">
        <v>#N/A</v>
      </c>
      <c r="B9709" s="317"/>
      <c r="C9709" s="119" t="s">
        <v>1346</v>
      </c>
    </row>
    <row r="9710" spans="1:3" s="1" customFormat="1" ht="51.75" thickBot="1">
      <c r="A9710" s="315" t="e">
        <v>#VALUE!</v>
      </c>
      <c r="B9710" s="317"/>
      <c r="C9710" s="120" t="s">
        <v>1347</v>
      </c>
    </row>
    <row r="9711" spans="1:3" s="1" customFormat="1" ht="13.5" thickBot="1">
      <c r="A9711" s="315"/>
      <c r="B9711" s="317"/>
      <c r="C9711" s="313" t="s">
        <v>1348</v>
      </c>
    </row>
    <row r="9712" spans="1:3" s="1" customFormat="1" ht="13.5" thickBot="1">
      <c r="A9712" s="315"/>
      <c r="B9712" s="317"/>
      <c r="C9712" s="313"/>
    </row>
    <row r="9713" spans="1:3" s="1" customFormat="1" ht="13.5" thickBot="1">
      <c r="A9713" s="315"/>
      <c r="B9713" s="317"/>
      <c r="C9713" s="313"/>
    </row>
    <row r="9714" spans="1:3" s="1" customFormat="1" ht="13.5" thickBot="1">
      <c r="A9714" s="315"/>
      <c r="B9714" s="317"/>
      <c r="C9714" s="313"/>
    </row>
    <row r="9715" spans="1:3" s="1" customFormat="1" ht="13.5" thickBot="1">
      <c r="A9715" s="315"/>
      <c r="B9715" s="317"/>
      <c r="C9715" s="313"/>
    </row>
    <row r="9716" spans="1:3" s="1" customFormat="1" ht="26.25" thickBot="1">
      <c r="A9716" s="315"/>
      <c r="B9716" s="317"/>
      <c r="C9716" s="120" t="s">
        <v>1350</v>
      </c>
    </row>
    <row r="9717" spans="1:3" s="1" customFormat="1" ht="13.5" thickBot="1">
      <c r="A9717" s="315"/>
      <c r="B9717" s="317"/>
      <c r="C9717" s="119" t="s">
        <v>1306</v>
      </c>
    </row>
    <row r="9718" spans="1:3" s="1" customFormat="1" ht="13.5" thickBot="1">
      <c r="A9718" s="315"/>
      <c r="B9718" s="317"/>
      <c r="C9718" s="120" t="s">
        <v>3663</v>
      </c>
    </row>
    <row r="9719" spans="1:3" s="1" customFormat="1" ht="13.5" thickBot="1">
      <c r="A9719" s="315"/>
      <c r="B9719" s="317"/>
      <c r="C9719" s="313" t="s">
        <v>3664</v>
      </c>
    </row>
    <row r="9720" spans="1:3" s="1" customFormat="1" ht="13.5" thickBot="1">
      <c r="A9720" s="315"/>
      <c r="B9720" s="317"/>
      <c r="C9720" s="313"/>
    </row>
    <row r="9721" spans="1:3" s="1" customFormat="1" ht="13.5" thickBot="1">
      <c r="A9721" s="315"/>
      <c r="B9721" s="317"/>
      <c r="C9721" s="313" t="s">
        <v>3742</v>
      </c>
    </row>
    <row r="9722" spans="1:3" s="1" customFormat="1" ht="13.5" thickBot="1">
      <c r="A9722" s="315"/>
      <c r="B9722" s="317"/>
      <c r="C9722" s="313"/>
    </row>
    <row r="9723" spans="1:3" s="1" customFormat="1" ht="13.5" thickBot="1">
      <c r="A9723" s="315"/>
      <c r="B9723" s="317"/>
      <c r="C9723" s="313"/>
    </row>
    <row r="9724" spans="1:3" s="1" customFormat="1" ht="13.5" thickBot="1">
      <c r="A9724" s="315"/>
      <c r="B9724" s="317"/>
      <c r="C9724" s="313"/>
    </row>
    <row r="9725" spans="1:3" s="1" customFormat="1" ht="13.5" thickBot="1">
      <c r="A9725" s="315"/>
      <c r="B9725" s="317"/>
      <c r="C9725" s="313"/>
    </row>
    <row r="9726" spans="1:3" s="1" customFormat="1" ht="13.5" thickBot="1">
      <c r="A9726" s="315"/>
      <c r="B9726" s="317"/>
      <c r="C9726" s="313"/>
    </row>
    <row r="9727" spans="1:3" s="1" customFormat="1" ht="13.5" thickBot="1">
      <c r="A9727" s="315"/>
      <c r="B9727" s="317"/>
      <c r="C9727" s="313"/>
    </row>
    <row r="9728" spans="1:3" s="1" customFormat="1" ht="13.5" thickBot="1">
      <c r="A9728" s="315"/>
      <c r="B9728" s="317"/>
      <c r="C9728" s="120" t="s">
        <v>1354</v>
      </c>
    </row>
    <row r="9729" spans="1:3" s="1" customFormat="1" ht="13.5" thickBot="1">
      <c r="A9729" s="315"/>
      <c r="B9729" s="317"/>
      <c r="C9729" s="119" t="s">
        <v>1355</v>
      </c>
    </row>
    <row r="9730" spans="1:3" s="1" customFormat="1" ht="64.5" thickBot="1">
      <c r="A9730" s="315"/>
      <c r="B9730" s="317"/>
      <c r="C9730" s="120" t="s">
        <v>3743</v>
      </c>
    </row>
    <row r="9731" spans="1:3" s="1" customFormat="1" ht="13.5" thickBot="1">
      <c r="A9731" s="315"/>
      <c r="B9731" s="317"/>
      <c r="C9731" s="119" t="s">
        <v>1357</v>
      </c>
    </row>
    <row r="9732" spans="1:3" s="1" customFormat="1" ht="39" thickBot="1">
      <c r="A9732" s="315"/>
      <c r="B9732" s="318"/>
      <c r="C9732" s="121" t="s">
        <v>1358</v>
      </c>
    </row>
    <row r="9733" spans="1:3" s="1" customFormat="1" ht="13.5" thickBot="1">
      <c r="A9733" s="315" t="s">
        <v>1253</v>
      </c>
      <c r="B9733" s="316" t="s">
        <v>33</v>
      </c>
      <c r="C9733" s="122" t="s">
        <v>1254</v>
      </c>
    </row>
    <row r="9734" spans="1:3" s="1" customFormat="1" ht="13.5" thickBot="1">
      <c r="A9734" s="315" t="e">
        <v>#VALUE!</v>
      </c>
      <c r="B9734" s="317"/>
      <c r="C9734" s="313" t="s">
        <v>3744</v>
      </c>
    </row>
    <row r="9735" spans="1:3" s="1" customFormat="1" ht="13.5" thickBot="1">
      <c r="A9735" s="315" t="e">
        <v>#N/A</v>
      </c>
      <c r="B9735" s="317"/>
      <c r="C9735" s="313"/>
    </row>
    <row r="9736" spans="1:3" s="1" customFormat="1" ht="13.5" thickBot="1">
      <c r="A9736" s="315" t="e">
        <v>#N/A</v>
      </c>
      <c r="B9736" s="317"/>
      <c r="C9736" s="313"/>
    </row>
    <row r="9737" spans="1:3" s="1" customFormat="1" ht="13.5" thickBot="1">
      <c r="A9737" s="315" t="e">
        <v>#N/A</v>
      </c>
      <c r="B9737" s="317"/>
      <c r="C9737" s="313"/>
    </row>
    <row r="9738" spans="1:3" s="1" customFormat="1" ht="13.5" thickBot="1">
      <c r="A9738" s="315" t="e">
        <v>#N/A</v>
      </c>
      <c r="B9738" s="317"/>
      <c r="C9738" s="313"/>
    </row>
    <row r="9739" spans="1:3" s="1" customFormat="1" ht="13.5" thickBot="1">
      <c r="A9739" s="315" t="e">
        <v>#N/A</v>
      </c>
      <c r="B9739" s="317"/>
      <c r="C9739" s="313"/>
    </row>
    <row r="9740" spans="1:3" s="1" customFormat="1" ht="13.5" thickBot="1">
      <c r="A9740" s="315" t="e">
        <v>#N/A</v>
      </c>
      <c r="B9740" s="317"/>
      <c r="C9740" s="313"/>
    </row>
    <row r="9741" spans="1:3" s="1" customFormat="1" ht="13.5" thickBot="1">
      <c r="A9741" s="315" t="e">
        <v>#N/A</v>
      </c>
      <c r="B9741" s="317"/>
      <c r="C9741" s="313"/>
    </row>
    <row r="9742" spans="1:3" s="1" customFormat="1" ht="13.5" thickBot="1">
      <c r="A9742" s="315" t="e">
        <v>#N/A</v>
      </c>
      <c r="B9742" s="317"/>
      <c r="C9742" s="313"/>
    </row>
    <row r="9743" spans="1:3" s="1" customFormat="1" ht="13.5" thickBot="1">
      <c r="A9743" s="315"/>
      <c r="B9743" s="317"/>
      <c r="C9743" s="313"/>
    </row>
    <row r="9744" spans="1:3" s="1" customFormat="1" ht="13.5" thickBot="1">
      <c r="A9744" s="315" t="e">
        <v>#N/A</v>
      </c>
      <c r="B9744" s="317"/>
      <c r="C9744" s="313"/>
    </row>
    <row r="9745" spans="1:3" s="1" customFormat="1" ht="13.5" thickBot="1">
      <c r="A9745" s="315" t="e">
        <v>#N/A</v>
      </c>
      <c r="B9745" s="317"/>
      <c r="C9745" s="313"/>
    </row>
    <row r="9746" spans="1:3" s="1" customFormat="1" ht="13.5" thickBot="1">
      <c r="A9746" s="315" t="e">
        <v>#N/A</v>
      </c>
      <c r="B9746" s="317"/>
      <c r="C9746" s="119" t="s">
        <v>1346</v>
      </c>
    </row>
    <row r="9747" spans="1:3" s="1" customFormat="1" ht="51.75" thickBot="1">
      <c r="A9747" s="315" t="e">
        <v>#VALUE!</v>
      </c>
      <c r="B9747" s="317"/>
      <c r="C9747" s="120" t="s">
        <v>1347</v>
      </c>
    </row>
    <row r="9748" spans="1:3" s="1" customFormat="1" ht="26.25" thickBot="1">
      <c r="A9748" s="315"/>
      <c r="B9748" s="317"/>
      <c r="C9748" s="120" t="s">
        <v>1350</v>
      </c>
    </row>
    <row r="9749" spans="1:3" s="1" customFormat="1" ht="13.5" thickBot="1">
      <c r="A9749" s="315"/>
      <c r="B9749" s="317"/>
      <c r="C9749" s="119" t="s">
        <v>1306</v>
      </c>
    </row>
    <row r="9750" spans="1:3" s="1" customFormat="1" ht="13.5" thickBot="1">
      <c r="A9750" s="315"/>
      <c r="B9750" s="317"/>
      <c r="C9750" s="120" t="s">
        <v>3663</v>
      </c>
    </row>
    <row r="9751" spans="1:3" s="1" customFormat="1" ht="13.5" thickBot="1">
      <c r="A9751" s="315"/>
      <c r="B9751" s="317"/>
      <c r="C9751" s="313" t="s">
        <v>3664</v>
      </c>
    </row>
    <row r="9752" spans="1:3" s="1" customFormat="1" ht="13.5" thickBot="1">
      <c r="A9752" s="315"/>
      <c r="B9752" s="317"/>
      <c r="C9752" s="313"/>
    </row>
    <row r="9753" spans="1:3" s="1" customFormat="1" ht="13.5" thickBot="1">
      <c r="A9753" s="315"/>
      <c r="B9753" s="317"/>
      <c r="C9753" s="120" t="s">
        <v>1354</v>
      </c>
    </row>
    <row r="9754" spans="1:3" s="1" customFormat="1" ht="13.5" thickBot="1">
      <c r="A9754" s="315"/>
      <c r="B9754" s="317"/>
      <c r="C9754" s="119" t="s">
        <v>1355</v>
      </c>
    </row>
    <row r="9755" spans="1:3" s="1" customFormat="1" ht="64.5" thickBot="1">
      <c r="A9755" s="315"/>
      <c r="B9755" s="317"/>
      <c r="C9755" s="120" t="s">
        <v>3745</v>
      </c>
    </row>
    <row r="9756" spans="1:3" s="1" customFormat="1" ht="13.5" thickBot="1">
      <c r="A9756" s="315"/>
      <c r="B9756" s="317"/>
      <c r="C9756" s="119" t="s">
        <v>1357</v>
      </c>
    </row>
    <row r="9757" spans="1:3" s="1" customFormat="1" ht="39" thickBot="1">
      <c r="A9757" s="315"/>
      <c r="B9757" s="318"/>
      <c r="C9757" s="121" t="s">
        <v>1358</v>
      </c>
    </row>
    <row r="9758" spans="1:3">
      <c r="A9758" s="310" t="s">
        <v>1256</v>
      </c>
      <c r="B9758" s="310" t="s">
        <v>25</v>
      </c>
      <c r="C9758" s="99" t="s">
        <v>1257</v>
      </c>
    </row>
    <row r="9759" spans="1:3" ht="30">
      <c r="A9759" s="311"/>
      <c r="B9759" s="311"/>
      <c r="C9759" s="100" t="s">
        <v>3746</v>
      </c>
    </row>
    <row r="9760" spans="1:3" ht="90">
      <c r="A9760" s="311"/>
      <c r="B9760" s="311"/>
      <c r="C9760" s="100" t="s">
        <v>3747</v>
      </c>
    </row>
    <row r="9761" spans="1:3" ht="30">
      <c r="A9761" s="311"/>
      <c r="B9761" s="311"/>
      <c r="C9761" s="100" t="s">
        <v>1823</v>
      </c>
    </row>
    <row r="9762" spans="1:3" ht="30">
      <c r="A9762" s="311"/>
      <c r="B9762" s="311"/>
      <c r="C9762" s="100" t="s">
        <v>1824</v>
      </c>
    </row>
    <row r="9763" spans="1:3">
      <c r="A9763" s="311"/>
      <c r="B9763" s="311"/>
      <c r="C9763" s="100" t="s">
        <v>1825</v>
      </c>
    </row>
    <row r="9764" spans="1:3">
      <c r="A9764" s="311"/>
      <c r="B9764" s="311"/>
      <c r="C9764" s="100" t="s">
        <v>1826</v>
      </c>
    </row>
    <row r="9765" spans="1:3">
      <c r="A9765" s="311"/>
      <c r="B9765" s="311"/>
      <c r="C9765" s="104" t="s">
        <v>1827</v>
      </c>
    </row>
    <row r="9766" spans="1:3" s="1" customFormat="1" ht="12.75">
      <c r="A9766" s="311"/>
      <c r="B9766" s="311"/>
      <c r="C9766" s="119" t="s">
        <v>1355</v>
      </c>
    </row>
    <row r="9767" spans="1:3" s="1" customFormat="1" ht="63.75">
      <c r="A9767" s="311"/>
      <c r="B9767" s="311"/>
      <c r="C9767" s="120" t="s">
        <v>3748</v>
      </c>
    </row>
    <row r="9768" spans="1:3" s="1" customFormat="1" ht="12.75">
      <c r="A9768" s="311"/>
      <c r="B9768" s="311"/>
      <c r="C9768" s="119" t="s">
        <v>1357</v>
      </c>
    </row>
    <row r="9769" spans="1:3" s="1" customFormat="1" ht="39" thickBot="1">
      <c r="A9769" s="311"/>
      <c r="B9769" s="311"/>
      <c r="C9769" s="121" t="s">
        <v>1358</v>
      </c>
    </row>
    <row r="9770" spans="1:3">
      <c r="A9770" s="310" t="s">
        <v>1258</v>
      </c>
      <c r="B9770" s="310" t="s">
        <v>25</v>
      </c>
      <c r="C9770" s="99" t="s">
        <v>1259</v>
      </c>
    </row>
    <row r="9771" spans="1:3" ht="30">
      <c r="A9771" s="311"/>
      <c r="B9771" s="311"/>
      <c r="C9771" s="100" t="s">
        <v>3749</v>
      </c>
    </row>
    <row r="9772" spans="1:3" ht="90">
      <c r="A9772" s="311"/>
      <c r="B9772" s="311"/>
      <c r="C9772" s="100" t="s">
        <v>3747</v>
      </c>
    </row>
    <row r="9773" spans="1:3" ht="30">
      <c r="A9773" s="311"/>
      <c r="B9773" s="311"/>
      <c r="C9773" s="100" t="s">
        <v>1823</v>
      </c>
    </row>
    <row r="9774" spans="1:3" ht="30">
      <c r="A9774" s="311"/>
      <c r="B9774" s="311"/>
      <c r="C9774" s="100" t="s">
        <v>1824</v>
      </c>
    </row>
    <row r="9775" spans="1:3">
      <c r="A9775" s="311"/>
      <c r="B9775" s="311"/>
      <c r="C9775" s="100" t="s">
        <v>1825</v>
      </c>
    </row>
    <row r="9776" spans="1:3">
      <c r="A9776" s="311"/>
      <c r="B9776" s="311"/>
      <c r="C9776" s="100" t="s">
        <v>1826</v>
      </c>
    </row>
    <row r="9777" spans="1:3">
      <c r="A9777" s="311"/>
      <c r="B9777" s="311"/>
      <c r="C9777" s="104" t="s">
        <v>1827</v>
      </c>
    </row>
    <row r="9778" spans="1:3" s="1" customFormat="1" ht="12.75">
      <c r="A9778" s="311"/>
      <c r="B9778" s="311"/>
      <c r="C9778" s="119" t="s">
        <v>1355</v>
      </c>
    </row>
    <row r="9779" spans="1:3" s="1" customFormat="1" ht="63.75">
      <c r="A9779" s="311"/>
      <c r="B9779" s="311"/>
      <c r="C9779" s="120" t="s">
        <v>3748</v>
      </c>
    </row>
    <row r="9780" spans="1:3" s="1" customFormat="1" ht="12.75">
      <c r="A9780" s="311"/>
      <c r="B9780" s="311"/>
      <c r="C9780" s="119" t="s">
        <v>1357</v>
      </c>
    </row>
    <row r="9781" spans="1:3" s="1" customFormat="1" ht="39" thickBot="1">
      <c r="A9781" s="311"/>
      <c r="B9781" s="311"/>
      <c r="C9781" s="121" t="s">
        <v>1358</v>
      </c>
    </row>
    <row r="9782" spans="1:3">
      <c r="A9782" s="310" t="s">
        <v>1260</v>
      </c>
      <c r="B9782" s="310" t="s">
        <v>25</v>
      </c>
      <c r="C9782" s="99" t="s">
        <v>1261</v>
      </c>
    </row>
    <row r="9783" spans="1:3" ht="30">
      <c r="A9783" s="311"/>
      <c r="B9783" s="311"/>
      <c r="C9783" s="100" t="s">
        <v>3750</v>
      </c>
    </row>
    <row r="9784" spans="1:3" ht="90">
      <c r="A9784" s="311"/>
      <c r="B9784" s="311"/>
      <c r="C9784" s="100" t="s">
        <v>3747</v>
      </c>
    </row>
    <row r="9785" spans="1:3" ht="30">
      <c r="A9785" s="311"/>
      <c r="B9785" s="311"/>
      <c r="C9785" s="100" t="s">
        <v>1823</v>
      </c>
    </row>
    <row r="9786" spans="1:3" ht="30">
      <c r="A9786" s="311"/>
      <c r="B9786" s="311"/>
      <c r="C9786" s="100" t="s">
        <v>1824</v>
      </c>
    </row>
    <row r="9787" spans="1:3">
      <c r="A9787" s="311"/>
      <c r="B9787" s="311"/>
      <c r="C9787" s="100" t="s">
        <v>1825</v>
      </c>
    </row>
    <row r="9788" spans="1:3">
      <c r="A9788" s="311"/>
      <c r="B9788" s="311"/>
      <c r="C9788" s="100" t="s">
        <v>1826</v>
      </c>
    </row>
    <row r="9789" spans="1:3">
      <c r="A9789" s="311"/>
      <c r="B9789" s="311"/>
      <c r="C9789" s="104" t="s">
        <v>1827</v>
      </c>
    </row>
    <row r="9790" spans="1:3" s="1" customFormat="1" ht="12.75">
      <c r="A9790" s="311"/>
      <c r="B9790" s="311"/>
      <c r="C9790" s="119" t="s">
        <v>1355</v>
      </c>
    </row>
    <row r="9791" spans="1:3" s="1" customFormat="1" ht="63.75">
      <c r="A9791" s="311"/>
      <c r="B9791" s="311"/>
      <c r="C9791" s="120" t="s">
        <v>3748</v>
      </c>
    </row>
    <row r="9792" spans="1:3" s="1" customFormat="1" ht="12.75">
      <c r="A9792" s="311"/>
      <c r="B9792" s="311"/>
      <c r="C9792" s="119" t="s">
        <v>1357</v>
      </c>
    </row>
    <row r="9793" spans="1:3" s="1" customFormat="1" ht="39" thickBot="1">
      <c r="A9793" s="311"/>
      <c r="B9793" s="311"/>
      <c r="C9793" s="121" t="s">
        <v>1358</v>
      </c>
    </row>
    <row r="9794" spans="1:3">
      <c r="A9794" s="310" t="s">
        <v>1262</v>
      </c>
      <c r="B9794" s="310" t="s">
        <v>25</v>
      </c>
      <c r="C9794" s="116" t="s">
        <v>1263</v>
      </c>
    </row>
    <row r="9795" spans="1:3">
      <c r="A9795" s="311"/>
      <c r="B9795" s="311"/>
      <c r="C9795" s="117" t="s">
        <v>2739</v>
      </c>
    </row>
    <row r="9796" spans="1:3" ht="45">
      <c r="A9796" s="311"/>
      <c r="B9796" s="311"/>
      <c r="C9796" s="117" t="s">
        <v>3751</v>
      </c>
    </row>
    <row r="9797" spans="1:3" s="1" customFormat="1" ht="12.75">
      <c r="A9797" s="311"/>
      <c r="B9797" s="311"/>
      <c r="C9797" s="119" t="s">
        <v>1346</v>
      </c>
    </row>
    <row r="9798" spans="1:3" s="1" customFormat="1" ht="51">
      <c r="A9798" s="311"/>
      <c r="B9798" s="311"/>
      <c r="C9798" s="120" t="s">
        <v>1347</v>
      </c>
    </row>
    <row r="9799" spans="1:3" s="1" customFormat="1" ht="25.5">
      <c r="A9799" s="311"/>
      <c r="B9799" s="311"/>
      <c r="C9799" s="120" t="s">
        <v>1350</v>
      </c>
    </row>
    <row r="9800" spans="1:3" s="1" customFormat="1" ht="12.75">
      <c r="A9800" s="311"/>
      <c r="B9800" s="311"/>
      <c r="C9800" s="119" t="s">
        <v>1306</v>
      </c>
    </row>
    <row r="9801" spans="1:3" s="1" customFormat="1" ht="12.75">
      <c r="A9801" s="311"/>
      <c r="B9801" s="311"/>
      <c r="C9801" s="120" t="s">
        <v>3663</v>
      </c>
    </row>
    <row r="9802" spans="1:3" s="1" customFormat="1" ht="12.75">
      <c r="A9802" s="311"/>
      <c r="B9802" s="311"/>
      <c r="C9802" s="313" t="s">
        <v>3664</v>
      </c>
    </row>
    <row r="9803" spans="1:3" s="1" customFormat="1" ht="12.75">
      <c r="A9803" s="311"/>
      <c r="B9803" s="311"/>
      <c r="C9803" s="313"/>
    </row>
    <row r="9804" spans="1:3" s="1" customFormat="1" ht="63.75">
      <c r="A9804" s="311"/>
      <c r="B9804" s="311"/>
      <c r="C9804" s="120" t="s">
        <v>3752</v>
      </c>
    </row>
    <row r="9805" spans="1:3" s="1" customFormat="1" ht="12.75">
      <c r="A9805" s="311"/>
      <c r="B9805" s="311"/>
      <c r="C9805" s="119" t="s">
        <v>1355</v>
      </c>
    </row>
    <row r="9806" spans="1:3" s="1" customFormat="1" ht="105">
      <c r="A9806" s="311"/>
      <c r="B9806" s="311"/>
      <c r="C9806" s="100" t="s">
        <v>3753</v>
      </c>
    </row>
    <row r="9807" spans="1:3" s="1" customFormat="1" ht="12.75">
      <c r="A9807" s="311"/>
      <c r="B9807" s="311"/>
      <c r="C9807" s="119" t="s">
        <v>1357</v>
      </c>
    </row>
    <row r="9808" spans="1:3" s="1" customFormat="1" ht="39" thickBot="1">
      <c r="A9808" s="311"/>
      <c r="B9808" s="311"/>
      <c r="C9808" s="121" t="s">
        <v>1358</v>
      </c>
    </row>
    <row r="9809" spans="1:3">
      <c r="A9809" s="310" t="s">
        <v>1265</v>
      </c>
      <c r="B9809" s="310" t="s">
        <v>28</v>
      </c>
      <c r="C9809" s="99" t="s">
        <v>1266</v>
      </c>
    </row>
    <row r="9810" spans="1:3">
      <c r="A9810" s="311"/>
      <c r="B9810" s="311"/>
      <c r="C9810" s="100" t="s">
        <v>2739</v>
      </c>
    </row>
    <row r="9811" spans="1:3" ht="30">
      <c r="A9811" s="311"/>
      <c r="B9811" s="311"/>
      <c r="C9811" s="100" t="s">
        <v>3754</v>
      </c>
    </row>
    <row r="9812" spans="1:3">
      <c r="A9812" s="311"/>
      <c r="B9812" s="311"/>
      <c r="C9812" s="100" t="s">
        <v>1392</v>
      </c>
    </row>
    <row r="9813" spans="1:3" ht="30">
      <c r="A9813" s="311"/>
      <c r="B9813" s="311"/>
      <c r="C9813" s="100" t="s">
        <v>3755</v>
      </c>
    </row>
    <row r="9814" spans="1:3" ht="30">
      <c r="A9814" s="311"/>
      <c r="B9814" s="311"/>
      <c r="C9814" s="100" t="s">
        <v>3756</v>
      </c>
    </row>
    <row r="9815" spans="1:3" ht="45">
      <c r="A9815" s="311"/>
      <c r="B9815" s="311"/>
      <c r="C9815" s="100" t="s">
        <v>3757</v>
      </c>
    </row>
    <row r="9816" spans="1:3">
      <c r="A9816" s="311"/>
      <c r="B9816" s="311"/>
      <c r="C9816" s="100" t="s">
        <v>3758</v>
      </c>
    </row>
    <row r="9817" spans="1:3">
      <c r="A9817" s="311"/>
      <c r="B9817" s="311"/>
      <c r="C9817" s="100" t="s">
        <v>3759</v>
      </c>
    </row>
    <row r="9818" spans="1:3">
      <c r="A9818" s="311"/>
      <c r="B9818" s="311"/>
      <c r="C9818" s="100" t="s">
        <v>1470</v>
      </c>
    </row>
    <row r="9819" spans="1:3">
      <c r="A9819" s="311"/>
      <c r="B9819" s="311"/>
      <c r="C9819" s="100" t="s">
        <v>3760</v>
      </c>
    </row>
    <row r="9820" spans="1:3">
      <c r="A9820" s="311"/>
      <c r="B9820" s="311"/>
      <c r="C9820" s="100" t="s">
        <v>3761</v>
      </c>
    </row>
    <row r="9821" spans="1:3">
      <c r="A9821" s="311"/>
      <c r="B9821" s="311"/>
      <c r="C9821" s="100" t="s">
        <v>3762</v>
      </c>
    </row>
    <row r="9822" spans="1:3">
      <c r="A9822" s="311"/>
      <c r="B9822" s="311"/>
      <c r="C9822" s="100" t="s">
        <v>1355</v>
      </c>
    </row>
    <row r="9823" spans="1:3" ht="30">
      <c r="A9823" s="311"/>
      <c r="B9823" s="311"/>
      <c r="C9823" s="100" t="s">
        <v>3763</v>
      </c>
    </row>
    <row r="9824" spans="1:3">
      <c r="A9824" s="311"/>
      <c r="B9824" s="311"/>
      <c r="C9824" s="100" t="s">
        <v>1955</v>
      </c>
    </row>
    <row r="9825" spans="1:3">
      <c r="A9825" s="311"/>
      <c r="B9825" s="311"/>
      <c r="C9825" s="100" t="s">
        <v>1956</v>
      </c>
    </row>
    <row r="9826" spans="1:3">
      <c r="A9826" s="311"/>
      <c r="B9826" s="311"/>
      <c r="C9826" s="100" t="s">
        <v>1957</v>
      </c>
    </row>
    <row r="9827" spans="1:3">
      <c r="A9827" s="311"/>
      <c r="B9827" s="311"/>
      <c r="C9827" s="100" t="s">
        <v>1958</v>
      </c>
    </row>
    <row r="9828" spans="1:3">
      <c r="A9828" s="311"/>
      <c r="B9828" s="311"/>
      <c r="C9828" s="100" t="s">
        <v>1475</v>
      </c>
    </row>
    <row r="9829" spans="1:3" ht="45">
      <c r="A9829" s="311"/>
      <c r="B9829" s="311"/>
      <c r="C9829" s="100" t="s">
        <v>1964</v>
      </c>
    </row>
    <row r="9830" spans="1:3" ht="15.75" thickBot="1">
      <c r="A9830" s="312"/>
      <c r="B9830" s="312"/>
      <c r="C9830" s="95" t="s">
        <v>1960</v>
      </c>
    </row>
    <row r="9831" spans="1:3">
      <c r="A9831" s="310" t="s">
        <v>1267</v>
      </c>
      <c r="B9831" s="310" t="s">
        <v>33</v>
      </c>
      <c r="C9831" s="99" t="s">
        <v>1268</v>
      </c>
    </row>
    <row r="9832" spans="1:3">
      <c r="A9832" s="311"/>
      <c r="B9832" s="311"/>
      <c r="C9832" s="100" t="s">
        <v>2739</v>
      </c>
    </row>
    <row r="9833" spans="1:3" ht="45">
      <c r="A9833" s="311"/>
      <c r="B9833" s="311"/>
      <c r="C9833" s="100" t="s">
        <v>3764</v>
      </c>
    </row>
    <row r="9834" spans="1:3">
      <c r="A9834" s="311"/>
      <c r="B9834" s="311"/>
      <c r="C9834" s="100" t="s">
        <v>1392</v>
      </c>
    </row>
    <row r="9835" spans="1:3" ht="30">
      <c r="A9835" s="311"/>
      <c r="B9835" s="311"/>
      <c r="C9835" s="100" t="s">
        <v>3765</v>
      </c>
    </row>
    <row r="9836" spans="1:3">
      <c r="A9836" s="311"/>
      <c r="B9836" s="311"/>
      <c r="C9836" s="100" t="s">
        <v>3766</v>
      </c>
    </row>
    <row r="9837" spans="1:3">
      <c r="A9837" s="311"/>
      <c r="B9837" s="311"/>
      <c r="C9837" s="100" t="s">
        <v>3767</v>
      </c>
    </row>
    <row r="9838" spans="1:3">
      <c r="A9838" s="311"/>
      <c r="B9838" s="311"/>
      <c r="C9838" s="100" t="s">
        <v>2141</v>
      </c>
    </row>
    <row r="9839" spans="1:3" ht="30">
      <c r="A9839" s="311"/>
      <c r="B9839" s="311"/>
      <c r="C9839" s="100" t="s">
        <v>3768</v>
      </c>
    </row>
    <row r="9840" spans="1:3">
      <c r="A9840" s="311"/>
      <c r="B9840" s="311"/>
      <c r="C9840" s="100" t="s">
        <v>3769</v>
      </c>
    </row>
    <row r="9841" spans="1:10">
      <c r="A9841" s="311"/>
      <c r="B9841" s="311"/>
      <c r="C9841" s="100" t="s">
        <v>3770</v>
      </c>
    </row>
    <row r="9842" spans="1:10" ht="30">
      <c r="A9842" s="311"/>
      <c r="B9842" s="311"/>
      <c r="C9842" s="100" t="s">
        <v>3768</v>
      </c>
    </row>
    <row r="9843" spans="1:10" ht="30">
      <c r="A9843" s="311"/>
      <c r="B9843" s="311"/>
      <c r="C9843" s="100" t="s">
        <v>3771</v>
      </c>
    </row>
    <row r="9844" spans="1:10">
      <c r="A9844" s="311"/>
      <c r="B9844" s="311"/>
      <c r="C9844" s="100" t="s">
        <v>1355</v>
      </c>
    </row>
    <row r="9845" spans="1:10" ht="45">
      <c r="A9845" s="311"/>
      <c r="B9845" s="311"/>
      <c r="C9845" s="100" t="s">
        <v>3772</v>
      </c>
    </row>
    <row r="9846" spans="1:10">
      <c r="A9846" s="311"/>
      <c r="B9846" s="311"/>
      <c r="C9846" s="100" t="s">
        <v>1955</v>
      </c>
    </row>
    <row r="9847" spans="1:10">
      <c r="A9847" s="311"/>
      <c r="B9847" s="311"/>
      <c r="C9847" s="100" t="s">
        <v>1956</v>
      </c>
    </row>
    <row r="9848" spans="1:10">
      <c r="A9848" s="311"/>
      <c r="B9848" s="311"/>
      <c r="C9848" s="100" t="s">
        <v>1957</v>
      </c>
    </row>
    <row r="9849" spans="1:10">
      <c r="A9849" s="311"/>
      <c r="B9849" s="311"/>
      <c r="C9849" s="100" t="s">
        <v>1958</v>
      </c>
    </row>
    <row r="9850" spans="1:10">
      <c r="A9850" s="311"/>
      <c r="B9850" s="311"/>
      <c r="C9850" s="100" t="s">
        <v>3773</v>
      </c>
    </row>
    <row r="9851" spans="1:10">
      <c r="A9851" s="311"/>
      <c r="B9851" s="311"/>
      <c r="C9851" s="100" t="s">
        <v>1475</v>
      </c>
    </row>
    <row r="9852" spans="1:10" ht="45">
      <c r="A9852" s="311"/>
      <c r="B9852" s="311"/>
      <c r="C9852" s="100" t="s">
        <v>1964</v>
      </c>
    </row>
    <row r="9853" spans="1:10" ht="15.75" thickBot="1">
      <c r="A9853" s="312"/>
      <c r="B9853" s="312"/>
      <c r="C9853" s="95" t="s">
        <v>1960</v>
      </c>
    </row>
    <row r="9854" spans="1:10" ht="59.25" customHeight="1">
      <c r="A9854" s="310" t="str">
        <f>'[1]PEE-MEBOG'!B656</f>
        <v>18.01</v>
      </c>
      <c r="B9854" s="314" t="str">
        <f>'[1]PEE-MEBOG'!D656</f>
        <v>KG</v>
      </c>
      <c r="C9854" s="114" t="str">
        <f>'[1]PEE-MEBOG'!C656</f>
        <v>Retiro de residuos solidos (teja, drywall, asbesto, vidrio, madera) de tratamientos especiales provenientes de las obras de mantenimiento  hasta  lugar autorizado por autoridades ambientales.</v>
      </c>
      <c r="D9854" s="133"/>
      <c r="E9854" s="133"/>
      <c r="F9854" s="133"/>
      <c r="G9854" s="133"/>
      <c r="H9854" s="133"/>
      <c r="I9854" s="133"/>
      <c r="J9854" s="133"/>
    </row>
    <row r="9855" spans="1:10" ht="27" customHeight="1">
      <c r="A9855" s="311"/>
      <c r="B9855" s="311"/>
      <c r="C9855" s="104" t="s">
        <v>3774</v>
      </c>
      <c r="D9855" s="134"/>
      <c r="E9855" s="134"/>
      <c r="F9855" s="134"/>
      <c r="G9855" s="134"/>
      <c r="H9855" s="134"/>
      <c r="I9855" s="134"/>
      <c r="J9855" s="134"/>
    </row>
    <row r="9856" spans="1:10" ht="15" customHeight="1">
      <c r="A9856" s="311"/>
      <c r="B9856" s="311"/>
      <c r="C9856" s="104" t="s">
        <v>1306</v>
      </c>
      <c r="D9856" s="134"/>
      <c r="E9856" s="134"/>
      <c r="F9856" s="134"/>
      <c r="G9856" s="134"/>
      <c r="H9856" s="134"/>
      <c r="I9856" s="134"/>
      <c r="J9856" s="134"/>
    </row>
    <row r="9857" spans="1:10" ht="15" customHeight="1">
      <c r="A9857" s="311"/>
      <c r="B9857" s="311"/>
      <c r="C9857" s="104"/>
      <c r="D9857" s="134"/>
      <c r="E9857" s="134"/>
      <c r="F9857" s="134"/>
      <c r="G9857" s="134"/>
      <c r="H9857" s="134"/>
      <c r="I9857" s="134"/>
      <c r="J9857" s="134"/>
    </row>
    <row r="9858" spans="1:10" ht="27" customHeight="1">
      <c r="A9858" s="311"/>
      <c r="B9858" s="311"/>
      <c r="C9858" s="104" t="s">
        <v>3775</v>
      </c>
      <c r="D9858" s="134"/>
      <c r="E9858" s="134"/>
      <c r="F9858" s="134"/>
      <c r="G9858" s="134"/>
      <c r="H9858" s="134"/>
      <c r="I9858" s="134"/>
      <c r="J9858" s="134"/>
    </row>
    <row r="9859" spans="1:10">
      <c r="A9859" s="311"/>
      <c r="B9859" s="311"/>
      <c r="C9859" s="104" t="s">
        <v>3776</v>
      </c>
      <c r="D9859" s="134"/>
      <c r="E9859" s="134"/>
      <c r="F9859" s="134"/>
      <c r="G9859" s="134"/>
      <c r="H9859" s="134"/>
      <c r="I9859" s="134"/>
      <c r="J9859" s="134"/>
    </row>
    <row r="9860" spans="1:10" ht="27" customHeight="1">
      <c r="A9860" s="311"/>
      <c r="B9860" s="311"/>
      <c r="C9860" s="104" t="s">
        <v>3777</v>
      </c>
      <c r="D9860" s="134"/>
      <c r="E9860" s="134"/>
      <c r="F9860" s="134"/>
      <c r="G9860" s="134"/>
      <c r="H9860" s="134"/>
      <c r="I9860" s="134"/>
      <c r="J9860" s="134"/>
    </row>
    <row r="9861" spans="1:10" ht="27" customHeight="1">
      <c r="A9861" s="311"/>
      <c r="B9861" s="311"/>
      <c r="C9861" s="104" t="s">
        <v>3778</v>
      </c>
      <c r="D9861" s="134"/>
      <c r="E9861" s="134"/>
      <c r="F9861" s="134"/>
      <c r="G9861" s="134"/>
      <c r="H9861" s="134"/>
      <c r="I9861" s="134"/>
      <c r="J9861" s="134"/>
    </row>
    <row r="9862" spans="1:10" ht="27" customHeight="1">
      <c r="A9862" s="311"/>
      <c r="B9862" s="311"/>
      <c r="C9862" s="104" t="s">
        <v>3779</v>
      </c>
      <c r="D9862" s="134"/>
      <c r="E9862" s="134"/>
      <c r="F9862" s="134"/>
      <c r="G9862" s="134"/>
      <c r="H9862" s="134"/>
      <c r="I9862" s="134"/>
      <c r="J9862" s="134"/>
    </row>
    <row r="9863" spans="1:10">
      <c r="A9863" s="311"/>
      <c r="B9863" s="311"/>
      <c r="C9863" s="104" t="s">
        <v>3780</v>
      </c>
      <c r="D9863" s="134"/>
      <c r="E9863" s="134"/>
      <c r="F9863" s="134"/>
      <c r="G9863" s="134"/>
      <c r="H9863" s="134"/>
      <c r="I9863" s="134"/>
      <c r="J9863" s="134"/>
    </row>
    <row r="9864" spans="1:10">
      <c r="A9864" s="311"/>
      <c r="B9864" s="311"/>
      <c r="C9864" s="104" t="s">
        <v>3781</v>
      </c>
      <c r="D9864" s="134"/>
      <c r="E9864" s="134"/>
      <c r="F9864" s="134"/>
      <c r="G9864" s="134"/>
      <c r="H9864" s="134"/>
      <c r="I9864" s="134"/>
      <c r="J9864" s="134"/>
    </row>
    <row r="9865" spans="1:10" ht="27" customHeight="1">
      <c r="A9865" s="311"/>
      <c r="B9865" s="311"/>
      <c r="C9865" s="104" t="s">
        <v>3782</v>
      </c>
      <c r="D9865" s="134"/>
      <c r="E9865" s="134"/>
      <c r="F9865" s="134"/>
      <c r="G9865" s="134"/>
      <c r="H9865" s="134"/>
      <c r="I9865" s="134"/>
      <c r="J9865" s="134"/>
    </row>
    <row r="9866" spans="1:10">
      <c r="A9866" s="311"/>
      <c r="B9866" s="311"/>
      <c r="C9866" s="104" t="s">
        <v>3783</v>
      </c>
      <c r="D9866" s="134"/>
      <c r="E9866" s="134"/>
      <c r="F9866" s="134"/>
      <c r="G9866" s="134"/>
      <c r="H9866" s="134"/>
      <c r="I9866" s="134"/>
      <c r="J9866" s="134"/>
    </row>
    <row r="9867" spans="1:10">
      <c r="A9867" s="311"/>
      <c r="B9867" s="311"/>
      <c r="C9867" s="104" t="s">
        <v>3784</v>
      </c>
      <c r="D9867" s="134"/>
      <c r="E9867" s="134"/>
      <c r="F9867" s="134"/>
      <c r="G9867" s="134"/>
      <c r="H9867" s="134"/>
      <c r="I9867" s="134"/>
      <c r="J9867" s="134"/>
    </row>
    <row r="9868" spans="1:10" ht="27" customHeight="1">
      <c r="A9868" s="311"/>
      <c r="B9868" s="311"/>
      <c r="C9868" s="104" t="s">
        <v>3785</v>
      </c>
      <c r="D9868" s="134"/>
      <c r="E9868" s="134"/>
      <c r="F9868" s="134"/>
      <c r="G9868" s="134"/>
      <c r="H9868" s="134"/>
      <c r="I9868" s="134"/>
      <c r="J9868" s="134"/>
    </row>
    <row r="9869" spans="1:10" ht="15" customHeight="1">
      <c r="A9869" s="311"/>
      <c r="B9869" s="311"/>
      <c r="C9869" s="104" t="s">
        <v>1355</v>
      </c>
      <c r="D9869" s="134"/>
      <c r="E9869" s="134"/>
      <c r="F9869" s="134"/>
      <c r="G9869" s="134"/>
      <c r="H9869" s="134"/>
      <c r="I9869" s="134"/>
      <c r="J9869" s="134"/>
    </row>
    <row r="9870" spans="1:10" ht="15" customHeight="1">
      <c r="A9870" s="311"/>
      <c r="B9870" s="311"/>
      <c r="C9870" s="104"/>
      <c r="D9870" s="134"/>
      <c r="E9870" s="134"/>
      <c r="F9870" s="134"/>
      <c r="G9870" s="134"/>
      <c r="H9870" s="134"/>
      <c r="I9870" s="134"/>
      <c r="J9870" s="134"/>
    </row>
    <row r="9871" spans="1:10" ht="27" customHeight="1">
      <c r="A9871" s="311"/>
      <c r="B9871" s="311"/>
      <c r="C9871" s="104" t="s">
        <v>3786</v>
      </c>
      <c r="D9871" s="134"/>
      <c r="E9871" s="134"/>
      <c r="F9871" s="134"/>
      <c r="G9871" s="134"/>
      <c r="H9871" s="134"/>
      <c r="I9871" s="134"/>
      <c r="J9871" s="134"/>
    </row>
    <row r="9872" spans="1:10">
      <c r="A9872" s="311"/>
      <c r="B9872" s="311"/>
      <c r="C9872" s="104" t="s">
        <v>1357</v>
      </c>
      <c r="D9872" s="134"/>
      <c r="E9872" s="134"/>
      <c r="F9872" s="134"/>
      <c r="G9872" s="134"/>
      <c r="H9872" s="134"/>
      <c r="I9872" s="134"/>
      <c r="J9872" s="134"/>
    </row>
    <row r="9873" spans="1:10" ht="27.75" customHeight="1">
      <c r="A9873" s="311"/>
      <c r="B9873" s="311"/>
      <c r="C9873" s="104" t="s">
        <v>3787</v>
      </c>
      <c r="D9873" s="134"/>
      <c r="E9873" s="134"/>
      <c r="F9873" s="134"/>
      <c r="G9873" s="134"/>
      <c r="H9873" s="134"/>
      <c r="I9873" s="134"/>
      <c r="J9873" s="134"/>
    </row>
    <row r="9874" spans="1:10">
      <c r="A9874" s="311"/>
      <c r="B9874" s="311"/>
      <c r="C9874" s="135"/>
    </row>
    <row r="9875" spans="1:10" ht="15.75" thickBot="1">
      <c r="A9875" s="311"/>
      <c r="B9875" s="311"/>
      <c r="C9875" s="135"/>
    </row>
    <row r="9876" spans="1:10" ht="15.75" thickBot="1">
      <c r="A9876" s="312"/>
      <c r="B9876" s="312"/>
      <c r="C9876" s="114"/>
    </row>
    <row r="9877" spans="1:10" ht="45.75" customHeight="1">
      <c r="A9877" s="310" t="str">
        <f>'[1]PEE-MEBOG'!B657</f>
        <v>18.02</v>
      </c>
      <c r="B9877" s="310" t="str">
        <f>'[1]PEE-MEBOG'!D657</f>
        <v>M2</v>
      </c>
      <c r="C9877" s="114" t="s">
        <v>3788</v>
      </c>
      <c r="D9877" s="133"/>
      <c r="E9877" s="133"/>
      <c r="F9877" s="133"/>
      <c r="G9877" s="133"/>
      <c r="H9877" s="133"/>
      <c r="I9877" s="133"/>
      <c r="J9877" s="133"/>
    </row>
    <row r="9878" spans="1:10" ht="185.25" customHeight="1">
      <c r="A9878" s="311"/>
      <c r="B9878" s="311"/>
      <c r="C9878" s="136" t="s">
        <v>3789</v>
      </c>
      <c r="D9878" s="134"/>
      <c r="E9878" s="134"/>
      <c r="F9878" s="134"/>
      <c r="G9878" s="134"/>
      <c r="H9878" s="134"/>
      <c r="I9878" s="134"/>
      <c r="J9878" s="134"/>
    </row>
    <row r="9879" spans="1:10">
      <c r="A9879" s="311"/>
      <c r="B9879" s="311"/>
      <c r="C9879" s="137" t="s">
        <v>3790</v>
      </c>
      <c r="D9879" s="134"/>
      <c r="E9879" s="134"/>
      <c r="F9879" s="134"/>
      <c r="G9879" s="134"/>
      <c r="H9879" s="134"/>
      <c r="I9879" s="134"/>
      <c r="J9879" s="134"/>
    </row>
    <row r="9880" spans="1:10" ht="136.5" customHeight="1">
      <c r="A9880" s="311"/>
      <c r="B9880" s="311"/>
      <c r="C9880" s="136" t="s">
        <v>3791</v>
      </c>
      <c r="D9880" s="134"/>
      <c r="E9880" s="134"/>
      <c r="F9880" s="134"/>
      <c r="G9880" s="134"/>
      <c r="H9880" s="134"/>
      <c r="I9880" s="134"/>
      <c r="J9880" s="134"/>
    </row>
    <row r="9881" spans="1:10" ht="94.5" customHeight="1">
      <c r="A9881" s="311"/>
      <c r="B9881" s="311"/>
      <c r="C9881" s="136" t="s">
        <v>3792</v>
      </c>
      <c r="D9881" s="134"/>
      <c r="E9881" s="134"/>
      <c r="F9881" s="134"/>
      <c r="G9881" s="134"/>
      <c r="H9881" s="134"/>
      <c r="I9881" s="134"/>
      <c r="J9881" s="134"/>
    </row>
    <row r="9882" spans="1:10">
      <c r="A9882" s="311"/>
      <c r="B9882" s="311"/>
      <c r="C9882" s="137" t="s">
        <v>3793</v>
      </c>
      <c r="D9882" s="134"/>
      <c r="E9882" s="134"/>
      <c r="F9882" s="134"/>
      <c r="G9882" s="134"/>
      <c r="H9882" s="134"/>
      <c r="I9882" s="134"/>
      <c r="J9882" s="134"/>
    </row>
    <row r="9883" spans="1:10" ht="137.25" customHeight="1">
      <c r="A9883" s="311"/>
      <c r="B9883" s="311"/>
      <c r="C9883" s="136" t="s">
        <v>3794</v>
      </c>
      <c r="D9883" s="134"/>
      <c r="E9883" s="134"/>
      <c r="F9883" s="134"/>
      <c r="G9883" s="134"/>
      <c r="H9883" s="134"/>
      <c r="I9883" s="134"/>
      <c r="J9883" s="134"/>
    </row>
    <row r="9884" spans="1:10" ht="15" customHeight="1">
      <c r="A9884" s="311"/>
      <c r="B9884" s="311"/>
      <c r="C9884" s="137" t="s">
        <v>1306</v>
      </c>
      <c r="D9884" s="134"/>
      <c r="E9884" s="134"/>
      <c r="F9884" s="134"/>
      <c r="G9884" s="134"/>
      <c r="H9884" s="134"/>
      <c r="I9884" s="134"/>
      <c r="J9884" s="134"/>
    </row>
    <row r="9885" spans="1:10" ht="306" customHeight="1">
      <c r="A9885" s="311"/>
      <c r="B9885" s="311"/>
      <c r="C9885" s="136" t="s">
        <v>3795</v>
      </c>
      <c r="D9885" s="134"/>
      <c r="E9885" s="134"/>
      <c r="F9885" s="134"/>
      <c r="G9885" s="134"/>
      <c r="H9885" s="134"/>
      <c r="I9885" s="134"/>
      <c r="J9885" s="134"/>
    </row>
    <row r="9886" spans="1:10">
      <c r="A9886" s="311"/>
      <c r="B9886" s="311"/>
      <c r="C9886" s="137" t="s">
        <v>3796</v>
      </c>
      <c r="D9886" s="134"/>
      <c r="E9886" s="134"/>
      <c r="F9886" s="134"/>
      <c r="G9886" s="134"/>
      <c r="H9886" s="134"/>
      <c r="I9886" s="134"/>
      <c r="J9886" s="134"/>
    </row>
    <row r="9887" spans="1:10" ht="132" customHeight="1">
      <c r="A9887" s="311"/>
      <c r="B9887" s="311"/>
      <c r="C9887" s="136" t="s">
        <v>3797</v>
      </c>
      <c r="D9887" s="134"/>
      <c r="E9887" s="134"/>
      <c r="F9887" s="134"/>
      <c r="G9887" s="134"/>
      <c r="H9887" s="134"/>
      <c r="I9887" s="134"/>
      <c r="J9887" s="134"/>
    </row>
    <row r="9888" spans="1:10" ht="15" customHeight="1">
      <c r="A9888" s="311"/>
      <c r="B9888" s="311"/>
      <c r="C9888" s="137" t="s">
        <v>1355</v>
      </c>
      <c r="D9888" s="134"/>
      <c r="E9888" s="134"/>
      <c r="F9888" s="134"/>
      <c r="G9888" s="134"/>
      <c r="H9888" s="134"/>
      <c r="I9888" s="134"/>
      <c r="J9888" s="134"/>
    </row>
    <row r="9889" spans="1:10" ht="150" customHeight="1">
      <c r="A9889" s="311"/>
      <c r="B9889" s="311"/>
      <c r="C9889" s="136" t="s">
        <v>3798</v>
      </c>
      <c r="D9889" s="134"/>
      <c r="E9889" s="134"/>
      <c r="F9889" s="134"/>
      <c r="G9889" s="134"/>
      <c r="H9889" s="134"/>
      <c r="I9889" s="134"/>
      <c r="J9889" s="134"/>
    </row>
    <row r="9890" spans="1:10">
      <c r="A9890" s="311"/>
      <c r="B9890" s="311"/>
      <c r="C9890" s="137" t="s">
        <v>3799</v>
      </c>
      <c r="D9890" s="134"/>
      <c r="E9890" s="134"/>
      <c r="F9890" s="134"/>
      <c r="G9890" s="134"/>
      <c r="H9890" s="134"/>
      <c r="I9890" s="134"/>
      <c r="J9890" s="134"/>
    </row>
    <row r="9891" spans="1:10" ht="60">
      <c r="A9891" s="311"/>
      <c r="B9891" s="311"/>
      <c r="C9891" s="136" t="s">
        <v>3800</v>
      </c>
      <c r="D9891" s="134"/>
      <c r="E9891" s="134"/>
      <c r="F9891" s="134"/>
      <c r="G9891" s="134"/>
      <c r="H9891" s="134"/>
      <c r="I9891" s="134"/>
      <c r="J9891" s="134"/>
    </row>
    <row r="9892" spans="1:10">
      <c r="A9892" s="311"/>
      <c r="B9892" s="311"/>
      <c r="C9892" s="137" t="s">
        <v>1357</v>
      </c>
      <c r="D9892" s="134"/>
      <c r="E9892" s="134"/>
      <c r="F9892" s="134"/>
      <c r="G9892" s="134"/>
      <c r="H9892" s="134"/>
      <c r="I9892" s="134"/>
      <c r="J9892" s="134"/>
    </row>
    <row r="9893" spans="1:10" ht="81.75" customHeight="1" thickBot="1">
      <c r="A9893" s="312"/>
      <c r="B9893" s="312"/>
      <c r="C9893" s="136" t="s">
        <v>3787</v>
      </c>
      <c r="D9893" s="134"/>
      <c r="E9893" s="134"/>
      <c r="F9893" s="134"/>
      <c r="G9893" s="134"/>
      <c r="H9893" s="134"/>
      <c r="I9893" s="134"/>
      <c r="J9893" s="134"/>
    </row>
    <row r="9894" spans="1:10" ht="30">
      <c r="A9894" s="310" t="str">
        <f>'[1]PEE-MEBOG'!B658</f>
        <v>18.03</v>
      </c>
      <c r="B9894" s="310" t="str">
        <f>'[1]PEE-MEBOG'!D658</f>
        <v>M2</v>
      </c>
      <c r="C9894" s="138" t="s">
        <v>3801</v>
      </c>
      <c r="D9894" s="133"/>
      <c r="E9894" s="133"/>
      <c r="F9894" s="133"/>
      <c r="G9894" s="133"/>
      <c r="H9894" s="133"/>
      <c r="I9894" s="133"/>
      <c r="J9894" s="133"/>
    </row>
    <row r="9895" spans="1:10" ht="56.25" customHeight="1">
      <c r="A9895" s="311"/>
      <c r="B9895" s="311"/>
      <c r="C9895" s="139" t="s">
        <v>3802</v>
      </c>
      <c r="D9895" s="134"/>
      <c r="E9895" s="134"/>
      <c r="F9895" s="134"/>
      <c r="G9895" s="134"/>
      <c r="H9895" s="134"/>
      <c r="I9895" s="134"/>
      <c r="J9895" s="134"/>
    </row>
    <row r="9896" spans="1:10" ht="21" customHeight="1">
      <c r="A9896" s="311"/>
      <c r="B9896" s="311"/>
      <c r="C9896" s="140" t="s">
        <v>1306</v>
      </c>
      <c r="D9896" s="134"/>
      <c r="E9896" s="134"/>
      <c r="F9896" s="134"/>
      <c r="G9896" s="134"/>
      <c r="H9896" s="134"/>
      <c r="I9896" s="134"/>
      <c r="J9896" s="134"/>
    </row>
    <row r="9897" spans="1:10" ht="121.5" customHeight="1">
      <c r="A9897" s="311"/>
      <c r="B9897" s="311"/>
      <c r="C9897" s="139" t="s">
        <v>4046</v>
      </c>
      <c r="D9897" s="134"/>
      <c r="E9897" s="134"/>
      <c r="F9897" s="134"/>
      <c r="G9897" s="134"/>
      <c r="H9897" s="134"/>
      <c r="I9897" s="134"/>
      <c r="J9897" s="134"/>
    </row>
    <row r="9898" spans="1:10">
      <c r="A9898" s="311"/>
      <c r="B9898" s="311"/>
      <c r="C9898" s="140" t="s">
        <v>3784</v>
      </c>
      <c r="D9898" s="134"/>
      <c r="E9898" s="134"/>
      <c r="F9898" s="134"/>
      <c r="G9898" s="134"/>
      <c r="H9898" s="134"/>
      <c r="I9898" s="134"/>
      <c r="J9898" s="134"/>
    </row>
    <row r="9899" spans="1:10" ht="75" customHeight="1">
      <c r="A9899" s="311"/>
      <c r="B9899" s="311"/>
      <c r="C9899" s="104" t="s">
        <v>3803</v>
      </c>
      <c r="D9899" s="134"/>
      <c r="E9899" s="134"/>
      <c r="F9899" s="134"/>
      <c r="G9899" s="134"/>
      <c r="H9899" s="134"/>
      <c r="I9899" s="134"/>
      <c r="J9899" s="134"/>
    </row>
    <row r="9900" spans="1:10" ht="15" customHeight="1">
      <c r="A9900" s="311"/>
      <c r="B9900" s="311"/>
      <c r="C9900" s="140" t="s">
        <v>1355</v>
      </c>
      <c r="D9900" s="134"/>
      <c r="E9900" s="134"/>
      <c r="F9900" s="134"/>
      <c r="G9900" s="134"/>
      <c r="H9900" s="134"/>
      <c r="I9900" s="134"/>
      <c r="J9900" s="134"/>
    </row>
    <row r="9901" spans="1:10" ht="91.5" customHeight="1">
      <c r="A9901" s="311"/>
      <c r="B9901" s="311"/>
      <c r="C9901" s="104" t="s">
        <v>3804</v>
      </c>
      <c r="D9901" s="134"/>
      <c r="E9901" s="134"/>
      <c r="F9901" s="134"/>
      <c r="G9901" s="134"/>
      <c r="H9901" s="134"/>
      <c r="I9901" s="134"/>
      <c r="J9901" s="134"/>
    </row>
    <row r="9902" spans="1:10" ht="30" customHeight="1">
      <c r="A9902" s="311"/>
      <c r="B9902" s="311"/>
      <c r="C9902" s="140" t="s">
        <v>1357</v>
      </c>
      <c r="D9902" s="134"/>
      <c r="E9902" s="134"/>
      <c r="F9902" s="134"/>
      <c r="G9902" s="134"/>
      <c r="H9902" s="134"/>
      <c r="I9902" s="134"/>
      <c r="J9902" s="134"/>
    </row>
    <row r="9903" spans="1:10" ht="104.25" customHeight="1" thickBot="1">
      <c r="A9903" s="312"/>
      <c r="B9903" s="312"/>
      <c r="C9903" s="139" t="s">
        <v>3805</v>
      </c>
      <c r="D9903" s="134"/>
      <c r="E9903" s="134"/>
      <c r="F9903" s="134"/>
      <c r="G9903" s="134"/>
      <c r="H9903" s="134"/>
      <c r="I9903" s="134"/>
      <c r="J9903" s="134"/>
    </row>
    <row r="9904" spans="1:10" ht="30">
      <c r="A9904" s="310" t="str">
        <f>'[1]PEE-MEBOG'!B659</f>
        <v>18.04</v>
      </c>
      <c r="B9904" s="310" t="str">
        <f>'[1]PEE-MEBOG'!D659</f>
        <v>UND</v>
      </c>
      <c r="C9904" s="114" t="s">
        <v>1275</v>
      </c>
      <c r="D9904" s="133"/>
      <c r="E9904" s="133"/>
      <c r="F9904" s="133"/>
      <c r="G9904" s="133"/>
      <c r="H9904" s="133"/>
      <c r="I9904" s="133"/>
      <c r="J9904" s="133"/>
    </row>
    <row r="9905" spans="1:10" ht="129" customHeight="1">
      <c r="A9905" s="311"/>
      <c r="B9905" s="311"/>
      <c r="C9905" s="139" t="s">
        <v>3806</v>
      </c>
      <c r="D9905" s="141"/>
      <c r="E9905" s="141"/>
      <c r="F9905" s="141"/>
      <c r="G9905" s="141"/>
      <c r="H9905" s="141"/>
      <c r="I9905" s="141"/>
      <c r="J9905" s="141"/>
    </row>
    <row r="9906" spans="1:10">
      <c r="A9906" s="311"/>
      <c r="B9906" s="311"/>
      <c r="C9906" s="140" t="s">
        <v>3790</v>
      </c>
      <c r="D9906" s="141"/>
      <c r="E9906" s="141"/>
      <c r="F9906" s="141"/>
      <c r="G9906" s="141"/>
      <c r="H9906" s="141"/>
      <c r="I9906" s="141"/>
      <c r="J9906" s="141"/>
    </row>
    <row r="9907" spans="1:10" ht="135">
      <c r="A9907" s="311"/>
      <c r="B9907" s="311"/>
      <c r="C9907" s="139" t="s">
        <v>3807</v>
      </c>
      <c r="D9907" s="141"/>
      <c r="E9907" s="141"/>
      <c r="F9907" s="141"/>
      <c r="G9907" s="141"/>
      <c r="H9907" s="141"/>
      <c r="I9907" s="141"/>
      <c r="J9907" s="141"/>
    </row>
    <row r="9908" spans="1:10">
      <c r="A9908" s="311"/>
      <c r="B9908" s="311"/>
      <c r="C9908" s="104"/>
      <c r="D9908" s="141"/>
      <c r="E9908" s="141"/>
      <c r="F9908" s="141"/>
      <c r="G9908" s="141"/>
      <c r="H9908" s="141"/>
      <c r="I9908" s="141"/>
      <c r="J9908" s="141"/>
    </row>
    <row r="9909" spans="1:10" ht="15" customHeight="1">
      <c r="A9909" s="311"/>
      <c r="B9909" s="311"/>
      <c r="C9909" s="140" t="s">
        <v>1306</v>
      </c>
      <c r="D9909" s="141"/>
      <c r="E9909" s="141"/>
      <c r="F9909" s="141"/>
      <c r="G9909" s="141"/>
      <c r="H9909" s="141"/>
      <c r="I9909" s="141"/>
      <c r="J9909" s="141"/>
    </row>
    <row r="9910" spans="1:10" ht="248.25" customHeight="1">
      <c r="A9910" s="311"/>
      <c r="B9910" s="311"/>
      <c r="C9910" s="139" t="s">
        <v>3808</v>
      </c>
      <c r="D9910" s="141"/>
      <c r="E9910" s="141"/>
      <c r="F9910" s="141"/>
      <c r="G9910" s="141"/>
      <c r="H9910" s="141"/>
      <c r="I9910" s="141"/>
      <c r="J9910" s="141"/>
    </row>
    <row r="9911" spans="1:10" ht="255">
      <c r="A9911" s="311"/>
      <c r="B9911" s="311"/>
      <c r="C9911" s="139" t="s">
        <v>3809</v>
      </c>
      <c r="D9911" s="141"/>
      <c r="E9911" s="141"/>
      <c r="F9911" s="141"/>
      <c r="G9911" s="141"/>
      <c r="H9911" s="141"/>
      <c r="I9911" s="141"/>
      <c r="J9911" s="141"/>
    </row>
    <row r="9912" spans="1:10">
      <c r="A9912" s="311"/>
      <c r="B9912" s="311"/>
      <c r="C9912" s="140" t="s">
        <v>3796</v>
      </c>
      <c r="D9912" s="141"/>
      <c r="E9912" s="141"/>
      <c r="F9912" s="141"/>
      <c r="G9912" s="141"/>
      <c r="H9912" s="141"/>
      <c r="I9912" s="141"/>
      <c r="J9912" s="141"/>
    </row>
    <row r="9913" spans="1:10" ht="94.5" customHeight="1">
      <c r="A9913" s="311"/>
      <c r="B9913" s="311"/>
      <c r="C9913" s="142" t="s">
        <v>3810</v>
      </c>
      <c r="D9913" s="141"/>
      <c r="E9913" s="141"/>
      <c r="F9913" s="141"/>
      <c r="G9913" s="141"/>
      <c r="H9913" s="141"/>
      <c r="I9913" s="141"/>
      <c r="J9913" s="141"/>
    </row>
    <row r="9914" spans="1:10">
      <c r="A9914" s="311"/>
      <c r="B9914" s="311"/>
      <c r="C9914" s="140" t="s">
        <v>3784</v>
      </c>
      <c r="D9914" s="141"/>
      <c r="E9914" s="141"/>
      <c r="F9914" s="141"/>
      <c r="G9914" s="141"/>
      <c r="H9914" s="141"/>
      <c r="I9914" s="141"/>
      <c r="J9914" s="141"/>
    </row>
    <row r="9915" spans="1:10" ht="40.5" customHeight="1">
      <c r="A9915" s="311"/>
      <c r="B9915" s="311"/>
      <c r="C9915" s="139" t="s">
        <v>3811</v>
      </c>
      <c r="D9915" s="141"/>
      <c r="E9915" s="141"/>
      <c r="F9915" s="141"/>
      <c r="G9915" s="141"/>
      <c r="H9915" s="141"/>
      <c r="I9915" s="141"/>
      <c r="J9915" s="141"/>
    </row>
    <row r="9916" spans="1:10" ht="15" customHeight="1">
      <c r="A9916" s="311"/>
      <c r="B9916" s="311"/>
      <c r="C9916" s="140" t="s">
        <v>1355</v>
      </c>
      <c r="D9916" s="141"/>
      <c r="E9916" s="141"/>
      <c r="F9916" s="141"/>
      <c r="G9916" s="141"/>
      <c r="H9916" s="141"/>
      <c r="I9916" s="141"/>
      <c r="J9916" s="141"/>
    </row>
    <row r="9917" spans="1:10" ht="175.5" customHeight="1">
      <c r="A9917" s="311"/>
      <c r="B9917" s="311"/>
      <c r="C9917" s="139" t="s">
        <v>3812</v>
      </c>
      <c r="D9917" s="141"/>
      <c r="E9917" s="141"/>
      <c r="F9917" s="141"/>
      <c r="G9917" s="141"/>
      <c r="H9917" s="141"/>
      <c r="I9917" s="141"/>
      <c r="J9917" s="141"/>
    </row>
    <row r="9918" spans="1:10">
      <c r="A9918" s="311"/>
      <c r="B9918" s="311"/>
      <c r="C9918" s="140" t="s">
        <v>1357</v>
      </c>
      <c r="D9918" s="141"/>
      <c r="E9918" s="141"/>
      <c r="F9918" s="141"/>
      <c r="G9918" s="141"/>
      <c r="H9918" s="141"/>
      <c r="I9918" s="141"/>
      <c r="J9918" s="141"/>
    </row>
    <row r="9919" spans="1:10" ht="74.25" customHeight="1" thickBot="1">
      <c r="A9919" s="312"/>
      <c r="B9919" s="312"/>
      <c r="C9919" s="143" t="s">
        <v>3787</v>
      </c>
      <c r="D9919" s="141"/>
      <c r="E9919" s="141"/>
      <c r="F9919" s="141"/>
      <c r="G9919" s="141"/>
      <c r="H9919" s="141"/>
      <c r="I9919" s="141"/>
      <c r="J9919" s="141"/>
    </row>
    <row r="9920" spans="1:10" ht="48" customHeight="1">
      <c r="A9920" s="310" t="str">
        <f>'[1]PEE-MEBOG'!B660</f>
        <v>18.05</v>
      </c>
      <c r="B9920" s="310" t="str">
        <f>'[1]PEE-MEBOG'!D660</f>
        <v>UND</v>
      </c>
      <c r="C9920" s="114" t="s">
        <v>4047</v>
      </c>
      <c r="D9920" s="133"/>
      <c r="E9920" s="133"/>
      <c r="F9920" s="133"/>
      <c r="G9920" s="133"/>
      <c r="H9920" s="133"/>
      <c r="I9920" s="133"/>
      <c r="J9920" s="133"/>
    </row>
    <row r="9921" spans="1:10" ht="299.25" customHeight="1">
      <c r="A9921" s="311"/>
      <c r="B9921" s="311"/>
      <c r="C9921" s="139" t="s">
        <v>3813</v>
      </c>
      <c r="D9921" s="141"/>
      <c r="E9921" s="141"/>
      <c r="F9921" s="141"/>
      <c r="G9921" s="141"/>
      <c r="H9921" s="141"/>
      <c r="I9921" s="141"/>
      <c r="J9921" s="141"/>
    </row>
    <row r="9922" spans="1:10">
      <c r="A9922" s="311"/>
      <c r="B9922" s="311"/>
      <c r="C9922" s="140" t="s">
        <v>3814</v>
      </c>
      <c r="D9922" s="141"/>
      <c r="E9922" s="141"/>
      <c r="F9922" s="141"/>
      <c r="G9922" s="141"/>
      <c r="H9922" s="141"/>
      <c r="I9922" s="141"/>
      <c r="J9922" s="141"/>
    </row>
    <row r="9923" spans="1:10" ht="214.5" customHeight="1">
      <c r="A9923" s="311"/>
      <c r="B9923" s="311"/>
      <c r="C9923" s="139" t="s">
        <v>3815</v>
      </c>
      <c r="D9923" s="141"/>
      <c r="E9923" s="141"/>
      <c r="F9923" s="141"/>
      <c r="G9923" s="141"/>
      <c r="H9923" s="141"/>
      <c r="I9923" s="141"/>
      <c r="J9923" s="141"/>
    </row>
    <row r="9924" spans="1:10" ht="15" customHeight="1">
      <c r="A9924" s="311"/>
      <c r="B9924" s="311"/>
      <c r="C9924" s="140" t="s">
        <v>1306</v>
      </c>
      <c r="D9924" s="141"/>
      <c r="E9924" s="141"/>
      <c r="F9924" s="141"/>
      <c r="G9924" s="141"/>
      <c r="H9924" s="141"/>
      <c r="I9924" s="141"/>
      <c r="J9924" s="141"/>
    </row>
    <row r="9925" spans="1:10" ht="167.25" customHeight="1">
      <c r="A9925" s="311"/>
      <c r="B9925" s="311"/>
      <c r="C9925" s="139" t="s">
        <v>3816</v>
      </c>
      <c r="D9925" s="141"/>
      <c r="E9925" s="141"/>
      <c r="F9925" s="141"/>
      <c r="G9925" s="141"/>
      <c r="H9925" s="141"/>
      <c r="I9925" s="141"/>
      <c r="J9925" s="141"/>
    </row>
    <row r="9926" spans="1:10" ht="333.75" customHeight="1">
      <c r="A9926" s="311"/>
      <c r="B9926" s="311"/>
      <c r="C9926" s="139" t="s">
        <v>3817</v>
      </c>
      <c r="D9926" s="141"/>
      <c r="E9926" s="141"/>
      <c r="F9926" s="141"/>
      <c r="G9926" s="141"/>
      <c r="H9926" s="141"/>
      <c r="I9926" s="141"/>
      <c r="J9926" s="141"/>
    </row>
    <row r="9927" spans="1:10" ht="26.25" customHeight="1">
      <c r="A9927" s="311"/>
      <c r="B9927" s="311"/>
      <c r="C9927" s="140" t="s">
        <v>3784</v>
      </c>
      <c r="D9927" s="141"/>
      <c r="E9927" s="141"/>
      <c r="F9927" s="141"/>
      <c r="G9927" s="141"/>
      <c r="H9927" s="141"/>
      <c r="I9927" s="141"/>
      <c r="J9927" s="141"/>
    </row>
    <row r="9928" spans="1:10" ht="309.75" customHeight="1">
      <c r="A9928" s="311"/>
      <c r="B9928" s="311"/>
      <c r="C9928" s="139" t="s">
        <v>3818</v>
      </c>
      <c r="D9928" s="141"/>
      <c r="E9928" s="141"/>
      <c r="F9928" s="141"/>
      <c r="G9928" s="141"/>
      <c r="H9928" s="141"/>
      <c r="I9928" s="141"/>
      <c r="J9928" s="141"/>
    </row>
    <row r="9929" spans="1:10" ht="15" customHeight="1">
      <c r="A9929" s="311"/>
      <c r="B9929" s="311"/>
      <c r="C9929" s="140" t="s">
        <v>1355</v>
      </c>
      <c r="D9929" s="141"/>
      <c r="E9929" s="141"/>
      <c r="F9929" s="141"/>
      <c r="G9929" s="141"/>
      <c r="H9929" s="141"/>
      <c r="I9929" s="141"/>
      <c r="J9929" s="141"/>
    </row>
    <row r="9930" spans="1:10" ht="206.25" customHeight="1">
      <c r="A9930" s="311"/>
      <c r="B9930" s="311"/>
      <c r="C9930" s="139" t="s">
        <v>3819</v>
      </c>
      <c r="D9930" s="141"/>
      <c r="E9930" s="141"/>
      <c r="F9930" s="141"/>
      <c r="G9930" s="141"/>
      <c r="H9930" s="141"/>
      <c r="I9930" s="141"/>
      <c r="J9930" s="141"/>
    </row>
    <row r="9931" spans="1:10">
      <c r="A9931" s="311"/>
      <c r="B9931" s="311"/>
      <c r="C9931" s="140" t="s">
        <v>1357</v>
      </c>
      <c r="D9931" s="141"/>
      <c r="E9931" s="141"/>
      <c r="F9931" s="141"/>
      <c r="G9931" s="141"/>
      <c r="H9931" s="141"/>
      <c r="I9931" s="141"/>
      <c r="J9931" s="141"/>
    </row>
    <row r="9932" spans="1:10" ht="90.75" customHeight="1" thickBot="1">
      <c r="A9932" s="311"/>
      <c r="B9932" s="311"/>
      <c r="C9932" s="139" t="s">
        <v>3787</v>
      </c>
      <c r="D9932" s="141"/>
      <c r="E9932" s="141"/>
      <c r="F9932" s="141"/>
      <c r="G9932" s="141"/>
      <c r="H9932" s="141"/>
      <c r="I9932" s="141"/>
      <c r="J9932" s="141"/>
    </row>
    <row r="9933" spans="1:10" ht="60">
      <c r="A9933" s="310" t="str">
        <f>'[1]PEE-MEBOG'!B661</f>
        <v>18.06</v>
      </c>
      <c r="B9933" s="310" t="str">
        <f>'[1]PEE-MEBOG'!D661</f>
        <v>UND</v>
      </c>
      <c r="C9933" s="144" t="str">
        <f>'[1]PEE-MEBOG'!C661</f>
        <v>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v>
      </c>
      <c r="D9933" s="133"/>
      <c r="E9933" s="133"/>
      <c r="F9933" s="133"/>
      <c r="G9933" s="133"/>
      <c r="H9933" s="133"/>
      <c r="I9933" s="133"/>
      <c r="J9933" s="133"/>
    </row>
    <row r="9934" spans="1:10" ht="72.75" customHeight="1">
      <c r="A9934" s="311"/>
      <c r="B9934" s="311"/>
      <c r="C9934" s="145" t="s">
        <v>3820</v>
      </c>
      <c r="D9934" s="141"/>
      <c r="E9934" s="141"/>
      <c r="F9934" s="141"/>
      <c r="G9934" s="141"/>
      <c r="H9934" s="141"/>
      <c r="I9934" s="141"/>
      <c r="J9934" s="141"/>
    </row>
    <row r="9935" spans="1:10" ht="15" customHeight="1">
      <c r="A9935" s="311"/>
      <c r="B9935" s="311"/>
      <c r="C9935" s="146" t="s">
        <v>1306</v>
      </c>
      <c r="D9935" s="141"/>
      <c r="E9935" s="141"/>
      <c r="F9935" s="141"/>
      <c r="G9935" s="141"/>
      <c r="H9935" s="141"/>
      <c r="I9935" s="141"/>
      <c r="J9935" s="141"/>
    </row>
    <row r="9936" spans="1:10" ht="195">
      <c r="A9936" s="311"/>
      <c r="B9936" s="311"/>
      <c r="C9936" s="145" t="s">
        <v>3821</v>
      </c>
      <c r="D9936" s="141"/>
      <c r="E9936" s="141"/>
      <c r="F9936" s="141"/>
      <c r="G9936" s="141"/>
      <c r="H9936" s="141"/>
      <c r="I9936" s="141"/>
      <c r="J9936" s="141"/>
    </row>
    <row r="9937" spans="1:10">
      <c r="A9937" s="311"/>
      <c r="B9937" s="311"/>
      <c r="C9937" s="146" t="s">
        <v>3784</v>
      </c>
      <c r="D9937" s="141"/>
      <c r="E9937" s="141"/>
      <c r="F9937" s="141"/>
      <c r="G9937" s="141"/>
      <c r="H9937" s="141"/>
      <c r="I9937" s="141"/>
      <c r="J9937" s="141"/>
    </row>
    <row r="9938" spans="1:10" ht="121.5" customHeight="1">
      <c r="A9938" s="311"/>
      <c r="B9938" s="311"/>
      <c r="C9938" s="145" t="s">
        <v>3822</v>
      </c>
      <c r="D9938" s="141"/>
      <c r="E9938" s="141"/>
      <c r="F9938" s="141"/>
      <c r="G9938" s="141"/>
      <c r="H9938" s="141"/>
      <c r="I9938" s="141"/>
      <c r="J9938" s="141"/>
    </row>
    <row r="9939" spans="1:10" ht="15" customHeight="1">
      <c r="A9939" s="311"/>
      <c r="B9939" s="311"/>
      <c r="C9939" s="146" t="s">
        <v>1355</v>
      </c>
      <c r="D9939" s="141"/>
      <c r="E9939" s="141"/>
      <c r="F9939" s="141"/>
      <c r="G9939" s="141"/>
      <c r="H9939" s="141"/>
      <c r="I9939" s="141"/>
      <c r="J9939" s="141"/>
    </row>
    <row r="9940" spans="1:10" ht="27" customHeight="1">
      <c r="A9940" s="311"/>
      <c r="B9940" s="311"/>
      <c r="C9940" s="145" t="s">
        <v>3823</v>
      </c>
      <c r="D9940" s="141"/>
      <c r="E9940" s="141"/>
      <c r="F9940" s="141"/>
      <c r="G9940" s="141"/>
      <c r="H9940" s="141"/>
      <c r="I9940" s="141"/>
      <c r="J9940" s="141"/>
    </row>
    <row r="9941" spans="1:10">
      <c r="A9941" s="311"/>
      <c r="B9941" s="311"/>
      <c r="C9941" s="146" t="s">
        <v>1357</v>
      </c>
      <c r="D9941" s="141"/>
      <c r="E9941" s="141"/>
      <c r="F9941" s="141"/>
      <c r="G9941" s="141"/>
      <c r="H9941" s="141"/>
      <c r="I9941" s="141"/>
      <c r="J9941" s="141"/>
    </row>
    <row r="9942" spans="1:10" ht="62.25" customHeight="1" thickBot="1">
      <c r="A9942" s="312"/>
      <c r="B9942" s="311"/>
      <c r="C9942" s="145" t="s">
        <v>3787</v>
      </c>
      <c r="D9942" s="141"/>
      <c r="E9942" s="141"/>
      <c r="F9942" s="141"/>
      <c r="G9942" s="141"/>
      <c r="H9942" s="141"/>
      <c r="I9942" s="141"/>
      <c r="J9942" s="141"/>
    </row>
    <row r="9943" spans="1:10" ht="30">
      <c r="A9943" s="310" t="str">
        <f>'[1]PEE-MEBOG'!B662</f>
        <v>18.07</v>
      </c>
      <c r="B9943" s="310" t="str">
        <f>'[1]PEE-MEBOG'!D662</f>
        <v>ML</v>
      </c>
      <c r="C9943" s="147" t="str">
        <f>'[1]PEE-MEBOG'!C662</f>
        <v xml:space="preserve">Suministro e instalación de cerramiento provisional en polisombra verde Hmax= 2,10m incluye desmonte </v>
      </c>
      <c r="D9943" s="133"/>
      <c r="E9943" s="133"/>
      <c r="F9943" s="133"/>
      <c r="G9943" s="133"/>
      <c r="H9943" s="133"/>
      <c r="I9943" s="133"/>
      <c r="J9943" s="133"/>
    </row>
    <row r="9944" spans="1:10" ht="30">
      <c r="A9944" s="311"/>
      <c r="B9944" s="311"/>
      <c r="C9944" s="139" t="s">
        <v>3824</v>
      </c>
      <c r="D9944" s="141"/>
      <c r="E9944" s="141"/>
      <c r="F9944" s="141"/>
      <c r="G9944" s="141"/>
      <c r="H9944" s="141"/>
      <c r="I9944" s="141"/>
      <c r="J9944" s="141"/>
    </row>
    <row r="9945" spans="1:10" ht="15" customHeight="1">
      <c r="A9945" s="311"/>
      <c r="B9945" s="311"/>
      <c r="C9945" s="140" t="s">
        <v>1306</v>
      </c>
      <c r="D9945" s="141"/>
      <c r="E9945" s="141"/>
      <c r="F9945" s="141"/>
      <c r="G9945" s="141"/>
      <c r="H9945" s="141"/>
      <c r="I9945" s="141"/>
      <c r="J9945" s="141"/>
    </row>
    <row r="9946" spans="1:10" ht="158.25" customHeight="1">
      <c r="A9946" s="311"/>
      <c r="B9946" s="311"/>
      <c r="C9946" s="139" t="s">
        <v>3825</v>
      </c>
      <c r="D9946" s="141"/>
      <c r="E9946" s="141"/>
      <c r="F9946" s="141"/>
      <c r="G9946" s="141"/>
      <c r="H9946" s="141"/>
      <c r="I9946" s="141"/>
      <c r="J9946" s="141"/>
    </row>
    <row r="9947" spans="1:10">
      <c r="A9947" s="311"/>
      <c r="B9947" s="311"/>
      <c r="C9947" s="140" t="s">
        <v>3784</v>
      </c>
      <c r="D9947" s="141"/>
      <c r="E9947" s="141"/>
      <c r="F9947" s="141"/>
      <c r="G9947" s="141"/>
      <c r="H9947" s="141"/>
      <c r="I9947" s="141"/>
      <c r="J9947" s="141"/>
    </row>
    <row r="9948" spans="1:10" ht="27" customHeight="1">
      <c r="A9948" s="311"/>
      <c r="B9948" s="311"/>
      <c r="C9948" s="139" t="s">
        <v>3826</v>
      </c>
      <c r="D9948" s="141"/>
      <c r="E9948" s="141"/>
      <c r="F9948" s="141"/>
      <c r="G9948" s="141"/>
      <c r="H9948" s="141"/>
      <c r="I9948" s="141"/>
      <c r="J9948" s="141"/>
    </row>
    <row r="9949" spans="1:10" ht="15" customHeight="1">
      <c r="A9949" s="311"/>
      <c r="B9949" s="311"/>
      <c r="C9949" s="140" t="s">
        <v>1355</v>
      </c>
      <c r="D9949" s="141"/>
      <c r="E9949" s="141"/>
      <c r="F9949" s="141"/>
      <c r="G9949" s="141"/>
      <c r="H9949" s="141"/>
      <c r="I9949" s="141"/>
      <c r="J9949" s="141"/>
    </row>
    <row r="9950" spans="1:10" ht="27" customHeight="1">
      <c r="A9950" s="311"/>
      <c r="B9950" s="311"/>
      <c r="C9950" s="139" t="s">
        <v>3827</v>
      </c>
      <c r="D9950" s="141"/>
      <c r="E9950" s="141"/>
      <c r="F9950" s="141"/>
      <c r="G9950" s="141"/>
      <c r="H9950" s="141"/>
      <c r="I9950" s="141"/>
      <c r="J9950" s="141"/>
    </row>
    <row r="9951" spans="1:10">
      <c r="A9951" s="311"/>
      <c r="B9951" s="311"/>
      <c r="C9951" s="140" t="s">
        <v>1357</v>
      </c>
      <c r="D9951" s="141"/>
      <c r="E9951" s="141"/>
      <c r="F9951" s="141"/>
      <c r="G9951" s="141"/>
      <c r="H9951" s="141"/>
      <c r="I9951" s="141"/>
      <c r="J9951" s="141"/>
    </row>
    <row r="9952" spans="1:10" ht="45.75" thickBot="1">
      <c r="A9952" s="312"/>
      <c r="B9952" s="312"/>
      <c r="C9952" s="148" t="s">
        <v>3787</v>
      </c>
      <c r="D9952" s="141"/>
      <c r="E9952" s="141"/>
      <c r="F9952" s="141"/>
      <c r="G9952" s="141"/>
      <c r="H9952" s="141"/>
      <c r="I9952" s="141"/>
      <c r="J9952" s="141"/>
    </row>
    <row r="9953" spans="1:3">
      <c r="A9953" s="306" t="str">
        <f>'[1]PEE-MEBOG'!B663</f>
        <v>18.08</v>
      </c>
      <c r="B9953" s="306" t="str">
        <f>'[1]PEE-MEBOG'!D663</f>
        <v>UND</v>
      </c>
      <c r="C9953" s="149" t="str">
        <f>'[1]PEE-MEBOG'!C663</f>
        <v>Suministro e instalación de unión dresser en hd de 3"</v>
      </c>
    </row>
    <row r="9954" spans="1:3">
      <c r="A9954" s="307"/>
      <c r="B9954" s="307"/>
      <c r="C9954" s="99" t="s">
        <v>3790</v>
      </c>
    </row>
    <row r="9955" spans="1:3">
      <c r="A9955" s="307"/>
      <c r="B9955" s="307"/>
      <c r="C9955" s="150" t="s">
        <v>3828</v>
      </c>
    </row>
    <row r="9956" spans="1:3">
      <c r="A9956" s="307"/>
      <c r="B9956" s="307"/>
      <c r="C9956" s="150" t="s">
        <v>3829</v>
      </c>
    </row>
    <row r="9957" spans="1:3">
      <c r="A9957" s="307"/>
      <c r="B9957" s="307"/>
      <c r="C9957" s="150" t="s">
        <v>3830</v>
      </c>
    </row>
    <row r="9958" spans="1:3">
      <c r="A9958" s="307"/>
      <c r="B9958" s="307"/>
      <c r="C9958" s="150" t="s">
        <v>3831</v>
      </c>
    </row>
    <row r="9959" spans="1:3">
      <c r="A9959" s="307"/>
      <c r="B9959" s="307"/>
      <c r="C9959" s="150" t="s">
        <v>3832</v>
      </c>
    </row>
    <row r="9960" spans="1:3">
      <c r="A9960" s="307"/>
      <c r="B9960" s="307"/>
      <c r="C9960" s="150" t="s">
        <v>3833</v>
      </c>
    </row>
    <row r="9961" spans="1:3">
      <c r="A9961" s="307"/>
      <c r="B9961" s="307"/>
      <c r="C9961" s="150" t="s">
        <v>3834</v>
      </c>
    </row>
    <row r="9962" spans="1:3">
      <c r="A9962" s="307"/>
      <c r="B9962" s="307"/>
      <c r="C9962" s="151" t="s">
        <v>1297</v>
      </c>
    </row>
    <row r="9963" spans="1:3">
      <c r="A9963" s="307"/>
      <c r="B9963" s="307"/>
      <c r="C9963" s="150" t="s">
        <v>3835</v>
      </c>
    </row>
    <row r="9964" spans="1:3">
      <c r="A9964" s="307"/>
      <c r="B9964" s="307"/>
      <c r="C9964" s="150" t="s">
        <v>3836</v>
      </c>
    </row>
    <row r="9965" spans="1:3">
      <c r="A9965" s="307"/>
      <c r="B9965" s="307"/>
      <c r="C9965" s="150" t="s">
        <v>3837</v>
      </c>
    </row>
    <row r="9966" spans="1:3">
      <c r="A9966" s="307"/>
      <c r="B9966" s="307"/>
      <c r="C9966" s="150" t="s">
        <v>3838</v>
      </c>
    </row>
    <row r="9967" spans="1:3">
      <c r="A9967" s="307"/>
      <c r="B9967" s="307"/>
      <c r="C9967" s="150" t="s">
        <v>3839</v>
      </c>
    </row>
    <row r="9968" spans="1:3">
      <c r="A9968" s="307"/>
      <c r="B9968" s="307"/>
      <c r="C9968" s="150" t="s">
        <v>3840</v>
      </c>
    </row>
    <row r="9969" spans="1:3">
      <c r="A9969" s="307"/>
      <c r="B9969" s="307"/>
      <c r="C9969" s="152" t="s">
        <v>3841</v>
      </c>
    </row>
    <row r="9970" spans="1:3">
      <c r="A9970" s="307"/>
      <c r="B9970" s="307"/>
      <c r="C9970" s="150" t="s">
        <v>3842</v>
      </c>
    </row>
    <row r="9971" spans="1:3">
      <c r="A9971" s="307"/>
      <c r="B9971" s="307"/>
      <c r="C9971" s="150" t="s">
        <v>3843</v>
      </c>
    </row>
    <row r="9972" spans="1:3">
      <c r="A9972" s="307"/>
      <c r="B9972" s="307"/>
      <c r="C9972" s="150" t="s">
        <v>3844</v>
      </c>
    </row>
    <row r="9973" spans="1:3">
      <c r="A9973" s="307"/>
      <c r="B9973" s="307"/>
      <c r="C9973" s="150" t="s">
        <v>3845</v>
      </c>
    </row>
    <row r="9974" spans="1:3">
      <c r="A9974" s="307"/>
      <c r="B9974" s="307"/>
      <c r="C9974" s="150" t="s">
        <v>3846</v>
      </c>
    </row>
    <row r="9975" spans="1:3">
      <c r="A9975" s="307"/>
      <c r="B9975" s="307"/>
      <c r="C9975" s="150" t="s">
        <v>3847</v>
      </c>
    </row>
    <row r="9976" spans="1:3">
      <c r="A9976" s="307"/>
      <c r="B9976" s="307"/>
      <c r="C9976" s="151" t="s">
        <v>1306</v>
      </c>
    </row>
    <row r="9977" spans="1:3">
      <c r="A9977" s="307"/>
      <c r="B9977" s="307"/>
      <c r="C9977" s="150" t="s">
        <v>3848</v>
      </c>
    </row>
    <row r="9978" spans="1:3">
      <c r="A9978" s="307"/>
      <c r="B9978" s="307"/>
      <c r="C9978" s="150" t="s">
        <v>3849</v>
      </c>
    </row>
    <row r="9979" spans="1:3">
      <c r="A9979" s="307"/>
      <c r="B9979" s="307"/>
      <c r="C9979" s="150" t="s">
        <v>3850</v>
      </c>
    </row>
    <row r="9980" spans="1:3">
      <c r="A9980" s="307"/>
      <c r="B9980" s="307"/>
      <c r="C9980" s="150" t="s">
        <v>3851</v>
      </c>
    </row>
    <row r="9981" spans="1:3">
      <c r="A9981" s="307"/>
      <c r="B9981" s="307"/>
      <c r="C9981" s="150" t="s">
        <v>3852</v>
      </c>
    </row>
    <row r="9982" spans="1:3">
      <c r="A9982" s="307"/>
      <c r="B9982" s="307"/>
      <c r="C9982" s="150" t="s">
        <v>3853</v>
      </c>
    </row>
    <row r="9983" spans="1:3">
      <c r="A9983" s="307"/>
      <c r="B9983" s="307"/>
      <c r="C9983" s="150" t="s">
        <v>3854</v>
      </c>
    </row>
    <row r="9984" spans="1:3">
      <c r="A9984" s="307"/>
      <c r="B9984" s="307"/>
      <c r="C9984" s="150" t="s">
        <v>3855</v>
      </c>
    </row>
    <row r="9985" spans="1:3">
      <c r="A9985" s="307"/>
      <c r="B9985" s="307"/>
      <c r="C9985" s="150" t="s">
        <v>3856</v>
      </c>
    </row>
    <row r="9986" spans="1:3">
      <c r="A9986" s="307"/>
      <c r="B9986" s="307"/>
      <c r="C9986" s="150" t="s">
        <v>3857</v>
      </c>
    </row>
    <row r="9987" spans="1:3">
      <c r="A9987" s="307"/>
      <c r="B9987" s="307"/>
      <c r="C9987" s="150" t="s">
        <v>3858</v>
      </c>
    </row>
    <row r="9988" spans="1:3">
      <c r="A9988" s="307"/>
      <c r="B9988" s="307"/>
      <c r="C9988" s="150" t="s">
        <v>3859</v>
      </c>
    </row>
    <row r="9989" spans="1:3">
      <c r="A9989" s="307"/>
      <c r="B9989" s="307"/>
      <c r="C9989" s="150" t="s">
        <v>3860</v>
      </c>
    </row>
    <row r="9990" spans="1:3">
      <c r="A9990" s="307"/>
      <c r="B9990" s="307"/>
      <c r="C9990" s="150" t="s">
        <v>3861</v>
      </c>
    </row>
    <row r="9991" spans="1:3">
      <c r="A9991" s="307"/>
      <c r="B9991" s="307"/>
      <c r="C9991" s="150" t="s">
        <v>3862</v>
      </c>
    </row>
    <row r="9992" spans="1:3">
      <c r="A9992" s="307"/>
      <c r="B9992" s="307"/>
      <c r="C9992" s="150" t="s">
        <v>3863</v>
      </c>
    </row>
    <row r="9993" spans="1:3">
      <c r="A9993" s="307"/>
      <c r="B9993" s="307"/>
      <c r="C9993" s="150" t="s">
        <v>3864</v>
      </c>
    </row>
    <row r="9994" spans="1:3">
      <c r="A9994" s="307"/>
      <c r="B9994" s="307"/>
      <c r="C9994" s="152" t="s">
        <v>3796</v>
      </c>
    </row>
    <row r="9995" spans="1:3">
      <c r="A9995" s="307"/>
      <c r="B9995" s="307"/>
      <c r="C9995" s="150" t="s">
        <v>3865</v>
      </c>
    </row>
    <row r="9996" spans="1:3">
      <c r="A9996" s="307"/>
      <c r="B9996" s="307"/>
      <c r="C9996" s="150" t="s">
        <v>3866</v>
      </c>
    </row>
    <row r="9997" spans="1:3">
      <c r="A9997" s="307"/>
      <c r="B9997" s="307"/>
      <c r="C9997" s="150" t="s">
        <v>3867</v>
      </c>
    </row>
    <row r="9998" spans="1:3">
      <c r="A9998" s="307"/>
      <c r="B9998" s="307"/>
      <c r="C9998" s="150" t="s">
        <v>3868</v>
      </c>
    </row>
    <row r="9999" spans="1:3">
      <c r="A9999" s="307"/>
      <c r="B9999" s="307"/>
      <c r="C9999" s="152" t="s">
        <v>1775</v>
      </c>
    </row>
    <row r="10000" spans="1:3">
      <c r="A10000" s="307"/>
      <c r="B10000" s="307"/>
      <c r="C10000" s="150" t="s">
        <v>3869</v>
      </c>
    </row>
    <row r="10001" spans="1:3">
      <c r="A10001" s="307"/>
      <c r="B10001" s="307"/>
      <c r="C10001" s="150" t="s">
        <v>3870</v>
      </c>
    </row>
    <row r="10002" spans="1:3">
      <c r="A10002" s="307"/>
      <c r="B10002" s="307"/>
      <c r="C10002" s="150" t="s">
        <v>2371</v>
      </c>
    </row>
    <row r="10003" spans="1:3">
      <c r="A10003" s="307"/>
      <c r="B10003" s="307"/>
      <c r="C10003" s="150" t="s">
        <v>3871</v>
      </c>
    </row>
    <row r="10004" spans="1:3">
      <c r="A10004" s="307"/>
      <c r="B10004" s="307"/>
      <c r="C10004" s="150" t="s">
        <v>3872</v>
      </c>
    </row>
    <row r="10005" spans="1:3">
      <c r="A10005" s="307"/>
      <c r="B10005" s="307"/>
      <c r="C10005" s="150" t="s">
        <v>3873</v>
      </c>
    </row>
    <row r="10006" spans="1:3">
      <c r="A10006" s="307"/>
      <c r="B10006" s="307"/>
      <c r="C10006" s="150" t="s">
        <v>3874</v>
      </c>
    </row>
    <row r="10007" spans="1:3">
      <c r="A10007" s="307"/>
      <c r="B10007" s="307"/>
      <c r="C10007" s="150" t="s">
        <v>3875</v>
      </c>
    </row>
    <row r="10008" spans="1:3">
      <c r="A10008" s="307"/>
      <c r="B10008" s="307"/>
      <c r="C10008" s="150" t="s">
        <v>3876</v>
      </c>
    </row>
    <row r="10009" spans="1:3">
      <c r="A10009" s="307"/>
      <c r="B10009" s="307"/>
      <c r="C10009" s="150" t="s">
        <v>3877</v>
      </c>
    </row>
    <row r="10010" spans="1:3">
      <c r="A10010" s="307"/>
      <c r="B10010" s="307"/>
      <c r="C10010" s="99" t="s">
        <v>1357</v>
      </c>
    </row>
    <row r="10011" spans="1:3" ht="63.75" customHeight="1" thickBot="1">
      <c r="A10011" s="307"/>
      <c r="B10011" s="308"/>
      <c r="C10011" s="153" t="s">
        <v>3787</v>
      </c>
    </row>
    <row r="10012" spans="1:3" ht="76.5" customHeight="1">
      <c r="A10012" s="306" t="str">
        <f>'[1]PEE-MEBOG'!B664</f>
        <v>18.09</v>
      </c>
      <c r="B10012" s="306" t="str">
        <f>'[1]PEE-MEBOG'!D664</f>
        <v>M2</v>
      </c>
      <c r="C10012" s="147" t="s">
        <v>3878</v>
      </c>
    </row>
    <row r="10013" spans="1:3" ht="75.75" thickBot="1">
      <c r="A10013" s="307"/>
      <c r="B10013" s="307"/>
      <c r="C10013" s="139" t="s">
        <v>3879</v>
      </c>
    </row>
    <row r="10014" spans="1:3">
      <c r="A10014" s="307"/>
      <c r="B10014" s="307"/>
      <c r="C10014" s="147" t="s">
        <v>3790</v>
      </c>
    </row>
    <row r="10015" spans="1:3" ht="17.25">
      <c r="A10015" s="307"/>
      <c r="B10015" s="307"/>
      <c r="C10015" s="154" t="s">
        <v>3880</v>
      </c>
    </row>
    <row r="10016" spans="1:3">
      <c r="A10016" s="307"/>
      <c r="B10016" s="307"/>
      <c r="C10016" s="139" t="s">
        <v>3881</v>
      </c>
    </row>
    <row r="10017" spans="1:3">
      <c r="A10017" s="307"/>
      <c r="B10017" s="307"/>
      <c r="C10017" s="139" t="s">
        <v>3882</v>
      </c>
    </row>
    <row r="10018" spans="1:3">
      <c r="A10018" s="307"/>
      <c r="B10018" s="307"/>
      <c r="C10018" s="139" t="s">
        <v>3883</v>
      </c>
    </row>
    <row r="10019" spans="1:3">
      <c r="A10019" s="307"/>
      <c r="B10019" s="307"/>
      <c r="C10019" s="139" t="s">
        <v>3884</v>
      </c>
    </row>
    <row r="10020" spans="1:3" ht="15.75" thickBot="1">
      <c r="A10020" s="307"/>
      <c r="B10020" s="307"/>
      <c r="C10020" s="139" t="s">
        <v>3885</v>
      </c>
    </row>
    <row r="10021" spans="1:3">
      <c r="A10021" s="307"/>
      <c r="B10021" s="307"/>
      <c r="C10021" s="147" t="s">
        <v>1297</v>
      </c>
    </row>
    <row r="10022" spans="1:3">
      <c r="A10022" s="307"/>
      <c r="B10022" s="307"/>
      <c r="C10022" s="139" t="s">
        <v>3886</v>
      </c>
    </row>
    <row r="10023" spans="1:3">
      <c r="A10023" s="307"/>
      <c r="B10023" s="307"/>
      <c r="C10023" s="139" t="s">
        <v>3887</v>
      </c>
    </row>
    <row r="10024" spans="1:3">
      <c r="A10024" s="307"/>
      <c r="B10024" s="307"/>
      <c r="C10024" s="139" t="s">
        <v>3888</v>
      </c>
    </row>
    <row r="10025" spans="1:3">
      <c r="A10025" s="307"/>
      <c r="B10025" s="307"/>
      <c r="C10025" s="139" t="s">
        <v>3889</v>
      </c>
    </row>
    <row r="10026" spans="1:3">
      <c r="A10026" s="307"/>
      <c r="B10026" s="307"/>
      <c r="C10026" s="139" t="s">
        <v>3890</v>
      </c>
    </row>
    <row r="10027" spans="1:3" ht="15.75" thickBot="1">
      <c r="A10027" s="307"/>
      <c r="B10027" s="307"/>
      <c r="C10027" s="139" t="s">
        <v>3891</v>
      </c>
    </row>
    <row r="10028" spans="1:3">
      <c r="A10028" s="307"/>
      <c r="B10028" s="307"/>
      <c r="C10028" s="147" t="s">
        <v>3892</v>
      </c>
    </row>
    <row r="10029" spans="1:3">
      <c r="A10029" s="307"/>
      <c r="B10029" s="307"/>
      <c r="C10029" s="139" t="s">
        <v>3893</v>
      </c>
    </row>
    <row r="10030" spans="1:3">
      <c r="A10030" s="307"/>
      <c r="B10030" s="307"/>
      <c r="C10030" s="139" t="s">
        <v>3894</v>
      </c>
    </row>
    <row r="10031" spans="1:3">
      <c r="A10031" s="307"/>
      <c r="B10031" s="307"/>
      <c r="C10031" s="139" t="s">
        <v>3895</v>
      </c>
    </row>
    <row r="10032" spans="1:3">
      <c r="A10032" s="307"/>
      <c r="B10032" s="307"/>
      <c r="C10032" s="139" t="s">
        <v>3896</v>
      </c>
    </row>
    <row r="10033" spans="1:3" ht="15.75" thickBot="1">
      <c r="A10033" s="307"/>
      <c r="B10033" s="307"/>
      <c r="C10033" s="139" t="s">
        <v>3897</v>
      </c>
    </row>
    <row r="10034" spans="1:3">
      <c r="A10034" s="307"/>
      <c r="B10034" s="307"/>
      <c r="C10034" s="147" t="s">
        <v>3793</v>
      </c>
    </row>
    <row r="10035" spans="1:3">
      <c r="A10035" s="307"/>
      <c r="B10035" s="307"/>
      <c r="C10035" s="139" t="s">
        <v>3898</v>
      </c>
    </row>
    <row r="10036" spans="1:3">
      <c r="A10036" s="307"/>
      <c r="B10036" s="307"/>
      <c r="C10036" s="139" t="s">
        <v>3899</v>
      </c>
    </row>
    <row r="10037" spans="1:3">
      <c r="A10037" s="307"/>
      <c r="B10037" s="307"/>
      <c r="C10037" s="139" t="s">
        <v>3900</v>
      </c>
    </row>
    <row r="10038" spans="1:3">
      <c r="A10038" s="307"/>
      <c r="B10038" s="307"/>
      <c r="C10038" s="139" t="s">
        <v>3901</v>
      </c>
    </row>
    <row r="10039" spans="1:3" ht="15.75" thickBot="1">
      <c r="A10039" s="307"/>
      <c r="B10039" s="307"/>
      <c r="C10039" s="139" t="s">
        <v>3902</v>
      </c>
    </row>
    <row r="10040" spans="1:3">
      <c r="A10040" s="307"/>
      <c r="B10040" s="307"/>
      <c r="C10040" s="147" t="s">
        <v>1306</v>
      </c>
    </row>
    <row r="10041" spans="1:3">
      <c r="A10041" s="307"/>
      <c r="B10041" s="307"/>
      <c r="C10041" s="139" t="s">
        <v>3903</v>
      </c>
    </row>
    <row r="10042" spans="1:3">
      <c r="A10042" s="307"/>
      <c r="B10042" s="307"/>
      <c r="C10042" s="139" t="s">
        <v>3904</v>
      </c>
    </row>
    <row r="10043" spans="1:3">
      <c r="A10043" s="307"/>
      <c r="B10043" s="307"/>
      <c r="C10043" s="139" t="s">
        <v>3905</v>
      </c>
    </row>
    <row r="10044" spans="1:3">
      <c r="A10044" s="307"/>
      <c r="B10044" s="307"/>
      <c r="C10044" s="139" t="s">
        <v>3906</v>
      </c>
    </row>
    <row r="10045" spans="1:3">
      <c r="A10045" s="307"/>
      <c r="B10045" s="307"/>
      <c r="C10045" s="139" t="s">
        <v>3907</v>
      </c>
    </row>
    <row r="10046" spans="1:3">
      <c r="A10046" s="307"/>
      <c r="B10046" s="307"/>
      <c r="C10046" s="139" t="s">
        <v>3908</v>
      </c>
    </row>
    <row r="10047" spans="1:3">
      <c r="A10047" s="307"/>
      <c r="B10047" s="307"/>
      <c r="C10047" s="139" t="s">
        <v>3909</v>
      </c>
    </row>
    <row r="10048" spans="1:3">
      <c r="A10048" s="307"/>
      <c r="B10048" s="307"/>
      <c r="C10048" s="139" t="s">
        <v>3910</v>
      </c>
    </row>
    <row r="10049" spans="1:3">
      <c r="A10049" s="307"/>
      <c r="B10049" s="307"/>
      <c r="C10049" s="139" t="s">
        <v>3911</v>
      </c>
    </row>
    <row r="10050" spans="1:3">
      <c r="A10050" s="307"/>
      <c r="B10050" s="307"/>
      <c r="C10050" s="139" t="s">
        <v>3912</v>
      </c>
    </row>
    <row r="10051" spans="1:3">
      <c r="A10051" s="307"/>
      <c r="B10051" s="307"/>
      <c r="C10051" s="139" t="s">
        <v>3913</v>
      </c>
    </row>
    <row r="10052" spans="1:3">
      <c r="A10052" s="307"/>
      <c r="B10052" s="307"/>
      <c r="C10052" s="139" t="s">
        <v>3914</v>
      </c>
    </row>
    <row r="10053" spans="1:3">
      <c r="A10053" s="307"/>
      <c r="B10053" s="307"/>
      <c r="C10053" s="139" t="s">
        <v>3915</v>
      </c>
    </row>
    <row r="10054" spans="1:3">
      <c r="A10054" s="307"/>
      <c r="B10054" s="307"/>
      <c r="C10054" s="139" t="s">
        <v>3916</v>
      </c>
    </row>
    <row r="10055" spans="1:3">
      <c r="A10055" s="307"/>
      <c r="B10055" s="307"/>
      <c r="C10055" s="139" t="s">
        <v>3917</v>
      </c>
    </row>
    <row r="10056" spans="1:3">
      <c r="A10056" s="307"/>
      <c r="B10056" s="307"/>
      <c r="C10056" s="139" t="s">
        <v>3918</v>
      </c>
    </row>
    <row r="10057" spans="1:3">
      <c r="A10057" s="307"/>
      <c r="B10057" s="307"/>
      <c r="C10057" s="139" t="s">
        <v>3919</v>
      </c>
    </row>
    <row r="10058" spans="1:3">
      <c r="A10058" s="307"/>
      <c r="B10058" s="307"/>
      <c r="C10058" s="139" t="s">
        <v>3920</v>
      </c>
    </row>
    <row r="10059" spans="1:3">
      <c r="A10059" s="307"/>
      <c r="B10059" s="307"/>
      <c r="C10059" s="139" t="s">
        <v>3921</v>
      </c>
    </row>
    <row r="10060" spans="1:3" ht="15.75" thickBot="1">
      <c r="A10060" s="307"/>
      <c r="B10060" s="307"/>
      <c r="C10060" s="139" t="s">
        <v>3922</v>
      </c>
    </row>
    <row r="10061" spans="1:3">
      <c r="A10061" s="307"/>
      <c r="B10061" s="307"/>
      <c r="C10061" s="147" t="s">
        <v>3796</v>
      </c>
    </row>
    <row r="10062" spans="1:3">
      <c r="A10062" s="307"/>
      <c r="B10062" s="307"/>
      <c r="C10062" s="139" t="s">
        <v>3923</v>
      </c>
    </row>
    <row r="10063" spans="1:3">
      <c r="A10063" s="307"/>
      <c r="B10063" s="307"/>
      <c r="C10063" s="139" t="s">
        <v>3924</v>
      </c>
    </row>
    <row r="10064" spans="1:3">
      <c r="A10064" s="307"/>
      <c r="B10064" s="307"/>
      <c r="C10064" s="139" t="s">
        <v>3925</v>
      </c>
    </row>
    <row r="10065" spans="1:3">
      <c r="A10065" s="307"/>
      <c r="B10065" s="307"/>
      <c r="C10065" s="139" t="s">
        <v>3926</v>
      </c>
    </row>
    <row r="10066" spans="1:3">
      <c r="A10066" s="307"/>
      <c r="B10066" s="307"/>
      <c r="C10066" s="139" t="s">
        <v>3927</v>
      </c>
    </row>
    <row r="10067" spans="1:3" ht="15.75" thickBot="1">
      <c r="A10067" s="307"/>
      <c r="B10067" s="307"/>
      <c r="C10067" s="139" t="s">
        <v>3928</v>
      </c>
    </row>
    <row r="10068" spans="1:3">
      <c r="A10068" s="307"/>
      <c r="B10068" s="307"/>
      <c r="C10068" s="147" t="s">
        <v>1775</v>
      </c>
    </row>
    <row r="10069" spans="1:3" ht="34.5">
      <c r="A10069" s="307"/>
      <c r="B10069" s="307"/>
      <c r="C10069" s="139" t="s">
        <v>3929</v>
      </c>
    </row>
    <row r="10070" spans="1:3">
      <c r="A10070" s="307"/>
      <c r="B10070" s="307"/>
      <c r="C10070" s="139" t="s">
        <v>3930</v>
      </c>
    </row>
    <row r="10071" spans="1:3">
      <c r="A10071" s="307"/>
      <c r="B10071" s="307"/>
      <c r="C10071" s="139" t="s">
        <v>3931</v>
      </c>
    </row>
    <row r="10072" spans="1:3">
      <c r="A10072" s="307"/>
      <c r="B10072" s="307"/>
      <c r="C10072" s="139" t="s">
        <v>2371</v>
      </c>
    </row>
    <row r="10073" spans="1:3">
      <c r="A10073" s="307"/>
      <c r="B10073" s="307"/>
      <c r="C10073" s="139" t="s">
        <v>2372</v>
      </c>
    </row>
    <row r="10074" spans="1:3">
      <c r="A10074" s="307"/>
      <c r="B10074" s="307"/>
      <c r="C10074" s="139" t="s">
        <v>3932</v>
      </c>
    </row>
    <row r="10075" spans="1:3">
      <c r="A10075" s="307"/>
      <c r="B10075" s="307"/>
      <c r="C10075" s="139" t="s">
        <v>3933</v>
      </c>
    </row>
    <row r="10076" spans="1:3">
      <c r="A10076" s="307"/>
      <c r="B10076" s="307"/>
      <c r="C10076" s="139" t="s">
        <v>3934</v>
      </c>
    </row>
    <row r="10077" spans="1:3">
      <c r="A10077" s="307"/>
      <c r="B10077" s="307"/>
      <c r="C10077" s="140" t="s">
        <v>1357</v>
      </c>
    </row>
    <row r="10078" spans="1:3" ht="45.75" thickBot="1">
      <c r="A10078" s="307"/>
      <c r="B10078" s="307"/>
      <c r="C10078" s="148" t="s">
        <v>3787</v>
      </c>
    </row>
    <row r="10079" spans="1:3">
      <c r="A10079" s="306" t="str">
        <f>'[1]PEE-MEBOG'!B665</f>
        <v>18.10</v>
      </c>
      <c r="B10079" s="306" t="str">
        <f>'[1]PEE-MEBOG'!D665</f>
        <v>UND</v>
      </c>
      <c r="C10079" s="147" t="str">
        <f>'[1]PEE-MEBOG'!C665</f>
        <v xml:space="preserve">Suministro e instalación de domos circulares de 100 mm diámetro en acrílico original 3mm  </v>
      </c>
    </row>
    <row r="10080" spans="1:3" ht="45">
      <c r="A10080" s="307"/>
      <c r="B10080" s="307"/>
      <c r="C10080" s="139" t="s">
        <v>3935</v>
      </c>
    </row>
    <row r="10081" spans="1:3">
      <c r="A10081" s="307"/>
      <c r="B10081" s="307"/>
      <c r="C10081" s="140" t="s">
        <v>3790</v>
      </c>
    </row>
    <row r="10082" spans="1:3">
      <c r="A10082" s="307"/>
      <c r="B10082" s="307"/>
      <c r="C10082" s="139" t="s">
        <v>3828</v>
      </c>
    </row>
    <row r="10083" spans="1:3">
      <c r="A10083" s="307"/>
      <c r="B10083" s="307"/>
      <c r="C10083" s="139" t="s">
        <v>3936</v>
      </c>
    </row>
    <row r="10084" spans="1:3">
      <c r="A10084" s="307"/>
      <c r="B10084" s="307"/>
      <c r="C10084" s="139" t="s">
        <v>3937</v>
      </c>
    </row>
    <row r="10085" spans="1:3">
      <c r="A10085" s="307"/>
      <c r="B10085" s="307"/>
      <c r="C10085" s="139" t="s">
        <v>3938</v>
      </c>
    </row>
    <row r="10086" spans="1:3">
      <c r="A10086" s="307"/>
      <c r="B10086" s="307"/>
      <c r="C10086" s="139" t="s">
        <v>3939</v>
      </c>
    </row>
    <row r="10087" spans="1:3">
      <c r="A10087" s="307"/>
      <c r="B10087" s="307"/>
      <c r="C10087" s="139" t="s">
        <v>3940</v>
      </c>
    </row>
    <row r="10088" spans="1:3" ht="30">
      <c r="A10088" s="307"/>
      <c r="B10088" s="307"/>
      <c r="C10088" s="139" t="s">
        <v>3941</v>
      </c>
    </row>
    <row r="10089" spans="1:3">
      <c r="A10089" s="307"/>
      <c r="B10089" s="307"/>
      <c r="C10089" s="140" t="s">
        <v>1297</v>
      </c>
    </row>
    <row r="10090" spans="1:3">
      <c r="A10090" s="307"/>
      <c r="B10090" s="307"/>
      <c r="C10090" s="140" t="s">
        <v>3942</v>
      </c>
    </row>
    <row r="10091" spans="1:3">
      <c r="A10091" s="307"/>
      <c r="B10091" s="307"/>
      <c r="C10091" s="139" t="s">
        <v>3943</v>
      </c>
    </row>
    <row r="10092" spans="1:3">
      <c r="A10092" s="307"/>
      <c r="B10092" s="307"/>
      <c r="C10092" s="139" t="s">
        <v>3944</v>
      </c>
    </row>
    <row r="10093" spans="1:3">
      <c r="A10093" s="307"/>
      <c r="B10093" s="307"/>
      <c r="C10093" s="139" t="s">
        <v>3945</v>
      </c>
    </row>
    <row r="10094" spans="1:3">
      <c r="A10094" s="307"/>
      <c r="B10094" s="307"/>
      <c r="C10094" s="139" t="s">
        <v>3946</v>
      </c>
    </row>
    <row r="10095" spans="1:3">
      <c r="A10095" s="307"/>
      <c r="B10095" s="307"/>
      <c r="C10095" s="139" t="s">
        <v>3947</v>
      </c>
    </row>
    <row r="10096" spans="1:3">
      <c r="A10096" s="307"/>
      <c r="B10096" s="307"/>
      <c r="C10096" s="139" t="s">
        <v>3948</v>
      </c>
    </row>
    <row r="10097" spans="1:3">
      <c r="A10097" s="307"/>
      <c r="B10097" s="307"/>
      <c r="C10097" s="140" t="s">
        <v>3949</v>
      </c>
    </row>
    <row r="10098" spans="1:3">
      <c r="A10098" s="307"/>
      <c r="B10098" s="307"/>
      <c r="C10098" s="139" t="s">
        <v>3950</v>
      </c>
    </row>
    <row r="10099" spans="1:3">
      <c r="A10099" s="307"/>
      <c r="B10099" s="307"/>
      <c r="C10099" s="139" t="s">
        <v>3951</v>
      </c>
    </row>
    <row r="10100" spans="1:3">
      <c r="A10100" s="307"/>
      <c r="B10100" s="307"/>
      <c r="C10100" s="139" t="s">
        <v>3952</v>
      </c>
    </row>
    <row r="10101" spans="1:3" ht="30">
      <c r="A10101" s="307"/>
      <c r="B10101" s="307"/>
      <c r="C10101" s="139" t="s">
        <v>3953</v>
      </c>
    </row>
    <row r="10102" spans="1:3">
      <c r="A10102" s="307"/>
      <c r="B10102" s="307"/>
      <c r="C10102" s="140" t="s">
        <v>3793</v>
      </c>
    </row>
    <row r="10103" spans="1:3">
      <c r="A10103" s="307"/>
      <c r="B10103" s="307"/>
      <c r="C10103" s="139" t="s">
        <v>3954</v>
      </c>
    </row>
    <row r="10104" spans="1:3">
      <c r="A10104" s="307"/>
      <c r="B10104" s="307"/>
      <c r="C10104" s="139" t="s">
        <v>3955</v>
      </c>
    </row>
    <row r="10105" spans="1:3">
      <c r="A10105" s="307"/>
      <c r="B10105" s="307"/>
      <c r="C10105" s="139" t="s">
        <v>3845</v>
      </c>
    </row>
    <row r="10106" spans="1:3">
      <c r="A10106" s="307"/>
      <c r="B10106" s="307"/>
      <c r="C10106" s="139" t="s">
        <v>3956</v>
      </c>
    </row>
    <row r="10107" spans="1:3">
      <c r="A10107" s="307"/>
      <c r="B10107" s="307"/>
      <c r="C10107" s="139" t="s">
        <v>3957</v>
      </c>
    </row>
    <row r="10108" spans="1:3">
      <c r="A10108" s="307"/>
      <c r="B10108" s="307"/>
      <c r="C10108" s="139" t="s">
        <v>3958</v>
      </c>
    </row>
    <row r="10109" spans="1:3">
      <c r="A10109" s="307"/>
      <c r="B10109" s="307"/>
      <c r="C10109" s="140" t="s">
        <v>1306</v>
      </c>
    </row>
    <row r="10110" spans="1:3">
      <c r="A10110" s="307"/>
      <c r="B10110" s="307"/>
      <c r="C10110" s="140" t="s">
        <v>3959</v>
      </c>
    </row>
    <row r="10111" spans="1:3">
      <c r="A10111" s="307"/>
      <c r="B10111" s="307"/>
      <c r="C10111" s="139" t="s">
        <v>3960</v>
      </c>
    </row>
    <row r="10112" spans="1:3">
      <c r="A10112" s="307"/>
      <c r="B10112" s="307"/>
      <c r="C10112" s="139" t="s">
        <v>3961</v>
      </c>
    </row>
    <row r="10113" spans="1:3">
      <c r="A10113" s="307"/>
      <c r="B10113" s="307"/>
      <c r="C10113" s="139" t="s">
        <v>3962</v>
      </c>
    </row>
    <row r="10114" spans="1:3">
      <c r="A10114" s="307"/>
      <c r="B10114" s="307"/>
      <c r="C10114" s="140" t="s">
        <v>3963</v>
      </c>
    </row>
    <row r="10115" spans="1:3">
      <c r="A10115" s="307"/>
      <c r="B10115" s="307"/>
      <c r="C10115" s="139" t="s">
        <v>3964</v>
      </c>
    </row>
    <row r="10116" spans="1:3">
      <c r="A10116" s="307"/>
      <c r="B10116" s="307"/>
      <c r="C10116" s="139" t="s">
        <v>3965</v>
      </c>
    </row>
    <row r="10117" spans="1:3">
      <c r="A10117" s="307"/>
      <c r="B10117" s="307"/>
      <c r="C10117" s="139" t="s">
        <v>3966</v>
      </c>
    </row>
    <row r="10118" spans="1:3">
      <c r="A10118" s="307"/>
      <c r="B10118" s="307"/>
      <c r="C10118" s="139" t="s">
        <v>1691</v>
      </c>
    </row>
    <row r="10119" spans="1:3">
      <c r="A10119" s="307"/>
      <c r="B10119" s="307"/>
      <c r="C10119" s="139" t="s">
        <v>3967</v>
      </c>
    </row>
    <row r="10120" spans="1:3">
      <c r="A10120" s="307"/>
      <c r="B10120" s="307"/>
      <c r="C10120" s="140" t="s">
        <v>3968</v>
      </c>
    </row>
    <row r="10121" spans="1:3">
      <c r="A10121" s="307"/>
      <c r="B10121" s="307"/>
      <c r="C10121" s="139" t="s">
        <v>3969</v>
      </c>
    </row>
    <row r="10122" spans="1:3">
      <c r="A10122" s="307"/>
      <c r="B10122" s="307"/>
      <c r="C10122" s="139" t="s">
        <v>3970</v>
      </c>
    </row>
    <row r="10123" spans="1:3">
      <c r="A10123" s="307"/>
      <c r="B10123" s="307"/>
      <c r="C10123" s="139" t="s">
        <v>3971</v>
      </c>
    </row>
    <row r="10124" spans="1:3">
      <c r="A10124" s="307"/>
      <c r="B10124" s="307"/>
      <c r="C10124" s="139" t="s">
        <v>3972</v>
      </c>
    </row>
    <row r="10125" spans="1:3">
      <c r="A10125" s="307"/>
      <c r="B10125" s="307"/>
      <c r="C10125" s="140" t="s">
        <v>3973</v>
      </c>
    </row>
    <row r="10126" spans="1:3">
      <c r="A10126" s="307"/>
      <c r="B10126" s="307"/>
      <c r="C10126" s="139" t="s">
        <v>3974</v>
      </c>
    </row>
    <row r="10127" spans="1:3">
      <c r="A10127" s="307"/>
      <c r="B10127" s="307"/>
      <c r="C10127" s="139" t="s">
        <v>3975</v>
      </c>
    </row>
    <row r="10128" spans="1:3">
      <c r="A10128" s="307"/>
      <c r="B10128" s="307"/>
      <c r="C10128" s="139" t="s">
        <v>3976</v>
      </c>
    </row>
    <row r="10129" spans="1:3">
      <c r="A10129" s="307"/>
      <c r="B10129" s="307"/>
      <c r="C10129" s="140" t="s">
        <v>3796</v>
      </c>
    </row>
    <row r="10130" spans="1:3">
      <c r="A10130" s="307"/>
      <c r="B10130" s="307"/>
      <c r="C10130" s="139" t="s">
        <v>3923</v>
      </c>
    </row>
    <row r="10131" spans="1:3">
      <c r="A10131" s="307"/>
      <c r="B10131" s="307"/>
      <c r="C10131" s="139" t="s">
        <v>3977</v>
      </c>
    </row>
    <row r="10132" spans="1:3">
      <c r="A10132" s="307"/>
      <c r="B10132" s="307"/>
      <c r="C10132" s="139" t="s">
        <v>3978</v>
      </c>
    </row>
    <row r="10133" spans="1:3">
      <c r="A10133" s="307"/>
      <c r="B10133" s="307"/>
      <c r="C10133" s="139" t="s">
        <v>3979</v>
      </c>
    </row>
    <row r="10134" spans="1:3">
      <c r="A10134" s="307"/>
      <c r="B10134" s="307"/>
      <c r="C10134" s="139" t="s">
        <v>3980</v>
      </c>
    </row>
    <row r="10135" spans="1:3">
      <c r="A10135" s="307"/>
      <c r="B10135" s="307"/>
      <c r="C10135" s="139" t="s">
        <v>3981</v>
      </c>
    </row>
    <row r="10136" spans="1:3">
      <c r="A10136" s="307"/>
      <c r="B10136" s="307"/>
      <c r="C10136" s="140" t="s">
        <v>1775</v>
      </c>
    </row>
    <row r="10137" spans="1:3" ht="17.25">
      <c r="A10137" s="307"/>
      <c r="B10137" s="307"/>
      <c r="C10137" s="154" t="s">
        <v>3982</v>
      </c>
    </row>
    <row r="10138" spans="1:3" ht="17.25">
      <c r="A10138" s="307"/>
      <c r="B10138" s="307"/>
      <c r="C10138" s="139" t="s">
        <v>3983</v>
      </c>
    </row>
    <row r="10139" spans="1:3">
      <c r="A10139" s="307"/>
      <c r="B10139" s="307"/>
      <c r="C10139" s="139" t="s">
        <v>3984</v>
      </c>
    </row>
    <row r="10140" spans="1:3">
      <c r="A10140" s="307"/>
      <c r="B10140" s="307"/>
      <c r="C10140" s="139" t="s">
        <v>3985</v>
      </c>
    </row>
    <row r="10141" spans="1:3">
      <c r="A10141" s="307"/>
      <c r="B10141" s="307"/>
      <c r="C10141" s="139" t="s">
        <v>2371</v>
      </c>
    </row>
    <row r="10142" spans="1:3">
      <c r="A10142" s="307"/>
      <c r="B10142" s="307"/>
      <c r="C10142" s="139" t="s">
        <v>3986</v>
      </c>
    </row>
    <row r="10143" spans="1:3">
      <c r="A10143" s="307"/>
      <c r="B10143" s="307"/>
      <c r="C10143" s="139" t="s">
        <v>2372</v>
      </c>
    </row>
    <row r="10144" spans="1:3">
      <c r="A10144" s="307"/>
      <c r="B10144" s="307"/>
      <c r="C10144" s="139" t="s">
        <v>3932</v>
      </c>
    </row>
    <row r="10145" spans="1:3">
      <c r="A10145" s="307"/>
      <c r="B10145" s="307"/>
      <c r="C10145" s="139" t="s">
        <v>3987</v>
      </c>
    </row>
    <row r="10146" spans="1:3">
      <c r="A10146" s="307"/>
      <c r="B10146" s="307"/>
      <c r="C10146" s="140" t="s">
        <v>1357</v>
      </c>
    </row>
    <row r="10147" spans="1:3" ht="45.75" thickBot="1">
      <c r="A10147" s="307"/>
      <c r="B10147" s="307"/>
      <c r="C10147" s="139" t="s">
        <v>3787</v>
      </c>
    </row>
    <row r="10148" spans="1:3" ht="30">
      <c r="A10148" s="306" t="str">
        <f>'[1]PEE-MEBOG'!B666</f>
        <v>18.11</v>
      </c>
      <c r="B10148" s="306" t="str">
        <f>'[1]PEE-MEBOG'!D666</f>
        <v>ML</v>
      </c>
      <c r="C10148" s="147" t="str">
        <f>'[1]PEE-MEBOG'!C666</f>
        <v xml:space="preserve">Suministro e instalación de cañuela prefabricada en concreto 21MPA ancho max =30cm para aguas lluvias </v>
      </c>
    </row>
    <row r="10149" spans="1:3">
      <c r="A10149" s="307"/>
      <c r="B10149" s="307"/>
      <c r="C10149" s="155" t="s">
        <v>3988</v>
      </c>
    </row>
    <row r="10150" spans="1:3" ht="111" customHeight="1">
      <c r="A10150" s="307"/>
      <c r="B10150" s="307"/>
      <c r="C10150" s="139" t="s">
        <v>3989</v>
      </c>
    </row>
    <row r="10151" spans="1:3">
      <c r="A10151" s="307"/>
      <c r="B10151" s="307"/>
      <c r="C10151" s="155" t="s">
        <v>3790</v>
      </c>
    </row>
    <row r="10152" spans="1:3">
      <c r="A10152" s="307"/>
      <c r="B10152" s="307"/>
      <c r="C10152" s="139" t="s">
        <v>3828</v>
      </c>
    </row>
    <row r="10153" spans="1:3">
      <c r="A10153" s="307"/>
      <c r="B10153" s="307"/>
      <c r="C10153" s="139" t="s">
        <v>3990</v>
      </c>
    </row>
    <row r="10154" spans="1:3">
      <c r="A10154" s="307"/>
      <c r="B10154" s="307"/>
      <c r="C10154" s="156" t="s">
        <v>3991</v>
      </c>
    </row>
    <row r="10155" spans="1:3">
      <c r="A10155" s="307"/>
      <c r="B10155" s="307"/>
      <c r="C10155" s="156" t="s">
        <v>3992</v>
      </c>
    </row>
    <row r="10156" spans="1:3">
      <c r="A10156" s="307"/>
      <c r="B10156" s="307"/>
      <c r="C10156" s="139" t="s">
        <v>3993</v>
      </c>
    </row>
    <row r="10157" spans="1:3">
      <c r="A10157" s="307"/>
      <c r="B10157" s="307"/>
      <c r="C10157" s="139" t="s">
        <v>3994</v>
      </c>
    </row>
    <row r="10158" spans="1:3">
      <c r="A10158" s="307"/>
      <c r="B10158" s="307"/>
      <c r="C10158" s="139" t="s">
        <v>3995</v>
      </c>
    </row>
    <row r="10159" spans="1:3">
      <c r="A10159" s="307"/>
      <c r="B10159" s="307"/>
      <c r="C10159" s="139" t="s">
        <v>3996</v>
      </c>
    </row>
    <row r="10160" spans="1:3">
      <c r="A10160" s="307"/>
      <c r="B10160" s="307"/>
      <c r="C10160" s="139" t="s">
        <v>3997</v>
      </c>
    </row>
    <row r="10161" spans="1:3">
      <c r="A10161" s="307"/>
      <c r="B10161" s="307"/>
      <c r="C10161" s="139" t="s">
        <v>3834</v>
      </c>
    </row>
    <row r="10162" spans="1:3">
      <c r="A10162" s="307"/>
      <c r="B10162" s="307"/>
      <c r="C10162" s="155" t="s">
        <v>1297</v>
      </c>
    </row>
    <row r="10163" spans="1:3" ht="45">
      <c r="A10163" s="307"/>
      <c r="B10163" s="307"/>
      <c r="C10163" s="139" t="s">
        <v>3998</v>
      </c>
    </row>
    <row r="10164" spans="1:3">
      <c r="A10164" s="307"/>
      <c r="B10164" s="307"/>
      <c r="C10164" s="157" t="s">
        <v>3999</v>
      </c>
    </row>
    <row r="10165" spans="1:3">
      <c r="A10165" s="307"/>
      <c r="B10165" s="307"/>
      <c r="C10165" s="157" t="s">
        <v>4000</v>
      </c>
    </row>
    <row r="10166" spans="1:3">
      <c r="A10166" s="307"/>
      <c r="B10166" s="307"/>
      <c r="C10166" s="139" t="s">
        <v>4001</v>
      </c>
    </row>
    <row r="10167" spans="1:3">
      <c r="A10167" s="307"/>
      <c r="B10167" s="307"/>
      <c r="C10167" s="139" t="s">
        <v>4002</v>
      </c>
    </row>
    <row r="10168" spans="1:3">
      <c r="A10168" s="307"/>
      <c r="B10168" s="307"/>
      <c r="C10168" s="155" t="s">
        <v>3793</v>
      </c>
    </row>
    <row r="10169" spans="1:3">
      <c r="A10169" s="307"/>
      <c r="B10169" s="307"/>
      <c r="C10169" s="139" t="s">
        <v>4003</v>
      </c>
    </row>
    <row r="10170" spans="1:3">
      <c r="A10170" s="307"/>
      <c r="B10170" s="307"/>
      <c r="C10170" s="139" t="s">
        <v>4004</v>
      </c>
    </row>
    <row r="10171" spans="1:3">
      <c r="A10171" s="307"/>
      <c r="B10171" s="307"/>
      <c r="C10171" s="139" t="s">
        <v>4005</v>
      </c>
    </row>
    <row r="10172" spans="1:3">
      <c r="A10172" s="307"/>
      <c r="B10172" s="307"/>
      <c r="C10172" s="139" t="s">
        <v>4006</v>
      </c>
    </row>
    <row r="10173" spans="1:3">
      <c r="A10173" s="307"/>
      <c r="B10173" s="307"/>
      <c r="C10173" s="139" t="s">
        <v>4007</v>
      </c>
    </row>
    <row r="10174" spans="1:3">
      <c r="A10174" s="307"/>
      <c r="B10174" s="307"/>
      <c r="C10174" s="139" t="s">
        <v>4008</v>
      </c>
    </row>
    <row r="10175" spans="1:3">
      <c r="A10175" s="307"/>
      <c r="B10175" s="307"/>
      <c r="C10175" s="155" t="s">
        <v>4009</v>
      </c>
    </row>
    <row r="10176" spans="1:3">
      <c r="A10176" s="307"/>
      <c r="B10176" s="307"/>
      <c r="C10176" s="155" t="s">
        <v>4010</v>
      </c>
    </row>
    <row r="10177" spans="1:3" ht="30">
      <c r="A10177" s="307"/>
      <c r="B10177" s="307"/>
      <c r="C10177" s="139" t="s">
        <v>4011</v>
      </c>
    </row>
    <row r="10178" spans="1:3">
      <c r="A10178" s="307"/>
      <c r="B10178" s="307"/>
      <c r="C10178" s="155" t="s">
        <v>4012</v>
      </c>
    </row>
    <row r="10179" spans="1:3" ht="30">
      <c r="A10179" s="307"/>
      <c r="B10179" s="307"/>
      <c r="C10179" s="157" t="s">
        <v>4013</v>
      </c>
    </row>
    <row r="10180" spans="1:3">
      <c r="A10180" s="307"/>
      <c r="B10180" s="307"/>
      <c r="C10180" s="139" t="s">
        <v>4014</v>
      </c>
    </row>
    <row r="10181" spans="1:3" ht="30">
      <c r="A10181" s="307"/>
      <c r="B10181" s="307"/>
      <c r="C10181" s="139" t="s">
        <v>4015</v>
      </c>
    </row>
    <row r="10182" spans="1:3">
      <c r="A10182" s="307"/>
      <c r="B10182" s="307"/>
      <c r="C10182" s="155" t="s">
        <v>4016</v>
      </c>
    </row>
    <row r="10183" spans="1:3" ht="45">
      <c r="A10183" s="307"/>
      <c r="B10183" s="307"/>
      <c r="C10183" s="139" t="s">
        <v>4017</v>
      </c>
    </row>
    <row r="10184" spans="1:3">
      <c r="A10184" s="307"/>
      <c r="B10184" s="307"/>
      <c r="C10184" s="140" t="s">
        <v>4018</v>
      </c>
    </row>
    <row r="10185" spans="1:3" ht="30">
      <c r="A10185" s="307"/>
      <c r="B10185" s="307"/>
      <c r="C10185" s="139" t="s">
        <v>4019</v>
      </c>
    </row>
    <row r="10186" spans="1:3">
      <c r="A10186" s="307"/>
      <c r="B10186" s="307"/>
      <c r="C10186" s="155" t="s">
        <v>4020</v>
      </c>
    </row>
    <row r="10187" spans="1:3" ht="30">
      <c r="A10187" s="307"/>
      <c r="B10187" s="307"/>
      <c r="C10187" s="139" t="s">
        <v>4021</v>
      </c>
    </row>
    <row r="10188" spans="1:3">
      <c r="A10188" s="307"/>
      <c r="B10188" s="307"/>
      <c r="C10188" s="155" t="s">
        <v>4022</v>
      </c>
    </row>
    <row r="10189" spans="1:3" ht="30">
      <c r="A10189" s="307"/>
      <c r="B10189" s="307"/>
      <c r="C10189" s="158" t="s">
        <v>4023</v>
      </c>
    </row>
    <row r="10190" spans="1:3">
      <c r="A10190" s="307"/>
      <c r="B10190" s="307"/>
      <c r="C10190" s="155" t="s">
        <v>3796</v>
      </c>
    </row>
    <row r="10191" spans="1:3">
      <c r="A10191" s="307"/>
      <c r="B10191" s="307"/>
      <c r="C10191" s="139" t="s">
        <v>4024</v>
      </c>
    </row>
    <row r="10192" spans="1:3" ht="75">
      <c r="A10192" s="307"/>
      <c r="B10192" s="307"/>
      <c r="C10192" s="139" t="s">
        <v>4025</v>
      </c>
    </row>
    <row r="10193" spans="1:3">
      <c r="A10193" s="307"/>
      <c r="B10193" s="307"/>
      <c r="C10193" s="155" t="s">
        <v>1775</v>
      </c>
    </row>
    <row r="10194" spans="1:3">
      <c r="A10194" s="307"/>
      <c r="B10194" s="307"/>
      <c r="C10194" s="155" t="s">
        <v>4026</v>
      </c>
    </row>
    <row r="10195" spans="1:3" ht="45">
      <c r="A10195" s="307"/>
      <c r="B10195" s="307"/>
      <c r="C10195" s="139" t="s">
        <v>4027</v>
      </c>
    </row>
    <row r="10196" spans="1:3">
      <c r="A10196" s="307"/>
      <c r="B10196" s="307"/>
      <c r="C10196" s="140" t="s">
        <v>3930</v>
      </c>
    </row>
    <row r="10197" spans="1:3" ht="105">
      <c r="A10197" s="307"/>
      <c r="B10197" s="307"/>
      <c r="C10197" s="139" t="s">
        <v>4028</v>
      </c>
    </row>
    <row r="10198" spans="1:3">
      <c r="A10198" s="307"/>
      <c r="B10198" s="307"/>
      <c r="C10198" s="140" t="s">
        <v>1357</v>
      </c>
    </row>
    <row r="10199" spans="1:3" ht="87" customHeight="1" thickBot="1">
      <c r="A10199" s="308"/>
      <c r="B10199" s="308"/>
      <c r="C10199" s="148" t="s">
        <v>3787</v>
      </c>
    </row>
    <row r="10200" spans="1:3" ht="17.25">
      <c r="C10200" s="160"/>
    </row>
    <row r="10201" spans="1:3" ht="17.25">
      <c r="C10201" s="160"/>
    </row>
    <row r="10202" spans="1:3" ht="17.25">
      <c r="C10202" s="160"/>
    </row>
    <row r="10203" spans="1:3" ht="17.25">
      <c r="C10203" s="160"/>
    </row>
    <row r="10204" spans="1:3" ht="17.25">
      <c r="C10204" s="160"/>
    </row>
    <row r="10205" spans="1:3" ht="17.25">
      <c r="C10205" s="160"/>
    </row>
    <row r="10206" spans="1:3" ht="17.25">
      <c r="C10206" s="160"/>
    </row>
    <row r="10207" spans="1:3" ht="17.25">
      <c r="C10207" s="160"/>
    </row>
    <row r="10208" spans="1:3" ht="17.25">
      <c r="C10208" s="160"/>
    </row>
    <row r="10209" spans="1:3" ht="17.25">
      <c r="C10209" s="160"/>
    </row>
    <row r="10210" spans="1:3" ht="17.25">
      <c r="C10210" s="160"/>
    </row>
    <row r="10211" spans="1:3">
      <c r="A10211" s="161" t="s">
        <v>4029</v>
      </c>
    </row>
    <row r="10212" spans="1:3">
      <c r="A10212" s="161" t="s">
        <v>4030</v>
      </c>
    </row>
    <row r="10213" spans="1:3">
      <c r="A10213" s="161" t="s">
        <v>4031</v>
      </c>
    </row>
    <row r="10214" spans="1:3">
      <c r="A10214" s="161" t="s">
        <v>4032</v>
      </c>
    </row>
    <row r="10215" spans="1:3">
      <c r="A10215" s="163" t="s">
        <v>1296</v>
      </c>
      <c r="B10215" s="85">
        <v>38645</v>
      </c>
    </row>
    <row r="10220" spans="1:3">
      <c r="A10220" s="164" t="s">
        <v>4033</v>
      </c>
    </row>
    <row r="10221" spans="1:3">
      <c r="A10221" s="164" t="s">
        <v>4034</v>
      </c>
    </row>
    <row r="10222" spans="1:3">
      <c r="A10222" s="165" t="s">
        <v>5653</v>
      </c>
    </row>
    <row r="10223" spans="1:3">
      <c r="A10223" s="165" t="s">
        <v>5654</v>
      </c>
    </row>
    <row r="10224" spans="1:3">
      <c r="A10224" s="165" t="s">
        <v>5655</v>
      </c>
    </row>
    <row r="10225" spans="1:3">
      <c r="A10225" s="165" t="s">
        <v>5656</v>
      </c>
    </row>
    <row r="10226" spans="1:3">
      <c r="A10226" s="165" t="s">
        <v>5657</v>
      </c>
    </row>
    <row r="10227" spans="1:3" ht="54" customHeight="1">
      <c r="A10227" s="309" t="s">
        <v>4035</v>
      </c>
      <c r="B10227" s="309"/>
      <c r="C10227" s="309"/>
    </row>
    <row r="10228" spans="1:3" ht="34.5" customHeight="1">
      <c r="A10228" s="309" t="s">
        <v>4036</v>
      </c>
      <c r="B10228" s="309"/>
      <c r="C10228" s="309"/>
    </row>
  </sheetData>
  <mergeCells count="1323">
    <mergeCell ref="A10148:A10199"/>
    <mergeCell ref="B10148:B10199"/>
    <mergeCell ref="A10227:C10227"/>
    <mergeCell ref="A10228:C10228"/>
    <mergeCell ref="A9953:A10011"/>
    <mergeCell ref="B9953:B10011"/>
    <mergeCell ref="A10012:A10078"/>
    <mergeCell ref="B10012:B10078"/>
    <mergeCell ref="A10079:A10147"/>
    <mergeCell ref="B10079:B10147"/>
    <mergeCell ref="A9920:A9932"/>
    <mergeCell ref="B9920:B9932"/>
    <mergeCell ref="A9933:A9942"/>
    <mergeCell ref="B9933:B9942"/>
    <mergeCell ref="A9943:A9952"/>
    <mergeCell ref="B9943:B9952"/>
    <mergeCell ref="A9877:A9893"/>
    <mergeCell ref="B9877:B9893"/>
    <mergeCell ref="A9894:A9903"/>
    <mergeCell ref="B9894:B9903"/>
    <mergeCell ref="A9904:A9919"/>
    <mergeCell ref="B9904:B9919"/>
    <mergeCell ref="C9802:C9803"/>
    <mergeCell ref="A9809:A9830"/>
    <mergeCell ref="B9809:B9830"/>
    <mergeCell ref="A9831:A9853"/>
    <mergeCell ref="B9831:B9853"/>
    <mergeCell ref="A9854:A9876"/>
    <mergeCell ref="B9854:B9876"/>
    <mergeCell ref="A9770:A9781"/>
    <mergeCell ref="B9770:B9781"/>
    <mergeCell ref="A9782:A9793"/>
    <mergeCell ref="B9782:B9793"/>
    <mergeCell ref="A9794:A9808"/>
    <mergeCell ref="B9794:B9808"/>
    <mergeCell ref="A9733:A9757"/>
    <mergeCell ref="B9733:B9757"/>
    <mergeCell ref="C9734:C9745"/>
    <mergeCell ref="C9751:C9752"/>
    <mergeCell ref="A9758:A9769"/>
    <mergeCell ref="B9758:B9769"/>
    <mergeCell ref="A9683:A9732"/>
    <mergeCell ref="B9683:B9732"/>
    <mergeCell ref="C9684:C9708"/>
    <mergeCell ref="C9711:C9715"/>
    <mergeCell ref="C9719:C9720"/>
    <mergeCell ref="C9721:C9727"/>
    <mergeCell ref="A9617:A9636"/>
    <mergeCell ref="B9617:B9636"/>
    <mergeCell ref="C9622:C9626"/>
    <mergeCell ref="C9630:C9631"/>
    <mergeCell ref="A9637:A9682"/>
    <mergeCell ref="B9637:B9682"/>
    <mergeCell ref="C9668:C9672"/>
    <mergeCell ref="C9676:C9677"/>
    <mergeCell ref="A9576:A9595"/>
    <mergeCell ref="B9576:B9595"/>
    <mergeCell ref="C9581:C9585"/>
    <mergeCell ref="C9589:C9590"/>
    <mergeCell ref="A9596:A9616"/>
    <mergeCell ref="B9596:B9616"/>
    <mergeCell ref="C9602:C9606"/>
    <mergeCell ref="C9610:C9611"/>
    <mergeCell ref="A9538:A9556"/>
    <mergeCell ref="B9538:B9556"/>
    <mergeCell ref="C9542:C9546"/>
    <mergeCell ref="C9550:C9551"/>
    <mergeCell ref="A9557:A9575"/>
    <mergeCell ref="B9557:B9575"/>
    <mergeCell ref="C9561:C9565"/>
    <mergeCell ref="C9569:C9570"/>
    <mergeCell ref="A9453:A9496"/>
    <mergeCell ref="B9453:B9496"/>
    <mergeCell ref="C9454:C9479"/>
    <mergeCell ref="C9482:C9486"/>
    <mergeCell ref="C9490:C9491"/>
    <mergeCell ref="A9497:A9537"/>
    <mergeCell ref="B9497:B9537"/>
    <mergeCell ref="C9498:C9520"/>
    <mergeCell ref="C9523:C9527"/>
    <mergeCell ref="C9531:C9532"/>
    <mergeCell ref="A9406:A9423"/>
    <mergeCell ref="B9406:B9423"/>
    <mergeCell ref="C9417:C9418"/>
    <mergeCell ref="A9424:A9452"/>
    <mergeCell ref="B9424:B9452"/>
    <mergeCell ref="C9438:C9442"/>
    <mergeCell ref="C9446:C9447"/>
    <mergeCell ref="A9364:A9384"/>
    <mergeCell ref="B9364:B9384"/>
    <mergeCell ref="C9370:C9374"/>
    <mergeCell ref="C9378:C9379"/>
    <mergeCell ref="A9385:A9405"/>
    <mergeCell ref="B9385:B9405"/>
    <mergeCell ref="C9391:C9395"/>
    <mergeCell ref="C9399:C9400"/>
    <mergeCell ref="A9320:A9340"/>
    <mergeCell ref="B9320:B9340"/>
    <mergeCell ref="C9324:C9328"/>
    <mergeCell ref="C9331:C9333"/>
    <mergeCell ref="C9338:C9340"/>
    <mergeCell ref="A9341:A9363"/>
    <mergeCell ref="B9341:B9363"/>
    <mergeCell ref="C9349:C9353"/>
    <mergeCell ref="C9357:C9358"/>
    <mergeCell ref="A9283:A9298"/>
    <mergeCell ref="B9283:B9298"/>
    <mergeCell ref="C9287:C9288"/>
    <mergeCell ref="C9292:C9293"/>
    <mergeCell ref="A9299:A9319"/>
    <mergeCell ref="B9299:B9319"/>
    <mergeCell ref="C9305:C9309"/>
    <mergeCell ref="C9312:C9314"/>
    <mergeCell ref="A9245:A9263"/>
    <mergeCell ref="B9245:B9263"/>
    <mergeCell ref="C9252:C9253"/>
    <mergeCell ref="C9257:C9258"/>
    <mergeCell ref="A9264:A9282"/>
    <mergeCell ref="B9264:B9282"/>
    <mergeCell ref="C9271:C9272"/>
    <mergeCell ref="C9276:C9277"/>
    <mergeCell ref="A9210:A9226"/>
    <mergeCell ref="B9210:B9226"/>
    <mergeCell ref="C9215:C9216"/>
    <mergeCell ref="C9220:C9221"/>
    <mergeCell ref="A9227:A9244"/>
    <mergeCell ref="B9227:B9244"/>
    <mergeCell ref="C9233:C9234"/>
    <mergeCell ref="C9238:C9239"/>
    <mergeCell ref="A9162:A9182"/>
    <mergeCell ref="B9162:B9182"/>
    <mergeCell ref="C9171:C9172"/>
    <mergeCell ref="C9176:C9177"/>
    <mergeCell ref="A9183:A9209"/>
    <mergeCell ref="B9183:B9209"/>
    <mergeCell ref="C9195:C9199"/>
    <mergeCell ref="C9203:C9204"/>
    <mergeCell ref="A9120:A9140"/>
    <mergeCell ref="B9120:B9140"/>
    <mergeCell ref="C9129:C9130"/>
    <mergeCell ref="C9134:C9135"/>
    <mergeCell ref="A9141:A9161"/>
    <mergeCell ref="B9141:B9161"/>
    <mergeCell ref="C9150:C9151"/>
    <mergeCell ref="C9155:C9156"/>
    <mergeCell ref="A9087:A9102"/>
    <mergeCell ref="B9087:B9102"/>
    <mergeCell ref="C9091:C9092"/>
    <mergeCell ref="C9096:C9097"/>
    <mergeCell ref="A9103:A9119"/>
    <mergeCell ref="B9103:B9119"/>
    <mergeCell ref="C9107:C9109"/>
    <mergeCell ref="C9113:C9114"/>
    <mergeCell ref="A9050:A9068"/>
    <mergeCell ref="B9050:B9068"/>
    <mergeCell ref="C9054:C9058"/>
    <mergeCell ref="A9069:A9086"/>
    <mergeCell ref="B9069:B9086"/>
    <mergeCell ref="C9080:C9081"/>
    <mergeCell ref="A9011:A9029"/>
    <mergeCell ref="B9011:B9029"/>
    <mergeCell ref="C9017:C9021"/>
    <mergeCell ref="C9025:C9029"/>
    <mergeCell ref="A9030:A9049"/>
    <mergeCell ref="B9030:B9049"/>
    <mergeCell ref="C9035:C9039"/>
    <mergeCell ref="A8953:A8971"/>
    <mergeCell ref="B8953:B8971"/>
    <mergeCell ref="C8970:C8971"/>
    <mergeCell ref="A8972:A8987"/>
    <mergeCell ref="B8972:B8987"/>
    <mergeCell ref="A8988:A9010"/>
    <mergeCell ref="B8988:B9010"/>
    <mergeCell ref="C8999:C9000"/>
    <mergeCell ref="C9004:C9005"/>
    <mergeCell ref="A8896:A8914"/>
    <mergeCell ref="B8896:B8914"/>
    <mergeCell ref="A8915:A8933"/>
    <mergeCell ref="B8915:B8933"/>
    <mergeCell ref="A8934:A8952"/>
    <mergeCell ref="B8934:B8952"/>
    <mergeCell ref="A8857:A8866"/>
    <mergeCell ref="B8857:B8866"/>
    <mergeCell ref="A8867:A8876"/>
    <mergeCell ref="B8867:B8876"/>
    <mergeCell ref="A8877:A8895"/>
    <mergeCell ref="B8877:B8895"/>
    <mergeCell ref="A8827:A8836"/>
    <mergeCell ref="B8827:B8836"/>
    <mergeCell ref="A8837:A8846"/>
    <mergeCell ref="B8837:B8846"/>
    <mergeCell ref="A8847:A8856"/>
    <mergeCell ref="B8847:B8856"/>
    <mergeCell ref="A8803:A8810"/>
    <mergeCell ref="B8803:B8810"/>
    <mergeCell ref="A8811:A8818"/>
    <mergeCell ref="B8811:B8818"/>
    <mergeCell ref="A8819:A8826"/>
    <mergeCell ref="B8819:B8826"/>
    <mergeCell ref="A8779:A8786"/>
    <mergeCell ref="B8779:B8786"/>
    <mergeCell ref="A8787:A8794"/>
    <mergeCell ref="B8787:B8794"/>
    <mergeCell ref="A8795:A8802"/>
    <mergeCell ref="B8795:B8802"/>
    <mergeCell ref="A8755:A8762"/>
    <mergeCell ref="B8755:B8762"/>
    <mergeCell ref="A8763:A8770"/>
    <mergeCell ref="B8763:B8770"/>
    <mergeCell ref="A8771:A8778"/>
    <mergeCell ref="B8771:B8778"/>
    <mergeCell ref="A8731:A8738"/>
    <mergeCell ref="B8731:B8738"/>
    <mergeCell ref="A8739:A8746"/>
    <mergeCell ref="B8739:B8746"/>
    <mergeCell ref="A8747:A8754"/>
    <mergeCell ref="B8747:B8754"/>
    <mergeCell ref="A8707:A8714"/>
    <mergeCell ref="B8707:B8714"/>
    <mergeCell ref="A8715:A8722"/>
    <mergeCell ref="B8715:B8722"/>
    <mergeCell ref="A8723:A8730"/>
    <mergeCell ref="B8723:B8730"/>
    <mergeCell ref="A8685:A8688"/>
    <mergeCell ref="B8685:B8688"/>
    <mergeCell ref="A8689:A8698"/>
    <mergeCell ref="B8689:B8698"/>
    <mergeCell ref="A8699:A8706"/>
    <mergeCell ref="B8699:B8706"/>
    <mergeCell ref="A8673:A8676"/>
    <mergeCell ref="B8673:B8676"/>
    <mergeCell ref="A8677:A8680"/>
    <mergeCell ref="B8677:B8680"/>
    <mergeCell ref="A8681:A8684"/>
    <mergeCell ref="B8681:B8684"/>
    <mergeCell ref="A8661:A8664"/>
    <mergeCell ref="B8661:B8664"/>
    <mergeCell ref="A8665:A8668"/>
    <mergeCell ref="B8665:B8668"/>
    <mergeCell ref="A8669:A8672"/>
    <mergeCell ref="B8669:B8672"/>
    <mergeCell ref="A8649:A8652"/>
    <mergeCell ref="B8649:B8652"/>
    <mergeCell ref="A8653:A8656"/>
    <mergeCell ref="B8653:B8656"/>
    <mergeCell ref="A8657:A8660"/>
    <mergeCell ref="B8657:B8660"/>
    <mergeCell ref="A8615:A8629"/>
    <mergeCell ref="B8615:B8629"/>
    <mergeCell ref="A8630:A8644"/>
    <mergeCell ref="B8630:B8644"/>
    <mergeCell ref="A8645:A8648"/>
    <mergeCell ref="B8645:B8648"/>
    <mergeCell ref="A8556:A8583"/>
    <mergeCell ref="B8556:B8583"/>
    <mergeCell ref="A8584:A8598"/>
    <mergeCell ref="B8584:B8598"/>
    <mergeCell ref="A8599:A8614"/>
    <mergeCell ref="B8599:B8614"/>
    <mergeCell ref="A8472:A8499"/>
    <mergeCell ref="B8472:B8499"/>
    <mergeCell ref="A8500:A8527"/>
    <mergeCell ref="B8500:B8527"/>
    <mergeCell ref="A8528:A8555"/>
    <mergeCell ref="B8528:B8555"/>
    <mergeCell ref="A8388:A8415"/>
    <mergeCell ref="B8388:B8415"/>
    <mergeCell ref="A8416:A8443"/>
    <mergeCell ref="B8416:B8443"/>
    <mergeCell ref="A8444:A8471"/>
    <mergeCell ref="B8444:B8471"/>
    <mergeCell ref="A8303:A8331"/>
    <mergeCell ref="B8303:B8331"/>
    <mergeCell ref="A8332:A8359"/>
    <mergeCell ref="B8332:B8359"/>
    <mergeCell ref="A8360:A8387"/>
    <mergeCell ref="B8360:B8387"/>
    <mergeCell ref="A8217:A8245"/>
    <mergeCell ref="B8217:B8245"/>
    <mergeCell ref="A8246:A8273"/>
    <mergeCell ref="B8246:B8273"/>
    <mergeCell ref="A8274:A8302"/>
    <mergeCell ref="B8274:B8302"/>
    <mergeCell ref="A8156:A8159"/>
    <mergeCell ref="B8156:B8159"/>
    <mergeCell ref="A8160:A8188"/>
    <mergeCell ref="B8160:B8188"/>
    <mergeCell ref="A8189:A8216"/>
    <mergeCell ref="B8189:B8216"/>
    <mergeCell ref="A8134:A8145"/>
    <mergeCell ref="B8134:B8145"/>
    <mergeCell ref="A8146:A8150"/>
    <mergeCell ref="B8146:B8150"/>
    <mergeCell ref="A8151:A8155"/>
    <mergeCell ref="B8151:B8155"/>
    <mergeCell ref="A8113:A8119"/>
    <mergeCell ref="B8113:B8119"/>
    <mergeCell ref="A8120:A8126"/>
    <mergeCell ref="B8120:B8126"/>
    <mergeCell ref="A8127:A8133"/>
    <mergeCell ref="B8127:B8133"/>
    <mergeCell ref="A8092:A8098"/>
    <mergeCell ref="B8092:B8098"/>
    <mergeCell ref="A8099:A8105"/>
    <mergeCell ref="B8099:B8105"/>
    <mergeCell ref="A8106:A8112"/>
    <mergeCell ref="B8106:B8112"/>
    <mergeCell ref="A8075:A8079"/>
    <mergeCell ref="B8075:B8079"/>
    <mergeCell ref="A8080:A8084"/>
    <mergeCell ref="B8080:B8084"/>
    <mergeCell ref="A8085:A8091"/>
    <mergeCell ref="B8085:B8091"/>
    <mergeCell ref="A8060:A8064"/>
    <mergeCell ref="B8060:B8064"/>
    <mergeCell ref="A8065:A8069"/>
    <mergeCell ref="B8065:B8069"/>
    <mergeCell ref="A8070:A8074"/>
    <mergeCell ref="B8070:B8074"/>
    <mergeCell ref="A8035:A8049"/>
    <mergeCell ref="B8035:B8049"/>
    <mergeCell ref="A8050:A8054"/>
    <mergeCell ref="B8050:B8054"/>
    <mergeCell ref="A8055:A8059"/>
    <mergeCell ref="B8055:B8059"/>
    <mergeCell ref="A7990:A8004"/>
    <mergeCell ref="B7990:B8004"/>
    <mergeCell ref="A8005:A8019"/>
    <mergeCell ref="B8005:B8019"/>
    <mergeCell ref="A8020:A8034"/>
    <mergeCell ref="B8020:B8034"/>
    <mergeCell ref="A7945:A7959"/>
    <mergeCell ref="B7945:B7959"/>
    <mergeCell ref="A7960:A7974"/>
    <mergeCell ref="B7960:B7974"/>
    <mergeCell ref="A7975:A7989"/>
    <mergeCell ref="B7975:B7989"/>
    <mergeCell ref="A7931:A7934"/>
    <mergeCell ref="B7931:B7934"/>
    <mergeCell ref="A7935:A7938"/>
    <mergeCell ref="B7935:B7938"/>
    <mergeCell ref="A7939:A7944"/>
    <mergeCell ref="B7939:B7944"/>
    <mergeCell ref="A7919:A7922"/>
    <mergeCell ref="B7919:B7922"/>
    <mergeCell ref="A7923:A7926"/>
    <mergeCell ref="B7923:B7926"/>
    <mergeCell ref="A7927:A7930"/>
    <mergeCell ref="B7927:B7930"/>
    <mergeCell ref="A7906:A7909"/>
    <mergeCell ref="B7906:B7909"/>
    <mergeCell ref="A7910:A7914"/>
    <mergeCell ref="B7910:B7914"/>
    <mergeCell ref="A7915:A7918"/>
    <mergeCell ref="B7915:B7918"/>
    <mergeCell ref="A7894:A7897"/>
    <mergeCell ref="B7894:B7897"/>
    <mergeCell ref="A7898:A7901"/>
    <mergeCell ref="B7898:B7901"/>
    <mergeCell ref="A7902:A7905"/>
    <mergeCell ref="B7902:B7905"/>
    <mergeCell ref="A7854:A7857"/>
    <mergeCell ref="B7854:B7857"/>
    <mergeCell ref="A7858:A7875"/>
    <mergeCell ref="B7858:B7875"/>
    <mergeCell ref="A7876:A7893"/>
    <mergeCell ref="B7876:B7893"/>
    <mergeCell ref="A7842:A7845"/>
    <mergeCell ref="B7842:B7845"/>
    <mergeCell ref="A7846:A7849"/>
    <mergeCell ref="B7846:B7849"/>
    <mergeCell ref="A7850:A7853"/>
    <mergeCell ref="B7850:B7853"/>
    <mergeCell ref="A7830:A7833"/>
    <mergeCell ref="B7830:B7833"/>
    <mergeCell ref="A7834:A7837"/>
    <mergeCell ref="B7834:B7837"/>
    <mergeCell ref="A7838:A7841"/>
    <mergeCell ref="B7838:B7841"/>
    <mergeCell ref="A7817:A7820"/>
    <mergeCell ref="B7817:B7820"/>
    <mergeCell ref="A7821:A7824"/>
    <mergeCell ref="B7821:B7824"/>
    <mergeCell ref="A7825:A7829"/>
    <mergeCell ref="B7825:B7829"/>
    <mergeCell ref="A7805:A7808"/>
    <mergeCell ref="B7805:B7808"/>
    <mergeCell ref="A7809:A7812"/>
    <mergeCell ref="B7809:B7812"/>
    <mergeCell ref="A7813:A7816"/>
    <mergeCell ref="B7813:B7816"/>
    <mergeCell ref="A7791:A7795"/>
    <mergeCell ref="B7791:B7795"/>
    <mergeCell ref="A7796:A7800"/>
    <mergeCell ref="B7796:B7800"/>
    <mergeCell ref="A7801:A7804"/>
    <mergeCell ref="B7801:B7804"/>
    <mergeCell ref="A7779:A7782"/>
    <mergeCell ref="B7779:B7782"/>
    <mergeCell ref="A7783:A7786"/>
    <mergeCell ref="B7783:B7786"/>
    <mergeCell ref="A7787:A7790"/>
    <mergeCell ref="B7787:B7790"/>
    <mergeCell ref="A7764:A7768"/>
    <mergeCell ref="B7764:B7768"/>
    <mergeCell ref="A7769:A7773"/>
    <mergeCell ref="B7769:B7773"/>
    <mergeCell ref="A7774:A7778"/>
    <mergeCell ref="B7774:B7778"/>
    <mergeCell ref="A7730:A7744"/>
    <mergeCell ref="B7730:B7744"/>
    <mergeCell ref="A7745:A7759"/>
    <mergeCell ref="B7745:B7759"/>
    <mergeCell ref="A7760:A7763"/>
    <mergeCell ref="B7760:B7763"/>
    <mergeCell ref="A7685:A7699"/>
    <mergeCell ref="B7685:B7699"/>
    <mergeCell ref="A7700:A7714"/>
    <mergeCell ref="B7700:B7714"/>
    <mergeCell ref="A7715:A7729"/>
    <mergeCell ref="B7715:B7729"/>
    <mergeCell ref="A7640:A7654"/>
    <mergeCell ref="B7640:B7654"/>
    <mergeCell ref="A7655:A7669"/>
    <mergeCell ref="B7655:B7669"/>
    <mergeCell ref="A7670:A7684"/>
    <mergeCell ref="B7670:B7684"/>
    <mergeCell ref="A7595:A7609"/>
    <mergeCell ref="B7595:B7609"/>
    <mergeCell ref="A7610:A7624"/>
    <mergeCell ref="B7610:B7624"/>
    <mergeCell ref="A7625:A7639"/>
    <mergeCell ref="B7625:B7639"/>
    <mergeCell ref="A7550:A7564"/>
    <mergeCell ref="B7550:B7564"/>
    <mergeCell ref="A7565:A7579"/>
    <mergeCell ref="B7565:B7579"/>
    <mergeCell ref="A7580:A7594"/>
    <mergeCell ref="B7580:B7594"/>
    <mergeCell ref="A7499:A7516"/>
    <mergeCell ref="B7499:B7516"/>
    <mergeCell ref="A7517:A7534"/>
    <mergeCell ref="B7517:B7534"/>
    <mergeCell ref="A7535:A7549"/>
    <mergeCell ref="B7535:B7549"/>
    <mergeCell ref="A7445:A7462"/>
    <mergeCell ref="B7445:B7462"/>
    <mergeCell ref="A7463:A7480"/>
    <mergeCell ref="B7463:B7480"/>
    <mergeCell ref="A7481:A7498"/>
    <mergeCell ref="B7481:B7498"/>
    <mergeCell ref="A7391:A7408"/>
    <mergeCell ref="B7391:B7408"/>
    <mergeCell ref="A7409:A7426"/>
    <mergeCell ref="B7409:B7426"/>
    <mergeCell ref="A7427:A7444"/>
    <mergeCell ref="B7427:B7444"/>
    <mergeCell ref="A7352:A7367"/>
    <mergeCell ref="B7352:B7367"/>
    <mergeCell ref="A7368:A7372"/>
    <mergeCell ref="B7368:B7372"/>
    <mergeCell ref="A7373:A7390"/>
    <mergeCell ref="B7373:B7390"/>
    <mergeCell ref="A7289:A7309"/>
    <mergeCell ref="B7289:B7309"/>
    <mergeCell ref="A7310:A7330"/>
    <mergeCell ref="B7310:B7330"/>
    <mergeCell ref="A7331:A7351"/>
    <mergeCell ref="B7331:B7351"/>
    <mergeCell ref="A7229:A7246"/>
    <mergeCell ref="B7229:B7246"/>
    <mergeCell ref="A7247:A7267"/>
    <mergeCell ref="B7247:B7267"/>
    <mergeCell ref="A7268:A7288"/>
    <mergeCell ref="B7268:B7288"/>
    <mergeCell ref="A7172:A7190"/>
    <mergeCell ref="B7172:B7190"/>
    <mergeCell ref="A7191:A7209"/>
    <mergeCell ref="B7191:B7209"/>
    <mergeCell ref="A7210:A7228"/>
    <mergeCell ref="B7210:B7228"/>
    <mergeCell ref="A7115:A7133"/>
    <mergeCell ref="B7115:B7133"/>
    <mergeCell ref="A7134:A7152"/>
    <mergeCell ref="B7134:B7152"/>
    <mergeCell ref="A7153:A7171"/>
    <mergeCell ref="B7153:B7171"/>
    <mergeCell ref="A7059:A7077"/>
    <mergeCell ref="B7059:B7077"/>
    <mergeCell ref="A7078:A7096"/>
    <mergeCell ref="B7078:B7096"/>
    <mergeCell ref="A7097:A7114"/>
    <mergeCell ref="B7097:B7114"/>
    <mergeCell ref="A7023:A7032"/>
    <mergeCell ref="B7023:B7032"/>
    <mergeCell ref="A7033:A7039"/>
    <mergeCell ref="B7033:B7039"/>
    <mergeCell ref="A7040:A7058"/>
    <mergeCell ref="B7040:B7058"/>
    <mergeCell ref="A6964:A6983"/>
    <mergeCell ref="B6964:B6983"/>
    <mergeCell ref="A6984:A7003"/>
    <mergeCell ref="B6984:B7003"/>
    <mergeCell ref="A7004:A7022"/>
    <mergeCell ref="B7004:B7022"/>
    <mergeCell ref="A6916:A6926"/>
    <mergeCell ref="B6916:B6926"/>
    <mergeCell ref="A6927:A6943"/>
    <mergeCell ref="B6927:B6943"/>
    <mergeCell ref="A6944:A6963"/>
    <mergeCell ref="B6944:B6963"/>
    <mergeCell ref="A6879:A6892"/>
    <mergeCell ref="B6879:B6892"/>
    <mergeCell ref="A6893:A6905"/>
    <mergeCell ref="B6893:B6905"/>
    <mergeCell ref="A6906:A6915"/>
    <mergeCell ref="B6906:B6915"/>
    <mergeCell ref="A6788:A6831"/>
    <mergeCell ref="B6788:B6831"/>
    <mergeCell ref="A6832:A6859"/>
    <mergeCell ref="B6832:B6859"/>
    <mergeCell ref="A6860:A6878"/>
    <mergeCell ref="B6860:B6878"/>
    <mergeCell ref="A6729:A6757"/>
    <mergeCell ref="B6729:B6757"/>
    <mergeCell ref="A6758:A6776"/>
    <mergeCell ref="B6758:B6776"/>
    <mergeCell ref="A6777:A6787"/>
    <mergeCell ref="B6777:B6787"/>
    <mergeCell ref="A6647:A6671"/>
    <mergeCell ref="B6647:B6671"/>
    <mergeCell ref="A6672:A6700"/>
    <mergeCell ref="B6672:B6700"/>
    <mergeCell ref="A6701:A6728"/>
    <mergeCell ref="B6701:B6728"/>
    <mergeCell ref="A6552:A6562"/>
    <mergeCell ref="B6552:B6562"/>
    <mergeCell ref="A6563:A6605"/>
    <mergeCell ref="B6563:B6605"/>
    <mergeCell ref="A6606:A6646"/>
    <mergeCell ref="B6606:B6646"/>
    <mergeCell ref="A6518:A6528"/>
    <mergeCell ref="B6518:B6528"/>
    <mergeCell ref="A6529:A6537"/>
    <mergeCell ref="B6529:B6537"/>
    <mergeCell ref="A6538:A6551"/>
    <mergeCell ref="B6538:B6551"/>
    <mergeCell ref="A6479:A6493"/>
    <mergeCell ref="B6479:B6493"/>
    <mergeCell ref="A6494:A6508"/>
    <mergeCell ref="B6494:B6508"/>
    <mergeCell ref="A6509:A6517"/>
    <mergeCell ref="B6509:B6517"/>
    <mergeCell ref="A6434:A6448"/>
    <mergeCell ref="B6434:B6448"/>
    <mergeCell ref="A6449:A6463"/>
    <mergeCell ref="B6449:B6463"/>
    <mergeCell ref="A6464:A6478"/>
    <mergeCell ref="B6464:B6478"/>
    <mergeCell ref="A6402:A6411"/>
    <mergeCell ref="B6402:B6411"/>
    <mergeCell ref="A6412:A6422"/>
    <mergeCell ref="B6412:B6422"/>
    <mergeCell ref="A6423:A6433"/>
    <mergeCell ref="B6423:B6433"/>
    <mergeCell ref="A6366:A6377"/>
    <mergeCell ref="B6366:B6377"/>
    <mergeCell ref="A6378:A6389"/>
    <mergeCell ref="B6378:B6389"/>
    <mergeCell ref="A6390:A6401"/>
    <mergeCell ref="B6390:B6401"/>
    <mergeCell ref="A6330:A6344"/>
    <mergeCell ref="B6330:B6344"/>
    <mergeCell ref="A6345:A6354"/>
    <mergeCell ref="B6345:B6354"/>
    <mergeCell ref="A6355:A6365"/>
    <mergeCell ref="B6355:B6365"/>
    <mergeCell ref="A6293:A6303"/>
    <mergeCell ref="B6293:B6303"/>
    <mergeCell ref="A6304:A6314"/>
    <mergeCell ref="B6304:B6314"/>
    <mergeCell ref="A6315:A6329"/>
    <mergeCell ref="B6315:B6329"/>
    <mergeCell ref="A6262:A6272"/>
    <mergeCell ref="B6262:B6272"/>
    <mergeCell ref="A6273:A6283"/>
    <mergeCell ref="B6273:B6283"/>
    <mergeCell ref="A6284:A6292"/>
    <mergeCell ref="B6284:B6292"/>
    <mergeCell ref="A6228:A6238"/>
    <mergeCell ref="B6228:B6238"/>
    <mergeCell ref="A6239:A6250"/>
    <mergeCell ref="B6239:B6250"/>
    <mergeCell ref="A6251:A6261"/>
    <mergeCell ref="B6251:B6261"/>
    <mergeCell ref="A6172:A6195"/>
    <mergeCell ref="B6172:B6195"/>
    <mergeCell ref="A6196:A6216"/>
    <mergeCell ref="B6196:B6216"/>
    <mergeCell ref="A6217:A6227"/>
    <mergeCell ref="B6217:B6227"/>
    <mergeCell ref="A6110:A6137"/>
    <mergeCell ref="B6110:B6137"/>
    <mergeCell ref="A6138:A6150"/>
    <mergeCell ref="B6138:B6150"/>
    <mergeCell ref="A6151:A6171"/>
    <mergeCell ref="B6151:B6171"/>
    <mergeCell ref="A5987:A6035"/>
    <mergeCell ref="B5987:B6035"/>
    <mergeCell ref="A6036:A6072"/>
    <mergeCell ref="B6036:B6072"/>
    <mergeCell ref="A6073:A6109"/>
    <mergeCell ref="B6073:B6109"/>
    <mergeCell ref="A5896:A5919"/>
    <mergeCell ref="B5896:B5919"/>
    <mergeCell ref="A5920:A5940"/>
    <mergeCell ref="B5920:B5940"/>
    <mergeCell ref="A5941:A5986"/>
    <mergeCell ref="B5941:B5986"/>
    <mergeCell ref="A5786:A5829"/>
    <mergeCell ref="B5786:B5829"/>
    <mergeCell ref="A5830:A5873"/>
    <mergeCell ref="B5830:B5873"/>
    <mergeCell ref="A5874:A5895"/>
    <mergeCell ref="B5874:B5895"/>
    <mergeCell ref="A5653:A5696"/>
    <mergeCell ref="B5653:B5696"/>
    <mergeCell ref="A5697:A5740"/>
    <mergeCell ref="B5697:B5740"/>
    <mergeCell ref="A5741:A5785"/>
    <mergeCell ref="B5741:B5785"/>
    <mergeCell ref="A5522:A5564"/>
    <mergeCell ref="B5522:B5564"/>
    <mergeCell ref="A5565:A5609"/>
    <mergeCell ref="B5565:B5609"/>
    <mergeCell ref="A5610:A5652"/>
    <mergeCell ref="B5610:B5652"/>
    <mergeCell ref="A5419:A5434"/>
    <mergeCell ref="B5419:B5434"/>
    <mergeCell ref="A5435:A5478"/>
    <mergeCell ref="B5435:B5478"/>
    <mergeCell ref="A5479:A5521"/>
    <mergeCell ref="B5479:B5521"/>
    <mergeCell ref="A5373:A5389"/>
    <mergeCell ref="B5373:B5389"/>
    <mergeCell ref="A5390:A5402"/>
    <mergeCell ref="B5390:B5402"/>
    <mergeCell ref="A5403:A5418"/>
    <mergeCell ref="B5403:B5418"/>
    <mergeCell ref="A5326:A5339"/>
    <mergeCell ref="B5326:B5339"/>
    <mergeCell ref="A5340:A5354"/>
    <mergeCell ref="B5340:B5354"/>
    <mergeCell ref="A5355:A5372"/>
    <mergeCell ref="B5355:B5372"/>
    <mergeCell ref="A5253:A5296"/>
    <mergeCell ref="B5253:B5296"/>
    <mergeCell ref="A5297:A5310"/>
    <mergeCell ref="B5297:B5310"/>
    <mergeCell ref="A5311:A5325"/>
    <mergeCell ref="B5311:B5325"/>
    <mergeCell ref="A5120:A5164"/>
    <mergeCell ref="B5120:B5164"/>
    <mergeCell ref="A5165:A5208"/>
    <mergeCell ref="B5165:B5208"/>
    <mergeCell ref="A5209:A5252"/>
    <mergeCell ref="B5209:B5252"/>
    <mergeCell ref="A4989:A5029"/>
    <mergeCell ref="B4989:B5029"/>
    <mergeCell ref="A5030:A5075"/>
    <mergeCell ref="B5030:B5075"/>
    <mergeCell ref="A5076:A5119"/>
    <mergeCell ref="B5076:B5119"/>
    <mergeCell ref="A4907:A4936"/>
    <mergeCell ref="B4907:B4936"/>
    <mergeCell ref="A4937:A4949"/>
    <mergeCell ref="B4937:B4949"/>
    <mergeCell ref="A4950:A4988"/>
    <mergeCell ref="B4950:B4988"/>
    <mergeCell ref="A4816:A4857"/>
    <mergeCell ref="B4816:B4857"/>
    <mergeCell ref="A4858:A4887"/>
    <mergeCell ref="B4858:B4887"/>
    <mergeCell ref="A4888:A4906"/>
    <mergeCell ref="B4888:B4906"/>
    <mergeCell ref="A4712:A4743"/>
    <mergeCell ref="B4712:B4743"/>
    <mergeCell ref="A4744:A4779"/>
    <mergeCell ref="B4744:B4779"/>
    <mergeCell ref="A4780:A4815"/>
    <mergeCell ref="B4780:B4815"/>
    <mergeCell ref="A4645:A4659"/>
    <mergeCell ref="B4645:B4659"/>
    <mergeCell ref="A4660:A4685"/>
    <mergeCell ref="B4660:B4685"/>
    <mergeCell ref="A4686:A4711"/>
    <mergeCell ref="B4686:B4711"/>
    <mergeCell ref="A4590:A4607"/>
    <mergeCell ref="B4590:B4607"/>
    <mergeCell ref="A4608:A4629"/>
    <mergeCell ref="B4608:B4629"/>
    <mergeCell ref="A4630:A4644"/>
    <mergeCell ref="B4630:B4644"/>
    <mergeCell ref="A4551:A4560"/>
    <mergeCell ref="B4551:B4560"/>
    <mergeCell ref="A4561:A4576"/>
    <mergeCell ref="B4561:B4576"/>
    <mergeCell ref="A4577:A4589"/>
    <mergeCell ref="B4577:B4589"/>
    <mergeCell ref="A4516:A4527"/>
    <mergeCell ref="B4516:B4527"/>
    <mergeCell ref="A4528:A4539"/>
    <mergeCell ref="B4528:B4539"/>
    <mergeCell ref="A4540:A4550"/>
    <mergeCell ref="B4540:B4550"/>
    <mergeCell ref="A4461:A4491"/>
    <mergeCell ref="B4461:B4491"/>
    <mergeCell ref="A4492:A4504"/>
    <mergeCell ref="B4492:B4504"/>
    <mergeCell ref="A4505:A4515"/>
    <mergeCell ref="B4505:B4515"/>
    <mergeCell ref="A4368:A4377"/>
    <mergeCell ref="B4368:B4377"/>
    <mergeCell ref="A4378:A4419"/>
    <mergeCell ref="B4378:B4419"/>
    <mergeCell ref="A4420:A4460"/>
    <mergeCell ref="B4420:B4460"/>
    <mergeCell ref="A4324:A4337"/>
    <mergeCell ref="B4324:B4337"/>
    <mergeCell ref="A4338:A4351"/>
    <mergeCell ref="B4338:B4351"/>
    <mergeCell ref="A4352:A4367"/>
    <mergeCell ref="B4352:B4367"/>
    <mergeCell ref="A4290:A4299"/>
    <mergeCell ref="B4290:B4299"/>
    <mergeCell ref="A4300:A4310"/>
    <mergeCell ref="B4300:B4310"/>
    <mergeCell ref="A4311:A4323"/>
    <mergeCell ref="B4311:B4323"/>
    <mergeCell ref="A4222:A4231"/>
    <mergeCell ref="B4222:B4231"/>
    <mergeCell ref="A4232:A4248"/>
    <mergeCell ref="B4232:B4248"/>
    <mergeCell ref="A4249:A4289"/>
    <mergeCell ref="B4249:B4289"/>
    <mergeCell ref="A4164:A4185"/>
    <mergeCell ref="B4164:B4185"/>
    <mergeCell ref="A4186:A4206"/>
    <mergeCell ref="B4186:B4206"/>
    <mergeCell ref="A4207:A4221"/>
    <mergeCell ref="B4207:B4221"/>
    <mergeCell ref="A4058:A4093"/>
    <mergeCell ref="B4058:B4093"/>
    <mergeCell ref="A4094:A4128"/>
    <mergeCell ref="B4094:B4128"/>
    <mergeCell ref="A4129:A4163"/>
    <mergeCell ref="B4129:B4163"/>
    <mergeCell ref="A4009:A4018"/>
    <mergeCell ref="B4009:B4018"/>
    <mergeCell ref="A4019:A4027"/>
    <mergeCell ref="B4019:B4027"/>
    <mergeCell ref="A4028:A4057"/>
    <mergeCell ref="B4028:B4057"/>
    <mergeCell ref="A3962:A3988"/>
    <mergeCell ref="B3962:B3988"/>
    <mergeCell ref="A3989:A3998"/>
    <mergeCell ref="B3989:B3998"/>
    <mergeCell ref="A3999:A4008"/>
    <mergeCell ref="B3999:B4008"/>
    <mergeCell ref="A3895:A3913"/>
    <mergeCell ref="B3895:B3913"/>
    <mergeCell ref="A3914:A3926"/>
    <mergeCell ref="B3914:B3926"/>
    <mergeCell ref="A3927:A3961"/>
    <mergeCell ref="B3927:B3961"/>
    <mergeCell ref="A3846:A3862"/>
    <mergeCell ref="B3846:B3862"/>
    <mergeCell ref="A3863:A3878"/>
    <mergeCell ref="B3863:B3878"/>
    <mergeCell ref="A3879:A3894"/>
    <mergeCell ref="B3879:B3894"/>
    <mergeCell ref="A3795:A3811"/>
    <mergeCell ref="B3795:B3811"/>
    <mergeCell ref="A3812:A3828"/>
    <mergeCell ref="B3812:B3828"/>
    <mergeCell ref="A3829:A3845"/>
    <mergeCell ref="B3829:B3845"/>
    <mergeCell ref="A3741:A3760"/>
    <mergeCell ref="B3741:B3760"/>
    <mergeCell ref="A3761:A3777"/>
    <mergeCell ref="B3761:B3777"/>
    <mergeCell ref="A3778:A3794"/>
    <mergeCell ref="B3778:B3794"/>
    <mergeCell ref="A3681:A3700"/>
    <mergeCell ref="B3681:B3700"/>
    <mergeCell ref="A3701:A3720"/>
    <mergeCell ref="B3701:B3720"/>
    <mergeCell ref="A3721:A3740"/>
    <mergeCell ref="B3721:B3740"/>
    <mergeCell ref="A3621:A3640"/>
    <mergeCell ref="B3621:B3640"/>
    <mergeCell ref="A3641:A3660"/>
    <mergeCell ref="B3641:B3660"/>
    <mergeCell ref="A3661:A3680"/>
    <mergeCell ref="B3661:B3680"/>
    <mergeCell ref="A3574:A3589"/>
    <mergeCell ref="B3574:B3589"/>
    <mergeCell ref="A3590:A3605"/>
    <mergeCell ref="B3590:B3605"/>
    <mergeCell ref="A3606:A3620"/>
    <mergeCell ref="B3606:B3620"/>
    <mergeCell ref="A3527:A3539"/>
    <mergeCell ref="B3527:B3539"/>
    <mergeCell ref="A3540:A3557"/>
    <mergeCell ref="B3540:B3557"/>
    <mergeCell ref="A3558:A3573"/>
    <mergeCell ref="B3558:B3573"/>
    <mergeCell ref="A3485:A3500"/>
    <mergeCell ref="B3485:B3500"/>
    <mergeCell ref="A3501:A3513"/>
    <mergeCell ref="B3501:B3513"/>
    <mergeCell ref="A3514:A3526"/>
    <mergeCell ref="B3514:B3526"/>
    <mergeCell ref="A3439:A3453"/>
    <mergeCell ref="B3439:B3453"/>
    <mergeCell ref="A3454:A3468"/>
    <mergeCell ref="B3454:B3468"/>
    <mergeCell ref="A3469:A3484"/>
    <mergeCell ref="B3469:B3484"/>
    <mergeCell ref="A3394:A3408"/>
    <mergeCell ref="B3394:B3408"/>
    <mergeCell ref="A3409:A3423"/>
    <mergeCell ref="B3409:B3423"/>
    <mergeCell ref="A3424:A3438"/>
    <mergeCell ref="B3424:B3438"/>
    <mergeCell ref="A3345:A3363"/>
    <mergeCell ref="B3345:B3363"/>
    <mergeCell ref="A3364:A3378"/>
    <mergeCell ref="B3364:B3378"/>
    <mergeCell ref="A3379:A3393"/>
    <mergeCell ref="B3379:B3393"/>
    <mergeCell ref="A3301:A3314"/>
    <mergeCell ref="B3301:B3314"/>
    <mergeCell ref="A3315:A3329"/>
    <mergeCell ref="B3315:B3329"/>
    <mergeCell ref="A3330:A3344"/>
    <mergeCell ref="B3330:B3344"/>
    <mergeCell ref="A3257:A3270"/>
    <mergeCell ref="B3257:B3270"/>
    <mergeCell ref="A3271:A3285"/>
    <mergeCell ref="B3271:B3285"/>
    <mergeCell ref="A3286:A3300"/>
    <mergeCell ref="B3286:B3300"/>
    <mergeCell ref="A3203:A3219"/>
    <mergeCell ref="B3203:B3219"/>
    <mergeCell ref="A3220:A3242"/>
    <mergeCell ref="B3220:B3242"/>
    <mergeCell ref="A3243:A3256"/>
    <mergeCell ref="B3243:B3256"/>
    <mergeCell ref="A3153:A3169"/>
    <mergeCell ref="B3153:B3169"/>
    <mergeCell ref="A3170:A3186"/>
    <mergeCell ref="B3170:B3186"/>
    <mergeCell ref="A3187:A3202"/>
    <mergeCell ref="B3187:B3202"/>
    <mergeCell ref="A3101:A3118"/>
    <mergeCell ref="B3101:B3118"/>
    <mergeCell ref="A3119:A3135"/>
    <mergeCell ref="B3119:B3135"/>
    <mergeCell ref="A3136:A3152"/>
    <mergeCell ref="B3136:B3152"/>
    <mergeCell ref="A3026:A3054"/>
    <mergeCell ref="B3026:B3054"/>
    <mergeCell ref="A3055:A3082"/>
    <mergeCell ref="B3055:B3082"/>
    <mergeCell ref="A3083:A3100"/>
    <mergeCell ref="B3083:B3100"/>
    <mergeCell ref="A2941:A2970"/>
    <mergeCell ref="B2941:B2970"/>
    <mergeCell ref="A2971:A2997"/>
    <mergeCell ref="B2971:B2997"/>
    <mergeCell ref="A2998:A3025"/>
    <mergeCell ref="B2998:B3025"/>
    <mergeCell ref="A2910:A2917"/>
    <mergeCell ref="B2910:B2917"/>
    <mergeCell ref="A2918:A2925"/>
    <mergeCell ref="B2918:B2925"/>
    <mergeCell ref="A2926:A2940"/>
    <mergeCell ref="B2926:B2940"/>
    <mergeCell ref="A2886:A2893"/>
    <mergeCell ref="B2886:B2893"/>
    <mergeCell ref="A2894:A2901"/>
    <mergeCell ref="B2894:B2901"/>
    <mergeCell ref="A2902:A2909"/>
    <mergeCell ref="B2902:B2909"/>
    <mergeCell ref="A2838:A2857"/>
    <mergeCell ref="B2838:B2857"/>
    <mergeCell ref="A2858:A2877"/>
    <mergeCell ref="B2858:B2877"/>
    <mergeCell ref="A2878:A2885"/>
    <mergeCell ref="B2878:B2885"/>
    <mergeCell ref="A2780:A2797"/>
    <mergeCell ref="B2780:B2797"/>
    <mergeCell ref="A2798:A2817"/>
    <mergeCell ref="B2798:B2817"/>
    <mergeCell ref="A2818:A2837"/>
    <mergeCell ref="B2818:B2837"/>
    <mergeCell ref="A2722:A2740"/>
    <mergeCell ref="B2722:B2740"/>
    <mergeCell ref="A2741:A2760"/>
    <mergeCell ref="B2741:B2760"/>
    <mergeCell ref="A2761:A2779"/>
    <mergeCell ref="B2761:B2779"/>
    <mergeCell ref="A2664:A2683"/>
    <mergeCell ref="B2664:B2683"/>
    <mergeCell ref="A2684:A2702"/>
    <mergeCell ref="B2684:B2702"/>
    <mergeCell ref="A2703:A2721"/>
    <mergeCell ref="B2703:B2721"/>
    <mergeCell ref="A2604:A2623"/>
    <mergeCell ref="B2604:B2623"/>
    <mergeCell ref="A2624:A2643"/>
    <mergeCell ref="B2624:B2643"/>
    <mergeCell ref="A2644:A2663"/>
    <mergeCell ref="B2644:B2663"/>
    <mergeCell ref="A2549:A2563"/>
    <mergeCell ref="B2549:B2563"/>
    <mergeCell ref="A2564:A2583"/>
    <mergeCell ref="B2564:B2583"/>
    <mergeCell ref="A2584:A2603"/>
    <mergeCell ref="B2584:B2603"/>
    <mergeCell ref="A2501:A2515"/>
    <mergeCell ref="B2501:B2515"/>
    <mergeCell ref="A2516:A2531"/>
    <mergeCell ref="B2516:B2531"/>
    <mergeCell ref="A2532:A2548"/>
    <mergeCell ref="B2532:B2548"/>
    <mergeCell ref="A2489:A2492"/>
    <mergeCell ref="B2489:B2492"/>
    <mergeCell ref="A2493:A2496"/>
    <mergeCell ref="B2493:B2496"/>
    <mergeCell ref="A2497:A2500"/>
    <mergeCell ref="B2497:B2500"/>
    <mergeCell ref="A2460:A2469"/>
    <mergeCell ref="B2460:B2469"/>
    <mergeCell ref="A2470:A2478"/>
    <mergeCell ref="B2470:B2478"/>
    <mergeCell ref="A2479:A2488"/>
    <mergeCell ref="B2479:B2488"/>
    <mergeCell ref="A2430:A2439"/>
    <mergeCell ref="B2430:B2439"/>
    <mergeCell ref="A2440:A2449"/>
    <mergeCell ref="B2440:B2449"/>
    <mergeCell ref="A2450:A2459"/>
    <mergeCell ref="B2450:B2459"/>
    <mergeCell ref="A2401:A2410"/>
    <mergeCell ref="B2401:B2410"/>
    <mergeCell ref="A2411:A2419"/>
    <mergeCell ref="B2411:B2419"/>
    <mergeCell ref="A2420:A2429"/>
    <mergeCell ref="B2420:B2429"/>
    <mergeCell ref="C2349:C2360"/>
    <mergeCell ref="A2369:A2379"/>
    <mergeCell ref="B2369:B2379"/>
    <mergeCell ref="A2380:A2389"/>
    <mergeCell ref="B2380:B2389"/>
    <mergeCell ref="A2390:A2400"/>
    <mergeCell ref="B2390:B2400"/>
    <mergeCell ref="A2324:A2334"/>
    <mergeCell ref="B2324:B2334"/>
    <mergeCell ref="A2335:A2345"/>
    <mergeCell ref="B2335:B2345"/>
    <mergeCell ref="A2346:A2368"/>
    <mergeCell ref="B2346:B2368"/>
    <mergeCell ref="A2290:A2301"/>
    <mergeCell ref="B2290:B2301"/>
    <mergeCell ref="A2302:A2313"/>
    <mergeCell ref="B2302:B2313"/>
    <mergeCell ref="A2314:A2323"/>
    <mergeCell ref="B2314:B2323"/>
    <mergeCell ref="A2253:A2264"/>
    <mergeCell ref="B2253:B2264"/>
    <mergeCell ref="A2265:A2277"/>
    <mergeCell ref="B2265:B2277"/>
    <mergeCell ref="A2278:A2289"/>
    <mergeCell ref="B2278:B2289"/>
    <mergeCell ref="A2217:A2228"/>
    <mergeCell ref="B2217:B2228"/>
    <mergeCell ref="A2229:A2240"/>
    <mergeCell ref="B2229:B2240"/>
    <mergeCell ref="A2241:A2252"/>
    <mergeCell ref="B2241:B2252"/>
    <mergeCell ref="A2183:A2193"/>
    <mergeCell ref="B2183:B2193"/>
    <mergeCell ref="A2194:A2204"/>
    <mergeCell ref="B2194:B2204"/>
    <mergeCell ref="A2205:A2216"/>
    <mergeCell ref="B2205:B2216"/>
    <mergeCell ref="A2151:A2161"/>
    <mergeCell ref="B2151:B2161"/>
    <mergeCell ref="A2162:A2171"/>
    <mergeCell ref="B2162:B2171"/>
    <mergeCell ref="A2172:A2182"/>
    <mergeCell ref="B2172:B2182"/>
    <mergeCell ref="A2118:A2130"/>
    <mergeCell ref="B2118:B2130"/>
    <mergeCell ref="A2131:A2141"/>
    <mergeCell ref="B2131:B2141"/>
    <mergeCell ref="A2142:A2150"/>
    <mergeCell ref="B2142:B2150"/>
    <mergeCell ref="A2077:A2089"/>
    <mergeCell ref="B2077:B2089"/>
    <mergeCell ref="A2090:A2104"/>
    <mergeCell ref="B2090:B2104"/>
    <mergeCell ref="A2105:A2117"/>
    <mergeCell ref="B2105:B2117"/>
    <mergeCell ref="A2019:A2033"/>
    <mergeCell ref="B2019:B2033"/>
    <mergeCell ref="A2034:A2047"/>
    <mergeCell ref="B2034:B2047"/>
    <mergeCell ref="A2048:A2076"/>
    <mergeCell ref="B2048:B2076"/>
    <mergeCell ref="A1967:A1985"/>
    <mergeCell ref="B1967:B1985"/>
    <mergeCell ref="A1986:A2004"/>
    <mergeCell ref="B1986:B2004"/>
    <mergeCell ref="A2005:A2018"/>
    <mergeCell ref="B2005:B2018"/>
    <mergeCell ref="A1931:A1936"/>
    <mergeCell ref="B1931:B1936"/>
    <mergeCell ref="A1937:A1947"/>
    <mergeCell ref="B1937:B1947"/>
    <mergeCell ref="A1948:A1966"/>
    <mergeCell ref="B1948:B1966"/>
    <mergeCell ref="A1874:A1894"/>
    <mergeCell ref="B1874:B1894"/>
    <mergeCell ref="A1895:A1912"/>
    <mergeCell ref="B1895:B1912"/>
    <mergeCell ref="A1913:A1930"/>
    <mergeCell ref="B1913:B1930"/>
    <mergeCell ref="A1838:A1847"/>
    <mergeCell ref="B1838:B1847"/>
    <mergeCell ref="A1848:A1860"/>
    <mergeCell ref="B1848:B1860"/>
    <mergeCell ref="A1861:A1873"/>
    <mergeCell ref="B1861:B1873"/>
    <mergeCell ref="A1806:A1811"/>
    <mergeCell ref="B1806:B1811"/>
    <mergeCell ref="A1812:A1826"/>
    <mergeCell ref="B1812:B1826"/>
    <mergeCell ref="A1827:A1837"/>
    <mergeCell ref="B1827:B1837"/>
    <mergeCell ref="A1775:A1780"/>
    <mergeCell ref="B1775:B1780"/>
    <mergeCell ref="A1781:A1786"/>
    <mergeCell ref="B1781:B1786"/>
    <mergeCell ref="A1787:A1805"/>
    <mergeCell ref="B1787:B1805"/>
    <mergeCell ref="A1744:A1748"/>
    <mergeCell ref="B1744:B1748"/>
    <mergeCell ref="A1749:A1755"/>
    <mergeCell ref="B1749:B1755"/>
    <mergeCell ref="A1756:A1774"/>
    <mergeCell ref="B1756:B1774"/>
    <mergeCell ref="A1715:A1724"/>
    <mergeCell ref="B1715:B1724"/>
    <mergeCell ref="A1725:A1736"/>
    <mergeCell ref="B1725:B1736"/>
    <mergeCell ref="A1737:A1743"/>
    <mergeCell ref="B1737:B1743"/>
    <mergeCell ref="A1684:A1693"/>
    <mergeCell ref="B1684:B1693"/>
    <mergeCell ref="A1694:A1703"/>
    <mergeCell ref="B1694:B1703"/>
    <mergeCell ref="A1704:A1714"/>
    <mergeCell ref="B1704:B1714"/>
    <mergeCell ref="A1624:A1634"/>
    <mergeCell ref="B1624:B1634"/>
    <mergeCell ref="A1635:A1673"/>
    <mergeCell ref="B1635:B1673"/>
    <mergeCell ref="A1674:A1683"/>
    <mergeCell ref="B1674:B1683"/>
    <mergeCell ref="A1589:A1599"/>
    <mergeCell ref="B1589:B1599"/>
    <mergeCell ref="A1600:A1611"/>
    <mergeCell ref="B1600:B1611"/>
    <mergeCell ref="A1612:A1623"/>
    <mergeCell ref="B1612:B1623"/>
    <mergeCell ref="A1563:A1570"/>
    <mergeCell ref="B1563:B1570"/>
    <mergeCell ref="A1571:A1578"/>
    <mergeCell ref="B1571:B1578"/>
    <mergeCell ref="A1579:A1588"/>
    <mergeCell ref="B1579:B1588"/>
    <mergeCell ref="A1525:A1537"/>
    <mergeCell ref="B1525:B1537"/>
    <mergeCell ref="A1538:A1549"/>
    <mergeCell ref="B1538:B1549"/>
    <mergeCell ref="A1550:A1562"/>
    <mergeCell ref="B1550:B1562"/>
    <mergeCell ref="A1504:A1508"/>
    <mergeCell ref="B1504:B1508"/>
    <mergeCell ref="A1509:A1516"/>
    <mergeCell ref="B1509:B1516"/>
    <mergeCell ref="A1517:A1524"/>
    <mergeCell ref="B1517:B1524"/>
    <mergeCell ref="A1474:A1493"/>
    <mergeCell ref="B1474:B1493"/>
    <mergeCell ref="A1494:A1498"/>
    <mergeCell ref="B1494:B1498"/>
    <mergeCell ref="A1499:A1503"/>
    <mergeCell ref="B1499:B1503"/>
    <mergeCell ref="A1414:A1433"/>
    <mergeCell ref="B1414:B1433"/>
    <mergeCell ref="A1434:A1453"/>
    <mergeCell ref="B1434:B1453"/>
    <mergeCell ref="A1454:A1473"/>
    <mergeCell ref="B1454:B1473"/>
    <mergeCell ref="A1370:A1385"/>
    <mergeCell ref="B1370:B1385"/>
    <mergeCell ref="A1386:A1399"/>
    <mergeCell ref="B1386:B1399"/>
    <mergeCell ref="A1400:A1413"/>
    <mergeCell ref="B1400:B1413"/>
    <mergeCell ref="A1332:A1348"/>
    <mergeCell ref="B1332:B1348"/>
    <mergeCell ref="A1349:A1365"/>
    <mergeCell ref="B1349:B1365"/>
    <mergeCell ref="A1366:A1369"/>
    <mergeCell ref="B1366:B1369"/>
    <mergeCell ref="A1290:A1307"/>
    <mergeCell ref="B1290:B1307"/>
    <mergeCell ref="A1308:A1325"/>
    <mergeCell ref="B1308:B1325"/>
    <mergeCell ref="A1326:A1331"/>
    <mergeCell ref="B1326:B1331"/>
    <mergeCell ref="A1245:A1250"/>
    <mergeCell ref="B1245:B1250"/>
    <mergeCell ref="A1251:A1286"/>
    <mergeCell ref="B1251:B1286"/>
    <mergeCell ref="A1287:A1289"/>
    <mergeCell ref="B1287:B1289"/>
    <mergeCell ref="A1206:A1216"/>
    <mergeCell ref="B1206:B1216"/>
    <mergeCell ref="A1217:A1230"/>
    <mergeCell ref="B1217:B1230"/>
    <mergeCell ref="A1231:A1244"/>
    <mergeCell ref="B1231:B1244"/>
    <mergeCell ref="A1171:A1181"/>
    <mergeCell ref="B1171:B1181"/>
    <mergeCell ref="A1182:A1191"/>
    <mergeCell ref="B1182:B1191"/>
    <mergeCell ref="A1192:A1205"/>
    <mergeCell ref="B1192:B1205"/>
    <mergeCell ref="A1111:A1129"/>
    <mergeCell ref="B1111:B1129"/>
    <mergeCell ref="A1130:A1151"/>
    <mergeCell ref="B1130:B1151"/>
    <mergeCell ref="A1152:A1170"/>
    <mergeCell ref="B1152:B1170"/>
    <mergeCell ref="A1090:A1093"/>
    <mergeCell ref="B1090:B1093"/>
    <mergeCell ref="A1094:A1098"/>
    <mergeCell ref="B1094:B1098"/>
    <mergeCell ref="A1099:A1110"/>
    <mergeCell ref="B1099:B1110"/>
    <mergeCell ref="A1046:A1063"/>
    <mergeCell ref="B1046:B1063"/>
    <mergeCell ref="A1064:A1079"/>
    <mergeCell ref="B1064:B1079"/>
    <mergeCell ref="A1080:A1089"/>
    <mergeCell ref="B1080:B1089"/>
    <mergeCell ref="A992:A1009"/>
    <mergeCell ref="B992:B1009"/>
    <mergeCell ref="A1010:A1027"/>
    <mergeCell ref="B1010:B1027"/>
    <mergeCell ref="A1028:A1045"/>
    <mergeCell ref="B1028:B1045"/>
    <mergeCell ref="A946:A948"/>
    <mergeCell ref="B946:B948"/>
    <mergeCell ref="A950:A970"/>
    <mergeCell ref="B950:B970"/>
    <mergeCell ref="A971:A991"/>
    <mergeCell ref="B971:B991"/>
    <mergeCell ref="A933:A938"/>
    <mergeCell ref="B933:B938"/>
    <mergeCell ref="A939:A942"/>
    <mergeCell ref="B939:B942"/>
    <mergeCell ref="A943:A945"/>
    <mergeCell ref="B943:B945"/>
    <mergeCell ref="A883:A901"/>
    <mergeCell ref="B883:B901"/>
    <mergeCell ref="A902:A926"/>
    <mergeCell ref="B902:B926"/>
    <mergeCell ref="A927:A932"/>
    <mergeCell ref="B927:B932"/>
    <mergeCell ref="A820:A841"/>
    <mergeCell ref="B820:B841"/>
    <mergeCell ref="A842:A863"/>
    <mergeCell ref="B842:B863"/>
    <mergeCell ref="A864:A882"/>
    <mergeCell ref="B864:B882"/>
    <mergeCell ref="A739:A765"/>
    <mergeCell ref="B739:B765"/>
    <mergeCell ref="A766:A792"/>
    <mergeCell ref="B766:B792"/>
    <mergeCell ref="A793:A819"/>
    <mergeCell ref="B793:B819"/>
    <mergeCell ref="A674:A692"/>
    <mergeCell ref="B674:B692"/>
    <mergeCell ref="A693:A711"/>
    <mergeCell ref="B693:B711"/>
    <mergeCell ref="A712:A738"/>
    <mergeCell ref="B712:B738"/>
    <mergeCell ref="A640:A646"/>
    <mergeCell ref="B640:B646"/>
    <mergeCell ref="A647:A658"/>
    <mergeCell ref="B647:B658"/>
    <mergeCell ref="A659:A673"/>
    <mergeCell ref="B659:B673"/>
    <mergeCell ref="A583:A601"/>
    <mergeCell ref="B583:B601"/>
    <mergeCell ref="A602:A620"/>
    <mergeCell ref="B602:B620"/>
    <mergeCell ref="A621:A639"/>
    <mergeCell ref="B621:B639"/>
    <mergeCell ref="A538:A544"/>
    <mergeCell ref="B538:B544"/>
    <mergeCell ref="A545:A563"/>
    <mergeCell ref="B545:B563"/>
    <mergeCell ref="A564:A582"/>
    <mergeCell ref="B564:B582"/>
    <mergeCell ref="A510:A531"/>
    <mergeCell ref="B510:B531"/>
    <mergeCell ref="A532:A534"/>
    <mergeCell ref="B532:B534"/>
    <mergeCell ref="A535:A537"/>
    <mergeCell ref="B535:B537"/>
    <mergeCell ref="A461:A476"/>
    <mergeCell ref="B461:B476"/>
    <mergeCell ref="A477:A493"/>
    <mergeCell ref="B477:B493"/>
    <mergeCell ref="A494:A509"/>
    <mergeCell ref="B494:B509"/>
    <mergeCell ref="A413:A428"/>
    <mergeCell ref="B413:B428"/>
    <mergeCell ref="A429:A444"/>
    <mergeCell ref="B429:B444"/>
    <mergeCell ref="A445:A460"/>
    <mergeCell ref="B445:B460"/>
    <mergeCell ref="A372:A378"/>
    <mergeCell ref="B372:B378"/>
    <mergeCell ref="A379:A395"/>
    <mergeCell ref="B379:B395"/>
    <mergeCell ref="A396:A412"/>
    <mergeCell ref="B396:B412"/>
    <mergeCell ref="A360:A363"/>
    <mergeCell ref="B360:B363"/>
    <mergeCell ref="A364:A365"/>
    <mergeCell ref="B364:B365"/>
    <mergeCell ref="A366:A371"/>
    <mergeCell ref="B366:B371"/>
    <mergeCell ref="A330:A346"/>
    <mergeCell ref="B330:B346"/>
    <mergeCell ref="A347:A353"/>
    <mergeCell ref="B347:B353"/>
    <mergeCell ref="A354:A359"/>
    <mergeCell ref="B354:B359"/>
    <mergeCell ref="A294:A310"/>
    <mergeCell ref="B294:B310"/>
    <mergeCell ref="A311:A326"/>
    <mergeCell ref="B311:B326"/>
    <mergeCell ref="A327:A329"/>
    <mergeCell ref="B327:B329"/>
    <mergeCell ref="A252:A258"/>
    <mergeCell ref="B252:B258"/>
    <mergeCell ref="A259:A276"/>
    <mergeCell ref="B259:B276"/>
    <mergeCell ref="A277:A293"/>
    <mergeCell ref="B277:B293"/>
    <mergeCell ref="A206:A217"/>
    <mergeCell ref="B206:B217"/>
    <mergeCell ref="A218:A234"/>
    <mergeCell ref="B218:B234"/>
    <mergeCell ref="A235:A251"/>
    <mergeCell ref="B235:B251"/>
    <mergeCell ref="A163:A170"/>
    <mergeCell ref="B163:B170"/>
    <mergeCell ref="A171:A188"/>
    <mergeCell ref="B171:B188"/>
    <mergeCell ref="A189:A205"/>
    <mergeCell ref="B189:B205"/>
    <mergeCell ref="A115:A130"/>
    <mergeCell ref="B115:B130"/>
    <mergeCell ref="A131:A146"/>
    <mergeCell ref="B131:B146"/>
    <mergeCell ref="A147:A162"/>
    <mergeCell ref="B147:B162"/>
    <mergeCell ref="A66:A81"/>
    <mergeCell ref="B66:B81"/>
    <mergeCell ref="A82:A98"/>
    <mergeCell ref="B82:B98"/>
    <mergeCell ref="A99:A114"/>
    <mergeCell ref="B99:B114"/>
    <mergeCell ref="A56:A59"/>
    <mergeCell ref="B56:B59"/>
    <mergeCell ref="A60:A63"/>
    <mergeCell ref="B60:B63"/>
    <mergeCell ref="A64:A65"/>
    <mergeCell ref="B64:B65"/>
    <mergeCell ref="A23:A35"/>
    <mergeCell ref="B23:B35"/>
    <mergeCell ref="A36:A46"/>
    <mergeCell ref="B36:B46"/>
    <mergeCell ref="A47:A55"/>
    <mergeCell ref="B47:B55"/>
    <mergeCell ref="A1:C1"/>
    <mergeCell ref="A2:C2"/>
    <mergeCell ref="A3:C3"/>
    <mergeCell ref="A5:A8"/>
    <mergeCell ref="B5:B8"/>
    <mergeCell ref="A9:A22"/>
    <mergeCell ref="B9:B2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PROPUESTA ECONOMICA</vt:lpstr>
      <vt:lpstr>PEE</vt:lpstr>
      <vt:lpstr>ESPECIFICACIONES TÉCNICAS</vt:lpstr>
      <vt:lpstr>ADMIN MESOA</vt:lpstr>
      <vt:lpstr>POLIZAS MESOA</vt:lpstr>
      <vt:lpstr>APU</vt:lpstr>
      <vt:lpstr>ESPECIFICACIONES TÉCNICAS (2)</vt:lpstr>
      <vt:lpstr>APU!Área_de_impresión</vt:lpstr>
      <vt:lpstr>'PROPUESTA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LYDA MARLEN CORREDOR LUNA</dc:creator>
  <cp:lastModifiedBy>MEBOG - BRAYANT POVEDA MONTERO</cp:lastModifiedBy>
  <cp:lastPrinted>2026-03-16T23:06:25Z</cp:lastPrinted>
  <dcterms:created xsi:type="dcterms:W3CDTF">2026-03-16T21:53:58Z</dcterms:created>
  <dcterms:modified xsi:type="dcterms:W3CDTF">2026-07-02T20:59:55Z</dcterms:modified>
</cp:coreProperties>
</file>